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ster\Documents\TESIS ENMIENDAS EDÁFICAS\"/>
    </mc:Choice>
  </mc:AlternateContent>
  <bookViews>
    <workbookView xWindow="0" yWindow="0" windowWidth="15345" windowHeight="6705" firstSheet="1" activeTab="5"/>
  </bookViews>
  <sheets>
    <sheet name="Variables de crecimiento" sheetId="1" r:id="rId1"/>
    <sheet name="Variables de rendimiento" sheetId="2" r:id="rId2"/>
    <sheet name="Hoja1" sheetId="3" r:id="rId3"/>
    <sheet name="Salida rend" sheetId="5" r:id="rId4"/>
    <sheet name="Salida Fen y Crec" sheetId="6" r:id="rId5"/>
    <sheet name="CUADROS" sheetId="7"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77" i="7" l="1"/>
  <c r="O156" i="7"/>
  <c r="D27" i="7" l="1"/>
  <c r="E27" i="7"/>
  <c r="D28" i="7"/>
  <c r="E28" i="7"/>
  <c r="D29" i="7"/>
  <c r="D30" i="7"/>
  <c r="D31" i="7"/>
  <c r="E31" i="7"/>
  <c r="D32" i="7"/>
  <c r="D34" i="7"/>
  <c r="D35" i="7"/>
  <c r="D36" i="7"/>
  <c r="D37" i="7"/>
  <c r="D38" i="7"/>
  <c r="D39" i="7"/>
  <c r="D42" i="7"/>
  <c r="E42" i="7"/>
  <c r="D43" i="7"/>
  <c r="E43" i="7"/>
  <c r="D44" i="7"/>
  <c r="D45" i="7"/>
  <c r="D46" i="7"/>
  <c r="E46" i="7"/>
  <c r="D47" i="7"/>
  <c r="D49" i="7"/>
  <c r="D50" i="7"/>
  <c r="D51" i="7"/>
  <c r="D52" i="7"/>
  <c r="D53" i="7"/>
  <c r="D54" i="7"/>
  <c r="D75" i="7"/>
  <c r="E75" i="7"/>
  <c r="D76" i="7"/>
  <c r="E76" i="7"/>
  <c r="D77" i="7"/>
  <c r="E77" i="7"/>
  <c r="D78" i="7"/>
  <c r="E78" i="7"/>
  <c r="D79" i="7"/>
  <c r="E79" i="7"/>
  <c r="D80" i="7"/>
  <c r="E80" i="7"/>
  <c r="D82" i="7"/>
  <c r="D83" i="7"/>
  <c r="D84" i="7"/>
  <c r="D85" i="7"/>
  <c r="D86" i="7"/>
  <c r="D87" i="7"/>
  <c r="D91" i="7"/>
  <c r="E91" i="7"/>
  <c r="D92" i="7"/>
  <c r="E92" i="7"/>
  <c r="D93" i="7"/>
  <c r="D94" i="7"/>
  <c r="D95" i="7"/>
  <c r="E95" i="7"/>
  <c r="D96" i="7"/>
  <c r="E96" i="7"/>
  <c r="D98" i="7"/>
  <c r="D99" i="7"/>
  <c r="D100" i="7"/>
  <c r="D101" i="7"/>
  <c r="D102" i="7"/>
  <c r="D103" i="7"/>
  <c r="D107" i="7"/>
  <c r="E107" i="7"/>
  <c r="D108" i="7"/>
  <c r="E108" i="7"/>
  <c r="D109" i="7"/>
  <c r="D110" i="7"/>
  <c r="D111" i="7"/>
  <c r="E111" i="7"/>
  <c r="D112" i="7"/>
  <c r="D114" i="7"/>
  <c r="D115" i="7"/>
  <c r="D116" i="7"/>
  <c r="D117" i="7"/>
  <c r="D118" i="7"/>
  <c r="D119" i="7"/>
  <c r="D139" i="7"/>
  <c r="E139" i="7"/>
  <c r="D140" i="7"/>
  <c r="E140" i="7"/>
  <c r="D141" i="7"/>
  <c r="E141" i="7"/>
  <c r="D142" i="7"/>
  <c r="E142" i="7"/>
  <c r="D143" i="7"/>
  <c r="E143" i="7"/>
  <c r="D144" i="7"/>
  <c r="E144" i="7"/>
  <c r="D146" i="7"/>
  <c r="D147" i="7"/>
  <c r="D148" i="7"/>
  <c r="D149" i="7"/>
  <c r="D150" i="7"/>
  <c r="D151" i="7"/>
  <c r="D155" i="7"/>
  <c r="E155" i="7"/>
  <c r="D156" i="7"/>
  <c r="E156" i="7"/>
  <c r="D157" i="7"/>
  <c r="E157" i="7"/>
  <c r="D158" i="7"/>
  <c r="E158" i="7"/>
  <c r="D159" i="7"/>
  <c r="E159" i="7"/>
  <c r="D160" i="7"/>
  <c r="E160" i="7"/>
  <c r="D162" i="7"/>
  <c r="D163" i="7"/>
  <c r="D164" i="7"/>
  <c r="D165" i="7"/>
  <c r="D166" i="7"/>
  <c r="D167" i="7"/>
  <c r="D172" i="7"/>
  <c r="E172" i="7"/>
  <c r="D173" i="7"/>
  <c r="E173" i="7"/>
  <c r="D174" i="7"/>
  <c r="E174" i="7"/>
  <c r="D175" i="7"/>
  <c r="E175" i="7"/>
  <c r="D176" i="7"/>
  <c r="E176" i="7"/>
  <c r="D177" i="7"/>
  <c r="E177" i="7"/>
  <c r="D179" i="7"/>
  <c r="D180" i="7"/>
  <c r="D181" i="7"/>
  <c r="D182" i="7"/>
  <c r="D183" i="7"/>
  <c r="D184" i="7"/>
  <c r="D188" i="7"/>
  <c r="E188" i="7"/>
  <c r="D189" i="7"/>
  <c r="E189" i="7"/>
  <c r="D190" i="7"/>
  <c r="E190" i="7"/>
  <c r="D191" i="7"/>
  <c r="E191" i="7"/>
  <c r="D192" i="7"/>
  <c r="E192" i="7"/>
  <c r="D193" i="7"/>
  <c r="E193" i="7"/>
  <c r="D195" i="7"/>
  <c r="D196" i="7"/>
  <c r="D197" i="7"/>
  <c r="D198" i="7"/>
  <c r="D199" i="7"/>
  <c r="D200" i="7"/>
  <c r="D204" i="7"/>
  <c r="E204" i="7"/>
  <c r="D205" i="7"/>
  <c r="E205" i="7"/>
  <c r="D206" i="7"/>
  <c r="D207" i="7"/>
  <c r="D208" i="7"/>
  <c r="E208" i="7"/>
  <c r="D209" i="7"/>
  <c r="E209" i="7"/>
  <c r="D211" i="7"/>
  <c r="D212" i="7"/>
  <c r="D213" i="7"/>
  <c r="D214" i="7"/>
  <c r="D215" i="7"/>
  <c r="D216" i="7"/>
  <c r="D220" i="7"/>
  <c r="E220" i="7"/>
  <c r="D221" i="7"/>
  <c r="E221" i="7"/>
  <c r="D222" i="7"/>
  <c r="E222" i="7"/>
  <c r="D223" i="7"/>
  <c r="E223" i="7"/>
  <c r="D224" i="7"/>
  <c r="E224" i="7"/>
  <c r="D225" i="7"/>
  <c r="E225" i="7"/>
  <c r="D227" i="7"/>
  <c r="D228" i="7"/>
  <c r="D229" i="7"/>
  <c r="D230" i="7"/>
  <c r="D231" i="7"/>
  <c r="D232" i="7"/>
  <c r="D236" i="7"/>
  <c r="E236" i="7"/>
  <c r="D237" i="7"/>
  <c r="E237" i="7"/>
  <c r="D238" i="7"/>
  <c r="E238" i="7"/>
  <c r="D239" i="7"/>
  <c r="E239" i="7"/>
  <c r="D240" i="7"/>
  <c r="E240" i="7"/>
  <c r="D241" i="7"/>
  <c r="E241" i="7"/>
  <c r="D243" i="7"/>
  <c r="D244" i="7"/>
  <c r="D245" i="7"/>
  <c r="D246" i="7"/>
  <c r="D247" i="7"/>
  <c r="D248" i="7"/>
  <c r="D252" i="7"/>
  <c r="E252" i="7"/>
  <c r="D253" i="7"/>
  <c r="E253" i="7"/>
  <c r="D254" i="7"/>
  <c r="E254" i="7"/>
  <c r="D255" i="7"/>
  <c r="E255" i="7"/>
  <c r="D256" i="7"/>
  <c r="E256" i="7"/>
  <c r="D257" i="7"/>
  <c r="E257" i="7"/>
  <c r="D259" i="7"/>
  <c r="D260" i="7"/>
  <c r="D261" i="7"/>
  <c r="D262" i="7"/>
  <c r="D263" i="7"/>
  <c r="D264" i="7"/>
  <c r="D268" i="7"/>
  <c r="E268" i="7"/>
  <c r="D269" i="7"/>
  <c r="E269" i="7"/>
  <c r="D270" i="7"/>
  <c r="E270" i="7"/>
  <c r="D271" i="7"/>
  <c r="E271" i="7"/>
  <c r="D272" i="7"/>
  <c r="E272" i="7"/>
  <c r="D273" i="7"/>
  <c r="E273" i="7"/>
  <c r="D275" i="7"/>
  <c r="D276" i="7"/>
  <c r="D277" i="7"/>
  <c r="D278" i="7"/>
  <c r="D279" i="7"/>
  <c r="D280" i="7"/>
  <c r="D284" i="7"/>
  <c r="E284" i="7"/>
  <c r="D285" i="7"/>
  <c r="E285" i="7"/>
  <c r="D286" i="7"/>
  <c r="E286" i="7"/>
  <c r="D287" i="7"/>
  <c r="E287" i="7"/>
  <c r="D288" i="7"/>
  <c r="E288" i="7"/>
  <c r="D289" i="7"/>
  <c r="E289" i="7"/>
  <c r="D291" i="7"/>
  <c r="D292" i="7"/>
  <c r="D293" i="7"/>
  <c r="D294" i="7"/>
  <c r="D295" i="7"/>
  <c r="D296" i="7"/>
  <c r="D300" i="7"/>
  <c r="E300" i="7"/>
  <c r="D301" i="7"/>
  <c r="E301" i="7"/>
  <c r="D302" i="7"/>
  <c r="E302" i="7"/>
  <c r="D303" i="7"/>
  <c r="E303" i="7"/>
  <c r="D304" i="7"/>
  <c r="E304" i="7"/>
  <c r="D305" i="7"/>
  <c r="E305" i="7"/>
  <c r="D307" i="7"/>
  <c r="D308" i="7"/>
  <c r="D309" i="7"/>
  <c r="D310" i="7"/>
  <c r="D311" i="7"/>
  <c r="D312" i="7"/>
  <c r="D316" i="7"/>
  <c r="E316" i="7"/>
  <c r="D317" i="7"/>
  <c r="E317" i="7"/>
  <c r="D318" i="7"/>
  <c r="E318" i="7"/>
  <c r="D319" i="7"/>
  <c r="E319" i="7"/>
  <c r="D320" i="7"/>
  <c r="E320" i="7"/>
  <c r="D321" i="7"/>
  <c r="E321" i="7"/>
  <c r="D323" i="7"/>
  <c r="D324" i="7"/>
  <c r="D325" i="7"/>
  <c r="D326" i="7"/>
  <c r="D327" i="7"/>
  <c r="D328" i="7"/>
  <c r="D332" i="7"/>
  <c r="E332" i="7"/>
  <c r="D333" i="7"/>
  <c r="E333" i="7"/>
  <c r="D334" i="7"/>
  <c r="E334" i="7"/>
  <c r="D335" i="7"/>
  <c r="E335" i="7"/>
  <c r="D336" i="7"/>
  <c r="E336" i="7"/>
  <c r="D337" i="7"/>
  <c r="E337" i="7"/>
  <c r="D339" i="7"/>
  <c r="D340" i="7"/>
  <c r="D341" i="7"/>
  <c r="D342" i="7"/>
  <c r="D343" i="7"/>
  <c r="D344" i="7"/>
  <c r="D348" i="7"/>
  <c r="E348" i="7"/>
  <c r="D349" i="7"/>
  <c r="E349" i="7"/>
  <c r="D350" i="7"/>
  <c r="E350" i="7"/>
  <c r="D351" i="7"/>
  <c r="E351" i="7"/>
  <c r="D352" i="7"/>
  <c r="E352" i="7"/>
  <c r="D353" i="7"/>
  <c r="E353" i="7"/>
  <c r="D355" i="7"/>
  <c r="D356" i="7"/>
  <c r="D357" i="7"/>
  <c r="D358" i="7"/>
  <c r="D359" i="7"/>
  <c r="D360" i="7"/>
  <c r="D364" i="7"/>
  <c r="E364" i="7"/>
  <c r="D365" i="7"/>
  <c r="E365" i="7"/>
  <c r="D366" i="7"/>
  <c r="E366" i="7"/>
  <c r="D367" i="7"/>
  <c r="E367" i="7"/>
  <c r="D368" i="7"/>
  <c r="E368" i="7"/>
  <c r="D369" i="7"/>
  <c r="E369" i="7"/>
  <c r="D371" i="7"/>
  <c r="D372" i="7"/>
  <c r="D373" i="7"/>
  <c r="D374" i="7"/>
  <c r="D375" i="7"/>
  <c r="D376" i="7"/>
  <c r="D380" i="7"/>
  <c r="E380" i="7"/>
  <c r="D381" i="7"/>
  <c r="E381" i="7"/>
  <c r="D382" i="7"/>
  <c r="E382" i="7"/>
  <c r="D383" i="7"/>
  <c r="E383" i="7"/>
  <c r="D384" i="7"/>
  <c r="E384" i="7"/>
  <c r="D385" i="7"/>
  <c r="E385" i="7"/>
  <c r="D387" i="7"/>
  <c r="D388" i="7"/>
  <c r="D389" i="7"/>
  <c r="D390" i="7"/>
  <c r="D391" i="7"/>
  <c r="D392" i="7"/>
  <c r="D414" i="7"/>
  <c r="E414" i="7"/>
  <c r="D415" i="7"/>
  <c r="E415" i="7"/>
  <c r="D416" i="7"/>
  <c r="E416" i="7"/>
  <c r="D417" i="7"/>
  <c r="E417" i="7"/>
  <c r="D418" i="7"/>
  <c r="E418" i="7"/>
  <c r="D419" i="7"/>
  <c r="E419" i="7"/>
  <c r="D421" i="7"/>
  <c r="D422" i="7"/>
  <c r="D423" i="7"/>
  <c r="D424" i="7"/>
  <c r="D425" i="7"/>
  <c r="D426" i="7"/>
  <c r="D432" i="7"/>
  <c r="E432" i="7"/>
  <c r="D433" i="7"/>
  <c r="E433" i="7"/>
  <c r="D434" i="7"/>
  <c r="E434" i="7"/>
  <c r="D435" i="7"/>
  <c r="E435" i="7"/>
  <c r="D436" i="7"/>
  <c r="E436" i="7"/>
  <c r="D437" i="7"/>
  <c r="E437" i="7"/>
  <c r="D439" i="7"/>
  <c r="D440" i="7"/>
  <c r="D441" i="7"/>
  <c r="D442" i="7"/>
  <c r="D443" i="7"/>
  <c r="D444" i="7"/>
  <c r="N444" i="7" l="1"/>
  <c r="L444" i="7"/>
  <c r="J444" i="7"/>
  <c r="H444" i="7"/>
  <c r="F444" i="7"/>
  <c r="N443" i="7"/>
  <c r="L443" i="7"/>
  <c r="J443" i="7"/>
  <c r="H443" i="7"/>
  <c r="F443" i="7"/>
  <c r="N442" i="7"/>
  <c r="L442" i="7"/>
  <c r="J442" i="7"/>
  <c r="H442" i="7"/>
  <c r="F442" i="7"/>
  <c r="N441" i="7"/>
  <c r="L441" i="7"/>
  <c r="J441" i="7"/>
  <c r="H441" i="7"/>
  <c r="F441" i="7"/>
  <c r="N440" i="7"/>
  <c r="L440" i="7"/>
  <c r="J440" i="7"/>
  <c r="H440" i="7"/>
  <c r="F440" i="7"/>
  <c r="N439" i="7"/>
  <c r="L439" i="7"/>
  <c r="J439" i="7"/>
  <c r="H439" i="7"/>
  <c r="F439" i="7"/>
  <c r="O437" i="7"/>
  <c r="N437" i="7"/>
  <c r="M437" i="7"/>
  <c r="L437" i="7"/>
  <c r="K437" i="7"/>
  <c r="J437" i="7"/>
  <c r="I437" i="7"/>
  <c r="H437" i="7"/>
  <c r="G437" i="7"/>
  <c r="F437" i="7"/>
  <c r="O436" i="7"/>
  <c r="N436" i="7"/>
  <c r="M436" i="7"/>
  <c r="L436" i="7"/>
  <c r="K436" i="7"/>
  <c r="J436" i="7"/>
  <c r="I436" i="7"/>
  <c r="H436" i="7"/>
  <c r="G436" i="7"/>
  <c r="F436" i="7"/>
  <c r="O435" i="7"/>
  <c r="N435" i="7"/>
  <c r="M435" i="7"/>
  <c r="L435" i="7"/>
  <c r="J435" i="7"/>
  <c r="I435" i="7"/>
  <c r="H435" i="7"/>
  <c r="G435" i="7"/>
  <c r="F435" i="7"/>
  <c r="O434" i="7"/>
  <c r="N434" i="7"/>
  <c r="M434" i="7"/>
  <c r="L434" i="7"/>
  <c r="J434" i="7"/>
  <c r="I434" i="7"/>
  <c r="H434" i="7"/>
  <c r="G434" i="7"/>
  <c r="F434" i="7"/>
  <c r="O433" i="7"/>
  <c r="N433" i="7"/>
  <c r="M433" i="7"/>
  <c r="L433" i="7"/>
  <c r="K433" i="7"/>
  <c r="J433" i="7"/>
  <c r="I433" i="7"/>
  <c r="H433" i="7"/>
  <c r="G433" i="7"/>
  <c r="F433" i="7"/>
  <c r="O432" i="7"/>
  <c r="N432" i="7"/>
  <c r="M432" i="7"/>
  <c r="L432" i="7"/>
  <c r="K432" i="7"/>
  <c r="J432" i="7"/>
  <c r="I432" i="7"/>
  <c r="H432" i="7"/>
  <c r="G432" i="7"/>
  <c r="F432" i="7"/>
  <c r="N426" i="7"/>
  <c r="L426" i="7"/>
  <c r="J426" i="7"/>
  <c r="H426" i="7"/>
  <c r="F426" i="7"/>
  <c r="N425" i="7"/>
  <c r="L425" i="7"/>
  <c r="J425" i="7"/>
  <c r="H425" i="7"/>
  <c r="F425" i="7"/>
  <c r="N424" i="7"/>
  <c r="L424" i="7"/>
  <c r="J424" i="7"/>
  <c r="H424" i="7"/>
  <c r="F424" i="7"/>
  <c r="N423" i="7"/>
  <c r="L423" i="7"/>
  <c r="J423" i="7"/>
  <c r="H423" i="7"/>
  <c r="F423" i="7"/>
  <c r="N422" i="7"/>
  <c r="L422" i="7"/>
  <c r="J422" i="7"/>
  <c r="H422" i="7"/>
  <c r="F422" i="7"/>
  <c r="N421" i="7"/>
  <c r="L421" i="7"/>
  <c r="J421" i="7"/>
  <c r="H421" i="7"/>
  <c r="F421" i="7"/>
  <c r="O419" i="7"/>
  <c r="N419" i="7"/>
  <c r="M419" i="7"/>
  <c r="L419" i="7"/>
  <c r="K419" i="7"/>
  <c r="J419" i="7"/>
  <c r="I419" i="7"/>
  <c r="H419" i="7"/>
  <c r="G419" i="7"/>
  <c r="F419" i="7"/>
  <c r="O418" i="7"/>
  <c r="N418" i="7"/>
  <c r="L418" i="7"/>
  <c r="K418" i="7"/>
  <c r="J418" i="7"/>
  <c r="I418" i="7"/>
  <c r="H418" i="7"/>
  <c r="G418" i="7"/>
  <c r="F418" i="7"/>
  <c r="O417" i="7"/>
  <c r="N417" i="7"/>
  <c r="L417" i="7"/>
  <c r="K417" i="7"/>
  <c r="J417" i="7"/>
  <c r="I417" i="7"/>
  <c r="H417" i="7"/>
  <c r="G417" i="7"/>
  <c r="F417" i="7"/>
  <c r="O416" i="7"/>
  <c r="N416" i="7"/>
  <c r="L416" i="7"/>
  <c r="K416" i="7"/>
  <c r="J416" i="7"/>
  <c r="I416" i="7"/>
  <c r="H416" i="7"/>
  <c r="G416" i="7"/>
  <c r="F416" i="7"/>
  <c r="O415" i="7"/>
  <c r="N415" i="7"/>
  <c r="M415" i="7"/>
  <c r="L415" i="7"/>
  <c r="K415" i="7"/>
  <c r="J415" i="7"/>
  <c r="I415" i="7"/>
  <c r="H415" i="7"/>
  <c r="G415" i="7"/>
  <c r="F415" i="7"/>
  <c r="O414" i="7"/>
  <c r="N414" i="7"/>
  <c r="M414" i="7"/>
  <c r="L414" i="7"/>
  <c r="K414" i="7"/>
  <c r="J414" i="7"/>
  <c r="I414" i="7"/>
  <c r="H414" i="7"/>
  <c r="G414" i="7"/>
  <c r="F414" i="7"/>
  <c r="L410" i="7"/>
  <c r="J410" i="7"/>
  <c r="H410" i="7"/>
  <c r="F410" i="7"/>
  <c r="D410" i="7"/>
  <c r="L409" i="7"/>
  <c r="J409" i="7"/>
  <c r="H409" i="7"/>
  <c r="F409" i="7"/>
  <c r="D409" i="7"/>
  <c r="L408" i="7"/>
  <c r="J408" i="7"/>
  <c r="H408" i="7"/>
  <c r="F408" i="7"/>
  <c r="D408" i="7"/>
  <c r="L407" i="7"/>
  <c r="J407" i="7"/>
  <c r="H407" i="7"/>
  <c r="F407" i="7"/>
  <c r="D407" i="7"/>
  <c r="L406" i="7"/>
  <c r="J406" i="7"/>
  <c r="H406" i="7"/>
  <c r="F406" i="7"/>
  <c r="D406" i="7"/>
  <c r="L405" i="7"/>
  <c r="J405" i="7"/>
  <c r="H405" i="7"/>
  <c r="F405" i="7"/>
  <c r="D405" i="7"/>
  <c r="L403" i="7"/>
  <c r="K403" i="7"/>
  <c r="J403" i="7"/>
  <c r="I403" i="7"/>
  <c r="H403" i="7"/>
  <c r="F403" i="7"/>
  <c r="E403" i="7"/>
  <c r="D403" i="7"/>
  <c r="M402" i="7"/>
  <c r="L402" i="7"/>
  <c r="K402" i="7"/>
  <c r="J402" i="7"/>
  <c r="I402" i="7"/>
  <c r="H402" i="7"/>
  <c r="F402" i="7"/>
  <c r="E402" i="7"/>
  <c r="D402" i="7"/>
  <c r="L401" i="7"/>
  <c r="J401" i="7"/>
  <c r="I401" i="7"/>
  <c r="H401" i="7"/>
  <c r="G401" i="7"/>
  <c r="F401" i="7"/>
  <c r="E401" i="7"/>
  <c r="D401" i="7"/>
  <c r="L400" i="7"/>
  <c r="J400" i="7"/>
  <c r="I400" i="7"/>
  <c r="H400" i="7"/>
  <c r="F400" i="7"/>
  <c r="D400" i="7"/>
  <c r="M399" i="7"/>
  <c r="L399" i="7"/>
  <c r="K399" i="7"/>
  <c r="J399" i="7"/>
  <c r="I399" i="7"/>
  <c r="H399" i="7"/>
  <c r="G399" i="7"/>
  <c r="F399" i="7"/>
  <c r="E399" i="7"/>
  <c r="D399" i="7"/>
  <c r="M398" i="7"/>
  <c r="L398" i="7"/>
  <c r="K398" i="7"/>
  <c r="J398" i="7"/>
  <c r="I398" i="7"/>
  <c r="H398" i="7"/>
  <c r="G398" i="7"/>
  <c r="F398" i="7"/>
  <c r="E398" i="7"/>
  <c r="D398" i="7"/>
  <c r="N392" i="7"/>
  <c r="L392" i="7"/>
  <c r="J392" i="7"/>
  <c r="H392" i="7"/>
  <c r="F392" i="7"/>
  <c r="N391" i="7"/>
  <c r="L391" i="7"/>
  <c r="J391" i="7"/>
  <c r="H391" i="7"/>
  <c r="F391" i="7"/>
  <c r="N390" i="7"/>
  <c r="L390" i="7"/>
  <c r="J390" i="7"/>
  <c r="H390" i="7"/>
  <c r="F390" i="7"/>
  <c r="N389" i="7"/>
  <c r="L389" i="7"/>
  <c r="J389" i="7"/>
  <c r="H389" i="7"/>
  <c r="F389" i="7"/>
  <c r="N388" i="7"/>
  <c r="L388" i="7"/>
  <c r="J388" i="7"/>
  <c r="H388" i="7"/>
  <c r="F388" i="7"/>
  <c r="N387" i="7"/>
  <c r="L387" i="7"/>
  <c r="J387" i="7"/>
  <c r="H387" i="7"/>
  <c r="F387" i="7"/>
  <c r="N385" i="7"/>
  <c r="M385" i="7"/>
  <c r="L385" i="7"/>
  <c r="K385" i="7"/>
  <c r="J385" i="7"/>
  <c r="I385" i="7"/>
  <c r="H385" i="7"/>
  <c r="G385" i="7"/>
  <c r="F385" i="7"/>
  <c r="O384" i="7"/>
  <c r="N384" i="7"/>
  <c r="L384" i="7"/>
  <c r="K384" i="7"/>
  <c r="J384" i="7"/>
  <c r="H384" i="7"/>
  <c r="F384" i="7"/>
  <c r="N383" i="7"/>
  <c r="L383" i="7"/>
  <c r="K383" i="7"/>
  <c r="J383" i="7"/>
  <c r="H383" i="7"/>
  <c r="F383" i="7"/>
  <c r="N382" i="7"/>
  <c r="L382" i="7"/>
  <c r="K382" i="7"/>
  <c r="J382" i="7"/>
  <c r="I382" i="7"/>
  <c r="H382" i="7"/>
  <c r="F382" i="7"/>
  <c r="O381" i="7"/>
  <c r="N381" i="7"/>
  <c r="M381" i="7"/>
  <c r="L381" i="7"/>
  <c r="K381" i="7"/>
  <c r="J381" i="7"/>
  <c r="I381" i="7"/>
  <c r="H381" i="7"/>
  <c r="G381" i="7"/>
  <c r="F381" i="7"/>
  <c r="O380" i="7"/>
  <c r="N380" i="7"/>
  <c r="M380" i="7"/>
  <c r="L380" i="7"/>
  <c r="K380" i="7"/>
  <c r="J380" i="7"/>
  <c r="I380" i="7"/>
  <c r="H380" i="7"/>
  <c r="G380" i="7"/>
  <c r="F380" i="7"/>
  <c r="N376" i="7"/>
  <c r="L376" i="7"/>
  <c r="J376" i="7"/>
  <c r="H376" i="7"/>
  <c r="F376" i="7"/>
  <c r="N375" i="7"/>
  <c r="L375" i="7"/>
  <c r="J375" i="7"/>
  <c r="H375" i="7"/>
  <c r="F375" i="7"/>
  <c r="N374" i="7"/>
  <c r="L374" i="7"/>
  <c r="J374" i="7"/>
  <c r="H374" i="7"/>
  <c r="F374" i="7"/>
  <c r="N373" i="7"/>
  <c r="L373" i="7"/>
  <c r="J373" i="7"/>
  <c r="H373" i="7"/>
  <c r="F373" i="7"/>
  <c r="N372" i="7"/>
  <c r="L372" i="7"/>
  <c r="J372" i="7"/>
  <c r="H372" i="7"/>
  <c r="F372" i="7"/>
  <c r="N371" i="7"/>
  <c r="L371" i="7"/>
  <c r="J371" i="7"/>
  <c r="H371" i="7"/>
  <c r="F371" i="7"/>
  <c r="O369" i="7"/>
  <c r="N369" i="7"/>
  <c r="M369" i="7"/>
  <c r="L369" i="7"/>
  <c r="K369" i="7"/>
  <c r="J369" i="7"/>
  <c r="I369" i="7"/>
  <c r="H369" i="7"/>
  <c r="G369" i="7"/>
  <c r="F369" i="7"/>
  <c r="O368" i="7"/>
  <c r="N368" i="7"/>
  <c r="M368" i="7"/>
  <c r="L368" i="7"/>
  <c r="K368" i="7"/>
  <c r="J368" i="7"/>
  <c r="I368" i="7"/>
  <c r="H368" i="7"/>
  <c r="G368" i="7"/>
  <c r="F368" i="7"/>
  <c r="O367" i="7"/>
  <c r="N367" i="7"/>
  <c r="M367" i="7"/>
  <c r="L367" i="7"/>
  <c r="K367" i="7"/>
  <c r="J367" i="7"/>
  <c r="I367" i="7"/>
  <c r="H367" i="7"/>
  <c r="G367" i="7"/>
  <c r="F367" i="7"/>
  <c r="O366" i="7"/>
  <c r="N366" i="7"/>
  <c r="M366" i="7"/>
  <c r="L366" i="7"/>
  <c r="K366" i="7"/>
  <c r="J366" i="7"/>
  <c r="I366" i="7"/>
  <c r="H366" i="7"/>
  <c r="G366" i="7"/>
  <c r="F366" i="7"/>
  <c r="O365" i="7"/>
  <c r="N365" i="7"/>
  <c r="M365" i="7"/>
  <c r="L365" i="7"/>
  <c r="K365" i="7"/>
  <c r="J365" i="7"/>
  <c r="I365" i="7"/>
  <c r="H365" i="7"/>
  <c r="G365" i="7"/>
  <c r="F365" i="7"/>
  <c r="O364" i="7"/>
  <c r="N364" i="7"/>
  <c r="M364" i="7"/>
  <c r="L364" i="7"/>
  <c r="K364" i="7"/>
  <c r="J364" i="7"/>
  <c r="I364" i="7"/>
  <c r="H364" i="7"/>
  <c r="G364" i="7"/>
  <c r="F364" i="7"/>
  <c r="N360" i="7"/>
  <c r="L360" i="7"/>
  <c r="J360" i="7"/>
  <c r="H360" i="7"/>
  <c r="F360" i="7"/>
  <c r="N359" i="7"/>
  <c r="L359" i="7"/>
  <c r="J359" i="7"/>
  <c r="H359" i="7"/>
  <c r="F359" i="7"/>
  <c r="N358" i="7"/>
  <c r="L358" i="7"/>
  <c r="J358" i="7"/>
  <c r="H358" i="7"/>
  <c r="F358" i="7"/>
  <c r="N357" i="7"/>
  <c r="L357" i="7"/>
  <c r="J357" i="7"/>
  <c r="H357" i="7"/>
  <c r="F357" i="7"/>
  <c r="N356" i="7"/>
  <c r="L356" i="7"/>
  <c r="J356" i="7"/>
  <c r="H356" i="7"/>
  <c r="F356" i="7"/>
  <c r="N355" i="7"/>
  <c r="L355" i="7"/>
  <c r="J355" i="7"/>
  <c r="H355" i="7"/>
  <c r="F355" i="7"/>
  <c r="O353" i="7"/>
  <c r="N353" i="7"/>
  <c r="M353" i="7"/>
  <c r="L353" i="7"/>
  <c r="K353" i="7"/>
  <c r="J353" i="7"/>
  <c r="H353" i="7"/>
  <c r="G353" i="7"/>
  <c r="F353" i="7"/>
  <c r="O352" i="7"/>
  <c r="N352" i="7"/>
  <c r="M352" i="7"/>
  <c r="L352" i="7"/>
  <c r="K352" i="7"/>
  <c r="J352" i="7"/>
  <c r="I352" i="7"/>
  <c r="H352" i="7"/>
  <c r="G352" i="7"/>
  <c r="F352" i="7"/>
  <c r="O351" i="7"/>
  <c r="N351" i="7"/>
  <c r="M351" i="7"/>
  <c r="L351" i="7"/>
  <c r="K351" i="7"/>
  <c r="J351" i="7"/>
  <c r="H351" i="7"/>
  <c r="G351" i="7"/>
  <c r="F351" i="7"/>
  <c r="O350" i="7"/>
  <c r="N350" i="7"/>
  <c r="M350" i="7"/>
  <c r="L350" i="7"/>
  <c r="K350" i="7"/>
  <c r="J350" i="7"/>
  <c r="H350" i="7"/>
  <c r="G350" i="7"/>
  <c r="F350" i="7"/>
  <c r="O349" i="7"/>
  <c r="N349" i="7"/>
  <c r="M349" i="7"/>
  <c r="L349" i="7"/>
  <c r="K349" i="7"/>
  <c r="J349" i="7"/>
  <c r="I349" i="7"/>
  <c r="H349" i="7"/>
  <c r="G349" i="7"/>
  <c r="F349" i="7"/>
  <c r="O348" i="7"/>
  <c r="N348" i="7"/>
  <c r="M348" i="7"/>
  <c r="L348" i="7"/>
  <c r="K348" i="7"/>
  <c r="J348" i="7"/>
  <c r="I348" i="7"/>
  <c r="H348" i="7"/>
  <c r="G348" i="7"/>
  <c r="F348" i="7"/>
  <c r="N344" i="7"/>
  <c r="L344" i="7"/>
  <c r="J344" i="7"/>
  <c r="H344" i="7"/>
  <c r="F344" i="7"/>
  <c r="N343" i="7"/>
  <c r="L343" i="7"/>
  <c r="J343" i="7"/>
  <c r="H343" i="7"/>
  <c r="F343" i="7"/>
  <c r="N342" i="7"/>
  <c r="L342" i="7"/>
  <c r="J342" i="7"/>
  <c r="H342" i="7"/>
  <c r="F342" i="7"/>
  <c r="N341" i="7"/>
  <c r="L341" i="7"/>
  <c r="J341" i="7"/>
  <c r="H341" i="7"/>
  <c r="F341" i="7"/>
  <c r="N340" i="7"/>
  <c r="L340" i="7"/>
  <c r="J340" i="7"/>
  <c r="H340" i="7"/>
  <c r="F340" i="7"/>
  <c r="N339" i="7"/>
  <c r="L339" i="7"/>
  <c r="J339" i="7"/>
  <c r="H339" i="7"/>
  <c r="F339" i="7"/>
  <c r="O337" i="7"/>
  <c r="N337" i="7"/>
  <c r="M337" i="7"/>
  <c r="L337" i="7"/>
  <c r="K337" i="7"/>
  <c r="J337" i="7"/>
  <c r="I337" i="7"/>
  <c r="H337" i="7"/>
  <c r="G337" i="7"/>
  <c r="F337" i="7"/>
  <c r="O336" i="7"/>
  <c r="N336" i="7"/>
  <c r="M336" i="7"/>
  <c r="L336" i="7"/>
  <c r="K336" i="7"/>
  <c r="J336" i="7"/>
  <c r="I336" i="7"/>
  <c r="H336" i="7"/>
  <c r="G336" i="7"/>
  <c r="F336" i="7"/>
  <c r="O335" i="7"/>
  <c r="N335" i="7"/>
  <c r="M335" i="7"/>
  <c r="L335" i="7"/>
  <c r="J335" i="7"/>
  <c r="I335" i="7"/>
  <c r="H335" i="7"/>
  <c r="G335" i="7"/>
  <c r="F335" i="7"/>
  <c r="O334" i="7"/>
  <c r="N334" i="7"/>
  <c r="M334" i="7"/>
  <c r="L334" i="7"/>
  <c r="J334" i="7"/>
  <c r="I334" i="7"/>
  <c r="H334" i="7"/>
  <c r="G334" i="7"/>
  <c r="F334" i="7"/>
  <c r="O333" i="7"/>
  <c r="N333" i="7"/>
  <c r="M333" i="7"/>
  <c r="L333" i="7"/>
  <c r="K333" i="7"/>
  <c r="J333" i="7"/>
  <c r="I333" i="7"/>
  <c r="H333" i="7"/>
  <c r="G333" i="7"/>
  <c r="F333" i="7"/>
  <c r="O332" i="7"/>
  <c r="N332" i="7"/>
  <c r="M332" i="7"/>
  <c r="L332" i="7"/>
  <c r="K332" i="7"/>
  <c r="J332" i="7"/>
  <c r="I332" i="7"/>
  <c r="H332" i="7"/>
  <c r="G332" i="7"/>
  <c r="F332" i="7"/>
  <c r="N328" i="7"/>
  <c r="L328" i="7"/>
  <c r="J328" i="7"/>
  <c r="H328" i="7"/>
  <c r="F328" i="7"/>
  <c r="N327" i="7"/>
  <c r="L327" i="7"/>
  <c r="J327" i="7"/>
  <c r="H327" i="7"/>
  <c r="F327" i="7"/>
  <c r="N326" i="7"/>
  <c r="L326" i="7"/>
  <c r="J326" i="7"/>
  <c r="H326" i="7"/>
  <c r="F326" i="7"/>
  <c r="N325" i="7"/>
  <c r="L325" i="7"/>
  <c r="J325" i="7"/>
  <c r="H325" i="7"/>
  <c r="F325" i="7"/>
  <c r="N324" i="7"/>
  <c r="L324" i="7"/>
  <c r="J324" i="7"/>
  <c r="H324" i="7"/>
  <c r="F324" i="7"/>
  <c r="N323" i="7"/>
  <c r="L323" i="7"/>
  <c r="J323" i="7"/>
  <c r="H323" i="7"/>
  <c r="F323" i="7"/>
  <c r="O321" i="7"/>
  <c r="N321" i="7"/>
  <c r="M321" i="7"/>
  <c r="L321" i="7"/>
  <c r="K321" i="7"/>
  <c r="J321" i="7"/>
  <c r="H321" i="7"/>
  <c r="G321" i="7"/>
  <c r="F321" i="7"/>
  <c r="O320" i="7"/>
  <c r="N320" i="7"/>
  <c r="M320" i="7"/>
  <c r="L320" i="7"/>
  <c r="K320" i="7"/>
  <c r="J320" i="7"/>
  <c r="I320" i="7"/>
  <c r="H320" i="7"/>
  <c r="G320" i="7"/>
  <c r="F320" i="7"/>
  <c r="O319" i="7"/>
  <c r="N319" i="7"/>
  <c r="M319" i="7"/>
  <c r="L319" i="7"/>
  <c r="K319" i="7"/>
  <c r="J319" i="7"/>
  <c r="H319" i="7"/>
  <c r="G319" i="7"/>
  <c r="F319" i="7"/>
  <c r="O318" i="7"/>
  <c r="N318" i="7"/>
  <c r="M318" i="7"/>
  <c r="L318" i="7"/>
  <c r="K318" i="7"/>
  <c r="J318" i="7"/>
  <c r="H318" i="7"/>
  <c r="G318" i="7"/>
  <c r="F318" i="7"/>
  <c r="O317" i="7"/>
  <c r="N317" i="7"/>
  <c r="M317" i="7"/>
  <c r="L317" i="7"/>
  <c r="K317" i="7"/>
  <c r="J317" i="7"/>
  <c r="I317" i="7"/>
  <c r="H317" i="7"/>
  <c r="G317" i="7"/>
  <c r="F317" i="7"/>
  <c r="O316" i="7"/>
  <c r="N316" i="7"/>
  <c r="M316" i="7"/>
  <c r="L316" i="7"/>
  <c r="K316" i="7"/>
  <c r="J316" i="7"/>
  <c r="I316" i="7"/>
  <c r="H316" i="7"/>
  <c r="G316" i="7"/>
  <c r="F316" i="7"/>
  <c r="N312" i="7"/>
  <c r="L312" i="7"/>
  <c r="J312" i="7"/>
  <c r="H312" i="7"/>
  <c r="F312" i="7"/>
  <c r="N311" i="7"/>
  <c r="L311" i="7"/>
  <c r="J311" i="7"/>
  <c r="H311" i="7"/>
  <c r="F311" i="7"/>
  <c r="N310" i="7"/>
  <c r="L310" i="7"/>
  <c r="J310" i="7"/>
  <c r="H310" i="7"/>
  <c r="F310" i="7"/>
  <c r="N309" i="7"/>
  <c r="L309" i="7"/>
  <c r="J309" i="7"/>
  <c r="H309" i="7"/>
  <c r="F309" i="7"/>
  <c r="N308" i="7"/>
  <c r="L308" i="7"/>
  <c r="J308" i="7"/>
  <c r="H308" i="7"/>
  <c r="F308" i="7"/>
  <c r="N307" i="7"/>
  <c r="L307" i="7"/>
  <c r="J307" i="7"/>
  <c r="H307" i="7"/>
  <c r="F307" i="7"/>
  <c r="O305" i="7"/>
  <c r="N305" i="7"/>
  <c r="M305" i="7"/>
  <c r="L305" i="7"/>
  <c r="K305" i="7"/>
  <c r="J305" i="7"/>
  <c r="I305" i="7"/>
  <c r="H305" i="7"/>
  <c r="G305" i="7"/>
  <c r="F305" i="7"/>
  <c r="O304" i="7"/>
  <c r="N304" i="7"/>
  <c r="M304" i="7"/>
  <c r="L304" i="7"/>
  <c r="K304" i="7"/>
  <c r="J304" i="7"/>
  <c r="I304" i="7"/>
  <c r="H304" i="7"/>
  <c r="G304" i="7"/>
  <c r="F304" i="7"/>
  <c r="O303" i="7"/>
  <c r="N303" i="7"/>
  <c r="M303" i="7"/>
  <c r="L303" i="7"/>
  <c r="J303" i="7"/>
  <c r="I303" i="7"/>
  <c r="H303" i="7"/>
  <c r="G303" i="7"/>
  <c r="F303" i="7"/>
  <c r="O302" i="7"/>
  <c r="N302" i="7"/>
  <c r="M302" i="7"/>
  <c r="L302" i="7"/>
  <c r="J302" i="7"/>
  <c r="I302" i="7"/>
  <c r="H302" i="7"/>
  <c r="G302" i="7"/>
  <c r="F302" i="7"/>
  <c r="O301" i="7"/>
  <c r="N301" i="7"/>
  <c r="M301" i="7"/>
  <c r="L301" i="7"/>
  <c r="K301" i="7"/>
  <c r="J301" i="7"/>
  <c r="I301" i="7"/>
  <c r="H301" i="7"/>
  <c r="G301" i="7"/>
  <c r="F301" i="7"/>
  <c r="O300" i="7"/>
  <c r="N300" i="7"/>
  <c r="M300" i="7"/>
  <c r="L300" i="7"/>
  <c r="K300" i="7"/>
  <c r="J300" i="7"/>
  <c r="I300" i="7"/>
  <c r="H300" i="7"/>
  <c r="G300" i="7"/>
  <c r="F300" i="7"/>
  <c r="N296" i="7"/>
  <c r="L296" i="7"/>
  <c r="J296" i="7"/>
  <c r="H296" i="7"/>
  <c r="F296" i="7"/>
  <c r="N295" i="7"/>
  <c r="L295" i="7"/>
  <c r="J295" i="7"/>
  <c r="H295" i="7"/>
  <c r="F295" i="7"/>
  <c r="N294" i="7"/>
  <c r="L294" i="7"/>
  <c r="J294" i="7"/>
  <c r="H294" i="7"/>
  <c r="F294" i="7"/>
  <c r="N293" i="7"/>
  <c r="L293" i="7"/>
  <c r="J293" i="7"/>
  <c r="H293" i="7"/>
  <c r="F293" i="7"/>
  <c r="N292" i="7"/>
  <c r="L292" i="7"/>
  <c r="J292" i="7"/>
  <c r="H292" i="7"/>
  <c r="F292" i="7"/>
  <c r="N291" i="7"/>
  <c r="L291" i="7"/>
  <c r="J291" i="7"/>
  <c r="H291" i="7"/>
  <c r="F291" i="7"/>
  <c r="O289" i="7"/>
  <c r="N289" i="7"/>
  <c r="M289" i="7"/>
  <c r="L289" i="7"/>
  <c r="K289" i="7"/>
  <c r="J289" i="7"/>
  <c r="I289" i="7"/>
  <c r="H289" i="7"/>
  <c r="G289" i="7"/>
  <c r="F289" i="7"/>
  <c r="O288" i="7"/>
  <c r="N288" i="7"/>
  <c r="L288" i="7"/>
  <c r="K288" i="7"/>
  <c r="J288" i="7"/>
  <c r="H288" i="7"/>
  <c r="G288" i="7"/>
  <c r="F288" i="7"/>
  <c r="O287" i="7"/>
  <c r="N287" i="7"/>
  <c r="M287" i="7"/>
  <c r="L287" i="7"/>
  <c r="K287" i="7"/>
  <c r="J287" i="7"/>
  <c r="H287" i="7"/>
  <c r="G287" i="7"/>
  <c r="F287" i="7"/>
  <c r="O286" i="7"/>
  <c r="N286" i="7"/>
  <c r="L286" i="7"/>
  <c r="K286" i="7"/>
  <c r="J286" i="7"/>
  <c r="H286" i="7"/>
  <c r="G286" i="7"/>
  <c r="F286" i="7"/>
  <c r="O285" i="7"/>
  <c r="N285" i="7"/>
  <c r="M285" i="7"/>
  <c r="L285" i="7"/>
  <c r="K285" i="7"/>
  <c r="J285" i="7"/>
  <c r="I285" i="7"/>
  <c r="H285" i="7"/>
  <c r="G285" i="7"/>
  <c r="F285" i="7"/>
  <c r="O284" i="7"/>
  <c r="N284" i="7"/>
  <c r="M284" i="7"/>
  <c r="L284" i="7"/>
  <c r="K284" i="7"/>
  <c r="J284" i="7"/>
  <c r="I284" i="7"/>
  <c r="H284" i="7"/>
  <c r="G284" i="7"/>
  <c r="F284" i="7"/>
  <c r="L280" i="7"/>
  <c r="J280" i="7"/>
  <c r="H280" i="7"/>
  <c r="F280" i="7"/>
  <c r="L279" i="7"/>
  <c r="J279" i="7"/>
  <c r="H279" i="7"/>
  <c r="F279" i="7"/>
  <c r="L278" i="7"/>
  <c r="J278" i="7"/>
  <c r="H278" i="7"/>
  <c r="F278" i="7"/>
  <c r="L277" i="7"/>
  <c r="H277" i="7"/>
  <c r="F277" i="7"/>
  <c r="L276" i="7"/>
  <c r="J276" i="7"/>
  <c r="H276" i="7"/>
  <c r="F276" i="7"/>
  <c r="L275" i="7"/>
  <c r="J275" i="7"/>
  <c r="H275" i="7"/>
  <c r="F275" i="7"/>
  <c r="M273" i="7"/>
  <c r="L273" i="7"/>
  <c r="K273" i="7"/>
  <c r="J273" i="7"/>
  <c r="H273" i="7"/>
  <c r="G273" i="7"/>
  <c r="F273" i="7"/>
  <c r="M272" i="7"/>
  <c r="L272" i="7"/>
  <c r="K272" i="7"/>
  <c r="J272" i="7"/>
  <c r="I272" i="7"/>
  <c r="H272" i="7"/>
  <c r="G272" i="7"/>
  <c r="F272" i="7"/>
  <c r="M271" i="7"/>
  <c r="L271" i="7"/>
  <c r="K271" i="7"/>
  <c r="J271" i="7"/>
  <c r="H271" i="7"/>
  <c r="G271" i="7"/>
  <c r="F271" i="7"/>
  <c r="M270" i="7"/>
  <c r="L270" i="7"/>
  <c r="K270" i="7"/>
  <c r="J270" i="7"/>
  <c r="H270" i="7"/>
  <c r="G270" i="7"/>
  <c r="F270" i="7"/>
  <c r="M269" i="7"/>
  <c r="L269" i="7"/>
  <c r="K269" i="7"/>
  <c r="J269" i="7"/>
  <c r="I269" i="7"/>
  <c r="H269" i="7"/>
  <c r="G269" i="7"/>
  <c r="F269" i="7"/>
  <c r="M268" i="7"/>
  <c r="L268" i="7"/>
  <c r="K268" i="7"/>
  <c r="J268" i="7"/>
  <c r="I268" i="7"/>
  <c r="H268" i="7"/>
  <c r="G268" i="7"/>
  <c r="F268" i="7"/>
  <c r="L264" i="7"/>
  <c r="J264" i="7"/>
  <c r="H264" i="7"/>
  <c r="F264" i="7"/>
  <c r="L263" i="7"/>
  <c r="J263" i="7"/>
  <c r="H263" i="7"/>
  <c r="F263" i="7"/>
  <c r="L262" i="7"/>
  <c r="J262" i="7"/>
  <c r="H262" i="7"/>
  <c r="F262" i="7"/>
  <c r="L261" i="7"/>
  <c r="J261" i="7"/>
  <c r="H261" i="7"/>
  <c r="F261" i="7"/>
  <c r="L260" i="7"/>
  <c r="J260" i="7"/>
  <c r="H260" i="7"/>
  <c r="F260" i="7"/>
  <c r="L259" i="7"/>
  <c r="J259" i="7"/>
  <c r="H259" i="7"/>
  <c r="F259" i="7"/>
  <c r="M257" i="7"/>
  <c r="L257" i="7"/>
  <c r="K257" i="7"/>
  <c r="J257" i="7"/>
  <c r="I257" i="7"/>
  <c r="H257" i="7"/>
  <c r="G257" i="7"/>
  <c r="F257" i="7"/>
  <c r="M256" i="7"/>
  <c r="L256" i="7"/>
  <c r="K256" i="7"/>
  <c r="J256" i="7"/>
  <c r="I256" i="7"/>
  <c r="H256" i="7"/>
  <c r="G256" i="7"/>
  <c r="F256" i="7"/>
  <c r="M255" i="7"/>
  <c r="L255" i="7"/>
  <c r="J255" i="7"/>
  <c r="I255" i="7"/>
  <c r="H255" i="7"/>
  <c r="G255" i="7"/>
  <c r="F255" i="7"/>
  <c r="M254" i="7"/>
  <c r="L254" i="7"/>
  <c r="J254" i="7"/>
  <c r="I254" i="7"/>
  <c r="H254" i="7"/>
  <c r="G254" i="7"/>
  <c r="F254" i="7"/>
  <c r="M253" i="7"/>
  <c r="L253" i="7"/>
  <c r="K253" i="7"/>
  <c r="J253" i="7"/>
  <c r="I253" i="7"/>
  <c r="H253" i="7"/>
  <c r="G253" i="7"/>
  <c r="F253" i="7"/>
  <c r="M252" i="7"/>
  <c r="L252" i="7"/>
  <c r="K252" i="7"/>
  <c r="J252" i="7"/>
  <c r="I252" i="7"/>
  <c r="H252" i="7"/>
  <c r="G252" i="7"/>
  <c r="F252" i="7"/>
  <c r="N248" i="7"/>
  <c r="L248" i="7"/>
  <c r="J248" i="7"/>
  <c r="H248" i="7"/>
  <c r="F248" i="7"/>
  <c r="N247" i="7"/>
  <c r="L247" i="7"/>
  <c r="J247" i="7"/>
  <c r="H247" i="7"/>
  <c r="F247" i="7"/>
  <c r="N246" i="7"/>
  <c r="L246" i="7"/>
  <c r="J246" i="7"/>
  <c r="H246" i="7"/>
  <c r="F246" i="7"/>
  <c r="N245" i="7"/>
  <c r="L245" i="7"/>
  <c r="J245" i="7"/>
  <c r="H245" i="7"/>
  <c r="F245" i="7"/>
  <c r="N244" i="7"/>
  <c r="L244" i="7"/>
  <c r="J244" i="7"/>
  <c r="H244" i="7"/>
  <c r="F244" i="7"/>
  <c r="N243" i="7"/>
  <c r="L243" i="7"/>
  <c r="J243" i="7"/>
  <c r="H243" i="7"/>
  <c r="F243" i="7"/>
  <c r="O241" i="7"/>
  <c r="N241" i="7"/>
  <c r="M241" i="7"/>
  <c r="L241" i="7"/>
  <c r="K241" i="7"/>
  <c r="J241" i="7"/>
  <c r="I241" i="7"/>
  <c r="H241" i="7"/>
  <c r="G241" i="7"/>
  <c r="F241" i="7"/>
  <c r="O240" i="7"/>
  <c r="N240" i="7"/>
  <c r="M240" i="7"/>
  <c r="L240" i="7"/>
  <c r="K240" i="7"/>
  <c r="J240" i="7"/>
  <c r="I240" i="7"/>
  <c r="H240" i="7"/>
  <c r="G240" i="7"/>
  <c r="F240" i="7"/>
  <c r="O239" i="7"/>
  <c r="N239" i="7"/>
  <c r="M239" i="7"/>
  <c r="L239" i="7"/>
  <c r="K239" i="7"/>
  <c r="J239" i="7"/>
  <c r="I239" i="7"/>
  <c r="H239" i="7"/>
  <c r="G239" i="7"/>
  <c r="F239" i="7"/>
  <c r="O238" i="7"/>
  <c r="N238" i="7"/>
  <c r="M238" i="7"/>
  <c r="L238" i="7"/>
  <c r="K238" i="7"/>
  <c r="J238" i="7"/>
  <c r="I238" i="7"/>
  <c r="H238" i="7"/>
  <c r="G238" i="7"/>
  <c r="F238" i="7"/>
  <c r="O237" i="7"/>
  <c r="N237" i="7"/>
  <c r="M237" i="7"/>
  <c r="L237" i="7"/>
  <c r="K237" i="7"/>
  <c r="J237" i="7"/>
  <c r="I237" i="7"/>
  <c r="H237" i="7"/>
  <c r="G237" i="7"/>
  <c r="F237" i="7"/>
  <c r="O236" i="7"/>
  <c r="N236" i="7"/>
  <c r="M236" i="7"/>
  <c r="L236" i="7"/>
  <c r="K236" i="7"/>
  <c r="J236" i="7"/>
  <c r="I236" i="7"/>
  <c r="H236" i="7"/>
  <c r="G236" i="7"/>
  <c r="F236" i="7"/>
  <c r="N232" i="7"/>
  <c r="L232" i="7"/>
  <c r="J232" i="7"/>
  <c r="H232" i="7"/>
  <c r="F232" i="7"/>
  <c r="N231" i="7"/>
  <c r="L231" i="7"/>
  <c r="J231" i="7"/>
  <c r="H231" i="7"/>
  <c r="F231" i="7"/>
  <c r="N230" i="7"/>
  <c r="L230" i="7"/>
  <c r="J230" i="7"/>
  <c r="H230" i="7"/>
  <c r="F230" i="7"/>
  <c r="N229" i="7"/>
  <c r="L229" i="7"/>
  <c r="J229" i="7"/>
  <c r="H229" i="7"/>
  <c r="F229" i="7"/>
  <c r="N228" i="7"/>
  <c r="L228" i="7"/>
  <c r="J228" i="7"/>
  <c r="H228" i="7"/>
  <c r="F228" i="7"/>
  <c r="N227" i="7"/>
  <c r="L227" i="7"/>
  <c r="J227" i="7"/>
  <c r="H227" i="7"/>
  <c r="F227" i="7"/>
  <c r="N225" i="7"/>
  <c r="M225" i="7"/>
  <c r="L225" i="7"/>
  <c r="K225" i="7"/>
  <c r="J225" i="7"/>
  <c r="I225" i="7"/>
  <c r="H225" i="7"/>
  <c r="G225" i="7"/>
  <c r="F225" i="7"/>
  <c r="N224" i="7"/>
  <c r="L224" i="7"/>
  <c r="J224" i="7"/>
  <c r="H224" i="7"/>
  <c r="G224" i="7"/>
  <c r="F224" i="7"/>
  <c r="N223" i="7"/>
  <c r="M223" i="7"/>
  <c r="L223" i="7"/>
  <c r="K223" i="7"/>
  <c r="J223" i="7"/>
  <c r="I223" i="7"/>
  <c r="H223" i="7"/>
  <c r="G223" i="7"/>
  <c r="F223" i="7"/>
  <c r="N222" i="7"/>
  <c r="L222" i="7"/>
  <c r="J222" i="7"/>
  <c r="H222" i="7"/>
  <c r="G222" i="7"/>
  <c r="F222" i="7"/>
  <c r="O221" i="7"/>
  <c r="N221" i="7"/>
  <c r="M221" i="7"/>
  <c r="L221" i="7"/>
  <c r="K221" i="7"/>
  <c r="J221" i="7"/>
  <c r="I221" i="7"/>
  <c r="H221" i="7"/>
  <c r="G221" i="7"/>
  <c r="F221" i="7"/>
  <c r="O220" i="7"/>
  <c r="N220" i="7"/>
  <c r="M220" i="7"/>
  <c r="L220" i="7"/>
  <c r="K220" i="7"/>
  <c r="J220" i="7"/>
  <c r="I220" i="7"/>
  <c r="H220" i="7"/>
  <c r="G220" i="7"/>
  <c r="F220" i="7"/>
  <c r="S924" i="6"/>
  <c r="T924" i="6"/>
  <c r="S925" i="6"/>
  <c r="M8526" i="5"/>
  <c r="AZ8253" i="5" l="1"/>
  <c r="AR764" i="6"/>
  <c r="AP763" i="6"/>
  <c r="AR756" i="6"/>
  <c r="AP756" i="6"/>
  <c r="AR755" i="6"/>
  <c r="AP755" i="6"/>
  <c r="AR754" i="6"/>
  <c r="AP754" i="6"/>
  <c r="AR753" i="6"/>
  <c r="AP753" i="6"/>
  <c r="AR752" i="6"/>
  <c r="AP752" i="6"/>
  <c r="AR751" i="6"/>
  <c r="AP751" i="6"/>
  <c r="AR3396" i="5"/>
  <c r="AP3395" i="5"/>
  <c r="AR3388" i="5"/>
  <c r="AP3388" i="5"/>
  <c r="AR3387" i="5"/>
  <c r="AP3387" i="5"/>
  <c r="AR3386" i="5"/>
  <c r="AP3386" i="5"/>
  <c r="AR3385" i="5"/>
  <c r="AP3385" i="5"/>
  <c r="AR3384" i="5"/>
  <c r="AP3384" i="5"/>
  <c r="AR3383" i="5"/>
  <c r="AP3383" i="5"/>
  <c r="O3060" i="6" l="1"/>
  <c r="N3060" i="6"/>
  <c r="M3060" i="6"/>
  <c r="L3060" i="6"/>
  <c r="O3059" i="6"/>
  <c r="N3059" i="6"/>
  <c r="M3059" i="6"/>
  <c r="L3059" i="6"/>
  <c r="O3058" i="6"/>
  <c r="N3058" i="6"/>
  <c r="M3058" i="6"/>
  <c r="L3058" i="6"/>
  <c r="T3057" i="6"/>
  <c r="S3057" i="6"/>
  <c r="O3057" i="6"/>
  <c r="N3057" i="6"/>
  <c r="M3057" i="6"/>
  <c r="L3057" i="6"/>
  <c r="V3056" i="6"/>
  <c r="T3056" i="6"/>
  <c r="S3056" i="6"/>
  <c r="M3056" i="6"/>
  <c r="O2865" i="6"/>
  <c r="N2865" i="6"/>
  <c r="M2865" i="6"/>
  <c r="L2865" i="6"/>
  <c r="O2864" i="6"/>
  <c r="N2864" i="6"/>
  <c r="M2864" i="6"/>
  <c r="L2864" i="6"/>
  <c r="O2863" i="6"/>
  <c r="N2863" i="6"/>
  <c r="M2863" i="6"/>
  <c r="L2863" i="6"/>
  <c r="S2862" i="6"/>
  <c r="O2862" i="6"/>
  <c r="N2862" i="6"/>
  <c r="M2862" i="6"/>
  <c r="L2862" i="6"/>
  <c r="T2861" i="6"/>
  <c r="S2861" i="6"/>
  <c r="M2861" i="6"/>
  <c r="O2670" i="6"/>
  <c r="N2670" i="6"/>
  <c r="M2670" i="6"/>
  <c r="L2670" i="6"/>
  <c r="O2669" i="6"/>
  <c r="N2669" i="6"/>
  <c r="M2669" i="6"/>
  <c r="L2669" i="6"/>
  <c r="O2668" i="6"/>
  <c r="N2668" i="6"/>
  <c r="M2668" i="6"/>
  <c r="L2668" i="6"/>
  <c r="T2667" i="6"/>
  <c r="S2667" i="6"/>
  <c r="O2667" i="6"/>
  <c r="N2667" i="6"/>
  <c r="M2667" i="6"/>
  <c r="L2667" i="6"/>
  <c r="V2666" i="6"/>
  <c r="T2666" i="6"/>
  <c r="S2666" i="6"/>
  <c r="M2666" i="6"/>
  <c r="O2631" i="6"/>
  <c r="N2631" i="6"/>
  <c r="M2631" i="6"/>
  <c r="L2631" i="6"/>
  <c r="O2630" i="6"/>
  <c r="N2630" i="6"/>
  <c r="M2630" i="6"/>
  <c r="L2630" i="6"/>
  <c r="O2629" i="6"/>
  <c r="N2629" i="6"/>
  <c r="M2629" i="6"/>
  <c r="L2629" i="6"/>
  <c r="S2628" i="6"/>
  <c r="O2628" i="6"/>
  <c r="N2628" i="6"/>
  <c r="M2628" i="6"/>
  <c r="L2628" i="6"/>
  <c r="T2627" i="6"/>
  <c r="S2627" i="6"/>
  <c r="M2627" i="6"/>
  <c r="O2553" i="6"/>
  <c r="N2553" i="6"/>
  <c r="M2553" i="6"/>
  <c r="L2553" i="6"/>
  <c r="O2552" i="6"/>
  <c r="N2552" i="6"/>
  <c r="M2552" i="6"/>
  <c r="L2552" i="6"/>
  <c r="O2551" i="6"/>
  <c r="N2551" i="6"/>
  <c r="M2551" i="6"/>
  <c r="L2551" i="6"/>
  <c r="T2550" i="6"/>
  <c r="S2550" i="6"/>
  <c r="O2550" i="6"/>
  <c r="N2550" i="6"/>
  <c r="M2550" i="6"/>
  <c r="L2550" i="6"/>
  <c r="V2549" i="6"/>
  <c r="T2549" i="6"/>
  <c r="S2549" i="6"/>
  <c r="M2549" i="6"/>
  <c r="O2514" i="6"/>
  <c r="N2514" i="6"/>
  <c r="M2514" i="6"/>
  <c r="L2514" i="6"/>
  <c r="O2513" i="6"/>
  <c r="N2513" i="6"/>
  <c r="M2513" i="6"/>
  <c r="L2513" i="6"/>
  <c r="O2512" i="6"/>
  <c r="N2512" i="6"/>
  <c r="M2512" i="6"/>
  <c r="L2512" i="6"/>
  <c r="S2511" i="6"/>
  <c r="O2511" i="6"/>
  <c r="N2511" i="6"/>
  <c r="M2511" i="6"/>
  <c r="L2511" i="6"/>
  <c r="T2510" i="6"/>
  <c r="S2510" i="6"/>
  <c r="M2510" i="6"/>
  <c r="O2436" i="6"/>
  <c r="N2436" i="6"/>
  <c r="M2436" i="6"/>
  <c r="L2436" i="6"/>
  <c r="O2435" i="6"/>
  <c r="N2435" i="6"/>
  <c r="M2435" i="6"/>
  <c r="L2435" i="6"/>
  <c r="O2434" i="6"/>
  <c r="N2434" i="6"/>
  <c r="M2434" i="6"/>
  <c r="L2434" i="6"/>
  <c r="T2433" i="6"/>
  <c r="S2433" i="6"/>
  <c r="O2433" i="6"/>
  <c r="N2433" i="6"/>
  <c r="M2433" i="6"/>
  <c r="L2433" i="6"/>
  <c r="V2432" i="6"/>
  <c r="T2432" i="6"/>
  <c r="S2432" i="6"/>
  <c r="M2432" i="6"/>
  <c r="O2397" i="6"/>
  <c r="N2397" i="6"/>
  <c r="M2397" i="6"/>
  <c r="L2397" i="6"/>
  <c r="O2396" i="6"/>
  <c r="N2396" i="6"/>
  <c r="M2396" i="6"/>
  <c r="L2396" i="6"/>
  <c r="O2395" i="6"/>
  <c r="N2395" i="6"/>
  <c r="M2395" i="6"/>
  <c r="L2395" i="6"/>
  <c r="S2394" i="6"/>
  <c r="O2394" i="6"/>
  <c r="N2394" i="6"/>
  <c r="M2394" i="6"/>
  <c r="L2394" i="6"/>
  <c r="T2393" i="6"/>
  <c r="S2393" i="6"/>
  <c r="M2393" i="6"/>
  <c r="O2319" i="6"/>
  <c r="N2319" i="6"/>
  <c r="M2319" i="6"/>
  <c r="L2319" i="6"/>
  <c r="O2318" i="6"/>
  <c r="N2318" i="6"/>
  <c r="M2318" i="6"/>
  <c r="L2318" i="6"/>
  <c r="O2317" i="6"/>
  <c r="N2317" i="6"/>
  <c r="M2317" i="6"/>
  <c r="L2317" i="6"/>
  <c r="T2316" i="6"/>
  <c r="S2316" i="6"/>
  <c r="O2316" i="6"/>
  <c r="N2316" i="6"/>
  <c r="M2316" i="6"/>
  <c r="L2316" i="6"/>
  <c r="V2315" i="6"/>
  <c r="T2315" i="6"/>
  <c r="S2315" i="6"/>
  <c r="M2315" i="6"/>
  <c r="O2277" i="6"/>
  <c r="O2278" i="6"/>
  <c r="O2279" i="6"/>
  <c r="O2280" i="6"/>
  <c r="M2280" i="6"/>
  <c r="M2279" i="6"/>
  <c r="M2278" i="6"/>
  <c r="M2277" i="6"/>
  <c r="L2280" i="6"/>
  <c r="L2279" i="6"/>
  <c r="L2278" i="6"/>
  <c r="L2277" i="6"/>
  <c r="N2280" i="6"/>
  <c r="T2280" i="6"/>
  <c r="N2279" i="6"/>
  <c r="U2279" i="6"/>
  <c r="T2279" i="6"/>
  <c r="N2278" i="6"/>
  <c r="U2278" i="6"/>
  <c r="T2277" i="6"/>
  <c r="S2277" i="6"/>
  <c r="N2277" i="6"/>
  <c r="U2277" i="6"/>
  <c r="V2276" i="6"/>
  <c r="T2276" i="6"/>
  <c r="S2276" i="6"/>
  <c r="M2276" i="6"/>
  <c r="O3138" i="6"/>
  <c r="N3138" i="6"/>
  <c r="M3138" i="6"/>
  <c r="L3138" i="6"/>
  <c r="O3137" i="6"/>
  <c r="N3137" i="6"/>
  <c r="M3137" i="6"/>
  <c r="L3137" i="6"/>
  <c r="O3136" i="6"/>
  <c r="N3136" i="6"/>
  <c r="M3136" i="6"/>
  <c r="L3136" i="6"/>
  <c r="S3135" i="6"/>
  <c r="O3135" i="6"/>
  <c r="N3135" i="6"/>
  <c r="M3135" i="6"/>
  <c r="L3135" i="6"/>
  <c r="T3134" i="6"/>
  <c r="S3134" i="6"/>
  <c r="M3134" i="6"/>
  <c r="O3099" i="6"/>
  <c r="N3099" i="6"/>
  <c r="M3099" i="6"/>
  <c r="L3099" i="6"/>
  <c r="O3098" i="6"/>
  <c r="N3098" i="6"/>
  <c r="M3098" i="6"/>
  <c r="L3098" i="6"/>
  <c r="O3097" i="6"/>
  <c r="N3097" i="6"/>
  <c r="M3097" i="6"/>
  <c r="L3097" i="6"/>
  <c r="T3096" i="6"/>
  <c r="S3096" i="6"/>
  <c r="O3096" i="6"/>
  <c r="N3096" i="6"/>
  <c r="M3096" i="6"/>
  <c r="L3096" i="6"/>
  <c r="V3095" i="6"/>
  <c r="T3095" i="6"/>
  <c r="S3095" i="6"/>
  <c r="M3095" i="6"/>
  <c r="O3021" i="6"/>
  <c r="N3021" i="6"/>
  <c r="M3021" i="6"/>
  <c r="L3021" i="6"/>
  <c r="O3020" i="6"/>
  <c r="N3020" i="6"/>
  <c r="M3020" i="6"/>
  <c r="L3020" i="6"/>
  <c r="O3019" i="6"/>
  <c r="N3019" i="6"/>
  <c r="M3019" i="6"/>
  <c r="L3019" i="6"/>
  <c r="S3018" i="6"/>
  <c r="O3018" i="6"/>
  <c r="N3018" i="6"/>
  <c r="M3018" i="6"/>
  <c r="L3018" i="6"/>
  <c r="T3017" i="6"/>
  <c r="S3017" i="6"/>
  <c r="M3017" i="6"/>
  <c r="O2982" i="6"/>
  <c r="N2982" i="6"/>
  <c r="M2982" i="6"/>
  <c r="L2982" i="6"/>
  <c r="O2981" i="6"/>
  <c r="N2981" i="6"/>
  <c r="M2981" i="6"/>
  <c r="L2981" i="6"/>
  <c r="O2980" i="6"/>
  <c r="N2980" i="6"/>
  <c r="M2980" i="6"/>
  <c r="L2980" i="6"/>
  <c r="T2979" i="6"/>
  <c r="S2979" i="6"/>
  <c r="O2979" i="6"/>
  <c r="N2979" i="6"/>
  <c r="M2979" i="6"/>
  <c r="L2979" i="6"/>
  <c r="V2978" i="6"/>
  <c r="T2978" i="6"/>
  <c r="S2978" i="6"/>
  <c r="M2978" i="6"/>
  <c r="O2943" i="6"/>
  <c r="N2943" i="6"/>
  <c r="M2943" i="6"/>
  <c r="L2943" i="6"/>
  <c r="O2942" i="6"/>
  <c r="N2942" i="6"/>
  <c r="M2942" i="6"/>
  <c r="L2942" i="6"/>
  <c r="O2941" i="6"/>
  <c r="N2941" i="6"/>
  <c r="M2941" i="6"/>
  <c r="L2941" i="6"/>
  <c r="S2940" i="6"/>
  <c r="O2940" i="6"/>
  <c r="N2940" i="6"/>
  <c r="M2940" i="6"/>
  <c r="L2940" i="6"/>
  <c r="T2939" i="6"/>
  <c r="S2939" i="6"/>
  <c r="M2939" i="6"/>
  <c r="O2904" i="6"/>
  <c r="N2904" i="6"/>
  <c r="M2904" i="6"/>
  <c r="L2904" i="6"/>
  <c r="O2903" i="6"/>
  <c r="N2903" i="6"/>
  <c r="M2903" i="6"/>
  <c r="L2903" i="6"/>
  <c r="O2902" i="6"/>
  <c r="N2902" i="6"/>
  <c r="M2902" i="6"/>
  <c r="L2902" i="6"/>
  <c r="T2901" i="6"/>
  <c r="S2901" i="6"/>
  <c r="O2901" i="6"/>
  <c r="N2901" i="6"/>
  <c r="M2901" i="6"/>
  <c r="L2901" i="6"/>
  <c r="V2900" i="6"/>
  <c r="T2900" i="6"/>
  <c r="S2900" i="6"/>
  <c r="M2900" i="6"/>
  <c r="O2826" i="6"/>
  <c r="N2826" i="6"/>
  <c r="M2826" i="6"/>
  <c r="L2826" i="6"/>
  <c r="O2825" i="6"/>
  <c r="N2825" i="6"/>
  <c r="M2825" i="6"/>
  <c r="L2825" i="6"/>
  <c r="O2824" i="6"/>
  <c r="N2824" i="6"/>
  <c r="M2824" i="6"/>
  <c r="L2824" i="6"/>
  <c r="T2823" i="6"/>
  <c r="S2823" i="6"/>
  <c r="O2823" i="6"/>
  <c r="N2823" i="6"/>
  <c r="M2823" i="6"/>
  <c r="L2823" i="6"/>
  <c r="V2822" i="6"/>
  <c r="T2822" i="6"/>
  <c r="S2822" i="6"/>
  <c r="M2822" i="6"/>
  <c r="O2787" i="6"/>
  <c r="N2787" i="6"/>
  <c r="M2787" i="6"/>
  <c r="L2787" i="6"/>
  <c r="O2786" i="6"/>
  <c r="N2786" i="6"/>
  <c r="M2786" i="6"/>
  <c r="L2786" i="6"/>
  <c r="O2785" i="6"/>
  <c r="N2785" i="6"/>
  <c r="M2785" i="6"/>
  <c r="L2785" i="6"/>
  <c r="S2784" i="6"/>
  <c r="O2784" i="6"/>
  <c r="N2784" i="6"/>
  <c r="M2784" i="6"/>
  <c r="L2784" i="6"/>
  <c r="T2783" i="6"/>
  <c r="S2783" i="6"/>
  <c r="M2783" i="6"/>
  <c r="O2748" i="6"/>
  <c r="N2748" i="6"/>
  <c r="M2748" i="6"/>
  <c r="L2748" i="6"/>
  <c r="O2747" i="6"/>
  <c r="N2747" i="6"/>
  <c r="M2747" i="6"/>
  <c r="L2747" i="6"/>
  <c r="O2746" i="6"/>
  <c r="N2746" i="6"/>
  <c r="M2746" i="6"/>
  <c r="L2746" i="6"/>
  <c r="T2745" i="6"/>
  <c r="S2745" i="6"/>
  <c r="O2745" i="6"/>
  <c r="N2745" i="6"/>
  <c r="M2745" i="6"/>
  <c r="L2745" i="6"/>
  <c r="V2744" i="6"/>
  <c r="T2744" i="6"/>
  <c r="S2744" i="6"/>
  <c r="M2744" i="6"/>
  <c r="O2709" i="6"/>
  <c r="N2709" i="6"/>
  <c r="M2709" i="6"/>
  <c r="L2709" i="6"/>
  <c r="O2708" i="6"/>
  <c r="N2708" i="6"/>
  <c r="M2708" i="6"/>
  <c r="L2708" i="6"/>
  <c r="O2707" i="6"/>
  <c r="N2707" i="6"/>
  <c r="M2707" i="6"/>
  <c r="L2707" i="6"/>
  <c r="S2706" i="6"/>
  <c r="O2706" i="6"/>
  <c r="N2706" i="6"/>
  <c r="M2706" i="6"/>
  <c r="L2706" i="6"/>
  <c r="T2705" i="6"/>
  <c r="S2705" i="6"/>
  <c r="M2705" i="6"/>
  <c r="O2592" i="6"/>
  <c r="N2592" i="6"/>
  <c r="M2592" i="6"/>
  <c r="L2592" i="6"/>
  <c r="O2591" i="6"/>
  <c r="N2591" i="6"/>
  <c r="M2591" i="6"/>
  <c r="L2591" i="6"/>
  <c r="O2590" i="6"/>
  <c r="N2590" i="6"/>
  <c r="M2590" i="6"/>
  <c r="L2590" i="6"/>
  <c r="T2589" i="6"/>
  <c r="S2589" i="6"/>
  <c r="O2589" i="6"/>
  <c r="N2589" i="6"/>
  <c r="M2589" i="6"/>
  <c r="L2589" i="6"/>
  <c r="V2588" i="6"/>
  <c r="T2588" i="6"/>
  <c r="S2588" i="6"/>
  <c r="M2588" i="6"/>
  <c r="O2475" i="6"/>
  <c r="N2475" i="6"/>
  <c r="M2475" i="6"/>
  <c r="L2475" i="6"/>
  <c r="O2474" i="6"/>
  <c r="N2474" i="6"/>
  <c r="M2474" i="6"/>
  <c r="L2474" i="6"/>
  <c r="O2473" i="6"/>
  <c r="N2473" i="6"/>
  <c r="M2473" i="6"/>
  <c r="L2473" i="6"/>
  <c r="S2472" i="6"/>
  <c r="O2472" i="6"/>
  <c r="N2472" i="6"/>
  <c r="M2472" i="6"/>
  <c r="L2472" i="6"/>
  <c r="T2471" i="6"/>
  <c r="S2471" i="6"/>
  <c r="M2471" i="6"/>
  <c r="O2358" i="6"/>
  <c r="N2358" i="6"/>
  <c r="M2358" i="6"/>
  <c r="L2358" i="6"/>
  <c r="O2357" i="6"/>
  <c r="N2357" i="6"/>
  <c r="M2357" i="6"/>
  <c r="L2357" i="6"/>
  <c r="O2356" i="6"/>
  <c r="N2356" i="6"/>
  <c r="M2356" i="6"/>
  <c r="L2356" i="6"/>
  <c r="S2355" i="6"/>
  <c r="O2355" i="6"/>
  <c r="N2355" i="6"/>
  <c r="M2355" i="6"/>
  <c r="L2355" i="6"/>
  <c r="T2354" i="6"/>
  <c r="S2354" i="6"/>
  <c r="M2354" i="6"/>
  <c r="O2241" i="6"/>
  <c r="N2241" i="6"/>
  <c r="M2241" i="6"/>
  <c r="L2241" i="6"/>
  <c r="O2240" i="6"/>
  <c r="N2240" i="6"/>
  <c r="M2240" i="6"/>
  <c r="L2240" i="6"/>
  <c r="O2239" i="6"/>
  <c r="N2239" i="6"/>
  <c r="M2239" i="6"/>
  <c r="L2239" i="6"/>
  <c r="T2238" i="6"/>
  <c r="S2238" i="6"/>
  <c r="O2238" i="6"/>
  <c r="N2238" i="6"/>
  <c r="M2238" i="6"/>
  <c r="L2238" i="6"/>
  <c r="V2237" i="6"/>
  <c r="T2237" i="6"/>
  <c r="S2237" i="6"/>
  <c r="M2237" i="6"/>
  <c r="O2202" i="6"/>
  <c r="N2202" i="6"/>
  <c r="M2202" i="6"/>
  <c r="L2202" i="6"/>
  <c r="O2201" i="6"/>
  <c r="N2201" i="6"/>
  <c r="M2201" i="6"/>
  <c r="L2201" i="6"/>
  <c r="O2200" i="6"/>
  <c r="N2200" i="6"/>
  <c r="M2200" i="6"/>
  <c r="L2200" i="6"/>
  <c r="S2199" i="6"/>
  <c r="O2199" i="6"/>
  <c r="N2199" i="6"/>
  <c r="M2199" i="6"/>
  <c r="L2199" i="6"/>
  <c r="T2198" i="6"/>
  <c r="S2198" i="6"/>
  <c r="M2198" i="6"/>
  <c r="O2163" i="6"/>
  <c r="N2163" i="6"/>
  <c r="M2163" i="6"/>
  <c r="L2163" i="6"/>
  <c r="O2162" i="6"/>
  <c r="N2162" i="6"/>
  <c r="M2162" i="6"/>
  <c r="L2162" i="6"/>
  <c r="O2161" i="6"/>
  <c r="N2161" i="6"/>
  <c r="M2161" i="6"/>
  <c r="L2161" i="6"/>
  <c r="T2160" i="6"/>
  <c r="S2160" i="6"/>
  <c r="O2160" i="6"/>
  <c r="N2160" i="6"/>
  <c r="M2160" i="6"/>
  <c r="L2160" i="6"/>
  <c r="V2159" i="6"/>
  <c r="T2159" i="6"/>
  <c r="S2159" i="6"/>
  <c r="M2159" i="6"/>
  <c r="O2124" i="6"/>
  <c r="N2124" i="6"/>
  <c r="M2124" i="6"/>
  <c r="L2124" i="6"/>
  <c r="O2123" i="6"/>
  <c r="N2123" i="6"/>
  <c r="M2123" i="6"/>
  <c r="L2123" i="6"/>
  <c r="O2122" i="6"/>
  <c r="N2122" i="6"/>
  <c r="M2122" i="6"/>
  <c r="L2122" i="6"/>
  <c r="T2121" i="6"/>
  <c r="S2121" i="6"/>
  <c r="O2121" i="6"/>
  <c r="N2121" i="6"/>
  <c r="M2121" i="6"/>
  <c r="L2121" i="6"/>
  <c r="V2120" i="6"/>
  <c r="T2120" i="6"/>
  <c r="S2120" i="6"/>
  <c r="M2120" i="6"/>
  <c r="O2085" i="6"/>
  <c r="N2085" i="6"/>
  <c r="M2085" i="6"/>
  <c r="L2085" i="6"/>
  <c r="O2084" i="6"/>
  <c r="N2084" i="6"/>
  <c r="M2084" i="6"/>
  <c r="L2084" i="6"/>
  <c r="O2083" i="6"/>
  <c r="N2083" i="6"/>
  <c r="M2083" i="6"/>
  <c r="L2083" i="6"/>
  <c r="S2082" i="6"/>
  <c r="O2082" i="6"/>
  <c r="N2082" i="6"/>
  <c r="M2082" i="6"/>
  <c r="L2082" i="6"/>
  <c r="T2081" i="6"/>
  <c r="S2081" i="6"/>
  <c r="M2081" i="6"/>
  <c r="V2081" i="6" s="1"/>
  <c r="M2003" i="6"/>
  <c r="O2007" i="6"/>
  <c r="N2007" i="6"/>
  <c r="M2007" i="6"/>
  <c r="L2007" i="6"/>
  <c r="O2006" i="6"/>
  <c r="N2006" i="6"/>
  <c r="M2006" i="6"/>
  <c r="L2006" i="6"/>
  <c r="O2005" i="6"/>
  <c r="N2005" i="6"/>
  <c r="M2005" i="6"/>
  <c r="L2005" i="6"/>
  <c r="S2004" i="6"/>
  <c r="O2004" i="6"/>
  <c r="N2004" i="6"/>
  <c r="M2004" i="6"/>
  <c r="L2004" i="6"/>
  <c r="V2003" i="6"/>
  <c r="T2003" i="6"/>
  <c r="S2003" i="6"/>
  <c r="M2042" i="6"/>
  <c r="O2046" i="6"/>
  <c r="N2046" i="6"/>
  <c r="M2046" i="6"/>
  <c r="L2046" i="6"/>
  <c r="O2045" i="6"/>
  <c r="N2045" i="6"/>
  <c r="M2045" i="6"/>
  <c r="L2045" i="6"/>
  <c r="O2044" i="6"/>
  <c r="N2044" i="6"/>
  <c r="M2044" i="6"/>
  <c r="L2044" i="6"/>
  <c r="T2043" i="6"/>
  <c r="S2043" i="6"/>
  <c r="O2043" i="6"/>
  <c r="N2043" i="6"/>
  <c r="M2043" i="6"/>
  <c r="L2043" i="6"/>
  <c r="V2042" i="6"/>
  <c r="T2042" i="6"/>
  <c r="S2042" i="6"/>
  <c r="O12820" i="5"/>
  <c r="N12820" i="5"/>
  <c r="M12820" i="5"/>
  <c r="L12820" i="5"/>
  <c r="O12819" i="5"/>
  <c r="N12819" i="5"/>
  <c r="M12819" i="5"/>
  <c r="L12819" i="5"/>
  <c r="O12818" i="5"/>
  <c r="N12818" i="5"/>
  <c r="M12818" i="5"/>
  <c r="L12818" i="5"/>
  <c r="S12817" i="5"/>
  <c r="O12817" i="5"/>
  <c r="N12817" i="5"/>
  <c r="M12817" i="5"/>
  <c r="L12817" i="5"/>
  <c r="T12816" i="5"/>
  <c r="S12816" i="5"/>
  <c r="M12816" i="5"/>
  <c r="O12781" i="5"/>
  <c r="N12781" i="5"/>
  <c r="M12781" i="5"/>
  <c r="L12781" i="5"/>
  <c r="O12780" i="5"/>
  <c r="N12780" i="5"/>
  <c r="M12780" i="5"/>
  <c r="L12780" i="5"/>
  <c r="O12779" i="5"/>
  <c r="N12779" i="5"/>
  <c r="M12779" i="5"/>
  <c r="L12779" i="5"/>
  <c r="S12778" i="5"/>
  <c r="O12778" i="5"/>
  <c r="N12778" i="5"/>
  <c r="M12778" i="5"/>
  <c r="L12778" i="5"/>
  <c r="T12777" i="5"/>
  <c r="S12777" i="5"/>
  <c r="M12777" i="5"/>
  <c r="O12742" i="5"/>
  <c r="N12742" i="5"/>
  <c r="M12742" i="5"/>
  <c r="L12742" i="5"/>
  <c r="O12741" i="5"/>
  <c r="N12741" i="5"/>
  <c r="M12741" i="5"/>
  <c r="L12741" i="5"/>
  <c r="O12740" i="5"/>
  <c r="N12740" i="5"/>
  <c r="M12740" i="5"/>
  <c r="L12740" i="5"/>
  <c r="S12739" i="5"/>
  <c r="O12739" i="5"/>
  <c r="N12739" i="5"/>
  <c r="M12739" i="5"/>
  <c r="L12739" i="5"/>
  <c r="T12738" i="5"/>
  <c r="S12738" i="5"/>
  <c r="M12738" i="5"/>
  <c r="O12664" i="5"/>
  <c r="N12664" i="5"/>
  <c r="M12664" i="5"/>
  <c r="L12664" i="5"/>
  <c r="O12663" i="5"/>
  <c r="N12663" i="5"/>
  <c r="M12663" i="5"/>
  <c r="L12663" i="5"/>
  <c r="O12662" i="5"/>
  <c r="N12662" i="5"/>
  <c r="M12662" i="5"/>
  <c r="L12662" i="5"/>
  <c r="S12661" i="5"/>
  <c r="O12661" i="5"/>
  <c r="N12661" i="5"/>
  <c r="M12661" i="5"/>
  <c r="L12661" i="5"/>
  <c r="T12661" i="5" s="1"/>
  <c r="T12660" i="5"/>
  <c r="S12660" i="5"/>
  <c r="M12660" i="5"/>
  <c r="V12660" i="5" s="1"/>
  <c r="O12625" i="5"/>
  <c r="N12625" i="5"/>
  <c r="M12625" i="5"/>
  <c r="L12625" i="5"/>
  <c r="O12624" i="5"/>
  <c r="N12624" i="5"/>
  <c r="M12624" i="5"/>
  <c r="L12624" i="5"/>
  <c r="O12623" i="5"/>
  <c r="N12623" i="5"/>
  <c r="M12623" i="5"/>
  <c r="L12623" i="5"/>
  <c r="S12622" i="5"/>
  <c r="O12622" i="5"/>
  <c r="N12622" i="5"/>
  <c r="M12622" i="5"/>
  <c r="L12622" i="5"/>
  <c r="T12629" i="5" s="1"/>
  <c r="T12621" i="5"/>
  <c r="S12621" i="5"/>
  <c r="M12621" i="5"/>
  <c r="V12621" i="5" s="1"/>
  <c r="O12586" i="5"/>
  <c r="N12586" i="5"/>
  <c r="M12586" i="5"/>
  <c r="L12586" i="5"/>
  <c r="O12585" i="5"/>
  <c r="N12585" i="5"/>
  <c r="M12585" i="5"/>
  <c r="L12585" i="5"/>
  <c r="O12584" i="5"/>
  <c r="N12584" i="5"/>
  <c r="M12584" i="5"/>
  <c r="L12584" i="5"/>
  <c r="S12583" i="5"/>
  <c r="O12583" i="5"/>
  <c r="N12583" i="5"/>
  <c r="M12583" i="5"/>
  <c r="L12583" i="5"/>
  <c r="T12582" i="5"/>
  <c r="S12582" i="5"/>
  <c r="M12582" i="5"/>
  <c r="O12547" i="5"/>
  <c r="N12547" i="5"/>
  <c r="M12547" i="5"/>
  <c r="L12547" i="5"/>
  <c r="O12546" i="5"/>
  <c r="N12546" i="5"/>
  <c r="M12546" i="5"/>
  <c r="L12546" i="5"/>
  <c r="O12545" i="5"/>
  <c r="N12545" i="5"/>
  <c r="M12545" i="5"/>
  <c r="L12545" i="5"/>
  <c r="S12544" i="5"/>
  <c r="O12544" i="5"/>
  <c r="N12544" i="5"/>
  <c r="M12544" i="5"/>
  <c r="L12544" i="5"/>
  <c r="T12543" i="5"/>
  <c r="S12543" i="5"/>
  <c r="M12543" i="5"/>
  <c r="O12469" i="5"/>
  <c r="N12469" i="5"/>
  <c r="M12469" i="5"/>
  <c r="L12469" i="5"/>
  <c r="O12468" i="5"/>
  <c r="N12468" i="5"/>
  <c r="M12468" i="5"/>
  <c r="L12468" i="5"/>
  <c r="O12467" i="5"/>
  <c r="N12467" i="5"/>
  <c r="M12467" i="5"/>
  <c r="L12467" i="5"/>
  <c r="S12466" i="5"/>
  <c r="O12466" i="5"/>
  <c r="N12466" i="5"/>
  <c r="M12466" i="5"/>
  <c r="L12466" i="5"/>
  <c r="T12465" i="5"/>
  <c r="S12465" i="5"/>
  <c r="M12465" i="5"/>
  <c r="O12430" i="5"/>
  <c r="N12430" i="5"/>
  <c r="M12430" i="5"/>
  <c r="L12430" i="5"/>
  <c r="O12429" i="5"/>
  <c r="N12429" i="5"/>
  <c r="M12429" i="5"/>
  <c r="L12429" i="5"/>
  <c r="O12428" i="5"/>
  <c r="N12428" i="5"/>
  <c r="M12428" i="5"/>
  <c r="L12428" i="5"/>
  <c r="S12427" i="5"/>
  <c r="O12427" i="5"/>
  <c r="N12427" i="5"/>
  <c r="M12427" i="5"/>
  <c r="L12427" i="5"/>
  <c r="T12427" i="5" s="1"/>
  <c r="T12426" i="5"/>
  <c r="S12426" i="5"/>
  <c r="M12426" i="5"/>
  <c r="V12426" i="5" s="1"/>
  <c r="O12391" i="5"/>
  <c r="N12391" i="5"/>
  <c r="M12391" i="5"/>
  <c r="L12391" i="5"/>
  <c r="O12390" i="5"/>
  <c r="N12390" i="5"/>
  <c r="M12390" i="5"/>
  <c r="L12390" i="5"/>
  <c r="O12389" i="5"/>
  <c r="N12389" i="5"/>
  <c r="M12389" i="5"/>
  <c r="L12389" i="5"/>
  <c r="S12388" i="5"/>
  <c r="O12388" i="5"/>
  <c r="N12388" i="5"/>
  <c r="M12388" i="5"/>
  <c r="L12388" i="5"/>
  <c r="T12388" i="5" s="1"/>
  <c r="T12387" i="5"/>
  <c r="S12387" i="5"/>
  <c r="M12387" i="5"/>
  <c r="V12387" i="5" s="1"/>
  <c r="O12352" i="5"/>
  <c r="N12352" i="5"/>
  <c r="M12352" i="5"/>
  <c r="L12352" i="5"/>
  <c r="O12351" i="5"/>
  <c r="N12351" i="5"/>
  <c r="M12351" i="5"/>
  <c r="L12351" i="5"/>
  <c r="O12350" i="5"/>
  <c r="N12350" i="5"/>
  <c r="M12350" i="5"/>
  <c r="L12350" i="5"/>
  <c r="S12349" i="5"/>
  <c r="O12349" i="5"/>
  <c r="N12349" i="5"/>
  <c r="M12349" i="5"/>
  <c r="L12349" i="5"/>
  <c r="T12348" i="5"/>
  <c r="S12348" i="5"/>
  <c r="M12348" i="5"/>
  <c r="O12313" i="5"/>
  <c r="N12313" i="5"/>
  <c r="M12313" i="5"/>
  <c r="L12313" i="5"/>
  <c r="O12312" i="5"/>
  <c r="N12312" i="5"/>
  <c r="M12312" i="5"/>
  <c r="L12312" i="5"/>
  <c r="O12311" i="5"/>
  <c r="N12311" i="5"/>
  <c r="M12311" i="5"/>
  <c r="L12311" i="5"/>
  <c r="S12310" i="5"/>
  <c r="O12310" i="5"/>
  <c r="N12310" i="5"/>
  <c r="M12310" i="5"/>
  <c r="L12310" i="5"/>
  <c r="T12309" i="5"/>
  <c r="S12309" i="5"/>
  <c r="M12309" i="5"/>
  <c r="O12274" i="5"/>
  <c r="N12274" i="5"/>
  <c r="M12274" i="5"/>
  <c r="L12274" i="5"/>
  <c r="O12273" i="5"/>
  <c r="N12273" i="5"/>
  <c r="M12273" i="5"/>
  <c r="L12273" i="5"/>
  <c r="O12272" i="5"/>
  <c r="N12272" i="5"/>
  <c r="M12272" i="5"/>
  <c r="L12272" i="5"/>
  <c r="S12271" i="5"/>
  <c r="O12271" i="5"/>
  <c r="N12271" i="5"/>
  <c r="M12271" i="5"/>
  <c r="L12271" i="5"/>
  <c r="T12270" i="5"/>
  <c r="S12270" i="5"/>
  <c r="M12270" i="5"/>
  <c r="O12196" i="5"/>
  <c r="N12196" i="5"/>
  <c r="M12196" i="5"/>
  <c r="L12196" i="5"/>
  <c r="O12195" i="5"/>
  <c r="N12195" i="5"/>
  <c r="M12195" i="5"/>
  <c r="L12195" i="5"/>
  <c r="O12194" i="5"/>
  <c r="N12194" i="5"/>
  <c r="M12194" i="5"/>
  <c r="L12194" i="5"/>
  <c r="S12193" i="5"/>
  <c r="O12193" i="5"/>
  <c r="N12193" i="5"/>
  <c r="M12193" i="5"/>
  <c r="L12193" i="5"/>
  <c r="T12192" i="5"/>
  <c r="S12192" i="5"/>
  <c r="M12192" i="5"/>
  <c r="O12157" i="5"/>
  <c r="N12157" i="5"/>
  <c r="M12157" i="5"/>
  <c r="L12157" i="5"/>
  <c r="O12156" i="5"/>
  <c r="N12156" i="5"/>
  <c r="M12156" i="5"/>
  <c r="L12156" i="5"/>
  <c r="O12155" i="5"/>
  <c r="N12155" i="5"/>
  <c r="M12155" i="5"/>
  <c r="L12155" i="5"/>
  <c r="S12154" i="5"/>
  <c r="O12154" i="5"/>
  <c r="N12154" i="5"/>
  <c r="M12154" i="5"/>
  <c r="L12154" i="5"/>
  <c r="T12154" i="5" s="1"/>
  <c r="T12153" i="5"/>
  <c r="S12153" i="5"/>
  <c r="M12153" i="5"/>
  <c r="V12153" i="5" s="1"/>
  <c r="O12118" i="5"/>
  <c r="N12118" i="5"/>
  <c r="M12118" i="5"/>
  <c r="L12118" i="5"/>
  <c r="O12117" i="5"/>
  <c r="N12117" i="5"/>
  <c r="M12117" i="5"/>
  <c r="L12117" i="5"/>
  <c r="O12116" i="5"/>
  <c r="N12116" i="5"/>
  <c r="M12116" i="5"/>
  <c r="L12116" i="5"/>
  <c r="S12115" i="5"/>
  <c r="O12115" i="5"/>
  <c r="N12115" i="5"/>
  <c r="M12115" i="5"/>
  <c r="L12115" i="5"/>
  <c r="T12114" i="5"/>
  <c r="S12114" i="5"/>
  <c r="M12114" i="5"/>
  <c r="O12079" i="5"/>
  <c r="N12079" i="5"/>
  <c r="M12079" i="5"/>
  <c r="L12079" i="5"/>
  <c r="O12078" i="5"/>
  <c r="N12078" i="5"/>
  <c r="M12078" i="5"/>
  <c r="L12078" i="5"/>
  <c r="O12077" i="5"/>
  <c r="N12077" i="5"/>
  <c r="M12077" i="5"/>
  <c r="L12077" i="5"/>
  <c r="S12076" i="5"/>
  <c r="O12076" i="5"/>
  <c r="N12076" i="5"/>
  <c r="M12076" i="5"/>
  <c r="L12076" i="5"/>
  <c r="T12075" i="5"/>
  <c r="S12075" i="5"/>
  <c r="M12075" i="5"/>
  <c r="O12001" i="5"/>
  <c r="N12001" i="5"/>
  <c r="M12001" i="5"/>
  <c r="L12001" i="5"/>
  <c r="O12000" i="5"/>
  <c r="N12000" i="5"/>
  <c r="M12000" i="5"/>
  <c r="L12000" i="5"/>
  <c r="O11999" i="5"/>
  <c r="N11999" i="5"/>
  <c r="M11999" i="5"/>
  <c r="L11999" i="5"/>
  <c r="S11998" i="5"/>
  <c r="O11998" i="5"/>
  <c r="N11998" i="5"/>
  <c r="M11998" i="5"/>
  <c r="L11998" i="5"/>
  <c r="T11997" i="5"/>
  <c r="S11997" i="5"/>
  <c r="M11997" i="5"/>
  <c r="O11962" i="5"/>
  <c r="N11962" i="5"/>
  <c r="M11962" i="5"/>
  <c r="L11962" i="5"/>
  <c r="O11961" i="5"/>
  <c r="N11961" i="5"/>
  <c r="M11961" i="5"/>
  <c r="L11961" i="5"/>
  <c r="O11960" i="5"/>
  <c r="N11960" i="5"/>
  <c r="M11960" i="5"/>
  <c r="L11960" i="5"/>
  <c r="S11959" i="5"/>
  <c r="O11959" i="5"/>
  <c r="N11959" i="5"/>
  <c r="M11959" i="5"/>
  <c r="L11959" i="5"/>
  <c r="T11959" i="5" s="1"/>
  <c r="T11958" i="5"/>
  <c r="S11958" i="5"/>
  <c r="M11958" i="5"/>
  <c r="V11958" i="5" s="1"/>
  <c r="O11923" i="5"/>
  <c r="N11923" i="5"/>
  <c r="M11923" i="5"/>
  <c r="L11923" i="5"/>
  <c r="O11922" i="5"/>
  <c r="N11922" i="5"/>
  <c r="M11922" i="5"/>
  <c r="L11922" i="5"/>
  <c r="O11921" i="5"/>
  <c r="N11921" i="5"/>
  <c r="M11921" i="5"/>
  <c r="L11921" i="5"/>
  <c r="S11920" i="5"/>
  <c r="O11920" i="5"/>
  <c r="N11920" i="5"/>
  <c r="M11920" i="5"/>
  <c r="L11920" i="5"/>
  <c r="T11919" i="5"/>
  <c r="S11919" i="5"/>
  <c r="M11919" i="5"/>
  <c r="O11884" i="5"/>
  <c r="N11884" i="5"/>
  <c r="M11884" i="5"/>
  <c r="L11884" i="5"/>
  <c r="O11883" i="5"/>
  <c r="N11883" i="5"/>
  <c r="M11883" i="5"/>
  <c r="L11883" i="5"/>
  <c r="O11882" i="5"/>
  <c r="N11882" i="5"/>
  <c r="M11882" i="5"/>
  <c r="L11882" i="5"/>
  <c r="S11881" i="5"/>
  <c r="O11881" i="5"/>
  <c r="N11881" i="5"/>
  <c r="M11881" i="5"/>
  <c r="L11881" i="5"/>
  <c r="T11880" i="5"/>
  <c r="S11880" i="5"/>
  <c r="M11880" i="5"/>
  <c r="O11806" i="5"/>
  <c r="N11806" i="5"/>
  <c r="M11806" i="5"/>
  <c r="L11806" i="5"/>
  <c r="O11805" i="5"/>
  <c r="N11805" i="5"/>
  <c r="M11805" i="5"/>
  <c r="L11805" i="5"/>
  <c r="O11804" i="5"/>
  <c r="N11804" i="5"/>
  <c r="M11804" i="5"/>
  <c r="L11804" i="5"/>
  <c r="S11803" i="5"/>
  <c r="O11803" i="5"/>
  <c r="N11803" i="5"/>
  <c r="M11803" i="5"/>
  <c r="L11803" i="5"/>
  <c r="T11802" i="5"/>
  <c r="S11802" i="5"/>
  <c r="M11802" i="5"/>
  <c r="O11728" i="5"/>
  <c r="N11728" i="5"/>
  <c r="M11728" i="5"/>
  <c r="L11728" i="5"/>
  <c r="O11727" i="5"/>
  <c r="N11727" i="5"/>
  <c r="M11727" i="5"/>
  <c r="L11727" i="5"/>
  <c r="O11726" i="5"/>
  <c r="N11726" i="5"/>
  <c r="M11726" i="5"/>
  <c r="L11726" i="5"/>
  <c r="S11725" i="5"/>
  <c r="O11725" i="5"/>
  <c r="N11725" i="5"/>
  <c r="M11725" i="5"/>
  <c r="L11725" i="5"/>
  <c r="T11725" i="5" s="1"/>
  <c r="T11724" i="5"/>
  <c r="S11724" i="5"/>
  <c r="M11724" i="5"/>
  <c r="V11724" i="5" s="1"/>
  <c r="O11689" i="5"/>
  <c r="N11689" i="5"/>
  <c r="M11689" i="5"/>
  <c r="L11689" i="5"/>
  <c r="O11688" i="5"/>
  <c r="N11688" i="5"/>
  <c r="M11688" i="5"/>
  <c r="L11688" i="5"/>
  <c r="O11687" i="5"/>
  <c r="N11687" i="5"/>
  <c r="M11687" i="5"/>
  <c r="L11687" i="5"/>
  <c r="S11686" i="5"/>
  <c r="O11686" i="5"/>
  <c r="N11686" i="5"/>
  <c r="M11686" i="5"/>
  <c r="L11686" i="5"/>
  <c r="T11685" i="5"/>
  <c r="S11685" i="5"/>
  <c r="M11685" i="5"/>
  <c r="O11650" i="5"/>
  <c r="N11650" i="5"/>
  <c r="M11650" i="5"/>
  <c r="L11650" i="5"/>
  <c r="O11649" i="5"/>
  <c r="N11649" i="5"/>
  <c r="M11649" i="5"/>
  <c r="L11649" i="5"/>
  <c r="O11648" i="5"/>
  <c r="N11648" i="5"/>
  <c r="M11648" i="5"/>
  <c r="L11648" i="5"/>
  <c r="S11647" i="5"/>
  <c r="O11647" i="5"/>
  <c r="N11647" i="5"/>
  <c r="M11647" i="5"/>
  <c r="L11647" i="5"/>
  <c r="T11646" i="5"/>
  <c r="S11646" i="5"/>
  <c r="M11646" i="5"/>
  <c r="O11611" i="5"/>
  <c r="N11611" i="5"/>
  <c r="M11611" i="5"/>
  <c r="L11611" i="5"/>
  <c r="O11610" i="5"/>
  <c r="N11610" i="5"/>
  <c r="M11610" i="5"/>
  <c r="L11610" i="5"/>
  <c r="O11609" i="5"/>
  <c r="N11609" i="5"/>
  <c r="M11609" i="5"/>
  <c r="L11609" i="5"/>
  <c r="S11608" i="5"/>
  <c r="O11608" i="5"/>
  <c r="N11608" i="5"/>
  <c r="M11608" i="5"/>
  <c r="L11608" i="5"/>
  <c r="T11607" i="5"/>
  <c r="S11607" i="5"/>
  <c r="M11607" i="5"/>
  <c r="O11533" i="5"/>
  <c r="N11533" i="5"/>
  <c r="M11533" i="5"/>
  <c r="L11533" i="5"/>
  <c r="O11532" i="5"/>
  <c r="N11532" i="5"/>
  <c r="M11532" i="5"/>
  <c r="L11532" i="5"/>
  <c r="O11531" i="5"/>
  <c r="N11531" i="5"/>
  <c r="M11531" i="5"/>
  <c r="L11531" i="5"/>
  <c r="S11530" i="5"/>
  <c r="O11530" i="5"/>
  <c r="N11530" i="5"/>
  <c r="M11530" i="5"/>
  <c r="L11530" i="5"/>
  <c r="T11530" i="5" s="1"/>
  <c r="T11529" i="5"/>
  <c r="S11529" i="5"/>
  <c r="M11529" i="5"/>
  <c r="V11529" i="5" s="1"/>
  <c r="O11494" i="5"/>
  <c r="N11494" i="5"/>
  <c r="M11494" i="5"/>
  <c r="L11494" i="5"/>
  <c r="O11493" i="5"/>
  <c r="N11493" i="5"/>
  <c r="M11493" i="5"/>
  <c r="L11493" i="5"/>
  <c r="O11492" i="5"/>
  <c r="N11492" i="5"/>
  <c r="M11492" i="5"/>
  <c r="L11492" i="5"/>
  <c r="S11491" i="5"/>
  <c r="O11491" i="5"/>
  <c r="N11491" i="5"/>
  <c r="M11491" i="5"/>
  <c r="L11491" i="5"/>
  <c r="T11490" i="5"/>
  <c r="S11490" i="5"/>
  <c r="M11490" i="5"/>
  <c r="O11455" i="5"/>
  <c r="N11455" i="5"/>
  <c r="M11455" i="5"/>
  <c r="L11455" i="5"/>
  <c r="O11454" i="5"/>
  <c r="N11454" i="5"/>
  <c r="M11454" i="5"/>
  <c r="L11454" i="5"/>
  <c r="O11453" i="5"/>
  <c r="N11453" i="5"/>
  <c r="M11453" i="5"/>
  <c r="L11453" i="5"/>
  <c r="S11452" i="5"/>
  <c r="O11452" i="5"/>
  <c r="N11452" i="5"/>
  <c r="M11452" i="5"/>
  <c r="L11452" i="5"/>
  <c r="T11451" i="5"/>
  <c r="S11451" i="5"/>
  <c r="M11451" i="5"/>
  <c r="O11377" i="5"/>
  <c r="N11377" i="5"/>
  <c r="M11377" i="5"/>
  <c r="L11377" i="5"/>
  <c r="O11376" i="5"/>
  <c r="N11376" i="5"/>
  <c r="M11376" i="5"/>
  <c r="L11376" i="5"/>
  <c r="O11375" i="5"/>
  <c r="N11375" i="5"/>
  <c r="M11375" i="5"/>
  <c r="L11375" i="5"/>
  <c r="S11374" i="5"/>
  <c r="O11374" i="5"/>
  <c r="N11374" i="5"/>
  <c r="M11374" i="5"/>
  <c r="L11374" i="5"/>
  <c r="T11373" i="5"/>
  <c r="S11373" i="5"/>
  <c r="M11373" i="5"/>
  <c r="O11338" i="5"/>
  <c r="N11338" i="5"/>
  <c r="M11338" i="5"/>
  <c r="L11338" i="5"/>
  <c r="O11337" i="5"/>
  <c r="N11337" i="5"/>
  <c r="M11337" i="5"/>
  <c r="L11337" i="5"/>
  <c r="O11336" i="5"/>
  <c r="N11336" i="5"/>
  <c r="M11336" i="5"/>
  <c r="L11336" i="5"/>
  <c r="S11335" i="5"/>
  <c r="O11335" i="5"/>
  <c r="N11335" i="5"/>
  <c r="M11335" i="5"/>
  <c r="L11335" i="5"/>
  <c r="T11334" i="5"/>
  <c r="S11334" i="5"/>
  <c r="M11334" i="5"/>
  <c r="O11299" i="5"/>
  <c r="N11299" i="5"/>
  <c r="M11299" i="5"/>
  <c r="L11299" i="5"/>
  <c r="O11298" i="5"/>
  <c r="N11298" i="5"/>
  <c r="M11298" i="5"/>
  <c r="L11298" i="5"/>
  <c r="O11297" i="5"/>
  <c r="N11297" i="5"/>
  <c r="M11297" i="5"/>
  <c r="L11297" i="5"/>
  <c r="S11296" i="5"/>
  <c r="O11296" i="5"/>
  <c r="N11296" i="5"/>
  <c r="M11296" i="5"/>
  <c r="L11296" i="5"/>
  <c r="T11296" i="5" s="1"/>
  <c r="T11295" i="5"/>
  <c r="S11295" i="5"/>
  <c r="M11295" i="5"/>
  <c r="V11295" i="5" s="1"/>
  <c r="O11260" i="5"/>
  <c r="N11260" i="5"/>
  <c r="M11260" i="5"/>
  <c r="L11260" i="5"/>
  <c r="O11259" i="5"/>
  <c r="N11259" i="5"/>
  <c r="M11259" i="5"/>
  <c r="L11259" i="5"/>
  <c r="O11258" i="5"/>
  <c r="N11258" i="5"/>
  <c r="M11258" i="5"/>
  <c r="L11258" i="5"/>
  <c r="S11257" i="5"/>
  <c r="O11257" i="5"/>
  <c r="N11257" i="5"/>
  <c r="M11257" i="5"/>
  <c r="L11257" i="5"/>
  <c r="T11256" i="5"/>
  <c r="S11256" i="5"/>
  <c r="M11256" i="5"/>
  <c r="O11221" i="5"/>
  <c r="N11221" i="5"/>
  <c r="M11221" i="5"/>
  <c r="L11221" i="5"/>
  <c r="O11220" i="5"/>
  <c r="N11220" i="5"/>
  <c r="M11220" i="5"/>
  <c r="L11220" i="5"/>
  <c r="O11219" i="5"/>
  <c r="N11219" i="5"/>
  <c r="M11219" i="5"/>
  <c r="L11219" i="5"/>
  <c r="S11218" i="5"/>
  <c r="O11218" i="5"/>
  <c r="N11218" i="5"/>
  <c r="M11218" i="5"/>
  <c r="L11218" i="5"/>
  <c r="T11217" i="5"/>
  <c r="S11217" i="5"/>
  <c r="M11217" i="5"/>
  <c r="O11182" i="5"/>
  <c r="N11182" i="5"/>
  <c r="M11182" i="5"/>
  <c r="L11182" i="5"/>
  <c r="O11181" i="5"/>
  <c r="N11181" i="5"/>
  <c r="M11181" i="5"/>
  <c r="L11181" i="5"/>
  <c r="O11180" i="5"/>
  <c r="N11180" i="5"/>
  <c r="M11180" i="5"/>
  <c r="L11180" i="5"/>
  <c r="S11179" i="5"/>
  <c r="O11179" i="5"/>
  <c r="N11179" i="5"/>
  <c r="M11179" i="5"/>
  <c r="L11179" i="5"/>
  <c r="T11178" i="5"/>
  <c r="S11178" i="5"/>
  <c r="M11178" i="5"/>
  <c r="O11143" i="5"/>
  <c r="N11143" i="5"/>
  <c r="M11143" i="5"/>
  <c r="L11143" i="5"/>
  <c r="O11142" i="5"/>
  <c r="N11142" i="5"/>
  <c r="M11142" i="5"/>
  <c r="L11142" i="5"/>
  <c r="O11141" i="5"/>
  <c r="N11141" i="5"/>
  <c r="M11141" i="5"/>
  <c r="L11141" i="5"/>
  <c r="S11140" i="5"/>
  <c r="O11140" i="5"/>
  <c r="N11140" i="5"/>
  <c r="M11140" i="5"/>
  <c r="L11140" i="5"/>
  <c r="T11139" i="5"/>
  <c r="S11139" i="5"/>
  <c r="M11139" i="5"/>
  <c r="O11104" i="5"/>
  <c r="N11104" i="5"/>
  <c r="M11104" i="5"/>
  <c r="L11104" i="5"/>
  <c r="O11103" i="5"/>
  <c r="N11103" i="5"/>
  <c r="M11103" i="5"/>
  <c r="L11103" i="5"/>
  <c r="O11102" i="5"/>
  <c r="N11102" i="5"/>
  <c r="M11102" i="5"/>
  <c r="L11102" i="5"/>
  <c r="S11101" i="5"/>
  <c r="O11101" i="5"/>
  <c r="N11101" i="5"/>
  <c r="M11101" i="5"/>
  <c r="L11101" i="5"/>
  <c r="T11101" i="5" s="1"/>
  <c r="T11100" i="5"/>
  <c r="S11100" i="5"/>
  <c r="M11100" i="5"/>
  <c r="V11100" i="5" s="1"/>
  <c r="O11065" i="5"/>
  <c r="N11065" i="5"/>
  <c r="M11065" i="5"/>
  <c r="L11065" i="5"/>
  <c r="O11064" i="5"/>
  <c r="N11064" i="5"/>
  <c r="M11064" i="5"/>
  <c r="L11064" i="5"/>
  <c r="O11063" i="5"/>
  <c r="N11063" i="5"/>
  <c r="M11063" i="5"/>
  <c r="L11063" i="5"/>
  <c r="S11062" i="5"/>
  <c r="O11062" i="5"/>
  <c r="N11062" i="5"/>
  <c r="M11062" i="5"/>
  <c r="L11062" i="5"/>
  <c r="T11062" i="5" s="1"/>
  <c r="T11061" i="5"/>
  <c r="S11061" i="5"/>
  <c r="M11061" i="5"/>
  <c r="V11061" i="5" s="1"/>
  <c r="O10870" i="5"/>
  <c r="N10870" i="5"/>
  <c r="M10870" i="5"/>
  <c r="L10870" i="5"/>
  <c r="O10869" i="5"/>
  <c r="N10869" i="5"/>
  <c r="M10869" i="5"/>
  <c r="L10869" i="5"/>
  <c r="O10868" i="5"/>
  <c r="N10868" i="5"/>
  <c r="M10868" i="5"/>
  <c r="L10868" i="5"/>
  <c r="S10867" i="5"/>
  <c r="O10867" i="5"/>
  <c r="N10867" i="5"/>
  <c r="M10867" i="5"/>
  <c r="L10867" i="5"/>
  <c r="T10867" i="5" s="1"/>
  <c r="T10866" i="5"/>
  <c r="S10866" i="5"/>
  <c r="M10866" i="5"/>
  <c r="V10866" i="5" s="1"/>
  <c r="O10831" i="5"/>
  <c r="N10831" i="5"/>
  <c r="M10831" i="5"/>
  <c r="L10831" i="5"/>
  <c r="O10830" i="5"/>
  <c r="N10830" i="5"/>
  <c r="M10830" i="5"/>
  <c r="L10830" i="5"/>
  <c r="O10829" i="5"/>
  <c r="N10829" i="5"/>
  <c r="M10829" i="5"/>
  <c r="L10829" i="5"/>
  <c r="S10828" i="5"/>
  <c r="O10828" i="5"/>
  <c r="N10828" i="5"/>
  <c r="M10828" i="5"/>
  <c r="L10828" i="5"/>
  <c r="T10828" i="5" s="1"/>
  <c r="T10827" i="5"/>
  <c r="S10827" i="5"/>
  <c r="M10827" i="5"/>
  <c r="V10827" i="5" s="1"/>
  <c r="O10792" i="5"/>
  <c r="N10792" i="5"/>
  <c r="O206" i="7" s="1"/>
  <c r="M10792" i="5"/>
  <c r="N206" i="7" s="1"/>
  <c r="L10792" i="5"/>
  <c r="O10791" i="5"/>
  <c r="N10791" i="5"/>
  <c r="O207" i="7" s="1"/>
  <c r="M10791" i="5"/>
  <c r="N207" i="7" s="1"/>
  <c r="L10791" i="5"/>
  <c r="O10790" i="5"/>
  <c r="N10790" i="5"/>
  <c r="O209" i="7" s="1"/>
  <c r="M10790" i="5"/>
  <c r="N209" i="7" s="1"/>
  <c r="L10790" i="5"/>
  <c r="S10789" i="5"/>
  <c r="O10789" i="5"/>
  <c r="N10789" i="5"/>
  <c r="O208" i="7" s="1"/>
  <c r="M10789" i="5"/>
  <c r="N208" i="7" s="1"/>
  <c r="L10789" i="5"/>
  <c r="T10788" i="5"/>
  <c r="S10788" i="5"/>
  <c r="M10788" i="5"/>
  <c r="O10753" i="5"/>
  <c r="N10753" i="5"/>
  <c r="M207" i="7" s="1"/>
  <c r="M10753" i="5"/>
  <c r="L207" i="7" s="1"/>
  <c r="L10753" i="5"/>
  <c r="O10752" i="5"/>
  <c r="N10752" i="5"/>
  <c r="M208" i="7" s="1"/>
  <c r="M10752" i="5"/>
  <c r="L208" i="7" s="1"/>
  <c r="L10752" i="5"/>
  <c r="O10751" i="5"/>
  <c r="N10751" i="5"/>
  <c r="M209" i="7" s="1"/>
  <c r="M10751" i="5"/>
  <c r="L209" i="7" s="1"/>
  <c r="L10751" i="5"/>
  <c r="S10750" i="5"/>
  <c r="O10750" i="5"/>
  <c r="N10750" i="5"/>
  <c r="M206" i="7" s="1"/>
  <c r="M10750" i="5"/>
  <c r="L206" i="7" s="1"/>
  <c r="L10750" i="5"/>
  <c r="T10749" i="5"/>
  <c r="S10749" i="5"/>
  <c r="M10749" i="5"/>
  <c r="O10675" i="5"/>
  <c r="N10675" i="5"/>
  <c r="I209" i="7" s="1"/>
  <c r="M10675" i="5"/>
  <c r="H209" i="7" s="1"/>
  <c r="L10675" i="5"/>
  <c r="O10674" i="5"/>
  <c r="N10674" i="5"/>
  <c r="I207" i="7" s="1"/>
  <c r="M10674" i="5"/>
  <c r="H207" i="7" s="1"/>
  <c r="L10674" i="5"/>
  <c r="O10673" i="5"/>
  <c r="N10673" i="5"/>
  <c r="I206" i="7" s="1"/>
  <c r="M10673" i="5"/>
  <c r="H206" i="7" s="1"/>
  <c r="L10673" i="5"/>
  <c r="S10672" i="5"/>
  <c r="O10672" i="5"/>
  <c r="N10672" i="5"/>
  <c r="I208" i="7" s="1"/>
  <c r="M10672" i="5"/>
  <c r="H208" i="7" s="1"/>
  <c r="L10672" i="5"/>
  <c r="T10671" i="5"/>
  <c r="S10671" i="5"/>
  <c r="M10671" i="5"/>
  <c r="O10636" i="5"/>
  <c r="N10636" i="5"/>
  <c r="G208" i="7" s="1"/>
  <c r="M10636" i="5"/>
  <c r="F208" i="7" s="1"/>
  <c r="L10636" i="5"/>
  <c r="O10635" i="5"/>
  <c r="N10635" i="5"/>
  <c r="G207" i="7" s="1"/>
  <c r="M10635" i="5"/>
  <c r="F207" i="7" s="1"/>
  <c r="L10635" i="5"/>
  <c r="O10634" i="5"/>
  <c r="N10634" i="5"/>
  <c r="G209" i="7" s="1"/>
  <c r="M10634" i="5"/>
  <c r="F209" i="7" s="1"/>
  <c r="L10634" i="5"/>
  <c r="S10633" i="5"/>
  <c r="O10633" i="5"/>
  <c r="N10633" i="5"/>
  <c r="G206" i="7" s="1"/>
  <c r="M10633" i="5"/>
  <c r="F206" i="7" s="1"/>
  <c r="L10633" i="5"/>
  <c r="T10633" i="5" s="1"/>
  <c r="T10632" i="5"/>
  <c r="S10632" i="5"/>
  <c r="M10632" i="5"/>
  <c r="V10632" i="5" s="1"/>
  <c r="O10558" i="5"/>
  <c r="N10558" i="5"/>
  <c r="O191" i="7" s="1"/>
  <c r="M10558" i="5"/>
  <c r="N191" i="7" s="1"/>
  <c r="L10558" i="5"/>
  <c r="O10557" i="5"/>
  <c r="N10557" i="5"/>
  <c r="O193" i="7" s="1"/>
  <c r="M10557" i="5"/>
  <c r="N193" i="7" s="1"/>
  <c r="L10557" i="5"/>
  <c r="O10556" i="5"/>
  <c r="N10556" i="5"/>
  <c r="O190" i="7" s="1"/>
  <c r="M10556" i="5"/>
  <c r="N190" i="7" s="1"/>
  <c r="L10556" i="5"/>
  <c r="S10555" i="5"/>
  <c r="O10555" i="5"/>
  <c r="N10555" i="5"/>
  <c r="O192" i="7" s="1"/>
  <c r="M10555" i="5"/>
  <c r="N192" i="7" s="1"/>
  <c r="L10555" i="5"/>
  <c r="T10554" i="5"/>
  <c r="S10554" i="5"/>
  <c r="M10554" i="5"/>
  <c r="O10363" i="5"/>
  <c r="N10363" i="5"/>
  <c r="M10363" i="5"/>
  <c r="L10363" i="5"/>
  <c r="O10362" i="5"/>
  <c r="N10362" i="5"/>
  <c r="M10362" i="5"/>
  <c r="L10362" i="5"/>
  <c r="O10361" i="5"/>
  <c r="N10361" i="5"/>
  <c r="M10361" i="5"/>
  <c r="L10361" i="5"/>
  <c r="S10360" i="5"/>
  <c r="O10360" i="5"/>
  <c r="N10360" i="5"/>
  <c r="M10360" i="5"/>
  <c r="L10360" i="5"/>
  <c r="T10360" i="5" s="1"/>
  <c r="T10359" i="5"/>
  <c r="S10359" i="5"/>
  <c r="M10359" i="5"/>
  <c r="V10359" i="5" s="1"/>
  <c r="O10324" i="5"/>
  <c r="N10324" i="5"/>
  <c r="O174" i="7" s="1"/>
  <c r="M10324" i="5"/>
  <c r="N174" i="7" s="1"/>
  <c r="L10324" i="5"/>
  <c r="O10323" i="5"/>
  <c r="N10323" i="5"/>
  <c r="O175" i="7" s="1"/>
  <c r="M10323" i="5"/>
  <c r="N175" i="7" s="1"/>
  <c r="L10323" i="5"/>
  <c r="O10322" i="5"/>
  <c r="N10322" i="5"/>
  <c r="O177" i="7" s="1"/>
  <c r="M10322" i="5"/>
  <c r="N177" i="7" s="1"/>
  <c r="L10322" i="5"/>
  <c r="S10321" i="5"/>
  <c r="O10321" i="5"/>
  <c r="N10321" i="5"/>
  <c r="O176" i="7" s="1"/>
  <c r="M10321" i="5"/>
  <c r="N176" i="7" s="1"/>
  <c r="L10321" i="5"/>
  <c r="T10320" i="5"/>
  <c r="S10320" i="5"/>
  <c r="M10320" i="5"/>
  <c r="O10285" i="5"/>
  <c r="N10285" i="5"/>
  <c r="M176" i="7" s="1"/>
  <c r="M10285" i="5"/>
  <c r="L176" i="7" s="1"/>
  <c r="L10285" i="5"/>
  <c r="O10284" i="5"/>
  <c r="N10284" i="5"/>
  <c r="M174" i="7" s="1"/>
  <c r="M10284" i="5"/>
  <c r="L174" i="7" s="1"/>
  <c r="L10284" i="5"/>
  <c r="O10283" i="5"/>
  <c r="N10283" i="5"/>
  <c r="M175" i="7" s="1"/>
  <c r="M10283" i="5"/>
  <c r="L175" i="7" s="1"/>
  <c r="L10283" i="5"/>
  <c r="S10282" i="5"/>
  <c r="O10282" i="5"/>
  <c r="N10282" i="5"/>
  <c r="M177" i="7" s="1"/>
  <c r="M10282" i="5"/>
  <c r="L177" i="7" s="1"/>
  <c r="L10282" i="5"/>
  <c r="T10281" i="5"/>
  <c r="S10281" i="5"/>
  <c r="M10281" i="5"/>
  <c r="O10246" i="5"/>
  <c r="N10246" i="5"/>
  <c r="K176" i="7" s="1"/>
  <c r="M10246" i="5"/>
  <c r="J176" i="7" s="1"/>
  <c r="L10246" i="5"/>
  <c r="O10245" i="5"/>
  <c r="N10245" i="5"/>
  <c r="K174" i="7" s="1"/>
  <c r="M10245" i="5"/>
  <c r="J174" i="7" s="1"/>
  <c r="L10245" i="5"/>
  <c r="O10244" i="5"/>
  <c r="N10244" i="5"/>
  <c r="K177" i="7" s="1"/>
  <c r="M10244" i="5"/>
  <c r="J177" i="7" s="1"/>
  <c r="L10244" i="5"/>
  <c r="S10243" i="5"/>
  <c r="O10243" i="5"/>
  <c r="N10243" i="5"/>
  <c r="K175" i="7" s="1"/>
  <c r="M10243" i="5"/>
  <c r="J175" i="7" s="1"/>
  <c r="L10243" i="5"/>
  <c r="T10242" i="5"/>
  <c r="S10242" i="5"/>
  <c r="M10242" i="5"/>
  <c r="O10168" i="5"/>
  <c r="N10168" i="5"/>
  <c r="G176" i="7" s="1"/>
  <c r="M10168" i="5"/>
  <c r="F176" i="7" s="1"/>
  <c r="L10168" i="5"/>
  <c r="O10167" i="5"/>
  <c r="N10167" i="5"/>
  <c r="G174" i="7" s="1"/>
  <c r="M10167" i="5"/>
  <c r="F174" i="7" s="1"/>
  <c r="L10167" i="5"/>
  <c r="O10166" i="5"/>
  <c r="N10166" i="5"/>
  <c r="G177" i="7" s="1"/>
  <c r="M10166" i="5"/>
  <c r="F177" i="7" s="1"/>
  <c r="L10166" i="5"/>
  <c r="S10165" i="5"/>
  <c r="O10165" i="5"/>
  <c r="N10165" i="5"/>
  <c r="G175" i="7" s="1"/>
  <c r="M10165" i="5"/>
  <c r="F175" i="7" s="1"/>
  <c r="L10165" i="5"/>
  <c r="T10164" i="5"/>
  <c r="S10164" i="5"/>
  <c r="M10164" i="5"/>
  <c r="O10129" i="5"/>
  <c r="N10129" i="5"/>
  <c r="M10129" i="5"/>
  <c r="L10129" i="5"/>
  <c r="O10128" i="5"/>
  <c r="N10128" i="5"/>
  <c r="M10128" i="5"/>
  <c r="L10128" i="5"/>
  <c r="O10127" i="5"/>
  <c r="N10127" i="5"/>
  <c r="M10127" i="5"/>
  <c r="L10127" i="5"/>
  <c r="S10126" i="5"/>
  <c r="O10126" i="5"/>
  <c r="N10126" i="5"/>
  <c r="M10126" i="5"/>
  <c r="L10126" i="5"/>
  <c r="T10126" i="5" s="1"/>
  <c r="T10125" i="5"/>
  <c r="S10125" i="5"/>
  <c r="M10125" i="5"/>
  <c r="V10125" i="5" s="1"/>
  <c r="O9934" i="5"/>
  <c r="N9934" i="5"/>
  <c r="G157" i="7" s="1"/>
  <c r="M9934" i="5"/>
  <c r="F157" i="7" s="1"/>
  <c r="L9934" i="5"/>
  <c r="O9933" i="5"/>
  <c r="N9933" i="5"/>
  <c r="G158" i="7" s="1"/>
  <c r="M9933" i="5"/>
  <c r="F158" i="7" s="1"/>
  <c r="L9933" i="5"/>
  <c r="O9932" i="5"/>
  <c r="N9932" i="5"/>
  <c r="G159" i="7" s="1"/>
  <c r="M9932" i="5"/>
  <c r="F159" i="7" s="1"/>
  <c r="L9932" i="5"/>
  <c r="S9931" i="5"/>
  <c r="O9931" i="5"/>
  <c r="N9931" i="5"/>
  <c r="G160" i="7" s="1"/>
  <c r="M9931" i="5"/>
  <c r="F160" i="7" s="1"/>
  <c r="L9931" i="5"/>
  <c r="T9930" i="5"/>
  <c r="S9930" i="5"/>
  <c r="M9930" i="5"/>
  <c r="O9895" i="5"/>
  <c r="N9895" i="5"/>
  <c r="M9895" i="5"/>
  <c r="L9895" i="5"/>
  <c r="O9894" i="5"/>
  <c r="N9894" i="5"/>
  <c r="M9894" i="5"/>
  <c r="L9894" i="5"/>
  <c r="O9893" i="5"/>
  <c r="N9893" i="5"/>
  <c r="M9893" i="5"/>
  <c r="L9893" i="5"/>
  <c r="S9892" i="5"/>
  <c r="O9892" i="5"/>
  <c r="N9892" i="5"/>
  <c r="M9892" i="5"/>
  <c r="L9892" i="5"/>
  <c r="T9892" i="5" s="1"/>
  <c r="T9891" i="5"/>
  <c r="S9891" i="5"/>
  <c r="M9891" i="5"/>
  <c r="V9891" i="5" s="1"/>
  <c r="O9856" i="5"/>
  <c r="N9856" i="5"/>
  <c r="O144" i="7" s="1"/>
  <c r="M9856" i="5"/>
  <c r="N144" i="7" s="1"/>
  <c r="L9856" i="5"/>
  <c r="O9855" i="5"/>
  <c r="N9855" i="5"/>
  <c r="O142" i="7" s="1"/>
  <c r="M9855" i="5"/>
  <c r="N142" i="7" s="1"/>
  <c r="L9855" i="5"/>
  <c r="O9854" i="5"/>
  <c r="N9854" i="5"/>
  <c r="O141" i="7" s="1"/>
  <c r="M9854" i="5"/>
  <c r="N141" i="7" s="1"/>
  <c r="L9854" i="5"/>
  <c r="S9853" i="5"/>
  <c r="O9853" i="5"/>
  <c r="N9853" i="5"/>
  <c r="O143" i="7" s="1"/>
  <c r="M9853" i="5"/>
  <c r="N143" i="7" s="1"/>
  <c r="L9853" i="5"/>
  <c r="T9852" i="5"/>
  <c r="S9852" i="5"/>
  <c r="M9852" i="5"/>
  <c r="O9817" i="5"/>
  <c r="N9817" i="5"/>
  <c r="M144" i="7" s="1"/>
  <c r="M9817" i="5"/>
  <c r="L144" i="7" s="1"/>
  <c r="L9817" i="5"/>
  <c r="O9816" i="5"/>
  <c r="N9816" i="5"/>
  <c r="M141" i="7" s="1"/>
  <c r="M9816" i="5"/>
  <c r="L141" i="7" s="1"/>
  <c r="L9816" i="5"/>
  <c r="O9815" i="5"/>
  <c r="N9815" i="5"/>
  <c r="M142" i="7" s="1"/>
  <c r="M9815" i="5"/>
  <c r="L142" i="7" s="1"/>
  <c r="L9815" i="5"/>
  <c r="S9814" i="5"/>
  <c r="O9814" i="5"/>
  <c r="N9814" i="5"/>
  <c r="M143" i="7" s="1"/>
  <c r="M9814" i="5"/>
  <c r="L143" i="7" s="1"/>
  <c r="L9814" i="5"/>
  <c r="T9813" i="5"/>
  <c r="S9813" i="5"/>
  <c r="M9813" i="5"/>
  <c r="O9739" i="5"/>
  <c r="N9739" i="5"/>
  <c r="I144" i="7" s="1"/>
  <c r="M9739" i="5"/>
  <c r="H144" i="7" s="1"/>
  <c r="L9739" i="5"/>
  <c r="O9738" i="5"/>
  <c r="N9738" i="5"/>
  <c r="I143" i="7" s="1"/>
  <c r="M9738" i="5"/>
  <c r="H143" i="7" s="1"/>
  <c r="L9738" i="5"/>
  <c r="O9737" i="5"/>
  <c r="N9737" i="5"/>
  <c r="I141" i="7" s="1"/>
  <c r="M9737" i="5"/>
  <c r="H141" i="7" s="1"/>
  <c r="L9737" i="5"/>
  <c r="S9736" i="5"/>
  <c r="O9736" i="5"/>
  <c r="N9736" i="5"/>
  <c r="I142" i="7" s="1"/>
  <c r="M9736" i="5"/>
  <c r="H142" i="7" s="1"/>
  <c r="L9736" i="5"/>
  <c r="T9735" i="5"/>
  <c r="S9735" i="5"/>
  <c r="M9735" i="5"/>
  <c r="O9700" i="5"/>
  <c r="N9700" i="5"/>
  <c r="G144" i="7" s="1"/>
  <c r="M9700" i="5"/>
  <c r="F144" i="7" s="1"/>
  <c r="L9700" i="5"/>
  <c r="O9699" i="5"/>
  <c r="N9699" i="5"/>
  <c r="G143" i="7" s="1"/>
  <c r="M9699" i="5"/>
  <c r="F143" i="7" s="1"/>
  <c r="L9699" i="5"/>
  <c r="O9698" i="5"/>
  <c r="N9698" i="5"/>
  <c r="G142" i="7" s="1"/>
  <c r="M9698" i="5"/>
  <c r="F142" i="7" s="1"/>
  <c r="L9698" i="5"/>
  <c r="S9697" i="5"/>
  <c r="O9697" i="5"/>
  <c r="N9697" i="5"/>
  <c r="G141" i="7" s="1"/>
  <c r="M9697" i="5"/>
  <c r="F141" i="7" s="1"/>
  <c r="L9697" i="5"/>
  <c r="T9697" i="5" s="1"/>
  <c r="T9696" i="5"/>
  <c r="S9696" i="5"/>
  <c r="M9696" i="5"/>
  <c r="V9696" i="5" s="1"/>
  <c r="O9661" i="5"/>
  <c r="N9661" i="5"/>
  <c r="M9661" i="5"/>
  <c r="L9661" i="5"/>
  <c r="O9660" i="5"/>
  <c r="N9660" i="5"/>
  <c r="M9660" i="5"/>
  <c r="L9660" i="5"/>
  <c r="O9659" i="5"/>
  <c r="N9659" i="5"/>
  <c r="M9659" i="5"/>
  <c r="L9659" i="5"/>
  <c r="S9658" i="5"/>
  <c r="O9658" i="5"/>
  <c r="N9658" i="5"/>
  <c r="M9658" i="5"/>
  <c r="L9658" i="5"/>
  <c r="T9657" i="5"/>
  <c r="S9657" i="5"/>
  <c r="M9657" i="5"/>
  <c r="O9622" i="5"/>
  <c r="N9622" i="5"/>
  <c r="M127" i="7" s="1"/>
  <c r="M9622" i="5"/>
  <c r="L127" i="7" s="1"/>
  <c r="L9622" i="5"/>
  <c r="O9621" i="5"/>
  <c r="N9621" i="5"/>
  <c r="M126" i="7" s="1"/>
  <c r="M9621" i="5"/>
  <c r="L126" i="7" s="1"/>
  <c r="L9621" i="5"/>
  <c r="O9620" i="5"/>
  <c r="N9620" i="5"/>
  <c r="M128" i="7" s="1"/>
  <c r="M9620" i="5"/>
  <c r="L128" i="7" s="1"/>
  <c r="L9620" i="5"/>
  <c r="S9619" i="5"/>
  <c r="O9619" i="5"/>
  <c r="N9619" i="5"/>
  <c r="M125" i="7" s="1"/>
  <c r="M9619" i="5"/>
  <c r="L125" i="7" s="1"/>
  <c r="L9619" i="5"/>
  <c r="T9618" i="5"/>
  <c r="S9618" i="5"/>
  <c r="M9618" i="5"/>
  <c r="O9544" i="5"/>
  <c r="N9544" i="5"/>
  <c r="I127" i="7" s="1"/>
  <c r="M9544" i="5"/>
  <c r="H127" i="7" s="1"/>
  <c r="L9544" i="5"/>
  <c r="O9543" i="5"/>
  <c r="N9543" i="5"/>
  <c r="I125" i="7" s="1"/>
  <c r="M9543" i="5"/>
  <c r="H125" i="7" s="1"/>
  <c r="L9543" i="5"/>
  <c r="O9542" i="5"/>
  <c r="N9542" i="5"/>
  <c r="I128" i="7" s="1"/>
  <c r="M9542" i="5"/>
  <c r="H128" i="7" s="1"/>
  <c r="L9542" i="5"/>
  <c r="S9541" i="5"/>
  <c r="O9541" i="5"/>
  <c r="N9541" i="5"/>
  <c r="I126" i="7" s="1"/>
  <c r="M9541" i="5"/>
  <c r="H126" i="7" s="1"/>
  <c r="L9541" i="5"/>
  <c r="T9540" i="5"/>
  <c r="S9540" i="5"/>
  <c r="M9540" i="5"/>
  <c r="O9466" i="5"/>
  <c r="N9466" i="5"/>
  <c r="E125" i="7" s="1"/>
  <c r="M9466" i="5"/>
  <c r="D125" i="7" s="1"/>
  <c r="L9466" i="5"/>
  <c r="O9465" i="5"/>
  <c r="N9465" i="5"/>
  <c r="E127" i="7" s="1"/>
  <c r="M9465" i="5"/>
  <c r="D127" i="7" s="1"/>
  <c r="L9465" i="5"/>
  <c r="O9464" i="5"/>
  <c r="N9464" i="5"/>
  <c r="E126" i="7" s="1"/>
  <c r="M9464" i="5"/>
  <c r="D126" i="7" s="1"/>
  <c r="L9464" i="5"/>
  <c r="S9463" i="5"/>
  <c r="O9463" i="5"/>
  <c r="N9463" i="5"/>
  <c r="E128" i="7" s="1"/>
  <c r="M9463" i="5"/>
  <c r="D128" i="7" s="1"/>
  <c r="L9463" i="5"/>
  <c r="T9463" i="5" s="1"/>
  <c r="T9462" i="5"/>
  <c r="S9462" i="5"/>
  <c r="M9462" i="5"/>
  <c r="V9462" i="5" s="1"/>
  <c r="O9427" i="5"/>
  <c r="N9427" i="5"/>
  <c r="M9427" i="5"/>
  <c r="L9427" i="5"/>
  <c r="O9426" i="5"/>
  <c r="N9426" i="5"/>
  <c r="M9426" i="5"/>
  <c r="L9426" i="5"/>
  <c r="O9425" i="5"/>
  <c r="N9425" i="5"/>
  <c r="M9425" i="5"/>
  <c r="L9425" i="5"/>
  <c r="S9424" i="5"/>
  <c r="O9424" i="5"/>
  <c r="N9424" i="5"/>
  <c r="M9424" i="5"/>
  <c r="L9424" i="5"/>
  <c r="T9423" i="5"/>
  <c r="S9423" i="5"/>
  <c r="M9423" i="5"/>
  <c r="O9154" i="5"/>
  <c r="N9154" i="5"/>
  <c r="O94" i="7" s="1"/>
  <c r="M9154" i="5"/>
  <c r="N94" i="7" s="1"/>
  <c r="L9154" i="5"/>
  <c r="O9153" i="5"/>
  <c r="N9153" i="5"/>
  <c r="O96" i="7" s="1"/>
  <c r="M9153" i="5"/>
  <c r="N96" i="7" s="1"/>
  <c r="L9153" i="5"/>
  <c r="O9152" i="5"/>
  <c r="N9152" i="5"/>
  <c r="O93" i="7" s="1"/>
  <c r="M9152" i="5"/>
  <c r="N93" i="7" s="1"/>
  <c r="L9152" i="5"/>
  <c r="S9151" i="5"/>
  <c r="O9151" i="5"/>
  <c r="N9151" i="5"/>
  <c r="O95" i="7" s="1"/>
  <c r="M9151" i="5"/>
  <c r="N95" i="7" s="1"/>
  <c r="L9151" i="5"/>
  <c r="T9150" i="5"/>
  <c r="S9150" i="5"/>
  <c r="M9150" i="5"/>
  <c r="O9076" i="5"/>
  <c r="N9076" i="5"/>
  <c r="K94" i="7" s="1"/>
  <c r="M9076" i="5"/>
  <c r="J94" i="7" s="1"/>
  <c r="L9076" i="5"/>
  <c r="O9075" i="5"/>
  <c r="N9075" i="5"/>
  <c r="K95" i="7" s="1"/>
  <c r="M9075" i="5"/>
  <c r="J95" i="7" s="1"/>
  <c r="L9075" i="5"/>
  <c r="O9074" i="5"/>
  <c r="N9074" i="5"/>
  <c r="K93" i="7" s="1"/>
  <c r="M9074" i="5"/>
  <c r="J93" i="7" s="1"/>
  <c r="L9074" i="5"/>
  <c r="S9073" i="5"/>
  <c r="O9073" i="5"/>
  <c r="N9073" i="5"/>
  <c r="K96" i="7" s="1"/>
  <c r="M9073" i="5"/>
  <c r="J96" i="7" s="1"/>
  <c r="L9073" i="5"/>
  <c r="T9072" i="5"/>
  <c r="S9072" i="5"/>
  <c r="M9072" i="5"/>
  <c r="O9037" i="5"/>
  <c r="N9037" i="5"/>
  <c r="I95" i="7" s="1"/>
  <c r="M9037" i="5"/>
  <c r="H95" i="7" s="1"/>
  <c r="L9037" i="5"/>
  <c r="O9036" i="5"/>
  <c r="N9036" i="5"/>
  <c r="I96" i="7" s="1"/>
  <c r="M9036" i="5"/>
  <c r="H96" i="7" s="1"/>
  <c r="L9036" i="5"/>
  <c r="O9035" i="5"/>
  <c r="N9035" i="5"/>
  <c r="I94" i="7" s="1"/>
  <c r="M9035" i="5"/>
  <c r="H94" i="7" s="1"/>
  <c r="L9035" i="5"/>
  <c r="S9034" i="5"/>
  <c r="O9034" i="5"/>
  <c r="N9034" i="5"/>
  <c r="I93" i="7" s="1"/>
  <c r="M9034" i="5"/>
  <c r="H93" i="7" s="1"/>
  <c r="L9034" i="5"/>
  <c r="T9033" i="5"/>
  <c r="S9033" i="5"/>
  <c r="M9033" i="5"/>
  <c r="O8998" i="5"/>
  <c r="N8998" i="5"/>
  <c r="G95" i="7" s="1"/>
  <c r="M8998" i="5"/>
  <c r="F95" i="7" s="1"/>
  <c r="L8998" i="5"/>
  <c r="O8997" i="5"/>
  <c r="N8997" i="5"/>
  <c r="G94" i="7" s="1"/>
  <c r="M8997" i="5"/>
  <c r="F94" i="7" s="1"/>
  <c r="L8997" i="5"/>
  <c r="O8996" i="5"/>
  <c r="N8996" i="5"/>
  <c r="G96" i="7" s="1"/>
  <c r="M8996" i="5"/>
  <c r="F96" i="7" s="1"/>
  <c r="L8996" i="5"/>
  <c r="S8995" i="5"/>
  <c r="O8995" i="5"/>
  <c r="N8995" i="5"/>
  <c r="G93" i="7" s="1"/>
  <c r="M8995" i="5"/>
  <c r="F93" i="7" s="1"/>
  <c r="L8995" i="5"/>
  <c r="T8994" i="5"/>
  <c r="S8994" i="5"/>
  <c r="M8994" i="5"/>
  <c r="O8920" i="5"/>
  <c r="N8920" i="5"/>
  <c r="O80" i="7" s="1"/>
  <c r="M8920" i="5"/>
  <c r="N80" i="7" s="1"/>
  <c r="L8920" i="5"/>
  <c r="O8919" i="5"/>
  <c r="N8919" i="5"/>
  <c r="O77" i="7" s="1"/>
  <c r="M8919" i="5"/>
  <c r="N77" i="7" s="1"/>
  <c r="L8919" i="5"/>
  <c r="O8918" i="5"/>
  <c r="N8918" i="5"/>
  <c r="O79" i="7" s="1"/>
  <c r="M8918" i="5"/>
  <c r="N79" i="7" s="1"/>
  <c r="L8918" i="5"/>
  <c r="S8917" i="5"/>
  <c r="O8917" i="5"/>
  <c r="N8917" i="5"/>
  <c r="O78" i="7" s="1"/>
  <c r="M8917" i="5"/>
  <c r="N78" i="7" s="1"/>
  <c r="L8917" i="5"/>
  <c r="T8916" i="5"/>
  <c r="S8916" i="5"/>
  <c r="M8916" i="5"/>
  <c r="O8881" i="5"/>
  <c r="N8881" i="5"/>
  <c r="M80" i="7" s="1"/>
  <c r="M8881" i="5"/>
  <c r="L80" i="7" s="1"/>
  <c r="L8881" i="5"/>
  <c r="O8880" i="5"/>
  <c r="N8880" i="5"/>
  <c r="M79" i="7" s="1"/>
  <c r="M8880" i="5"/>
  <c r="L79" i="7" s="1"/>
  <c r="L8880" i="5"/>
  <c r="O8879" i="5"/>
  <c r="N8879" i="5"/>
  <c r="M77" i="7" s="1"/>
  <c r="M8879" i="5"/>
  <c r="L77" i="7" s="1"/>
  <c r="L8879" i="5"/>
  <c r="S8878" i="5"/>
  <c r="O8878" i="5"/>
  <c r="N8878" i="5"/>
  <c r="M78" i="7" s="1"/>
  <c r="M8878" i="5"/>
  <c r="L78" i="7" s="1"/>
  <c r="L8878" i="5"/>
  <c r="T8877" i="5"/>
  <c r="S8877" i="5"/>
  <c r="M8877" i="5"/>
  <c r="O8725" i="5"/>
  <c r="N8725" i="5"/>
  <c r="M8725" i="5"/>
  <c r="L8725" i="5"/>
  <c r="O8724" i="5"/>
  <c r="N8724" i="5"/>
  <c r="M8724" i="5"/>
  <c r="L8724" i="5"/>
  <c r="O8723" i="5"/>
  <c r="N8723" i="5"/>
  <c r="M8723" i="5"/>
  <c r="L8723" i="5"/>
  <c r="S8722" i="5"/>
  <c r="O8722" i="5"/>
  <c r="N8722" i="5"/>
  <c r="M8722" i="5"/>
  <c r="L8722" i="5"/>
  <c r="T8722" i="5" s="1"/>
  <c r="T8721" i="5"/>
  <c r="S8721" i="5"/>
  <c r="M8721" i="5"/>
  <c r="V8721" i="5" s="1"/>
  <c r="O8647" i="5"/>
  <c r="N8647" i="5"/>
  <c r="K63" i="7" s="1"/>
  <c r="M8647" i="5"/>
  <c r="J63" i="7" s="1"/>
  <c r="L8647" i="5"/>
  <c r="O8646" i="5"/>
  <c r="N8646" i="5"/>
  <c r="K61" i="7" s="1"/>
  <c r="M8646" i="5"/>
  <c r="J61" i="7" s="1"/>
  <c r="L8646" i="5"/>
  <c r="O8645" i="5"/>
  <c r="N8645" i="5"/>
  <c r="K62" i="7" s="1"/>
  <c r="M8645" i="5"/>
  <c r="J62" i="7" s="1"/>
  <c r="L8645" i="5"/>
  <c r="S8644" i="5"/>
  <c r="O8644" i="5"/>
  <c r="N8644" i="5"/>
  <c r="K64" i="7" s="1"/>
  <c r="M8644" i="5"/>
  <c r="J64" i="7" s="1"/>
  <c r="L8644" i="5"/>
  <c r="T8644" i="5" s="1"/>
  <c r="T8643" i="5"/>
  <c r="S8643" i="5"/>
  <c r="M8643" i="5"/>
  <c r="V8643" i="5" s="1"/>
  <c r="O8608" i="5"/>
  <c r="N8608" i="5"/>
  <c r="I63" i="7" s="1"/>
  <c r="M8608" i="5"/>
  <c r="H63" i="7" s="1"/>
  <c r="L8608" i="5"/>
  <c r="O8607" i="5"/>
  <c r="N8607" i="5"/>
  <c r="I61" i="7" s="1"/>
  <c r="M8607" i="5"/>
  <c r="H61" i="7" s="1"/>
  <c r="L8607" i="5"/>
  <c r="O8606" i="5"/>
  <c r="N8606" i="5"/>
  <c r="I64" i="7" s="1"/>
  <c r="M8606" i="5"/>
  <c r="H64" i="7" s="1"/>
  <c r="L8606" i="5"/>
  <c r="S8605" i="5"/>
  <c r="O8605" i="5"/>
  <c r="N8605" i="5"/>
  <c r="I62" i="7" s="1"/>
  <c r="M8605" i="5"/>
  <c r="H62" i="7" s="1"/>
  <c r="L8605" i="5"/>
  <c r="T8605" i="5" s="1"/>
  <c r="T8604" i="5"/>
  <c r="S8604" i="5"/>
  <c r="M8604" i="5"/>
  <c r="V8604" i="5" s="1"/>
  <c r="O8491" i="5"/>
  <c r="N8491" i="5"/>
  <c r="M8491" i="5"/>
  <c r="L8491" i="5"/>
  <c r="O8490" i="5"/>
  <c r="N8490" i="5"/>
  <c r="M8490" i="5"/>
  <c r="L8490" i="5"/>
  <c r="O8489" i="5"/>
  <c r="N8489" i="5"/>
  <c r="M8489" i="5"/>
  <c r="L8489" i="5"/>
  <c r="S8488" i="5"/>
  <c r="O8488" i="5"/>
  <c r="N8488" i="5"/>
  <c r="M8488" i="5"/>
  <c r="L8488" i="5"/>
  <c r="T8488" i="5" s="1"/>
  <c r="T8487" i="5"/>
  <c r="S8487" i="5"/>
  <c r="M8487" i="5"/>
  <c r="V8487" i="5" s="1"/>
  <c r="O12703" i="5"/>
  <c r="N12703" i="5"/>
  <c r="M12703" i="5"/>
  <c r="L12703" i="5"/>
  <c r="O12702" i="5"/>
  <c r="N12702" i="5"/>
  <c r="M12702" i="5"/>
  <c r="L12702" i="5"/>
  <c r="O12701" i="5"/>
  <c r="N12701" i="5"/>
  <c r="M12701" i="5"/>
  <c r="L12701" i="5"/>
  <c r="S12700" i="5"/>
  <c r="O12700" i="5"/>
  <c r="N12700" i="5"/>
  <c r="M12700" i="5"/>
  <c r="L12700" i="5"/>
  <c r="T12699" i="5"/>
  <c r="S12699" i="5"/>
  <c r="M12699" i="5"/>
  <c r="O12508" i="5"/>
  <c r="N12508" i="5"/>
  <c r="M12508" i="5"/>
  <c r="L12508" i="5"/>
  <c r="O12507" i="5"/>
  <c r="N12507" i="5"/>
  <c r="M12507" i="5"/>
  <c r="L12507" i="5"/>
  <c r="O12506" i="5"/>
  <c r="N12506" i="5"/>
  <c r="M12506" i="5"/>
  <c r="L12506" i="5"/>
  <c r="S12505" i="5"/>
  <c r="O12505" i="5"/>
  <c r="N12505" i="5"/>
  <c r="M12505" i="5"/>
  <c r="L12505" i="5"/>
  <c r="T12504" i="5"/>
  <c r="S12504" i="5"/>
  <c r="M12504" i="5"/>
  <c r="O12235" i="5"/>
  <c r="N12235" i="5"/>
  <c r="M12235" i="5"/>
  <c r="L12235" i="5"/>
  <c r="O12234" i="5"/>
  <c r="N12234" i="5"/>
  <c r="M12234" i="5"/>
  <c r="L12234" i="5"/>
  <c r="O12233" i="5"/>
  <c r="N12233" i="5"/>
  <c r="M12233" i="5"/>
  <c r="L12233" i="5"/>
  <c r="S12232" i="5"/>
  <c r="O12232" i="5"/>
  <c r="N12232" i="5"/>
  <c r="M12232" i="5"/>
  <c r="L12232" i="5"/>
  <c r="T12231" i="5"/>
  <c r="S12231" i="5"/>
  <c r="M12231" i="5"/>
  <c r="O12040" i="5"/>
  <c r="N12040" i="5"/>
  <c r="M12040" i="5"/>
  <c r="L12040" i="5"/>
  <c r="O12039" i="5"/>
  <c r="N12039" i="5"/>
  <c r="M12039" i="5"/>
  <c r="L12039" i="5"/>
  <c r="O12038" i="5"/>
  <c r="N12038" i="5"/>
  <c r="M12038" i="5"/>
  <c r="L12038" i="5"/>
  <c r="S12037" i="5"/>
  <c r="O12037" i="5"/>
  <c r="N12037" i="5"/>
  <c r="M12037" i="5"/>
  <c r="L12037" i="5"/>
  <c r="T12036" i="5"/>
  <c r="S12036" i="5"/>
  <c r="M12036" i="5"/>
  <c r="O11845" i="5"/>
  <c r="N11845" i="5"/>
  <c r="M11845" i="5"/>
  <c r="L11845" i="5"/>
  <c r="O11844" i="5"/>
  <c r="N11844" i="5"/>
  <c r="M11844" i="5"/>
  <c r="L11844" i="5"/>
  <c r="O11843" i="5"/>
  <c r="N11843" i="5"/>
  <c r="M11843" i="5"/>
  <c r="L11843" i="5"/>
  <c r="S11842" i="5"/>
  <c r="O11842" i="5"/>
  <c r="N11842" i="5"/>
  <c r="M11842" i="5"/>
  <c r="L11842" i="5"/>
  <c r="T11841" i="5"/>
  <c r="S11841" i="5"/>
  <c r="M11841" i="5"/>
  <c r="O11767" i="5"/>
  <c r="N11767" i="5"/>
  <c r="M11767" i="5"/>
  <c r="L11767" i="5"/>
  <c r="O11766" i="5"/>
  <c r="N11766" i="5"/>
  <c r="M11766" i="5"/>
  <c r="L11766" i="5"/>
  <c r="O11765" i="5"/>
  <c r="N11765" i="5"/>
  <c r="M11765" i="5"/>
  <c r="L11765" i="5"/>
  <c r="S11764" i="5"/>
  <c r="O11764" i="5"/>
  <c r="N11764" i="5"/>
  <c r="M11764" i="5"/>
  <c r="L11764" i="5"/>
  <c r="T11764" i="5" s="1"/>
  <c r="T11763" i="5"/>
  <c r="S11763" i="5"/>
  <c r="M11763" i="5"/>
  <c r="V11763" i="5" s="1"/>
  <c r="O11572" i="5"/>
  <c r="N11572" i="5"/>
  <c r="M11572" i="5"/>
  <c r="L11572" i="5"/>
  <c r="O11571" i="5"/>
  <c r="N11571" i="5"/>
  <c r="M11571" i="5"/>
  <c r="L11571" i="5"/>
  <c r="O11570" i="5"/>
  <c r="N11570" i="5"/>
  <c r="M11570" i="5"/>
  <c r="L11570" i="5"/>
  <c r="S11569" i="5"/>
  <c r="O11569" i="5"/>
  <c r="N11569" i="5"/>
  <c r="M11569" i="5"/>
  <c r="L11569" i="5"/>
  <c r="T11568" i="5"/>
  <c r="S11568" i="5"/>
  <c r="M11568" i="5"/>
  <c r="O11416" i="5"/>
  <c r="N11416" i="5"/>
  <c r="M11416" i="5"/>
  <c r="L11416" i="5"/>
  <c r="O11415" i="5"/>
  <c r="N11415" i="5"/>
  <c r="M11415" i="5"/>
  <c r="L11415" i="5"/>
  <c r="O11414" i="5"/>
  <c r="N11414" i="5"/>
  <c r="M11414" i="5"/>
  <c r="L11414" i="5"/>
  <c r="S11413" i="5"/>
  <c r="O11413" i="5"/>
  <c r="N11413" i="5"/>
  <c r="M11413" i="5"/>
  <c r="L11413" i="5"/>
  <c r="T11412" i="5"/>
  <c r="S11412" i="5"/>
  <c r="M11412" i="5"/>
  <c r="O11026" i="5"/>
  <c r="N11026" i="5"/>
  <c r="M11026" i="5"/>
  <c r="L11026" i="5"/>
  <c r="O11025" i="5"/>
  <c r="N11025" i="5"/>
  <c r="M11025" i="5"/>
  <c r="L11025" i="5"/>
  <c r="O11024" i="5"/>
  <c r="N11024" i="5"/>
  <c r="M11024" i="5"/>
  <c r="L11024" i="5"/>
  <c r="S11023" i="5"/>
  <c r="O11023" i="5"/>
  <c r="N11023" i="5"/>
  <c r="M11023" i="5"/>
  <c r="L11023" i="5"/>
  <c r="T11022" i="5"/>
  <c r="S11022" i="5"/>
  <c r="M11022" i="5"/>
  <c r="O10987" i="5"/>
  <c r="N10987" i="5"/>
  <c r="M10987" i="5"/>
  <c r="L10987" i="5"/>
  <c r="O10986" i="5"/>
  <c r="N10986" i="5"/>
  <c r="M10986" i="5"/>
  <c r="L10986" i="5"/>
  <c r="O10985" i="5"/>
  <c r="N10985" i="5"/>
  <c r="M10985" i="5"/>
  <c r="L10985" i="5"/>
  <c r="S10984" i="5"/>
  <c r="O10984" i="5"/>
  <c r="N10984" i="5"/>
  <c r="M10984" i="5"/>
  <c r="L10984" i="5"/>
  <c r="T10983" i="5"/>
  <c r="S10983" i="5"/>
  <c r="M10983" i="5"/>
  <c r="O10948" i="5"/>
  <c r="N10948" i="5"/>
  <c r="M10948" i="5"/>
  <c r="L10948" i="5"/>
  <c r="O10947" i="5"/>
  <c r="N10947" i="5"/>
  <c r="M10947" i="5"/>
  <c r="L10947" i="5"/>
  <c r="O10946" i="5"/>
  <c r="N10946" i="5"/>
  <c r="M10946" i="5"/>
  <c r="L10946" i="5"/>
  <c r="S10945" i="5"/>
  <c r="O10945" i="5"/>
  <c r="N10945" i="5"/>
  <c r="M10945" i="5"/>
  <c r="L10945" i="5"/>
  <c r="T10944" i="5"/>
  <c r="S10944" i="5"/>
  <c r="M10944" i="5"/>
  <c r="O10909" i="5"/>
  <c r="N10909" i="5"/>
  <c r="M10909" i="5"/>
  <c r="L10909" i="5"/>
  <c r="O10908" i="5"/>
  <c r="N10908" i="5"/>
  <c r="M10908" i="5"/>
  <c r="L10908" i="5"/>
  <c r="O10907" i="5"/>
  <c r="N10907" i="5"/>
  <c r="M10907" i="5"/>
  <c r="L10907" i="5"/>
  <c r="S10906" i="5"/>
  <c r="O10906" i="5"/>
  <c r="N10906" i="5"/>
  <c r="M10906" i="5"/>
  <c r="L10906" i="5"/>
  <c r="T10905" i="5"/>
  <c r="S10905" i="5"/>
  <c r="M10905" i="5"/>
  <c r="O10714" i="5"/>
  <c r="N10714" i="5"/>
  <c r="K209" i="7" s="1"/>
  <c r="M10714" i="5"/>
  <c r="J209" i="7" s="1"/>
  <c r="L10714" i="5"/>
  <c r="O10713" i="5"/>
  <c r="N10713" i="5"/>
  <c r="K207" i="7" s="1"/>
  <c r="M10713" i="5"/>
  <c r="J207" i="7" s="1"/>
  <c r="L10713" i="5"/>
  <c r="O10712" i="5"/>
  <c r="N10712" i="5"/>
  <c r="M10712" i="5"/>
  <c r="J208" i="7" s="1"/>
  <c r="L10712" i="5"/>
  <c r="S10711" i="5"/>
  <c r="O10711" i="5"/>
  <c r="N10711" i="5"/>
  <c r="M10711" i="5"/>
  <c r="J206" i="7" s="1"/>
  <c r="L10711" i="5"/>
  <c r="T10710" i="5"/>
  <c r="S10710" i="5"/>
  <c r="M10710" i="5"/>
  <c r="O10597" i="5"/>
  <c r="N10597" i="5"/>
  <c r="M10597" i="5"/>
  <c r="L10597" i="5"/>
  <c r="O10596" i="5"/>
  <c r="N10596" i="5"/>
  <c r="M10596" i="5"/>
  <c r="L10596" i="5"/>
  <c r="O10595" i="5"/>
  <c r="N10595" i="5"/>
  <c r="M10595" i="5"/>
  <c r="L10595" i="5"/>
  <c r="S10594" i="5"/>
  <c r="O10594" i="5"/>
  <c r="N10594" i="5"/>
  <c r="M10594" i="5"/>
  <c r="L10594" i="5"/>
  <c r="T10593" i="5"/>
  <c r="S10593" i="5"/>
  <c r="M10593" i="5"/>
  <c r="O10519" i="5"/>
  <c r="N10519" i="5"/>
  <c r="M191" i="7" s="1"/>
  <c r="M10519" i="5"/>
  <c r="L191" i="7" s="1"/>
  <c r="L10519" i="5"/>
  <c r="O10518" i="5"/>
  <c r="N10518" i="5"/>
  <c r="M193" i="7" s="1"/>
  <c r="M10518" i="5"/>
  <c r="L193" i="7" s="1"/>
  <c r="L10518" i="5"/>
  <c r="O10517" i="5"/>
  <c r="N10517" i="5"/>
  <c r="M10517" i="5"/>
  <c r="L190" i="7" s="1"/>
  <c r="L10517" i="5"/>
  <c r="S10516" i="5"/>
  <c r="O10516" i="5"/>
  <c r="N10516" i="5"/>
  <c r="M10516" i="5"/>
  <c r="L192" i="7" s="1"/>
  <c r="L10516" i="5"/>
  <c r="T10515" i="5"/>
  <c r="S10515" i="5"/>
  <c r="M10515" i="5"/>
  <c r="O10480" i="5"/>
  <c r="N10480" i="5"/>
  <c r="K193" i="7" s="1"/>
  <c r="M10480" i="5"/>
  <c r="J193" i="7" s="1"/>
  <c r="L10480" i="5"/>
  <c r="O10479" i="5"/>
  <c r="N10479" i="5"/>
  <c r="M10479" i="5"/>
  <c r="J191" i="7" s="1"/>
  <c r="L10479" i="5"/>
  <c r="O10478" i="5"/>
  <c r="N10478" i="5"/>
  <c r="M10478" i="5"/>
  <c r="J190" i="7" s="1"/>
  <c r="L10478" i="5"/>
  <c r="S10477" i="5"/>
  <c r="O10477" i="5"/>
  <c r="N10477" i="5"/>
  <c r="M10477" i="5"/>
  <c r="J192" i="7" s="1"/>
  <c r="L10477" i="5"/>
  <c r="T10476" i="5"/>
  <c r="S10476" i="5"/>
  <c r="M10476" i="5"/>
  <c r="O10441" i="5"/>
  <c r="N10441" i="5"/>
  <c r="I193" i="7" s="1"/>
  <c r="M10441" i="5"/>
  <c r="H193" i="7" s="1"/>
  <c r="L10441" i="5"/>
  <c r="O10440" i="5"/>
  <c r="N10440" i="5"/>
  <c r="M10440" i="5"/>
  <c r="H191" i="7" s="1"/>
  <c r="L10440" i="5"/>
  <c r="O10439" i="5"/>
  <c r="N10439" i="5"/>
  <c r="M10439" i="5"/>
  <c r="H190" i="7" s="1"/>
  <c r="L10439" i="5"/>
  <c r="S10438" i="5"/>
  <c r="O10438" i="5"/>
  <c r="N10438" i="5"/>
  <c r="M10438" i="5"/>
  <c r="H192" i="7" s="1"/>
  <c r="L10438" i="5"/>
  <c r="T10437" i="5"/>
  <c r="S10437" i="5"/>
  <c r="M10437" i="5"/>
  <c r="O10402" i="5"/>
  <c r="N10402" i="5"/>
  <c r="G193" i="7" s="1"/>
  <c r="M10402" i="5"/>
  <c r="F193" i="7" s="1"/>
  <c r="L10402" i="5"/>
  <c r="O10401" i="5"/>
  <c r="N10401" i="5"/>
  <c r="M10401" i="5"/>
  <c r="F191" i="7" s="1"/>
  <c r="L10401" i="5"/>
  <c r="O10400" i="5"/>
  <c r="N10400" i="5"/>
  <c r="M10400" i="5"/>
  <c r="F190" i="7" s="1"/>
  <c r="L10400" i="5"/>
  <c r="S10399" i="5"/>
  <c r="O10399" i="5"/>
  <c r="N10399" i="5"/>
  <c r="M10399" i="5"/>
  <c r="F192" i="7" s="1"/>
  <c r="L10399" i="5"/>
  <c r="T10398" i="5"/>
  <c r="S10398" i="5"/>
  <c r="M10398" i="5"/>
  <c r="O10207" i="5"/>
  <c r="N10207" i="5"/>
  <c r="I174" i="7" s="1"/>
  <c r="M10207" i="5"/>
  <c r="H174" i="7" s="1"/>
  <c r="L10207" i="5"/>
  <c r="O10206" i="5"/>
  <c r="N10206" i="5"/>
  <c r="M10206" i="5"/>
  <c r="H176" i="7" s="1"/>
  <c r="L10206" i="5"/>
  <c r="O10205" i="5"/>
  <c r="N10205" i="5"/>
  <c r="M10205" i="5"/>
  <c r="H175" i="7" s="1"/>
  <c r="L10205" i="5"/>
  <c r="S10204" i="5"/>
  <c r="O10204" i="5"/>
  <c r="N10204" i="5"/>
  <c r="M10204" i="5"/>
  <c r="H177" i="7" s="1"/>
  <c r="L10204" i="5"/>
  <c r="T10203" i="5"/>
  <c r="S10203" i="5"/>
  <c r="M10203" i="5"/>
  <c r="O10090" i="5"/>
  <c r="N10090" i="5"/>
  <c r="O158" i="7" s="1"/>
  <c r="M10090" i="5"/>
  <c r="N158" i="7" s="1"/>
  <c r="L10090" i="5"/>
  <c r="O10089" i="5"/>
  <c r="N10089" i="5"/>
  <c r="M10089" i="5"/>
  <c r="N157" i="7" s="1"/>
  <c r="L10089" i="5"/>
  <c r="O10088" i="5"/>
  <c r="N10088" i="5"/>
  <c r="O160" i="7" s="1"/>
  <c r="M10088" i="5"/>
  <c r="N160" i="7" s="1"/>
  <c r="L10088" i="5"/>
  <c r="S10087" i="5"/>
  <c r="O10087" i="5"/>
  <c r="N10087" i="5"/>
  <c r="M10087" i="5"/>
  <c r="N159" i="7" s="1"/>
  <c r="L10087" i="5"/>
  <c r="T10086" i="5"/>
  <c r="S10086" i="5"/>
  <c r="M10086" i="5"/>
  <c r="O10051" i="5"/>
  <c r="N10051" i="5"/>
  <c r="M10051" i="5"/>
  <c r="L158" i="7" s="1"/>
  <c r="L10051" i="5"/>
  <c r="O10050" i="5"/>
  <c r="N10050" i="5"/>
  <c r="M10050" i="5"/>
  <c r="L157" i="7" s="1"/>
  <c r="L10050" i="5"/>
  <c r="O10049" i="5"/>
  <c r="N10049" i="5"/>
  <c r="M10049" i="5"/>
  <c r="L160" i="7" s="1"/>
  <c r="L10049" i="5"/>
  <c r="S10048" i="5"/>
  <c r="O10048" i="5"/>
  <c r="N10048" i="5"/>
  <c r="M10048" i="5"/>
  <c r="L159" i="7" s="1"/>
  <c r="L10048" i="5"/>
  <c r="T10047" i="5"/>
  <c r="S10047" i="5"/>
  <c r="M10047" i="5"/>
  <c r="O10012" i="5"/>
  <c r="N10012" i="5"/>
  <c r="M10012" i="5"/>
  <c r="J158" i="7" s="1"/>
  <c r="L10012" i="5"/>
  <c r="O10011" i="5"/>
  <c r="N10011" i="5"/>
  <c r="M10011" i="5"/>
  <c r="J157" i="7" s="1"/>
  <c r="L10011" i="5"/>
  <c r="O10010" i="5"/>
  <c r="N10010" i="5"/>
  <c r="M10010" i="5"/>
  <c r="J159" i="7" s="1"/>
  <c r="L10010" i="5"/>
  <c r="S10009" i="5"/>
  <c r="O10009" i="5"/>
  <c r="N10009" i="5"/>
  <c r="M10009" i="5"/>
  <c r="J160" i="7" s="1"/>
  <c r="L10009" i="5"/>
  <c r="T10008" i="5"/>
  <c r="S10008" i="5"/>
  <c r="M10008" i="5"/>
  <c r="O9973" i="5"/>
  <c r="N9973" i="5"/>
  <c r="I157" i="7" s="1"/>
  <c r="M9973" i="5"/>
  <c r="H157" i="7" s="1"/>
  <c r="L9973" i="5"/>
  <c r="O9972" i="5"/>
  <c r="N9972" i="5"/>
  <c r="I158" i="7" s="1"/>
  <c r="M9972" i="5"/>
  <c r="H158" i="7" s="1"/>
  <c r="L9972" i="5"/>
  <c r="O9971" i="5"/>
  <c r="N9971" i="5"/>
  <c r="M9971" i="5"/>
  <c r="H160" i="7" s="1"/>
  <c r="L9971" i="5"/>
  <c r="S9970" i="5"/>
  <c r="O9970" i="5"/>
  <c r="N9970" i="5"/>
  <c r="M9970" i="5"/>
  <c r="H159" i="7" s="1"/>
  <c r="L9970" i="5"/>
  <c r="T9969" i="5"/>
  <c r="S9969" i="5"/>
  <c r="M9969" i="5"/>
  <c r="O9778" i="5"/>
  <c r="N9778" i="5"/>
  <c r="K143" i="7" s="1"/>
  <c r="M9778" i="5"/>
  <c r="J143" i="7" s="1"/>
  <c r="L9778" i="5"/>
  <c r="O9777" i="5"/>
  <c r="N9777" i="5"/>
  <c r="K144" i="7" s="1"/>
  <c r="M9777" i="5"/>
  <c r="J144" i="7" s="1"/>
  <c r="L9777" i="5"/>
  <c r="O9776" i="5"/>
  <c r="N9776" i="5"/>
  <c r="M9776" i="5"/>
  <c r="J142" i="7" s="1"/>
  <c r="L9776" i="5"/>
  <c r="S9775" i="5"/>
  <c r="O9775" i="5"/>
  <c r="N9775" i="5"/>
  <c r="M9775" i="5"/>
  <c r="J141" i="7" s="1"/>
  <c r="L9775" i="5"/>
  <c r="T9774" i="5"/>
  <c r="S9774" i="5"/>
  <c r="M9774" i="5"/>
  <c r="O9583" i="5"/>
  <c r="N9583" i="5"/>
  <c r="K127" i="7" s="1"/>
  <c r="M9583" i="5"/>
  <c r="J127" i="7" s="1"/>
  <c r="L9583" i="5"/>
  <c r="O9582" i="5"/>
  <c r="N9582" i="5"/>
  <c r="M9582" i="5"/>
  <c r="J125" i="7" s="1"/>
  <c r="L9582" i="5"/>
  <c r="O9581" i="5"/>
  <c r="N9581" i="5"/>
  <c r="M9581" i="5"/>
  <c r="J126" i="7" s="1"/>
  <c r="L9581" i="5"/>
  <c r="S9580" i="5"/>
  <c r="O9580" i="5"/>
  <c r="N9580" i="5"/>
  <c r="M9580" i="5"/>
  <c r="J128" i="7" s="1"/>
  <c r="L9580" i="5"/>
  <c r="T9579" i="5"/>
  <c r="S9579" i="5"/>
  <c r="M9579" i="5"/>
  <c r="O9505" i="5"/>
  <c r="N9505" i="5"/>
  <c r="G127" i="7" s="1"/>
  <c r="M9505" i="5"/>
  <c r="F127" i="7" s="1"/>
  <c r="L9505" i="5"/>
  <c r="O9504" i="5"/>
  <c r="N9504" i="5"/>
  <c r="G125" i="7" s="1"/>
  <c r="M9504" i="5"/>
  <c r="F125" i="7" s="1"/>
  <c r="L9504" i="5"/>
  <c r="O9503" i="5"/>
  <c r="N9503" i="5"/>
  <c r="G128" i="7" s="1"/>
  <c r="M9503" i="5"/>
  <c r="F128" i="7" s="1"/>
  <c r="L9503" i="5"/>
  <c r="S9502" i="5"/>
  <c r="O9502" i="5"/>
  <c r="N9502" i="5"/>
  <c r="M9502" i="5"/>
  <c r="F126" i="7" s="1"/>
  <c r="L9502" i="5"/>
  <c r="T9501" i="5"/>
  <c r="S9501" i="5"/>
  <c r="M9501" i="5"/>
  <c r="O9388" i="5"/>
  <c r="N9388" i="5"/>
  <c r="O111" i="7" s="1"/>
  <c r="M9388" i="5"/>
  <c r="N111" i="7" s="1"/>
  <c r="L9388" i="5"/>
  <c r="O9387" i="5"/>
  <c r="N9387" i="5"/>
  <c r="O110" i="7" s="1"/>
  <c r="M9387" i="5"/>
  <c r="N110" i="7" s="1"/>
  <c r="L9387" i="5"/>
  <c r="O9386" i="5"/>
  <c r="N9386" i="5"/>
  <c r="M9386" i="5"/>
  <c r="N109" i="7" s="1"/>
  <c r="L9386" i="5"/>
  <c r="S9385" i="5"/>
  <c r="O9385" i="5"/>
  <c r="N9385" i="5"/>
  <c r="M9385" i="5"/>
  <c r="N112" i="7" s="1"/>
  <c r="L9385" i="5"/>
  <c r="T9384" i="5"/>
  <c r="S9384" i="5"/>
  <c r="M9384" i="5"/>
  <c r="O9349" i="5"/>
  <c r="N9349" i="5"/>
  <c r="M111" i="7" s="1"/>
  <c r="M9349" i="5"/>
  <c r="L111" i="7" s="1"/>
  <c r="L9349" i="5"/>
  <c r="O9348" i="5"/>
  <c r="N9348" i="5"/>
  <c r="M9348" i="5"/>
  <c r="L109" i="7" s="1"/>
  <c r="L9348" i="5"/>
  <c r="O9347" i="5"/>
  <c r="N9347" i="5"/>
  <c r="M9347" i="5"/>
  <c r="L110" i="7" s="1"/>
  <c r="L9347" i="5"/>
  <c r="S9346" i="5"/>
  <c r="O9346" i="5"/>
  <c r="N9346" i="5"/>
  <c r="M9346" i="5"/>
  <c r="L112" i="7" s="1"/>
  <c r="L9346" i="5"/>
  <c r="T9345" i="5"/>
  <c r="S9345" i="5"/>
  <c r="M9345" i="5"/>
  <c r="O9310" i="5"/>
  <c r="N9310" i="5"/>
  <c r="K111" i="7" s="1"/>
  <c r="M9310" i="5"/>
  <c r="J111" i="7" s="1"/>
  <c r="L9310" i="5"/>
  <c r="O9309" i="5"/>
  <c r="N9309" i="5"/>
  <c r="M9309" i="5"/>
  <c r="J109" i="7" s="1"/>
  <c r="L9309" i="5"/>
  <c r="O9308" i="5"/>
  <c r="N9308" i="5"/>
  <c r="M9308" i="5"/>
  <c r="J110" i="7" s="1"/>
  <c r="L9308" i="5"/>
  <c r="S9307" i="5"/>
  <c r="O9307" i="5"/>
  <c r="N9307" i="5"/>
  <c r="M9307" i="5"/>
  <c r="J112" i="7" s="1"/>
  <c r="L9307" i="5"/>
  <c r="T9306" i="5"/>
  <c r="S9306" i="5"/>
  <c r="M9306" i="5"/>
  <c r="O9271" i="5"/>
  <c r="N9271" i="5"/>
  <c r="M9271" i="5"/>
  <c r="H111" i="7" s="1"/>
  <c r="L9271" i="5"/>
  <c r="O9270" i="5"/>
  <c r="N9270" i="5"/>
  <c r="M9270" i="5"/>
  <c r="H109" i="7" s="1"/>
  <c r="L9270" i="5"/>
  <c r="O9269" i="5"/>
  <c r="N9269" i="5"/>
  <c r="M9269" i="5"/>
  <c r="H110" i="7" s="1"/>
  <c r="L9269" i="5"/>
  <c r="S9268" i="5"/>
  <c r="O9268" i="5"/>
  <c r="N9268" i="5"/>
  <c r="M9268" i="5"/>
  <c r="H112" i="7" s="1"/>
  <c r="L9268" i="5"/>
  <c r="T9267" i="5"/>
  <c r="S9267" i="5"/>
  <c r="M9267" i="5"/>
  <c r="O9232" i="5"/>
  <c r="N9232" i="5"/>
  <c r="M9232" i="5"/>
  <c r="F111" i="7" s="1"/>
  <c r="L9232" i="5"/>
  <c r="O9231" i="5"/>
  <c r="N9231" i="5"/>
  <c r="M9231" i="5"/>
  <c r="F109" i="7" s="1"/>
  <c r="L9231" i="5"/>
  <c r="O9230" i="5"/>
  <c r="N9230" i="5"/>
  <c r="M9230" i="5"/>
  <c r="F110" i="7" s="1"/>
  <c r="L9230" i="5"/>
  <c r="S9229" i="5"/>
  <c r="O9229" i="5"/>
  <c r="N9229" i="5"/>
  <c r="M9229" i="5"/>
  <c r="F112" i="7" s="1"/>
  <c r="L9229" i="5"/>
  <c r="T9229" i="5" s="1"/>
  <c r="T9228" i="5"/>
  <c r="S9228" i="5"/>
  <c r="M9228" i="5"/>
  <c r="V9228" i="5" s="1"/>
  <c r="O9193" i="5"/>
  <c r="N9193" i="5"/>
  <c r="M9193" i="5"/>
  <c r="L9193" i="5"/>
  <c r="O9192" i="5"/>
  <c r="N9192" i="5"/>
  <c r="M9192" i="5"/>
  <c r="L9192" i="5"/>
  <c r="O9191" i="5"/>
  <c r="N9191" i="5"/>
  <c r="M9191" i="5"/>
  <c r="L9191" i="5"/>
  <c r="S9190" i="5"/>
  <c r="O9190" i="5"/>
  <c r="N9190" i="5"/>
  <c r="M9190" i="5"/>
  <c r="L9190" i="5"/>
  <c r="T9190" i="5" s="1"/>
  <c r="T9189" i="5"/>
  <c r="S9189" i="5"/>
  <c r="M9189" i="5"/>
  <c r="V9189" i="5" s="1"/>
  <c r="O9115" i="5"/>
  <c r="N9115" i="5"/>
  <c r="M94" i="7" s="1"/>
  <c r="M9115" i="5"/>
  <c r="L94" i="7" s="1"/>
  <c r="L9115" i="5"/>
  <c r="O9114" i="5"/>
  <c r="N9114" i="5"/>
  <c r="M9114" i="5"/>
  <c r="L96" i="7" s="1"/>
  <c r="L9114" i="5"/>
  <c r="O9113" i="5"/>
  <c r="N9113" i="5"/>
  <c r="M9113" i="5"/>
  <c r="L93" i="7" s="1"/>
  <c r="L9113" i="5"/>
  <c r="S9112" i="5"/>
  <c r="O9112" i="5"/>
  <c r="N9112" i="5"/>
  <c r="M9112" i="5"/>
  <c r="L95" i="7" s="1"/>
  <c r="L9112" i="5"/>
  <c r="T9111" i="5"/>
  <c r="S9111" i="5"/>
  <c r="M9111" i="5"/>
  <c r="O8959" i="5"/>
  <c r="N8959" i="5"/>
  <c r="M8959" i="5"/>
  <c r="L8959" i="5"/>
  <c r="O8958" i="5"/>
  <c r="N8958" i="5"/>
  <c r="M8958" i="5"/>
  <c r="L8958" i="5"/>
  <c r="O8957" i="5"/>
  <c r="N8957" i="5"/>
  <c r="M8957" i="5"/>
  <c r="L8957" i="5"/>
  <c r="S8956" i="5"/>
  <c r="O8956" i="5"/>
  <c r="N8956" i="5"/>
  <c r="M8956" i="5"/>
  <c r="L8956" i="5"/>
  <c r="T8956" i="5" s="1"/>
  <c r="T8955" i="5"/>
  <c r="S8955" i="5"/>
  <c r="M8955" i="5"/>
  <c r="V8955" i="5" s="1"/>
  <c r="O8842" i="5"/>
  <c r="N8842" i="5"/>
  <c r="K79" i="7" s="1"/>
  <c r="M8842" i="5"/>
  <c r="J79" i="7" s="1"/>
  <c r="L8842" i="5"/>
  <c r="O8841" i="5"/>
  <c r="N8841" i="5"/>
  <c r="K80" i="7" s="1"/>
  <c r="M8841" i="5"/>
  <c r="J80" i="7" s="1"/>
  <c r="L8841" i="5"/>
  <c r="O8840" i="5"/>
  <c r="N8840" i="5"/>
  <c r="K78" i="7" s="1"/>
  <c r="M8840" i="5"/>
  <c r="J78" i="7" s="1"/>
  <c r="L8840" i="5"/>
  <c r="S8839" i="5"/>
  <c r="O8839" i="5"/>
  <c r="N8839" i="5"/>
  <c r="M8839" i="5"/>
  <c r="J77" i="7" s="1"/>
  <c r="L8839" i="5"/>
  <c r="T8838" i="5"/>
  <c r="S8838" i="5"/>
  <c r="M8838" i="5"/>
  <c r="O8803" i="5"/>
  <c r="N8803" i="5"/>
  <c r="I79" i="7" s="1"/>
  <c r="M8803" i="5"/>
  <c r="H79" i="7" s="1"/>
  <c r="L8803" i="5"/>
  <c r="O8802" i="5"/>
  <c r="N8802" i="5"/>
  <c r="I80" i="7" s="1"/>
  <c r="M8802" i="5"/>
  <c r="H80" i="7" s="1"/>
  <c r="L8802" i="5"/>
  <c r="O8801" i="5"/>
  <c r="N8801" i="5"/>
  <c r="M8801" i="5"/>
  <c r="H77" i="7" s="1"/>
  <c r="L8801" i="5"/>
  <c r="S8800" i="5"/>
  <c r="O8800" i="5"/>
  <c r="N8800" i="5"/>
  <c r="M8800" i="5"/>
  <c r="H78" i="7" s="1"/>
  <c r="L8800" i="5"/>
  <c r="T8800" i="5" s="1"/>
  <c r="T8799" i="5"/>
  <c r="S8799" i="5"/>
  <c r="M8799" i="5"/>
  <c r="V8799" i="5" s="1"/>
  <c r="O8764" i="5"/>
  <c r="N8764" i="5"/>
  <c r="G79" i="7" s="1"/>
  <c r="M8764" i="5"/>
  <c r="F79" i="7" s="1"/>
  <c r="L8764" i="5"/>
  <c r="O8763" i="5"/>
  <c r="N8763" i="5"/>
  <c r="G80" i="7" s="1"/>
  <c r="M8763" i="5"/>
  <c r="F80" i="7" s="1"/>
  <c r="L8763" i="5"/>
  <c r="O8762" i="5"/>
  <c r="N8762" i="5"/>
  <c r="G78" i="7" s="1"/>
  <c r="M8762" i="5"/>
  <c r="F78" i="7" s="1"/>
  <c r="L8762" i="5"/>
  <c r="S8761" i="5"/>
  <c r="O8761" i="5"/>
  <c r="N8761" i="5"/>
  <c r="M8761" i="5"/>
  <c r="F77" i="7" s="1"/>
  <c r="L8761" i="5"/>
  <c r="T8760" i="5"/>
  <c r="S8760" i="5"/>
  <c r="M8760" i="5"/>
  <c r="O8686" i="5"/>
  <c r="N8686" i="5"/>
  <c r="M63" i="7" s="1"/>
  <c r="M8686" i="5"/>
  <c r="L63" i="7" s="1"/>
  <c r="L8686" i="5"/>
  <c r="O8685" i="5"/>
  <c r="N8685" i="5"/>
  <c r="M8685" i="5"/>
  <c r="L62" i="7" s="1"/>
  <c r="L8685" i="5"/>
  <c r="O8684" i="5"/>
  <c r="N8684" i="5"/>
  <c r="M8684" i="5"/>
  <c r="L61" i="7" s="1"/>
  <c r="L8684" i="5"/>
  <c r="S8683" i="5"/>
  <c r="O8683" i="5"/>
  <c r="N8683" i="5"/>
  <c r="M8683" i="5"/>
  <c r="L64" i="7" s="1"/>
  <c r="L8683" i="5"/>
  <c r="T8682" i="5"/>
  <c r="S8682" i="5"/>
  <c r="M8682" i="5"/>
  <c r="O8569" i="5"/>
  <c r="N8569" i="5"/>
  <c r="G63" i="7" s="1"/>
  <c r="M8569" i="5"/>
  <c r="F63" i="7" s="1"/>
  <c r="L8569" i="5"/>
  <c r="O8568" i="5"/>
  <c r="N8568" i="5"/>
  <c r="G61" i="7" s="1"/>
  <c r="M8568" i="5"/>
  <c r="F61" i="7" s="1"/>
  <c r="L8568" i="5"/>
  <c r="O8567" i="5"/>
  <c r="N8567" i="5"/>
  <c r="M8567" i="5"/>
  <c r="F64" i="7" s="1"/>
  <c r="L8567" i="5"/>
  <c r="S8566" i="5"/>
  <c r="O8566" i="5"/>
  <c r="N8566" i="5"/>
  <c r="M8566" i="5"/>
  <c r="F62" i="7" s="1"/>
  <c r="L8566" i="5"/>
  <c r="T8565" i="5"/>
  <c r="S8565" i="5"/>
  <c r="M8565" i="5"/>
  <c r="O8530" i="5"/>
  <c r="N8530" i="5"/>
  <c r="E63" i="7" s="1"/>
  <c r="M8530" i="5"/>
  <c r="D63" i="7" s="1"/>
  <c r="L8530" i="5"/>
  <c r="O8529" i="5"/>
  <c r="N8529" i="5"/>
  <c r="M8529" i="5"/>
  <c r="D61" i="7" s="1"/>
  <c r="L8529" i="5"/>
  <c r="O8528" i="5"/>
  <c r="N8528" i="5"/>
  <c r="M8528" i="5"/>
  <c r="D64" i="7" s="1"/>
  <c r="L8528" i="5"/>
  <c r="S8527" i="5"/>
  <c r="O8527" i="5"/>
  <c r="N8527" i="5"/>
  <c r="M8527" i="5"/>
  <c r="D62" i="7" s="1"/>
  <c r="L8527" i="5"/>
  <c r="T8527" i="5" s="1"/>
  <c r="T8526" i="5"/>
  <c r="S8526" i="5"/>
  <c r="V8526" i="5"/>
  <c r="O8452" i="5"/>
  <c r="N8452" i="5"/>
  <c r="O46" i="7" s="1"/>
  <c r="M8452" i="5"/>
  <c r="N46" i="7" s="1"/>
  <c r="L8452" i="5"/>
  <c r="O8451" i="5"/>
  <c r="N8451" i="5"/>
  <c r="O45" i="7" s="1"/>
  <c r="M8451" i="5"/>
  <c r="N45" i="7" s="1"/>
  <c r="L8451" i="5"/>
  <c r="O8450" i="5"/>
  <c r="N8450" i="5"/>
  <c r="M8450" i="5"/>
  <c r="N44" i="7" s="1"/>
  <c r="L8450" i="5"/>
  <c r="S8449" i="5"/>
  <c r="O8449" i="5"/>
  <c r="N8449" i="5"/>
  <c r="M8449" i="5"/>
  <c r="N47" i="7" s="1"/>
  <c r="L8449" i="5"/>
  <c r="T8448" i="5"/>
  <c r="S8448" i="5"/>
  <c r="M8448" i="5"/>
  <c r="O8413" i="5"/>
  <c r="N8413" i="5"/>
  <c r="M46" i="7" s="1"/>
  <c r="M8413" i="5"/>
  <c r="L46" i="7" s="1"/>
  <c r="L8413" i="5"/>
  <c r="O8412" i="5"/>
  <c r="N8412" i="5"/>
  <c r="M8412" i="5"/>
  <c r="L44" i="7" s="1"/>
  <c r="L8412" i="5"/>
  <c r="O8411" i="5"/>
  <c r="N8411" i="5"/>
  <c r="M8411" i="5"/>
  <c r="L45" i="7" s="1"/>
  <c r="L8411" i="5"/>
  <c r="S8410" i="5"/>
  <c r="O8410" i="5"/>
  <c r="N8410" i="5"/>
  <c r="M8410" i="5"/>
  <c r="L47" i="7" s="1"/>
  <c r="L8410" i="5"/>
  <c r="T8409" i="5"/>
  <c r="S8409" i="5"/>
  <c r="M8409" i="5"/>
  <c r="O8374" i="5"/>
  <c r="N8374" i="5"/>
  <c r="K46" i="7" s="1"/>
  <c r="M8374" i="5"/>
  <c r="J46" i="7" s="1"/>
  <c r="L8374" i="5"/>
  <c r="O8373" i="5"/>
  <c r="N8373" i="5"/>
  <c r="M8373" i="5"/>
  <c r="J44" i="7" s="1"/>
  <c r="L8373" i="5"/>
  <c r="O8372" i="5"/>
  <c r="N8372" i="5"/>
  <c r="M8372" i="5"/>
  <c r="J45" i="7" s="1"/>
  <c r="L8372" i="5"/>
  <c r="S8371" i="5"/>
  <c r="O8371" i="5"/>
  <c r="N8371" i="5"/>
  <c r="M8371" i="5"/>
  <c r="J47" i="7" s="1"/>
  <c r="L8371" i="5"/>
  <c r="T8370" i="5"/>
  <c r="S8370" i="5"/>
  <c r="M8370" i="5"/>
  <c r="O8335" i="5"/>
  <c r="N8335" i="5"/>
  <c r="I46" i="7" s="1"/>
  <c r="M8335" i="5"/>
  <c r="H46" i="7" s="1"/>
  <c r="L8335" i="5"/>
  <c r="O8334" i="5"/>
  <c r="N8334" i="5"/>
  <c r="M8334" i="5"/>
  <c r="H44" i="7" s="1"/>
  <c r="L8334" i="5"/>
  <c r="O8333" i="5"/>
  <c r="N8333" i="5"/>
  <c r="M8333" i="5"/>
  <c r="H45" i="7" s="1"/>
  <c r="L8333" i="5"/>
  <c r="S8332" i="5"/>
  <c r="O8332" i="5"/>
  <c r="N8332" i="5"/>
  <c r="M8332" i="5"/>
  <c r="H47" i="7" s="1"/>
  <c r="L8332" i="5"/>
  <c r="T8331" i="5"/>
  <c r="S8331" i="5"/>
  <c r="M8331" i="5"/>
  <c r="O8296" i="5"/>
  <c r="N8296" i="5"/>
  <c r="M8296" i="5"/>
  <c r="F46" i="7" s="1"/>
  <c r="L8296" i="5"/>
  <c r="O8295" i="5"/>
  <c r="N8295" i="5"/>
  <c r="M8295" i="5"/>
  <c r="F44" i="7" s="1"/>
  <c r="L8295" i="5"/>
  <c r="O8294" i="5"/>
  <c r="N8294" i="5"/>
  <c r="M8294" i="5"/>
  <c r="F45" i="7" s="1"/>
  <c r="L8294" i="5"/>
  <c r="S8293" i="5"/>
  <c r="O8293" i="5"/>
  <c r="N8293" i="5"/>
  <c r="M8293" i="5"/>
  <c r="F47" i="7" s="1"/>
  <c r="L8293" i="5"/>
  <c r="T8293" i="5" s="1"/>
  <c r="T8292" i="5"/>
  <c r="S8292" i="5"/>
  <c r="M8292" i="5"/>
  <c r="O8257" i="5"/>
  <c r="N8257" i="5"/>
  <c r="M8257" i="5"/>
  <c r="L8257" i="5"/>
  <c r="O8256" i="5"/>
  <c r="N8256" i="5"/>
  <c r="M8256" i="5"/>
  <c r="L8256" i="5"/>
  <c r="O8255" i="5"/>
  <c r="N8255" i="5"/>
  <c r="M8255" i="5"/>
  <c r="L8255" i="5"/>
  <c r="S8254" i="5"/>
  <c r="O8254" i="5"/>
  <c r="N8254" i="5"/>
  <c r="M8254" i="5"/>
  <c r="L8254" i="5"/>
  <c r="T8254" i="5" s="1"/>
  <c r="T8253" i="5"/>
  <c r="S8253" i="5"/>
  <c r="M8253" i="5"/>
  <c r="V8253" i="5" s="1"/>
  <c r="O8218" i="5"/>
  <c r="N8218" i="5"/>
  <c r="M8218" i="5"/>
  <c r="N30" i="7" s="1"/>
  <c r="L8218" i="5"/>
  <c r="O8217" i="5"/>
  <c r="N8217" i="5"/>
  <c r="M8217" i="5"/>
  <c r="N32" i="7" s="1"/>
  <c r="L8217" i="5"/>
  <c r="O8216" i="5"/>
  <c r="N8216" i="5"/>
  <c r="M8216" i="5"/>
  <c r="N29" i="7" s="1"/>
  <c r="L8216" i="5"/>
  <c r="S8215" i="5"/>
  <c r="O8215" i="5"/>
  <c r="N8215" i="5"/>
  <c r="M8215" i="5"/>
  <c r="N31" i="7" s="1"/>
  <c r="L8215" i="5"/>
  <c r="T8214" i="5"/>
  <c r="S8214" i="5"/>
  <c r="M8214" i="5"/>
  <c r="O8179" i="5"/>
  <c r="N8179" i="5"/>
  <c r="M30" i="7" s="1"/>
  <c r="M8179" i="5"/>
  <c r="L30" i="7" s="1"/>
  <c r="L8179" i="5"/>
  <c r="O8178" i="5"/>
  <c r="N8178" i="5"/>
  <c r="M8178" i="5"/>
  <c r="L32" i="7" s="1"/>
  <c r="L8178" i="5"/>
  <c r="O8177" i="5"/>
  <c r="N8177" i="5"/>
  <c r="M8177" i="5"/>
  <c r="L29" i="7" s="1"/>
  <c r="L8177" i="5"/>
  <c r="S8176" i="5"/>
  <c r="O8176" i="5"/>
  <c r="N8176" i="5"/>
  <c r="M8176" i="5"/>
  <c r="L31" i="7" s="1"/>
  <c r="L8176" i="5"/>
  <c r="T8175" i="5"/>
  <c r="S8175" i="5"/>
  <c r="M8175" i="5"/>
  <c r="O8140" i="5"/>
  <c r="N8140" i="5"/>
  <c r="K30" i="7" s="1"/>
  <c r="M8140" i="5"/>
  <c r="J30" i="7" s="1"/>
  <c r="L8140" i="5"/>
  <c r="O8139" i="5"/>
  <c r="N8139" i="5"/>
  <c r="M8139" i="5"/>
  <c r="J31" i="7" s="1"/>
  <c r="L8139" i="5"/>
  <c r="O8138" i="5"/>
  <c r="N8138" i="5"/>
  <c r="M8138" i="5"/>
  <c r="J29" i="7" s="1"/>
  <c r="L8138" i="5"/>
  <c r="S8137" i="5"/>
  <c r="O8137" i="5"/>
  <c r="N8137" i="5"/>
  <c r="M8137" i="5"/>
  <c r="J32" i="7" s="1"/>
  <c r="L8137" i="5"/>
  <c r="T8136" i="5"/>
  <c r="S8136" i="5"/>
  <c r="M8136" i="5"/>
  <c r="N8098" i="5"/>
  <c r="I29" i="7" s="1"/>
  <c r="M8101" i="5"/>
  <c r="H31" i="7" s="1"/>
  <c r="M8100" i="5"/>
  <c r="H30" i="7" s="1"/>
  <c r="M8099" i="5"/>
  <c r="H32" i="7" s="1"/>
  <c r="M8098" i="5"/>
  <c r="H29" i="7" s="1"/>
  <c r="L8101" i="5"/>
  <c r="L8100" i="5"/>
  <c r="L8099" i="5"/>
  <c r="L8098" i="5"/>
  <c r="O8101" i="5"/>
  <c r="N8101" i="5"/>
  <c r="I31" i="7" s="1"/>
  <c r="U8101" i="5"/>
  <c r="O8100" i="5"/>
  <c r="N8100" i="5"/>
  <c r="I30" i="7" s="1"/>
  <c r="O8099" i="5"/>
  <c r="N8099" i="5"/>
  <c r="I32" i="7" s="1"/>
  <c r="S8098" i="5"/>
  <c r="O8098" i="5"/>
  <c r="T8097" i="5"/>
  <c r="S8097" i="5"/>
  <c r="M8097" i="5"/>
  <c r="O8062" i="5"/>
  <c r="N8062" i="5"/>
  <c r="G31" i="7" s="1"/>
  <c r="M8062" i="5"/>
  <c r="F31" i="7" s="1"/>
  <c r="L8062" i="5"/>
  <c r="O8061" i="5"/>
  <c r="N8061" i="5"/>
  <c r="M8061" i="5"/>
  <c r="F29" i="7" s="1"/>
  <c r="L8061" i="5"/>
  <c r="O8060" i="5"/>
  <c r="N8060" i="5"/>
  <c r="M8060" i="5"/>
  <c r="F30" i="7" s="1"/>
  <c r="L8060" i="5"/>
  <c r="S8059" i="5"/>
  <c r="O8059" i="5"/>
  <c r="N8059" i="5"/>
  <c r="M8059" i="5"/>
  <c r="F32" i="7" s="1"/>
  <c r="L8059" i="5"/>
  <c r="T8058" i="5"/>
  <c r="S8058" i="5"/>
  <c r="M8058" i="5"/>
  <c r="O8023" i="5"/>
  <c r="O8022" i="5"/>
  <c r="O8021" i="5"/>
  <c r="O8020" i="5"/>
  <c r="N8023" i="5"/>
  <c r="N8022" i="5"/>
  <c r="N8021" i="5"/>
  <c r="V8021" i="5" s="1"/>
  <c r="N8020" i="5"/>
  <c r="M8023" i="5"/>
  <c r="M8022" i="5"/>
  <c r="M8021" i="5"/>
  <c r="M8020" i="5"/>
  <c r="L8023" i="5"/>
  <c r="L8022" i="5"/>
  <c r="L8021" i="5"/>
  <c r="T8021" i="5" s="1"/>
  <c r="L8020" i="5"/>
  <c r="M8019" i="5"/>
  <c r="S8020" i="5"/>
  <c r="T8019" i="5"/>
  <c r="S8019" i="5"/>
  <c r="V1970" i="6"/>
  <c r="N1970" i="6"/>
  <c r="M1970" i="6"/>
  <c r="L1970" i="6"/>
  <c r="S1969" i="6"/>
  <c r="N1969" i="6"/>
  <c r="M1969" i="6"/>
  <c r="L1969" i="6"/>
  <c r="T1968" i="6"/>
  <c r="S1968" i="6"/>
  <c r="M1968" i="6"/>
  <c r="N1934" i="6"/>
  <c r="M1934" i="6"/>
  <c r="L1934" i="6"/>
  <c r="S1933" i="6"/>
  <c r="N1933" i="6"/>
  <c r="M1933" i="6"/>
  <c r="L1933" i="6"/>
  <c r="T1932" i="6"/>
  <c r="S1932" i="6"/>
  <c r="M1932" i="6"/>
  <c r="T1898" i="6"/>
  <c r="N1898" i="6"/>
  <c r="M1898" i="6"/>
  <c r="L1898" i="6"/>
  <c r="S1897" i="6"/>
  <c r="N1897" i="6"/>
  <c r="M1897" i="6"/>
  <c r="L1897" i="6"/>
  <c r="T1896" i="6"/>
  <c r="S1896" i="6"/>
  <c r="M1896" i="6"/>
  <c r="N1862" i="6"/>
  <c r="M1862" i="6"/>
  <c r="L1862" i="6"/>
  <c r="S1861" i="6"/>
  <c r="N1861" i="6"/>
  <c r="M1861" i="6"/>
  <c r="L1861" i="6"/>
  <c r="T1860" i="6"/>
  <c r="S1860" i="6"/>
  <c r="M1860" i="6"/>
  <c r="N1826" i="6"/>
  <c r="M1826" i="6"/>
  <c r="L1826" i="6"/>
  <c r="S1825" i="6"/>
  <c r="N1825" i="6"/>
  <c r="M1825" i="6"/>
  <c r="L1825" i="6"/>
  <c r="T1824" i="6"/>
  <c r="S1824" i="6"/>
  <c r="M1824" i="6"/>
  <c r="N1790" i="6"/>
  <c r="M1790" i="6"/>
  <c r="L1790" i="6"/>
  <c r="S1789" i="6"/>
  <c r="N1789" i="6"/>
  <c r="M1789" i="6"/>
  <c r="L1789" i="6"/>
  <c r="T1788" i="6"/>
  <c r="S1788" i="6"/>
  <c r="M1788" i="6"/>
  <c r="T1754" i="6"/>
  <c r="N1754" i="6"/>
  <c r="M1754" i="6"/>
  <c r="L1754" i="6"/>
  <c r="S1753" i="6"/>
  <c r="N1753" i="6"/>
  <c r="M1753" i="6"/>
  <c r="L1753" i="6"/>
  <c r="T1752" i="6"/>
  <c r="S1752" i="6"/>
  <c r="M1752" i="6"/>
  <c r="N1718" i="6"/>
  <c r="M1718" i="6"/>
  <c r="L1718" i="6"/>
  <c r="S1717" i="6"/>
  <c r="N1717" i="6"/>
  <c r="M1717" i="6"/>
  <c r="L1717" i="6"/>
  <c r="T1716" i="6"/>
  <c r="S1716" i="6"/>
  <c r="M1716" i="6"/>
  <c r="V1682" i="6"/>
  <c r="N1682" i="6"/>
  <c r="M1682" i="6"/>
  <c r="L1682" i="6"/>
  <c r="S1681" i="6"/>
  <c r="N1681" i="6"/>
  <c r="M1681" i="6"/>
  <c r="L1681" i="6"/>
  <c r="T1680" i="6"/>
  <c r="S1680" i="6"/>
  <c r="M1680" i="6"/>
  <c r="N1646" i="6"/>
  <c r="M1646" i="6"/>
  <c r="L1646" i="6"/>
  <c r="S1645" i="6"/>
  <c r="N1645" i="6"/>
  <c r="M1645" i="6"/>
  <c r="L1645" i="6"/>
  <c r="T1644" i="6"/>
  <c r="S1644" i="6"/>
  <c r="M1644" i="6"/>
  <c r="T1610" i="6"/>
  <c r="N1610" i="6"/>
  <c r="M1610" i="6"/>
  <c r="L1610" i="6"/>
  <c r="S1609" i="6"/>
  <c r="N1609" i="6"/>
  <c r="M1609" i="6"/>
  <c r="L1609" i="6"/>
  <c r="T1608" i="6"/>
  <c r="S1608" i="6"/>
  <c r="M1608" i="6"/>
  <c r="N1574" i="6"/>
  <c r="M1574" i="6"/>
  <c r="L1574" i="6"/>
  <c r="S1573" i="6"/>
  <c r="N1573" i="6"/>
  <c r="M1573" i="6"/>
  <c r="L1573" i="6"/>
  <c r="T1572" i="6"/>
  <c r="S1572" i="6"/>
  <c r="M1572" i="6"/>
  <c r="N1538" i="6"/>
  <c r="M1538" i="6"/>
  <c r="L1538" i="6"/>
  <c r="S1537" i="6"/>
  <c r="N1537" i="6"/>
  <c r="M1537" i="6"/>
  <c r="L1537" i="6"/>
  <c r="T1536" i="6"/>
  <c r="S1536" i="6"/>
  <c r="M1536" i="6"/>
  <c r="N1502" i="6"/>
  <c r="M1502" i="6"/>
  <c r="L1502" i="6"/>
  <c r="S1501" i="6"/>
  <c r="N1501" i="6"/>
  <c r="M1501" i="6"/>
  <c r="L1501" i="6"/>
  <c r="T1500" i="6"/>
  <c r="S1500" i="6"/>
  <c r="M1500" i="6"/>
  <c r="T1466" i="6"/>
  <c r="N1466" i="6"/>
  <c r="M1466" i="6"/>
  <c r="L1466" i="6"/>
  <c r="S1465" i="6"/>
  <c r="N1465" i="6"/>
  <c r="M1465" i="6"/>
  <c r="L1465" i="6"/>
  <c r="T1464" i="6"/>
  <c r="S1464" i="6"/>
  <c r="M1464" i="6"/>
  <c r="N1430" i="6"/>
  <c r="M1430" i="6"/>
  <c r="L1430" i="6"/>
  <c r="S1429" i="6"/>
  <c r="N1429" i="6"/>
  <c r="M1429" i="6"/>
  <c r="L1429" i="6"/>
  <c r="T1428" i="6"/>
  <c r="S1428" i="6"/>
  <c r="M1428" i="6"/>
  <c r="V1394" i="6"/>
  <c r="N1394" i="6"/>
  <c r="M1394" i="6"/>
  <c r="L1394" i="6"/>
  <c r="S1393" i="6"/>
  <c r="N1393" i="6"/>
  <c r="M1393" i="6"/>
  <c r="L1393" i="6"/>
  <c r="T1392" i="6"/>
  <c r="S1392" i="6"/>
  <c r="M1392" i="6"/>
  <c r="N1358" i="6"/>
  <c r="M1358" i="6"/>
  <c r="L1358" i="6"/>
  <c r="S1357" i="6"/>
  <c r="N1357" i="6"/>
  <c r="M1357" i="6"/>
  <c r="L1357" i="6"/>
  <c r="T1356" i="6"/>
  <c r="S1356" i="6"/>
  <c r="M1356" i="6"/>
  <c r="N1322" i="6"/>
  <c r="M1322" i="6"/>
  <c r="L1322" i="6"/>
  <c r="S1321" i="6"/>
  <c r="N1321" i="6"/>
  <c r="M1321" i="6"/>
  <c r="L1321" i="6"/>
  <c r="T1320" i="6"/>
  <c r="S1320" i="6"/>
  <c r="M1320" i="6"/>
  <c r="V1286" i="6"/>
  <c r="N1286" i="6"/>
  <c r="M1286" i="6"/>
  <c r="L1286" i="6"/>
  <c r="S1285" i="6"/>
  <c r="N1285" i="6"/>
  <c r="M1285" i="6"/>
  <c r="L1285" i="6"/>
  <c r="T1284" i="6"/>
  <c r="S1284" i="6"/>
  <c r="M1284" i="6"/>
  <c r="N1250" i="6"/>
  <c r="M1250" i="6"/>
  <c r="L1250" i="6"/>
  <c r="S1249" i="6"/>
  <c r="N1249" i="6"/>
  <c r="M1249" i="6"/>
  <c r="L1249" i="6"/>
  <c r="T1248" i="6"/>
  <c r="S1248" i="6"/>
  <c r="M1248" i="6"/>
  <c r="T1214" i="6"/>
  <c r="N1214" i="6"/>
  <c r="M1214" i="6"/>
  <c r="L1214" i="6"/>
  <c r="S1213" i="6"/>
  <c r="N1213" i="6"/>
  <c r="M1213" i="6"/>
  <c r="L1213" i="6"/>
  <c r="T1212" i="6"/>
  <c r="S1212" i="6"/>
  <c r="M1212" i="6"/>
  <c r="N1178" i="6"/>
  <c r="M1178" i="6"/>
  <c r="L1178" i="6"/>
  <c r="S1177" i="6"/>
  <c r="N1177" i="6"/>
  <c r="M1177" i="6"/>
  <c r="L1177" i="6"/>
  <c r="T1176" i="6"/>
  <c r="S1176" i="6"/>
  <c r="M1176" i="6"/>
  <c r="N1142" i="6"/>
  <c r="V1142" i="6" s="1"/>
  <c r="M1142" i="6"/>
  <c r="U1142" i="6" s="1"/>
  <c r="L1142" i="6"/>
  <c r="T1142" i="6" s="1"/>
  <c r="S1141" i="6"/>
  <c r="N1141" i="6"/>
  <c r="V1141" i="6" s="1"/>
  <c r="M1141" i="6"/>
  <c r="U1141" i="6" s="1"/>
  <c r="L1141" i="6"/>
  <c r="T1141" i="6" s="1"/>
  <c r="T1140" i="6"/>
  <c r="S1140" i="6"/>
  <c r="M1140" i="6"/>
  <c r="V1106" i="6"/>
  <c r="N1106" i="6"/>
  <c r="M1106" i="6"/>
  <c r="L1106" i="6"/>
  <c r="T1106" i="6" s="1"/>
  <c r="S1105" i="6"/>
  <c r="N1105" i="6"/>
  <c r="M1105" i="6"/>
  <c r="L1105" i="6"/>
  <c r="T1105" i="6" s="1"/>
  <c r="T1104" i="6"/>
  <c r="S1104" i="6"/>
  <c r="M1104" i="6"/>
  <c r="T1107" i="6" s="1"/>
  <c r="N1070" i="6"/>
  <c r="M1070" i="6"/>
  <c r="L1070" i="6"/>
  <c r="T1070" i="6" s="1"/>
  <c r="S1069" i="6"/>
  <c r="N1069" i="6"/>
  <c r="M1069" i="6"/>
  <c r="L1069" i="6"/>
  <c r="T1069" i="6" s="1"/>
  <c r="T1068" i="6"/>
  <c r="S1068" i="6"/>
  <c r="M1068" i="6"/>
  <c r="T1071" i="6" s="1"/>
  <c r="V1034" i="6"/>
  <c r="N1034" i="6"/>
  <c r="M1034" i="6"/>
  <c r="L1034" i="6"/>
  <c r="T1034" i="6" s="1"/>
  <c r="S1033" i="6"/>
  <c r="N1033" i="6"/>
  <c r="M1033" i="6"/>
  <c r="L1033" i="6"/>
  <c r="T1033" i="6" s="1"/>
  <c r="T1032" i="6"/>
  <c r="S1032" i="6"/>
  <c r="M1032" i="6"/>
  <c r="T1035" i="6" s="1"/>
  <c r="N998" i="6"/>
  <c r="M998" i="6"/>
  <c r="L998" i="6"/>
  <c r="T998" i="6" s="1"/>
  <c r="S997" i="6"/>
  <c r="N997" i="6"/>
  <c r="M997" i="6"/>
  <c r="L997" i="6"/>
  <c r="T997" i="6" s="1"/>
  <c r="T996" i="6"/>
  <c r="S996" i="6"/>
  <c r="M996" i="6"/>
  <c r="T999" i="6" s="1"/>
  <c r="V962" i="6"/>
  <c r="N962" i="6"/>
  <c r="M962" i="6"/>
  <c r="L962" i="6"/>
  <c r="T962" i="6" s="1"/>
  <c r="S961" i="6"/>
  <c r="N961" i="6"/>
  <c r="M961" i="6"/>
  <c r="L961" i="6"/>
  <c r="T961" i="6" s="1"/>
  <c r="T960" i="6"/>
  <c r="S960" i="6"/>
  <c r="M960" i="6"/>
  <c r="T963" i="6" s="1"/>
  <c r="N7986" i="5"/>
  <c r="M7986" i="5"/>
  <c r="L7986" i="5"/>
  <c r="S7985" i="5"/>
  <c r="N7985" i="5"/>
  <c r="M7985" i="5"/>
  <c r="L7985" i="5"/>
  <c r="T7984" i="5"/>
  <c r="S7984" i="5"/>
  <c r="M7984" i="5"/>
  <c r="N7950" i="5"/>
  <c r="M7950" i="5"/>
  <c r="L7950" i="5"/>
  <c r="S7949" i="5"/>
  <c r="N7949" i="5"/>
  <c r="M7949" i="5"/>
  <c r="L7949" i="5"/>
  <c r="T7948" i="5"/>
  <c r="S7948" i="5"/>
  <c r="M7948" i="5"/>
  <c r="N7914" i="5"/>
  <c r="M7914" i="5"/>
  <c r="L7914" i="5"/>
  <c r="S7913" i="5"/>
  <c r="N7913" i="5"/>
  <c r="M7913" i="5"/>
  <c r="L7913" i="5"/>
  <c r="T7912" i="5"/>
  <c r="S7912" i="5"/>
  <c r="M7912" i="5"/>
  <c r="N7878" i="5"/>
  <c r="M7878" i="5"/>
  <c r="L7878" i="5"/>
  <c r="S7877" i="5"/>
  <c r="N7877" i="5"/>
  <c r="M7877" i="5"/>
  <c r="L7877" i="5"/>
  <c r="T7876" i="5"/>
  <c r="S7876" i="5"/>
  <c r="M7876" i="5"/>
  <c r="N7842" i="5"/>
  <c r="M7842" i="5"/>
  <c r="L7842" i="5"/>
  <c r="S7841" i="5"/>
  <c r="N7841" i="5"/>
  <c r="M7841" i="5"/>
  <c r="L7841" i="5"/>
  <c r="T7840" i="5"/>
  <c r="S7840" i="5"/>
  <c r="M7840" i="5"/>
  <c r="N7806" i="5"/>
  <c r="M7806" i="5"/>
  <c r="L7806" i="5"/>
  <c r="S7805" i="5"/>
  <c r="N7805" i="5"/>
  <c r="M7805" i="5"/>
  <c r="L7805" i="5"/>
  <c r="T7804" i="5"/>
  <c r="S7804" i="5"/>
  <c r="M7804" i="5"/>
  <c r="N7770" i="5"/>
  <c r="M7770" i="5"/>
  <c r="L7770" i="5"/>
  <c r="S7769" i="5"/>
  <c r="N7769" i="5"/>
  <c r="M7769" i="5"/>
  <c r="L7769" i="5"/>
  <c r="T7768" i="5"/>
  <c r="S7768" i="5"/>
  <c r="M7768" i="5"/>
  <c r="N7734" i="5"/>
  <c r="M7734" i="5"/>
  <c r="L7734" i="5"/>
  <c r="S7733" i="5"/>
  <c r="N7733" i="5"/>
  <c r="M7733" i="5"/>
  <c r="L7733" i="5"/>
  <c r="T7732" i="5"/>
  <c r="S7732" i="5"/>
  <c r="M7732" i="5"/>
  <c r="N7698" i="5"/>
  <c r="M7698" i="5"/>
  <c r="L7698" i="5"/>
  <c r="S7697" i="5"/>
  <c r="N7697" i="5"/>
  <c r="M7697" i="5"/>
  <c r="L7697" i="5"/>
  <c r="T7696" i="5"/>
  <c r="S7696" i="5"/>
  <c r="M7696" i="5"/>
  <c r="N7662" i="5"/>
  <c r="M7662" i="5"/>
  <c r="L7662" i="5"/>
  <c r="S7661" i="5"/>
  <c r="N7661" i="5"/>
  <c r="M7661" i="5"/>
  <c r="L7661" i="5"/>
  <c r="T7660" i="5"/>
  <c r="S7660" i="5"/>
  <c r="M7660" i="5"/>
  <c r="N7626" i="5"/>
  <c r="M7626" i="5"/>
  <c r="L7626" i="5"/>
  <c r="S7625" i="5"/>
  <c r="N7625" i="5"/>
  <c r="M7625" i="5"/>
  <c r="L7625" i="5"/>
  <c r="T7624" i="5"/>
  <c r="S7624" i="5"/>
  <c r="M7624" i="5"/>
  <c r="N7590" i="5"/>
  <c r="M7590" i="5"/>
  <c r="L7590" i="5"/>
  <c r="S7589" i="5"/>
  <c r="N7589" i="5"/>
  <c r="M7589" i="5"/>
  <c r="L7589" i="5"/>
  <c r="T7588" i="5"/>
  <c r="S7588" i="5"/>
  <c r="M7588" i="5"/>
  <c r="N7554" i="5"/>
  <c r="M7554" i="5"/>
  <c r="L7554" i="5"/>
  <c r="S7553" i="5"/>
  <c r="N7553" i="5"/>
  <c r="M7553" i="5"/>
  <c r="L7553" i="5"/>
  <c r="T7552" i="5"/>
  <c r="S7552" i="5"/>
  <c r="M7552" i="5"/>
  <c r="N7518" i="5"/>
  <c r="M7518" i="5"/>
  <c r="L7518" i="5"/>
  <c r="S7517" i="5"/>
  <c r="N7517" i="5"/>
  <c r="M7517" i="5"/>
  <c r="L7517" i="5"/>
  <c r="T7516" i="5"/>
  <c r="S7516" i="5"/>
  <c r="M7516" i="5"/>
  <c r="N7482" i="5"/>
  <c r="M7482" i="5"/>
  <c r="L7482" i="5"/>
  <c r="S7481" i="5"/>
  <c r="N7481" i="5"/>
  <c r="M7481" i="5"/>
  <c r="L7481" i="5"/>
  <c r="T7480" i="5"/>
  <c r="S7480" i="5"/>
  <c r="M7480" i="5"/>
  <c r="N7446" i="5"/>
  <c r="M7446" i="5"/>
  <c r="L7446" i="5"/>
  <c r="S7445" i="5"/>
  <c r="N7445" i="5"/>
  <c r="M7445" i="5"/>
  <c r="L7445" i="5"/>
  <c r="T7444" i="5"/>
  <c r="S7444" i="5"/>
  <c r="M7444" i="5"/>
  <c r="N7410" i="5"/>
  <c r="M7410" i="5"/>
  <c r="L7410" i="5"/>
  <c r="S7409" i="5"/>
  <c r="N7409" i="5"/>
  <c r="M7409" i="5"/>
  <c r="L7409" i="5"/>
  <c r="T7408" i="5"/>
  <c r="S7408" i="5"/>
  <c r="M7408" i="5"/>
  <c r="N7374" i="5"/>
  <c r="M7374" i="5"/>
  <c r="L7374" i="5"/>
  <c r="S7373" i="5"/>
  <c r="N7373" i="5"/>
  <c r="M7373" i="5"/>
  <c r="L7373" i="5"/>
  <c r="T7372" i="5"/>
  <c r="S7372" i="5"/>
  <c r="M7372" i="5"/>
  <c r="N7338" i="5"/>
  <c r="M7338" i="5"/>
  <c r="L7338" i="5"/>
  <c r="S7337" i="5"/>
  <c r="N7337" i="5"/>
  <c r="M7337" i="5"/>
  <c r="L7337" i="5"/>
  <c r="T7336" i="5"/>
  <c r="S7336" i="5"/>
  <c r="M7336" i="5"/>
  <c r="N7302" i="5"/>
  <c r="M7302" i="5"/>
  <c r="L7302" i="5"/>
  <c r="S7301" i="5"/>
  <c r="N7301" i="5"/>
  <c r="M7301" i="5"/>
  <c r="L7301" i="5"/>
  <c r="T7300" i="5"/>
  <c r="S7300" i="5"/>
  <c r="M7300" i="5"/>
  <c r="N7266" i="5"/>
  <c r="M7266" i="5"/>
  <c r="L7266" i="5"/>
  <c r="S7265" i="5"/>
  <c r="N7265" i="5"/>
  <c r="M7265" i="5"/>
  <c r="L7265" i="5"/>
  <c r="T7264" i="5"/>
  <c r="S7264" i="5"/>
  <c r="M7264" i="5"/>
  <c r="N7230" i="5"/>
  <c r="M7230" i="5"/>
  <c r="L7230" i="5"/>
  <c r="S7229" i="5"/>
  <c r="N7229" i="5"/>
  <c r="M7229" i="5"/>
  <c r="L7229" i="5"/>
  <c r="T7228" i="5"/>
  <c r="S7228" i="5"/>
  <c r="M7228" i="5"/>
  <c r="N7194" i="5"/>
  <c r="M7194" i="5"/>
  <c r="L7194" i="5"/>
  <c r="S7193" i="5"/>
  <c r="N7193" i="5"/>
  <c r="M7193" i="5"/>
  <c r="L7193" i="5"/>
  <c r="T7192" i="5"/>
  <c r="S7192" i="5"/>
  <c r="M7192" i="5"/>
  <c r="N7158" i="5"/>
  <c r="M7158" i="5"/>
  <c r="L7158" i="5"/>
  <c r="S7157" i="5"/>
  <c r="N7157" i="5"/>
  <c r="M7157" i="5"/>
  <c r="L7157" i="5"/>
  <c r="T7156" i="5"/>
  <c r="S7156" i="5"/>
  <c r="M7156" i="5"/>
  <c r="N7122" i="5"/>
  <c r="M7122" i="5"/>
  <c r="L7122" i="5"/>
  <c r="S7121" i="5"/>
  <c r="N7121" i="5"/>
  <c r="M7121" i="5"/>
  <c r="L7121" i="5"/>
  <c r="T7120" i="5"/>
  <c r="S7120" i="5"/>
  <c r="M7120" i="5"/>
  <c r="N7086" i="5"/>
  <c r="M7086" i="5"/>
  <c r="L7086" i="5"/>
  <c r="S7085" i="5"/>
  <c r="N7085" i="5"/>
  <c r="M7085" i="5"/>
  <c r="L7085" i="5"/>
  <c r="T7084" i="5"/>
  <c r="S7084" i="5"/>
  <c r="M7084" i="5"/>
  <c r="N7050" i="5"/>
  <c r="M7050" i="5"/>
  <c r="L7050" i="5"/>
  <c r="S7049" i="5"/>
  <c r="N7049" i="5"/>
  <c r="M7049" i="5"/>
  <c r="L7049" i="5"/>
  <c r="T7048" i="5"/>
  <c r="S7048" i="5"/>
  <c r="M7048" i="5"/>
  <c r="N7014" i="5"/>
  <c r="M7014" i="5"/>
  <c r="L7014" i="5"/>
  <c r="S7013" i="5"/>
  <c r="N7013" i="5"/>
  <c r="M7013" i="5"/>
  <c r="L7013" i="5"/>
  <c r="T7012" i="5"/>
  <c r="S7012" i="5"/>
  <c r="M7012" i="5"/>
  <c r="N6978" i="5"/>
  <c r="M6978" i="5"/>
  <c r="L6978" i="5"/>
  <c r="S6977" i="5"/>
  <c r="N6977" i="5"/>
  <c r="M6977" i="5"/>
  <c r="L6977" i="5"/>
  <c r="T6976" i="5"/>
  <c r="S6976" i="5"/>
  <c r="M6976" i="5"/>
  <c r="N6942" i="5"/>
  <c r="M6942" i="5"/>
  <c r="L6942" i="5"/>
  <c r="S6941" i="5"/>
  <c r="N6941" i="5"/>
  <c r="M6941" i="5"/>
  <c r="L6941" i="5"/>
  <c r="T6940" i="5"/>
  <c r="S6940" i="5"/>
  <c r="M6940" i="5"/>
  <c r="N6906" i="5"/>
  <c r="M6906" i="5"/>
  <c r="L6906" i="5"/>
  <c r="S6905" i="5"/>
  <c r="N6905" i="5"/>
  <c r="M6905" i="5"/>
  <c r="L6905" i="5"/>
  <c r="T6904" i="5"/>
  <c r="S6904" i="5"/>
  <c r="M6904" i="5"/>
  <c r="N6870" i="5"/>
  <c r="M6870" i="5"/>
  <c r="L6870" i="5"/>
  <c r="S6869" i="5"/>
  <c r="N6869" i="5"/>
  <c r="M6869" i="5"/>
  <c r="L6869" i="5"/>
  <c r="T6868" i="5"/>
  <c r="S6868" i="5"/>
  <c r="M6868" i="5"/>
  <c r="N6834" i="5"/>
  <c r="M6834" i="5"/>
  <c r="L6834" i="5"/>
  <c r="S6833" i="5"/>
  <c r="N6833" i="5"/>
  <c r="M6833" i="5"/>
  <c r="L6833" i="5"/>
  <c r="T6832" i="5"/>
  <c r="S6832" i="5"/>
  <c r="M6832" i="5"/>
  <c r="N6798" i="5"/>
  <c r="M6798" i="5"/>
  <c r="L6798" i="5"/>
  <c r="S6797" i="5"/>
  <c r="N6797" i="5"/>
  <c r="M6797" i="5"/>
  <c r="L6797" i="5"/>
  <c r="T6796" i="5"/>
  <c r="S6796" i="5"/>
  <c r="M6796" i="5"/>
  <c r="N6762" i="5"/>
  <c r="M6762" i="5"/>
  <c r="L6762" i="5"/>
  <c r="S6761" i="5"/>
  <c r="N6761" i="5"/>
  <c r="M6761" i="5"/>
  <c r="L6761" i="5"/>
  <c r="T6760" i="5"/>
  <c r="S6760" i="5"/>
  <c r="M6760" i="5"/>
  <c r="N6726" i="5"/>
  <c r="M6726" i="5"/>
  <c r="L6726" i="5"/>
  <c r="S6725" i="5"/>
  <c r="N6725" i="5"/>
  <c r="M6725" i="5"/>
  <c r="L6725" i="5"/>
  <c r="T6724" i="5"/>
  <c r="S6724" i="5"/>
  <c r="M6724" i="5"/>
  <c r="N6690" i="5"/>
  <c r="M6690" i="5"/>
  <c r="L6690" i="5"/>
  <c r="S6689" i="5"/>
  <c r="N6689" i="5"/>
  <c r="M6689" i="5"/>
  <c r="L6689" i="5"/>
  <c r="T6688" i="5"/>
  <c r="S6688" i="5"/>
  <c r="M6688" i="5"/>
  <c r="N6654" i="5"/>
  <c r="M6654" i="5"/>
  <c r="L6654" i="5"/>
  <c r="S6653" i="5"/>
  <c r="N6653" i="5"/>
  <c r="M6653" i="5"/>
  <c r="L6653" i="5"/>
  <c r="T6652" i="5"/>
  <c r="S6652" i="5"/>
  <c r="M6652" i="5"/>
  <c r="N6618" i="5"/>
  <c r="M6618" i="5"/>
  <c r="L6618" i="5"/>
  <c r="S6617" i="5"/>
  <c r="N6617" i="5"/>
  <c r="M6617" i="5"/>
  <c r="L6617" i="5"/>
  <c r="T6616" i="5"/>
  <c r="S6616" i="5"/>
  <c r="M6616" i="5"/>
  <c r="N6582" i="5"/>
  <c r="M6582" i="5"/>
  <c r="L6582" i="5"/>
  <c r="S6581" i="5"/>
  <c r="N6581" i="5"/>
  <c r="M6581" i="5"/>
  <c r="L6581" i="5"/>
  <c r="T6580" i="5"/>
  <c r="S6580" i="5"/>
  <c r="M6580" i="5"/>
  <c r="N6546" i="5"/>
  <c r="M6546" i="5"/>
  <c r="L6546" i="5"/>
  <c r="S6545" i="5"/>
  <c r="N6545" i="5"/>
  <c r="M6545" i="5"/>
  <c r="L6545" i="5"/>
  <c r="T6544" i="5"/>
  <c r="S6544" i="5"/>
  <c r="M6544" i="5"/>
  <c r="N6510" i="5"/>
  <c r="M6510" i="5"/>
  <c r="L6510" i="5"/>
  <c r="S6509" i="5"/>
  <c r="N6509" i="5"/>
  <c r="M6509" i="5"/>
  <c r="L6509" i="5"/>
  <c r="T6508" i="5"/>
  <c r="S6508" i="5"/>
  <c r="M6508" i="5"/>
  <c r="N6474" i="5"/>
  <c r="M6474" i="5"/>
  <c r="L6474" i="5"/>
  <c r="S6473" i="5"/>
  <c r="N6473" i="5"/>
  <c r="M6473" i="5"/>
  <c r="L6473" i="5"/>
  <c r="T6472" i="5"/>
  <c r="S6472" i="5"/>
  <c r="M6472" i="5"/>
  <c r="N6438" i="5"/>
  <c r="M6438" i="5"/>
  <c r="L6438" i="5"/>
  <c r="S6437" i="5"/>
  <c r="N6437" i="5"/>
  <c r="M6437" i="5"/>
  <c r="L6437" i="5"/>
  <c r="T6436" i="5"/>
  <c r="S6436" i="5"/>
  <c r="M6436" i="5"/>
  <c r="N6402" i="5"/>
  <c r="M6402" i="5"/>
  <c r="L6402" i="5"/>
  <c r="S6401" i="5"/>
  <c r="N6401" i="5"/>
  <c r="M6401" i="5"/>
  <c r="L6401" i="5"/>
  <c r="T6400" i="5"/>
  <c r="S6400" i="5"/>
  <c r="M6400" i="5"/>
  <c r="N6366" i="5"/>
  <c r="M6366" i="5"/>
  <c r="L6366" i="5"/>
  <c r="S6365" i="5"/>
  <c r="N6365" i="5"/>
  <c r="M6365" i="5"/>
  <c r="L6365" i="5"/>
  <c r="T6364" i="5"/>
  <c r="S6364" i="5"/>
  <c r="M6364" i="5"/>
  <c r="N6330" i="5"/>
  <c r="M6330" i="5"/>
  <c r="L6330" i="5"/>
  <c r="S6329" i="5"/>
  <c r="N6329" i="5"/>
  <c r="M6329" i="5"/>
  <c r="L6329" i="5"/>
  <c r="T6328" i="5"/>
  <c r="S6328" i="5"/>
  <c r="M6328" i="5"/>
  <c r="N6294" i="5"/>
  <c r="M6294" i="5"/>
  <c r="L6294" i="5"/>
  <c r="S6293" i="5"/>
  <c r="N6293" i="5"/>
  <c r="M6293" i="5"/>
  <c r="L6293" i="5"/>
  <c r="T6292" i="5"/>
  <c r="S6292" i="5"/>
  <c r="M6292" i="5"/>
  <c r="N6258" i="5"/>
  <c r="M6258" i="5"/>
  <c r="L6258" i="5"/>
  <c r="S6257" i="5"/>
  <c r="N6257" i="5"/>
  <c r="M6257" i="5"/>
  <c r="L6257" i="5"/>
  <c r="T6256" i="5"/>
  <c r="S6256" i="5"/>
  <c r="M6256" i="5"/>
  <c r="N6222" i="5"/>
  <c r="M6222" i="5"/>
  <c r="L6222" i="5"/>
  <c r="S6221" i="5"/>
  <c r="N6221" i="5"/>
  <c r="M6221" i="5"/>
  <c r="L6221" i="5"/>
  <c r="T6220" i="5"/>
  <c r="S6220" i="5"/>
  <c r="M6220" i="5"/>
  <c r="N6186" i="5"/>
  <c r="M6186" i="5"/>
  <c r="L6186" i="5"/>
  <c r="S6185" i="5"/>
  <c r="N6185" i="5"/>
  <c r="M6185" i="5"/>
  <c r="L6185" i="5"/>
  <c r="T6184" i="5"/>
  <c r="S6184" i="5"/>
  <c r="M6184" i="5"/>
  <c r="N6150" i="5"/>
  <c r="M6150" i="5"/>
  <c r="L6150" i="5"/>
  <c r="S6149" i="5"/>
  <c r="N6149" i="5"/>
  <c r="M6149" i="5"/>
  <c r="L6149" i="5"/>
  <c r="T6148" i="5"/>
  <c r="S6148" i="5"/>
  <c r="M6148" i="5"/>
  <c r="N6114" i="5"/>
  <c r="O204" i="7" s="1"/>
  <c r="M6114" i="5"/>
  <c r="N204" i="7" s="1"/>
  <c r="L6114" i="5"/>
  <c r="S6113" i="5"/>
  <c r="N6113" i="5"/>
  <c r="O205" i="7" s="1"/>
  <c r="M6113" i="5"/>
  <c r="N205" i="7" s="1"/>
  <c r="L6113" i="5"/>
  <c r="T6112" i="5"/>
  <c r="S6112" i="5"/>
  <c r="M6112" i="5"/>
  <c r="N6078" i="5"/>
  <c r="M204" i="7" s="1"/>
  <c r="M6078" i="5"/>
  <c r="L204" i="7" s="1"/>
  <c r="L6078" i="5"/>
  <c r="S6077" i="5"/>
  <c r="N6077" i="5"/>
  <c r="M205" i="7" s="1"/>
  <c r="M6077" i="5"/>
  <c r="L205" i="7" s="1"/>
  <c r="L6077" i="5"/>
  <c r="T6076" i="5"/>
  <c r="S6076" i="5"/>
  <c r="M6076" i="5"/>
  <c r="N6042" i="5"/>
  <c r="K205" i="7" s="1"/>
  <c r="M6042" i="5"/>
  <c r="J205" i="7" s="1"/>
  <c r="L6042" i="5"/>
  <c r="S6041" i="5"/>
  <c r="N6041" i="5"/>
  <c r="K204" i="7" s="1"/>
  <c r="M6041" i="5"/>
  <c r="J204" i="7" s="1"/>
  <c r="L6041" i="5"/>
  <c r="T6040" i="5"/>
  <c r="S6040" i="5"/>
  <c r="M6040" i="5"/>
  <c r="N6006" i="5"/>
  <c r="I205" i="7" s="1"/>
  <c r="M6006" i="5"/>
  <c r="H205" i="7" s="1"/>
  <c r="L6006" i="5"/>
  <c r="S6005" i="5"/>
  <c r="N6005" i="5"/>
  <c r="I204" i="7" s="1"/>
  <c r="M6005" i="5"/>
  <c r="H204" i="7" s="1"/>
  <c r="L6005" i="5"/>
  <c r="T6004" i="5"/>
  <c r="S6004" i="5"/>
  <c r="M6004" i="5"/>
  <c r="N5970" i="5"/>
  <c r="G205" i="7" s="1"/>
  <c r="M5970" i="5"/>
  <c r="F205" i="7" s="1"/>
  <c r="L5970" i="5"/>
  <c r="S5969" i="5"/>
  <c r="N5969" i="5"/>
  <c r="G204" i="7" s="1"/>
  <c r="M5969" i="5"/>
  <c r="F204" i="7" s="1"/>
  <c r="L5969" i="5"/>
  <c r="T5968" i="5"/>
  <c r="S5968" i="5"/>
  <c r="M5968" i="5"/>
  <c r="N5934" i="5"/>
  <c r="M5934" i="5"/>
  <c r="L5934" i="5"/>
  <c r="S5933" i="5"/>
  <c r="N5933" i="5"/>
  <c r="M5933" i="5"/>
  <c r="L5933" i="5"/>
  <c r="T5932" i="5"/>
  <c r="S5932" i="5"/>
  <c r="M5932" i="5"/>
  <c r="N5898" i="5"/>
  <c r="O188" i="7" s="1"/>
  <c r="M5898" i="5"/>
  <c r="N188" i="7" s="1"/>
  <c r="L5898" i="5"/>
  <c r="S5897" i="5"/>
  <c r="N5897" i="5"/>
  <c r="O189" i="7" s="1"/>
  <c r="M5897" i="5"/>
  <c r="N189" i="7" s="1"/>
  <c r="L5897" i="5"/>
  <c r="T5896" i="5"/>
  <c r="S5896" i="5"/>
  <c r="M5896" i="5"/>
  <c r="N5862" i="5"/>
  <c r="M188" i="7" s="1"/>
  <c r="M5862" i="5"/>
  <c r="L188" i="7" s="1"/>
  <c r="L5862" i="5"/>
  <c r="S5861" i="5"/>
  <c r="N5861" i="5"/>
  <c r="M189" i="7" s="1"/>
  <c r="M5861" i="5"/>
  <c r="L189" i="7" s="1"/>
  <c r="L5861" i="5"/>
  <c r="T5860" i="5"/>
  <c r="S5860" i="5"/>
  <c r="M5860" i="5"/>
  <c r="N5826" i="5"/>
  <c r="K188" i="7" s="1"/>
  <c r="M5826" i="5"/>
  <c r="J188" i="7" s="1"/>
  <c r="L5826" i="5"/>
  <c r="S5825" i="5"/>
  <c r="N5825" i="5"/>
  <c r="K189" i="7" s="1"/>
  <c r="M5825" i="5"/>
  <c r="J189" i="7" s="1"/>
  <c r="L5825" i="5"/>
  <c r="T5824" i="5"/>
  <c r="S5824" i="5"/>
  <c r="M5824" i="5"/>
  <c r="N5790" i="5"/>
  <c r="I188" i="7" s="1"/>
  <c r="M5790" i="5"/>
  <c r="H188" i="7" s="1"/>
  <c r="L5790" i="5"/>
  <c r="S5789" i="5"/>
  <c r="N5789" i="5"/>
  <c r="I189" i="7" s="1"/>
  <c r="M5789" i="5"/>
  <c r="H189" i="7" s="1"/>
  <c r="L5789" i="5"/>
  <c r="T5788" i="5"/>
  <c r="S5788" i="5"/>
  <c r="M5788" i="5"/>
  <c r="N5754" i="5"/>
  <c r="G189" i="7" s="1"/>
  <c r="M5754" i="5"/>
  <c r="F189" i="7" s="1"/>
  <c r="L5754" i="5"/>
  <c r="S5753" i="5"/>
  <c r="N5753" i="5"/>
  <c r="G188" i="7" s="1"/>
  <c r="M5753" i="5"/>
  <c r="F188" i="7" s="1"/>
  <c r="L5753" i="5"/>
  <c r="T5752" i="5"/>
  <c r="S5752" i="5"/>
  <c r="M5752" i="5"/>
  <c r="N5718" i="5"/>
  <c r="M5718" i="5"/>
  <c r="L5718" i="5"/>
  <c r="S5717" i="5"/>
  <c r="N5717" i="5"/>
  <c r="M5717" i="5"/>
  <c r="L5717" i="5"/>
  <c r="T5716" i="5"/>
  <c r="S5716" i="5"/>
  <c r="M5716" i="5"/>
  <c r="N5682" i="5"/>
  <c r="O172" i="7" s="1"/>
  <c r="M5682" i="5"/>
  <c r="N172" i="7" s="1"/>
  <c r="L5682" i="5"/>
  <c r="S5681" i="5"/>
  <c r="N5681" i="5"/>
  <c r="O173" i="7" s="1"/>
  <c r="M5681" i="5"/>
  <c r="N173" i="7" s="1"/>
  <c r="L5681" i="5"/>
  <c r="T5680" i="5"/>
  <c r="S5680" i="5"/>
  <c r="M5680" i="5"/>
  <c r="N5646" i="5"/>
  <c r="M172" i="7" s="1"/>
  <c r="M5646" i="5"/>
  <c r="L172" i="7" s="1"/>
  <c r="L5646" i="5"/>
  <c r="S5645" i="5"/>
  <c r="N5645" i="5"/>
  <c r="M173" i="7" s="1"/>
  <c r="M5645" i="5"/>
  <c r="L173" i="7" s="1"/>
  <c r="L5645" i="5"/>
  <c r="T5644" i="5"/>
  <c r="S5644" i="5"/>
  <c r="M5644" i="5"/>
  <c r="N5610" i="5"/>
  <c r="K172" i="7" s="1"/>
  <c r="M5610" i="5"/>
  <c r="J172" i="7" s="1"/>
  <c r="L5610" i="5"/>
  <c r="S5609" i="5"/>
  <c r="N5609" i="5"/>
  <c r="K173" i="7" s="1"/>
  <c r="M5609" i="5"/>
  <c r="J173" i="7" s="1"/>
  <c r="L5609" i="5"/>
  <c r="T5608" i="5"/>
  <c r="S5608" i="5"/>
  <c r="M5608" i="5"/>
  <c r="N5574" i="5"/>
  <c r="I173" i="7" s="1"/>
  <c r="M5574" i="5"/>
  <c r="H173" i="7" s="1"/>
  <c r="L5574" i="5"/>
  <c r="S5573" i="5"/>
  <c r="N5573" i="5"/>
  <c r="I172" i="7" s="1"/>
  <c r="M5573" i="5"/>
  <c r="H172" i="7" s="1"/>
  <c r="L5573" i="5"/>
  <c r="T5572" i="5"/>
  <c r="S5572" i="5"/>
  <c r="M5572" i="5"/>
  <c r="N5538" i="5"/>
  <c r="G173" i="7" s="1"/>
  <c r="M5538" i="5"/>
  <c r="F173" i="7" s="1"/>
  <c r="L5538" i="5"/>
  <c r="S5537" i="5"/>
  <c r="N5537" i="5"/>
  <c r="G172" i="7" s="1"/>
  <c r="M5537" i="5"/>
  <c r="F172" i="7" s="1"/>
  <c r="L5537" i="5"/>
  <c r="T5536" i="5"/>
  <c r="S5536" i="5"/>
  <c r="M5536" i="5"/>
  <c r="N5502" i="5"/>
  <c r="M5502" i="5"/>
  <c r="L5502" i="5"/>
  <c r="S5501" i="5"/>
  <c r="N5501" i="5"/>
  <c r="M5501" i="5"/>
  <c r="L5501" i="5"/>
  <c r="T5500" i="5"/>
  <c r="S5500" i="5"/>
  <c r="M5500" i="5"/>
  <c r="N5466" i="5"/>
  <c r="O155" i="7" s="1"/>
  <c r="M5466" i="5"/>
  <c r="N155" i="7" s="1"/>
  <c r="L5466" i="5"/>
  <c r="S5465" i="5"/>
  <c r="N5465" i="5"/>
  <c r="M5465" i="5"/>
  <c r="N156" i="7" s="1"/>
  <c r="L5465" i="5"/>
  <c r="T5464" i="5"/>
  <c r="S5464" i="5"/>
  <c r="M5464" i="5"/>
  <c r="N5430" i="5"/>
  <c r="M155" i="7" s="1"/>
  <c r="M5430" i="5"/>
  <c r="L155" i="7" s="1"/>
  <c r="L5430" i="5"/>
  <c r="S5429" i="5"/>
  <c r="N5429" i="5"/>
  <c r="M156" i="7" s="1"/>
  <c r="M5429" i="5"/>
  <c r="L156" i="7" s="1"/>
  <c r="L5429" i="5"/>
  <c r="T5428" i="5"/>
  <c r="S5428" i="5"/>
  <c r="M5428" i="5"/>
  <c r="N5394" i="5"/>
  <c r="K155" i="7" s="1"/>
  <c r="M5394" i="5"/>
  <c r="J155" i="7" s="1"/>
  <c r="L5394" i="5"/>
  <c r="S5393" i="5"/>
  <c r="N5393" i="5"/>
  <c r="K156" i="7" s="1"/>
  <c r="M5393" i="5"/>
  <c r="J156" i="7" s="1"/>
  <c r="L5393" i="5"/>
  <c r="T5392" i="5"/>
  <c r="S5392" i="5"/>
  <c r="M5392" i="5"/>
  <c r="N5358" i="5"/>
  <c r="I155" i="7" s="1"/>
  <c r="M5358" i="5"/>
  <c r="H155" i="7" s="1"/>
  <c r="L5358" i="5"/>
  <c r="S5357" i="5"/>
  <c r="N5357" i="5"/>
  <c r="I156" i="7" s="1"/>
  <c r="M5357" i="5"/>
  <c r="H156" i="7" s="1"/>
  <c r="L5357" i="5"/>
  <c r="T5356" i="5"/>
  <c r="S5356" i="5"/>
  <c r="M5356" i="5"/>
  <c r="N5322" i="5"/>
  <c r="G156" i="7" s="1"/>
  <c r="M5322" i="5"/>
  <c r="F156" i="7" s="1"/>
  <c r="L5322" i="5"/>
  <c r="S5321" i="5"/>
  <c r="N5321" i="5"/>
  <c r="G155" i="7" s="1"/>
  <c r="M5321" i="5"/>
  <c r="F155" i="7" s="1"/>
  <c r="L5321" i="5"/>
  <c r="T5320" i="5"/>
  <c r="S5320" i="5"/>
  <c r="M5320" i="5"/>
  <c r="N5286" i="5"/>
  <c r="M5286" i="5"/>
  <c r="L5286" i="5"/>
  <c r="S5285" i="5"/>
  <c r="N5285" i="5"/>
  <c r="M5285" i="5"/>
  <c r="L5285" i="5"/>
  <c r="T5284" i="5"/>
  <c r="S5284" i="5"/>
  <c r="M5284" i="5"/>
  <c r="N5250" i="5"/>
  <c r="O139" i="7" s="1"/>
  <c r="M5250" i="5"/>
  <c r="N139" i="7" s="1"/>
  <c r="L5250" i="5"/>
  <c r="S5249" i="5"/>
  <c r="N5249" i="5"/>
  <c r="O140" i="7" s="1"/>
  <c r="M5249" i="5"/>
  <c r="N140" i="7" s="1"/>
  <c r="L5249" i="5"/>
  <c r="T5248" i="5"/>
  <c r="S5248" i="5"/>
  <c r="M5248" i="5"/>
  <c r="N5214" i="5"/>
  <c r="M139" i="7" s="1"/>
  <c r="M5214" i="5"/>
  <c r="L139" i="7" s="1"/>
  <c r="L5214" i="5"/>
  <c r="S5213" i="5"/>
  <c r="N5213" i="5"/>
  <c r="M140" i="7" s="1"/>
  <c r="M5213" i="5"/>
  <c r="L140" i="7" s="1"/>
  <c r="L5213" i="5"/>
  <c r="T5212" i="5"/>
  <c r="S5212" i="5"/>
  <c r="M5212" i="5"/>
  <c r="N5178" i="5"/>
  <c r="K139" i="7" s="1"/>
  <c r="M5178" i="5"/>
  <c r="J139" i="7" s="1"/>
  <c r="L5178" i="5"/>
  <c r="S5177" i="5"/>
  <c r="N5177" i="5"/>
  <c r="K140" i="7" s="1"/>
  <c r="M5177" i="5"/>
  <c r="J140" i="7" s="1"/>
  <c r="L5177" i="5"/>
  <c r="T5176" i="5"/>
  <c r="S5176" i="5"/>
  <c r="M5176" i="5"/>
  <c r="N5142" i="5"/>
  <c r="I139" i="7" s="1"/>
  <c r="M5142" i="5"/>
  <c r="H139" i="7" s="1"/>
  <c r="L5142" i="5"/>
  <c r="S5141" i="5"/>
  <c r="N5141" i="5"/>
  <c r="I140" i="7" s="1"/>
  <c r="M5141" i="5"/>
  <c r="H140" i="7" s="1"/>
  <c r="L5141" i="5"/>
  <c r="T5140" i="5"/>
  <c r="S5140" i="5"/>
  <c r="M5140" i="5"/>
  <c r="N5106" i="5"/>
  <c r="G139" i="7" s="1"/>
  <c r="M5106" i="5"/>
  <c r="F139" i="7" s="1"/>
  <c r="L5106" i="5"/>
  <c r="S5105" i="5"/>
  <c r="N5105" i="5"/>
  <c r="G140" i="7" s="1"/>
  <c r="M5105" i="5"/>
  <c r="F140" i="7" s="1"/>
  <c r="L5105" i="5"/>
  <c r="T5104" i="5"/>
  <c r="S5104" i="5"/>
  <c r="M5104" i="5"/>
  <c r="N5070" i="5"/>
  <c r="M5070" i="5"/>
  <c r="L5070" i="5"/>
  <c r="S5069" i="5"/>
  <c r="N5069" i="5"/>
  <c r="M5069" i="5"/>
  <c r="L5069" i="5"/>
  <c r="T5068" i="5"/>
  <c r="S5068" i="5"/>
  <c r="M5068" i="5"/>
  <c r="N5034" i="5"/>
  <c r="M123" i="7" s="1"/>
  <c r="M5034" i="5"/>
  <c r="L123" i="7" s="1"/>
  <c r="L5034" i="5"/>
  <c r="S5033" i="5"/>
  <c r="N5033" i="5"/>
  <c r="M124" i="7" s="1"/>
  <c r="M5033" i="5"/>
  <c r="L124" i="7" s="1"/>
  <c r="L5033" i="5"/>
  <c r="T5032" i="5"/>
  <c r="S5032" i="5"/>
  <c r="M5032" i="5"/>
  <c r="N4998" i="5"/>
  <c r="K123" i="7" s="1"/>
  <c r="M4998" i="5"/>
  <c r="J123" i="7" s="1"/>
  <c r="L4998" i="5"/>
  <c r="S4997" i="5"/>
  <c r="N4997" i="5"/>
  <c r="K124" i="7" s="1"/>
  <c r="M4997" i="5"/>
  <c r="J124" i="7" s="1"/>
  <c r="L4997" i="5"/>
  <c r="T4996" i="5"/>
  <c r="S4996" i="5"/>
  <c r="M4996" i="5"/>
  <c r="N4962" i="5"/>
  <c r="I123" i="7" s="1"/>
  <c r="M4962" i="5"/>
  <c r="H123" i="7" s="1"/>
  <c r="L4962" i="5"/>
  <c r="S4961" i="5"/>
  <c r="N4961" i="5"/>
  <c r="I124" i="7" s="1"/>
  <c r="M4961" i="5"/>
  <c r="H124" i="7" s="1"/>
  <c r="L4961" i="5"/>
  <c r="T4960" i="5"/>
  <c r="S4960" i="5"/>
  <c r="M4960" i="5"/>
  <c r="N4926" i="5"/>
  <c r="G123" i="7" s="1"/>
  <c r="M4926" i="5"/>
  <c r="F123" i="7" s="1"/>
  <c r="L4926" i="5"/>
  <c r="S4925" i="5"/>
  <c r="N4925" i="5"/>
  <c r="G124" i="7" s="1"/>
  <c r="M4925" i="5"/>
  <c r="F124" i="7" s="1"/>
  <c r="L4925" i="5"/>
  <c r="T4924" i="5"/>
  <c r="S4924" i="5"/>
  <c r="M4924" i="5"/>
  <c r="N4890" i="5"/>
  <c r="E124" i="7" s="1"/>
  <c r="M4890" i="5"/>
  <c r="D124" i="7" s="1"/>
  <c r="L4890" i="5"/>
  <c r="S4889" i="5"/>
  <c r="N4889" i="5"/>
  <c r="E123" i="7" s="1"/>
  <c r="M4889" i="5"/>
  <c r="D123" i="7" s="1"/>
  <c r="L4889" i="5"/>
  <c r="T4888" i="5"/>
  <c r="S4888" i="5"/>
  <c r="M4888" i="5"/>
  <c r="N4854" i="5"/>
  <c r="M4854" i="5"/>
  <c r="L4854" i="5"/>
  <c r="S4853" i="5"/>
  <c r="N4853" i="5"/>
  <c r="M4853" i="5"/>
  <c r="L4853" i="5"/>
  <c r="T4852" i="5"/>
  <c r="S4852" i="5"/>
  <c r="M4852" i="5"/>
  <c r="N4818" i="5"/>
  <c r="O107" i="7" s="1"/>
  <c r="M4818" i="5"/>
  <c r="N107" i="7" s="1"/>
  <c r="L4818" i="5"/>
  <c r="S4817" i="5"/>
  <c r="N4817" i="5"/>
  <c r="O108" i="7" s="1"/>
  <c r="M4817" i="5"/>
  <c r="N108" i="7" s="1"/>
  <c r="L4817" i="5"/>
  <c r="T4816" i="5"/>
  <c r="S4816" i="5"/>
  <c r="M4816" i="5"/>
  <c r="N4782" i="5"/>
  <c r="M107" i="7" s="1"/>
  <c r="M4782" i="5"/>
  <c r="L107" i="7" s="1"/>
  <c r="L4782" i="5"/>
  <c r="S4781" i="5"/>
  <c r="N4781" i="5"/>
  <c r="M108" i="7" s="1"/>
  <c r="M4781" i="5"/>
  <c r="L108" i="7" s="1"/>
  <c r="L4781" i="5"/>
  <c r="T4780" i="5"/>
  <c r="S4780" i="5"/>
  <c r="M4780" i="5"/>
  <c r="N4746" i="5"/>
  <c r="K108" i="7" s="1"/>
  <c r="M4746" i="5"/>
  <c r="J108" i="7" s="1"/>
  <c r="L4746" i="5"/>
  <c r="S4745" i="5"/>
  <c r="N4745" i="5"/>
  <c r="K107" i="7" s="1"/>
  <c r="M4745" i="5"/>
  <c r="J107" i="7" s="1"/>
  <c r="L4745" i="5"/>
  <c r="T4744" i="5"/>
  <c r="S4744" i="5"/>
  <c r="M4744" i="5"/>
  <c r="N4710" i="5"/>
  <c r="I108" i="7" s="1"/>
  <c r="M4710" i="5"/>
  <c r="H108" i="7" s="1"/>
  <c r="L4710" i="5"/>
  <c r="S4709" i="5"/>
  <c r="N4709" i="5"/>
  <c r="I107" i="7" s="1"/>
  <c r="M4709" i="5"/>
  <c r="H107" i="7" s="1"/>
  <c r="L4709" i="5"/>
  <c r="T4708" i="5"/>
  <c r="S4708" i="5"/>
  <c r="M4708" i="5"/>
  <c r="N4674" i="5"/>
  <c r="G107" i="7" s="1"/>
  <c r="M4674" i="5"/>
  <c r="F107" i="7" s="1"/>
  <c r="L4674" i="5"/>
  <c r="S4673" i="5"/>
  <c r="N4673" i="5"/>
  <c r="G108" i="7" s="1"/>
  <c r="M4673" i="5"/>
  <c r="F108" i="7" s="1"/>
  <c r="L4673" i="5"/>
  <c r="T4672" i="5"/>
  <c r="S4672" i="5"/>
  <c r="M4672" i="5"/>
  <c r="N4638" i="5"/>
  <c r="M4638" i="5"/>
  <c r="L4638" i="5"/>
  <c r="S4637" i="5"/>
  <c r="N4637" i="5"/>
  <c r="M4637" i="5"/>
  <c r="L4637" i="5"/>
  <c r="T4636" i="5"/>
  <c r="S4636" i="5"/>
  <c r="M4636" i="5"/>
  <c r="N4602" i="5"/>
  <c r="O91" i="7" s="1"/>
  <c r="M4602" i="5"/>
  <c r="N91" i="7" s="1"/>
  <c r="L4602" i="5"/>
  <c r="S4601" i="5"/>
  <c r="N4601" i="5"/>
  <c r="O92" i="7" s="1"/>
  <c r="M4601" i="5"/>
  <c r="N92" i="7" s="1"/>
  <c r="L4601" i="5"/>
  <c r="T4600" i="5"/>
  <c r="S4600" i="5"/>
  <c r="M4600" i="5"/>
  <c r="N4566" i="5"/>
  <c r="M91" i="7" s="1"/>
  <c r="M4566" i="5"/>
  <c r="L91" i="7" s="1"/>
  <c r="L4566" i="5"/>
  <c r="S4565" i="5"/>
  <c r="N4565" i="5"/>
  <c r="M92" i="7" s="1"/>
  <c r="M4565" i="5"/>
  <c r="L92" i="7" s="1"/>
  <c r="L4565" i="5"/>
  <c r="T4564" i="5"/>
  <c r="S4564" i="5"/>
  <c r="M4564" i="5"/>
  <c r="N4530" i="5"/>
  <c r="K91" i="7" s="1"/>
  <c r="M4530" i="5"/>
  <c r="J91" i="7" s="1"/>
  <c r="L4530" i="5"/>
  <c r="S4529" i="5"/>
  <c r="N4529" i="5"/>
  <c r="K92" i="7" s="1"/>
  <c r="M4529" i="5"/>
  <c r="J92" i="7" s="1"/>
  <c r="L4529" i="5"/>
  <c r="T4528" i="5"/>
  <c r="S4528" i="5"/>
  <c r="M4528" i="5"/>
  <c r="N4494" i="5"/>
  <c r="I91" i="7" s="1"/>
  <c r="M4494" i="5"/>
  <c r="H91" i="7" s="1"/>
  <c r="L4494" i="5"/>
  <c r="S4493" i="5"/>
  <c r="N4493" i="5"/>
  <c r="I92" i="7" s="1"/>
  <c r="M4493" i="5"/>
  <c r="H92" i="7" s="1"/>
  <c r="L4493" i="5"/>
  <c r="T4492" i="5"/>
  <c r="S4492" i="5"/>
  <c r="M4492" i="5"/>
  <c r="N4458" i="5"/>
  <c r="G91" i="7" s="1"/>
  <c r="M4458" i="5"/>
  <c r="F91" i="7" s="1"/>
  <c r="L4458" i="5"/>
  <c r="S4457" i="5"/>
  <c r="N4457" i="5"/>
  <c r="G92" i="7" s="1"/>
  <c r="M4457" i="5"/>
  <c r="F92" i="7" s="1"/>
  <c r="L4457" i="5"/>
  <c r="T4456" i="5"/>
  <c r="S4456" i="5"/>
  <c r="M4456" i="5"/>
  <c r="N4422" i="5"/>
  <c r="M4422" i="5"/>
  <c r="L4422" i="5"/>
  <c r="S4421" i="5"/>
  <c r="N4421" i="5"/>
  <c r="M4421" i="5"/>
  <c r="L4421" i="5"/>
  <c r="T4420" i="5"/>
  <c r="S4420" i="5"/>
  <c r="M4420" i="5"/>
  <c r="N4386" i="5"/>
  <c r="O75" i="7" s="1"/>
  <c r="M4386" i="5"/>
  <c r="N75" i="7" s="1"/>
  <c r="L4386" i="5"/>
  <c r="S4385" i="5"/>
  <c r="N4385" i="5"/>
  <c r="O76" i="7" s="1"/>
  <c r="M4385" i="5"/>
  <c r="N76" i="7" s="1"/>
  <c r="L4385" i="5"/>
  <c r="T4384" i="5"/>
  <c r="S4384" i="5"/>
  <c r="M4384" i="5"/>
  <c r="N4350" i="5"/>
  <c r="M76" i="7" s="1"/>
  <c r="M4350" i="5"/>
  <c r="L76" i="7" s="1"/>
  <c r="L4350" i="5"/>
  <c r="S4349" i="5"/>
  <c r="N4349" i="5"/>
  <c r="M75" i="7" s="1"/>
  <c r="M4349" i="5"/>
  <c r="L75" i="7" s="1"/>
  <c r="L4349" i="5"/>
  <c r="T4348" i="5"/>
  <c r="S4348" i="5"/>
  <c r="M4348" i="5"/>
  <c r="N4314" i="5"/>
  <c r="K75" i="7" s="1"/>
  <c r="M4314" i="5"/>
  <c r="J75" i="7" s="1"/>
  <c r="L4314" i="5"/>
  <c r="S4313" i="5"/>
  <c r="N4313" i="5"/>
  <c r="K76" i="7" s="1"/>
  <c r="M4313" i="5"/>
  <c r="J76" i="7" s="1"/>
  <c r="L4313" i="5"/>
  <c r="T4312" i="5"/>
  <c r="S4312" i="5"/>
  <c r="M4312" i="5"/>
  <c r="N4278" i="5"/>
  <c r="I75" i="7" s="1"/>
  <c r="M4278" i="5"/>
  <c r="H75" i="7" s="1"/>
  <c r="L4278" i="5"/>
  <c r="S4277" i="5"/>
  <c r="N4277" i="5"/>
  <c r="I76" i="7" s="1"/>
  <c r="M4277" i="5"/>
  <c r="H76" i="7" s="1"/>
  <c r="L4277" i="5"/>
  <c r="T4276" i="5"/>
  <c r="S4276" i="5"/>
  <c r="M4276" i="5"/>
  <c r="N4242" i="5"/>
  <c r="G75" i="7" s="1"/>
  <c r="M4242" i="5"/>
  <c r="F75" i="7" s="1"/>
  <c r="L4242" i="5"/>
  <c r="S4241" i="5"/>
  <c r="N4241" i="5"/>
  <c r="G76" i="7" s="1"/>
  <c r="M4241" i="5"/>
  <c r="F76" i="7" s="1"/>
  <c r="L4241" i="5"/>
  <c r="T4240" i="5"/>
  <c r="S4240" i="5"/>
  <c r="M4240" i="5"/>
  <c r="N4206" i="5"/>
  <c r="M4206" i="5"/>
  <c r="L4206" i="5"/>
  <c r="S4205" i="5"/>
  <c r="N4205" i="5"/>
  <c r="M4205" i="5"/>
  <c r="L4205" i="5"/>
  <c r="T4204" i="5"/>
  <c r="S4204" i="5"/>
  <c r="M4204" i="5"/>
  <c r="N4170" i="5"/>
  <c r="M59" i="7" s="1"/>
  <c r="M4170" i="5"/>
  <c r="L59" i="7" s="1"/>
  <c r="L4170" i="5"/>
  <c r="S4169" i="5"/>
  <c r="N4169" i="5"/>
  <c r="M60" i="7" s="1"/>
  <c r="M4169" i="5"/>
  <c r="L60" i="7" s="1"/>
  <c r="L4169" i="5"/>
  <c r="T4168" i="5"/>
  <c r="S4168" i="5"/>
  <c r="M4168" i="5"/>
  <c r="N4134" i="5"/>
  <c r="K59" i="7" s="1"/>
  <c r="M4134" i="5"/>
  <c r="J59" i="7" s="1"/>
  <c r="L4134" i="5"/>
  <c r="S4133" i="5"/>
  <c r="N4133" i="5"/>
  <c r="K60" i="7" s="1"/>
  <c r="M4133" i="5"/>
  <c r="J60" i="7" s="1"/>
  <c r="L4133" i="5"/>
  <c r="T4132" i="5"/>
  <c r="S4132" i="5"/>
  <c r="M4132" i="5"/>
  <c r="N4098" i="5"/>
  <c r="I59" i="7" s="1"/>
  <c r="M4098" i="5"/>
  <c r="H59" i="7" s="1"/>
  <c r="L4098" i="5"/>
  <c r="S4097" i="5"/>
  <c r="N4097" i="5"/>
  <c r="I60" i="7" s="1"/>
  <c r="M4097" i="5"/>
  <c r="H60" i="7" s="1"/>
  <c r="L4097" i="5"/>
  <c r="T4096" i="5"/>
  <c r="S4096" i="5"/>
  <c r="M4096" i="5"/>
  <c r="N4062" i="5"/>
  <c r="G59" i="7" s="1"/>
  <c r="M4062" i="5"/>
  <c r="F59" i="7" s="1"/>
  <c r="L4062" i="5"/>
  <c r="S4061" i="5"/>
  <c r="N4061" i="5"/>
  <c r="G60" i="7" s="1"/>
  <c r="M4061" i="5"/>
  <c r="F60" i="7" s="1"/>
  <c r="L4061" i="5"/>
  <c r="T4060" i="5"/>
  <c r="S4060" i="5"/>
  <c r="M4060" i="5"/>
  <c r="N4026" i="5"/>
  <c r="E60" i="7" s="1"/>
  <c r="M4026" i="5"/>
  <c r="D60" i="7" s="1"/>
  <c r="L4026" i="5"/>
  <c r="S4025" i="5"/>
  <c r="N4025" i="5"/>
  <c r="E59" i="7" s="1"/>
  <c r="M4025" i="5"/>
  <c r="D59" i="7" s="1"/>
  <c r="L4025" i="5"/>
  <c r="T4024" i="5"/>
  <c r="S4024" i="5"/>
  <c r="M4024" i="5"/>
  <c r="N3990" i="5"/>
  <c r="M3990" i="5"/>
  <c r="L3990" i="5"/>
  <c r="S3989" i="5"/>
  <c r="N3989" i="5"/>
  <c r="M3989" i="5"/>
  <c r="L3989" i="5"/>
  <c r="T3988" i="5"/>
  <c r="S3988" i="5"/>
  <c r="M3988" i="5"/>
  <c r="N3954" i="5"/>
  <c r="O42" i="7" s="1"/>
  <c r="M3954" i="5"/>
  <c r="N42" i="7" s="1"/>
  <c r="L3954" i="5"/>
  <c r="S3953" i="5"/>
  <c r="N3953" i="5"/>
  <c r="O43" i="7" s="1"/>
  <c r="M3953" i="5"/>
  <c r="N43" i="7" s="1"/>
  <c r="L3953" i="5"/>
  <c r="T3952" i="5"/>
  <c r="S3952" i="5"/>
  <c r="M3952" i="5"/>
  <c r="N3918" i="5"/>
  <c r="M42" i="7" s="1"/>
  <c r="M3918" i="5"/>
  <c r="L42" i="7" s="1"/>
  <c r="L3918" i="5"/>
  <c r="S3917" i="5"/>
  <c r="N3917" i="5"/>
  <c r="M43" i="7" s="1"/>
  <c r="M3917" i="5"/>
  <c r="L43" i="7" s="1"/>
  <c r="L3917" i="5"/>
  <c r="T3916" i="5"/>
  <c r="S3916" i="5"/>
  <c r="M3916" i="5"/>
  <c r="N3882" i="5"/>
  <c r="K43" i="7" s="1"/>
  <c r="M3882" i="5"/>
  <c r="J43" i="7" s="1"/>
  <c r="L3882" i="5"/>
  <c r="S3881" i="5"/>
  <c r="N3881" i="5"/>
  <c r="K42" i="7" s="1"/>
  <c r="M3881" i="5"/>
  <c r="J42" i="7" s="1"/>
  <c r="L3881" i="5"/>
  <c r="T3880" i="5"/>
  <c r="S3880" i="5"/>
  <c r="M3880" i="5"/>
  <c r="N3846" i="5"/>
  <c r="I42" i="7" s="1"/>
  <c r="M3846" i="5"/>
  <c r="H42" i="7" s="1"/>
  <c r="L3846" i="5"/>
  <c r="S3845" i="5"/>
  <c r="N3845" i="5"/>
  <c r="I43" i="7" s="1"/>
  <c r="M3845" i="5"/>
  <c r="H43" i="7" s="1"/>
  <c r="L3845" i="5"/>
  <c r="T3844" i="5"/>
  <c r="S3844" i="5"/>
  <c r="M3844" i="5"/>
  <c r="N3810" i="5"/>
  <c r="G42" i="7" s="1"/>
  <c r="M3810" i="5"/>
  <c r="F42" i="7" s="1"/>
  <c r="L3810" i="5"/>
  <c r="S3809" i="5"/>
  <c r="N3809" i="5"/>
  <c r="G43" i="7" s="1"/>
  <c r="M3809" i="5"/>
  <c r="F43" i="7" s="1"/>
  <c r="L3809" i="5"/>
  <c r="T3808" i="5"/>
  <c r="S3808" i="5"/>
  <c r="M3808" i="5"/>
  <c r="N3774" i="5"/>
  <c r="M3774" i="5"/>
  <c r="L3774" i="5"/>
  <c r="S3773" i="5"/>
  <c r="N3773" i="5"/>
  <c r="M3773" i="5"/>
  <c r="L3773" i="5"/>
  <c r="T3772" i="5"/>
  <c r="S3772" i="5"/>
  <c r="M3772" i="5"/>
  <c r="N3738" i="5"/>
  <c r="O28" i="7" s="1"/>
  <c r="M3738" i="5"/>
  <c r="N28" i="7" s="1"/>
  <c r="L3738" i="5"/>
  <c r="S3737" i="5"/>
  <c r="N3737" i="5"/>
  <c r="O27" i="7" s="1"/>
  <c r="M3737" i="5"/>
  <c r="N27" i="7" s="1"/>
  <c r="L3737" i="5"/>
  <c r="T3736" i="5"/>
  <c r="S3736" i="5"/>
  <c r="M3736" i="5"/>
  <c r="N3702" i="5"/>
  <c r="M28" i="7" s="1"/>
  <c r="M3702" i="5"/>
  <c r="L28" i="7" s="1"/>
  <c r="L3702" i="5"/>
  <c r="S3701" i="5"/>
  <c r="N3701" i="5"/>
  <c r="M27" i="7" s="1"/>
  <c r="M3701" i="5"/>
  <c r="L27" i="7" s="1"/>
  <c r="L3701" i="5"/>
  <c r="T3700" i="5"/>
  <c r="S3700" i="5"/>
  <c r="M3700" i="5"/>
  <c r="N3666" i="5"/>
  <c r="K28" i="7" s="1"/>
  <c r="M3666" i="5"/>
  <c r="J28" i="7" s="1"/>
  <c r="L3666" i="5"/>
  <c r="S3665" i="5"/>
  <c r="N3665" i="5"/>
  <c r="K27" i="7" s="1"/>
  <c r="M3665" i="5"/>
  <c r="J27" i="7" s="1"/>
  <c r="L3665" i="5"/>
  <c r="T3664" i="5"/>
  <c r="S3664" i="5"/>
  <c r="M3664" i="5"/>
  <c r="N3630" i="5"/>
  <c r="I28" i="7" s="1"/>
  <c r="M3630" i="5"/>
  <c r="H28" i="7" s="1"/>
  <c r="L3630" i="5"/>
  <c r="S3629" i="5"/>
  <c r="N3629" i="5"/>
  <c r="I27" i="7" s="1"/>
  <c r="M3629" i="5"/>
  <c r="H27" i="7" s="1"/>
  <c r="L3629" i="5"/>
  <c r="T3628" i="5"/>
  <c r="S3628" i="5"/>
  <c r="M3628" i="5"/>
  <c r="N3594" i="5"/>
  <c r="G28" i="7" s="1"/>
  <c r="M3594" i="5"/>
  <c r="F28" i="7" s="1"/>
  <c r="L3594" i="5"/>
  <c r="S3593" i="5"/>
  <c r="N3593" i="5"/>
  <c r="G27" i="7" s="1"/>
  <c r="M3593" i="5"/>
  <c r="F27" i="7" s="1"/>
  <c r="L3593" i="5"/>
  <c r="T3592" i="5"/>
  <c r="S3592" i="5"/>
  <c r="M3592" i="5"/>
  <c r="N3558" i="5"/>
  <c r="V3558" i="5" s="1"/>
  <c r="M3558" i="5"/>
  <c r="U3558" i="5" s="1"/>
  <c r="L3558" i="5"/>
  <c r="T3558" i="5" s="1"/>
  <c r="S3557" i="5"/>
  <c r="N3557" i="5"/>
  <c r="V3557" i="5" s="1"/>
  <c r="M3557" i="5"/>
  <c r="U3557" i="5" s="1"/>
  <c r="L3557" i="5"/>
  <c r="T3557" i="5" s="1"/>
  <c r="T3556" i="5"/>
  <c r="S3556" i="5"/>
  <c r="M3556" i="5"/>
  <c r="N926" i="6"/>
  <c r="V926" i="6" s="1"/>
  <c r="M926" i="6"/>
  <c r="U926" i="6" s="1"/>
  <c r="L926" i="6"/>
  <c r="T926" i="6" s="1"/>
  <c r="N925" i="6"/>
  <c r="V925" i="6" s="1"/>
  <c r="M925" i="6"/>
  <c r="U925" i="6" s="1"/>
  <c r="L925" i="6"/>
  <c r="T925" i="6" s="1"/>
  <c r="M924" i="6"/>
  <c r="T927" i="6" s="1"/>
  <c r="M889" i="6"/>
  <c r="T889" i="6"/>
  <c r="M888" i="6"/>
  <c r="T888" i="6" s="1"/>
  <c r="K888" i="6"/>
  <c r="R888" i="6" s="1"/>
  <c r="M887" i="6"/>
  <c r="T887" i="6" s="1"/>
  <c r="K887" i="6"/>
  <c r="R887" i="6" s="1"/>
  <c r="M886" i="6"/>
  <c r="T886" i="6" s="1"/>
  <c r="K886" i="6"/>
  <c r="R886" i="6" s="1"/>
  <c r="M885" i="6"/>
  <c r="T885" i="6" s="1"/>
  <c r="K885" i="6"/>
  <c r="R885" i="6" s="1"/>
  <c r="M884" i="6"/>
  <c r="T884" i="6" s="1"/>
  <c r="K884" i="6"/>
  <c r="R884" i="6" s="1"/>
  <c r="R883" i="6"/>
  <c r="N883" i="6"/>
  <c r="U883" i="6" s="1"/>
  <c r="AN762" i="6" s="1"/>
  <c r="M883" i="6"/>
  <c r="M861" i="6"/>
  <c r="T861" i="6" s="1"/>
  <c r="M860" i="6"/>
  <c r="T860" i="6" s="1"/>
  <c r="K860" i="6"/>
  <c r="R860" i="6" s="1"/>
  <c r="M859" i="6"/>
  <c r="T859" i="6" s="1"/>
  <c r="K859" i="6"/>
  <c r="R859" i="6" s="1"/>
  <c r="M858" i="6"/>
  <c r="T858" i="6" s="1"/>
  <c r="K858" i="6"/>
  <c r="R858" i="6" s="1"/>
  <c r="M857" i="6"/>
  <c r="T857" i="6" s="1"/>
  <c r="K857" i="6"/>
  <c r="R857" i="6" s="1"/>
  <c r="M856" i="6"/>
  <c r="T856" i="6" s="1"/>
  <c r="K856" i="6"/>
  <c r="R856" i="6" s="1"/>
  <c r="R855" i="6"/>
  <c r="N855" i="6"/>
  <c r="U855" i="6" s="1"/>
  <c r="AL761" i="6" s="1"/>
  <c r="M855" i="6"/>
  <c r="M833" i="6"/>
  <c r="T833" i="6" s="1"/>
  <c r="M832" i="6"/>
  <c r="T832" i="6" s="1"/>
  <c r="K832" i="6"/>
  <c r="R832" i="6" s="1"/>
  <c r="M831" i="6"/>
  <c r="T831" i="6" s="1"/>
  <c r="K831" i="6"/>
  <c r="R831" i="6" s="1"/>
  <c r="M830" i="6"/>
  <c r="T830" i="6" s="1"/>
  <c r="K830" i="6"/>
  <c r="R830" i="6" s="1"/>
  <c r="M829" i="6"/>
  <c r="T829" i="6" s="1"/>
  <c r="K829" i="6"/>
  <c r="R829" i="6" s="1"/>
  <c r="M828" i="6"/>
  <c r="T828" i="6" s="1"/>
  <c r="K828" i="6"/>
  <c r="R828" i="6" s="1"/>
  <c r="R827" i="6"/>
  <c r="N827" i="6"/>
  <c r="U827" i="6" s="1"/>
  <c r="AJ760" i="6" s="1"/>
  <c r="M827" i="6"/>
  <c r="M805" i="6"/>
  <c r="T805" i="6" s="1"/>
  <c r="M804" i="6"/>
  <c r="T804" i="6" s="1"/>
  <c r="K804" i="6"/>
  <c r="R804" i="6" s="1"/>
  <c r="M803" i="6"/>
  <c r="T803" i="6" s="1"/>
  <c r="K803" i="6"/>
  <c r="R803" i="6" s="1"/>
  <c r="M802" i="6"/>
  <c r="T802" i="6" s="1"/>
  <c r="K802" i="6"/>
  <c r="R802" i="6" s="1"/>
  <c r="M801" i="6"/>
  <c r="T801" i="6" s="1"/>
  <c r="K801" i="6"/>
  <c r="R801" i="6" s="1"/>
  <c r="M800" i="6"/>
  <c r="T800" i="6" s="1"/>
  <c r="K800" i="6"/>
  <c r="R800" i="6" s="1"/>
  <c r="R799" i="6"/>
  <c r="N799" i="6"/>
  <c r="U799" i="6" s="1"/>
  <c r="AH759" i="6" s="1"/>
  <c r="M799" i="6"/>
  <c r="M777" i="6"/>
  <c r="T777" i="6" s="1"/>
  <c r="M776" i="6"/>
  <c r="T776" i="6" s="1"/>
  <c r="K776" i="6"/>
  <c r="R776" i="6" s="1"/>
  <c r="M775" i="6"/>
  <c r="T775" i="6" s="1"/>
  <c r="K775" i="6"/>
  <c r="R775" i="6" s="1"/>
  <c r="M774" i="6"/>
  <c r="T774" i="6" s="1"/>
  <c r="K774" i="6"/>
  <c r="R774" i="6" s="1"/>
  <c r="M773" i="6"/>
  <c r="T773" i="6" s="1"/>
  <c r="K773" i="6"/>
  <c r="R773" i="6" s="1"/>
  <c r="M772" i="6"/>
  <c r="T772" i="6" s="1"/>
  <c r="K772" i="6"/>
  <c r="R772" i="6" s="1"/>
  <c r="R771" i="6"/>
  <c r="N771" i="6"/>
  <c r="U771" i="6" s="1"/>
  <c r="M771" i="6"/>
  <c r="M749" i="6"/>
  <c r="T749" i="6" s="1"/>
  <c r="M748" i="6"/>
  <c r="T748" i="6" s="1"/>
  <c r="K748" i="6"/>
  <c r="R748" i="6" s="1"/>
  <c r="M747" i="6"/>
  <c r="T747" i="6" s="1"/>
  <c r="K747" i="6"/>
  <c r="R747" i="6" s="1"/>
  <c r="M746" i="6"/>
  <c r="T746" i="6" s="1"/>
  <c r="K746" i="6"/>
  <c r="R746" i="6" s="1"/>
  <c r="M745" i="6"/>
  <c r="T745" i="6" s="1"/>
  <c r="K745" i="6"/>
  <c r="R745" i="6" s="1"/>
  <c r="M744" i="6"/>
  <c r="T744" i="6" s="1"/>
  <c r="K744" i="6"/>
  <c r="R744" i="6" s="1"/>
  <c r="R743" i="6"/>
  <c r="N743" i="6"/>
  <c r="U743" i="6" s="1"/>
  <c r="M743" i="6"/>
  <c r="M721" i="6"/>
  <c r="T721" i="6" s="1"/>
  <c r="M720" i="6"/>
  <c r="T720" i="6" s="1"/>
  <c r="K720" i="6"/>
  <c r="R720" i="6" s="1"/>
  <c r="M719" i="6"/>
  <c r="T719" i="6" s="1"/>
  <c r="K719" i="6"/>
  <c r="R719" i="6" s="1"/>
  <c r="M718" i="6"/>
  <c r="T718" i="6" s="1"/>
  <c r="K718" i="6"/>
  <c r="R718" i="6" s="1"/>
  <c r="M717" i="6"/>
  <c r="T717" i="6" s="1"/>
  <c r="K717" i="6"/>
  <c r="R717" i="6" s="1"/>
  <c r="M716" i="6"/>
  <c r="T716" i="6" s="1"/>
  <c r="K716" i="6"/>
  <c r="R716" i="6" s="1"/>
  <c r="R715" i="6"/>
  <c r="N715" i="6"/>
  <c r="U715" i="6" s="1"/>
  <c r="AN594" i="6" s="1"/>
  <c r="M715" i="6"/>
  <c r="M693" i="6"/>
  <c r="T693" i="6" s="1"/>
  <c r="M692" i="6"/>
  <c r="T692" i="6" s="1"/>
  <c r="K692" i="6"/>
  <c r="R692" i="6" s="1"/>
  <c r="M691" i="6"/>
  <c r="T691" i="6" s="1"/>
  <c r="K691" i="6"/>
  <c r="R691" i="6" s="1"/>
  <c r="M690" i="6"/>
  <c r="T690" i="6" s="1"/>
  <c r="K690" i="6"/>
  <c r="R690" i="6" s="1"/>
  <c r="M689" i="6"/>
  <c r="T689" i="6" s="1"/>
  <c r="K689" i="6"/>
  <c r="R689" i="6" s="1"/>
  <c r="M688" i="6"/>
  <c r="T688" i="6" s="1"/>
  <c r="K688" i="6"/>
  <c r="R688" i="6" s="1"/>
  <c r="R687" i="6"/>
  <c r="N687" i="6"/>
  <c r="U687" i="6" s="1"/>
  <c r="AL593" i="6" s="1"/>
  <c r="M687" i="6"/>
  <c r="M665" i="6"/>
  <c r="T665" i="6" s="1"/>
  <c r="M664" i="6"/>
  <c r="T664" i="6" s="1"/>
  <c r="K664" i="6"/>
  <c r="R664" i="6" s="1"/>
  <c r="M663" i="6"/>
  <c r="T663" i="6" s="1"/>
  <c r="K663" i="6"/>
  <c r="R663" i="6" s="1"/>
  <c r="M662" i="6"/>
  <c r="T662" i="6" s="1"/>
  <c r="K662" i="6"/>
  <c r="R662" i="6" s="1"/>
  <c r="M661" i="6"/>
  <c r="T661" i="6" s="1"/>
  <c r="K661" i="6"/>
  <c r="R661" i="6" s="1"/>
  <c r="M660" i="6"/>
  <c r="T660" i="6" s="1"/>
  <c r="K660" i="6"/>
  <c r="R660" i="6" s="1"/>
  <c r="R659" i="6"/>
  <c r="N659" i="6"/>
  <c r="U659" i="6" s="1"/>
  <c r="AJ592" i="6" s="1"/>
  <c r="M659" i="6"/>
  <c r="M637" i="6"/>
  <c r="T637" i="6" s="1"/>
  <c r="M636" i="6"/>
  <c r="T636" i="6" s="1"/>
  <c r="K636" i="6"/>
  <c r="R636" i="6" s="1"/>
  <c r="M635" i="6"/>
  <c r="T635" i="6" s="1"/>
  <c r="K635" i="6"/>
  <c r="R635" i="6" s="1"/>
  <c r="M634" i="6"/>
  <c r="T634" i="6" s="1"/>
  <c r="K634" i="6"/>
  <c r="R634" i="6" s="1"/>
  <c r="M633" i="6"/>
  <c r="T633" i="6" s="1"/>
  <c r="K633" i="6"/>
  <c r="R633" i="6" s="1"/>
  <c r="M632" i="6"/>
  <c r="T632" i="6" s="1"/>
  <c r="K632" i="6"/>
  <c r="R632" i="6" s="1"/>
  <c r="R631" i="6"/>
  <c r="N631" i="6"/>
  <c r="U631" i="6" s="1"/>
  <c r="AH591" i="6" s="1"/>
  <c r="M631" i="6"/>
  <c r="M609" i="6"/>
  <c r="T609" i="6" s="1"/>
  <c r="M608" i="6"/>
  <c r="T608" i="6" s="1"/>
  <c r="K608" i="6"/>
  <c r="R608" i="6" s="1"/>
  <c r="M607" i="6"/>
  <c r="T607" i="6" s="1"/>
  <c r="K607" i="6"/>
  <c r="R607" i="6" s="1"/>
  <c r="M606" i="6"/>
  <c r="T606" i="6" s="1"/>
  <c r="K606" i="6"/>
  <c r="R606" i="6" s="1"/>
  <c r="M605" i="6"/>
  <c r="T605" i="6" s="1"/>
  <c r="K605" i="6"/>
  <c r="R605" i="6" s="1"/>
  <c r="M604" i="6"/>
  <c r="T604" i="6" s="1"/>
  <c r="K604" i="6"/>
  <c r="R604" i="6" s="1"/>
  <c r="R603" i="6"/>
  <c r="N603" i="6"/>
  <c r="U603" i="6" s="1"/>
  <c r="M603" i="6"/>
  <c r="M581" i="6"/>
  <c r="T581" i="6" s="1"/>
  <c r="M580" i="6"/>
  <c r="T580" i="6" s="1"/>
  <c r="K580" i="6"/>
  <c r="R580" i="6" s="1"/>
  <c r="M579" i="6"/>
  <c r="T579" i="6" s="1"/>
  <c r="K579" i="6"/>
  <c r="R579" i="6" s="1"/>
  <c r="M578" i="6"/>
  <c r="T578" i="6" s="1"/>
  <c r="K578" i="6"/>
  <c r="R578" i="6" s="1"/>
  <c r="M577" i="6"/>
  <c r="T577" i="6" s="1"/>
  <c r="K577" i="6"/>
  <c r="R577" i="6" s="1"/>
  <c r="M576" i="6"/>
  <c r="T576" i="6" s="1"/>
  <c r="K576" i="6"/>
  <c r="R576" i="6" s="1"/>
  <c r="R575" i="6"/>
  <c r="N575" i="6"/>
  <c r="U575" i="6" s="1"/>
  <c r="M575" i="6"/>
  <c r="M553" i="6"/>
  <c r="T553" i="6" s="1"/>
  <c r="M552" i="6"/>
  <c r="T552" i="6" s="1"/>
  <c r="K552" i="6"/>
  <c r="R552" i="6" s="1"/>
  <c r="M551" i="6"/>
  <c r="T551" i="6" s="1"/>
  <c r="K551" i="6"/>
  <c r="R551" i="6" s="1"/>
  <c r="M550" i="6"/>
  <c r="T550" i="6" s="1"/>
  <c r="K550" i="6"/>
  <c r="R550" i="6" s="1"/>
  <c r="M549" i="6"/>
  <c r="T549" i="6" s="1"/>
  <c r="K549" i="6"/>
  <c r="R549" i="6" s="1"/>
  <c r="M548" i="6"/>
  <c r="T548" i="6" s="1"/>
  <c r="K548" i="6"/>
  <c r="R548" i="6" s="1"/>
  <c r="R547" i="6"/>
  <c r="N547" i="6"/>
  <c r="U547" i="6" s="1"/>
  <c r="AN426" i="6" s="1"/>
  <c r="M547" i="6"/>
  <c r="M525" i="6"/>
  <c r="T525" i="6" s="1"/>
  <c r="M524" i="6"/>
  <c r="T524" i="6" s="1"/>
  <c r="K524" i="6"/>
  <c r="R524" i="6" s="1"/>
  <c r="M523" i="6"/>
  <c r="T523" i="6" s="1"/>
  <c r="K523" i="6"/>
  <c r="R523" i="6" s="1"/>
  <c r="M522" i="6"/>
  <c r="T522" i="6" s="1"/>
  <c r="K522" i="6"/>
  <c r="R522" i="6" s="1"/>
  <c r="M521" i="6"/>
  <c r="T521" i="6" s="1"/>
  <c r="K521" i="6"/>
  <c r="R521" i="6" s="1"/>
  <c r="M520" i="6"/>
  <c r="T520" i="6" s="1"/>
  <c r="K520" i="6"/>
  <c r="R520" i="6" s="1"/>
  <c r="R519" i="6"/>
  <c r="N519" i="6"/>
  <c r="U519" i="6" s="1"/>
  <c r="AL425" i="6" s="1"/>
  <c r="M519" i="6"/>
  <c r="M497" i="6"/>
  <c r="T497" i="6" s="1"/>
  <c r="M496" i="6"/>
  <c r="T496" i="6" s="1"/>
  <c r="K496" i="6"/>
  <c r="R496" i="6" s="1"/>
  <c r="M495" i="6"/>
  <c r="T495" i="6" s="1"/>
  <c r="K495" i="6"/>
  <c r="R495" i="6" s="1"/>
  <c r="M494" i="6"/>
  <c r="T494" i="6" s="1"/>
  <c r="K494" i="6"/>
  <c r="R494" i="6" s="1"/>
  <c r="M493" i="6"/>
  <c r="T493" i="6" s="1"/>
  <c r="K493" i="6"/>
  <c r="R493" i="6" s="1"/>
  <c r="M492" i="6"/>
  <c r="T492" i="6" s="1"/>
  <c r="K492" i="6"/>
  <c r="R492" i="6" s="1"/>
  <c r="R491" i="6"/>
  <c r="N491" i="6"/>
  <c r="U491" i="6" s="1"/>
  <c r="AJ424" i="6" s="1"/>
  <c r="M491" i="6"/>
  <c r="M469" i="6"/>
  <c r="T469" i="6" s="1"/>
  <c r="M468" i="6"/>
  <c r="T468" i="6" s="1"/>
  <c r="K468" i="6"/>
  <c r="R468" i="6" s="1"/>
  <c r="M467" i="6"/>
  <c r="T467" i="6" s="1"/>
  <c r="K467" i="6"/>
  <c r="R467" i="6" s="1"/>
  <c r="M466" i="6"/>
  <c r="T466" i="6" s="1"/>
  <c r="K466" i="6"/>
  <c r="R466" i="6" s="1"/>
  <c r="M465" i="6"/>
  <c r="T465" i="6" s="1"/>
  <c r="K465" i="6"/>
  <c r="R465" i="6" s="1"/>
  <c r="M464" i="6"/>
  <c r="T464" i="6" s="1"/>
  <c r="K464" i="6"/>
  <c r="R464" i="6" s="1"/>
  <c r="R463" i="6"/>
  <c r="N463" i="6"/>
  <c r="U463" i="6" s="1"/>
  <c r="AH423" i="6" s="1"/>
  <c r="M463" i="6"/>
  <c r="M441" i="6"/>
  <c r="T441" i="6" s="1"/>
  <c r="M440" i="6"/>
  <c r="T440" i="6" s="1"/>
  <c r="K440" i="6"/>
  <c r="R440" i="6" s="1"/>
  <c r="M439" i="6"/>
  <c r="T439" i="6" s="1"/>
  <c r="K439" i="6"/>
  <c r="R439" i="6" s="1"/>
  <c r="M438" i="6"/>
  <c r="T438" i="6" s="1"/>
  <c r="K438" i="6"/>
  <c r="R438" i="6" s="1"/>
  <c r="M437" i="6"/>
  <c r="T437" i="6" s="1"/>
  <c r="K437" i="6"/>
  <c r="R437" i="6" s="1"/>
  <c r="M436" i="6"/>
  <c r="T436" i="6" s="1"/>
  <c r="K436" i="6"/>
  <c r="R436" i="6" s="1"/>
  <c r="R435" i="6"/>
  <c r="N435" i="6"/>
  <c r="U435" i="6" s="1"/>
  <c r="M435" i="6"/>
  <c r="M413" i="6"/>
  <c r="T413" i="6" s="1"/>
  <c r="M412" i="6"/>
  <c r="T412" i="6" s="1"/>
  <c r="K412" i="6"/>
  <c r="R412" i="6" s="1"/>
  <c r="M411" i="6"/>
  <c r="T411" i="6" s="1"/>
  <c r="K411" i="6"/>
  <c r="R411" i="6" s="1"/>
  <c r="M410" i="6"/>
  <c r="T410" i="6" s="1"/>
  <c r="K410" i="6"/>
  <c r="R410" i="6" s="1"/>
  <c r="M409" i="6"/>
  <c r="T409" i="6" s="1"/>
  <c r="K409" i="6"/>
  <c r="R409" i="6" s="1"/>
  <c r="M408" i="6"/>
  <c r="T408" i="6" s="1"/>
  <c r="K408" i="6"/>
  <c r="R408" i="6" s="1"/>
  <c r="R407" i="6"/>
  <c r="N407" i="6"/>
  <c r="U407" i="6" s="1"/>
  <c r="M407" i="6"/>
  <c r="M385" i="6"/>
  <c r="T385" i="6" s="1"/>
  <c r="M384" i="6"/>
  <c r="T384" i="6" s="1"/>
  <c r="K384" i="6"/>
  <c r="R384" i="6" s="1"/>
  <c r="M383" i="6"/>
  <c r="T383" i="6" s="1"/>
  <c r="K383" i="6"/>
  <c r="R383" i="6" s="1"/>
  <c r="M382" i="6"/>
  <c r="T382" i="6" s="1"/>
  <c r="K382" i="6"/>
  <c r="R382" i="6" s="1"/>
  <c r="M381" i="6"/>
  <c r="T381" i="6" s="1"/>
  <c r="K381" i="6"/>
  <c r="R381" i="6" s="1"/>
  <c r="M380" i="6"/>
  <c r="T380" i="6" s="1"/>
  <c r="K380" i="6"/>
  <c r="R380" i="6" s="1"/>
  <c r="R379" i="6"/>
  <c r="N379" i="6"/>
  <c r="U379" i="6" s="1"/>
  <c r="AN258" i="6" s="1"/>
  <c r="M379" i="6"/>
  <c r="M357" i="6"/>
  <c r="T357" i="6" s="1"/>
  <c r="M356" i="6"/>
  <c r="T356" i="6" s="1"/>
  <c r="K356" i="6"/>
  <c r="R356" i="6" s="1"/>
  <c r="M355" i="6"/>
  <c r="T355" i="6" s="1"/>
  <c r="K355" i="6"/>
  <c r="R355" i="6" s="1"/>
  <c r="M354" i="6"/>
  <c r="T354" i="6" s="1"/>
  <c r="K354" i="6"/>
  <c r="R354" i="6" s="1"/>
  <c r="M353" i="6"/>
  <c r="T353" i="6" s="1"/>
  <c r="K353" i="6"/>
  <c r="R353" i="6" s="1"/>
  <c r="M352" i="6"/>
  <c r="T352" i="6" s="1"/>
  <c r="K352" i="6"/>
  <c r="R352" i="6" s="1"/>
  <c r="R351" i="6"/>
  <c r="N351" i="6"/>
  <c r="U351" i="6" s="1"/>
  <c r="AL257" i="6" s="1"/>
  <c r="M351" i="6"/>
  <c r="M329" i="6"/>
  <c r="T329" i="6" s="1"/>
  <c r="M328" i="6"/>
  <c r="T328" i="6" s="1"/>
  <c r="K328" i="6"/>
  <c r="R328" i="6" s="1"/>
  <c r="M327" i="6"/>
  <c r="T327" i="6" s="1"/>
  <c r="K327" i="6"/>
  <c r="R327" i="6" s="1"/>
  <c r="M326" i="6"/>
  <c r="T326" i="6" s="1"/>
  <c r="K326" i="6"/>
  <c r="R326" i="6" s="1"/>
  <c r="M325" i="6"/>
  <c r="T325" i="6" s="1"/>
  <c r="K325" i="6"/>
  <c r="R325" i="6" s="1"/>
  <c r="M324" i="6"/>
  <c r="T324" i="6" s="1"/>
  <c r="K324" i="6"/>
  <c r="R324" i="6" s="1"/>
  <c r="R323" i="6"/>
  <c r="N323" i="6"/>
  <c r="U323" i="6" s="1"/>
  <c r="AJ256" i="6" s="1"/>
  <c r="M323" i="6"/>
  <c r="M301" i="6"/>
  <c r="T301" i="6" s="1"/>
  <c r="M300" i="6"/>
  <c r="T300" i="6" s="1"/>
  <c r="K300" i="6"/>
  <c r="R300" i="6" s="1"/>
  <c r="M299" i="6"/>
  <c r="T299" i="6" s="1"/>
  <c r="K299" i="6"/>
  <c r="R299" i="6" s="1"/>
  <c r="M298" i="6"/>
  <c r="T298" i="6" s="1"/>
  <c r="K298" i="6"/>
  <c r="R298" i="6" s="1"/>
  <c r="M297" i="6"/>
  <c r="T297" i="6" s="1"/>
  <c r="K297" i="6"/>
  <c r="R297" i="6" s="1"/>
  <c r="M296" i="6"/>
  <c r="T296" i="6" s="1"/>
  <c r="K296" i="6"/>
  <c r="R296" i="6" s="1"/>
  <c r="R295" i="6"/>
  <c r="N295" i="6"/>
  <c r="U295" i="6" s="1"/>
  <c r="AH255" i="6" s="1"/>
  <c r="M295" i="6"/>
  <c r="M273" i="6"/>
  <c r="T273" i="6" s="1"/>
  <c r="M272" i="6"/>
  <c r="T272" i="6" s="1"/>
  <c r="K272" i="6"/>
  <c r="R272" i="6" s="1"/>
  <c r="M271" i="6"/>
  <c r="T271" i="6" s="1"/>
  <c r="K271" i="6"/>
  <c r="R271" i="6" s="1"/>
  <c r="M270" i="6"/>
  <c r="T270" i="6" s="1"/>
  <c r="K270" i="6"/>
  <c r="R270" i="6" s="1"/>
  <c r="M269" i="6"/>
  <c r="T269" i="6" s="1"/>
  <c r="K269" i="6"/>
  <c r="R269" i="6" s="1"/>
  <c r="M268" i="6"/>
  <c r="T268" i="6" s="1"/>
  <c r="K268" i="6"/>
  <c r="R268" i="6" s="1"/>
  <c r="R267" i="6"/>
  <c r="N267" i="6"/>
  <c r="U267" i="6" s="1"/>
  <c r="M267" i="6"/>
  <c r="M245" i="6"/>
  <c r="T245" i="6" s="1"/>
  <c r="M244" i="6"/>
  <c r="T244" i="6" s="1"/>
  <c r="K244" i="6"/>
  <c r="R244" i="6" s="1"/>
  <c r="M243" i="6"/>
  <c r="T243" i="6" s="1"/>
  <c r="K243" i="6"/>
  <c r="R243" i="6" s="1"/>
  <c r="M242" i="6"/>
  <c r="T242" i="6" s="1"/>
  <c r="K242" i="6"/>
  <c r="R242" i="6" s="1"/>
  <c r="M241" i="6"/>
  <c r="T241" i="6" s="1"/>
  <c r="K241" i="6"/>
  <c r="R241" i="6" s="1"/>
  <c r="M240" i="6"/>
  <c r="T240" i="6" s="1"/>
  <c r="K240" i="6"/>
  <c r="R240" i="6" s="1"/>
  <c r="R239" i="6"/>
  <c r="N239" i="6"/>
  <c r="U239" i="6" s="1"/>
  <c r="M239" i="6"/>
  <c r="M217" i="6"/>
  <c r="T217" i="6" s="1"/>
  <c r="M216" i="6"/>
  <c r="T216" i="6" s="1"/>
  <c r="K216" i="6"/>
  <c r="R216" i="6" s="1"/>
  <c r="M215" i="6"/>
  <c r="T215" i="6" s="1"/>
  <c r="K215" i="6"/>
  <c r="R215" i="6" s="1"/>
  <c r="M214" i="6"/>
  <c r="T214" i="6" s="1"/>
  <c r="K214" i="6"/>
  <c r="R214" i="6" s="1"/>
  <c r="M213" i="6"/>
  <c r="T213" i="6" s="1"/>
  <c r="K213" i="6"/>
  <c r="R213" i="6" s="1"/>
  <c r="M212" i="6"/>
  <c r="T212" i="6" s="1"/>
  <c r="K212" i="6"/>
  <c r="R212" i="6" s="1"/>
  <c r="R211" i="6"/>
  <c r="N211" i="6"/>
  <c r="U211" i="6" s="1"/>
  <c r="AN90" i="6" s="1"/>
  <c r="M211" i="6"/>
  <c r="M189" i="6"/>
  <c r="T189" i="6" s="1"/>
  <c r="M188" i="6"/>
  <c r="T188" i="6" s="1"/>
  <c r="K188" i="6"/>
  <c r="R188" i="6" s="1"/>
  <c r="M187" i="6"/>
  <c r="T187" i="6" s="1"/>
  <c r="K187" i="6"/>
  <c r="R187" i="6" s="1"/>
  <c r="M186" i="6"/>
  <c r="T186" i="6" s="1"/>
  <c r="K186" i="6"/>
  <c r="R186" i="6" s="1"/>
  <c r="M185" i="6"/>
  <c r="T185" i="6" s="1"/>
  <c r="K185" i="6"/>
  <c r="R185" i="6" s="1"/>
  <c r="M184" i="6"/>
  <c r="T184" i="6" s="1"/>
  <c r="K184" i="6"/>
  <c r="R184" i="6" s="1"/>
  <c r="R183" i="6"/>
  <c r="N183" i="6"/>
  <c r="U183" i="6" s="1"/>
  <c r="AL89" i="6" s="1"/>
  <c r="M183" i="6"/>
  <c r="M161" i="6"/>
  <c r="T161" i="6" s="1"/>
  <c r="M160" i="6"/>
  <c r="T160" i="6" s="1"/>
  <c r="K160" i="6"/>
  <c r="R160" i="6" s="1"/>
  <c r="M159" i="6"/>
  <c r="T159" i="6" s="1"/>
  <c r="K159" i="6"/>
  <c r="R159" i="6" s="1"/>
  <c r="M158" i="6"/>
  <c r="T158" i="6" s="1"/>
  <c r="K158" i="6"/>
  <c r="R158" i="6" s="1"/>
  <c r="M157" i="6"/>
  <c r="T157" i="6" s="1"/>
  <c r="K157" i="6"/>
  <c r="R157" i="6" s="1"/>
  <c r="M156" i="6"/>
  <c r="T156" i="6" s="1"/>
  <c r="K156" i="6"/>
  <c r="R156" i="6" s="1"/>
  <c r="R155" i="6"/>
  <c r="N155" i="6"/>
  <c r="U155" i="6" s="1"/>
  <c r="AJ88" i="6" s="1"/>
  <c r="M155" i="6"/>
  <c r="M133" i="6"/>
  <c r="T133" i="6" s="1"/>
  <c r="M132" i="6"/>
  <c r="T132" i="6" s="1"/>
  <c r="K132" i="6"/>
  <c r="R132" i="6" s="1"/>
  <c r="M131" i="6"/>
  <c r="T131" i="6" s="1"/>
  <c r="K131" i="6"/>
  <c r="R131" i="6" s="1"/>
  <c r="M130" i="6"/>
  <c r="T130" i="6" s="1"/>
  <c r="K130" i="6"/>
  <c r="R130" i="6" s="1"/>
  <c r="M129" i="6"/>
  <c r="T129" i="6" s="1"/>
  <c r="K129" i="6"/>
  <c r="R129" i="6" s="1"/>
  <c r="M128" i="6"/>
  <c r="T128" i="6" s="1"/>
  <c r="K128" i="6"/>
  <c r="R128" i="6" s="1"/>
  <c r="R127" i="6"/>
  <c r="N127" i="6"/>
  <c r="U127" i="6" s="1"/>
  <c r="AH87" i="6" s="1"/>
  <c r="M127" i="6"/>
  <c r="M105" i="6"/>
  <c r="T105" i="6" s="1"/>
  <c r="M104" i="6"/>
  <c r="T104" i="6" s="1"/>
  <c r="K104" i="6"/>
  <c r="R104" i="6" s="1"/>
  <c r="M103" i="6"/>
  <c r="T103" i="6" s="1"/>
  <c r="K103" i="6"/>
  <c r="R103" i="6" s="1"/>
  <c r="M102" i="6"/>
  <c r="T102" i="6" s="1"/>
  <c r="K102" i="6"/>
  <c r="R102" i="6" s="1"/>
  <c r="M101" i="6"/>
  <c r="T101" i="6" s="1"/>
  <c r="K101" i="6"/>
  <c r="R101" i="6" s="1"/>
  <c r="M100" i="6"/>
  <c r="T100" i="6" s="1"/>
  <c r="K100" i="6"/>
  <c r="R100" i="6" s="1"/>
  <c r="R99" i="6"/>
  <c r="N99" i="6"/>
  <c r="U99" i="6" s="1"/>
  <c r="AF86" i="6" s="1"/>
  <c r="M99" i="6"/>
  <c r="M77" i="6"/>
  <c r="T77" i="6" s="1"/>
  <c r="M76" i="6"/>
  <c r="T76" i="6" s="1"/>
  <c r="K76" i="6"/>
  <c r="R76" i="6" s="1"/>
  <c r="M75" i="6"/>
  <c r="T75" i="6" s="1"/>
  <c r="K75" i="6"/>
  <c r="R75" i="6" s="1"/>
  <c r="M74" i="6"/>
  <c r="T74" i="6" s="1"/>
  <c r="K74" i="6"/>
  <c r="R74" i="6" s="1"/>
  <c r="M73" i="6"/>
  <c r="T73" i="6" s="1"/>
  <c r="K73" i="6"/>
  <c r="R73" i="6" s="1"/>
  <c r="M72" i="6"/>
  <c r="T72" i="6" s="1"/>
  <c r="K72" i="6"/>
  <c r="R72" i="6" s="1"/>
  <c r="R71" i="6"/>
  <c r="N71" i="6"/>
  <c r="U71" i="6" s="1"/>
  <c r="AD85" i="6" s="1"/>
  <c r="M71" i="6"/>
  <c r="M3521" i="5"/>
  <c r="T3521" i="5" s="1"/>
  <c r="M3520" i="5"/>
  <c r="T3520" i="5" s="1"/>
  <c r="K3520" i="5"/>
  <c r="R3520" i="5" s="1"/>
  <c r="M3519" i="5"/>
  <c r="T3519" i="5" s="1"/>
  <c r="K3519" i="5"/>
  <c r="R3519" i="5" s="1"/>
  <c r="M3518" i="5"/>
  <c r="T3518" i="5" s="1"/>
  <c r="K3518" i="5"/>
  <c r="R3518" i="5" s="1"/>
  <c r="M3517" i="5"/>
  <c r="T3517" i="5" s="1"/>
  <c r="K3517" i="5"/>
  <c r="R3517" i="5" s="1"/>
  <c r="M3516" i="5"/>
  <c r="T3516" i="5" s="1"/>
  <c r="K3516" i="5"/>
  <c r="R3516" i="5" s="1"/>
  <c r="R3515" i="5"/>
  <c r="N3515" i="5"/>
  <c r="U3515" i="5" s="1"/>
  <c r="AN3394" i="5" s="1"/>
  <c r="M3515" i="5"/>
  <c r="M3493" i="5"/>
  <c r="T3493" i="5" s="1"/>
  <c r="M3492" i="5"/>
  <c r="T3492" i="5" s="1"/>
  <c r="K3492" i="5"/>
  <c r="R3492" i="5" s="1"/>
  <c r="M3491" i="5"/>
  <c r="T3491" i="5" s="1"/>
  <c r="K3491" i="5"/>
  <c r="R3491" i="5" s="1"/>
  <c r="M3490" i="5"/>
  <c r="T3490" i="5" s="1"/>
  <c r="K3490" i="5"/>
  <c r="R3490" i="5" s="1"/>
  <c r="M3489" i="5"/>
  <c r="T3489" i="5" s="1"/>
  <c r="K3489" i="5"/>
  <c r="R3489" i="5" s="1"/>
  <c r="M3488" i="5"/>
  <c r="T3488" i="5" s="1"/>
  <c r="K3488" i="5"/>
  <c r="R3488" i="5" s="1"/>
  <c r="R3487" i="5"/>
  <c r="N3487" i="5"/>
  <c r="U3487" i="5" s="1"/>
  <c r="AL3393" i="5" s="1"/>
  <c r="M3487" i="5"/>
  <c r="M3465" i="5"/>
  <c r="T3465" i="5" s="1"/>
  <c r="M3464" i="5"/>
  <c r="T3464" i="5" s="1"/>
  <c r="K3464" i="5"/>
  <c r="R3464" i="5" s="1"/>
  <c r="M3463" i="5"/>
  <c r="T3463" i="5" s="1"/>
  <c r="K3463" i="5"/>
  <c r="R3463" i="5" s="1"/>
  <c r="M3462" i="5"/>
  <c r="T3462" i="5" s="1"/>
  <c r="K3462" i="5"/>
  <c r="R3462" i="5" s="1"/>
  <c r="M3461" i="5"/>
  <c r="T3461" i="5" s="1"/>
  <c r="K3461" i="5"/>
  <c r="R3461" i="5" s="1"/>
  <c r="M3460" i="5"/>
  <c r="T3460" i="5" s="1"/>
  <c r="K3460" i="5"/>
  <c r="R3460" i="5" s="1"/>
  <c r="R3459" i="5"/>
  <c r="N3459" i="5"/>
  <c r="U3459" i="5" s="1"/>
  <c r="AJ3392" i="5" s="1"/>
  <c r="M3459" i="5"/>
  <c r="M3437" i="5"/>
  <c r="T3437" i="5" s="1"/>
  <c r="M3436" i="5"/>
  <c r="T3436" i="5" s="1"/>
  <c r="K3436" i="5"/>
  <c r="R3436" i="5" s="1"/>
  <c r="M3435" i="5"/>
  <c r="T3435" i="5" s="1"/>
  <c r="K3435" i="5"/>
  <c r="R3435" i="5" s="1"/>
  <c r="M3434" i="5"/>
  <c r="T3434" i="5" s="1"/>
  <c r="K3434" i="5"/>
  <c r="R3434" i="5" s="1"/>
  <c r="M3433" i="5"/>
  <c r="T3433" i="5" s="1"/>
  <c r="K3433" i="5"/>
  <c r="R3433" i="5" s="1"/>
  <c r="M3432" i="5"/>
  <c r="T3432" i="5" s="1"/>
  <c r="K3432" i="5"/>
  <c r="R3432" i="5" s="1"/>
  <c r="R3431" i="5"/>
  <c r="N3431" i="5"/>
  <c r="U3431" i="5" s="1"/>
  <c r="AH3391" i="5" s="1"/>
  <c r="M3431" i="5"/>
  <c r="M3409" i="5"/>
  <c r="T3409" i="5" s="1"/>
  <c r="M3408" i="5"/>
  <c r="T3408" i="5" s="1"/>
  <c r="K3408" i="5"/>
  <c r="R3408" i="5" s="1"/>
  <c r="M3407" i="5"/>
  <c r="T3407" i="5" s="1"/>
  <c r="K3407" i="5"/>
  <c r="R3407" i="5" s="1"/>
  <c r="M3406" i="5"/>
  <c r="T3406" i="5" s="1"/>
  <c r="K3406" i="5"/>
  <c r="R3406" i="5" s="1"/>
  <c r="M3405" i="5"/>
  <c r="T3405" i="5" s="1"/>
  <c r="K3405" i="5"/>
  <c r="R3405" i="5" s="1"/>
  <c r="M3404" i="5"/>
  <c r="T3404" i="5" s="1"/>
  <c r="K3404" i="5"/>
  <c r="R3404" i="5" s="1"/>
  <c r="R3403" i="5"/>
  <c r="N3403" i="5"/>
  <c r="U3403" i="5" s="1"/>
  <c r="M3403" i="5"/>
  <c r="M3381" i="5"/>
  <c r="T3381" i="5" s="1"/>
  <c r="M3380" i="5"/>
  <c r="T3380" i="5" s="1"/>
  <c r="K3380" i="5"/>
  <c r="R3380" i="5" s="1"/>
  <c r="M3379" i="5"/>
  <c r="T3379" i="5" s="1"/>
  <c r="K3379" i="5"/>
  <c r="R3379" i="5" s="1"/>
  <c r="M3378" i="5"/>
  <c r="T3378" i="5" s="1"/>
  <c r="K3378" i="5"/>
  <c r="R3378" i="5" s="1"/>
  <c r="M3377" i="5"/>
  <c r="T3377" i="5" s="1"/>
  <c r="K3377" i="5"/>
  <c r="R3377" i="5" s="1"/>
  <c r="M3376" i="5"/>
  <c r="T3376" i="5" s="1"/>
  <c r="K3376" i="5"/>
  <c r="R3376" i="5" s="1"/>
  <c r="R3375" i="5"/>
  <c r="N3375" i="5"/>
  <c r="U3375" i="5" s="1"/>
  <c r="M3375" i="5"/>
  <c r="M3353" i="5"/>
  <c r="T3353" i="5" s="1"/>
  <c r="M3352" i="5"/>
  <c r="T3352" i="5" s="1"/>
  <c r="K3352" i="5"/>
  <c r="R3352" i="5" s="1"/>
  <c r="M3351" i="5"/>
  <c r="T3351" i="5" s="1"/>
  <c r="K3351" i="5"/>
  <c r="R3351" i="5" s="1"/>
  <c r="M3350" i="5"/>
  <c r="T3350" i="5" s="1"/>
  <c r="K3350" i="5"/>
  <c r="R3350" i="5" s="1"/>
  <c r="M3349" i="5"/>
  <c r="T3349" i="5" s="1"/>
  <c r="K3349" i="5"/>
  <c r="R3349" i="5" s="1"/>
  <c r="M3348" i="5"/>
  <c r="T3348" i="5" s="1"/>
  <c r="K3348" i="5"/>
  <c r="R3348" i="5" s="1"/>
  <c r="R3347" i="5"/>
  <c r="N3347" i="5"/>
  <c r="U3347" i="5" s="1"/>
  <c r="AN3226" i="5" s="1"/>
  <c r="M3347" i="5"/>
  <c r="M3325" i="5"/>
  <c r="T3325" i="5" s="1"/>
  <c r="M3324" i="5"/>
  <c r="T3324" i="5" s="1"/>
  <c r="K3324" i="5"/>
  <c r="R3324" i="5" s="1"/>
  <c r="M3323" i="5"/>
  <c r="T3323" i="5" s="1"/>
  <c r="K3323" i="5"/>
  <c r="R3323" i="5" s="1"/>
  <c r="M3322" i="5"/>
  <c r="T3322" i="5" s="1"/>
  <c r="K3322" i="5"/>
  <c r="R3322" i="5" s="1"/>
  <c r="M3321" i="5"/>
  <c r="T3321" i="5" s="1"/>
  <c r="K3321" i="5"/>
  <c r="R3321" i="5" s="1"/>
  <c r="M3320" i="5"/>
  <c r="T3320" i="5" s="1"/>
  <c r="K3320" i="5"/>
  <c r="R3320" i="5" s="1"/>
  <c r="R3319" i="5"/>
  <c r="N3319" i="5"/>
  <c r="U3319" i="5" s="1"/>
  <c r="AL3225" i="5" s="1"/>
  <c r="M3319" i="5"/>
  <c r="M3297" i="5"/>
  <c r="T3297" i="5" s="1"/>
  <c r="M3296" i="5"/>
  <c r="T3296" i="5" s="1"/>
  <c r="K3296" i="5"/>
  <c r="R3296" i="5" s="1"/>
  <c r="M3295" i="5"/>
  <c r="T3295" i="5" s="1"/>
  <c r="K3295" i="5"/>
  <c r="R3295" i="5" s="1"/>
  <c r="M3294" i="5"/>
  <c r="T3294" i="5" s="1"/>
  <c r="K3294" i="5"/>
  <c r="R3294" i="5" s="1"/>
  <c r="M3293" i="5"/>
  <c r="T3293" i="5" s="1"/>
  <c r="K3293" i="5"/>
  <c r="R3293" i="5" s="1"/>
  <c r="M3292" i="5"/>
  <c r="T3292" i="5" s="1"/>
  <c r="K3292" i="5"/>
  <c r="R3292" i="5" s="1"/>
  <c r="R3291" i="5"/>
  <c r="N3291" i="5"/>
  <c r="U3291" i="5" s="1"/>
  <c r="AJ3224" i="5" s="1"/>
  <c r="M3291" i="5"/>
  <c r="M3269" i="5"/>
  <c r="T3269" i="5" s="1"/>
  <c r="M3268" i="5"/>
  <c r="T3268" i="5" s="1"/>
  <c r="K3268" i="5"/>
  <c r="R3268" i="5" s="1"/>
  <c r="M3267" i="5"/>
  <c r="T3267" i="5" s="1"/>
  <c r="K3267" i="5"/>
  <c r="R3267" i="5" s="1"/>
  <c r="M3266" i="5"/>
  <c r="T3266" i="5" s="1"/>
  <c r="K3266" i="5"/>
  <c r="R3266" i="5" s="1"/>
  <c r="M3265" i="5"/>
  <c r="T3265" i="5" s="1"/>
  <c r="K3265" i="5"/>
  <c r="R3265" i="5" s="1"/>
  <c r="M3264" i="5"/>
  <c r="T3264" i="5" s="1"/>
  <c r="K3264" i="5"/>
  <c r="R3264" i="5" s="1"/>
  <c r="R3263" i="5"/>
  <c r="N3263" i="5"/>
  <c r="U3263" i="5" s="1"/>
  <c r="AH3223" i="5" s="1"/>
  <c r="M3263" i="5"/>
  <c r="M3241" i="5"/>
  <c r="T3241" i="5" s="1"/>
  <c r="M3240" i="5"/>
  <c r="T3240" i="5" s="1"/>
  <c r="K3240" i="5"/>
  <c r="R3240" i="5" s="1"/>
  <c r="M3239" i="5"/>
  <c r="T3239" i="5" s="1"/>
  <c r="K3239" i="5"/>
  <c r="R3239" i="5" s="1"/>
  <c r="M3238" i="5"/>
  <c r="T3238" i="5" s="1"/>
  <c r="K3238" i="5"/>
  <c r="R3238" i="5" s="1"/>
  <c r="M3237" i="5"/>
  <c r="T3237" i="5" s="1"/>
  <c r="K3237" i="5"/>
  <c r="R3237" i="5" s="1"/>
  <c r="M3236" i="5"/>
  <c r="T3236" i="5" s="1"/>
  <c r="K3236" i="5"/>
  <c r="R3236" i="5" s="1"/>
  <c r="R3235" i="5"/>
  <c r="N3235" i="5"/>
  <c r="U3235" i="5" s="1"/>
  <c r="M3235" i="5"/>
  <c r="M3213" i="5"/>
  <c r="T3213" i="5" s="1"/>
  <c r="M3212" i="5"/>
  <c r="T3212" i="5" s="1"/>
  <c r="K3212" i="5"/>
  <c r="R3212" i="5" s="1"/>
  <c r="M3211" i="5"/>
  <c r="T3211" i="5" s="1"/>
  <c r="K3211" i="5"/>
  <c r="R3211" i="5" s="1"/>
  <c r="M3210" i="5"/>
  <c r="T3210" i="5" s="1"/>
  <c r="K3210" i="5"/>
  <c r="R3210" i="5" s="1"/>
  <c r="M3209" i="5"/>
  <c r="T3209" i="5" s="1"/>
  <c r="K3209" i="5"/>
  <c r="R3209" i="5" s="1"/>
  <c r="M3208" i="5"/>
  <c r="T3208" i="5" s="1"/>
  <c r="K3208" i="5"/>
  <c r="R3208" i="5" s="1"/>
  <c r="R3207" i="5"/>
  <c r="N3207" i="5"/>
  <c r="U3207" i="5" s="1"/>
  <c r="M3207" i="5"/>
  <c r="M3185" i="5"/>
  <c r="T3185" i="5" s="1"/>
  <c r="M3184" i="5"/>
  <c r="T3184" i="5" s="1"/>
  <c r="K3184" i="5"/>
  <c r="R3184" i="5" s="1"/>
  <c r="M3183" i="5"/>
  <c r="T3183" i="5" s="1"/>
  <c r="K3183" i="5"/>
  <c r="R3183" i="5" s="1"/>
  <c r="M3182" i="5"/>
  <c r="T3182" i="5" s="1"/>
  <c r="K3182" i="5"/>
  <c r="R3182" i="5" s="1"/>
  <c r="M3181" i="5"/>
  <c r="T3181" i="5" s="1"/>
  <c r="K3181" i="5"/>
  <c r="R3181" i="5" s="1"/>
  <c r="M3180" i="5"/>
  <c r="T3180" i="5" s="1"/>
  <c r="K3180" i="5"/>
  <c r="R3180" i="5" s="1"/>
  <c r="R3179" i="5"/>
  <c r="N3179" i="5"/>
  <c r="U3179" i="5" s="1"/>
  <c r="AN3058" i="5" s="1"/>
  <c r="M3179" i="5"/>
  <c r="M3157" i="5"/>
  <c r="T3157" i="5" s="1"/>
  <c r="M3156" i="5"/>
  <c r="T3156" i="5" s="1"/>
  <c r="K3156" i="5"/>
  <c r="R3156" i="5" s="1"/>
  <c r="M3155" i="5"/>
  <c r="T3155" i="5" s="1"/>
  <c r="K3155" i="5"/>
  <c r="R3155" i="5" s="1"/>
  <c r="M3154" i="5"/>
  <c r="T3154" i="5" s="1"/>
  <c r="K3154" i="5"/>
  <c r="R3154" i="5" s="1"/>
  <c r="M3153" i="5"/>
  <c r="T3153" i="5" s="1"/>
  <c r="K3153" i="5"/>
  <c r="R3153" i="5" s="1"/>
  <c r="M3152" i="5"/>
  <c r="T3152" i="5" s="1"/>
  <c r="K3152" i="5"/>
  <c r="R3152" i="5" s="1"/>
  <c r="R3151" i="5"/>
  <c r="N3151" i="5"/>
  <c r="U3151" i="5" s="1"/>
  <c r="AL3057" i="5" s="1"/>
  <c r="M3151" i="5"/>
  <c r="M3129" i="5"/>
  <c r="T3129" i="5" s="1"/>
  <c r="M3128" i="5"/>
  <c r="T3128" i="5" s="1"/>
  <c r="K3128" i="5"/>
  <c r="R3128" i="5" s="1"/>
  <c r="M3127" i="5"/>
  <c r="T3127" i="5" s="1"/>
  <c r="K3127" i="5"/>
  <c r="R3127" i="5" s="1"/>
  <c r="M3126" i="5"/>
  <c r="T3126" i="5" s="1"/>
  <c r="K3126" i="5"/>
  <c r="R3126" i="5" s="1"/>
  <c r="M3125" i="5"/>
  <c r="T3125" i="5" s="1"/>
  <c r="K3125" i="5"/>
  <c r="R3125" i="5" s="1"/>
  <c r="M3124" i="5"/>
  <c r="T3124" i="5" s="1"/>
  <c r="K3124" i="5"/>
  <c r="R3124" i="5" s="1"/>
  <c r="R3123" i="5"/>
  <c r="N3123" i="5"/>
  <c r="U3123" i="5" s="1"/>
  <c r="AJ3056" i="5" s="1"/>
  <c r="M3123" i="5"/>
  <c r="M3101" i="5"/>
  <c r="T3101" i="5" s="1"/>
  <c r="M3100" i="5"/>
  <c r="T3100" i="5" s="1"/>
  <c r="K3100" i="5"/>
  <c r="R3100" i="5" s="1"/>
  <c r="M3099" i="5"/>
  <c r="T3099" i="5" s="1"/>
  <c r="K3099" i="5"/>
  <c r="R3099" i="5" s="1"/>
  <c r="M3098" i="5"/>
  <c r="T3098" i="5" s="1"/>
  <c r="K3098" i="5"/>
  <c r="R3098" i="5" s="1"/>
  <c r="M3097" i="5"/>
  <c r="T3097" i="5" s="1"/>
  <c r="K3097" i="5"/>
  <c r="R3097" i="5" s="1"/>
  <c r="M3096" i="5"/>
  <c r="T3096" i="5" s="1"/>
  <c r="K3096" i="5"/>
  <c r="R3096" i="5" s="1"/>
  <c r="R3095" i="5"/>
  <c r="N3095" i="5"/>
  <c r="U3095" i="5" s="1"/>
  <c r="AH3055" i="5" s="1"/>
  <c r="M3095" i="5"/>
  <c r="M3073" i="5"/>
  <c r="T3073" i="5" s="1"/>
  <c r="M3072" i="5"/>
  <c r="T3072" i="5" s="1"/>
  <c r="K3072" i="5"/>
  <c r="R3072" i="5" s="1"/>
  <c r="M3071" i="5"/>
  <c r="T3071" i="5" s="1"/>
  <c r="K3071" i="5"/>
  <c r="R3071" i="5" s="1"/>
  <c r="M3070" i="5"/>
  <c r="T3070" i="5" s="1"/>
  <c r="K3070" i="5"/>
  <c r="R3070" i="5" s="1"/>
  <c r="M3069" i="5"/>
  <c r="T3069" i="5" s="1"/>
  <c r="K3069" i="5"/>
  <c r="R3069" i="5" s="1"/>
  <c r="M3068" i="5"/>
  <c r="T3068" i="5" s="1"/>
  <c r="K3068" i="5"/>
  <c r="R3068" i="5" s="1"/>
  <c r="R3067" i="5"/>
  <c r="N3067" i="5"/>
  <c r="U3067" i="5" s="1"/>
  <c r="M3067" i="5"/>
  <c r="M3045" i="5"/>
  <c r="T3045" i="5" s="1"/>
  <c r="M3044" i="5"/>
  <c r="T3044" i="5" s="1"/>
  <c r="K3044" i="5"/>
  <c r="R3044" i="5" s="1"/>
  <c r="M3043" i="5"/>
  <c r="T3043" i="5" s="1"/>
  <c r="K3043" i="5"/>
  <c r="R3043" i="5" s="1"/>
  <c r="M3042" i="5"/>
  <c r="T3042" i="5" s="1"/>
  <c r="K3042" i="5"/>
  <c r="R3042" i="5" s="1"/>
  <c r="M3041" i="5"/>
  <c r="T3041" i="5" s="1"/>
  <c r="K3041" i="5"/>
  <c r="R3041" i="5" s="1"/>
  <c r="M3040" i="5"/>
  <c r="T3040" i="5" s="1"/>
  <c r="K3040" i="5"/>
  <c r="R3040" i="5" s="1"/>
  <c r="R3039" i="5"/>
  <c r="N3039" i="5"/>
  <c r="U3039" i="5" s="1"/>
  <c r="M3039" i="5"/>
  <c r="M3017" i="5"/>
  <c r="T3017" i="5" s="1"/>
  <c r="M3016" i="5"/>
  <c r="T3016" i="5" s="1"/>
  <c r="K3016" i="5"/>
  <c r="R3016" i="5" s="1"/>
  <c r="M3015" i="5"/>
  <c r="T3015" i="5" s="1"/>
  <c r="K3015" i="5"/>
  <c r="R3015" i="5" s="1"/>
  <c r="M3014" i="5"/>
  <c r="T3014" i="5" s="1"/>
  <c r="K3014" i="5"/>
  <c r="R3014" i="5" s="1"/>
  <c r="M3013" i="5"/>
  <c r="T3013" i="5" s="1"/>
  <c r="K3013" i="5"/>
  <c r="R3013" i="5" s="1"/>
  <c r="M3012" i="5"/>
  <c r="T3012" i="5" s="1"/>
  <c r="K3012" i="5"/>
  <c r="R3012" i="5" s="1"/>
  <c r="R3011" i="5"/>
  <c r="N3011" i="5"/>
  <c r="U3011" i="5" s="1"/>
  <c r="AN2890" i="5" s="1"/>
  <c r="M3011" i="5"/>
  <c r="M2989" i="5"/>
  <c r="T2989" i="5" s="1"/>
  <c r="M2988" i="5"/>
  <c r="T2988" i="5" s="1"/>
  <c r="K2988" i="5"/>
  <c r="R2988" i="5" s="1"/>
  <c r="M2987" i="5"/>
  <c r="T2987" i="5" s="1"/>
  <c r="K2987" i="5"/>
  <c r="R2987" i="5" s="1"/>
  <c r="M2986" i="5"/>
  <c r="T2986" i="5" s="1"/>
  <c r="K2986" i="5"/>
  <c r="R2986" i="5" s="1"/>
  <c r="M2985" i="5"/>
  <c r="T2985" i="5" s="1"/>
  <c r="K2985" i="5"/>
  <c r="R2985" i="5" s="1"/>
  <c r="M2984" i="5"/>
  <c r="T2984" i="5" s="1"/>
  <c r="K2984" i="5"/>
  <c r="R2984" i="5" s="1"/>
  <c r="R2983" i="5"/>
  <c r="N2983" i="5"/>
  <c r="U2983" i="5" s="1"/>
  <c r="AL2889" i="5" s="1"/>
  <c r="M2983" i="5"/>
  <c r="M2961" i="5"/>
  <c r="T2961" i="5" s="1"/>
  <c r="M2960" i="5"/>
  <c r="T2960" i="5" s="1"/>
  <c r="K2960" i="5"/>
  <c r="R2960" i="5" s="1"/>
  <c r="M2959" i="5"/>
  <c r="T2959" i="5" s="1"/>
  <c r="K2959" i="5"/>
  <c r="R2959" i="5" s="1"/>
  <c r="M2958" i="5"/>
  <c r="T2958" i="5" s="1"/>
  <c r="K2958" i="5"/>
  <c r="R2958" i="5" s="1"/>
  <c r="M2957" i="5"/>
  <c r="T2957" i="5" s="1"/>
  <c r="K2957" i="5"/>
  <c r="R2957" i="5" s="1"/>
  <c r="M2956" i="5"/>
  <c r="T2956" i="5" s="1"/>
  <c r="K2956" i="5"/>
  <c r="R2956" i="5" s="1"/>
  <c r="R2955" i="5"/>
  <c r="N2955" i="5"/>
  <c r="U2955" i="5" s="1"/>
  <c r="AJ2888" i="5" s="1"/>
  <c r="M2955" i="5"/>
  <c r="M2933" i="5"/>
  <c r="T2933" i="5" s="1"/>
  <c r="M2932" i="5"/>
  <c r="T2932" i="5" s="1"/>
  <c r="K2932" i="5"/>
  <c r="R2932" i="5" s="1"/>
  <c r="M2931" i="5"/>
  <c r="T2931" i="5" s="1"/>
  <c r="K2931" i="5"/>
  <c r="R2931" i="5" s="1"/>
  <c r="M2930" i="5"/>
  <c r="T2930" i="5" s="1"/>
  <c r="K2930" i="5"/>
  <c r="R2930" i="5" s="1"/>
  <c r="M2929" i="5"/>
  <c r="T2929" i="5" s="1"/>
  <c r="K2929" i="5"/>
  <c r="R2929" i="5" s="1"/>
  <c r="M2928" i="5"/>
  <c r="T2928" i="5" s="1"/>
  <c r="K2928" i="5"/>
  <c r="R2928" i="5" s="1"/>
  <c r="R2927" i="5"/>
  <c r="N2927" i="5"/>
  <c r="U2927" i="5" s="1"/>
  <c r="AH2887" i="5" s="1"/>
  <c r="M2927" i="5"/>
  <c r="M2905" i="5"/>
  <c r="T2905" i="5" s="1"/>
  <c r="M2904" i="5"/>
  <c r="T2904" i="5" s="1"/>
  <c r="K2904" i="5"/>
  <c r="R2904" i="5" s="1"/>
  <c r="M2903" i="5"/>
  <c r="T2903" i="5" s="1"/>
  <c r="K2903" i="5"/>
  <c r="R2903" i="5" s="1"/>
  <c r="M2902" i="5"/>
  <c r="T2902" i="5" s="1"/>
  <c r="K2902" i="5"/>
  <c r="R2902" i="5" s="1"/>
  <c r="M2901" i="5"/>
  <c r="T2901" i="5" s="1"/>
  <c r="K2901" i="5"/>
  <c r="R2901" i="5" s="1"/>
  <c r="M2900" i="5"/>
  <c r="T2900" i="5" s="1"/>
  <c r="K2900" i="5"/>
  <c r="R2900" i="5" s="1"/>
  <c r="R2899" i="5"/>
  <c r="N2899" i="5"/>
  <c r="U2899" i="5" s="1"/>
  <c r="M2899" i="5"/>
  <c r="M2877" i="5"/>
  <c r="T2877" i="5" s="1"/>
  <c r="M2876" i="5"/>
  <c r="T2876" i="5" s="1"/>
  <c r="K2876" i="5"/>
  <c r="R2876" i="5" s="1"/>
  <c r="M2875" i="5"/>
  <c r="T2875" i="5" s="1"/>
  <c r="K2875" i="5"/>
  <c r="R2875" i="5" s="1"/>
  <c r="M2874" i="5"/>
  <c r="T2874" i="5" s="1"/>
  <c r="K2874" i="5"/>
  <c r="R2874" i="5" s="1"/>
  <c r="M2873" i="5"/>
  <c r="T2873" i="5" s="1"/>
  <c r="K2873" i="5"/>
  <c r="R2873" i="5" s="1"/>
  <c r="M2872" i="5"/>
  <c r="T2872" i="5" s="1"/>
  <c r="K2872" i="5"/>
  <c r="R2872" i="5" s="1"/>
  <c r="R2871" i="5"/>
  <c r="N2871" i="5"/>
  <c r="U2871" i="5" s="1"/>
  <c r="M2871" i="5"/>
  <c r="M2849" i="5"/>
  <c r="T2849" i="5" s="1"/>
  <c r="M2848" i="5"/>
  <c r="T2848" i="5" s="1"/>
  <c r="K2848" i="5"/>
  <c r="R2848" i="5" s="1"/>
  <c r="M2847" i="5"/>
  <c r="T2847" i="5" s="1"/>
  <c r="K2847" i="5"/>
  <c r="R2847" i="5" s="1"/>
  <c r="M2846" i="5"/>
  <c r="T2846" i="5" s="1"/>
  <c r="K2846" i="5"/>
  <c r="R2846" i="5" s="1"/>
  <c r="M2845" i="5"/>
  <c r="T2845" i="5" s="1"/>
  <c r="K2845" i="5"/>
  <c r="R2845" i="5" s="1"/>
  <c r="M2844" i="5"/>
  <c r="T2844" i="5" s="1"/>
  <c r="K2844" i="5"/>
  <c r="R2844" i="5" s="1"/>
  <c r="R2843" i="5"/>
  <c r="N2843" i="5"/>
  <c r="U2843" i="5" s="1"/>
  <c r="AN2722" i="5" s="1"/>
  <c r="M2843" i="5"/>
  <c r="M2821" i="5"/>
  <c r="T2821" i="5" s="1"/>
  <c r="M2820" i="5"/>
  <c r="T2820" i="5" s="1"/>
  <c r="K2820" i="5"/>
  <c r="R2820" i="5" s="1"/>
  <c r="M2819" i="5"/>
  <c r="T2819" i="5" s="1"/>
  <c r="K2819" i="5"/>
  <c r="R2819" i="5" s="1"/>
  <c r="M2818" i="5"/>
  <c r="T2818" i="5" s="1"/>
  <c r="K2818" i="5"/>
  <c r="R2818" i="5" s="1"/>
  <c r="M2817" i="5"/>
  <c r="T2817" i="5" s="1"/>
  <c r="K2817" i="5"/>
  <c r="R2817" i="5" s="1"/>
  <c r="M2816" i="5"/>
  <c r="T2816" i="5" s="1"/>
  <c r="K2816" i="5"/>
  <c r="R2816" i="5" s="1"/>
  <c r="R2815" i="5"/>
  <c r="N2815" i="5"/>
  <c r="U2815" i="5" s="1"/>
  <c r="AL2721" i="5" s="1"/>
  <c r="M2815" i="5"/>
  <c r="M2793" i="5"/>
  <c r="T2793" i="5" s="1"/>
  <c r="M2792" i="5"/>
  <c r="T2792" i="5" s="1"/>
  <c r="K2792" i="5"/>
  <c r="R2792" i="5" s="1"/>
  <c r="M2791" i="5"/>
  <c r="T2791" i="5" s="1"/>
  <c r="K2791" i="5"/>
  <c r="R2791" i="5" s="1"/>
  <c r="M2790" i="5"/>
  <c r="T2790" i="5" s="1"/>
  <c r="K2790" i="5"/>
  <c r="R2790" i="5" s="1"/>
  <c r="M2789" i="5"/>
  <c r="T2789" i="5" s="1"/>
  <c r="K2789" i="5"/>
  <c r="R2789" i="5" s="1"/>
  <c r="M2788" i="5"/>
  <c r="T2788" i="5" s="1"/>
  <c r="K2788" i="5"/>
  <c r="R2788" i="5" s="1"/>
  <c r="R2787" i="5"/>
  <c r="N2787" i="5"/>
  <c r="U2787" i="5" s="1"/>
  <c r="AJ2720" i="5" s="1"/>
  <c r="M2787" i="5"/>
  <c r="M2765" i="5"/>
  <c r="T2765" i="5" s="1"/>
  <c r="M2764" i="5"/>
  <c r="T2764" i="5" s="1"/>
  <c r="K2764" i="5"/>
  <c r="R2764" i="5" s="1"/>
  <c r="M2763" i="5"/>
  <c r="T2763" i="5" s="1"/>
  <c r="K2763" i="5"/>
  <c r="R2763" i="5" s="1"/>
  <c r="M2762" i="5"/>
  <c r="T2762" i="5" s="1"/>
  <c r="K2762" i="5"/>
  <c r="R2762" i="5" s="1"/>
  <c r="M2761" i="5"/>
  <c r="T2761" i="5" s="1"/>
  <c r="K2761" i="5"/>
  <c r="R2761" i="5" s="1"/>
  <c r="M2760" i="5"/>
  <c r="T2760" i="5" s="1"/>
  <c r="K2760" i="5"/>
  <c r="R2760" i="5" s="1"/>
  <c r="R2759" i="5"/>
  <c r="N2759" i="5"/>
  <c r="U2759" i="5" s="1"/>
  <c r="M2759" i="5"/>
  <c r="M2737" i="5"/>
  <c r="T2737" i="5" s="1"/>
  <c r="M2736" i="5"/>
  <c r="T2736" i="5" s="1"/>
  <c r="K2736" i="5"/>
  <c r="R2736" i="5" s="1"/>
  <c r="M2735" i="5"/>
  <c r="T2735" i="5" s="1"/>
  <c r="K2735" i="5"/>
  <c r="R2735" i="5" s="1"/>
  <c r="M2734" i="5"/>
  <c r="T2734" i="5" s="1"/>
  <c r="K2734" i="5"/>
  <c r="R2734" i="5" s="1"/>
  <c r="M2733" i="5"/>
  <c r="T2733" i="5" s="1"/>
  <c r="K2733" i="5"/>
  <c r="R2733" i="5" s="1"/>
  <c r="M2732" i="5"/>
  <c r="T2732" i="5" s="1"/>
  <c r="K2732" i="5"/>
  <c r="R2732" i="5" s="1"/>
  <c r="R2731" i="5"/>
  <c r="N2731" i="5"/>
  <c r="U2731" i="5" s="1"/>
  <c r="M2731" i="5"/>
  <c r="M2709" i="5"/>
  <c r="T2709" i="5" s="1"/>
  <c r="M2708" i="5"/>
  <c r="T2708" i="5" s="1"/>
  <c r="K2708" i="5"/>
  <c r="R2708" i="5" s="1"/>
  <c r="M2707" i="5"/>
  <c r="T2707" i="5" s="1"/>
  <c r="K2707" i="5"/>
  <c r="R2707" i="5" s="1"/>
  <c r="M2706" i="5"/>
  <c r="T2706" i="5" s="1"/>
  <c r="K2706" i="5"/>
  <c r="R2706" i="5" s="1"/>
  <c r="M2705" i="5"/>
  <c r="T2705" i="5" s="1"/>
  <c r="K2705" i="5"/>
  <c r="R2705" i="5" s="1"/>
  <c r="M2704" i="5"/>
  <c r="T2704" i="5" s="1"/>
  <c r="K2704" i="5"/>
  <c r="R2704" i="5" s="1"/>
  <c r="R2703" i="5"/>
  <c r="N2703" i="5"/>
  <c r="U2703" i="5" s="1"/>
  <c r="M2703" i="5"/>
  <c r="M2681" i="5"/>
  <c r="T2681" i="5" s="1"/>
  <c r="M2680" i="5"/>
  <c r="T2680" i="5" s="1"/>
  <c r="K2680" i="5"/>
  <c r="R2680" i="5" s="1"/>
  <c r="M2679" i="5"/>
  <c r="T2679" i="5" s="1"/>
  <c r="K2679" i="5"/>
  <c r="R2679" i="5" s="1"/>
  <c r="M2678" i="5"/>
  <c r="T2678" i="5" s="1"/>
  <c r="K2678" i="5"/>
  <c r="R2678" i="5" s="1"/>
  <c r="M2677" i="5"/>
  <c r="T2677" i="5" s="1"/>
  <c r="K2677" i="5"/>
  <c r="R2677" i="5" s="1"/>
  <c r="M2676" i="5"/>
  <c r="T2676" i="5" s="1"/>
  <c r="K2676" i="5"/>
  <c r="R2676" i="5" s="1"/>
  <c r="R2675" i="5"/>
  <c r="N2675" i="5"/>
  <c r="U2675" i="5" s="1"/>
  <c r="AL2581" i="5" s="1"/>
  <c r="M2675" i="5"/>
  <c r="M2653" i="5"/>
  <c r="T2653" i="5" s="1"/>
  <c r="M2652" i="5"/>
  <c r="T2652" i="5" s="1"/>
  <c r="K2652" i="5"/>
  <c r="R2652" i="5" s="1"/>
  <c r="M2651" i="5"/>
  <c r="T2651" i="5" s="1"/>
  <c r="K2651" i="5"/>
  <c r="R2651" i="5" s="1"/>
  <c r="M2650" i="5"/>
  <c r="T2650" i="5" s="1"/>
  <c r="K2650" i="5"/>
  <c r="R2650" i="5" s="1"/>
  <c r="M2649" i="5"/>
  <c r="T2649" i="5" s="1"/>
  <c r="K2649" i="5"/>
  <c r="R2649" i="5" s="1"/>
  <c r="M2648" i="5"/>
  <c r="T2648" i="5" s="1"/>
  <c r="K2648" i="5"/>
  <c r="R2648" i="5" s="1"/>
  <c r="R2647" i="5"/>
  <c r="N2647" i="5"/>
  <c r="U2647" i="5" s="1"/>
  <c r="AJ2580" i="5" s="1"/>
  <c r="M2647" i="5"/>
  <c r="M2625" i="5"/>
  <c r="T2625" i="5" s="1"/>
  <c r="M2624" i="5"/>
  <c r="T2624" i="5" s="1"/>
  <c r="K2624" i="5"/>
  <c r="R2624" i="5" s="1"/>
  <c r="M2623" i="5"/>
  <c r="T2623" i="5" s="1"/>
  <c r="K2623" i="5"/>
  <c r="R2623" i="5" s="1"/>
  <c r="M2622" i="5"/>
  <c r="T2622" i="5" s="1"/>
  <c r="K2622" i="5"/>
  <c r="R2622" i="5" s="1"/>
  <c r="M2621" i="5"/>
  <c r="T2621" i="5" s="1"/>
  <c r="K2621" i="5"/>
  <c r="R2621" i="5" s="1"/>
  <c r="M2620" i="5"/>
  <c r="T2620" i="5" s="1"/>
  <c r="K2620" i="5"/>
  <c r="R2620" i="5" s="1"/>
  <c r="R2619" i="5"/>
  <c r="N2619" i="5"/>
  <c r="U2619" i="5" s="1"/>
  <c r="M2619" i="5"/>
  <c r="M2597" i="5"/>
  <c r="T2597" i="5" s="1"/>
  <c r="M2596" i="5"/>
  <c r="T2596" i="5" s="1"/>
  <c r="K2596" i="5"/>
  <c r="R2596" i="5" s="1"/>
  <c r="M2595" i="5"/>
  <c r="T2595" i="5" s="1"/>
  <c r="K2595" i="5"/>
  <c r="R2595" i="5" s="1"/>
  <c r="M2594" i="5"/>
  <c r="T2594" i="5" s="1"/>
  <c r="K2594" i="5"/>
  <c r="R2594" i="5" s="1"/>
  <c r="M2593" i="5"/>
  <c r="T2593" i="5" s="1"/>
  <c r="K2593" i="5"/>
  <c r="R2593" i="5" s="1"/>
  <c r="M2592" i="5"/>
  <c r="T2592" i="5" s="1"/>
  <c r="K2592" i="5"/>
  <c r="R2592" i="5" s="1"/>
  <c r="R2591" i="5"/>
  <c r="N2591" i="5"/>
  <c r="U2591" i="5" s="1"/>
  <c r="M2591" i="5"/>
  <c r="M2569" i="5"/>
  <c r="T2569" i="5" s="1"/>
  <c r="M2568" i="5"/>
  <c r="T2568" i="5" s="1"/>
  <c r="K2568" i="5"/>
  <c r="R2568" i="5" s="1"/>
  <c r="M2567" i="5"/>
  <c r="T2567" i="5" s="1"/>
  <c r="K2567" i="5"/>
  <c r="R2567" i="5" s="1"/>
  <c r="M2566" i="5"/>
  <c r="T2566" i="5" s="1"/>
  <c r="K2566" i="5"/>
  <c r="R2566" i="5" s="1"/>
  <c r="M2565" i="5"/>
  <c r="T2565" i="5" s="1"/>
  <c r="K2565" i="5"/>
  <c r="R2565" i="5" s="1"/>
  <c r="M2564" i="5"/>
  <c r="T2564" i="5" s="1"/>
  <c r="K2564" i="5"/>
  <c r="R2564" i="5" s="1"/>
  <c r="R2563" i="5"/>
  <c r="N2563" i="5"/>
  <c r="U2563" i="5" s="1"/>
  <c r="M2563" i="5"/>
  <c r="M2541" i="5"/>
  <c r="T2541" i="5" s="1"/>
  <c r="M2540" i="5"/>
  <c r="T2540" i="5" s="1"/>
  <c r="K2540" i="5"/>
  <c r="R2540" i="5" s="1"/>
  <c r="M2539" i="5"/>
  <c r="T2539" i="5" s="1"/>
  <c r="K2539" i="5"/>
  <c r="R2539" i="5" s="1"/>
  <c r="M2538" i="5"/>
  <c r="T2538" i="5" s="1"/>
  <c r="K2538" i="5"/>
  <c r="R2538" i="5" s="1"/>
  <c r="M2537" i="5"/>
  <c r="T2537" i="5" s="1"/>
  <c r="K2537" i="5"/>
  <c r="R2537" i="5" s="1"/>
  <c r="M2536" i="5"/>
  <c r="T2536" i="5" s="1"/>
  <c r="K2536" i="5"/>
  <c r="R2536" i="5" s="1"/>
  <c r="R2535" i="5"/>
  <c r="N2535" i="5"/>
  <c r="U2535" i="5" s="1"/>
  <c r="AL2441" i="5" s="1"/>
  <c r="M2535" i="5"/>
  <c r="M2513" i="5"/>
  <c r="T2513" i="5" s="1"/>
  <c r="M2512" i="5"/>
  <c r="T2512" i="5" s="1"/>
  <c r="K2512" i="5"/>
  <c r="R2512" i="5" s="1"/>
  <c r="M2511" i="5"/>
  <c r="T2511" i="5" s="1"/>
  <c r="K2511" i="5"/>
  <c r="R2511" i="5" s="1"/>
  <c r="M2510" i="5"/>
  <c r="T2510" i="5" s="1"/>
  <c r="K2510" i="5"/>
  <c r="R2510" i="5" s="1"/>
  <c r="M2509" i="5"/>
  <c r="T2509" i="5" s="1"/>
  <c r="K2509" i="5"/>
  <c r="R2509" i="5" s="1"/>
  <c r="M2508" i="5"/>
  <c r="T2508" i="5" s="1"/>
  <c r="K2508" i="5"/>
  <c r="R2508" i="5" s="1"/>
  <c r="R2507" i="5"/>
  <c r="N2507" i="5"/>
  <c r="U2507" i="5" s="1"/>
  <c r="AJ2440" i="5" s="1"/>
  <c r="M2507" i="5"/>
  <c r="M2485" i="5"/>
  <c r="T2485" i="5" s="1"/>
  <c r="M2484" i="5"/>
  <c r="T2484" i="5" s="1"/>
  <c r="K2484" i="5"/>
  <c r="R2484" i="5" s="1"/>
  <c r="M2483" i="5"/>
  <c r="T2483" i="5" s="1"/>
  <c r="K2483" i="5"/>
  <c r="R2483" i="5" s="1"/>
  <c r="M2482" i="5"/>
  <c r="T2482" i="5" s="1"/>
  <c r="K2482" i="5"/>
  <c r="R2482" i="5" s="1"/>
  <c r="M2481" i="5"/>
  <c r="T2481" i="5" s="1"/>
  <c r="K2481" i="5"/>
  <c r="R2481" i="5" s="1"/>
  <c r="M2480" i="5"/>
  <c r="T2480" i="5" s="1"/>
  <c r="K2480" i="5"/>
  <c r="R2480" i="5" s="1"/>
  <c r="R2479" i="5"/>
  <c r="N2479" i="5"/>
  <c r="U2479" i="5" s="1"/>
  <c r="AH2439" i="5" s="1"/>
  <c r="M2479" i="5"/>
  <c r="M2457" i="5"/>
  <c r="T2457" i="5" s="1"/>
  <c r="M2456" i="5"/>
  <c r="T2456" i="5" s="1"/>
  <c r="K2456" i="5"/>
  <c r="R2456" i="5" s="1"/>
  <c r="M2455" i="5"/>
  <c r="T2455" i="5" s="1"/>
  <c r="K2455" i="5"/>
  <c r="R2455" i="5" s="1"/>
  <c r="M2454" i="5"/>
  <c r="T2454" i="5" s="1"/>
  <c r="K2454" i="5"/>
  <c r="R2454" i="5" s="1"/>
  <c r="M2453" i="5"/>
  <c r="T2453" i="5" s="1"/>
  <c r="K2453" i="5"/>
  <c r="R2453" i="5" s="1"/>
  <c r="M2452" i="5"/>
  <c r="T2452" i="5" s="1"/>
  <c r="K2452" i="5"/>
  <c r="R2452" i="5" s="1"/>
  <c r="R2451" i="5"/>
  <c r="N2451" i="5"/>
  <c r="U2451" i="5" s="1"/>
  <c r="M2451" i="5"/>
  <c r="M2429" i="5"/>
  <c r="T2429" i="5" s="1"/>
  <c r="M2428" i="5"/>
  <c r="T2428" i="5" s="1"/>
  <c r="K2428" i="5"/>
  <c r="R2428" i="5" s="1"/>
  <c r="M2427" i="5"/>
  <c r="T2427" i="5" s="1"/>
  <c r="K2427" i="5"/>
  <c r="R2427" i="5" s="1"/>
  <c r="M2426" i="5"/>
  <c r="T2426" i="5" s="1"/>
  <c r="K2426" i="5"/>
  <c r="R2426" i="5" s="1"/>
  <c r="M2425" i="5"/>
  <c r="T2425" i="5" s="1"/>
  <c r="K2425" i="5"/>
  <c r="R2425" i="5" s="1"/>
  <c r="M2424" i="5"/>
  <c r="T2424" i="5" s="1"/>
  <c r="K2424" i="5"/>
  <c r="R2424" i="5" s="1"/>
  <c r="R2423" i="5"/>
  <c r="N2423" i="5"/>
  <c r="U2423" i="5" s="1"/>
  <c r="M2423" i="5"/>
  <c r="M2401" i="5"/>
  <c r="T2401" i="5" s="1"/>
  <c r="M2400" i="5"/>
  <c r="T2400" i="5" s="1"/>
  <c r="K2400" i="5"/>
  <c r="R2400" i="5" s="1"/>
  <c r="M2399" i="5"/>
  <c r="T2399" i="5" s="1"/>
  <c r="K2399" i="5"/>
  <c r="R2399" i="5" s="1"/>
  <c r="M2398" i="5"/>
  <c r="T2398" i="5" s="1"/>
  <c r="K2398" i="5"/>
  <c r="R2398" i="5" s="1"/>
  <c r="M2397" i="5"/>
  <c r="T2397" i="5" s="1"/>
  <c r="K2397" i="5"/>
  <c r="R2397" i="5" s="1"/>
  <c r="M2396" i="5"/>
  <c r="T2396" i="5" s="1"/>
  <c r="K2396" i="5"/>
  <c r="R2396" i="5" s="1"/>
  <c r="R2395" i="5"/>
  <c r="N2395" i="5"/>
  <c r="U2395" i="5" s="1"/>
  <c r="AN2274" i="5" s="1"/>
  <c r="M2395" i="5"/>
  <c r="M2373" i="5"/>
  <c r="T2373" i="5" s="1"/>
  <c r="M2372" i="5"/>
  <c r="T2372" i="5" s="1"/>
  <c r="K2372" i="5"/>
  <c r="R2372" i="5" s="1"/>
  <c r="M2371" i="5"/>
  <c r="T2371" i="5" s="1"/>
  <c r="K2371" i="5"/>
  <c r="R2371" i="5" s="1"/>
  <c r="M2370" i="5"/>
  <c r="T2370" i="5" s="1"/>
  <c r="K2370" i="5"/>
  <c r="R2370" i="5" s="1"/>
  <c r="M2369" i="5"/>
  <c r="T2369" i="5" s="1"/>
  <c r="K2369" i="5"/>
  <c r="R2369" i="5" s="1"/>
  <c r="M2368" i="5"/>
  <c r="T2368" i="5" s="1"/>
  <c r="K2368" i="5"/>
  <c r="R2368" i="5" s="1"/>
  <c r="R2367" i="5"/>
  <c r="N2367" i="5"/>
  <c r="U2367" i="5" s="1"/>
  <c r="AL2273" i="5" s="1"/>
  <c r="M2367" i="5"/>
  <c r="M2345" i="5"/>
  <c r="T2345" i="5" s="1"/>
  <c r="M2344" i="5"/>
  <c r="T2344" i="5" s="1"/>
  <c r="K2344" i="5"/>
  <c r="R2344" i="5" s="1"/>
  <c r="M2343" i="5"/>
  <c r="T2343" i="5" s="1"/>
  <c r="K2343" i="5"/>
  <c r="R2343" i="5" s="1"/>
  <c r="M2342" i="5"/>
  <c r="T2342" i="5" s="1"/>
  <c r="K2342" i="5"/>
  <c r="R2342" i="5" s="1"/>
  <c r="M2341" i="5"/>
  <c r="T2341" i="5" s="1"/>
  <c r="K2341" i="5"/>
  <c r="R2341" i="5" s="1"/>
  <c r="M2340" i="5"/>
  <c r="T2340" i="5" s="1"/>
  <c r="K2340" i="5"/>
  <c r="R2340" i="5" s="1"/>
  <c r="R2339" i="5"/>
  <c r="N2339" i="5"/>
  <c r="U2339" i="5" s="1"/>
  <c r="AJ2272" i="5" s="1"/>
  <c r="M2339" i="5"/>
  <c r="M2317" i="5"/>
  <c r="T2317" i="5" s="1"/>
  <c r="M2316" i="5"/>
  <c r="T2316" i="5" s="1"/>
  <c r="K2316" i="5"/>
  <c r="R2316" i="5" s="1"/>
  <c r="M2315" i="5"/>
  <c r="T2315" i="5" s="1"/>
  <c r="K2315" i="5"/>
  <c r="R2315" i="5" s="1"/>
  <c r="M2314" i="5"/>
  <c r="T2314" i="5" s="1"/>
  <c r="K2314" i="5"/>
  <c r="R2314" i="5" s="1"/>
  <c r="M2313" i="5"/>
  <c r="T2313" i="5" s="1"/>
  <c r="K2313" i="5"/>
  <c r="R2313" i="5" s="1"/>
  <c r="M2312" i="5"/>
  <c r="T2312" i="5" s="1"/>
  <c r="K2312" i="5"/>
  <c r="R2312" i="5" s="1"/>
  <c r="R2311" i="5"/>
  <c r="N2311" i="5"/>
  <c r="U2311" i="5" s="1"/>
  <c r="AH2271" i="5" s="1"/>
  <c r="M2311" i="5"/>
  <c r="M2289" i="5"/>
  <c r="T2289" i="5" s="1"/>
  <c r="M2288" i="5"/>
  <c r="T2288" i="5" s="1"/>
  <c r="K2288" i="5"/>
  <c r="R2288" i="5" s="1"/>
  <c r="M2287" i="5"/>
  <c r="T2287" i="5" s="1"/>
  <c r="K2287" i="5"/>
  <c r="R2287" i="5" s="1"/>
  <c r="M2286" i="5"/>
  <c r="T2286" i="5" s="1"/>
  <c r="K2286" i="5"/>
  <c r="R2286" i="5" s="1"/>
  <c r="M2285" i="5"/>
  <c r="T2285" i="5" s="1"/>
  <c r="K2285" i="5"/>
  <c r="R2285" i="5" s="1"/>
  <c r="M2284" i="5"/>
  <c r="T2284" i="5" s="1"/>
  <c r="K2284" i="5"/>
  <c r="R2284" i="5" s="1"/>
  <c r="R2283" i="5"/>
  <c r="N2283" i="5"/>
  <c r="U2283" i="5" s="1"/>
  <c r="M2283" i="5"/>
  <c r="M2261" i="5"/>
  <c r="T2261" i="5" s="1"/>
  <c r="M2260" i="5"/>
  <c r="T2260" i="5" s="1"/>
  <c r="K2260" i="5"/>
  <c r="R2260" i="5" s="1"/>
  <c r="M2259" i="5"/>
  <c r="T2259" i="5" s="1"/>
  <c r="K2259" i="5"/>
  <c r="R2259" i="5" s="1"/>
  <c r="M2258" i="5"/>
  <c r="T2258" i="5" s="1"/>
  <c r="K2258" i="5"/>
  <c r="R2258" i="5" s="1"/>
  <c r="M2257" i="5"/>
  <c r="T2257" i="5" s="1"/>
  <c r="K2257" i="5"/>
  <c r="R2257" i="5" s="1"/>
  <c r="M2256" i="5"/>
  <c r="T2256" i="5" s="1"/>
  <c r="K2256" i="5"/>
  <c r="R2256" i="5" s="1"/>
  <c r="R2255" i="5"/>
  <c r="N2255" i="5"/>
  <c r="U2255" i="5" s="1"/>
  <c r="M2255" i="5"/>
  <c r="M2233" i="5"/>
  <c r="T2233" i="5" s="1"/>
  <c r="M2232" i="5"/>
  <c r="T2232" i="5" s="1"/>
  <c r="K2232" i="5"/>
  <c r="R2232" i="5" s="1"/>
  <c r="M2231" i="5"/>
  <c r="T2231" i="5" s="1"/>
  <c r="K2231" i="5"/>
  <c r="R2231" i="5" s="1"/>
  <c r="M2230" i="5"/>
  <c r="T2230" i="5" s="1"/>
  <c r="K2230" i="5"/>
  <c r="R2230" i="5" s="1"/>
  <c r="M2229" i="5"/>
  <c r="T2229" i="5" s="1"/>
  <c r="K2229" i="5"/>
  <c r="R2229" i="5" s="1"/>
  <c r="M2228" i="5"/>
  <c r="T2228" i="5" s="1"/>
  <c r="K2228" i="5"/>
  <c r="R2228" i="5" s="1"/>
  <c r="R2227" i="5"/>
  <c r="N2227" i="5"/>
  <c r="U2227" i="5" s="1"/>
  <c r="AN2106" i="5" s="1"/>
  <c r="M2227" i="5"/>
  <c r="M2205" i="5"/>
  <c r="T2205" i="5" s="1"/>
  <c r="M2204" i="5"/>
  <c r="T2204" i="5" s="1"/>
  <c r="K2204" i="5"/>
  <c r="R2204" i="5" s="1"/>
  <c r="M2203" i="5"/>
  <c r="T2203" i="5" s="1"/>
  <c r="K2203" i="5"/>
  <c r="R2203" i="5" s="1"/>
  <c r="M2202" i="5"/>
  <c r="T2202" i="5" s="1"/>
  <c r="K2202" i="5"/>
  <c r="R2202" i="5" s="1"/>
  <c r="M2201" i="5"/>
  <c r="T2201" i="5" s="1"/>
  <c r="K2201" i="5"/>
  <c r="R2201" i="5" s="1"/>
  <c r="M2200" i="5"/>
  <c r="T2200" i="5" s="1"/>
  <c r="K2200" i="5"/>
  <c r="R2200" i="5" s="1"/>
  <c r="R2199" i="5"/>
  <c r="N2199" i="5"/>
  <c r="U2199" i="5" s="1"/>
  <c r="AL2105" i="5" s="1"/>
  <c r="M2199" i="5"/>
  <c r="M2177" i="5"/>
  <c r="T2177" i="5" s="1"/>
  <c r="M2176" i="5"/>
  <c r="T2176" i="5" s="1"/>
  <c r="K2176" i="5"/>
  <c r="R2176" i="5" s="1"/>
  <c r="M2175" i="5"/>
  <c r="T2175" i="5" s="1"/>
  <c r="K2175" i="5"/>
  <c r="R2175" i="5" s="1"/>
  <c r="M2174" i="5"/>
  <c r="T2174" i="5" s="1"/>
  <c r="K2174" i="5"/>
  <c r="R2174" i="5" s="1"/>
  <c r="M2173" i="5"/>
  <c r="T2173" i="5" s="1"/>
  <c r="K2173" i="5"/>
  <c r="R2173" i="5" s="1"/>
  <c r="M2172" i="5"/>
  <c r="T2172" i="5" s="1"/>
  <c r="K2172" i="5"/>
  <c r="R2172" i="5" s="1"/>
  <c r="R2171" i="5"/>
  <c r="N2171" i="5"/>
  <c r="U2171" i="5" s="1"/>
  <c r="AJ2104" i="5" s="1"/>
  <c r="M2171" i="5"/>
  <c r="M2149" i="5"/>
  <c r="T2149" i="5" s="1"/>
  <c r="M2148" i="5"/>
  <c r="T2148" i="5" s="1"/>
  <c r="K2148" i="5"/>
  <c r="R2148" i="5" s="1"/>
  <c r="M2147" i="5"/>
  <c r="T2147" i="5" s="1"/>
  <c r="K2147" i="5"/>
  <c r="R2147" i="5" s="1"/>
  <c r="M2146" i="5"/>
  <c r="T2146" i="5" s="1"/>
  <c r="K2146" i="5"/>
  <c r="R2146" i="5" s="1"/>
  <c r="M2145" i="5"/>
  <c r="T2145" i="5" s="1"/>
  <c r="K2145" i="5"/>
  <c r="R2145" i="5" s="1"/>
  <c r="M2144" i="5"/>
  <c r="T2144" i="5" s="1"/>
  <c r="K2144" i="5"/>
  <c r="R2144" i="5" s="1"/>
  <c r="R2143" i="5"/>
  <c r="N2143" i="5"/>
  <c r="U2143" i="5" s="1"/>
  <c r="AH2103" i="5" s="1"/>
  <c r="M2143" i="5"/>
  <c r="M2121" i="5"/>
  <c r="T2121" i="5" s="1"/>
  <c r="M2120" i="5"/>
  <c r="T2120" i="5" s="1"/>
  <c r="K2120" i="5"/>
  <c r="R2120" i="5" s="1"/>
  <c r="M2119" i="5"/>
  <c r="T2119" i="5" s="1"/>
  <c r="K2119" i="5"/>
  <c r="R2119" i="5" s="1"/>
  <c r="M2118" i="5"/>
  <c r="T2118" i="5" s="1"/>
  <c r="K2118" i="5"/>
  <c r="R2118" i="5" s="1"/>
  <c r="M2117" i="5"/>
  <c r="T2117" i="5" s="1"/>
  <c r="K2117" i="5"/>
  <c r="R2117" i="5" s="1"/>
  <c r="M2116" i="5"/>
  <c r="T2116" i="5" s="1"/>
  <c r="K2116" i="5"/>
  <c r="R2116" i="5" s="1"/>
  <c r="R2115" i="5"/>
  <c r="N2115" i="5"/>
  <c r="U2115" i="5" s="1"/>
  <c r="M2115" i="5"/>
  <c r="M2093" i="5"/>
  <c r="T2093" i="5" s="1"/>
  <c r="M2092" i="5"/>
  <c r="T2092" i="5" s="1"/>
  <c r="K2092" i="5"/>
  <c r="R2092" i="5" s="1"/>
  <c r="M2091" i="5"/>
  <c r="T2091" i="5" s="1"/>
  <c r="K2091" i="5"/>
  <c r="R2091" i="5" s="1"/>
  <c r="M2090" i="5"/>
  <c r="T2090" i="5" s="1"/>
  <c r="K2090" i="5"/>
  <c r="R2090" i="5" s="1"/>
  <c r="M2089" i="5"/>
  <c r="T2089" i="5" s="1"/>
  <c r="K2089" i="5"/>
  <c r="R2089" i="5" s="1"/>
  <c r="M2088" i="5"/>
  <c r="T2088" i="5" s="1"/>
  <c r="K2088" i="5"/>
  <c r="R2088" i="5" s="1"/>
  <c r="R2087" i="5"/>
  <c r="N2087" i="5"/>
  <c r="U2087" i="5" s="1"/>
  <c r="M2087" i="5"/>
  <c r="M2065" i="5"/>
  <c r="T2065" i="5" s="1"/>
  <c r="N216" i="7" s="1"/>
  <c r="M2064" i="5"/>
  <c r="T2064" i="5" s="1"/>
  <c r="N215" i="7" s="1"/>
  <c r="K2064" i="5"/>
  <c r="R2064" i="5" s="1"/>
  <c r="M2063" i="5"/>
  <c r="T2063" i="5" s="1"/>
  <c r="N214" i="7" s="1"/>
  <c r="K2063" i="5"/>
  <c r="R2063" i="5" s="1"/>
  <c r="M2062" i="5"/>
  <c r="T2062" i="5" s="1"/>
  <c r="N213" i="7" s="1"/>
  <c r="K2062" i="5"/>
  <c r="R2062" i="5" s="1"/>
  <c r="M2061" i="5"/>
  <c r="T2061" i="5" s="1"/>
  <c r="N212" i="7" s="1"/>
  <c r="K2061" i="5"/>
  <c r="R2061" i="5" s="1"/>
  <c r="M2060" i="5"/>
  <c r="T2060" i="5" s="1"/>
  <c r="N211" i="7" s="1"/>
  <c r="K2060" i="5"/>
  <c r="R2060" i="5" s="1"/>
  <c r="R2059" i="5"/>
  <c r="N2059" i="5"/>
  <c r="U2059" i="5" s="1"/>
  <c r="AN1938" i="5" s="1"/>
  <c r="M2059" i="5"/>
  <c r="M2037" i="5"/>
  <c r="T2037" i="5" s="1"/>
  <c r="L216" i="7" s="1"/>
  <c r="M2036" i="5"/>
  <c r="T2036" i="5" s="1"/>
  <c r="L215" i="7" s="1"/>
  <c r="K2036" i="5"/>
  <c r="R2036" i="5" s="1"/>
  <c r="M2035" i="5"/>
  <c r="T2035" i="5" s="1"/>
  <c r="L214" i="7" s="1"/>
  <c r="K2035" i="5"/>
  <c r="R2035" i="5" s="1"/>
  <c r="M2034" i="5"/>
  <c r="T2034" i="5" s="1"/>
  <c r="L213" i="7" s="1"/>
  <c r="K2034" i="5"/>
  <c r="R2034" i="5" s="1"/>
  <c r="M2033" i="5"/>
  <c r="T2033" i="5" s="1"/>
  <c r="L212" i="7" s="1"/>
  <c r="K2033" i="5"/>
  <c r="R2033" i="5" s="1"/>
  <c r="M2032" i="5"/>
  <c r="T2032" i="5" s="1"/>
  <c r="L211" i="7" s="1"/>
  <c r="K2032" i="5"/>
  <c r="R2032" i="5" s="1"/>
  <c r="R2031" i="5"/>
  <c r="N2031" i="5"/>
  <c r="U2031" i="5" s="1"/>
  <c r="AL1937" i="5" s="1"/>
  <c r="M2031" i="5"/>
  <c r="M2009" i="5"/>
  <c r="T2009" i="5" s="1"/>
  <c r="J216" i="7" s="1"/>
  <c r="M2008" i="5"/>
  <c r="T2008" i="5" s="1"/>
  <c r="J215" i="7" s="1"/>
  <c r="K2008" i="5"/>
  <c r="R2008" i="5" s="1"/>
  <c r="M2007" i="5"/>
  <c r="T2007" i="5" s="1"/>
  <c r="J214" i="7" s="1"/>
  <c r="K2007" i="5"/>
  <c r="R2007" i="5" s="1"/>
  <c r="M2006" i="5"/>
  <c r="T2006" i="5" s="1"/>
  <c r="J213" i="7" s="1"/>
  <c r="K2006" i="5"/>
  <c r="R2006" i="5" s="1"/>
  <c r="M2005" i="5"/>
  <c r="T2005" i="5" s="1"/>
  <c r="J212" i="7" s="1"/>
  <c r="K2005" i="5"/>
  <c r="R2005" i="5" s="1"/>
  <c r="M2004" i="5"/>
  <c r="T2004" i="5" s="1"/>
  <c r="J211" i="7" s="1"/>
  <c r="K2004" i="5"/>
  <c r="R2004" i="5" s="1"/>
  <c r="R2003" i="5"/>
  <c r="N2003" i="5"/>
  <c r="U2003" i="5" s="1"/>
  <c r="AJ1936" i="5" s="1"/>
  <c r="M2003" i="5"/>
  <c r="M1981" i="5"/>
  <c r="T1981" i="5" s="1"/>
  <c r="H216" i="7" s="1"/>
  <c r="M1980" i="5"/>
  <c r="T1980" i="5" s="1"/>
  <c r="H215" i="7" s="1"/>
  <c r="K1980" i="5"/>
  <c r="R1980" i="5" s="1"/>
  <c r="M1979" i="5"/>
  <c r="T1979" i="5" s="1"/>
  <c r="H214" i="7" s="1"/>
  <c r="K1979" i="5"/>
  <c r="R1979" i="5" s="1"/>
  <c r="M1978" i="5"/>
  <c r="T1978" i="5" s="1"/>
  <c r="H213" i="7" s="1"/>
  <c r="K1978" i="5"/>
  <c r="R1978" i="5" s="1"/>
  <c r="M1977" i="5"/>
  <c r="T1977" i="5" s="1"/>
  <c r="H212" i="7" s="1"/>
  <c r="K1977" i="5"/>
  <c r="R1977" i="5" s="1"/>
  <c r="M1976" i="5"/>
  <c r="T1976" i="5" s="1"/>
  <c r="H211" i="7" s="1"/>
  <c r="K1976" i="5"/>
  <c r="R1976" i="5" s="1"/>
  <c r="R1975" i="5"/>
  <c r="N1975" i="5"/>
  <c r="U1975" i="5" s="1"/>
  <c r="AH1935" i="5" s="1"/>
  <c r="M1975" i="5"/>
  <c r="M1953" i="5"/>
  <c r="T1953" i="5" s="1"/>
  <c r="F216" i="7" s="1"/>
  <c r="M1952" i="5"/>
  <c r="T1952" i="5" s="1"/>
  <c r="F215" i="7" s="1"/>
  <c r="K1952" i="5"/>
  <c r="R1952" i="5" s="1"/>
  <c r="M1951" i="5"/>
  <c r="T1951" i="5" s="1"/>
  <c r="F214" i="7" s="1"/>
  <c r="K1951" i="5"/>
  <c r="R1951" i="5" s="1"/>
  <c r="M1950" i="5"/>
  <c r="T1950" i="5" s="1"/>
  <c r="F213" i="7" s="1"/>
  <c r="K1950" i="5"/>
  <c r="R1950" i="5" s="1"/>
  <c r="M1949" i="5"/>
  <c r="T1949" i="5" s="1"/>
  <c r="F212" i="7" s="1"/>
  <c r="K1949" i="5"/>
  <c r="R1949" i="5" s="1"/>
  <c r="M1948" i="5"/>
  <c r="T1948" i="5" s="1"/>
  <c r="F211" i="7" s="1"/>
  <c r="K1948" i="5"/>
  <c r="R1948" i="5" s="1"/>
  <c r="R1947" i="5"/>
  <c r="N1947" i="5"/>
  <c r="U1947" i="5" s="1"/>
  <c r="M1947" i="5"/>
  <c r="M1925" i="5"/>
  <c r="T1925" i="5" s="1"/>
  <c r="M1924" i="5"/>
  <c r="T1924" i="5" s="1"/>
  <c r="K1924" i="5"/>
  <c r="R1924" i="5" s="1"/>
  <c r="M1923" i="5"/>
  <c r="T1923" i="5" s="1"/>
  <c r="K1923" i="5"/>
  <c r="R1923" i="5" s="1"/>
  <c r="M1922" i="5"/>
  <c r="T1922" i="5" s="1"/>
  <c r="K1922" i="5"/>
  <c r="R1922" i="5" s="1"/>
  <c r="M1921" i="5"/>
  <c r="T1921" i="5" s="1"/>
  <c r="K1921" i="5"/>
  <c r="R1921" i="5" s="1"/>
  <c r="M1920" i="5"/>
  <c r="T1920" i="5" s="1"/>
  <c r="K1920" i="5"/>
  <c r="R1920" i="5" s="1"/>
  <c r="R1919" i="5"/>
  <c r="N1919" i="5"/>
  <c r="U1919" i="5" s="1"/>
  <c r="M1919" i="5"/>
  <c r="M1897" i="5"/>
  <c r="T1897" i="5" s="1"/>
  <c r="N200" i="7" s="1"/>
  <c r="M1896" i="5"/>
  <c r="T1896" i="5" s="1"/>
  <c r="N199" i="7" s="1"/>
  <c r="K1896" i="5"/>
  <c r="R1896" i="5" s="1"/>
  <c r="M1895" i="5"/>
  <c r="T1895" i="5" s="1"/>
  <c r="N198" i="7" s="1"/>
  <c r="K1895" i="5"/>
  <c r="R1895" i="5" s="1"/>
  <c r="M1894" i="5"/>
  <c r="T1894" i="5" s="1"/>
  <c r="N197" i="7" s="1"/>
  <c r="K1894" i="5"/>
  <c r="R1894" i="5" s="1"/>
  <c r="M1893" i="5"/>
  <c r="T1893" i="5" s="1"/>
  <c r="N196" i="7" s="1"/>
  <c r="K1893" i="5"/>
  <c r="R1893" i="5" s="1"/>
  <c r="M1892" i="5"/>
  <c r="T1892" i="5" s="1"/>
  <c r="N195" i="7" s="1"/>
  <c r="K1892" i="5"/>
  <c r="R1892" i="5" s="1"/>
  <c r="R1891" i="5"/>
  <c r="N1891" i="5"/>
  <c r="U1891" i="5" s="1"/>
  <c r="AN1770" i="5" s="1"/>
  <c r="M1891" i="5"/>
  <c r="M1869" i="5"/>
  <c r="T1869" i="5" s="1"/>
  <c r="L200" i="7" s="1"/>
  <c r="M1868" i="5"/>
  <c r="T1868" i="5" s="1"/>
  <c r="L199" i="7" s="1"/>
  <c r="K1868" i="5"/>
  <c r="R1868" i="5" s="1"/>
  <c r="M1867" i="5"/>
  <c r="T1867" i="5" s="1"/>
  <c r="L198" i="7" s="1"/>
  <c r="K1867" i="5"/>
  <c r="R1867" i="5" s="1"/>
  <c r="M1866" i="5"/>
  <c r="T1866" i="5" s="1"/>
  <c r="L197" i="7" s="1"/>
  <c r="K1866" i="5"/>
  <c r="R1866" i="5" s="1"/>
  <c r="M1865" i="5"/>
  <c r="T1865" i="5" s="1"/>
  <c r="L196" i="7" s="1"/>
  <c r="K1865" i="5"/>
  <c r="R1865" i="5" s="1"/>
  <c r="M1864" i="5"/>
  <c r="T1864" i="5" s="1"/>
  <c r="L195" i="7" s="1"/>
  <c r="K1864" i="5"/>
  <c r="R1864" i="5" s="1"/>
  <c r="R1863" i="5"/>
  <c r="N1863" i="5"/>
  <c r="U1863" i="5" s="1"/>
  <c r="AL1769" i="5" s="1"/>
  <c r="M1863" i="5"/>
  <c r="M1841" i="5"/>
  <c r="T1841" i="5" s="1"/>
  <c r="J200" i="7" s="1"/>
  <c r="M1840" i="5"/>
  <c r="T1840" i="5" s="1"/>
  <c r="J199" i="7" s="1"/>
  <c r="K1840" i="5"/>
  <c r="R1840" i="5" s="1"/>
  <c r="M1839" i="5"/>
  <c r="T1839" i="5" s="1"/>
  <c r="J198" i="7" s="1"/>
  <c r="K1839" i="5"/>
  <c r="R1839" i="5" s="1"/>
  <c r="M1838" i="5"/>
  <c r="T1838" i="5" s="1"/>
  <c r="J197" i="7" s="1"/>
  <c r="K1838" i="5"/>
  <c r="R1838" i="5" s="1"/>
  <c r="M1837" i="5"/>
  <c r="T1837" i="5" s="1"/>
  <c r="J196" i="7" s="1"/>
  <c r="K1837" i="5"/>
  <c r="R1837" i="5" s="1"/>
  <c r="M1836" i="5"/>
  <c r="T1836" i="5" s="1"/>
  <c r="J195" i="7" s="1"/>
  <c r="K1836" i="5"/>
  <c r="R1836" i="5" s="1"/>
  <c r="R1835" i="5"/>
  <c r="N1835" i="5"/>
  <c r="U1835" i="5" s="1"/>
  <c r="AJ1768" i="5" s="1"/>
  <c r="M1835" i="5"/>
  <c r="M1813" i="5"/>
  <c r="T1813" i="5" s="1"/>
  <c r="H200" i="7" s="1"/>
  <c r="M1812" i="5"/>
  <c r="T1812" i="5" s="1"/>
  <c r="H199" i="7" s="1"/>
  <c r="K1812" i="5"/>
  <c r="R1812" i="5" s="1"/>
  <c r="M1811" i="5"/>
  <c r="T1811" i="5" s="1"/>
  <c r="H198" i="7" s="1"/>
  <c r="K1811" i="5"/>
  <c r="R1811" i="5" s="1"/>
  <c r="M1810" i="5"/>
  <c r="T1810" i="5" s="1"/>
  <c r="H197" i="7" s="1"/>
  <c r="K1810" i="5"/>
  <c r="R1810" i="5" s="1"/>
  <c r="M1809" i="5"/>
  <c r="T1809" i="5" s="1"/>
  <c r="H196" i="7" s="1"/>
  <c r="K1809" i="5"/>
  <c r="R1809" i="5" s="1"/>
  <c r="M1808" i="5"/>
  <c r="T1808" i="5" s="1"/>
  <c r="H195" i="7" s="1"/>
  <c r="K1808" i="5"/>
  <c r="R1808" i="5" s="1"/>
  <c r="R1807" i="5"/>
  <c r="N1807" i="5"/>
  <c r="U1807" i="5" s="1"/>
  <c r="AH1767" i="5" s="1"/>
  <c r="M1807" i="5"/>
  <c r="M1785" i="5"/>
  <c r="T1785" i="5" s="1"/>
  <c r="F200" i="7" s="1"/>
  <c r="M1784" i="5"/>
  <c r="T1784" i="5" s="1"/>
  <c r="F199" i="7" s="1"/>
  <c r="K1784" i="5"/>
  <c r="R1784" i="5" s="1"/>
  <c r="M1783" i="5"/>
  <c r="T1783" i="5" s="1"/>
  <c r="F198" i="7" s="1"/>
  <c r="K1783" i="5"/>
  <c r="R1783" i="5" s="1"/>
  <c r="M1782" i="5"/>
  <c r="T1782" i="5" s="1"/>
  <c r="F197" i="7" s="1"/>
  <c r="K1782" i="5"/>
  <c r="R1782" i="5" s="1"/>
  <c r="M1781" i="5"/>
  <c r="T1781" i="5" s="1"/>
  <c r="F196" i="7" s="1"/>
  <c r="K1781" i="5"/>
  <c r="R1781" i="5" s="1"/>
  <c r="M1780" i="5"/>
  <c r="T1780" i="5" s="1"/>
  <c r="F195" i="7" s="1"/>
  <c r="K1780" i="5"/>
  <c r="R1780" i="5" s="1"/>
  <c r="R1779" i="5"/>
  <c r="N1779" i="5"/>
  <c r="U1779" i="5" s="1"/>
  <c r="M1779" i="5"/>
  <c r="M1757" i="5"/>
  <c r="T1757" i="5" s="1"/>
  <c r="M1756" i="5"/>
  <c r="T1756" i="5" s="1"/>
  <c r="K1756" i="5"/>
  <c r="R1756" i="5" s="1"/>
  <c r="M1755" i="5"/>
  <c r="T1755" i="5" s="1"/>
  <c r="K1755" i="5"/>
  <c r="R1755" i="5" s="1"/>
  <c r="M1754" i="5"/>
  <c r="T1754" i="5" s="1"/>
  <c r="K1754" i="5"/>
  <c r="R1754" i="5" s="1"/>
  <c r="M1753" i="5"/>
  <c r="T1753" i="5" s="1"/>
  <c r="K1753" i="5"/>
  <c r="R1753" i="5" s="1"/>
  <c r="M1752" i="5"/>
  <c r="T1752" i="5" s="1"/>
  <c r="K1752" i="5"/>
  <c r="R1752" i="5" s="1"/>
  <c r="R1751" i="5"/>
  <c r="N1751" i="5"/>
  <c r="U1751" i="5" s="1"/>
  <c r="M1751" i="5"/>
  <c r="M1729" i="5"/>
  <c r="T1729" i="5" s="1"/>
  <c r="N184" i="7" s="1"/>
  <c r="M1728" i="5"/>
  <c r="T1728" i="5" s="1"/>
  <c r="N183" i="7" s="1"/>
  <c r="K1728" i="5"/>
  <c r="R1728" i="5" s="1"/>
  <c r="M1727" i="5"/>
  <c r="T1727" i="5" s="1"/>
  <c r="N182" i="7" s="1"/>
  <c r="K1727" i="5"/>
  <c r="R1727" i="5" s="1"/>
  <c r="M1726" i="5"/>
  <c r="T1726" i="5" s="1"/>
  <c r="N181" i="7" s="1"/>
  <c r="K1726" i="5"/>
  <c r="R1726" i="5" s="1"/>
  <c r="M1725" i="5"/>
  <c r="T1725" i="5" s="1"/>
  <c r="N180" i="7" s="1"/>
  <c r="K1725" i="5"/>
  <c r="R1725" i="5" s="1"/>
  <c r="M1724" i="5"/>
  <c r="T1724" i="5" s="1"/>
  <c r="N179" i="7" s="1"/>
  <c r="K1724" i="5"/>
  <c r="R1724" i="5" s="1"/>
  <c r="R1723" i="5"/>
  <c r="N1723" i="5"/>
  <c r="U1723" i="5" s="1"/>
  <c r="AN1602" i="5" s="1"/>
  <c r="M1723" i="5"/>
  <c r="M1701" i="5"/>
  <c r="T1701" i="5" s="1"/>
  <c r="L184" i="7" s="1"/>
  <c r="M1700" i="5"/>
  <c r="T1700" i="5" s="1"/>
  <c r="L183" i="7" s="1"/>
  <c r="K1700" i="5"/>
  <c r="R1700" i="5" s="1"/>
  <c r="M1699" i="5"/>
  <c r="T1699" i="5" s="1"/>
  <c r="L182" i="7" s="1"/>
  <c r="K1699" i="5"/>
  <c r="R1699" i="5" s="1"/>
  <c r="M1698" i="5"/>
  <c r="T1698" i="5" s="1"/>
  <c r="L181" i="7" s="1"/>
  <c r="K1698" i="5"/>
  <c r="R1698" i="5" s="1"/>
  <c r="M1697" i="5"/>
  <c r="T1697" i="5" s="1"/>
  <c r="L180" i="7" s="1"/>
  <c r="K1697" i="5"/>
  <c r="R1697" i="5" s="1"/>
  <c r="M1696" i="5"/>
  <c r="T1696" i="5" s="1"/>
  <c r="L179" i="7" s="1"/>
  <c r="K1696" i="5"/>
  <c r="R1696" i="5" s="1"/>
  <c r="R1695" i="5"/>
  <c r="N1695" i="5"/>
  <c r="U1695" i="5" s="1"/>
  <c r="AL1601" i="5" s="1"/>
  <c r="M1695" i="5"/>
  <c r="M1673" i="5"/>
  <c r="T1673" i="5" s="1"/>
  <c r="J184" i="7" s="1"/>
  <c r="M1672" i="5"/>
  <c r="T1672" i="5" s="1"/>
  <c r="J183" i="7" s="1"/>
  <c r="K1672" i="5"/>
  <c r="R1672" i="5" s="1"/>
  <c r="M1671" i="5"/>
  <c r="T1671" i="5" s="1"/>
  <c r="J182" i="7" s="1"/>
  <c r="K1671" i="5"/>
  <c r="R1671" i="5" s="1"/>
  <c r="M1670" i="5"/>
  <c r="T1670" i="5" s="1"/>
  <c r="J181" i="7" s="1"/>
  <c r="K1670" i="5"/>
  <c r="R1670" i="5" s="1"/>
  <c r="M1669" i="5"/>
  <c r="T1669" i="5" s="1"/>
  <c r="J180" i="7" s="1"/>
  <c r="K1669" i="5"/>
  <c r="R1669" i="5" s="1"/>
  <c r="M1668" i="5"/>
  <c r="T1668" i="5" s="1"/>
  <c r="J179" i="7" s="1"/>
  <c r="K1668" i="5"/>
  <c r="R1668" i="5" s="1"/>
  <c r="R1667" i="5"/>
  <c r="N1667" i="5"/>
  <c r="U1667" i="5" s="1"/>
  <c r="AJ1600" i="5" s="1"/>
  <c r="M1667" i="5"/>
  <c r="M1645" i="5"/>
  <c r="T1645" i="5" s="1"/>
  <c r="H184" i="7" s="1"/>
  <c r="M1644" i="5"/>
  <c r="T1644" i="5" s="1"/>
  <c r="H183" i="7" s="1"/>
  <c r="K1644" i="5"/>
  <c r="R1644" i="5" s="1"/>
  <c r="M1643" i="5"/>
  <c r="T1643" i="5" s="1"/>
  <c r="H182" i="7" s="1"/>
  <c r="K1643" i="5"/>
  <c r="R1643" i="5" s="1"/>
  <c r="M1642" i="5"/>
  <c r="T1642" i="5" s="1"/>
  <c r="H181" i="7" s="1"/>
  <c r="K1642" i="5"/>
  <c r="R1642" i="5" s="1"/>
  <c r="M1641" i="5"/>
  <c r="T1641" i="5" s="1"/>
  <c r="H180" i="7" s="1"/>
  <c r="K1641" i="5"/>
  <c r="R1641" i="5" s="1"/>
  <c r="M1640" i="5"/>
  <c r="T1640" i="5" s="1"/>
  <c r="H179" i="7" s="1"/>
  <c r="K1640" i="5"/>
  <c r="R1640" i="5" s="1"/>
  <c r="R1639" i="5"/>
  <c r="N1639" i="5"/>
  <c r="U1639" i="5" s="1"/>
  <c r="AH1599" i="5" s="1"/>
  <c r="M1639" i="5"/>
  <c r="M1617" i="5"/>
  <c r="T1617" i="5" s="1"/>
  <c r="F184" i="7" s="1"/>
  <c r="M1616" i="5"/>
  <c r="T1616" i="5" s="1"/>
  <c r="F183" i="7" s="1"/>
  <c r="K1616" i="5"/>
  <c r="R1616" i="5" s="1"/>
  <c r="M1615" i="5"/>
  <c r="T1615" i="5" s="1"/>
  <c r="F182" i="7" s="1"/>
  <c r="K1615" i="5"/>
  <c r="R1615" i="5" s="1"/>
  <c r="M1614" i="5"/>
  <c r="T1614" i="5" s="1"/>
  <c r="F181" i="7" s="1"/>
  <c r="K1614" i="5"/>
  <c r="R1614" i="5" s="1"/>
  <c r="M1613" i="5"/>
  <c r="T1613" i="5" s="1"/>
  <c r="F180" i="7" s="1"/>
  <c r="K1613" i="5"/>
  <c r="R1613" i="5" s="1"/>
  <c r="M1612" i="5"/>
  <c r="T1612" i="5" s="1"/>
  <c r="F179" i="7" s="1"/>
  <c r="K1612" i="5"/>
  <c r="R1612" i="5" s="1"/>
  <c r="R1611" i="5"/>
  <c r="N1611" i="5"/>
  <c r="U1611" i="5" s="1"/>
  <c r="M1611" i="5"/>
  <c r="M1589" i="5"/>
  <c r="T1589" i="5" s="1"/>
  <c r="M1588" i="5"/>
  <c r="T1588" i="5" s="1"/>
  <c r="K1588" i="5"/>
  <c r="R1588" i="5" s="1"/>
  <c r="M1587" i="5"/>
  <c r="T1587" i="5" s="1"/>
  <c r="K1587" i="5"/>
  <c r="R1587" i="5" s="1"/>
  <c r="M1586" i="5"/>
  <c r="T1586" i="5" s="1"/>
  <c r="K1586" i="5"/>
  <c r="R1586" i="5" s="1"/>
  <c r="M1585" i="5"/>
  <c r="T1585" i="5" s="1"/>
  <c r="K1585" i="5"/>
  <c r="R1585" i="5" s="1"/>
  <c r="M1584" i="5"/>
  <c r="T1584" i="5" s="1"/>
  <c r="K1584" i="5"/>
  <c r="R1584" i="5" s="1"/>
  <c r="R1583" i="5"/>
  <c r="N1583" i="5"/>
  <c r="U1583" i="5" s="1"/>
  <c r="M1583" i="5"/>
  <c r="M1561" i="5"/>
  <c r="T1561" i="5" s="1"/>
  <c r="N167" i="7" s="1"/>
  <c r="M1560" i="5"/>
  <c r="T1560" i="5" s="1"/>
  <c r="N166" i="7" s="1"/>
  <c r="K1560" i="5"/>
  <c r="R1560" i="5" s="1"/>
  <c r="M1559" i="5"/>
  <c r="T1559" i="5" s="1"/>
  <c r="N165" i="7" s="1"/>
  <c r="K1559" i="5"/>
  <c r="R1559" i="5" s="1"/>
  <c r="M1558" i="5"/>
  <c r="T1558" i="5" s="1"/>
  <c r="N164" i="7" s="1"/>
  <c r="K1558" i="5"/>
  <c r="R1558" i="5" s="1"/>
  <c r="M1557" i="5"/>
  <c r="T1557" i="5" s="1"/>
  <c r="N163" i="7" s="1"/>
  <c r="K1557" i="5"/>
  <c r="R1557" i="5" s="1"/>
  <c r="M1556" i="5"/>
  <c r="T1556" i="5" s="1"/>
  <c r="N162" i="7" s="1"/>
  <c r="K1556" i="5"/>
  <c r="R1556" i="5" s="1"/>
  <c r="R1555" i="5"/>
  <c r="N1555" i="5"/>
  <c r="U1555" i="5" s="1"/>
  <c r="AN1434" i="5" s="1"/>
  <c r="M1555" i="5"/>
  <c r="M1533" i="5"/>
  <c r="T1533" i="5" s="1"/>
  <c r="L167" i="7" s="1"/>
  <c r="M1532" i="5"/>
  <c r="T1532" i="5" s="1"/>
  <c r="L166" i="7" s="1"/>
  <c r="K1532" i="5"/>
  <c r="R1532" i="5" s="1"/>
  <c r="M1531" i="5"/>
  <c r="T1531" i="5" s="1"/>
  <c r="L165" i="7" s="1"/>
  <c r="K1531" i="5"/>
  <c r="R1531" i="5" s="1"/>
  <c r="M1530" i="5"/>
  <c r="T1530" i="5" s="1"/>
  <c r="L164" i="7" s="1"/>
  <c r="K1530" i="5"/>
  <c r="R1530" i="5" s="1"/>
  <c r="M1529" i="5"/>
  <c r="T1529" i="5" s="1"/>
  <c r="L163" i="7" s="1"/>
  <c r="K1529" i="5"/>
  <c r="R1529" i="5" s="1"/>
  <c r="M1528" i="5"/>
  <c r="T1528" i="5" s="1"/>
  <c r="L162" i="7" s="1"/>
  <c r="K1528" i="5"/>
  <c r="R1528" i="5" s="1"/>
  <c r="R1527" i="5"/>
  <c r="N1527" i="5"/>
  <c r="U1527" i="5" s="1"/>
  <c r="AL1433" i="5" s="1"/>
  <c r="M1527" i="5"/>
  <c r="M1505" i="5"/>
  <c r="T1505" i="5" s="1"/>
  <c r="J167" i="7" s="1"/>
  <c r="M1504" i="5"/>
  <c r="T1504" i="5" s="1"/>
  <c r="J166" i="7" s="1"/>
  <c r="K1504" i="5"/>
  <c r="R1504" i="5" s="1"/>
  <c r="M1503" i="5"/>
  <c r="T1503" i="5" s="1"/>
  <c r="J165" i="7" s="1"/>
  <c r="K1503" i="5"/>
  <c r="R1503" i="5" s="1"/>
  <c r="M1502" i="5"/>
  <c r="T1502" i="5" s="1"/>
  <c r="J164" i="7" s="1"/>
  <c r="K1502" i="5"/>
  <c r="R1502" i="5" s="1"/>
  <c r="M1501" i="5"/>
  <c r="T1501" i="5" s="1"/>
  <c r="J163" i="7" s="1"/>
  <c r="K1501" i="5"/>
  <c r="R1501" i="5" s="1"/>
  <c r="M1500" i="5"/>
  <c r="T1500" i="5" s="1"/>
  <c r="J162" i="7" s="1"/>
  <c r="K1500" i="5"/>
  <c r="R1500" i="5" s="1"/>
  <c r="R1499" i="5"/>
  <c r="N1499" i="5"/>
  <c r="U1499" i="5" s="1"/>
  <c r="AJ1432" i="5" s="1"/>
  <c r="M1499" i="5"/>
  <c r="M1477" i="5"/>
  <c r="T1477" i="5" s="1"/>
  <c r="H167" i="7" s="1"/>
  <c r="M1476" i="5"/>
  <c r="T1476" i="5" s="1"/>
  <c r="H166" i="7" s="1"/>
  <c r="K1476" i="5"/>
  <c r="R1476" i="5" s="1"/>
  <c r="M1475" i="5"/>
  <c r="T1475" i="5" s="1"/>
  <c r="H165" i="7" s="1"/>
  <c r="K1475" i="5"/>
  <c r="R1475" i="5" s="1"/>
  <c r="M1474" i="5"/>
  <c r="T1474" i="5" s="1"/>
  <c r="H164" i="7" s="1"/>
  <c r="K1474" i="5"/>
  <c r="R1474" i="5" s="1"/>
  <c r="M1473" i="5"/>
  <c r="T1473" i="5" s="1"/>
  <c r="H163" i="7" s="1"/>
  <c r="K1473" i="5"/>
  <c r="R1473" i="5" s="1"/>
  <c r="M1472" i="5"/>
  <c r="T1472" i="5" s="1"/>
  <c r="H162" i="7" s="1"/>
  <c r="K1472" i="5"/>
  <c r="R1472" i="5" s="1"/>
  <c r="R1471" i="5"/>
  <c r="N1471" i="5"/>
  <c r="U1471" i="5" s="1"/>
  <c r="AH1431" i="5" s="1"/>
  <c r="M1471" i="5"/>
  <c r="M1449" i="5"/>
  <c r="T1449" i="5" s="1"/>
  <c r="F167" i="7" s="1"/>
  <c r="M1448" i="5"/>
  <c r="T1448" i="5" s="1"/>
  <c r="F166" i="7" s="1"/>
  <c r="K1448" i="5"/>
  <c r="R1448" i="5" s="1"/>
  <c r="M1447" i="5"/>
  <c r="T1447" i="5" s="1"/>
  <c r="F165" i="7" s="1"/>
  <c r="K1447" i="5"/>
  <c r="R1447" i="5" s="1"/>
  <c r="M1446" i="5"/>
  <c r="T1446" i="5" s="1"/>
  <c r="F164" i="7" s="1"/>
  <c r="K1446" i="5"/>
  <c r="R1446" i="5" s="1"/>
  <c r="M1445" i="5"/>
  <c r="T1445" i="5" s="1"/>
  <c r="F163" i="7" s="1"/>
  <c r="K1445" i="5"/>
  <c r="R1445" i="5" s="1"/>
  <c r="M1444" i="5"/>
  <c r="T1444" i="5" s="1"/>
  <c r="F162" i="7" s="1"/>
  <c r="K1444" i="5"/>
  <c r="R1444" i="5" s="1"/>
  <c r="R1443" i="5"/>
  <c r="N1443" i="5"/>
  <c r="U1443" i="5" s="1"/>
  <c r="M1443" i="5"/>
  <c r="M1421" i="5"/>
  <c r="T1421" i="5" s="1"/>
  <c r="M1420" i="5"/>
  <c r="T1420" i="5" s="1"/>
  <c r="K1420" i="5"/>
  <c r="R1420" i="5" s="1"/>
  <c r="M1419" i="5"/>
  <c r="T1419" i="5" s="1"/>
  <c r="K1419" i="5"/>
  <c r="R1419" i="5" s="1"/>
  <c r="M1418" i="5"/>
  <c r="T1418" i="5" s="1"/>
  <c r="K1418" i="5"/>
  <c r="R1418" i="5" s="1"/>
  <c r="M1417" i="5"/>
  <c r="T1417" i="5" s="1"/>
  <c r="K1417" i="5"/>
  <c r="R1417" i="5" s="1"/>
  <c r="M1416" i="5"/>
  <c r="T1416" i="5" s="1"/>
  <c r="K1416" i="5"/>
  <c r="R1416" i="5" s="1"/>
  <c r="R1415" i="5"/>
  <c r="N1415" i="5"/>
  <c r="U1415" i="5" s="1"/>
  <c r="M1415" i="5"/>
  <c r="M1393" i="5"/>
  <c r="T1393" i="5" s="1"/>
  <c r="N151" i="7" s="1"/>
  <c r="M1392" i="5"/>
  <c r="T1392" i="5" s="1"/>
  <c r="N150" i="7" s="1"/>
  <c r="K1392" i="5"/>
  <c r="R1392" i="5" s="1"/>
  <c r="M1391" i="5"/>
  <c r="T1391" i="5" s="1"/>
  <c r="N149" i="7" s="1"/>
  <c r="K1391" i="5"/>
  <c r="R1391" i="5" s="1"/>
  <c r="M1390" i="5"/>
  <c r="T1390" i="5" s="1"/>
  <c r="N148" i="7" s="1"/>
  <c r="K1390" i="5"/>
  <c r="R1390" i="5" s="1"/>
  <c r="M1389" i="5"/>
  <c r="T1389" i="5" s="1"/>
  <c r="N147" i="7" s="1"/>
  <c r="K1389" i="5"/>
  <c r="R1389" i="5" s="1"/>
  <c r="M1388" i="5"/>
  <c r="T1388" i="5" s="1"/>
  <c r="N146" i="7" s="1"/>
  <c r="K1388" i="5"/>
  <c r="R1388" i="5" s="1"/>
  <c r="R1387" i="5"/>
  <c r="N1387" i="5"/>
  <c r="U1387" i="5" s="1"/>
  <c r="AN1266" i="5" s="1"/>
  <c r="M1387" i="5"/>
  <c r="M1365" i="5"/>
  <c r="T1365" i="5" s="1"/>
  <c r="L151" i="7" s="1"/>
  <c r="M1364" i="5"/>
  <c r="T1364" i="5" s="1"/>
  <c r="L150" i="7" s="1"/>
  <c r="K1364" i="5"/>
  <c r="R1364" i="5" s="1"/>
  <c r="M1363" i="5"/>
  <c r="T1363" i="5" s="1"/>
  <c r="L149" i="7" s="1"/>
  <c r="K1363" i="5"/>
  <c r="R1363" i="5" s="1"/>
  <c r="M1362" i="5"/>
  <c r="T1362" i="5" s="1"/>
  <c r="L148" i="7" s="1"/>
  <c r="K1362" i="5"/>
  <c r="R1362" i="5" s="1"/>
  <c r="M1361" i="5"/>
  <c r="T1361" i="5" s="1"/>
  <c r="L147" i="7" s="1"/>
  <c r="K1361" i="5"/>
  <c r="R1361" i="5" s="1"/>
  <c r="M1360" i="5"/>
  <c r="T1360" i="5" s="1"/>
  <c r="L146" i="7" s="1"/>
  <c r="K1360" i="5"/>
  <c r="R1360" i="5" s="1"/>
  <c r="R1359" i="5"/>
  <c r="N1359" i="5"/>
  <c r="U1359" i="5" s="1"/>
  <c r="AL1265" i="5" s="1"/>
  <c r="M1359" i="5"/>
  <c r="M1337" i="5"/>
  <c r="T1337" i="5" s="1"/>
  <c r="J151" i="7" s="1"/>
  <c r="M1336" i="5"/>
  <c r="T1336" i="5" s="1"/>
  <c r="J150" i="7" s="1"/>
  <c r="K1336" i="5"/>
  <c r="R1336" i="5" s="1"/>
  <c r="M1335" i="5"/>
  <c r="T1335" i="5" s="1"/>
  <c r="J149" i="7" s="1"/>
  <c r="K1335" i="5"/>
  <c r="R1335" i="5" s="1"/>
  <c r="M1334" i="5"/>
  <c r="T1334" i="5" s="1"/>
  <c r="J148" i="7" s="1"/>
  <c r="K1334" i="5"/>
  <c r="R1334" i="5" s="1"/>
  <c r="M1333" i="5"/>
  <c r="T1333" i="5" s="1"/>
  <c r="J147" i="7" s="1"/>
  <c r="K1333" i="5"/>
  <c r="R1333" i="5" s="1"/>
  <c r="M1332" i="5"/>
  <c r="T1332" i="5" s="1"/>
  <c r="J146" i="7" s="1"/>
  <c r="K1332" i="5"/>
  <c r="R1332" i="5" s="1"/>
  <c r="R1331" i="5"/>
  <c r="N1331" i="5"/>
  <c r="U1331" i="5" s="1"/>
  <c r="AJ1264" i="5" s="1"/>
  <c r="M1331" i="5"/>
  <c r="M1309" i="5"/>
  <c r="T1309" i="5" s="1"/>
  <c r="H151" i="7" s="1"/>
  <c r="M1308" i="5"/>
  <c r="T1308" i="5" s="1"/>
  <c r="H150" i="7" s="1"/>
  <c r="K1308" i="5"/>
  <c r="R1308" i="5" s="1"/>
  <c r="M1307" i="5"/>
  <c r="T1307" i="5" s="1"/>
  <c r="H149" i="7" s="1"/>
  <c r="K1307" i="5"/>
  <c r="R1307" i="5" s="1"/>
  <c r="M1306" i="5"/>
  <c r="T1306" i="5" s="1"/>
  <c r="H148" i="7" s="1"/>
  <c r="K1306" i="5"/>
  <c r="R1306" i="5" s="1"/>
  <c r="M1305" i="5"/>
  <c r="T1305" i="5" s="1"/>
  <c r="H147" i="7" s="1"/>
  <c r="K1305" i="5"/>
  <c r="R1305" i="5" s="1"/>
  <c r="M1304" i="5"/>
  <c r="T1304" i="5" s="1"/>
  <c r="H146" i="7" s="1"/>
  <c r="K1304" i="5"/>
  <c r="R1304" i="5" s="1"/>
  <c r="R1303" i="5"/>
  <c r="N1303" i="5"/>
  <c r="U1303" i="5" s="1"/>
  <c r="AH1263" i="5" s="1"/>
  <c r="M1303" i="5"/>
  <c r="M1281" i="5"/>
  <c r="T1281" i="5" s="1"/>
  <c r="F151" i="7" s="1"/>
  <c r="M1280" i="5"/>
  <c r="T1280" i="5" s="1"/>
  <c r="F150" i="7" s="1"/>
  <c r="K1280" i="5"/>
  <c r="R1280" i="5" s="1"/>
  <c r="M1279" i="5"/>
  <c r="T1279" i="5" s="1"/>
  <c r="F149" i="7" s="1"/>
  <c r="K1279" i="5"/>
  <c r="R1279" i="5" s="1"/>
  <c r="M1278" i="5"/>
  <c r="T1278" i="5" s="1"/>
  <c r="F148" i="7" s="1"/>
  <c r="K1278" i="5"/>
  <c r="R1278" i="5" s="1"/>
  <c r="M1277" i="5"/>
  <c r="T1277" i="5" s="1"/>
  <c r="F147" i="7" s="1"/>
  <c r="K1277" i="5"/>
  <c r="R1277" i="5" s="1"/>
  <c r="M1276" i="5"/>
  <c r="T1276" i="5" s="1"/>
  <c r="F146" i="7" s="1"/>
  <c r="K1276" i="5"/>
  <c r="R1276" i="5" s="1"/>
  <c r="R1275" i="5"/>
  <c r="N1275" i="5"/>
  <c r="U1275" i="5" s="1"/>
  <c r="M1275" i="5"/>
  <c r="M1253" i="5"/>
  <c r="T1253" i="5" s="1"/>
  <c r="M1252" i="5"/>
  <c r="T1252" i="5" s="1"/>
  <c r="K1252" i="5"/>
  <c r="R1252" i="5" s="1"/>
  <c r="M1251" i="5"/>
  <c r="T1251" i="5" s="1"/>
  <c r="K1251" i="5"/>
  <c r="R1251" i="5" s="1"/>
  <c r="M1250" i="5"/>
  <c r="T1250" i="5" s="1"/>
  <c r="K1250" i="5"/>
  <c r="R1250" i="5" s="1"/>
  <c r="M1249" i="5"/>
  <c r="T1249" i="5" s="1"/>
  <c r="K1249" i="5"/>
  <c r="R1249" i="5" s="1"/>
  <c r="M1248" i="5"/>
  <c r="T1248" i="5" s="1"/>
  <c r="K1248" i="5"/>
  <c r="R1248" i="5" s="1"/>
  <c r="R1247" i="5"/>
  <c r="N1247" i="5"/>
  <c r="U1247" i="5" s="1"/>
  <c r="M1247" i="5"/>
  <c r="M1225" i="5"/>
  <c r="T1225" i="5" s="1"/>
  <c r="L135" i="7" s="1"/>
  <c r="M1224" i="5"/>
  <c r="T1224" i="5" s="1"/>
  <c r="L134" i="7" s="1"/>
  <c r="K1224" i="5"/>
  <c r="R1224" i="5" s="1"/>
  <c r="M1223" i="5"/>
  <c r="T1223" i="5" s="1"/>
  <c r="L133" i="7" s="1"/>
  <c r="K1223" i="5"/>
  <c r="R1223" i="5" s="1"/>
  <c r="M1222" i="5"/>
  <c r="T1222" i="5" s="1"/>
  <c r="L132" i="7" s="1"/>
  <c r="K1222" i="5"/>
  <c r="R1222" i="5" s="1"/>
  <c r="M1221" i="5"/>
  <c r="T1221" i="5" s="1"/>
  <c r="L131" i="7" s="1"/>
  <c r="K1221" i="5"/>
  <c r="R1221" i="5" s="1"/>
  <c r="M1220" i="5"/>
  <c r="T1220" i="5" s="1"/>
  <c r="L130" i="7" s="1"/>
  <c r="K1220" i="5"/>
  <c r="R1220" i="5" s="1"/>
  <c r="R1219" i="5"/>
  <c r="N1219" i="5"/>
  <c r="U1219" i="5" s="1"/>
  <c r="AN1098" i="5" s="1"/>
  <c r="M1219" i="5"/>
  <c r="M1197" i="5"/>
  <c r="T1197" i="5" s="1"/>
  <c r="J135" i="7" s="1"/>
  <c r="M1196" i="5"/>
  <c r="T1196" i="5" s="1"/>
  <c r="J134" i="7" s="1"/>
  <c r="K1196" i="5"/>
  <c r="R1196" i="5" s="1"/>
  <c r="M1195" i="5"/>
  <c r="T1195" i="5" s="1"/>
  <c r="J133" i="7" s="1"/>
  <c r="K1195" i="5"/>
  <c r="R1195" i="5" s="1"/>
  <c r="M1194" i="5"/>
  <c r="T1194" i="5" s="1"/>
  <c r="J132" i="7" s="1"/>
  <c r="K1194" i="5"/>
  <c r="R1194" i="5" s="1"/>
  <c r="M1193" i="5"/>
  <c r="T1193" i="5" s="1"/>
  <c r="J131" i="7" s="1"/>
  <c r="K1193" i="5"/>
  <c r="R1193" i="5" s="1"/>
  <c r="M1192" i="5"/>
  <c r="T1192" i="5" s="1"/>
  <c r="J130" i="7" s="1"/>
  <c r="K1192" i="5"/>
  <c r="R1192" i="5" s="1"/>
  <c r="R1191" i="5"/>
  <c r="N1191" i="5"/>
  <c r="U1191" i="5" s="1"/>
  <c r="AL1097" i="5" s="1"/>
  <c r="M1191" i="5"/>
  <c r="M1169" i="5"/>
  <c r="T1169" i="5" s="1"/>
  <c r="H135" i="7" s="1"/>
  <c r="M1168" i="5"/>
  <c r="T1168" i="5" s="1"/>
  <c r="H134" i="7" s="1"/>
  <c r="K1168" i="5"/>
  <c r="R1168" i="5" s="1"/>
  <c r="M1167" i="5"/>
  <c r="T1167" i="5" s="1"/>
  <c r="H133" i="7" s="1"/>
  <c r="K1167" i="5"/>
  <c r="R1167" i="5" s="1"/>
  <c r="M1166" i="5"/>
  <c r="T1166" i="5" s="1"/>
  <c r="H132" i="7" s="1"/>
  <c r="K1166" i="5"/>
  <c r="R1166" i="5" s="1"/>
  <c r="M1165" i="5"/>
  <c r="T1165" i="5" s="1"/>
  <c r="H131" i="7" s="1"/>
  <c r="K1165" i="5"/>
  <c r="R1165" i="5" s="1"/>
  <c r="M1164" i="5"/>
  <c r="T1164" i="5" s="1"/>
  <c r="H130" i="7" s="1"/>
  <c r="K1164" i="5"/>
  <c r="R1164" i="5" s="1"/>
  <c r="R1163" i="5"/>
  <c r="N1163" i="5"/>
  <c r="U1163" i="5" s="1"/>
  <c r="AJ1096" i="5" s="1"/>
  <c r="M1163" i="5"/>
  <c r="M1141" i="5"/>
  <c r="T1141" i="5" s="1"/>
  <c r="F135" i="7" s="1"/>
  <c r="M1140" i="5"/>
  <c r="T1140" i="5" s="1"/>
  <c r="F134" i="7" s="1"/>
  <c r="K1140" i="5"/>
  <c r="R1140" i="5" s="1"/>
  <c r="M1139" i="5"/>
  <c r="T1139" i="5" s="1"/>
  <c r="F133" i="7" s="1"/>
  <c r="K1139" i="5"/>
  <c r="R1139" i="5" s="1"/>
  <c r="M1138" i="5"/>
  <c r="T1138" i="5" s="1"/>
  <c r="F132" i="7" s="1"/>
  <c r="K1138" i="5"/>
  <c r="R1138" i="5" s="1"/>
  <c r="M1137" i="5"/>
  <c r="T1137" i="5" s="1"/>
  <c r="F131" i="7" s="1"/>
  <c r="K1137" i="5"/>
  <c r="R1137" i="5" s="1"/>
  <c r="M1136" i="5"/>
  <c r="T1136" i="5" s="1"/>
  <c r="F130" i="7" s="1"/>
  <c r="K1136" i="5"/>
  <c r="R1136" i="5" s="1"/>
  <c r="R1135" i="5"/>
  <c r="N1135" i="5"/>
  <c r="U1135" i="5" s="1"/>
  <c r="AH1095" i="5" s="1"/>
  <c r="M1135" i="5"/>
  <c r="M1113" i="5"/>
  <c r="T1113" i="5" s="1"/>
  <c r="D135" i="7" s="1"/>
  <c r="M1112" i="5"/>
  <c r="T1112" i="5" s="1"/>
  <c r="D134" i="7" s="1"/>
  <c r="K1112" i="5"/>
  <c r="R1112" i="5" s="1"/>
  <c r="M1111" i="5"/>
  <c r="T1111" i="5" s="1"/>
  <c r="D133" i="7" s="1"/>
  <c r="K1111" i="5"/>
  <c r="R1111" i="5" s="1"/>
  <c r="M1110" i="5"/>
  <c r="T1110" i="5" s="1"/>
  <c r="D132" i="7" s="1"/>
  <c r="K1110" i="5"/>
  <c r="R1110" i="5" s="1"/>
  <c r="M1109" i="5"/>
  <c r="T1109" i="5" s="1"/>
  <c r="D131" i="7" s="1"/>
  <c r="K1109" i="5"/>
  <c r="R1109" i="5" s="1"/>
  <c r="M1108" i="5"/>
  <c r="T1108" i="5" s="1"/>
  <c r="D130" i="7" s="1"/>
  <c r="K1108" i="5"/>
  <c r="R1108" i="5" s="1"/>
  <c r="R1107" i="5"/>
  <c r="N1107" i="5"/>
  <c r="U1107" i="5" s="1"/>
  <c r="M1107" i="5"/>
  <c r="M1085" i="5"/>
  <c r="T1085" i="5" s="1"/>
  <c r="M1084" i="5"/>
  <c r="T1084" i="5" s="1"/>
  <c r="K1084" i="5"/>
  <c r="R1084" i="5" s="1"/>
  <c r="M1083" i="5"/>
  <c r="T1083" i="5" s="1"/>
  <c r="K1083" i="5"/>
  <c r="R1083" i="5" s="1"/>
  <c r="M1082" i="5"/>
  <c r="T1082" i="5" s="1"/>
  <c r="K1082" i="5"/>
  <c r="R1082" i="5" s="1"/>
  <c r="M1081" i="5"/>
  <c r="T1081" i="5" s="1"/>
  <c r="K1081" i="5"/>
  <c r="R1081" i="5" s="1"/>
  <c r="M1080" i="5"/>
  <c r="T1080" i="5" s="1"/>
  <c r="K1080" i="5"/>
  <c r="R1080" i="5" s="1"/>
  <c r="R1079" i="5"/>
  <c r="N1079" i="5"/>
  <c r="U1079" i="5" s="1"/>
  <c r="M1079" i="5"/>
  <c r="M1057" i="5"/>
  <c r="T1057" i="5" s="1"/>
  <c r="N119" i="7" s="1"/>
  <c r="M1056" i="5"/>
  <c r="T1056" i="5" s="1"/>
  <c r="N118" i="7" s="1"/>
  <c r="K1056" i="5"/>
  <c r="R1056" i="5" s="1"/>
  <c r="M1055" i="5"/>
  <c r="T1055" i="5" s="1"/>
  <c r="N117" i="7" s="1"/>
  <c r="K1055" i="5"/>
  <c r="R1055" i="5" s="1"/>
  <c r="M1054" i="5"/>
  <c r="T1054" i="5" s="1"/>
  <c r="N116" i="7" s="1"/>
  <c r="K1054" i="5"/>
  <c r="R1054" i="5" s="1"/>
  <c r="M1053" i="5"/>
  <c r="T1053" i="5" s="1"/>
  <c r="N115" i="7" s="1"/>
  <c r="K1053" i="5"/>
  <c r="R1053" i="5" s="1"/>
  <c r="M1052" i="5"/>
  <c r="T1052" i="5" s="1"/>
  <c r="N114" i="7" s="1"/>
  <c r="K1052" i="5"/>
  <c r="R1052" i="5" s="1"/>
  <c r="R1051" i="5"/>
  <c r="N1051" i="5"/>
  <c r="U1051" i="5" s="1"/>
  <c r="AN930" i="5" s="1"/>
  <c r="M1051" i="5"/>
  <c r="M1029" i="5"/>
  <c r="T1029" i="5" s="1"/>
  <c r="L119" i="7" s="1"/>
  <c r="M1028" i="5"/>
  <c r="T1028" i="5" s="1"/>
  <c r="L118" i="7" s="1"/>
  <c r="K1028" i="5"/>
  <c r="R1028" i="5" s="1"/>
  <c r="M1027" i="5"/>
  <c r="T1027" i="5" s="1"/>
  <c r="L117" i="7" s="1"/>
  <c r="K1027" i="5"/>
  <c r="R1027" i="5" s="1"/>
  <c r="M1026" i="5"/>
  <c r="T1026" i="5" s="1"/>
  <c r="L116" i="7" s="1"/>
  <c r="K1026" i="5"/>
  <c r="R1026" i="5" s="1"/>
  <c r="M1025" i="5"/>
  <c r="T1025" i="5" s="1"/>
  <c r="L115" i="7" s="1"/>
  <c r="K1025" i="5"/>
  <c r="R1025" i="5" s="1"/>
  <c r="M1024" i="5"/>
  <c r="T1024" i="5" s="1"/>
  <c r="L114" i="7" s="1"/>
  <c r="K1024" i="5"/>
  <c r="R1024" i="5" s="1"/>
  <c r="R1023" i="5"/>
  <c r="N1023" i="5"/>
  <c r="U1023" i="5" s="1"/>
  <c r="AL929" i="5" s="1"/>
  <c r="M1023" i="5"/>
  <c r="M1001" i="5"/>
  <c r="T1001" i="5" s="1"/>
  <c r="J119" i="7" s="1"/>
  <c r="M1000" i="5"/>
  <c r="T1000" i="5" s="1"/>
  <c r="J118" i="7" s="1"/>
  <c r="K1000" i="5"/>
  <c r="R1000" i="5" s="1"/>
  <c r="M999" i="5"/>
  <c r="T999" i="5" s="1"/>
  <c r="J117" i="7" s="1"/>
  <c r="K999" i="5"/>
  <c r="R999" i="5" s="1"/>
  <c r="M998" i="5"/>
  <c r="T998" i="5" s="1"/>
  <c r="J116" i="7" s="1"/>
  <c r="K998" i="5"/>
  <c r="R998" i="5" s="1"/>
  <c r="M997" i="5"/>
  <c r="T997" i="5" s="1"/>
  <c r="J115" i="7" s="1"/>
  <c r="K997" i="5"/>
  <c r="R997" i="5" s="1"/>
  <c r="M996" i="5"/>
  <c r="T996" i="5" s="1"/>
  <c r="J114" i="7" s="1"/>
  <c r="K996" i="5"/>
  <c r="R996" i="5" s="1"/>
  <c r="R995" i="5"/>
  <c r="N995" i="5"/>
  <c r="U995" i="5" s="1"/>
  <c r="AJ928" i="5" s="1"/>
  <c r="M995" i="5"/>
  <c r="M973" i="5"/>
  <c r="T973" i="5" s="1"/>
  <c r="H119" i="7" s="1"/>
  <c r="M972" i="5"/>
  <c r="T972" i="5" s="1"/>
  <c r="H118" i="7" s="1"/>
  <c r="K972" i="5"/>
  <c r="R972" i="5" s="1"/>
  <c r="M971" i="5"/>
  <c r="T971" i="5" s="1"/>
  <c r="H117" i="7" s="1"/>
  <c r="K971" i="5"/>
  <c r="R971" i="5" s="1"/>
  <c r="M970" i="5"/>
  <c r="T970" i="5" s="1"/>
  <c r="H116" i="7" s="1"/>
  <c r="K970" i="5"/>
  <c r="R970" i="5" s="1"/>
  <c r="M969" i="5"/>
  <c r="T969" i="5" s="1"/>
  <c r="H115" i="7" s="1"/>
  <c r="K969" i="5"/>
  <c r="R969" i="5" s="1"/>
  <c r="M968" i="5"/>
  <c r="T968" i="5" s="1"/>
  <c r="H114" i="7" s="1"/>
  <c r="K968" i="5"/>
  <c r="R968" i="5" s="1"/>
  <c r="R967" i="5"/>
  <c r="N967" i="5"/>
  <c r="U967" i="5" s="1"/>
  <c r="AH927" i="5" s="1"/>
  <c r="M967" i="5"/>
  <c r="M945" i="5"/>
  <c r="T945" i="5" s="1"/>
  <c r="F119" i="7" s="1"/>
  <c r="M944" i="5"/>
  <c r="T944" i="5" s="1"/>
  <c r="F118" i="7" s="1"/>
  <c r="K944" i="5"/>
  <c r="R944" i="5" s="1"/>
  <c r="M943" i="5"/>
  <c r="T943" i="5" s="1"/>
  <c r="F117" i="7" s="1"/>
  <c r="K943" i="5"/>
  <c r="R943" i="5" s="1"/>
  <c r="M942" i="5"/>
  <c r="T942" i="5" s="1"/>
  <c r="F116" i="7" s="1"/>
  <c r="K942" i="5"/>
  <c r="R942" i="5" s="1"/>
  <c r="M941" i="5"/>
  <c r="T941" i="5" s="1"/>
  <c r="F115" i="7" s="1"/>
  <c r="K941" i="5"/>
  <c r="R941" i="5" s="1"/>
  <c r="M940" i="5"/>
  <c r="T940" i="5" s="1"/>
  <c r="F114" i="7" s="1"/>
  <c r="K940" i="5"/>
  <c r="R940" i="5" s="1"/>
  <c r="R939" i="5"/>
  <c r="N939" i="5"/>
  <c r="U939" i="5" s="1"/>
  <c r="M939" i="5"/>
  <c r="M917" i="5"/>
  <c r="T917" i="5" s="1"/>
  <c r="M916" i="5"/>
  <c r="T916" i="5" s="1"/>
  <c r="K916" i="5"/>
  <c r="R916" i="5" s="1"/>
  <c r="M915" i="5"/>
  <c r="T915" i="5" s="1"/>
  <c r="K915" i="5"/>
  <c r="R915" i="5" s="1"/>
  <c r="M914" i="5"/>
  <c r="T914" i="5" s="1"/>
  <c r="K914" i="5"/>
  <c r="R914" i="5" s="1"/>
  <c r="M913" i="5"/>
  <c r="T913" i="5" s="1"/>
  <c r="K913" i="5"/>
  <c r="R913" i="5" s="1"/>
  <c r="M912" i="5"/>
  <c r="T912" i="5" s="1"/>
  <c r="K912" i="5"/>
  <c r="R912" i="5" s="1"/>
  <c r="R911" i="5"/>
  <c r="N911" i="5"/>
  <c r="U911" i="5" s="1"/>
  <c r="M911" i="5"/>
  <c r="M889" i="5"/>
  <c r="T889" i="5" s="1"/>
  <c r="N103" i="7" s="1"/>
  <c r="M888" i="5"/>
  <c r="T888" i="5" s="1"/>
  <c r="N102" i="7" s="1"/>
  <c r="K888" i="5"/>
  <c r="R888" i="5" s="1"/>
  <c r="M887" i="5"/>
  <c r="T887" i="5" s="1"/>
  <c r="N101" i="7" s="1"/>
  <c r="K887" i="5"/>
  <c r="R887" i="5" s="1"/>
  <c r="M886" i="5"/>
  <c r="T886" i="5" s="1"/>
  <c r="N100" i="7" s="1"/>
  <c r="K886" i="5"/>
  <c r="R886" i="5" s="1"/>
  <c r="M885" i="5"/>
  <c r="T885" i="5" s="1"/>
  <c r="N99" i="7" s="1"/>
  <c r="K885" i="5"/>
  <c r="R885" i="5" s="1"/>
  <c r="M884" i="5"/>
  <c r="T884" i="5" s="1"/>
  <c r="N98" i="7" s="1"/>
  <c r="K884" i="5"/>
  <c r="R884" i="5" s="1"/>
  <c r="R883" i="5"/>
  <c r="N883" i="5"/>
  <c r="U883" i="5" s="1"/>
  <c r="AN762" i="5" s="1"/>
  <c r="M883" i="5"/>
  <c r="M861" i="5"/>
  <c r="T861" i="5" s="1"/>
  <c r="L103" i="7" s="1"/>
  <c r="M860" i="5"/>
  <c r="T860" i="5" s="1"/>
  <c r="L102" i="7" s="1"/>
  <c r="K860" i="5"/>
  <c r="R860" i="5" s="1"/>
  <c r="M859" i="5"/>
  <c r="T859" i="5" s="1"/>
  <c r="L101" i="7" s="1"/>
  <c r="K859" i="5"/>
  <c r="R859" i="5" s="1"/>
  <c r="M858" i="5"/>
  <c r="T858" i="5" s="1"/>
  <c r="L100" i="7" s="1"/>
  <c r="K858" i="5"/>
  <c r="R858" i="5" s="1"/>
  <c r="M857" i="5"/>
  <c r="T857" i="5" s="1"/>
  <c r="L99" i="7" s="1"/>
  <c r="K857" i="5"/>
  <c r="R857" i="5" s="1"/>
  <c r="M856" i="5"/>
  <c r="T856" i="5" s="1"/>
  <c r="L98" i="7" s="1"/>
  <c r="K856" i="5"/>
  <c r="R856" i="5" s="1"/>
  <c r="R855" i="5"/>
  <c r="N855" i="5"/>
  <c r="U855" i="5" s="1"/>
  <c r="AL761" i="5" s="1"/>
  <c r="M855" i="5"/>
  <c r="M833" i="5"/>
  <c r="T833" i="5" s="1"/>
  <c r="J103" i="7" s="1"/>
  <c r="M832" i="5"/>
  <c r="T832" i="5" s="1"/>
  <c r="J102" i="7" s="1"/>
  <c r="K832" i="5"/>
  <c r="R832" i="5" s="1"/>
  <c r="M831" i="5"/>
  <c r="T831" i="5" s="1"/>
  <c r="J101" i="7" s="1"/>
  <c r="K831" i="5"/>
  <c r="R831" i="5" s="1"/>
  <c r="M830" i="5"/>
  <c r="T830" i="5" s="1"/>
  <c r="J100" i="7" s="1"/>
  <c r="K830" i="5"/>
  <c r="R830" i="5" s="1"/>
  <c r="M829" i="5"/>
  <c r="T829" i="5" s="1"/>
  <c r="J99" i="7" s="1"/>
  <c r="K829" i="5"/>
  <c r="R829" i="5" s="1"/>
  <c r="M828" i="5"/>
  <c r="T828" i="5" s="1"/>
  <c r="J98" i="7" s="1"/>
  <c r="K828" i="5"/>
  <c r="R828" i="5" s="1"/>
  <c r="R827" i="5"/>
  <c r="N827" i="5"/>
  <c r="U827" i="5" s="1"/>
  <c r="AJ760" i="5" s="1"/>
  <c r="M827" i="5"/>
  <c r="M805" i="5"/>
  <c r="T805" i="5" s="1"/>
  <c r="H103" i="7" s="1"/>
  <c r="M804" i="5"/>
  <c r="T804" i="5" s="1"/>
  <c r="H102" i="7" s="1"/>
  <c r="K804" i="5"/>
  <c r="R804" i="5" s="1"/>
  <c r="M803" i="5"/>
  <c r="T803" i="5" s="1"/>
  <c r="H101" i="7" s="1"/>
  <c r="K803" i="5"/>
  <c r="R803" i="5" s="1"/>
  <c r="M802" i="5"/>
  <c r="T802" i="5" s="1"/>
  <c r="H100" i="7" s="1"/>
  <c r="K802" i="5"/>
  <c r="R802" i="5" s="1"/>
  <c r="M801" i="5"/>
  <c r="T801" i="5" s="1"/>
  <c r="H99" i="7" s="1"/>
  <c r="K801" i="5"/>
  <c r="R801" i="5" s="1"/>
  <c r="M800" i="5"/>
  <c r="T800" i="5" s="1"/>
  <c r="H98" i="7" s="1"/>
  <c r="K800" i="5"/>
  <c r="R800" i="5" s="1"/>
  <c r="R799" i="5"/>
  <c r="N799" i="5"/>
  <c r="U799" i="5" s="1"/>
  <c r="AH759" i="5" s="1"/>
  <c r="M799" i="5"/>
  <c r="M777" i="5"/>
  <c r="T777" i="5" s="1"/>
  <c r="F103" i="7" s="1"/>
  <c r="M776" i="5"/>
  <c r="T776" i="5" s="1"/>
  <c r="F102" i="7" s="1"/>
  <c r="K776" i="5"/>
  <c r="R776" i="5" s="1"/>
  <c r="M775" i="5"/>
  <c r="T775" i="5" s="1"/>
  <c r="F101" i="7" s="1"/>
  <c r="K775" i="5"/>
  <c r="R775" i="5" s="1"/>
  <c r="M774" i="5"/>
  <c r="T774" i="5" s="1"/>
  <c r="F100" i="7" s="1"/>
  <c r="K774" i="5"/>
  <c r="R774" i="5" s="1"/>
  <c r="M773" i="5"/>
  <c r="T773" i="5" s="1"/>
  <c r="F99" i="7" s="1"/>
  <c r="K773" i="5"/>
  <c r="R773" i="5" s="1"/>
  <c r="M772" i="5"/>
  <c r="T772" i="5" s="1"/>
  <c r="F98" i="7" s="1"/>
  <c r="K772" i="5"/>
  <c r="R772" i="5" s="1"/>
  <c r="R771" i="5"/>
  <c r="N771" i="5"/>
  <c r="U771" i="5" s="1"/>
  <c r="M771" i="5"/>
  <c r="M749" i="5"/>
  <c r="T749" i="5" s="1"/>
  <c r="M748" i="5"/>
  <c r="T748" i="5" s="1"/>
  <c r="K748" i="5"/>
  <c r="R748" i="5" s="1"/>
  <c r="M747" i="5"/>
  <c r="T747" i="5" s="1"/>
  <c r="K747" i="5"/>
  <c r="R747" i="5" s="1"/>
  <c r="M746" i="5"/>
  <c r="T746" i="5" s="1"/>
  <c r="K746" i="5"/>
  <c r="R746" i="5" s="1"/>
  <c r="M745" i="5"/>
  <c r="T745" i="5" s="1"/>
  <c r="K745" i="5"/>
  <c r="R745" i="5" s="1"/>
  <c r="M744" i="5"/>
  <c r="T744" i="5" s="1"/>
  <c r="K744" i="5"/>
  <c r="R744" i="5" s="1"/>
  <c r="R743" i="5"/>
  <c r="N743" i="5"/>
  <c r="U743" i="5" s="1"/>
  <c r="M743" i="5"/>
  <c r="M721" i="5"/>
  <c r="T721" i="5" s="1"/>
  <c r="N87" i="7" s="1"/>
  <c r="M720" i="5"/>
  <c r="T720" i="5" s="1"/>
  <c r="N86" i="7" s="1"/>
  <c r="K720" i="5"/>
  <c r="R720" i="5" s="1"/>
  <c r="M719" i="5"/>
  <c r="T719" i="5" s="1"/>
  <c r="N85" i="7" s="1"/>
  <c r="K719" i="5"/>
  <c r="R719" i="5" s="1"/>
  <c r="M718" i="5"/>
  <c r="T718" i="5" s="1"/>
  <c r="N84" i="7" s="1"/>
  <c r="K718" i="5"/>
  <c r="R718" i="5" s="1"/>
  <c r="M717" i="5"/>
  <c r="T717" i="5" s="1"/>
  <c r="N83" i="7" s="1"/>
  <c r="K717" i="5"/>
  <c r="R717" i="5" s="1"/>
  <c r="M716" i="5"/>
  <c r="T716" i="5" s="1"/>
  <c r="N82" i="7" s="1"/>
  <c r="K716" i="5"/>
  <c r="R716" i="5" s="1"/>
  <c r="R715" i="5"/>
  <c r="N715" i="5"/>
  <c r="U715" i="5" s="1"/>
  <c r="AN594" i="5" s="1"/>
  <c r="M715" i="5"/>
  <c r="M693" i="5"/>
  <c r="T693" i="5" s="1"/>
  <c r="L87" i="7" s="1"/>
  <c r="M692" i="5"/>
  <c r="T692" i="5" s="1"/>
  <c r="L86" i="7" s="1"/>
  <c r="K692" i="5"/>
  <c r="R692" i="5" s="1"/>
  <c r="M691" i="5"/>
  <c r="T691" i="5" s="1"/>
  <c r="L85" i="7" s="1"/>
  <c r="K691" i="5"/>
  <c r="R691" i="5" s="1"/>
  <c r="M690" i="5"/>
  <c r="T690" i="5" s="1"/>
  <c r="L84" i="7" s="1"/>
  <c r="K690" i="5"/>
  <c r="R690" i="5" s="1"/>
  <c r="M689" i="5"/>
  <c r="T689" i="5" s="1"/>
  <c r="L83" i="7" s="1"/>
  <c r="K689" i="5"/>
  <c r="R689" i="5" s="1"/>
  <c r="M688" i="5"/>
  <c r="T688" i="5" s="1"/>
  <c r="L82" i="7" s="1"/>
  <c r="K688" i="5"/>
  <c r="R688" i="5" s="1"/>
  <c r="R687" i="5"/>
  <c r="N687" i="5"/>
  <c r="U687" i="5" s="1"/>
  <c r="AL593" i="5" s="1"/>
  <c r="M687" i="5"/>
  <c r="M665" i="5"/>
  <c r="T665" i="5" s="1"/>
  <c r="J87" i="7" s="1"/>
  <c r="M664" i="5"/>
  <c r="T664" i="5" s="1"/>
  <c r="J86" i="7" s="1"/>
  <c r="K664" i="5"/>
  <c r="R664" i="5" s="1"/>
  <c r="M663" i="5"/>
  <c r="T663" i="5" s="1"/>
  <c r="J85" i="7" s="1"/>
  <c r="K663" i="5"/>
  <c r="R663" i="5" s="1"/>
  <c r="M662" i="5"/>
  <c r="T662" i="5" s="1"/>
  <c r="J84" i="7" s="1"/>
  <c r="K662" i="5"/>
  <c r="R662" i="5" s="1"/>
  <c r="M661" i="5"/>
  <c r="T661" i="5" s="1"/>
  <c r="J83" i="7" s="1"/>
  <c r="K661" i="5"/>
  <c r="R661" i="5" s="1"/>
  <c r="M660" i="5"/>
  <c r="T660" i="5" s="1"/>
  <c r="J82" i="7" s="1"/>
  <c r="K660" i="5"/>
  <c r="R660" i="5" s="1"/>
  <c r="R659" i="5"/>
  <c r="N659" i="5"/>
  <c r="U659" i="5" s="1"/>
  <c r="AJ592" i="5" s="1"/>
  <c r="M659" i="5"/>
  <c r="M637" i="5"/>
  <c r="T637" i="5" s="1"/>
  <c r="H87" i="7" s="1"/>
  <c r="M636" i="5"/>
  <c r="T636" i="5" s="1"/>
  <c r="H86" i="7" s="1"/>
  <c r="K636" i="5"/>
  <c r="R636" i="5" s="1"/>
  <c r="M635" i="5"/>
  <c r="T635" i="5" s="1"/>
  <c r="H85" i="7" s="1"/>
  <c r="K635" i="5"/>
  <c r="R635" i="5" s="1"/>
  <c r="M634" i="5"/>
  <c r="T634" i="5" s="1"/>
  <c r="H84" i="7" s="1"/>
  <c r="K634" i="5"/>
  <c r="R634" i="5" s="1"/>
  <c r="M633" i="5"/>
  <c r="T633" i="5" s="1"/>
  <c r="H83" i="7" s="1"/>
  <c r="K633" i="5"/>
  <c r="R633" i="5" s="1"/>
  <c r="M632" i="5"/>
  <c r="T632" i="5" s="1"/>
  <c r="H82" i="7" s="1"/>
  <c r="K632" i="5"/>
  <c r="R632" i="5" s="1"/>
  <c r="R631" i="5"/>
  <c r="N631" i="5"/>
  <c r="U631" i="5" s="1"/>
  <c r="AH591" i="5" s="1"/>
  <c r="M631" i="5"/>
  <c r="M609" i="5"/>
  <c r="T609" i="5" s="1"/>
  <c r="F87" i="7" s="1"/>
  <c r="M608" i="5"/>
  <c r="T608" i="5" s="1"/>
  <c r="F86" i="7" s="1"/>
  <c r="K608" i="5"/>
  <c r="R608" i="5" s="1"/>
  <c r="M607" i="5"/>
  <c r="T607" i="5" s="1"/>
  <c r="F85" i="7" s="1"/>
  <c r="K607" i="5"/>
  <c r="R607" i="5" s="1"/>
  <c r="M606" i="5"/>
  <c r="T606" i="5" s="1"/>
  <c r="F84" i="7" s="1"/>
  <c r="K606" i="5"/>
  <c r="R606" i="5" s="1"/>
  <c r="M605" i="5"/>
  <c r="T605" i="5" s="1"/>
  <c r="F83" i="7" s="1"/>
  <c r="K605" i="5"/>
  <c r="R605" i="5" s="1"/>
  <c r="M604" i="5"/>
  <c r="T604" i="5" s="1"/>
  <c r="F82" i="7" s="1"/>
  <c r="K604" i="5"/>
  <c r="R604" i="5" s="1"/>
  <c r="R603" i="5"/>
  <c r="N603" i="5"/>
  <c r="U603" i="5" s="1"/>
  <c r="M603" i="5"/>
  <c r="M581" i="5"/>
  <c r="T581" i="5" s="1"/>
  <c r="M580" i="5"/>
  <c r="T580" i="5" s="1"/>
  <c r="K580" i="5"/>
  <c r="R580" i="5" s="1"/>
  <c r="M579" i="5"/>
  <c r="T579" i="5" s="1"/>
  <c r="K579" i="5"/>
  <c r="R579" i="5" s="1"/>
  <c r="M578" i="5"/>
  <c r="T578" i="5" s="1"/>
  <c r="K578" i="5"/>
  <c r="R578" i="5" s="1"/>
  <c r="M577" i="5"/>
  <c r="T577" i="5" s="1"/>
  <c r="K577" i="5"/>
  <c r="R577" i="5" s="1"/>
  <c r="M576" i="5"/>
  <c r="T576" i="5" s="1"/>
  <c r="K576" i="5"/>
  <c r="R576" i="5" s="1"/>
  <c r="R575" i="5"/>
  <c r="N575" i="5"/>
  <c r="U575" i="5" s="1"/>
  <c r="M575" i="5"/>
  <c r="M553" i="5"/>
  <c r="T553" i="5" s="1"/>
  <c r="L71" i="7" s="1"/>
  <c r="M552" i="5"/>
  <c r="T552" i="5" s="1"/>
  <c r="L70" i="7" s="1"/>
  <c r="K552" i="5"/>
  <c r="R552" i="5" s="1"/>
  <c r="M551" i="5"/>
  <c r="T551" i="5" s="1"/>
  <c r="L69" i="7" s="1"/>
  <c r="K551" i="5"/>
  <c r="R551" i="5" s="1"/>
  <c r="M550" i="5"/>
  <c r="T550" i="5" s="1"/>
  <c r="L68" i="7" s="1"/>
  <c r="K550" i="5"/>
  <c r="R550" i="5" s="1"/>
  <c r="M549" i="5"/>
  <c r="T549" i="5" s="1"/>
  <c r="L67" i="7" s="1"/>
  <c r="K549" i="5"/>
  <c r="R549" i="5" s="1"/>
  <c r="M548" i="5"/>
  <c r="T548" i="5" s="1"/>
  <c r="L66" i="7" s="1"/>
  <c r="K548" i="5"/>
  <c r="R548" i="5" s="1"/>
  <c r="R547" i="5"/>
  <c r="N547" i="5"/>
  <c r="U547" i="5" s="1"/>
  <c r="AN426" i="5" s="1"/>
  <c r="M547" i="5"/>
  <c r="M525" i="5"/>
  <c r="T525" i="5" s="1"/>
  <c r="J71" i="7" s="1"/>
  <c r="M524" i="5"/>
  <c r="T524" i="5" s="1"/>
  <c r="J70" i="7" s="1"/>
  <c r="K524" i="5"/>
  <c r="R524" i="5" s="1"/>
  <c r="M523" i="5"/>
  <c r="T523" i="5" s="1"/>
  <c r="J69" i="7" s="1"/>
  <c r="K523" i="5"/>
  <c r="R523" i="5" s="1"/>
  <c r="M522" i="5"/>
  <c r="T522" i="5" s="1"/>
  <c r="J68" i="7" s="1"/>
  <c r="K522" i="5"/>
  <c r="R522" i="5" s="1"/>
  <c r="M521" i="5"/>
  <c r="T521" i="5" s="1"/>
  <c r="J67" i="7" s="1"/>
  <c r="K521" i="5"/>
  <c r="R521" i="5" s="1"/>
  <c r="M520" i="5"/>
  <c r="T520" i="5" s="1"/>
  <c r="J66" i="7" s="1"/>
  <c r="K520" i="5"/>
  <c r="R520" i="5" s="1"/>
  <c r="R519" i="5"/>
  <c r="N519" i="5"/>
  <c r="U519" i="5" s="1"/>
  <c r="AL425" i="5" s="1"/>
  <c r="M519" i="5"/>
  <c r="M497" i="5"/>
  <c r="T497" i="5" s="1"/>
  <c r="H71" i="7" s="1"/>
  <c r="M496" i="5"/>
  <c r="T496" i="5" s="1"/>
  <c r="H70" i="7" s="1"/>
  <c r="K496" i="5"/>
  <c r="R496" i="5" s="1"/>
  <c r="M495" i="5"/>
  <c r="T495" i="5" s="1"/>
  <c r="H69" i="7" s="1"/>
  <c r="K495" i="5"/>
  <c r="R495" i="5" s="1"/>
  <c r="M494" i="5"/>
  <c r="T494" i="5" s="1"/>
  <c r="H68" i="7" s="1"/>
  <c r="K494" i="5"/>
  <c r="R494" i="5" s="1"/>
  <c r="M493" i="5"/>
  <c r="T493" i="5" s="1"/>
  <c r="H67" i="7" s="1"/>
  <c r="K493" i="5"/>
  <c r="R493" i="5" s="1"/>
  <c r="M492" i="5"/>
  <c r="T492" i="5" s="1"/>
  <c r="H66" i="7" s="1"/>
  <c r="K492" i="5"/>
  <c r="R492" i="5" s="1"/>
  <c r="R491" i="5"/>
  <c r="N491" i="5"/>
  <c r="U491" i="5" s="1"/>
  <c r="AJ424" i="5" s="1"/>
  <c r="M491" i="5"/>
  <c r="M469" i="5"/>
  <c r="T469" i="5" s="1"/>
  <c r="F71" i="7" s="1"/>
  <c r="M468" i="5"/>
  <c r="T468" i="5" s="1"/>
  <c r="F70" i="7" s="1"/>
  <c r="K468" i="5"/>
  <c r="R468" i="5" s="1"/>
  <c r="M467" i="5"/>
  <c r="T467" i="5" s="1"/>
  <c r="F69" i="7" s="1"/>
  <c r="K467" i="5"/>
  <c r="R467" i="5" s="1"/>
  <c r="M466" i="5"/>
  <c r="T466" i="5" s="1"/>
  <c r="F68" i="7" s="1"/>
  <c r="K466" i="5"/>
  <c r="R466" i="5" s="1"/>
  <c r="M465" i="5"/>
  <c r="T465" i="5" s="1"/>
  <c r="F67" i="7" s="1"/>
  <c r="K465" i="5"/>
  <c r="R465" i="5" s="1"/>
  <c r="M464" i="5"/>
  <c r="T464" i="5" s="1"/>
  <c r="F66" i="7" s="1"/>
  <c r="K464" i="5"/>
  <c r="R464" i="5" s="1"/>
  <c r="R463" i="5"/>
  <c r="N463" i="5"/>
  <c r="U463" i="5" s="1"/>
  <c r="AH423" i="5" s="1"/>
  <c r="M463" i="5"/>
  <c r="M441" i="5"/>
  <c r="T441" i="5" s="1"/>
  <c r="D71" i="7" s="1"/>
  <c r="M440" i="5"/>
  <c r="T440" i="5" s="1"/>
  <c r="D70" i="7" s="1"/>
  <c r="K440" i="5"/>
  <c r="R440" i="5" s="1"/>
  <c r="M439" i="5"/>
  <c r="T439" i="5" s="1"/>
  <c r="D69" i="7" s="1"/>
  <c r="K439" i="5"/>
  <c r="R439" i="5" s="1"/>
  <c r="M438" i="5"/>
  <c r="T438" i="5" s="1"/>
  <c r="D68" i="7" s="1"/>
  <c r="K438" i="5"/>
  <c r="R438" i="5" s="1"/>
  <c r="M437" i="5"/>
  <c r="T437" i="5" s="1"/>
  <c r="D67" i="7" s="1"/>
  <c r="K437" i="5"/>
  <c r="R437" i="5" s="1"/>
  <c r="M436" i="5"/>
  <c r="T436" i="5" s="1"/>
  <c r="D66" i="7" s="1"/>
  <c r="K436" i="5"/>
  <c r="R436" i="5" s="1"/>
  <c r="R435" i="5"/>
  <c r="N435" i="5"/>
  <c r="U435" i="5" s="1"/>
  <c r="M435" i="5"/>
  <c r="M413" i="5"/>
  <c r="T413" i="5" s="1"/>
  <c r="M412" i="5"/>
  <c r="T412" i="5" s="1"/>
  <c r="K412" i="5"/>
  <c r="R412" i="5" s="1"/>
  <c r="M411" i="5"/>
  <c r="T411" i="5" s="1"/>
  <c r="K411" i="5"/>
  <c r="R411" i="5" s="1"/>
  <c r="M410" i="5"/>
  <c r="T410" i="5" s="1"/>
  <c r="K410" i="5"/>
  <c r="R410" i="5" s="1"/>
  <c r="M409" i="5"/>
  <c r="T409" i="5" s="1"/>
  <c r="K409" i="5"/>
  <c r="R409" i="5" s="1"/>
  <c r="M408" i="5"/>
  <c r="T408" i="5" s="1"/>
  <c r="K408" i="5"/>
  <c r="R408" i="5" s="1"/>
  <c r="R407" i="5"/>
  <c r="N407" i="5"/>
  <c r="U407" i="5" s="1"/>
  <c r="M407" i="5"/>
  <c r="M385" i="5"/>
  <c r="T385" i="5" s="1"/>
  <c r="N54" i="7" s="1"/>
  <c r="M384" i="5"/>
  <c r="T384" i="5" s="1"/>
  <c r="N53" i="7" s="1"/>
  <c r="K384" i="5"/>
  <c r="R384" i="5" s="1"/>
  <c r="M383" i="5"/>
  <c r="T383" i="5" s="1"/>
  <c r="N52" i="7" s="1"/>
  <c r="K383" i="5"/>
  <c r="R383" i="5" s="1"/>
  <c r="M382" i="5"/>
  <c r="T382" i="5" s="1"/>
  <c r="N51" i="7" s="1"/>
  <c r="K382" i="5"/>
  <c r="R382" i="5" s="1"/>
  <c r="M381" i="5"/>
  <c r="T381" i="5" s="1"/>
  <c r="N50" i="7" s="1"/>
  <c r="K381" i="5"/>
  <c r="R381" i="5" s="1"/>
  <c r="M380" i="5"/>
  <c r="T380" i="5" s="1"/>
  <c r="N49" i="7" s="1"/>
  <c r="K380" i="5"/>
  <c r="R380" i="5" s="1"/>
  <c r="R379" i="5"/>
  <c r="N379" i="5"/>
  <c r="U379" i="5" s="1"/>
  <c r="AN258" i="5" s="1"/>
  <c r="M379" i="5"/>
  <c r="M357" i="5"/>
  <c r="T357" i="5" s="1"/>
  <c r="L54" i="7" s="1"/>
  <c r="M356" i="5"/>
  <c r="T356" i="5" s="1"/>
  <c r="L53" i="7" s="1"/>
  <c r="K356" i="5"/>
  <c r="R356" i="5" s="1"/>
  <c r="M355" i="5"/>
  <c r="T355" i="5" s="1"/>
  <c r="L52" i="7" s="1"/>
  <c r="K355" i="5"/>
  <c r="R355" i="5" s="1"/>
  <c r="M354" i="5"/>
  <c r="T354" i="5" s="1"/>
  <c r="L51" i="7" s="1"/>
  <c r="K354" i="5"/>
  <c r="R354" i="5" s="1"/>
  <c r="M353" i="5"/>
  <c r="T353" i="5" s="1"/>
  <c r="L50" i="7" s="1"/>
  <c r="K353" i="5"/>
  <c r="R353" i="5" s="1"/>
  <c r="M352" i="5"/>
  <c r="T352" i="5" s="1"/>
  <c r="L49" i="7" s="1"/>
  <c r="K352" i="5"/>
  <c r="R352" i="5" s="1"/>
  <c r="R351" i="5"/>
  <c r="N351" i="5"/>
  <c r="U351" i="5" s="1"/>
  <c r="AL257" i="5" s="1"/>
  <c r="M351" i="5"/>
  <c r="M329" i="5"/>
  <c r="T329" i="5" s="1"/>
  <c r="J54" i="7" s="1"/>
  <c r="M328" i="5"/>
  <c r="T328" i="5" s="1"/>
  <c r="J53" i="7" s="1"/>
  <c r="K328" i="5"/>
  <c r="R328" i="5" s="1"/>
  <c r="M327" i="5"/>
  <c r="T327" i="5" s="1"/>
  <c r="J52" i="7" s="1"/>
  <c r="K327" i="5"/>
  <c r="R327" i="5" s="1"/>
  <c r="M326" i="5"/>
  <c r="T326" i="5" s="1"/>
  <c r="J51" i="7" s="1"/>
  <c r="K326" i="5"/>
  <c r="R326" i="5" s="1"/>
  <c r="M325" i="5"/>
  <c r="T325" i="5" s="1"/>
  <c r="J50" i="7" s="1"/>
  <c r="K325" i="5"/>
  <c r="R325" i="5" s="1"/>
  <c r="M324" i="5"/>
  <c r="T324" i="5" s="1"/>
  <c r="J49" i="7" s="1"/>
  <c r="K324" i="5"/>
  <c r="R324" i="5" s="1"/>
  <c r="R323" i="5"/>
  <c r="N323" i="5"/>
  <c r="U323" i="5" s="1"/>
  <c r="AJ256" i="5" s="1"/>
  <c r="M323" i="5"/>
  <c r="M301" i="5"/>
  <c r="T301" i="5" s="1"/>
  <c r="H54" i="7" s="1"/>
  <c r="M300" i="5"/>
  <c r="T300" i="5" s="1"/>
  <c r="H53" i="7" s="1"/>
  <c r="K300" i="5"/>
  <c r="R300" i="5" s="1"/>
  <c r="M299" i="5"/>
  <c r="T299" i="5" s="1"/>
  <c r="H52" i="7" s="1"/>
  <c r="K299" i="5"/>
  <c r="R299" i="5" s="1"/>
  <c r="M298" i="5"/>
  <c r="T298" i="5" s="1"/>
  <c r="H51" i="7" s="1"/>
  <c r="K298" i="5"/>
  <c r="R298" i="5" s="1"/>
  <c r="M297" i="5"/>
  <c r="T297" i="5" s="1"/>
  <c r="H50" i="7" s="1"/>
  <c r="K297" i="5"/>
  <c r="R297" i="5" s="1"/>
  <c r="M296" i="5"/>
  <c r="T296" i="5" s="1"/>
  <c r="H49" i="7" s="1"/>
  <c r="K296" i="5"/>
  <c r="R296" i="5" s="1"/>
  <c r="R295" i="5"/>
  <c r="N295" i="5"/>
  <c r="U295" i="5" s="1"/>
  <c r="AH255" i="5" s="1"/>
  <c r="M295" i="5"/>
  <c r="M273" i="5"/>
  <c r="T273" i="5" s="1"/>
  <c r="F54" i="7" s="1"/>
  <c r="M272" i="5"/>
  <c r="T272" i="5" s="1"/>
  <c r="F53" i="7" s="1"/>
  <c r="K272" i="5"/>
  <c r="R272" i="5" s="1"/>
  <c r="M271" i="5"/>
  <c r="T271" i="5" s="1"/>
  <c r="F52" i="7" s="1"/>
  <c r="K271" i="5"/>
  <c r="R271" i="5" s="1"/>
  <c r="M270" i="5"/>
  <c r="T270" i="5" s="1"/>
  <c r="F51" i="7" s="1"/>
  <c r="K270" i="5"/>
  <c r="R270" i="5" s="1"/>
  <c r="M269" i="5"/>
  <c r="T269" i="5" s="1"/>
  <c r="F50" i="7" s="1"/>
  <c r="K269" i="5"/>
  <c r="R269" i="5" s="1"/>
  <c r="M268" i="5"/>
  <c r="T268" i="5" s="1"/>
  <c r="F49" i="7" s="1"/>
  <c r="K268" i="5"/>
  <c r="R268" i="5" s="1"/>
  <c r="R267" i="5"/>
  <c r="N267" i="5"/>
  <c r="U267" i="5" s="1"/>
  <c r="M267" i="5"/>
  <c r="M245" i="5"/>
  <c r="T245" i="5" s="1"/>
  <c r="M244" i="5"/>
  <c r="T244" i="5" s="1"/>
  <c r="K244" i="5"/>
  <c r="R244" i="5" s="1"/>
  <c r="M243" i="5"/>
  <c r="T243" i="5" s="1"/>
  <c r="K243" i="5"/>
  <c r="R243" i="5" s="1"/>
  <c r="M242" i="5"/>
  <c r="T242" i="5" s="1"/>
  <c r="K242" i="5"/>
  <c r="R242" i="5" s="1"/>
  <c r="M241" i="5"/>
  <c r="T241" i="5" s="1"/>
  <c r="K241" i="5"/>
  <c r="R241" i="5" s="1"/>
  <c r="M240" i="5"/>
  <c r="T240" i="5" s="1"/>
  <c r="K240" i="5"/>
  <c r="R240" i="5" s="1"/>
  <c r="R239" i="5"/>
  <c r="N239" i="5"/>
  <c r="U239" i="5" s="1"/>
  <c r="M239" i="5"/>
  <c r="M217" i="5"/>
  <c r="T217" i="5" s="1"/>
  <c r="N39" i="7" s="1"/>
  <c r="M216" i="5"/>
  <c r="T216" i="5" s="1"/>
  <c r="N38" i="7" s="1"/>
  <c r="K216" i="5"/>
  <c r="R216" i="5" s="1"/>
  <c r="M215" i="5"/>
  <c r="T215" i="5" s="1"/>
  <c r="N37" i="7" s="1"/>
  <c r="K215" i="5"/>
  <c r="R215" i="5" s="1"/>
  <c r="M214" i="5"/>
  <c r="T214" i="5" s="1"/>
  <c r="N36" i="7" s="1"/>
  <c r="K214" i="5"/>
  <c r="R214" i="5" s="1"/>
  <c r="M213" i="5"/>
  <c r="T213" i="5" s="1"/>
  <c r="N35" i="7" s="1"/>
  <c r="K213" i="5"/>
  <c r="R213" i="5" s="1"/>
  <c r="M212" i="5"/>
  <c r="T212" i="5" s="1"/>
  <c r="N34" i="7" s="1"/>
  <c r="K212" i="5"/>
  <c r="R212" i="5" s="1"/>
  <c r="R211" i="5"/>
  <c r="N211" i="5"/>
  <c r="U211" i="5" s="1"/>
  <c r="AN90" i="5" s="1"/>
  <c r="M211" i="5"/>
  <c r="M189" i="5"/>
  <c r="T189" i="5" s="1"/>
  <c r="L39" i="7" s="1"/>
  <c r="M188" i="5"/>
  <c r="T188" i="5" s="1"/>
  <c r="L38" i="7" s="1"/>
  <c r="K188" i="5"/>
  <c r="R188" i="5" s="1"/>
  <c r="M187" i="5"/>
  <c r="T187" i="5" s="1"/>
  <c r="L37" i="7" s="1"/>
  <c r="K187" i="5"/>
  <c r="R187" i="5" s="1"/>
  <c r="M186" i="5"/>
  <c r="T186" i="5" s="1"/>
  <c r="L36" i="7" s="1"/>
  <c r="K186" i="5"/>
  <c r="R186" i="5" s="1"/>
  <c r="M185" i="5"/>
  <c r="T185" i="5" s="1"/>
  <c r="L35" i="7" s="1"/>
  <c r="K185" i="5"/>
  <c r="R185" i="5" s="1"/>
  <c r="M184" i="5"/>
  <c r="T184" i="5" s="1"/>
  <c r="L34" i="7" s="1"/>
  <c r="K184" i="5"/>
  <c r="R184" i="5" s="1"/>
  <c r="R183" i="5"/>
  <c r="N183" i="5"/>
  <c r="U183" i="5" s="1"/>
  <c r="AL89" i="5" s="1"/>
  <c r="M183" i="5"/>
  <c r="M161" i="5"/>
  <c r="T161" i="5" s="1"/>
  <c r="J39" i="7" s="1"/>
  <c r="M160" i="5"/>
  <c r="T160" i="5" s="1"/>
  <c r="J38" i="7" s="1"/>
  <c r="K160" i="5"/>
  <c r="R160" i="5" s="1"/>
  <c r="M159" i="5"/>
  <c r="T159" i="5" s="1"/>
  <c r="J37" i="7" s="1"/>
  <c r="K159" i="5"/>
  <c r="R159" i="5" s="1"/>
  <c r="M158" i="5"/>
  <c r="T158" i="5" s="1"/>
  <c r="J36" i="7" s="1"/>
  <c r="K158" i="5"/>
  <c r="R158" i="5" s="1"/>
  <c r="M157" i="5"/>
  <c r="T157" i="5" s="1"/>
  <c r="J35" i="7" s="1"/>
  <c r="K157" i="5"/>
  <c r="R157" i="5" s="1"/>
  <c r="M156" i="5"/>
  <c r="T156" i="5" s="1"/>
  <c r="J34" i="7" s="1"/>
  <c r="K156" i="5"/>
  <c r="R156" i="5" s="1"/>
  <c r="R155" i="5"/>
  <c r="N155" i="5"/>
  <c r="U155" i="5" s="1"/>
  <c r="AJ88" i="5" s="1"/>
  <c r="M155" i="5"/>
  <c r="M133" i="5"/>
  <c r="T133" i="5" s="1"/>
  <c r="H39" i="7" s="1"/>
  <c r="M132" i="5"/>
  <c r="T132" i="5" s="1"/>
  <c r="H38" i="7" s="1"/>
  <c r="K132" i="5"/>
  <c r="R132" i="5" s="1"/>
  <c r="M131" i="5"/>
  <c r="T131" i="5" s="1"/>
  <c r="H37" i="7" s="1"/>
  <c r="K131" i="5"/>
  <c r="R131" i="5" s="1"/>
  <c r="M130" i="5"/>
  <c r="T130" i="5" s="1"/>
  <c r="H36" i="7" s="1"/>
  <c r="K130" i="5"/>
  <c r="R130" i="5" s="1"/>
  <c r="M129" i="5"/>
  <c r="T129" i="5" s="1"/>
  <c r="H35" i="7" s="1"/>
  <c r="K129" i="5"/>
  <c r="R129" i="5" s="1"/>
  <c r="M128" i="5"/>
  <c r="T128" i="5" s="1"/>
  <c r="H34" i="7" s="1"/>
  <c r="K128" i="5"/>
  <c r="R128" i="5" s="1"/>
  <c r="R127" i="5"/>
  <c r="N127" i="5"/>
  <c r="U127" i="5" s="1"/>
  <c r="AH87" i="5" s="1"/>
  <c r="M127" i="5"/>
  <c r="M105" i="5"/>
  <c r="T105" i="5" s="1"/>
  <c r="F39" i="7" s="1"/>
  <c r="M104" i="5"/>
  <c r="T104" i="5" s="1"/>
  <c r="F38" i="7" s="1"/>
  <c r="K104" i="5"/>
  <c r="R104" i="5" s="1"/>
  <c r="M103" i="5"/>
  <c r="T103" i="5" s="1"/>
  <c r="F37" i="7" s="1"/>
  <c r="K103" i="5"/>
  <c r="R103" i="5" s="1"/>
  <c r="M102" i="5"/>
  <c r="T102" i="5" s="1"/>
  <c r="F36" i="7" s="1"/>
  <c r="K102" i="5"/>
  <c r="R102" i="5" s="1"/>
  <c r="M101" i="5"/>
  <c r="T101" i="5" s="1"/>
  <c r="F35" i="7" s="1"/>
  <c r="K101" i="5"/>
  <c r="R101" i="5" s="1"/>
  <c r="M100" i="5"/>
  <c r="T100" i="5" s="1"/>
  <c r="F34" i="7" s="1"/>
  <c r="K100" i="5"/>
  <c r="R100" i="5" s="1"/>
  <c r="R99" i="5"/>
  <c r="N99" i="5"/>
  <c r="U99" i="5" s="1"/>
  <c r="AF86" i="5" s="1"/>
  <c r="M99" i="5"/>
  <c r="M77" i="5"/>
  <c r="T77" i="5" s="1"/>
  <c r="M76" i="5"/>
  <c r="T76" i="5" s="1"/>
  <c r="K76" i="5"/>
  <c r="R76" i="5" s="1"/>
  <c r="M75" i="5"/>
  <c r="T75" i="5" s="1"/>
  <c r="K75" i="5"/>
  <c r="R75" i="5" s="1"/>
  <c r="M74" i="5"/>
  <c r="T74" i="5" s="1"/>
  <c r="K74" i="5"/>
  <c r="R74" i="5" s="1"/>
  <c r="M73" i="5"/>
  <c r="T73" i="5" s="1"/>
  <c r="K73" i="5"/>
  <c r="R73" i="5" s="1"/>
  <c r="M72" i="5"/>
  <c r="T72" i="5" s="1"/>
  <c r="K72" i="5"/>
  <c r="R72" i="5" s="1"/>
  <c r="R71" i="5"/>
  <c r="N71" i="5"/>
  <c r="U71" i="5" s="1"/>
  <c r="AD85" i="5" s="1"/>
  <c r="M71" i="5"/>
  <c r="AP80" i="6" l="1"/>
  <c r="AP82" i="6"/>
  <c r="AR80" i="6"/>
  <c r="AR82" i="6"/>
  <c r="AP249" i="6"/>
  <c r="AP251" i="6"/>
  <c r="T1826" i="6"/>
  <c r="AP79" i="6"/>
  <c r="AP81" i="6"/>
  <c r="AP83" i="6"/>
  <c r="AR79" i="6"/>
  <c r="AR81" i="6"/>
  <c r="AR83" i="6"/>
  <c r="AP247" i="6"/>
  <c r="AP248" i="6"/>
  <c r="AP250" i="6"/>
  <c r="V997" i="6"/>
  <c r="V1069" i="6"/>
  <c r="T1215" i="6"/>
  <c r="U1213" i="6"/>
  <c r="U1214" i="6"/>
  <c r="T1321" i="6"/>
  <c r="V1321" i="6"/>
  <c r="T1322" i="6"/>
  <c r="V1322" i="6"/>
  <c r="T1429" i="6"/>
  <c r="V1429" i="6"/>
  <c r="T1430" i="6"/>
  <c r="V1430" i="6"/>
  <c r="T1503" i="6"/>
  <c r="U1501" i="6"/>
  <c r="U1502" i="6"/>
  <c r="T1537" i="6"/>
  <c r="V1537" i="6"/>
  <c r="T1538" i="6"/>
  <c r="T1611" i="6"/>
  <c r="U1609" i="6"/>
  <c r="U1610" i="6"/>
  <c r="T1717" i="6"/>
  <c r="V1717" i="6"/>
  <c r="T1718" i="6"/>
  <c r="V1718" i="6"/>
  <c r="T1791" i="6"/>
  <c r="U1789" i="6"/>
  <c r="U1790" i="6"/>
  <c r="T1825" i="6"/>
  <c r="V1825" i="6"/>
  <c r="T1899" i="6"/>
  <c r="U1897" i="6"/>
  <c r="U1898" i="6"/>
  <c r="U2043" i="6"/>
  <c r="W2043" i="6"/>
  <c r="AP252" i="6"/>
  <c r="AF422" i="6"/>
  <c r="AR260" i="6"/>
  <c r="AR252" i="6"/>
  <c r="AD589" i="6"/>
  <c r="AP427" i="6"/>
  <c r="AP420" i="6"/>
  <c r="AR428" i="6"/>
  <c r="AF590" i="6"/>
  <c r="AR420" i="6"/>
  <c r="AD757" i="6"/>
  <c r="AP595" i="6"/>
  <c r="AP588" i="6"/>
  <c r="AR596" i="6"/>
  <c r="AF758" i="6"/>
  <c r="AR588" i="6"/>
  <c r="V961" i="6"/>
  <c r="V998" i="6"/>
  <c r="V1033" i="6"/>
  <c r="V1070" i="6"/>
  <c r="V1105" i="6"/>
  <c r="T1177" i="6"/>
  <c r="V1177" i="6"/>
  <c r="T1178" i="6"/>
  <c r="V1178" i="6"/>
  <c r="T1251" i="6"/>
  <c r="U1249" i="6"/>
  <c r="U1250" i="6"/>
  <c r="T1285" i="6"/>
  <c r="V1285" i="6"/>
  <c r="T1286" i="6"/>
  <c r="T1359" i="6"/>
  <c r="U1357" i="6"/>
  <c r="U1358" i="6"/>
  <c r="T1393" i="6"/>
  <c r="V1393" i="6"/>
  <c r="T1394" i="6"/>
  <c r="T1467" i="6"/>
  <c r="U1465" i="6"/>
  <c r="U1466" i="6"/>
  <c r="V1538" i="6"/>
  <c r="T1573" i="6"/>
  <c r="V1573" i="6"/>
  <c r="T1574" i="6"/>
  <c r="V1574" i="6"/>
  <c r="T1647" i="6"/>
  <c r="U1645" i="6"/>
  <c r="U1646" i="6"/>
  <c r="T1681" i="6"/>
  <c r="V1681" i="6"/>
  <c r="T1682" i="6"/>
  <c r="T1755" i="6"/>
  <c r="U1753" i="6"/>
  <c r="U1754" i="6"/>
  <c r="V1826" i="6"/>
  <c r="T1861" i="6"/>
  <c r="V1861" i="6"/>
  <c r="T1862" i="6"/>
  <c r="V1862" i="6"/>
  <c r="T1935" i="6"/>
  <c r="U1933" i="6"/>
  <c r="U1934" i="6"/>
  <c r="T1969" i="6"/>
  <c r="V1969" i="6"/>
  <c r="T1970" i="6"/>
  <c r="T2044" i="6"/>
  <c r="V2044" i="6"/>
  <c r="T2045" i="6"/>
  <c r="V2045" i="6"/>
  <c r="T2046" i="6"/>
  <c r="V2046" i="6"/>
  <c r="T2004" i="6"/>
  <c r="V2004" i="6"/>
  <c r="V2590" i="6"/>
  <c r="U2005" i="6"/>
  <c r="W2005" i="6"/>
  <c r="U2006" i="6"/>
  <c r="W2006" i="6"/>
  <c r="U2007" i="6"/>
  <c r="W2007" i="6"/>
  <c r="V2082" i="6"/>
  <c r="U2083" i="6"/>
  <c r="W2083" i="6"/>
  <c r="U2084" i="6"/>
  <c r="W2084" i="6"/>
  <c r="U2085" i="6"/>
  <c r="W2085" i="6"/>
  <c r="U2121" i="6"/>
  <c r="W2121" i="6"/>
  <c r="T2122" i="6"/>
  <c r="V2122" i="6"/>
  <c r="T2123" i="6"/>
  <c r="V2123" i="6"/>
  <c r="T2124" i="6"/>
  <c r="V2124" i="6"/>
  <c r="U2160" i="6"/>
  <c r="W2160" i="6"/>
  <c r="T2161" i="6"/>
  <c r="V2161" i="6"/>
  <c r="T2162" i="6"/>
  <c r="V2162" i="6"/>
  <c r="T2163" i="6"/>
  <c r="V2163" i="6"/>
  <c r="V2199" i="6"/>
  <c r="U2200" i="6"/>
  <c r="W2200" i="6"/>
  <c r="U2201" i="6"/>
  <c r="W2201" i="6"/>
  <c r="U2202" i="6"/>
  <c r="W2202" i="6"/>
  <c r="U2238" i="6"/>
  <c r="W2238" i="6"/>
  <c r="T2239" i="6"/>
  <c r="V2239" i="6"/>
  <c r="T2240" i="6"/>
  <c r="V2240" i="6"/>
  <c r="T2241" i="6"/>
  <c r="V2241" i="6"/>
  <c r="V2355" i="6"/>
  <c r="U2356" i="6"/>
  <c r="W2356" i="6"/>
  <c r="U2357" i="6"/>
  <c r="W2357" i="6"/>
  <c r="U2358" i="6"/>
  <c r="W2358" i="6"/>
  <c r="T2472" i="6"/>
  <c r="V2472" i="6"/>
  <c r="U2473" i="6"/>
  <c r="W2473" i="6"/>
  <c r="U2474" i="6"/>
  <c r="W2474" i="6"/>
  <c r="U2475" i="6"/>
  <c r="W2475" i="6"/>
  <c r="U2589" i="6"/>
  <c r="W2589" i="6"/>
  <c r="T2590" i="6"/>
  <c r="T2591" i="6"/>
  <c r="V2591" i="6"/>
  <c r="T2592" i="6"/>
  <c r="V2592" i="6"/>
  <c r="V2706" i="6"/>
  <c r="U2707" i="6"/>
  <c r="W2707" i="6"/>
  <c r="U2708" i="6"/>
  <c r="W2708" i="6"/>
  <c r="U2709" i="6"/>
  <c r="W2709" i="6"/>
  <c r="U2745" i="6"/>
  <c r="W2745" i="6"/>
  <c r="T2746" i="6"/>
  <c r="V2746" i="6"/>
  <c r="T2747" i="6"/>
  <c r="V2747" i="6"/>
  <c r="T2748" i="6"/>
  <c r="V2748" i="6"/>
  <c r="V2784" i="6"/>
  <c r="U2785" i="6"/>
  <c r="W2785" i="6"/>
  <c r="U2786" i="6"/>
  <c r="W2786" i="6"/>
  <c r="U2787" i="6"/>
  <c r="W2787" i="6"/>
  <c r="U2823" i="6"/>
  <c r="W2823" i="6"/>
  <c r="T2824" i="6"/>
  <c r="V2824" i="6"/>
  <c r="T2825" i="6"/>
  <c r="V2825" i="6"/>
  <c r="T2826" i="6"/>
  <c r="V2826" i="6"/>
  <c r="U2901" i="6"/>
  <c r="W2901" i="6"/>
  <c r="T2902" i="6"/>
  <c r="V2902" i="6"/>
  <c r="T2903" i="6"/>
  <c r="V2903" i="6"/>
  <c r="T2904" i="6"/>
  <c r="V2904" i="6"/>
  <c r="V2940" i="6"/>
  <c r="U2941" i="6"/>
  <c r="W2941" i="6"/>
  <c r="U2942" i="6"/>
  <c r="W2942" i="6"/>
  <c r="U2943" i="6"/>
  <c r="W2943" i="6"/>
  <c r="U2979" i="6"/>
  <c r="W2979" i="6"/>
  <c r="T2980" i="6"/>
  <c r="V2980" i="6"/>
  <c r="T2981" i="6"/>
  <c r="V2981" i="6"/>
  <c r="T2982" i="6"/>
  <c r="V2982" i="6"/>
  <c r="V3018" i="6"/>
  <c r="U3019" i="6"/>
  <c r="W3019" i="6"/>
  <c r="U3020" i="6"/>
  <c r="W3020" i="6"/>
  <c r="U3021" i="6"/>
  <c r="W3021" i="6"/>
  <c r="U3096" i="6"/>
  <c r="W3096" i="6"/>
  <c r="T3097" i="6"/>
  <c r="V3097" i="6"/>
  <c r="T3098" i="6"/>
  <c r="V3098" i="6"/>
  <c r="T3099" i="6"/>
  <c r="V3099" i="6"/>
  <c r="V3135" i="6"/>
  <c r="U3136" i="6"/>
  <c r="W3136" i="6"/>
  <c r="U3137" i="6"/>
  <c r="W3137" i="6"/>
  <c r="U3138" i="6"/>
  <c r="W3138" i="6"/>
  <c r="V2277" i="6"/>
  <c r="V2279" i="6"/>
  <c r="V2280" i="6"/>
  <c r="U2316" i="6"/>
  <c r="W2316" i="6"/>
  <c r="T2317" i="6"/>
  <c r="V2317" i="6"/>
  <c r="T2318" i="6"/>
  <c r="V2318" i="6"/>
  <c r="T2319" i="6"/>
  <c r="V2319" i="6"/>
  <c r="V2394" i="6"/>
  <c r="U2395" i="6"/>
  <c r="W2395" i="6"/>
  <c r="U2396" i="6"/>
  <c r="W2396" i="6"/>
  <c r="U2397" i="6"/>
  <c r="W2397" i="6"/>
  <c r="U2433" i="6"/>
  <c r="W2433" i="6"/>
  <c r="T2434" i="6"/>
  <c r="V2434" i="6"/>
  <c r="T2435" i="6"/>
  <c r="V2435" i="6"/>
  <c r="T2436" i="6"/>
  <c r="V2436" i="6"/>
  <c r="V2511" i="6"/>
  <c r="U2512" i="6"/>
  <c r="W2512" i="6"/>
  <c r="U2513" i="6"/>
  <c r="W2513" i="6"/>
  <c r="U2514" i="6"/>
  <c r="W2514" i="6"/>
  <c r="U2550" i="6"/>
  <c r="W2550" i="6"/>
  <c r="T2551" i="6"/>
  <c r="V2551" i="6"/>
  <c r="T2552" i="6"/>
  <c r="V2552" i="6"/>
  <c r="T2553" i="6"/>
  <c r="V2553" i="6"/>
  <c r="V2628" i="6"/>
  <c r="U2629" i="6"/>
  <c r="W2629" i="6"/>
  <c r="U2630" i="6"/>
  <c r="W2630" i="6"/>
  <c r="U2631" i="6"/>
  <c r="W2631" i="6"/>
  <c r="U2667" i="6"/>
  <c r="W2667" i="6"/>
  <c r="T2668" i="6"/>
  <c r="V2668" i="6"/>
  <c r="T2669" i="6"/>
  <c r="V2669" i="6"/>
  <c r="T2670" i="6"/>
  <c r="V2670" i="6"/>
  <c r="V2862" i="6"/>
  <c r="U2863" i="6"/>
  <c r="W2863" i="6"/>
  <c r="U2864" i="6"/>
  <c r="W2864" i="6"/>
  <c r="U2865" i="6"/>
  <c r="W2865" i="6"/>
  <c r="U3057" i="6"/>
  <c r="W3057" i="6"/>
  <c r="T3058" i="6"/>
  <c r="V3058" i="6"/>
  <c r="T3059" i="6"/>
  <c r="V3059" i="6"/>
  <c r="T3060" i="6"/>
  <c r="V3060" i="6"/>
  <c r="AD253" i="6"/>
  <c r="AP91" i="6"/>
  <c r="AP84" i="6"/>
  <c r="AF254" i="6"/>
  <c r="AR92" i="6"/>
  <c r="AR84" i="6"/>
  <c r="AD421" i="6"/>
  <c r="AP259" i="6"/>
  <c r="AR247" i="6"/>
  <c r="AR248" i="6"/>
  <c r="AR249" i="6"/>
  <c r="AR250" i="6"/>
  <c r="AR251" i="6"/>
  <c r="AP415" i="6"/>
  <c r="AP416" i="6"/>
  <c r="AP417" i="6"/>
  <c r="AP418" i="6"/>
  <c r="AP419" i="6"/>
  <c r="AR415" i="6"/>
  <c r="AR416" i="6"/>
  <c r="AR417" i="6"/>
  <c r="AR418" i="6"/>
  <c r="AR419" i="6"/>
  <c r="AP583" i="6"/>
  <c r="AP584" i="6"/>
  <c r="AP585" i="6"/>
  <c r="AP586" i="6"/>
  <c r="AP587" i="6"/>
  <c r="AR583" i="6"/>
  <c r="AR584" i="6"/>
  <c r="AR585" i="6"/>
  <c r="AR586" i="6"/>
  <c r="AR587" i="6"/>
  <c r="U961" i="6"/>
  <c r="U962" i="6"/>
  <c r="U997" i="6"/>
  <c r="U998" i="6"/>
  <c r="U1033" i="6"/>
  <c r="U1034" i="6"/>
  <c r="U1069" i="6"/>
  <c r="U1070" i="6"/>
  <c r="U1105" i="6"/>
  <c r="U1106" i="6"/>
  <c r="T1143" i="6"/>
  <c r="T1179" i="6"/>
  <c r="U1177" i="6"/>
  <c r="U1178" i="6"/>
  <c r="T1213" i="6"/>
  <c r="V1213" i="6"/>
  <c r="V1214" i="6"/>
  <c r="T1249" i="6"/>
  <c r="V1249" i="6"/>
  <c r="T1250" i="6"/>
  <c r="V1250" i="6"/>
  <c r="T1287" i="6"/>
  <c r="U1285" i="6"/>
  <c r="U1286" i="6"/>
  <c r="T1323" i="6"/>
  <c r="U1321" i="6"/>
  <c r="U1322" i="6"/>
  <c r="T1357" i="6"/>
  <c r="V1357" i="6"/>
  <c r="T1358" i="6"/>
  <c r="V1358" i="6"/>
  <c r="T1395" i="6"/>
  <c r="U1393" i="6"/>
  <c r="U1394" i="6"/>
  <c r="T1431" i="6"/>
  <c r="U1429" i="6"/>
  <c r="U1430" i="6"/>
  <c r="T1465" i="6"/>
  <c r="V1465" i="6"/>
  <c r="V1466" i="6"/>
  <c r="T1501" i="6"/>
  <c r="V1501" i="6"/>
  <c r="T1502" i="6"/>
  <c r="V1502" i="6"/>
  <c r="T1539" i="6"/>
  <c r="U1537" i="6"/>
  <c r="U1538" i="6"/>
  <c r="T1575" i="6"/>
  <c r="U1573" i="6"/>
  <c r="U1574" i="6"/>
  <c r="T1609" i="6"/>
  <c r="V1609" i="6"/>
  <c r="V1610" i="6"/>
  <c r="T1645" i="6"/>
  <c r="V1645" i="6"/>
  <c r="T1646" i="6"/>
  <c r="V1646" i="6"/>
  <c r="T1683" i="6"/>
  <c r="U1681" i="6"/>
  <c r="U1682" i="6"/>
  <c r="T1719" i="6"/>
  <c r="U1717" i="6"/>
  <c r="U1718" i="6"/>
  <c r="T1753" i="6"/>
  <c r="V1753" i="6"/>
  <c r="V1754" i="6"/>
  <c r="T1789" i="6"/>
  <c r="V1789" i="6"/>
  <c r="T1790" i="6"/>
  <c r="V1790" i="6"/>
  <c r="T1827" i="6"/>
  <c r="U1825" i="6"/>
  <c r="U1826" i="6"/>
  <c r="T1863" i="6"/>
  <c r="U1861" i="6"/>
  <c r="U1862" i="6"/>
  <c r="T1897" i="6"/>
  <c r="V1897" i="6"/>
  <c r="V1898" i="6"/>
  <c r="T1933" i="6"/>
  <c r="V1933" i="6"/>
  <c r="T1934" i="6"/>
  <c r="V1934" i="6"/>
  <c r="T1971" i="6"/>
  <c r="U1969" i="6"/>
  <c r="U1970" i="6"/>
  <c r="V2043" i="6"/>
  <c r="U2044" i="6"/>
  <c r="W2044" i="6"/>
  <c r="U2045" i="6"/>
  <c r="W2045" i="6"/>
  <c r="U2046" i="6"/>
  <c r="W2046" i="6"/>
  <c r="U2004" i="6"/>
  <c r="W2004" i="6"/>
  <c r="T2005" i="6"/>
  <c r="V2005" i="6"/>
  <c r="T2006" i="6"/>
  <c r="V2006" i="6"/>
  <c r="T2007" i="6"/>
  <c r="V2007" i="6"/>
  <c r="U2082" i="6"/>
  <c r="W2082" i="6"/>
  <c r="T2082" i="6"/>
  <c r="T2083" i="6"/>
  <c r="V2083" i="6"/>
  <c r="T2084" i="6"/>
  <c r="V2084" i="6"/>
  <c r="T2085" i="6"/>
  <c r="V2085" i="6"/>
  <c r="V2121" i="6"/>
  <c r="U2122" i="6"/>
  <c r="W2122" i="6"/>
  <c r="U2123" i="6"/>
  <c r="W2123" i="6"/>
  <c r="U2124" i="6"/>
  <c r="W2124" i="6"/>
  <c r="V2160" i="6"/>
  <c r="U2161" i="6"/>
  <c r="W2161" i="6"/>
  <c r="U2162" i="6"/>
  <c r="W2162" i="6"/>
  <c r="U2163" i="6"/>
  <c r="W2163" i="6"/>
  <c r="V2198" i="6"/>
  <c r="U2199" i="6"/>
  <c r="W2199" i="6"/>
  <c r="T2199" i="6"/>
  <c r="T2200" i="6"/>
  <c r="V2200" i="6"/>
  <c r="T2201" i="6"/>
  <c r="V2201" i="6"/>
  <c r="T2202" i="6"/>
  <c r="V2202" i="6"/>
  <c r="V2238" i="6"/>
  <c r="U2239" i="6"/>
  <c r="W2239" i="6"/>
  <c r="U2240" i="6"/>
  <c r="W2240" i="6"/>
  <c r="U2241" i="6"/>
  <c r="W2241" i="6"/>
  <c r="V2354" i="6"/>
  <c r="U2355" i="6"/>
  <c r="W2355" i="6"/>
  <c r="T2355" i="6"/>
  <c r="T2356" i="6"/>
  <c r="V2356" i="6"/>
  <c r="T2357" i="6"/>
  <c r="V2357" i="6"/>
  <c r="T2358" i="6"/>
  <c r="V2358" i="6"/>
  <c r="V2471" i="6"/>
  <c r="U2472" i="6"/>
  <c r="W2472" i="6"/>
  <c r="T2473" i="6"/>
  <c r="V2473" i="6"/>
  <c r="T2474" i="6"/>
  <c r="V2474" i="6"/>
  <c r="T2475" i="6"/>
  <c r="V2475" i="6"/>
  <c r="V2589" i="6"/>
  <c r="U2590" i="6"/>
  <c r="W2590" i="6"/>
  <c r="U2591" i="6"/>
  <c r="W2591" i="6"/>
  <c r="U2592" i="6"/>
  <c r="W2592" i="6"/>
  <c r="V2705" i="6"/>
  <c r="U2706" i="6"/>
  <c r="W2706" i="6"/>
  <c r="T2706" i="6"/>
  <c r="T2707" i="6"/>
  <c r="V2707" i="6"/>
  <c r="T2708" i="6"/>
  <c r="V2708" i="6"/>
  <c r="T2709" i="6"/>
  <c r="V2709" i="6"/>
  <c r="V2745" i="6"/>
  <c r="U2746" i="6"/>
  <c r="W2746" i="6"/>
  <c r="U2747" i="6"/>
  <c r="W2747" i="6"/>
  <c r="U2748" i="6"/>
  <c r="W2748" i="6"/>
  <c r="V2783" i="6"/>
  <c r="U2784" i="6"/>
  <c r="W2784" i="6"/>
  <c r="T2784" i="6"/>
  <c r="T2785" i="6"/>
  <c r="V2785" i="6"/>
  <c r="T2786" i="6"/>
  <c r="V2786" i="6"/>
  <c r="T2787" i="6"/>
  <c r="V2787" i="6"/>
  <c r="V2823" i="6"/>
  <c r="U2824" i="6"/>
  <c r="W2824" i="6"/>
  <c r="U2825" i="6"/>
  <c r="W2825" i="6"/>
  <c r="U2826" i="6"/>
  <c r="W2826" i="6"/>
  <c r="V2901" i="6"/>
  <c r="U2902" i="6"/>
  <c r="W2902" i="6"/>
  <c r="U2903" i="6"/>
  <c r="W2903" i="6"/>
  <c r="U2904" i="6"/>
  <c r="W2904" i="6"/>
  <c r="V2939" i="6"/>
  <c r="U2940" i="6"/>
  <c r="W2940" i="6"/>
  <c r="T2940" i="6"/>
  <c r="T2941" i="6"/>
  <c r="V2941" i="6"/>
  <c r="T2942" i="6"/>
  <c r="V2942" i="6"/>
  <c r="T2943" i="6"/>
  <c r="V2943" i="6"/>
  <c r="V2979" i="6"/>
  <c r="U2980" i="6"/>
  <c r="W2980" i="6"/>
  <c r="U2981" i="6"/>
  <c r="W2981" i="6"/>
  <c r="U2982" i="6"/>
  <c r="W2982" i="6"/>
  <c r="V3017" i="6"/>
  <c r="U3018" i="6"/>
  <c r="W3018" i="6"/>
  <c r="T3018" i="6"/>
  <c r="T3019" i="6"/>
  <c r="V3019" i="6"/>
  <c r="T3020" i="6"/>
  <c r="V3020" i="6"/>
  <c r="T3021" i="6"/>
  <c r="V3021" i="6"/>
  <c r="V3096" i="6"/>
  <c r="U3097" i="6"/>
  <c r="W3097" i="6"/>
  <c r="U3098" i="6"/>
  <c r="W3098" i="6"/>
  <c r="U3099" i="6"/>
  <c r="W3099" i="6"/>
  <c r="V3134" i="6"/>
  <c r="U3135" i="6"/>
  <c r="W3135" i="6"/>
  <c r="T3135" i="6"/>
  <c r="T3136" i="6"/>
  <c r="V3136" i="6"/>
  <c r="T3137" i="6"/>
  <c r="V3137" i="6"/>
  <c r="T3138" i="6"/>
  <c r="V3138" i="6"/>
  <c r="W2277" i="6"/>
  <c r="T2278" i="6"/>
  <c r="V2278" i="6"/>
  <c r="W2279" i="6"/>
  <c r="U2280" i="6"/>
  <c r="W2280" i="6"/>
  <c r="W2278" i="6"/>
  <c r="V2316" i="6"/>
  <c r="U2317" i="6"/>
  <c r="W2317" i="6"/>
  <c r="U2318" i="6"/>
  <c r="W2318" i="6"/>
  <c r="U2319" i="6"/>
  <c r="W2319" i="6"/>
  <c r="V2393" i="6"/>
  <c r="U2394" i="6"/>
  <c r="W2394" i="6"/>
  <c r="T2394" i="6"/>
  <c r="T2395" i="6"/>
  <c r="V2395" i="6"/>
  <c r="T2396" i="6"/>
  <c r="V2396" i="6"/>
  <c r="T2397" i="6"/>
  <c r="V2397" i="6"/>
  <c r="V2433" i="6"/>
  <c r="U2434" i="6"/>
  <c r="W2434" i="6"/>
  <c r="U2435" i="6"/>
  <c r="W2435" i="6"/>
  <c r="U2436" i="6"/>
  <c r="W2436" i="6"/>
  <c r="V2510" i="6"/>
  <c r="U2511" i="6"/>
  <c r="W2511" i="6"/>
  <c r="T2511" i="6"/>
  <c r="T2512" i="6"/>
  <c r="V2512" i="6"/>
  <c r="T2513" i="6"/>
  <c r="V2513" i="6"/>
  <c r="T2514" i="6"/>
  <c r="V2514" i="6"/>
  <c r="V2550" i="6"/>
  <c r="U2551" i="6"/>
  <c r="W2551" i="6"/>
  <c r="U2552" i="6"/>
  <c r="W2552" i="6"/>
  <c r="U2553" i="6"/>
  <c r="W2553" i="6"/>
  <c r="V2627" i="6"/>
  <c r="U2628" i="6"/>
  <c r="W2628" i="6"/>
  <c r="T2628" i="6"/>
  <c r="T2629" i="6"/>
  <c r="V2629" i="6"/>
  <c r="T2630" i="6"/>
  <c r="V2630" i="6"/>
  <c r="T2631" i="6"/>
  <c r="V2631" i="6"/>
  <c r="V2667" i="6"/>
  <c r="U2668" i="6"/>
  <c r="W2668" i="6"/>
  <c r="U2669" i="6"/>
  <c r="W2669" i="6"/>
  <c r="U2670" i="6"/>
  <c r="W2670" i="6"/>
  <c r="V2861" i="6"/>
  <c r="U2862" i="6"/>
  <c r="W2862" i="6"/>
  <c r="T2862" i="6"/>
  <c r="T2863" i="6"/>
  <c r="V2863" i="6"/>
  <c r="T2864" i="6"/>
  <c r="V2864" i="6"/>
  <c r="T2865" i="6"/>
  <c r="V2865" i="6"/>
  <c r="V3057" i="6"/>
  <c r="U3058" i="6"/>
  <c r="W3058" i="6"/>
  <c r="U3059" i="6"/>
  <c r="W3059" i="6"/>
  <c r="U3060" i="6"/>
  <c r="W3060" i="6"/>
  <c r="U8099" i="5"/>
  <c r="T8099" i="5"/>
  <c r="T8101" i="5"/>
  <c r="V8175" i="5"/>
  <c r="T8176" i="5"/>
  <c r="T3593" i="5"/>
  <c r="T3594" i="5"/>
  <c r="T10789" i="5"/>
  <c r="V11178" i="5"/>
  <c r="T11179" i="5"/>
  <c r="V11256" i="5"/>
  <c r="T11257" i="5"/>
  <c r="T8098" i="5"/>
  <c r="T10984" i="5"/>
  <c r="V12231" i="5"/>
  <c r="T12232" i="5"/>
  <c r="V8877" i="5"/>
  <c r="T8878" i="5"/>
  <c r="T11881" i="5"/>
  <c r="T3630" i="5"/>
  <c r="T3629" i="5"/>
  <c r="T8100" i="5"/>
  <c r="T8371" i="5"/>
  <c r="T11608" i="5"/>
  <c r="T12583" i="5"/>
  <c r="T3665" i="5"/>
  <c r="T3666" i="5"/>
  <c r="T8020" i="5"/>
  <c r="U8098" i="5"/>
  <c r="V8098" i="5"/>
  <c r="U8100" i="5"/>
  <c r="T10204" i="5"/>
  <c r="V10515" i="5"/>
  <c r="T10516" i="5"/>
  <c r="V10710" i="5"/>
  <c r="T10711" i="5"/>
  <c r="V10944" i="5"/>
  <c r="T10945" i="5"/>
  <c r="T9034" i="5"/>
  <c r="T9619" i="5"/>
  <c r="V9813" i="5"/>
  <c r="T9814" i="5"/>
  <c r="V10320" i="5"/>
  <c r="T10321" i="5"/>
  <c r="V10554" i="5"/>
  <c r="T10555" i="5"/>
  <c r="V10671" i="5"/>
  <c r="T10672" i="5"/>
  <c r="T11374" i="5"/>
  <c r="T11998" i="5"/>
  <c r="V12270" i="5"/>
  <c r="T12271" i="5"/>
  <c r="V12465" i="5"/>
  <c r="T12466" i="5"/>
  <c r="T12778" i="5"/>
  <c r="AR2436" i="5"/>
  <c r="AP2716" i="5"/>
  <c r="AD253" i="5"/>
  <c r="AP91" i="5"/>
  <c r="AF254" i="5"/>
  <c r="AR92" i="5"/>
  <c r="AD421" i="5"/>
  <c r="AP259" i="5"/>
  <c r="AF422" i="5"/>
  <c r="AR260" i="5"/>
  <c r="AR252" i="5"/>
  <c r="AD589" i="5"/>
  <c r="AP427" i="5"/>
  <c r="AP420" i="5"/>
  <c r="AF590" i="5"/>
  <c r="AR428" i="5"/>
  <c r="AR420" i="5"/>
  <c r="AD757" i="5"/>
  <c r="AP595" i="5"/>
  <c r="AP588" i="5"/>
  <c r="AF758" i="5"/>
  <c r="AR596" i="5"/>
  <c r="AR588" i="5"/>
  <c r="AD925" i="5"/>
  <c r="AP763" i="5"/>
  <c r="AP756" i="5"/>
  <c r="AF926" i="5"/>
  <c r="AR764" i="5"/>
  <c r="AR756" i="5"/>
  <c r="AD1093" i="5"/>
  <c r="AP931" i="5"/>
  <c r="AP924" i="5"/>
  <c r="AF1094" i="5"/>
  <c r="AR932" i="5"/>
  <c r="AR924" i="5"/>
  <c r="AD1261" i="5"/>
  <c r="AP1099" i="5"/>
  <c r="AP1092" i="5"/>
  <c r="AF1262" i="5"/>
  <c r="AR1100" i="5"/>
  <c r="AR1092" i="5"/>
  <c r="AD1429" i="5"/>
  <c r="AP1267" i="5"/>
  <c r="AP1260" i="5"/>
  <c r="AF1430" i="5"/>
  <c r="AR1268" i="5"/>
  <c r="AR1260" i="5"/>
  <c r="AD1597" i="5"/>
  <c r="AP1435" i="5"/>
  <c r="AP1428" i="5"/>
  <c r="AF1598" i="5"/>
  <c r="AR1436" i="5"/>
  <c r="AR1428" i="5"/>
  <c r="AD1765" i="5"/>
  <c r="AP1603" i="5"/>
  <c r="AP1596" i="5"/>
  <c r="AF1766" i="5"/>
  <c r="AR1604" i="5"/>
  <c r="AR1596" i="5"/>
  <c r="AD1933" i="5"/>
  <c r="AP1771" i="5"/>
  <c r="AP1764" i="5"/>
  <c r="AF1934" i="5"/>
  <c r="AR1772" i="5"/>
  <c r="AR1764" i="5"/>
  <c r="AD2101" i="5"/>
  <c r="AP1939" i="5"/>
  <c r="AP1932" i="5"/>
  <c r="AF2102" i="5"/>
  <c r="AR1940" i="5"/>
  <c r="AR1932" i="5"/>
  <c r="AD2269" i="5"/>
  <c r="AP2107" i="5"/>
  <c r="AP2100" i="5"/>
  <c r="AF2270" i="5"/>
  <c r="AR2108" i="5"/>
  <c r="AR2100" i="5"/>
  <c r="AD2437" i="5"/>
  <c r="AP2275" i="5"/>
  <c r="AP2268" i="5"/>
  <c r="AF2438" i="5"/>
  <c r="AR2276" i="5"/>
  <c r="AR2268" i="5"/>
  <c r="AN2442" i="5"/>
  <c r="AD2577" i="5"/>
  <c r="AN2436" i="5"/>
  <c r="AF2578" i="5"/>
  <c r="AP2443" i="5"/>
  <c r="AR2431" i="5"/>
  <c r="AR2432" i="5"/>
  <c r="AR2433" i="5"/>
  <c r="AR2434" i="5"/>
  <c r="AR2435" i="5"/>
  <c r="AP2583" i="5"/>
  <c r="AF2718" i="5"/>
  <c r="AP2711" i="5"/>
  <c r="AP2712" i="5"/>
  <c r="AP2713" i="5"/>
  <c r="AP2714" i="5"/>
  <c r="AP2715" i="5"/>
  <c r="AR2724" i="5"/>
  <c r="AF2886" i="5"/>
  <c r="AP3047" i="5"/>
  <c r="AP3048" i="5"/>
  <c r="AP3049" i="5"/>
  <c r="AP3050" i="5"/>
  <c r="AP3051" i="5"/>
  <c r="AR3047" i="5"/>
  <c r="AR3048" i="5"/>
  <c r="AR3049" i="5"/>
  <c r="AR3050" i="5"/>
  <c r="AR3051" i="5"/>
  <c r="AP3215" i="5"/>
  <c r="AP3216" i="5"/>
  <c r="AP3217" i="5"/>
  <c r="AP3218" i="5"/>
  <c r="AP3219" i="5"/>
  <c r="AR3215" i="5"/>
  <c r="AR3216" i="5"/>
  <c r="AR3217" i="5"/>
  <c r="AR3218" i="5"/>
  <c r="AR3219" i="5"/>
  <c r="V3593" i="5"/>
  <c r="V3594" i="5"/>
  <c r="U3629" i="5"/>
  <c r="U3630" i="5"/>
  <c r="V3665" i="5"/>
  <c r="V3666" i="5"/>
  <c r="U3701" i="5"/>
  <c r="U3702" i="5"/>
  <c r="T3737" i="5"/>
  <c r="V3737" i="5"/>
  <c r="T3738" i="5"/>
  <c r="V3738" i="5"/>
  <c r="T3773" i="5"/>
  <c r="V3773" i="5"/>
  <c r="T3774" i="5"/>
  <c r="V3774" i="5"/>
  <c r="AR3566" i="5"/>
  <c r="U3809" i="5"/>
  <c r="U3810" i="5"/>
  <c r="T3845" i="5"/>
  <c r="V3845" i="5"/>
  <c r="T3846" i="5"/>
  <c r="V3846" i="5"/>
  <c r="U3881" i="5"/>
  <c r="U3882" i="5"/>
  <c r="T3917" i="5"/>
  <c r="V3917" i="5"/>
  <c r="T3918" i="5"/>
  <c r="V3918" i="5"/>
  <c r="U3953" i="5"/>
  <c r="U3954" i="5"/>
  <c r="T3989" i="5"/>
  <c r="V3989" i="5"/>
  <c r="T3990" i="5"/>
  <c r="V3990" i="5"/>
  <c r="U4025" i="5"/>
  <c r="U4026" i="5"/>
  <c r="U4061" i="5"/>
  <c r="U4062" i="5"/>
  <c r="T4097" i="5"/>
  <c r="V4097" i="5"/>
  <c r="T4098" i="5"/>
  <c r="V4098" i="5"/>
  <c r="U4133" i="5"/>
  <c r="U4134" i="5"/>
  <c r="T4169" i="5"/>
  <c r="V4169" i="5"/>
  <c r="T4170" i="5"/>
  <c r="V4170" i="5"/>
  <c r="U4205" i="5"/>
  <c r="U4206" i="5"/>
  <c r="T4241" i="5"/>
  <c r="V4241" i="5"/>
  <c r="T4242" i="5"/>
  <c r="V4242" i="5"/>
  <c r="U4277" i="5"/>
  <c r="U4278" i="5"/>
  <c r="U4313" i="5"/>
  <c r="U4314" i="5"/>
  <c r="T4349" i="5"/>
  <c r="V4349" i="5"/>
  <c r="T4350" i="5"/>
  <c r="V4350" i="5"/>
  <c r="U4385" i="5"/>
  <c r="U4386" i="5"/>
  <c r="T4421" i="5"/>
  <c r="V4421" i="5"/>
  <c r="T4422" i="5"/>
  <c r="V4422" i="5"/>
  <c r="U4457" i="5"/>
  <c r="U4458" i="5"/>
  <c r="T4493" i="5"/>
  <c r="V4493" i="5"/>
  <c r="T4494" i="5"/>
  <c r="V4494" i="5"/>
  <c r="U4529" i="5"/>
  <c r="U4530" i="5"/>
  <c r="T4565" i="5"/>
  <c r="V4565" i="5"/>
  <c r="T4566" i="5"/>
  <c r="V4566" i="5"/>
  <c r="U4601" i="5"/>
  <c r="U4602" i="5"/>
  <c r="T4637" i="5"/>
  <c r="V4637" i="5"/>
  <c r="T4638" i="5"/>
  <c r="V4638" i="5"/>
  <c r="U4673" i="5"/>
  <c r="U4674" i="5"/>
  <c r="T4709" i="5"/>
  <c r="V4709" i="5"/>
  <c r="T4710" i="5"/>
  <c r="V4710" i="5"/>
  <c r="U4745" i="5"/>
  <c r="U4746" i="5"/>
  <c r="T4781" i="5"/>
  <c r="V4781" i="5"/>
  <c r="T4782" i="5"/>
  <c r="V4782" i="5"/>
  <c r="U4817" i="5"/>
  <c r="U4818" i="5"/>
  <c r="T4853" i="5"/>
  <c r="V4853" i="5"/>
  <c r="T4854" i="5"/>
  <c r="V4854" i="5"/>
  <c r="U4889" i="5"/>
  <c r="U4890" i="5"/>
  <c r="T4925" i="5"/>
  <c r="V4925" i="5"/>
  <c r="T4926" i="5"/>
  <c r="V4926" i="5"/>
  <c r="U4961" i="5"/>
  <c r="U4962" i="5"/>
  <c r="T4997" i="5"/>
  <c r="V4997" i="5"/>
  <c r="T4998" i="5"/>
  <c r="V4998" i="5"/>
  <c r="U5033" i="5"/>
  <c r="U5034" i="5"/>
  <c r="T5069" i="5"/>
  <c r="V5069" i="5"/>
  <c r="T5070" i="5"/>
  <c r="V5070" i="5"/>
  <c r="U5105" i="5"/>
  <c r="U5106" i="5"/>
  <c r="T5141" i="5"/>
  <c r="V5141" i="5"/>
  <c r="T5142" i="5"/>
  <c r="V5142" i="5"/>
  <c r="U5177" i="5"/>
  <c r="U5178" i="5"/>
  <c r="T5213" i="5"/>
  <c r="V5213" i="5"/>
  <c r="T5214" i="5"/>
  <c r="V5214" i="5"/>
  <c r="U5249" i="5"/>
  <c r="U5250" i="5"/>
  <c r="T5285" i="5"/>
  <c r="V5285" i="5"/>
  <c r="T5286" i="5"/>
  <c r="V5286" i="5"/>
  <c r="T5321" i="5"/>
  <c r="V5321" i="5"/>
  <c r="T5322" i="5"/>
  <c r="V5322" i="5"/>
  <c r="U5357" i="5"/>
  <c r="U5358" i="5"/>
  <c r="T5393" i="5"/>
  <c r="V5393" i="5"/>
  <c r="T5394" i="5"/>
  <c r="V5394" i="5"/>
  <c r="U5429" i="5"/>
  <c r="U5430" i="5"/>
  <c r="T5465" i="5"/>
  <c r="V5465" i="5"/>
  <c r="T5466" i="5"/>
  <c r="V5466" i="5"/>
  <c r="U5501" i="5"/>
  <c r="U5502" i="5"/>
  <c r="T5537" i="5"/>
  <c r="V5537" i="5"/>
  <c r="T5538" i="5"/>
  <c r="V5538" i="5"/>
  <c r="U5573" i="5"/>
  <c r="U5574" i="5"/>
  <c r="T5609" i="5"/>
  <c r="V5609" i="5"/>
  <c r="T5610" i="5"/>
  <c r="V5610" i="5"/>
  <c r="U5645" i="5"/>
  <c r="U5646" i="5"/>
  <c r="T5681" i="5"/>
  <c r="V5681" i="5"/>
  <c r="T5682" i="5"/>
  <c r="V5682" i="5"/>
  <c r="U5717" i="5"/>
  <c r="U5718" i="5"/>
  <c r="T5753" i="5"/>
  <c r="V5753" i="5"/>
  <c r="T5754" i="5"/>
  <c r="V5754" i="5"/>
  <c r="U5789" i="5"/>
  <c r="U5790" i="5"/>
  <c r="T5825" i="5"/>
  <c r="V5825" i="5"/>
  <c r="T5826" i="5"/>
  <c r="V5826" i="5"/>
  <c r="U5861" i="5"/>
  <c r="U5862" i="5"/>
  <c r="T5897" i="5"/>
  <c r="V5897" i="5"/>
  <c r="T5898" i="5"/>
  <c r="V5898" i="5"/>
  <c r="U5933" i="5"/>
  <c r="U5934" i="5"/>
  <c r="T5969" i="5"/>
  <c r="V5969" i="5"/>
  <c r="T5970" i="5"/>
  <c r="V5970" i="5"/>
  <c r="U6005" i="5"/>
  <c r="U6006" i="5"/>
  <c r="T6041" i="5"/>
  <c r="V6041" i="5"/>
  <c r="T6042" i="5"/>
  <c r="V6042" i="5"/>
  <c r="T6077" i="5"/>
  <c r="V6077" i="5"/>
  <c r="T6078" i="5"/>
  <c r="V6078" i="5"/>
  <c r="U6113" i="5"/>
  <c r="U6114" i="5"/>
  <c r="T6149" i="5"/>
  <c r="V6149" i="5"/>
  <c r="T6150" i="5"/>
  <c r="V6150" i="5"/>
  <c r="U6185" i="5"/>
  <c r="U6186" i="5"/>
  <c r="T6221" i="5"/>
  <c r="V6221" i="5"/>
  <c r="T6222" i="5"/>
  <c r="V6222" i="5"/>
  <c r="U6257" i="5"/>
  <c r="U6258" i="5"/>
  <c r="T6293" i="5"/>
  <c r="V6293" i="5"/>
  <c r="T6294" i="5"/>
  <c r="V6294" i="5"/>
  <c r="U6329" i="5"/>
  <c r="U6330" i="5"/>
  <c r="T6365" i="5"/>
  <c r="V6365" i="5"/>
  <c r="T6366" i="5"/>
  <c r="V6366" i="5"/>
  <c r="U6401" i="5"/>
  <c r="U6402" i="5"/>
  <c r="T6437" i="5"/>
  <c r="V6437" i="5"/>
  <c r="T6438" i="5"/>
  <c r="V6438" i="5"/>
  <c r="U6473" i="5"/>
  <c r="U6474" i="5"/>
  <c r="T6509" i="5"/>
  <c r="V6509" i="5"/>
  <c r="T6510" i="5"/>
  <c r="V6510" i="5"/>
  <c r="U6545" i="5"/>
  <c r="U6546" i="5"/>
  <c r="T6581" i="5"/>
  <c r="V6581" i="5"/>
  <c r="T6582" i="5"/>
  <c r="V6582" i="5"/>
  <c r="U6617" i="5"/>
  <c r="U6618" i="5"/>
  <c r="T6653" i="5"/>
  <c r="V6653" i="5"/>
  <c r="T6654" i="5"/>
  <c r="V6654" i="5"/>
  <c r="U6689" i="5"/>
  <c r="U6690" i="5"/>
  <c r="T6725" i="5"/>
  <c r="V6725" i="5"/>
  <c r="T6726" i="5"/>
  <c r="V6726" i="5"/>
  <c r="U6761" i="5"/>
  <c r="U6762" i="5"/>
  <c r="T6797" i="5"/>
  <c r="V6797" i="5"/>
  <c r="T6798" i="5"/>
  <c r="V6798" i="5"/>
  <c r="U6833" i="5"/>
  <c r="U6834" i="5"/>
  <c r="T6869" i="5"/>
  <c r="V6869" i="5"/>
  <c r="T6870" i="5"/>
  <c r="V6870" i="5"/>
  <c r="U6905" i="5"/>
  <c r="U6906" i="5"/>
  <c r="T6941" i="5"/>
  <c r="V6941" i="5"/>
  <c r="T6942" i="5"/>
  <c r="V6942" i="5"/>
  <c r="U6977" i="5"/>
  <c r="U6978" i="5"/>
  <c r="T7013" i="5"/>
  <c r="V7013" i="5"/>
  <c r="T7014" i="5"/>
  <c r="V7014" i="5"/>
  <c r="U7049" i="5"/>
  <c r="U7050" i="5"/>
  <c r="T7085" i="5"/>
  <c r="V7085" i="5"/>
  <c r="T7086" i="5"/>
  <c r="V7086" i="5"/>
  <c r="U7121" i="5"/>
  <c r="U7122" i="5"/>
  <c r="T7157" i="5"/>
  <c r="V7157" i="5"/>
  <c r="T7158" i="5"/>
  <c r="V7158" i="5"/>
  <c r="U7193" i="5"/>
  <c r="U7194" i="5"/>
  <c r="T7229" i="5"/>
  <c r="V7229" i="5"/>
  <c r="T7230" i="5"/>
  <c r="V7230" i="5"/>
  <c r="U7265" i="5"/>
  <c r="U7266" i="5"/>
  <c r="T7301" i="5"/>
  <c r="V7301" i="5"/>
  <c r="T7302" i="5"/>
  <c r="V7302" i="5"/>
  <c r="U7337" i="5"/>
  <c r="U7338" i="5"/>
  <c r="T7373" i="5"/>
  <c r="V7373" i="5"/>
  <c r="T7374" i="5"/>
  <c r="V7374" i="5"/>
  <c r="U7409" i="5"/>
  <c r="U7410" i="5"/>
  <c r="T7445" i="5"/>
  <c r="V7445" i="5"/>
  <c r="T7446" i="5"/>
  <c r="V7446" i="5"/>
  <c r="U7481" i="5"/>
  <c r="U7482" i="5"/>
  <c r="T7517" i="5"/>
  <c r="V7517" i="5"/>
  <c r="T7518" i="5"/>
  <c r="V7518" i="5"/>
  <c r="U7553" i="5"/>
  <c r="U7554" i="5"/>
  <c r="T7589" i="5"/>
  <c r="V7589" i="5"/>
  <c r="T7590" i="5"/>
  <c r="V7590" i="5"/>
  <c r="U7625" i="5"/>
  <c r="U7626" i="5"/>
  <c r="T7661" i="5"/>
  <c r="V7661" i="5"/>
  <c r="T7662" i="5"/>
  <c r="V7662" i="5"/>
  <c r="U7697" i="5"/>
  <c r="U7698" i="5"/>
  <c r="T7733" i="5"/>
  <c r="V7733" i="5"/>
  <c r="T7734" i="5"/>
  <c r="V7734" i="5"/>
  <c r="U7769" i="5"/>
  <c r="U7770" i="5"/>
  <c r="T7805" i="5"/>
  <c r="V7805" i="5"/>
  <c r="T7806" i="5"/>
  <c r="V7806" i="5"/>
  <c r="U7841" i="5"/>
  <c r="U7842" i="5"/>
  <c r="T7877" i="5"/>
  <c r="V7877" i="5"/>
  <c r="T7878" i="5"/>
  <c r="V7878" i="5"/>
  <c r="U7913" i="5"/>
  <c r="U7914" i="5"/>
  <c r="T7949" i="5"/>
  <c r="V7949" i="5"/>
  <c r="T7950" i="5"/>
  <c r="V7950" i="5"/>
  <c r="U7985" i="5"/>
  <c r="U7986" i="5"/>
  <c r="W8020" i="5"/>
  <c r="U8020" i="5"/>
  <c r="V8023" i="5"/>
  <c r="T8023" i="5"/>
  <c r="V8022" i="5"/>
  <c r="T8022" i="5"/>
  <c r="V8059" i="5"/>
  <c r="U8060" i="5"/>
  <c r="W8060" i="5"/>
  <c r="U8061" i="5"/>
  <c r="W8061" i="5"/>
  <c r="U8062" i="5"/>
  <c r="W8062" i="5"/>
  <c r="V8097" i="5"/>
  <c r="W8098" i="5"/>
  <c r="V8099" i="5"/>
  <c r="V8100" i="5"/>
  <c r="V8101" i="5"/>
  <c r="T8137" i="5"/>
  <c r="V8137" i="5"/>
  <c r="W8137" i="5"/>
  <c r="U8138" i="5"/>
  <c r="W8138" i="5"/>
  <c r="U8139" i="5"/>
  <c r="W8139" i="5"/>
  <c r="U8140" i="5"/>
  <c r="W8140" i="5"/>
  <c r="U8176" i="5"/>
  <c r="W8176" i="5"/>
  <c r="T8177" i="5"/>
  <c r="V8177" i="5"/>
  <c r="T8178" i="5"/>
  <c r="V8178" i="5"/>
  <c r="T8179" i="5"/>
  <c r="V8179" i="5"/>
  <c r="V8215" i="5"/>
  <c r="U8216" i="5"/>
  <c r="W8216" i="5"/>
  <c r="U8217" i="5"/>
  <c r="W8217" i="5"/>
  <c r="U8218" i="5"/>
  <c r="W8218" i="5"/>
  <c r="U8254" i="5"/>
  <c r="W8254" i="5"/>
  <c r="T8255" i="5"/>
  <c r="V8255" i="5"/>
  <c r="T8256" i="5"/>
  <c r="V8256" i="5"/>
  <c r="T8257" i="5"/>
  <c r="V8257" i="5"/>
  <c r="V8293" i="5"/>
  <c r="U8294" i="5"/>
  <c r="W8294" i="5"/>
  <c r="U8295" i="5"/>
  <c r="W8295" i="5"/>
  <c r="U8296" i="5"/>
  <c r="W8296" i="5"/>
  <c r="V8331" i="5"/>
  <c r="U8332" i="5"/>
  <c r="W8332" i="5"/>
  <c r="T8332" i="5"/>
  <c r="T8333" i="5"/>
  <c r="V8333" i="5"/>
  <c r="T8334" i="5"/>
  <c r="V8334" i="5"/>
  <c r="T8335" i="5"/>
  <c r="V8335" i="5"/>
  <c r="V8371" i="5"/>
  <c r="U8372" i="5"/>
  <c r="W8372" i="5"/>
  <c r="U8373" i="5"/>
  <c r="W8373" i="5"/>
  <c r="U8374" i="5"/>
  <c r="W8374" i="5"/>
  <c r="V8409" i="5"/>
  <c r="U8410" i="5"/>
  <c r="W8410" i="5"/>
  <c r="T8410" i="5"/>
  <c r="T8411" i="5"/>
  <c r="V8411" i="5"/>
  <c r="T8412" i="5"/>
  <c r="V8412" i="5"/>
  <c r="T8413" i="5"/>
  <c r="V8413" i="5"/>
  <c r="V8449" i="5"/>
  <c r="U8450" i="5"/>
  <c r="W8450" i="5"/>
  <c r="U8451" i="5"/>
  <c r="W8451" i="5"/>
  <c r="U8452" i="5"/>
  <c r="W8452" i="5"/>
  <c r="U8527" i="5"/>
  <c r="BB8263" i="5"/>
  <c r="W8527" i="5"/>
  <c r="T8528" i="5"/>
  <c r="BA8265" i="5"/>
  <c r="V8528" i="5"/>
  <c r="BC8265" i="5"/>
  <c r="T8529" i="5"/>
  <c r="BA8262" i="5"/>
  <c r="V8529" i="5"/>
  <c r="T8530" i="5"/>
  <c r="BA8264" i="5"/>
  <c r="V8530" i="5"/>
  <c r="BC8264" i="5"/>
  <c r="V8566" i="5"/>
  <c r="U8567" i="5"/>
  <c r="W8567" i="5"/>
  <c r="U8568" i="5"/>
  <c r="W8568" i="5"/>
  <c r="U8569" i="5"/>
  <c r="W8569" i="5"/>
  <c r="T8683" i="5"/>
  <c r="V8683" i="5"/>
  <c r="U8684" i="5"/>
  <c r="W8684" i="5"/>
  <c r="U8685" i="5"/>
  <c r="W8685" i="5"/>
  <c r="U8686" i="5"/>
  <c r="W8686" i="5"/>
  <c r="T8761" i="5"/>
  <c r="V8761" i="5"/>
  <c r="U8762" i="5"/>
  <c r="W8762" i="5"/>
  <c r="U8763" i="5"/>
  <c r="W8763" i="5"/>
  <c r="U8764" i="5"/>
  <c r="W8764" i="5"/>
  <c r="U8800" i="5"/>
  <c r="W8800" i="5"/>
  <c r="T8801" i="5"/>
  <c r="V8801" i="5"/>
  <c r="T8802" i="5"/>
  <c r="V8802" i="5"/>
  <c r="T8803" i="5"/>
  <c r="V8803" i="5"/>
  <c r="V8839" i="5"/>
  <c r="U8840" i="5"/>
  <c r="W8840" i="5"/>
  <c r="U8841" i="5"/>
  <c r="W8841" i="5"/>
  <c r="U8842" i="5"/>
  <c r="W8842" i="5"/>
  <c r="U8956" i="5"/>
  <c r="W8956" i="5"/>
  <c r="T8957" i="5"/>
  <c r="V8957" i="5"/>
  <c r="T8958" i="5"/>
  <c r="V8958" i="5"/>
  <c r="T8959" i="5"/>
  <c r="V8959" i="5"/>
  <c r="V9112" i="5"/>
  <c r="U9113" i="5"/>
  <c r="W9113" i="5"/>
  <c r="U9114" i="5"/>
  <c r="W9114" i="5"/>
  <c r="U9115" i="5"/>
  <c r="W9115" i="5"/>
  <c r="U9190" i="5"/>
  <c r="W9190" i="5"/>
  <c r="T9191" i="5"/>
  <c r="V9191" i="5"/>
  <c r="T9192" i="5"/>
  <c r="V9192" i="5"/>
  <c r="T9193" i="5"/>
  <c r="V9193" i="5"/>
  <c r="V9229" i="5"/>
  <c r="U9230" i="5"/>
  <c r="W9230" i="5"/>
  <c r="U9231" i="5"/>
  <c r="W9231" i="5"/>
  <c r="U9232" i="5"/>
  <c r="W9232" i="5"/>
  <c r="V9267" i="5"/>
  <c r="U9268" i="5"/>
  <c r="W9268" i="5"/>
  <c r="T9268" i="5"/>
  <c r="T9269" i="5"/>
  <c r="V9269" i="5"/>
  <c r="T9270" i="5"/>
  <c r="V9270" i="5"/>
  <c r="T9271" i="5"/>
  <c r="V9271" i="5"/>
  <c r="V9307" i="5"/>
  <c r="U9308" i="5"/>
  <c r="W9308" i="5"/>
  <c r="U9309" i="5"/>
  <c r="W9309" i="5"/>
  <c r="U9310" i="5"/>
  <c r="W9310" i="5"/>
  <c r="V9345" i="5"/>
  <c r="U9346" i="5"/>
  <c r="W9346" i="5"/>
  <c r="T9346" i="5"/>
  <c r="T9347" i="5"/>
  <c r="V9347" i="5"/>
  <c r="T9348" i="5"/>
  <c r="V9348" i="5"/>
  <c r="T9349" i="5"/>
  <c r="V9349" i="5"/>
  <c r="V9385" i="5"/>
  <c r="U9386" i="5"/>
  <c r="W9386" i="5"/>
  <c r="U9387" i="5"/>
  <c r="W9387" i="5"/>
  <c r="U9388" i="5"/>
  <c r="W9388" i="5"/>
  <c r="T9502" i="5"/>
  <c r="V9502" i="5"/>
  <c r="U9503" i="5"/>
  <c r="W9503" i="5"/>
  <c r="U9504" i="5"/>
  <c r="W9504" i="5"/>
  <c r="U9505" i="5"/>
  <c r="W9505" i="5"/>
  <c r="V9579" i="5"/>
  <c r="U9580" i="5"/>
  <c r="W9580" i="5"/>
  <c r="T9580" i="5"/>
  <c r="T9581" i="5"/>
  <c r="V9581" i="5"/>
  <c r="T9582" i="5"/>
  <c r="V9582" i="5"/>
  <c r="T9583" i="5"/>
  <c r="V9583" i="5"/>
  <c r="V9775" i="5"/>
  <c r="U9776" i="5"/>
  <c r="W9776" i="5"/>
  <c r="U9777" i="5"/>
  <c r="W9777" i="5"/>
  <c r="U9778" i="5"/>
  <c r="W9778" i="5"/>
  <c r="V9969" i="5"/>
  <c r="U9970" i="5"/>
  <c r="W9970" i="5"/>
  <c r="T9970" i="5"/>
  <c r="T9971" i="5"/>
  <c r="V9971" i="5"/>
  <c r="T9972" i="5"/>
  <c r="V9972" i="5"/>
  <c r="T9973" i="5"/>
  <c r="V9973" i="5"/>
  <c r="V10009" i="5"/>
  <c r="U10010" i="5"/>
  <c r="W10010" i="5"/>
  <c r="U10011" i="5"/>
  <c r="W10011" i="5"/>
  <c r="U10012" i="5"/>
  <c r="W10012" i="5"/>
  <c r="V10047" i="5"/>
  <c r="U10048" i="5"/>
  <c r="W10048" i="5"/>
  <c r="T10048" i="5"/>
  <c r="T10049" i="5"/>
  <c r="V10049" i="5"/>
  <c r="T10050" i="5"/>
  <c r="V10050" i="5"/>
  <c r="T10051" i="5"/>
  <c r="V10051" i="5"/>
  <c r="V10087" i="5"/>
  <c r="U10088" i="5"/>
  <c r="W10088" i="5"/>
  <c r="U10089" i="5"/>
  <c r="W10089" i="5"/>
  <c r="U10090" i="5"/>
  <c r="W10090" i="5"/>
  <c r="V10203" i="5"/>
  <c r="U10204" i="5"/>
  <c r="W10204" i="5"/>
  <c r="T10205" i="5"/>
  <c r="V10205" i="5"/>
  <c r="T10206" i="5"/>
  <c r="V10206" i="5"/>
  <c r="T10207" i="5"/>
  <c r="V10207" i="5"/>
  <c r="V10398" i="5"/>
  <c r="U10399" i="5"/>
  <c r="W10399" i="5"/>
  <c r="T10400" i="5"/>
  <c r="V10400" i="5"/>
  <c r="T10401" i="5"/>
  <c r="V10401" i="5"/>
  <c r="T10402" i="5"/>
  <c r="V10402" i="5"/>
  <c r="V10437" i="5"/>
  <c r="U10438" i="5"/>
  <c r="W10438" i="5"/>
  <c r="T10439" i="5"/>
  <c r="V10439" i="5"/>
  <c r="T10440" i="5"/>
  <c r="V10440" i="5"/>
  <c r="T10441" i="5"/>
  <c r="V10441" i="5"/>
  <c r="V10477" i="5"/>
  <c r="U10478" i="5"/>
  <c r="W10478" i="5"/>
  <c r="U10479" i="5"/>
  <c r="W10479" i="5"/>
  <c r="U10480" i="5"/>
  <c r="W10480" i="5"/>
  <c r="U10516" i="5"/>
  <c r="W10516" i="5"/>
  <c r="T10517" i="5"/>
  <c r="V10517" i="5"/>
  <c r="T10518" i="5"/>
  <c r="V10518" i="5"/>
  <c r="T10519" i="5"/>
  <c r="V10519" i="5"/>
  <c r="V10594" i="5"/>
  <c r="U10595" i="5"/>
  <c r="W10595" i="5"/>
  <c r="U10596" i="5"/>
  <c r="W10596" i="5"/>
  <c r="U10597" i="5"/>
  <c r="W10597" i="5"/>
  <c r="U10711" i="5"/>
  <c r="W10711" i="5"/>
  <c r="T10712" i="5"/>
  <c r="V10712" i="5"/>
  <c r="T10713" i="5"/>
  <c r="V10713" i="5"/>
  <c r="T10714" i="5"/>
  <c r="V10714" i="5"/>
  <c r="V10906" i="5"/>
  <c r="U10907" i="5"/>
  <c r="W10907" i="5"/>
  <c r="U10908" i="5"/>
  <c r="W10908" i="5"/>
  <c r="U10909" i="5"/>
  <c r="W10909" i="5"/>
  <c r="U10945" i="5"/>
  <c r="W10945" i="5"/>
  <c r="T10946" i="5"/>
  <c r="V10946" i="5"/>
  <c r="T10947" i="5"/>
  <c r="V10947" i="5"/>
  <c r="T10948" i="5"/>
  <c r="V10948" i="5"/>
  <c r="V10984" i="5"/>
  <c r="U10985" i="5"/>
  <c r="W10985" i="5"/>
  <c r="U10986" i="5"/>
  <c r="W10986" i="5"/>
  <c r="U10987" i="5"/>
  <c r="W10987" i="5"/>
  <c r="V11022" i="5"/>
  <c r="U11023" i="5"/>
  <c r="W11023" i="5"/>
  <c r="T11023" i="5"/>
  <c r="T11024" i="5"/>
  <c r="V11024" i="5"/>
  <c r="T11025" i="5"/>
  <c r="V11025" i="5"/>
  <c r="T11026" i="5"/>
  <c r="V11026" i="5"/>
  <c r="V11412" i="5"/>
  <c r="U11413" i="5"/>
  <c r="W11413" i="5"/>
  <c r="T11414" i="5"/>
  <c r="V11414" i="5"/>
  <c r="T11415" i="5"/>
  <c r="V11415" i="5"/>
  <c r="T11416" i="5"/>
  <c r="V11416" i="5"/>
  <c r="V11568" i="5"/>
  <c r="U11569" i="5"/>
  <c r="W11569" i="5"/>
  <c r="T11570" i="5"/>
  <c r="V11570" i="5"/>
  <c r="T11571" i="5"/>
  <c r="V11571" i="5"/>
  <c r="T11572" i="5"/>
  <c r="V11572" i="5"/>
  <c r="AZ11502" i="5"/>
  <c r="V11764" i="5"/>
  <c r="U11765" i="5"/>
  <c r="W11765" i="5"/>
  <c r="U11766" i="5"/>
  <c r="W11766" i="5"/>
  <c r="U11767" i="5"/>
  <c r="W11767" i="5"/>
  <c r="T11842" i="5"/>
  <c r="V11842" i="5"/>
  <c r="U11843" i="5"/>
  <c r="W11843" i="5"/>
  <c r="U11844" i="5"/>
  <c r="W11844" i="5"/>
  <c r="U11845" i="5"/>
  <c r="W11845" i="5"/>
  <c r="V12036" i="5"/>
  <c r="U12037" i="5"/>
  <c r="W12037" i="5"/>
  <c r="T12037" i="5"/>
  <c r="T12038" i="5"/>
  <c r="V12038" i="5"/>
  <c r="T12039" i="5"/>
  <c r="V12039" i="5"/>
  <c r="T12040" i="5"/>
  <c r="V12040" i="5"/>
  <c r="V12232" i="5"/>
  <c r="U12233" i="5"/>
  <c r="W12233" i="5"/>
  <c r="U12234" i="5"/>
  <c r="W12234" i="5"/>
  <c r="U12235" i="5"/>
  <c r="W12235" i="5"/>
  <c r="V12504" i="5"/>
  <c r="U12505" i="5"/>
  <c r="W12505" i="5"/>
  <c r="T12505" i="5"/>
  <c r="T12506" i="5"/>
  <c r="V12506" i="5"/>
  <c r="T12507" i="5"/>
  <c r="V12507" i="5"/>
  <c r="T12508" i="5"/>
  <c r="V12508" i="5"/>
  <c r="V12699" i="5"/>
  <c r="U12700" i="5"/>
  <c r="W12700" i="5"/>
  <c r="T12701" i="5"/>
  <c r="V12701" i="5"/>
  <c r="T12702" i="5"/>
  <c r="V12702" i="5"/>
  <c r="T12703" i="5"/>
  <c r="V12703" i="5"/>
  <c r="V8488" i="5"/>
  <c r="U8489" i="5"/>
  <c r="W8489" i="5"/>
  <c r="U8490" i="5"/>
  <c r="W8490" i="5"/>
  <c r="U8491" i="5"/>
  <c r="W8491" i="5"/>
  <c r="U8605" i="5"/>
  <c r="W8605" i="5"/>
  <c r="T8606" i="5"/>
  <c r="V8606" i="5"/>
  <c r="T8607" i="5"/>
  <c r="V8607" i="5"/>
  <c r="T8608" i="5"/>
  <c r="V8608" i="5"/>
  <c r="V8644" i="5"/>
  <c r="U8645" i="5"/>
  <c r="W8645" i="5"/>
  <c r="U8646" i="5"/>
  <c r="W8646" i="5"/>
  <c r="U8647" i="5"/>
  <c r="W8647" i="5"/>
  <c r="U8722" i="5"/>
  <c r="W8722" i="5"/>
  <c r="T8723" i="5"/>
  <c r="V8723" i="5"/>
  <c r="T8724" i="5"/>
  <c r="V8724" i="5"/>
  <c r="T8725" i="5"/>
  <c r="V8725" i="5"/>
  <c r="V8878" i="5"/>
  <c r="U8879" i="5"/>
  <c r="W8879" i="5"/>
  <c r="U8880" i="5"/>
  <c r="W8880" i="5"/>
  <c r="U8881" i="5"/>
  <c r="W8881" i="5"/>
  <c r="V8916" i="5"/>
  <c r="U8917" i="5"/>
  <c r="W8917" i="5"/>
  <c r="T8917" i="5"/>
  <c r="T8918" i="5"/>
  <c r="V8918" i="5"/>
  <c r="T8919" i="5"/>
  <c r="V8919" i="5"/>
  <c r="T8920" i="5"/>
  <c r="V8920" i="5"/>
  <c r="V8995" i="5"/>
  <c r="U8996" i="5"/>
  <c r="W8996" i="5"/>
  <c r="U8997" i="5"/>
  <c r="W8997" i="5"/>
  <c r="U8998" i="5"/>
  <c r="W8998" i="5"/>
  <c r="V9033" i="5"/>
  <c r="U9034" i="5"/>
  <c r="W9034" i="5"/>
  <c r="T9035" i="5"/>
  <c r="V9035" i="5"/>
  <c r="T9036" i="5"/>
  <c r="V9036" i="5"/>
  <c r="T9037" i="5"/>
  <c r="V9037" i="5"/>
  <c r="V9073" i="5"/>
  <c r="U9074" i="5"/>
  <c r="W9074" i="5"/>
  <c r="U9075" i="5"/>
  <c r="W9075" i="5"/>
  <c r="U9076" i="5"/>
  <c r="W9076" i="5"/>
  <c r="V9150" i="5"/>
  <c r="U9151" i="5"/>
  <c r="W9151" i="5"/>
  <c r="T9151" i="5"/>
  <c r="T9152" i="5"/>
  <c r="V9152" i="5"/>
  <c r="T9153" i="5"/>
  <c r="V9153" i="5"/>
  <c r="T9154" i="5"/>
  <c r="V9154" i="5"/>
  <c r="V9424" i="5"/>
  <c r="U9425" i="5"/>
  <c r="W9425" i="5"/>
  <c r="U9426" i="5"/>
  <c r="W9426" i="5"/>
  <c r="U9427" i="5"/>
  <c r="W9427" i="5"/>
  <c r="U9463" i="5"/>
  <c r="W9463" i="5"/>
  <c r="T9464" i="5"/>
  <c r="V9464" i="5"/>
  <c r="T9465" i="5"/>
  <c r="V9465" i="5"/>
  <c r="T9466" i="5"/>
  <c r="V9466" i="5"/>
  <c r="V9541" i="5"/>
  <c r="U9542" i="5"/>
  <c r="W9542" i="5"/>
  <c r="U9543" i="5"/>
  <c r="W9543" i="5"/>
  <c r="U9544" i="5"/>
  <c r="W9544" i="5"/>
  <c r="V9618" i="5"/>
  <c r="U9619" i="5"/>
  <c r="W9619" i="5"/>
  <c r="T9620" i="5"/>
  <c r="V9620" i="5"/>
  <c r="T9621" i="5"/>
  <c r="V9621" i="5"/>
  <c r="T9622" i="5"/>
  <c r="V9622" i="5"/>
  <c r="V9658" i="5"/>
  <c r="U9659" i="5"/>
  <c r="W9659" i="5"/>
  <c r="U9660" i="5"/>
  <c r="W9660" i="5"/>
  <c r="U9661" i="5"/>
  <c r="W9661" i="5"/>
  <c r="U9697" i="5"/>
  <c r="W9697" i="5"/>
  <c r="T9698" i="5"/>
  <c r="V9698" i="5"/>
  <c r="T9699" i="5"/>
  <c r="V9699" i="5"/>
  <c r="T9700" i="5"/>
  <c r="V9700" i="5"/>
  <c r="V9736" i="5"/>
  <c r="U9737" i="5"/>
  <c r="W9737" i="5"/>
  <c r="U9738" i="5"/>
  <c r="W9738" i="5"/>
  <c r="U9739" i="5"/>
  <c r="W9739" i="5"/>
  <c r="U9814" i="5"/>
  <c r="W9814" i="5"/>
  <c r="T9815" i="5"/>
  <c r="V9815" i="5"/>
  <c r="T9816" i="5"/>
  <c r="V9816" i="5"/>
  <c r="T9817" i="5"/>
  <c r="V9817" i="5"/>
  <c r="V9853" i="5"/>
  <c r="U9854" i="5"/>
  <c r="W9854" i="5"/>
  <c r="U9855" i="5"/>
  <c r="W9855" i="5"/>
  <c r="U9856" i="5"/>
  <c r="W9856" i="5"/>
  <c r="U9892" i="5"/>
  <c r="W9892" i="5"/>
  <c r="T9893" i="5"/>
  <c r="V9893" i="5"/>
  <c r="T9894" i="5"/>
  <c r="V9894" i="5"/>
  <c r="T9895" i="5"/>
  <c r="V9895" i="5"/>
  <c r="V9931" i="5"/>
  <c r="U9932" i="5"/>
  <c r="W9932" i="5"/>
  <c r="U9933" i="5"/>
  <c r="W9933" i="5"/>
  <c r="U9934" i="5"/>
  <c r="W9934" i="5"/>
  <c r="U10126" i="5"/>
  <c r="W10126" i="5"/>
  <c r="T10127" i="5"/>
  <c r="V10127" i="5"/>
  <c r="T10128" i="5"/>
  <c r="V10128" i="5"/>
  <c r="T10129" i="5"/>
  <c r="V10129" i="5"/>
  <c r="V10164" i="5"/>
  <c r="U10165" i="5"/>
  <c r="W10165" i="5"/>
  <c r="T10166" i="5"/>
  <c r="V10166" i="5"/>
  <c r="T10167" i="5"/>
  <c r="V10167" i="5"/>
  <c r="T10168" i="5"/>
  <c r="V10168" i="5"/>
  <c r="V10243" i="5"/>
  <c r="U10244" i="5"/>
  <c r="W10244" i="5"/>
  <c r="U10245" i="5"/>
  <c r="W10245" i="5"/>
  <c r="U10246" i="5"/>
  <c r="W10246" i="5"/>
  <c r="V10281" i="5"/>
  <c r="U10282" i="5"/>
  <c r="W10282" i="5"/>
  <c r="T10282" i="5"/>
  <c r="T10283" i="5"/>
  <c r="V10283" i="5"/>
  <c r="T10284" i="5"/>
  <c r="V10284" i="5"/>
  <c r="T10285" i="5"/>
  <c r="V10285" i="5"/>
  <c r="V10321" i="5"/>
  <c r="U10322" i="5"/>
  <c r="W10322" i="5"/>
  <c r="U10323" i="5"/>
  <c r="W10323" i="5"/>
  <c r="U10324" i="5"/>
  <c r="W10324" i="5"/>
  <c r="U10360" i="5"/>
  <c r="W10360" i="5"/>
  <c r="T10361" i="5"/>
  <c r="V10361" i="5"/>
  <c r="T10362" i="5"/>
  <c r="V10362" i="5"/>
  <c r="T10363" i="5"/>
  <c r="V10363" i="5"/>
  <c r="V10555" i="5"/>
  <c r="U10556" i="5"/>
  <c r="W10556" i="5"/>
  <c r="U10557" i="5"/>
  <c r="W10557" i="5"/>
  <c r="U10558" i="5"/>
  <c r="W10558" i="5"/>
  <c r="U10633" i="5"/>
  <c r="W10633" i="5"/>
  <c r="T10634" i="5"/>
  <c r="V10634" i="5"/>
  <c r="T10635" i="5"/>
  <c r="V10635" i="5"/>
  <c r="T10636" i="5"/>
  <c r="V10636" i="5"/>
  <c r="V10672" i="5"/>
  <c r="U10673" i="5"/>
  <c r="W10673" i="5"/>
  <c r="U10674" i="5"/>
  <c r="W10674" i="5"/>
  <c r="U10675" i="5"/>
  <c r="W10675" i="5"/>
  <c r="V10749" i="5"/>
  <c r="U10750" i="5"/>
  <c r="W10750" i="5"/>
  <c r="T10750" i="5"/>
  <c r="T10751" i="5"/>
  <c r="V10751" i="5"/>
  <c r="T10752" i="5"/>
  <c r="V10752" i="5"/>
  <c r="T10753" i="5"/>
  <c r="V10753" i="5"/>
  <c r="V10789" i="5"/>
  <c r="U10790" i="5"/>
  <c r="W10790" i="5"/>
  <c r="U10791" i="5"/>
  <c r="W10791" i="5"/>
  <c r="U10792" i="5"/>
  <c r="W10792" i="5"/>
  <c r="U10828" i="5"/>
  <c r="W10828" i="5"/>
  <c r="T10829" i="5"/>
  <c r="V10829" i="5"/>
  <c r="T10830" i="5"/>
  <c r="V10830" i="5"/>
  <c r="T10831" i="5"/>
  <c r="V10831" i="5"/>
  <c r="V10867" i="5"/>
  <c r="U10868" i="5"/>
  <c r="W10868" i="5"/>
  <c r="U10869" i="5"/>
  <c r="W10869" i="5"/>
  <c r="U10870" i="5"/>
  <c r="W10870" i="5"/>
  <c r="U11062" i="5"/>
  <c r="W11062" i="5"/>
  <c r="T11063" i="5"/>
  <c r="V11063" i="5"/>
  <c r="T11064" i="5"/>
  <c r="V11064" i="5"/>
  <c r="T11065" i="5"/>
  <c r="V11065" i="5"/>
  <c r="V11101" i="5"/>
  <c r="U11102" i="5"/>
  <c r="W11102" i="5"/>
  <c r="U11103" i="5"/>
  <c r="W11103" i="5"/>
  <c r="U11104" i="5"/>
  <c r="W11104" i="5"/>
  <c r="V11139" i="5"/>
  <c r="U11140" i="5"/>
  <c r="W11140" i="5"/>
  <c r="T11140" i="5"/>
  <c r="T11141" i="5"/>
  <c r="V11141" i="5"/>
  <c r="T11142" i="5"/>
  <c r="V11142" i="5"/>
  <c r="T11143" i="5"/>
  <c r="V11143" i="5"/>
  <c r="V11179" i="5"/>
  <c r="U11180" i="5"/>
  <c r="W11180" i="5"/>
  <c r="U11181" i="5"/>
  <c r="W11181" i="5"/>
  <c r="U11182" i="5"/>
  <c r="W11182" i="5"/>
  <c r="V11217" i="5"/>
  <c r="U11218" i="5"/>
  <c r="W11218" i="5"/>
  <c r="T11218" i="5"/>
  <c r="T11219" i="5"/>
  <c r="V11219" i="5"/>
  <c r="T11220" i="5"/>
  <c r="V11220" i="5"/>
  <c r="T11221" i="5"/>
  <c r="V11221" i="5"/>
  <c r="V11257" i="5"/>
  <c r="U11258" i="5"/>
  <c r="W11258" i="5"/>
  <c r="U11259" i="5"/>
  <c r="W11259" i="5"/>
  <c r="U11260" i="5"/>
  <c r="W11260" i="5"/>
  <c r="U11296" i="5"/>
  <c r="W11296" i="5"/>
  <c r="T11297" i="5"/>
  <c r="V11297" i="5"/>
  <c r="T11298" i="5"/>
  <c r="V11298" i="5"/>
  <c r="T11299" i="5"/>
  <c r="V11299" i="5"/>
  <c r="V11334" i="5"/>
  <c r="U11335" i="5"/>
  <c r="W11335" i="5"/>
  <c r="T11336" i="5"/>
  <c r="V11336" i="5"/>
  <c r="T11337" i="5"/>
  <c r="V11337" i="5"/>
  <c r="T11338" i="5"/>
  <c r="V11338" i="5"/>
  <c r="V11374" i="5"/>
  <c r="U11375" i="5"/>
  <c r="W11375" i="5"/>
  <c r="U11376" i="5"/>
  <c r="W11376" i="5"/>
  <c r="U11377" i="5"/>
  <c r="W11377" i="5"/>
  <c r="V11451" i="5"/>
  <c r="U11452" i="5"/>
  <c r="W11452" i="5"/>
  <c r="T11452" i="5"/>
  <c r="T11453" i="5"/>
  <c r="V11453" i="5"/>
  <c r="T11454" i="5"/>
  <c r="V11454" i="5"/>
  <c r="T11455" i="5"/>
  <c r="V11455" i="5"/>
  <c r="V11491" i="5"/>
  <c r="U11492" i="5"/>
  <c r="W11492" i="5"/>
  <c r="U11493" i="5"/>
  <c r="W11493" i="5"/>
  <c r="U11494" i="5"/>
  <c r="W11494" i="5"/>
  <c r="U11530" i="5"/>
  <c r="W11530" i="5"/>
  <c r="T11531" i="5"/>
  <c r="V11531" i="5"/>
  <c r="T11532" i="5"/>
  <c r="V11532" i="5"/>
  <c r="T11533" i="5"/>
  <c r="V11533" i="5"/>
  <c r="V11608" i="5"/>
  <c r="U11609" i="5"/>
  <c r="W11609" i="5"/>
  <c r="U11610" i="5"/>
  <c r="W11610" i="5"/>
  <c r="U11611" i="5"/>
  <c r="W11611" i="5"/>
  <c r="V11646" i="5"/>
  <c r="U11647" i="5"/>
  <c r="W11647" i="5"/>
  <c r="T11647" i="5"/>
  <c r="T11648" i="5"/>
  <c r="V11648" i="5"/>
  <c r="T11649" i="5"/>
  <c r="V11649" i="5"/>
  <c r="T11650" i="5"/>
  <c r="V11650" i="5"/>
  <c r="V11686" i="5"/>
  <c r="U11687" i="5"/>
  <c r="W11687" i="5"/>
  <c r="U11688" i="5"/>
  <c r="W11688" i="5"/>
  <c r="U11689" i="5"/>
  <c r="W11689" i="5"/>
  <c r="U11725" i="5"/>
  <c r="W11725" i="5"/>
  <c r="T11726" i="5"/>
  <c r="V11726" i="5"/>
  <c r="T11727" i="5"/>
  <c r="V11727" i="5"/>
  <c r="T11728" i="5"/>
  <c r="V11728" i="5"/>
  <c r="V11803" i="5"/>
  <c r="U11804" i="5"/>
  <c r="W11804" i="5"/>
  <c r="U11805" i="5"/>
  <c r="W11805" i="5"/>
  <c r="U11806" i="5"/>
  <c r="W11806" i="5"/>
  <c r="V11880" i="5"/>
  <c r="U11881" i="5"/>
  <c r="W11881" i="5"/>
  <c r="T11882" i="5"/>
  <c r="V11882" i="5"/>
  <c r="T11883" i="5"/>
  <c r="V11883" i="5"/>
  <c r="T11884" i="5"/>
  <c r="V11884" i="5"/>
  <c r="V11920" i="5"/>
  <c r="U11921" i="5"/>
  <c r="W11921" i="5"/>
  <c r="U11922" i="5"/>
  <c r="W11922" i="5"/>
  <c r="U11923" i="5"/>
  <c r="W11923" i="5"/>
  <c r="U11959" i="5"/>
  <c r="W11959" i="5"/>
  <c r="T11960" i="5"/>
  <c r="V11960" i="5"/>
  <c r="T11961" i="5"/>
  <c r="V11961" i="5"/>
  <c r="T11962" i="5"/>
  <c r="V11962" i="5"/>
  <c r="V11998" i="5"/>
  <c r="U11999" i="5"/>
  <c r="W11999" i="5"/>
  <c r="U12000" i="5"/>
  <c r="W12000" i="5"/>
  <c r="U12001" i="5"/>
  <c r="W12001" i="5"/>
  <c r="V12075" i="5"/>
  <c r="U12076" i="5"/>
  <c r="W12076" i="5"/>
  <c r="T12076" i="5"/>
  <c r="T12077" i="5"/>
  <c r="V12077" i="5"/>
  <c r="T12078" i="5"/>
  <c r="V12078" i="5"/>
  <c r="T12079" i="5"/>
  <c r="V12079" i="5"/>
  <c r="V12115" i="5"/>
  <c r="U12116" i="5"/>
  <c r="W12116" i="5"/>
  <c r="U12117" i="5"/>
  <c r="W12117" i="5"/>
  <c r="U12118" i="5"/>
  <c r="W12118" i="5"/>
  <c r="U12154" i="5"/>
  <c r="W12154" i="5"/>
  <c r="T12155" i="5"/>
  <c r="V12155" i="5"/>
  <c r="T12156" i="5"/>
  <c r="V12156" i="5"/>
  <c r="T12157" i="5"/>
  <c r="V12157" i="5"/>
  <c r="V12193" i="5"/>
  <c r="U12194" i="5"/>
  <c r="W12194" i="5"/>
  <c r="U12195" i="5"/>
  <c r="W12195" i="5"/>
  <c r="U12196" i="5"/>
  <c r="W12196" i="5"/>
  <c r="U12271" i="5"/>
  <c r="W12271" i="5"/>
  <c r="T12272" i="5"/>
  <c r="V12272" i="5"/>
  <c r="T12273" i="5"/>
  <c r="V12273" i="5"/>
  <c r="T12274" i="5"/>
  <c r="V12274" i="5"/>
  <c r="V12310" i="5"/>
  <c r="U12311" i="5"/>
  <c r="W12311" i="5"/>
  <c r="U12312" i="5"/>
  <c r="W12312" i="5"/>
  <c r="U12313" i="5"/>
  <c r="W12313" i="5"/>
  <c r="V12348" i="5"/>
  <c r="U12349" i="5"/>
  <c r="W12349" i="5"/>
  <c r="T12349" i="5"/>
  <c r="T12350" i="5"/>
  <c r="V12350" i="5"/>
  <c r="T12351" i="5"/>
  <c r="V12351" i="5"/>
  <c r="T12352" i="5"/>
  <c r="V12352" i="5"/>
  <c r="V12388" i="5"/>
  <c r="U12389" i="5"/>
  <c r="W12389" i="5"/>
  <c r="U12390" i="5"/>
  <c r="W12390" i="5"/>
  <c r="U12391" i="5"/>
  <c r="W12391" i="5"/>
  <c r="U12427" i="5"/>
  <c r="W12427" i="5"/>
  <c r="T12428" i="5"/>
  <c r="V12428" i="5"/>
  <c r="T12429" i="5"/>
  <c r="V12429" i="5"/>
  <c r="T12430" i="5"/>
  <c r="V12430" i="5"/>
  <c r="V12466" i="5"/>
  <c r="U12467" i="5"/>
  <c r="W12467" i="5"/>
  <c r="U12468" i="5"/>
  <c r="W12468" i="5"/>
  <c r="U12469" i="5"/>
  <c r="W12469" i="5"/>
  <c r="V12543" i="5"/>
  <c r="U12544" i="5"/>
  <c r="W12544" i="5"/>
  <c r="T12544" i="5"/>
  <c r="T12545" i="5"/>
  <c r="V12545" i="5"/>
  <c r="T12546" i="5"/>
  <c r="V12546" i="5"/>
  <c r="T12547" i="5"/>
  <c r="V12547" i="5"/>
  <c r="V12583" i="5"/>
  <c r="U12584" i="5"/>
  <c r="W12584" i="5"/>
  <c r="U12585" i="5"/>
  <c r="W12585" i="5"/>
  <c r="U12586" i="5"/>
  <c r="W12586" i="5"/>
  <c r="U12629" i="5"/>
  <c r="W12629" i="5"/>
  <c r="T12623" i="5"/>
  <c r="V12623" i="5"/>
  <c r="T12624" i="5"/>
  <c r="V12624" i="5"/>
  <c r="T12625" i="5"/>
  <c r="V12625" i="5"/>
  <c r="V12661" i="5"/>
  <c r="U12662" i="5"/>
  <c r="W12662" i="5"/>
  <c r="U12663" i="5"/>
  <c r="W12663" i="5"/>
  <c r="U12664" i="5"/>
  <c r="W12664" i="5"/>
  <c r="V12738" i="5"/>
  <c r="U12739" i="5"/>
  <c r="W12739" i="5"/>
  <c r="T12739" i="5"/>
  <c r="T12740" i="5"/>
  <c r="V12740" i="5"/>
  <c r="T12741" i="5"/>
  <c r="V12741" i="5"/>
  <c r="T12742" i="5"/>
  <c r="V12742" i="5"/>
  <c r="V12778" i="5"/>
  <c r="U12779" i="5"/>
  <c r="W12779" i="5"/>
  <c r="U12780" i="5"/>
  <c r="W12780" i="5"/>
  <c r="U12781" i="5"/>
  <c r="W12781" i="5"/>
  <c r="V12816" i="5"/>
  <c r="U12817" i="5"/>
  <c r="W12817" i="5"/>
  <c r="T12817" i="5"/>
  <c r="T12818" i="5"/>
  <c r="V12818" i="5"/>
  <c r="T12819" i="5"/>
  <c r="V12819" i="5"/>
  <c r="T12820" i="5"/>
  <c r="V12820" i="5"/>
  <c r="AP252" i="5"/>
  <c r="AP247" i="5"/>
  <c r="AP248" i="5"/>
  <c r="AP249" i="5"/>
  <c r="AP250" i="5"/>
  <c r="AP251" i="5"/>
  <c r="AR247" i="5"/>
  <c r="AR248" i="5"/>
  <c r="AR249" i="5"/>
  <c r="AR250" i="5"/>
  <c r="AR251" i="5"/>
  <c r="AP415" i="5"/>
  <c r="AP416" i="5"/>
  <c r="AP417" i="5"/>
  <c r="AP418" i="5"/>
  <c r="AP419" i="5"/>
  <c r="AR415" i="5"/>
  <c r="AR416" i="5"/>
  <c r="AR417" i="5"/>
  <c r="AR418" i="5"/>
  <c r="AR419" i="5"/>
  <c r="AP583" i="5"/>
  <c r="AP584" i="5"/>
  <c r="AP585" i="5"/>
  <c r="AP586" i="5"/>
  <c r="AP587" i="5"/>
  <c r="AR583" i="5"/>
  <c r="AR584" i="5"/>
  <c r="AR585" i="5"/>
  <c r="AR586" i="5"/>
  <c r="AR587" i="5"/>
  <c r="AP751" i="5"/>
  <c r="AP752" i="5"/>
  <c r="AP753" i="5"/>
  <c r="AP754" i="5"/>
  <c r="AP755" i="5"/>
  <c r="AR751" i="5"/>
  <c r="AR752" i="5"/>
  <c r="AR753" i="5"/>
  <c r="AR754" i="5"/>
  <c r="AR755" i="5"/>
  <c r="AP919" i="5"/>
  <c r="AP920" i="5"/>
  <c r="AP921" i="5"/>
  <c r="AP922" i="5"/>
  <c r="AP923" i="5"/>
  <c r="AR919" i="5"/>
  <c r="AR920" i="5"/>
  <c r="AR921" i="5"/>
  <c r="AR922" i="5"/>
  <c r="AR923" i="5"/>
  <c r="AP1087" i="5"/>
  <c r="AP1088" i="5"/>
  <c r="AP1089" i="5"/>
  <c r="AP1090" i="5"/>
  <c r="AP1091" i="5"/>
  <c r="AR1087" i="5"/>
  <c r="AR1088" i="5"/>
  <c r="AR1089" i="5"/>
  <c r="AR1090" i="5"/>
  <c r="AR1091" i="5"/>
  <c r="AP1255" i="5"/>
  <c r="AP1256" i="5"/>
  <c r="AP1257" i="5"/>
  <c r="AP1258" i="5"/>
  <c r="AP1259" i="5"/>
  <c r="AR1255" i="5"/>
  <c r="AR1256" i="5"/>
  <c r="AR1257" i="5"/>
  <c r="AR1258" i="5"/>
  <c r="AR1259" i="5"/>
  <c r="AP1423" i="5"/>
  <c r="AP1424" i="5"/>
  <c r="AP1425" i="5"/>
  <c r="AP1426" i="5"/>
  <c r="AP1427" i="5"/>
  <c r="AR1423" i="5"/>
  <c r="AR1424" i="5"/>
  <c r="AR1425" i="5"/>
  <c r="AR1426" i="5"/>
  <c r="AR1427" i="5"/>
  <c r="AP1591" i="5"/>
  <c r="AP1592" i="5"/>
  <c r="AP1593" i="5"/>
  <c r="AP1594" i="5"/>
  <c r="AP1595" i="5"/>
  <c r="AR1591" i="5"/>
  <c r="AR1592" i="5"/>
  <c r="AR1593" i="5"/>
  <c r="AR1594" i="5"/>
  <c r="AR1595" i="5"/>
  <c r="AP1759" i="5"/>
  <c r="AP1760" i="5"/>
  <c r="AP1761" i="5"/>
  <c r="AP1762" i="5"/>
  <c r="AP1763" i="5"/>
  <c r="AR1759" i="5"/>
  <c r="AR1760" i="5"/>
  <c r="AR1761" i="5"/>
  <c r="AR1762" i="5"/>
  <c r="AR1763" i="5"/>
  <c r="AP1927" i="5"/>
  <c r="AP1928" i="5"/>
  <c r="AP1929" i="5"/>
  <c r="AP1930" i="5"/>
  <c r="AP1931" i="5"/>
  <c r="AR1927" i="5"/>
  <c r="AR1928" i="5"/>
  <c r="AR1929" i="5"/>
  <c r="AR1930" i="5"/>
  <c r="AR1931" i="5"/>
  <c r="AP2095" i="5"/>
  <c r="AP2096" i="5"/>
  <c r="AP2097" i="5"/>
  <c r="AP2098" i="5"/>
  <c r="AP2099" i="5"/>
  <c r="AR2095" i="5"/>
  <c r="AR2096" i="5"/>
  <c r="AR2097" i="5"/>
  <c r="AR2098" i="5"/>
  <c r="AR2099" i="5"/>
  <c r="AP2263" i="5"/>
  <c r="AP2264" i="5"/>
  <c r="AP2265" i="5"/>
  <c r="AP2266" i="5"/>
  <c r="AP2267" i="5"/>
  <c r="AR2263" i="5"/>
  <c r="AR2264" i="5"/>
  <c r="AR2265" i="5"/>
  <c r="AR2266" i="5"/>
  <c r="AR2267" i="5"/>
  <c r="AN2431" i="5"/>
  <c r="AN2432" i="5"/>
  <c r="AN2433" i="5"/>
  <c r="AN2434" i="5"/>
  <c r="AN2435" i="5"/>
  <c r="AP2431" i="5"/>
  <c r="AP2432" i="5"/>
  <c r="AP2433" i="5"/>
  <c r="AP2434" i="5"/>
  <c r="AP2435" i="5"/>
  <c r="AP2436" i="5"/>
  <c r="AR2444" i="5"/>
  <c r="AH2579" i="5"/>
  <c r="AD2717" i="5"/>
  <c r="AN2582" i="5"/>
  <c r="AH2719" i="5"/>
  <c r="AR2584" i="5"/>
  <c r="AD2885" i="5"/>
  <c r="AP2723" i="5"/>
  <c r="AR2711" i="5"/>
  <c r="AR2712" i="5"/>
  <c r="AR2713" i="5"/>
  <c r="AR2714" i="5"/>
  <c r="AR2715" i="5"/>
  <c r="AR2716" i="5"/>
  <c r="AD3053" i="5"/>
  <c r="AP2891" i="5"/>
  <c r="AR2892" i="5"/>
  <c r="AF3054" i="5"/>
  <c r="AD3221" i="5"/>
  <c r="AP3059" i="5"/>
  <c r="AP3052" i="5"/>
  <c r="AR3060" i="5"/>
  <c r="AF3222" i="5"/>
  <c r="AR3052" i="5"/>
  <c r="AD3389" i="5"/>
  <c r="AP3227" i="5"/>
  <c r="AP3220" i="5"/>
  <c r="AR3228" i="5"/>
  <c r="AF3390" i="5"/>
  <c r="AR3220" i="5"/>
  <c r="U3593" i="5"/>
  <c r="U3594" i="5"/>
  <c r="V3629" i="5"/>
  <c r="V3630" i="5"/>
  <c r="U3665" i="5"/>
  <c r="U3666" i="5"/>
  <c r="T3701" i="5"/>
  <c r="V3701" i="5"/>
  <c r="T3702" i="5"/>
  <c r="V3702" i="5"/>
  <c r="U3737" i="5"/>
  <c r="U3738" i="5"/>
  <c r="AO3565" i="5"/>
  <c r="U3773" i="5"/>
  <c r="U3774" i="5"/>
  <c r="T3809" i="5"/>
  <c r="V3809" i="5"/>
  <c r="T3810" i="5"/>
  <c r="V3810" i="5"/>
  <c r="U3845" i="5"/>
  <c r="U3846" i="5"/>
  <c r="T3881" i="5"/>
  <c r="V3881" i="5"/>
  <c r="T3882" i="5"/>
  <c r="V3882" i="5"/>
  <c r="U3917" i="5"/>
  <c r="U3918" i="5"/>
  <c r="T3953" i="5"/>
  <c r="V3953" i="5"/>
  <c r="T3954" i="5"/>
  <c r="V3954" i="5"/>
  <c r="U3989" i="5"/>
  <c r="U3990" i="5"/>
  <c r="T4025" i="5"/>
  <c r="V4025" i="5"/>
  <c r="T4026" i="5"/>
  <c r="V4026" i="5"/>
  <c r="T4061" i="5"/>
  <c r="V4061" i="5"/>
  <c r="T4062" i="5"/>
  <c r="V4062" i="5"/>
  <c r="U4097" i="5"/>
  <c r="U4098" i="5"/>
  <c r="T4133" i="5"/>
  <c r="V4133" i="5"/>
  <c r="T4134" i="5"/>
  <c r="V4134" i="5"/>
  <c r="U4169" i="5"/>
  <c r="U4170" i="5"/>
  <c r="T4205" i="5"/>
  <c r="V4205" i="5"/>
  <c r="T4206" i="5"/>
  <c r="V4206" i="5"/>
  <c r="U4241" i="5"/>
  <c r="U4242" i="5"/>
  <c r="T4277" i="5"/>
  <c r="V4277" i="5"/>
  <c r="T4278" i="5"/>
  <c r="V4278" i="5"/>
  <c r="T4313" i="5"/>
  <c r="V4313" i="5"/>
  <c r="T4314" i="5"/>
  <c r="V4314" i="5"/>
  <c r="U4349" i="5"/>
  <c r="U4350" i="5"/>
  <c r="T4385" i="5"/>
  <c r="V4385" i="5"/>
  <c r="T4386" i="5"/>
  <c r="V4386" i="5"/>
  <c r="U4421" i="5"/>
  <c r="U4422" i="5"/>
  <c r="T4457" i="5"/>
  <c r="V4457" i="5"/>
  <c r="T4458" i="5"/>
  <c r="V4458" i="5"/>
  <c r="U4493" i="5"/>
  <c r="U4494" i="5"/>
  <c r="T4529" i="5"/>
  <c r="V4529" i="5"/>
  <c r="T4530" i="5"/>
  <c r="V4530" i="5"/>
  <c r="U4565" i="5"/>
  <c r="U4566" i="5"/>
  <c r="T4601" i="5"/>
  <c r="V4601" i="5"/>
  <c r="T4602" i="5"/>
  <c r="V4602" i="5"/>
  <c r="U4637" i="5"/>
  <c r="U4638" i="5"/>
  <c r="T4673" i="5"/>
  <c r="V4673" i="5"/>
  <c r="T4674" i="5"/>
  <c r="V4674" i="5"/>
  <c r="U4709" i="5"/>
  <c r="U4710" i="5"/>
  <c r="T4745" i="5"/>
  <c r="V4745" i="5"/>
  <c r="T4746" i="5"/>
  <c r="V4746" i="5"/>
  <c r="U4781" i="5"/>
  <c r="U4782" i="5"/>
  <c r="T4817" i="5"/>
  <c r="V4817" i="5"/>
  <c r="T4818" i="5"/>
  <c r="V4818" i="5"/>
  <c r="U4853" i="5"/>
  <c r="U4854" i="5"/>
  <c r="T4889" i="5"/>
  <c r="V4889" i="5"/>
  <c r="T4890" i="5"/>
  <c r="V4890" i="5"/>
  <c r="U4925" i="5"/>
  <c r="U4926" i="5"/>
  <c r="T4961" i="5"/>
  <c r="V4961" i="5"/>
  <c r="T4962" i="5"/>
  <c r="V4962" i="5"/>
  <c r="U4997" i="5"/>
  <c r="U4998" i="5"/>
  <c r="T5033" i="5"/>
  <c r="V5033" i="5"/>
  <c r="T5034" i="5"/>
  <c r="V5034" i="5"/>
  <c r="U5069" i="5"/>
  <c r="U5070" i="5"/>
  <c r="T5105" i="5"/>
  <c r="V5105" i="5"/>
  <c r="T5106" i="5"/>
  <c r="V5106" i="5"/>
  <c r="U5141" i="5"/>
  <c r="U5142" i="5"/>
  <c r="T5177" i="5"/>
  <c r="V5177" i="5"/>
  <c r="T5178" i="5"/>
  <c r="V5178" i="5"/>
  <c r="U5213" i="5"/>
  <c r="U5214" i="5"/>
  <c r="T5249" i="5"/>
  <c r="V5249" i="5"/>
  <c r="T5250" i="5"/>
  <c r="V5250" i="5"/>
  <c r="U5285" i="5"/>
  <c r="U5286" i="5"/>
  <c r="U5321" i="5"/>
  <c r="U5322" i="5"/>
  <c r="T5357" i="5"/>
  <c r="V5357" i="5"/>
  <c r="T5358" i="5"/>
  <c r="V5358" i="5"/>
  <c r="U5393" i="5"/>
  <c r="U5394" i="5"/>
  <c r="T5429" i="5"/>
  <c r="V5429" i="5"/>
  <c r="T5430" i="5"/>
  <c r="V5430" i="5"/>
  <c r="U5465" i="5"/>
  <c r="U5466" i="5"/>
  <c r="T5501" i="5"/>
  <c r="V5501" i="5"/>
  <c r="T5502" i="5"/>
  <c r="V5502" i="5"/>
  <c r="U5537" i="5"/>
  <c r="U5538" i="5"/>
  <c r="T5573" i="5"/>
  <c r="V5573" i="5"/>
  <c r="T5574" i="5"/>
  <c r="V5574" i="5"/>
  <c r="U5609" i="5"/>
  <c r="U5610" i="5"/>
  <c r="T5645" i="5"/>
  <c r="V5645" i="5"/>
  <c r="T5646" i="5"/>
  <c r="V5646" i="5"/>
  <c r="U5681" i="5"/>
  <c r="U5682" i="5"/>
  <c r="T5717" i="5"/>
  <c r="V5717" i="5"/>
  <c r="T5718" i="5"/>
  <c r="V5718" i="5"/>
  <c r="U5753" i="5"/>
  <c r="U5754" i="5"/>
  <c r="T5789" i="5"/>
  <c r="V5789" i="5"/>
  <c r="T5790" i="5"/>
  <c r="V5790" i="5"/>
  <c r="U5825" i="5"/>
  <c r="U5826" i="5"/>
  <c r="T5861" i="5"/>
  <c r="V5861" i="5"/>
  <c r="T5862" i="5"/>
  <c r="V5862" i="5"/>
  <c r="U5897" i="5"/>
  <c r="U5898" i="5"/>
  <c r="T5933" i="5"/>
  <c r="V5933" i="5"/>
  <c r="T5934" i="5"/>
  <c r="V5934" i="5"/>
  <c r="U5969" i="5"/>
  <c r="U5970" i="5"/>
  <c r="T6005" i="5"/>
  <c r="V6005" i="5"/>
  <c r="T6006" i="5"/>
  <c r="V6006" i="5"/>
  <c r="U6041" i="5"/>
  <c r="U6042" i="5"/>
  <c r="U6077" i="5"/>
  <c r="U6078" i="5"/>
  <c r="T6113" i="5"/>
  <c r="V6113" i="5"/>
  <c r="T6114" i="5"/>
  <c r="V6114" i="5"/>
  <c r="U6149" i="5"/>
  <c r="U6150" i="5"/>
  <c r="T6185" i="5"/>
  <c r="V6185" i="5"/>
  <c r="T6186" i="5"/>
  <c r="V6186" i="5"/>
  <c r="U6221" i="5"/>
  <c r="U6222" i="5"/>
  <c r="T6257" i="5"/>
  <c r="V6257" i="5"/>
  <c r="T6258" i="5"/>
  <c r="V6258" i="5"/>
  <c r="U6293" i="5"/>
  <c r="U6294" i="5"/>
  <c r="T6329" i="5"/>
  <c r="V6329" i="5"/>
  <c r="T6330" i="5"/>
  <c r="V6330" i="5"/>
  <c r="U6365" i="5"/>
  <c r="U6366" i="5"/>
  <c r="T6401" i="5"/>
  <c r="V6401" i="5"/>
  <c r="T6402" i="5"/>
  <c r="V6402" i="5"/>
  <c r="U6437" i="5"/>
  <c r="U6438" i="5"/>
  <c r="T6473" i="5"/>
  <c r="V6473" i="5"/>
  <c r="T6474" i="5"/>
  <c r="V6474" i="5"/>
  <c r="U6509" i="5"/>
  <c r="U6510" i="5"/>
  <c r="T6545" i="5"/>
  <c r="V6545" i="5"/>
  <c r="T6546" i="5"/>
  <c r="V6546" i="5"/>
  <c r="U6581" i="5"/>
  <c r="U6582" i="5"/>
  <c r="T6617" i="5"/>
  <c r="V6617" i="5"/>
  <c r="T6618" i="5"/>
  <c r="V6618" i="5"/>
  <c r="U6653" i="5"/>
  <c r="U6654" i="5"/>
  <c r="T6689" i="5"/>
  <c r="V6689" i="5"/>
  <c r="T6690" i="5"/>
  <c r="V6690" i="5"/>
  <c r="U6725" i="5"/>
  <c r="U6726" i="5"/>
  <c r="T6761" i="5"/>
  <c r="V6761" i="5"/>
  <c r="T6762" i="5"/>
  <c r="V6762" i="5"/>
  <c r="U6797" i="5"/>
  <c r="U6798" i="5"/>
  <c r="T6833" i="5"/>
  <c r="V6833" i="5"/>
  <c r="T6834" i="5"/>
  <c r="V6834" i="5"/>
  <c r="U6869" i="5"/>
  <c r="U6870" i="5"/>
  <c r="T6905" i="5"/>
  <c r="V6905" i="5"/>
  <c r="T6906" i="5"/>
  <c r="V6906" i="5"/>
  <c r="U6941" i="5"/>
  <c r="U6942" i="5"/>
  <c r="T6977" i="5"/>
  <c r="V6977" i="5"/>
  <c r="T6978" i="5"/>
  <c r="V6978" i="5"/>
  <c r="U7013" i="5"/>
  <c r="U7014" i="5"/>
  <c r="T7049" i="5"/>
  <c r="V7049" i="5"/>
  <c r="T7050" i="5"/>
  <c r="V7050" i="5"/>
  <c r="U7085" i="5"/>
  <c r="U7086" i="5"/>
  <c r="T7121" i="5"/>
  <c r="V7121" i="5"/>
  <c r="T7122" i="5"/>
  <c r="V7122" i="5"/>
  <c r="U7157" i="5"/>
  <c r="U7158" i="5"/>
  <c r="T7193" i="5"/>
  <c r="V7193" i="5"/>
  <c r="T7194" i="5"/>
  <c r="V7194" i="5"/>
  <c r="U7229" i="5"/>
  <c r="U7230" i="5"/>
  <c r="T7265" i="5"/>
  <c r="V7265" i="5"/>
  <c r="T7266" i="5"/>
  <c r="V7266" i="5"/>
  <c r="U7301" i="5"/>
  <c r="U7302" i="5"/>
  <c r="T7337" i="5"/>
  <c r="V7337" i="5"/>
  <c r="T7338" i="5"/>
  <c r="V7338" i="5"/>
  <c r="U7373" i="5"/>
  <c r="U7374" i="5"/>
  <c r="T7409" i="5"/>
  <c r="V7409" i="5"/>
  <c r="T7410" i="5"/>
  <c r="V7410" i="5"/>
  <c r="U7445" i="5"/>
  <c r="U7446" i="5"/>
  <c r="T7481" i="5"/>
  <c r="V7481" i="5"/>
  <c r="T7482" i="5"/>
  <c r="V7482" i="5"/>
  <c r="U7517" i="5"/>
  <c r="U7518" i="5"/>
  <c r="T7553" i="5"/>
  <c r="V7553" i="5"/>
  <c r="T7554" i="5"/>
  <c r="V7554" i="5"/>
  <c r="U7589" i="5"/>
  <c r="U7590" i="5"/>
  <c r="T7625" i="5"/>
  <c r="V7625" i="5"/>
  <c r="T7626" i="5"/>
  <c r="V7626" i="5"/>
  <c r="U7661" i="5"/>
  <c r="U7662" i="5"/>
  <c r="T7697" i="5"/>
  <c r="V7697" i="5"/>
  <c r="T7698" i="5"/>
  <c r="V7698" i="5"/>
  <c r="U7733" i="5"/>
  <c r="U7734" i="5"/>
  <c r="T7769" i="5"/>
  <c r="V7769" i="5"/>
  <c r="T7770" i="5"/>
  <c r="V7770" i="5"/>
  <c r="U7805" i="5"/>
  <c r="U7806" i="5"/>
  <c r="T7841" i="5"/>
  <c r="V7841" i="5"/>
  <c r="T7842" i="5"/>
  <c r="V7842" i="5"/>
  <c r="U7877" i="5"/>
  <c r="U7878" i="5"/>
  <c r="T7913" i="5"/>
  <c r="V7913" i="5"/>
  <c r="T7914" i="5"/>
  <c r="V7914" i="5"/>
  <c r="U7949" i="5"/>
  <c r="U7950" i="5"/>
  <c r="T7985" i="5"/>
  <c r="V7985" i="5"/>
  <c r="T7986" i="5"/>
  <c r="V7986" i="5"/>
  <c r="V8020" i="5"/>
  <c r="W8023" i="5"/>
  <c r="U8023" i="5"/>
  <c r="W8022" i="5"/>
  <c r="U8022" i="5"/>
  <c r="W8021" i="5"/>
  <c r="U8021" i="5"/>
  <c r="V8019" i="5"/>
  <c r="V8058" i="5"/>
  <c r="U8059" i="5"/>
  <c r="W8059" i="5"/>
  <c r="T8059" i="5"/>
  <c r="T8060" i="5"/>
  <c r="V8060" i="5"/>
  <c r="T8061" i="5"/>
  <c r="V8061" i="5"/>
  <c r="T8062" i="5"/>
  <c r="V8062" i="5"/>
  <c r="W8099" i="5"/>
  <c r="W8100" i="5"/>
  <c r="W8101" i="5"/>
  <c r="V8136" i="5"/>
  <c r="U8137" i="5"/>
  <c r="T8138" i="5"/>
  <c r="V8138" i="5"/>
  <c r="T8139" i="5"/>
  <c r="V8139" i="5"/>
  <c r="T8140" i="5"/>
  <c r="V8140" i="5"/>
  <c r="V8176" i="5"/>
  <c r="U8177" i="5"/>
  <c r="W8177" i="5"/>
  <c r="U8178" i="5"/>
  <c r="W8178" i="5"/>
  <c r="U8179" i="5"/>
  <c r="W8179" i="5"/>
  <c r="V8214" i="5"/>
  <c r="U8215" i="5"/>
  <c r="W8215" i="5"/>
  <c r="T8215" i="5"/>
  <c r="T8216" i="5"/>
  <c r="V8216" i="5"/>
  <c r="T8217" i="5"/>
  <c r="V8217" i="5"/>
  <c r="T8218" i="5"/>
  <c r="V8218" i="5"/>
  <c r="V8254" i="5"/>
  <c r="U8255" i="5"/>
  <c r="W8255" i="5"/>
  <c r="U8256" i="5"/>
  <c r="W8256" i="5"/>
  <c r="U8257" i="5"/>
  <c r="W8257" i="5"/>
  <c r="V8292" i="5"/>
  <c r="U8293" i="5"/>
  <c r="W8293" i="5"/>
  <c r="T8294" i="5"/>
  <c r="V8294" i="5"/>
  <c r="T8295" i="5"/>
  <c r="V8295" i="5"/>
  <c r="T8296" i="5"/>
  <c r="V8296" i="5"/>
  <c r="V8332" i="5"/>
  <c r="U8333" i="5"/>
  <c r="W8333" i="5"/>
  <c r="U8334" i="5"/>
  <c r="W8334" i="5"/>
  <c r="U8335" i="5"/>
  <c r="W8335" i="5"/>
  <c r="V8370" i="5"/>
  <c r="U8371" i="5"/>
  <c r="W8371" i="5"/>
  <c r="T8372" i="5"/>
  <c r="V8372" i="5"/>
  <c r="T8373" i="5"/>
  <c r="V8373" i="5"/>
  <c r="T8374" i="5"/>
  <c r="V8374" i="5"/>
  <c r="V8410" i="5"/>
  <c r="U8411" i="5"/>
  <c r="W8411" i="5"/>
  <c r="U8412" i="5"/>
  <c r="W8412" i="5"/>
  <c r="U8413" i="5"/>
  <c r="W8413" i="5"/>
  <c r="V8448" i="5"/>
  <c r="U8449" i="5"/>
  <c r="W8449" i="5"/>
  <c r="T8449" i="5"/>
  <c r="T8450" i="5"/>
  <c r="V8450" i="5"/>
  <c r="T8451" i="5"/>
  <c r="V8451" i="5"/>
  <c r="T8452" i="5"/>
  <c r="V8452" i="5"/>
  <c r="BA8263" i="5"/>
  <c r="V8527" i="5"/>
  <c r="U8528" i="5"/>
  <c r="BB8265" i="5"/>
  <c r="W8528" i="5"/>
  <c r="U8529" i="5"/>
  <c r="BB8262" i="5"/>
  <c r="W8529" i="5"/>
  <c r="U8530" i="5"/>
  <c r="BB8264" i="5"/>
  <c r="W8530" i="5"/>
  <c r="V8565" i="5"/>
  <c r="U8566" i="5"/>
  <c r="W8566" i="5"/>
  <c r="T8566" i="5"/>
  <c r="T8567" i="5"/>
  <c r="V8567" i="5"/>
  <c r="T8568" i="5"/>
  <c r="V8568" i="5"/>
  <c r="T8569" i="5"/>
  <c r="V8569" i="5"/>
  <c r="V8682" i="5"/>
  <c r="U8683" i="5"/>
  <c r="W8683" i="5"/>
  <c r="T8684" i="5"/>
  <c r="V8684" i="5"/>
  <c r="T8685" i="5"/>
  <c r="V8685" i="5"/>
  <c r="T8686" i="5"/>
  <c r="V8686" i="5"/>
  <c r="V8760" i="5"/>
  <c r="U8761" i="5"/>
  <c r="W8761" i="5"/>
  <c r="T8762" i="5"/>
  <c r="V8762" i="5"/>
  <c r="T8763" i="5"/>
  <c r="V8763" i="5"/>
  <c r="T8764" i="5"/>
  <c r="V8764" i="5"/>
  <c r="V8800" i="5"/>
  <c r="U8801" i="5"/>
  <c r="W8801" i="5"/>
  <c r="U8802" i="5"/>
  <c r="W8802" i="5"/>
  <c r="U8803" i="5"/>
  <c r="W8803" i="5"/>
  <c r="V8838" i="5"/>
  <c r="U8839" i="5"/>
  <c r="W8839" i="5"/>
  <c r="T8839" i="5"/>
  <c r="T8840" i="5"/>
  <c r="V8840" i="5"/>
  <c r="T8841" i="5"/>
  <c r="V8841" i="5"/>
  <c r="T8842" i="5"/>
  <c r="V8842" i="5"/>
  <c r="V8956" i="5"/>
  <c r="U8957" i="5"/>
  <c r="W8957" i="5"/>
  <c r="U8958" i="5"/>
  <c r="W8958" i="5"/>
  <c r="U8959" i="5"/>
  <c r="W8959" i="5"/>
  <c r="V9111" i="5"/>
  <c r="U9112" i="5"/>
  <c r="W9112" i="5"/>
  <c r="T9112" i="5"/>
  <c r="T9113" i="5"/>
  <c r="V9113" i="5"/>
  <c r="T9114" i="5"/>
  <c r="V9114" i="5"/>
  <c r="T9115" i="5"/>
  <c r="V9115" i="5"/>
  <c r="V9190" i="5"/>
  <c r="U9191" i="5"/>
  <c r="W9191" i="5"/>
  <c r="U9192" i="5"/>
  <c r="W9192" i="5"/>
  <c r="U9193" i="5"/>
  <c r="W9193" i="5"/>
  <c r="U9229" i="5"/>
  <c r="W9229" i="5"/>
  <c r="T9230" i="5"/>
  <c r="V9230" i="5"/>
  <c r="T9231" i="5"/>
  <c r="V9231" i="5"/>
  <c r="T9232" i="5"/>
  <c r="V9232" i="5"/>
  <c r="V9268" i="5"/>
  <c r="U9269" i="5"/>
  <c r="W9269" i="5"/>
  <c r="U9270" i="5"/>
  <c r="W9270" i="5"/>
  <c r="U9271" i="5"/>
  <c r="W9271" i="5"/>
  <c r="V9306" i="5"/>
  <c r="U9307" i="5"/>
  <c r="W9307" i="5"/>
  <c r="T9307" i="5"/>
  <c r="T9308" i="5"/>
  <c r="V9308" i="5"/>
  <c r="T9309" i="5"/>
  <c r="V9309" i="5"/>
  <c r="T9310" i="5"/>
  <c r="V9310" i="5"/>
  <c r="V9346" i="5"/>
  <c r="U9347" i="5"/>
  <c r="W9347" i="5"/>
  <c r="U9348" i="5"/>
  <c r="W9348" i="5"/>
  <c r="U9349" i="5"/>
  <c r="W9349" i="5"/>
  <c r="V9384" i="5"/>
  <c r="U9385" i="5"/>
  <c r="W9385" i="5"/>
  <c r="T9385" i="5"/>
  <c r="T9386" i="5"/>
  <c r="V9386" i="5"/>
  <c r="T9387" i="5"/>
  <c r="V9387" i="5"/>
  <c r="T9388" i="5"/>
  <c r="V9388" i="5"/>
  <c r="V9501" i="5"/>
  <c r="U9502" i="5"/>
  <c r="W9502" i="5"/>
  <c r="T9503" i="5"/>
  <c r="V9503" i="5"/>
  <c r="T9504" i="5"/>
  <c r="V9504" i="5"/>
  <c r="T9505" i="5"/>
  <c r="V9505" i="5"/>
  <c r="V9580" i="5"/>
  <c r="U9581" i="5"/>
  <c r="W9581" i="5"/>
  <c r="U9582" i="5"/>
  <c r="W9582" i="5"/>
  <c r="U9583" i="5"/>
  <c r="W9583" i="5"/>
  <c r="V9774" i="5"/>
  <c r="U9775" i="5"/>
  <c r="W9775" i="5"/>
  <c r="T9775" i="5"/>
  <c r="T9776" i="5"/>
  <c r="V9776" i="5"/>
  <c r="T9777" i="5"/>
  <c r="V9777" i="5"/>
  <c r="T9778" i="5"/>
  <c r="V9778" i="5"/>
  <c r="V9970" i="5"/>
  <c r="U9971" i="5"/>
  <c r="W9971" i="5"/>
  <c r="U9972" i="5"/>
  <c r="W9972" i="5"/>
  <c r="U9973" i="5"/>
  <c r="W9973" i="5"/>
  <c r="V10008" i="5"/>
  <c r="U10009" i="5"/>
  <c r="W10009" i="5"/>
  <c r="T10009" i="5"/>
  <c r="T10010" i="5"/>
  <c r="V10010" i="5"/>
  <c r="T10011" i="5"/>
  <c r="V10011" i="5"/>
  <c r="T10012" i="5"/>
  <c r="V10012" i="5"/>
  <c r="V10048" i="5"/>
  <c r="U10049" i="5"/>
  <c r="W10049" i="5"/>
  <c r="U10050" i="5"/>
  <c r="W10050" i="5"/>
  <c r="U10051" i="5"/>
  <c r="W10051" i="5"/>
  <c r="V10086" i="5"/>
  <c r="U10087" i="5"/>
  <c r="W10087" i="5"/>
  <c r="T10087" i="5"/>
  <c r="T10088" i="5"/>
  <c r="V10088" i="5"/>
  <c r="T10089" i="5"/>
  <c r="V10089" i="5"/>
  <c r="T10090" i="5"/>
  <c r="V10090" i="5"/>
  <c r="V10204" i="5"/>
  <c r="U10205" i="5"/>
  <c r="W10205" i="5"/>
  <c r="U10206" i="5"/>
  <c r="W10206" i="5"/>
  <c r="U10207" i="5"/>
  <c r="W10207" i="5"/>
  <c r="T10399" i="5"/>
  <c r="V10399" i="5"/>
  <c r="U10400" i="5"/>
  <c r="W10400" i="5"/>
  <c r="U10401" i="5"/>
  <c r="W10401" i="5"/>
  <c r="U10402" i="5"/>
  <c r="W10402" i="5"/>
  <c r="T10438" i="5"/>
  <c r="V10438" i="5"/>
  <c r="U10439" i="5"/>
  <c r="W10439" i="5"/>
  <c r="U10440" i="5"/>
  <c r="W10440" i="5"/>
  <c r="U10441" i="5"/>
  <c r="W10441" i="5"/>
  <c r="V10476" i="5"/>
  <c r="U10477" i="5"/>
  <c r="W10477" i="5"/>
  <c r="T10477" i="5"/>
  <c r="T10478" i="5"/>
  <c r="V10478" i="5"/>
  <c r="T10479" i="5"/>
  <c r="V10479" i="5"/>
  <c r="T10480" i="5"/>
  <c r="V10480" i="5"/>
  <c r="V10516" i="5"/>
  <c r="U10517" i="5"/>
  <c r="W10517" i="5"/>
  <c r="U10518" i="5"/>
  <c r="W10518" i="5"/>
  <c r="U10519" i="5"/>
  <c r="W10519" i="5"/>
  <c r="V10593" i="5"/>
  <c r="U10594" i="5"/>
  <c r="W10594" i="5"/>
  <c r="T10594" i="5"/>
  <c r="T10595" i="5"/>
  <c r="V10595" i="5"/>
  <c r="T10596" i="5"/>
  <c r="V10596" i="5"/>
  <c r="T10597" i="5"/>
  <c r="V10597" i="5"/>
  <c r="V10711" i="5"/>
  <c r="U10712" i="5"/>
  <c r="W10712" i="5"/>
  <c r="U10713" i="5"/>
  <c r="W10713" i="5"/>
  <c r="U10714" i="5"/>
  <c r="W10714" i="5"/>
  <c r="V10905" i="5"/>
  <c r="U10906" i="5"/>
  <c r="W10906" i="5"/>
  <c r="T10906" i="5"/>
  <c r="T10907" i="5"/>
  <c r="V10907" i="5"/>
  <c r="T10908" i="5"/>
  <c r="V10908" i="5"/>
  <c r="T10909" i="5"/>
  <c r="V10909" i="5"/>
  <c r="V10945" i="5"/>
  <c r="U10946" i="5"/>
  <c r="W10946" i="5"/>
  <c r="U10947" i="5"/>
  <c r="W10947" i="5"/>
  <c r="U10948" i="5"/>
  <c r="W10948" i="5"/>
  <c r="V10983" i="5"/>
  <c r="U10984" i="5"/>
  <c r="W10984" i="5"/>
  <c r="T10985" i="5"/>
  <c r="V10985" i="5"/>
  <c r="T10986" i="5"/>
  <c r="V10986" i="5"/>
  <c r="T10987" i="5"/>
  <c r="V10987" i="5"/>
  <c r="V11023" i="5"/>
  <c r="U11024" i="5"/>
  <c r="W11024" i="5"/>
  <c r="U11025" i="5"/>
  <c r="W11025" i="5"/>
  <c r="U11026" i="5"/>
  <c r="W11026" i="5"/>
  <c r="T11413" i="5"/>
  <c r="V11413" i="5"/>
  <c r="U11414" i="5"/>
  <c r="W11414" i="5"/>
  <c r="U11415" i="5"/>
  <c r="W11415" i="5"/>
  <c r="U11416" i="5"/>
  <c r="W11416" i="5"/>
  <c r="T11569" i="5"/>
  <c r="V11569" i="5"/>
  <c r="U11570" i="5"/>
  <c r="W11570" i="5"/>
  <c r="U11571" i="5"/>
  <c r="W11571" i="5"/>
  <c r="U11572" i="5"/>
  <c r="W11572" i="5"/>
  <c r="U11764" i="5"/>
  <c r="W11764" i="5"/>
  <c r="T11765" i="5"/>
  <c r="V11765" i="5"/>
  <c r="T11766" i="5"/>
  <c r="V11766" i="5"/>
  <c r="T11767" i="5"/>
  <c r="V11767" i="5"/>
  <c r="V11841" i="5"/>
  <c r="U11842" i="5"/>
  <c r="W11842" i="5"/>
  <c r="T11843" i="5"/>
  <c r="V11843" i="5"/>
  <c r="T11844" i="5"/>
  <c r="V11844" i="5"/>
  <c r="T11845" i="5"/>
  <c r="V11845" i="5"/>
  <c r="V12037" i="5"/>
  <c r="U12038" i="5"/>
  <c r="W12038" i="5"/>
  <c r="U12039" i="5"/>
  <c r="W12039" i="5"/>
  <c r="U12040" i="5"/>
  <c r="W12040" i="5"/>
  <c r="U12232" i="5"/>
  <c r="W12232" i="5"/>
  <c r="T12233" i="5"/>
  <c r="V12233" i="5"/>
  <c r="T12234" i="5"/>
  <c r="V12234" i="5"/>
  <c r="T12235" i="5"/>
  <c r="V12235" i="5"/>
  <c r="V12505" i="5"/>
  <c r="U12506" i="5"/>
  <c r="W12506" i="5"/>
  <c r="U12507" i="5"/>
  <c r="W12507" i="5"/>
  <c r="U12508" i="5"/>
  <c r="W12508" i="5"/>
  <c r="T12700" i="5"/>
  <c r="V12700" i="5"/>
  <c r="U12701" i="5"/>
  <c r="W12701" i="5"/>
  <c r="U12702" i="5"/>
  <c r="W12702" i="5"/>
  <c r="U12703" i="5"/>
  <c r="W12703" i="5"/>
  <c r="U8488" i="5"/>
  <c r="W8488" i="5"/>
  <c r="T8489" i="5"/>
  <c r="V8489" i="5"/>
  <c r="T8490" i="5"/>
  <c r="V8490" i="5"/>
  <c r="T8491" i="5"/>
  <c r="V8491" i="5"/>
  <c r="V8605" i="5"/>
  <c r="U8606" i="5"/>
  <c r="W8606" i="5"/>
  <c r="U8607" i="5"/>
  <c r="W8607" i="5"/>
  <c r="U8608" i="5"/>
  <c r="W8608" i="5"/>
  <c r="U8644" i="5"/>
  <c r="W8644" i="5"/>
  <c r="T8645" i="5"/>
  <c r="V8645" i="5"/>
  <c r="T8646" i="5"/>
  <c r="V8646" i="5"/>
  <c r="T8647" i="5"/>
  <c r="V8647" i="5"/>
  <c r="V8722" i="5"/>
  <c r="U8723" i="5"/>
  <c r="W8723" i="5"/>
  <c r="U8724" i="5"/>
  <c r="W8724" i="5"/>
  <c r="U8725" i="5"/>
  <c r="W8725" i="5"/>
  <c r="U8878" i="5"/>
  <c r="W8878" i="5"/>
  <c r="T8879" i="5"/>
  <c r="V8879" i="5"/>
  <c r="T8880" i="5"/>
  <c r="V8880" i="5"/>
  <c r="T8881" i="5"/>
  <c r="V8881" i="5"/>
  <c r="V8917" i="5"/>
  <c r="U8918" i="5"/>
  <c r="W8918" i="5"/>
  <c r="U8919" i="5"/>
  <c r="W8919" i="5"/>
  <c r="U8920" i="5"/>
  <c r="W8920" i="5"/>
  <c r="V8994" i="5"/>
  <c r="U8995" i="5"/>
  <c r="W8995" i="5"/>
  <c r="T8995" i="5"/>
  <c r="T8996" i="5"/>
  <c r="V8996" i="5"/>
  <c r="T8997" i="5"/>
  <c r="V8997" i="5"/>
  <c r="T8998" i="5"/>
  <c r="V8998" i="5"/>
  <c r="V9034" i="5"/>
  <c r="U9035" i="5"/>
  <c r="W9035" i="5"/>
  <c r="U9036" i="5"/>
  <c r="W9036" i="5"/>
  <c r="U9037" i="5"/>
  <c r="W9037" i="5"/>
  <c r="V9072" i="5"/>
  <c r="U9073" i="5"/>
  <c r="W9073" i="5"/>
  <c r="T9073" i="5"/>
  <c r="T9074" i="5"/>
  <c r="V9074" i="5"/>
  <c r="T9075" i="5"/>
  <c r="V9075" i="5"/>
  <c r="T9076" i="5"/>
  <c r="V9076" i="5"/>
  <c r="V9151" i="5"/>
  <c r="U9152" i="5"/>
  <c r="W9152" i="5"/>
  <c r="U9153" i="5"/>
  <c r="W9153" i="5"/>
  <c r="U9154" i="5"/>
  <c r="W9154" i="5"/>
  <c r="V9423" i="5"/>
  <c r="U9424" i="5"/>
  <c r="W9424" i="5"/>
  <c r="T9424" i="5"/>
  <c r="T9425" i="5"/>
  <c r="V9425" i="5"/>
  <c r="T9426" i="5"/>
  <c r="V9426" i="5"/>
  <c r="T9427" i="5"/>
  <c r="V9427" i="5"/>
  <c r="V9463" i="5"/>
  <c r="U9464" i="5"/>
  <c r="W9464" i="5"/>
  <c r="U9465" i="5"/>
  <c r="W9465" i="5"/>
  <c r="U9466" i="5"/>
  <c r="W9466" i="5"/>
  <c r="V9540" i="5"/>
  <c r="U9541" i="5"/>
  <c r="W9541" i="5"/>
  <c r="T9541" i="5"/>
  <c r="T9542" i="5"/>
  <c r="V9542" i="5"/>
  <c r="T9543" i="5"/>
  <c r="V9543" i="5"/>
  <c r="T9544" i="5"/>
  <c r="V9544" i="5"/>
  <c r="V9619" i="5"/>
  <c r="U9620" i="5"/>
  <c r="W9620" i="5"/>
  <c r="U9621" i="5"/>
  <c r="W9621" i="5"/>
  <c r="U9622" i="5"/>
  <c r="W9622" i="5"/>
  <c r="V9657" i="5"/>
  <c r="U9658" i="5"/>
  <c r="W9658" i="5"/>
  <c r="T9658" i="5"/>
  <c r="T9659" i="5"/>
  <c r="V9659" i="5"/>
  <c r="T9660" i="5"/>
  <c r="V9660" i="5"/>
  <c r="T9661" i="5"/>
  <c r="V9661" i="5"/>
  <c r="V9697" i="5"/>
  <c r="U9698" i="5"/>
  <c r="W9698" i="5"/>
  <c r="U9699" i="5"/>
  <c r="W9699" i="5"/>
  <c r="U9700" i="5"/>
  <c r="W9700" i="5"/>
  <c r="V9735" i="5"/>
  <c r="U9736" i="5"/>
  <c r="W9736" i="5"/>
  <c r="T9736" i="5"/>
  <c r="T9737" i="5"/>
  <c r="V9737" i="5"/>
  <c r="T9738" i="5"/>
  <c r="V9738" i="5"/>
  <c r="T9739" i="5"/>
  <c r="V9739" i="5"/>
  <c r="V9814" i="5"/>
  <c r="U9815" i="5"/>
  <c r="W9815" i="5"/>
  <c r="U9816" i="5"/>
  <c r="W9816" i="5"/>
  <c r="U9817" i="5"/>
  <c r="W9817" i="5"/>
  <c r="V9852" i="5"/>
  <c r="U9853" i="5"/>
  <c r="W9853" i="5"/>
  <c r="T9853" i="5"/>
  <c r="T9854" i="5"/>
  <c r="V9854" i="5"/>
  <c r="T9855" i="5"/>
  <c r="V9855" i="5"/>
  <c r="T9856" i="5"/>
  <c r="V9856" i="5"/>
  <c r="V9892" i="5"/>
  <c r="U9893" i="5"/>
  <c r="W9893" i="5"/>
  <c r="U9894" i="5"/>
  <c r="W9894" i="5"/>
  <c r="U9895" i="5"/>
  <c r="W9895" i="5"/>
  <c r="V9930" i="5"/>
  <c r="U9931" i="5"/>
  <c r="W9931" i="5"/>
  <c r="T9931" i="5"/>
  <c r="T9932" i="5"/>
  <c r="V9932" i="5"/>
  <c r="T9933" i="5"/>
  <c r="V9933" i="5"/>
  <c r="T9934" i="5"/>
  <c r="V9934" i="5"/>
  <c r="V10126" i="5"/>
  <c r="U10127" i="5"/>
  <c r="W10127" i="5"/>
  <c r="U10128" i="5"/>
  <c r="W10128" i="5"/>
  <c r="U10129" i="5"/>
  <c r="W10129" i="5"/>
  <c r="T10165" i="5"/>
  <c r="V10165" i="5"/>
  <c r="U10166" i="5"/>
  <c r="W10166" i="5"/>
  <c r="U10167" i="5"/>
  <c r="W10167" i="5"/>
  <c r="U10168" i="5"/>
  <c r="W10168" i="5"/>
  <c r="V10242" i="5"/>
  <c r="U10243" i="5"/>
  <c r="W10243" i="5"/>
  <c r="T10243" i="5"/>
  <c r="T10244" i="5"/>
  <c r="V10244" i="5"/>
  <c r="T10245" i="5"/>
  <c r="V10245" i="5"/>
  <c r="T10246" i="5"/>
  <c r="V10246" i="5"/>
  <c r="V10282" i="5"/>
  <c r="U10283" i="5"/>
  <c r="W10283" i="5"/>
  <c r="U10284" i="5"/>
  <c r="W10284" i="5"/>
  <c r="U10285" i="5"/>
  <c r="W10285" i="5"/>
  <c r="U10321" i="5"/>
  <c r="W10321" i="5"/>
  <c r="T10322" i="5"/>
  <c r="V10322" i="5"/>
  <c r="T10323" i="5"/>
  <c r="V10323" i="5"/>
  <c r="T10324" i="5"/>
  <c r="V10324" i="5"/>
  <c r="V10360" i="5"/>
  <c r="U10361" i="5"/>
  <c r="W10361" i="5"/>
  <c r="U10362" i="5"/>
  <c r="W10362" i="5"/>
  <c r="U10363" i="5"/>
  <c r="W10363" i="5"/>
  <c r="U10555" i="5"/>
  <c r="W10555" i="5"/>
  <c r="T10556" i="5"/>
  <c r="V10556" i="5"/>
  <c r="T10557" i="5"/>
  <c r="V10557" i="5"/>
  <c r="T10558" i="5"/>
  <c r="V10558" i="5"/>
  <c r="V10633" i="5"/>
  <c r="U10634" i="5"/>
  <c r="W10634" i="5"/>
  <c r="U10635" i="5"/>
  <c r="W10635" i="5"/>
  <c r="U10636" i="5"/>
  <c r="W10636" i="5"/>
  <c r="U10672" i="5"/>
  <c r="W10672" i="5"/>
  <c r="T10673" i="5"/>
  <c r="V10673" i="5"/>
  <c r="T10674" i="5"/>
  <c r="V10674" i="5"/>
  <c r="T10675" i="5"/>
  <c r="V10675" i="5"/>
  <c r="V10750" i="5"/>
  <c r="U10751" i="5"/>
  <c r="W10751" i="5"/>
  <c r="U10752" i="5"/>
  <c r="W10752" i="5"/>
  <c r="U10753" i="5"/>
  <c r="W10753" i="5"/>
  <c r="V10788" i="5"/>
  <c r="U10789" i="5"/>
  <c r="W10789" i="5"/>
  <c r="T10790" i="5"/>
  <c r="V10790" i="5"/>
  <c r="T10791" i="5"/>
  <c r="V10791" i="5"/>
  <c r="T10792" i="5"/>
  <c r="V10792" i="5"/>
  <c r="V10828" i="5"/>
  <c r="U10829" i="5"/>
  <c r="W10829" i="5"/>
  <c r="U10830" i="5"/>
  <c r="W10830" i="5"/>
  <c r="U10831" i="5"/>
  <c r="W10831" i="5"/>
  <c r="U10867" i="5"/>
  <c r="W10867" i="5"/>
  <c r="T10868" i="5"/>
  <c r="V10868" i="5"/>
  <c r="T10869" i="5"/>
  <c r="V10869" i="5"/>
  <c r="T10870" i="5"/>
  <c r="V10870" i="5"/>
  <c r="V11062" i="5"/>
  <c r="U11063" i="5"/>
  <c r="W11063" i="5"/>
  <c r="U11064" i="5"/>
  <c r="W11064" i="5"/>
  <c r="U11065" i="5"/>
  <c r="W11065" i="5"/>
  <c r="U11101" i="5"/>
  <c r="W11101" i="5"/>
  <c r="T11102" i="5"/>
  <c r="V11102" i="5"/>
  <c r="T11103" i="5"/>
  <c r="V11103" i="5"/>
  <c r="T11104" i="5"/>
  <c r="V11104" i="5"/>
  <c r="V11140" i="5"/>
  <c r="U11141" i="5"/>
  <c r="W11141" i="5"/>
  <c r="U11142" i="5"/>
  <c r="W11142" i="5"/>
  <c r="U11143" i="5"/>
  <c r="W11143" i="5"/>
  <c r="U11179" i="5"/>
  <c r="W11179" i="5"/>
  <c r="T11180" i="5"/>
  <c r="V11180" i="5"/>
  <c r="T11181" i="5"/>
  <c r="V11181" i="5"/>
  <c r="T11182" i="5"/>
  <c r="V11182" i="5"/>
  <c r="V11218" i="5"/>
  <c r="U11219" i="5"/>
  <c r="W11219" i="5"/>
  <c r="U11220" i="5"/>
  <c r="W11220" i="5"/>
  <c r="U11221" i="5"/>
  <c r="W11221" i="5"/>
  <c r="U11257" i="5"/>
  <c r="W11257" i="5"/>
  <c r="T11258" i="5"/>
  <c r="V11258" i="5"/>
  <c r="T11259" i="5"/>
  <c r="V11259" i="5"/>
  <c r="T11260" i="5"/>
  <c r="V11260" i="5"/>
  <c r="V11296" i="5"/>
  <c r="U11297" i="5"/>
  <c r="W11297" i="5"/>
  <c r="U11298" i="5"/>
  <c r="W11298" i="5"/>
  <c r="U11299" i="5"/>
  <c r="W11299" i="5"/>
  <c r="T11335" i="5"/>
  <c r="V11335" i="5"/>
  <c r="U11336" i="5"/>
  <c r="W11336" i="5"/>
  <c r="U11337" i="5"/>
  <c r="W11337" i="5"/>
  <c r="U11338" i="5"/>
  <c r="W11338" i="5"/>
  <c r="V11373" i="5"/>
  <c r="U11374" i="5"/>
  <c r="W11374" i="5"/>
  <c r="T11375" i="5"/>
  <c r="V11375" i="5"/>
  <c r="T11376" i="5"/>
  <c r="V11376" i="5"/>
  <c r="T11377" i="5"/>
  <c r="V11377" i="5"/>
  <c r="V11452" i="5"/>
  <c r="U11453" i="5"/>
  <c r="W11453" i="5"/>
  <c r="U11454" i="5"/>
  <c r="W11454" i="5"/>
  <c r="U11455" i="5"/>
  <c r="W11455" i="5"/>
  <c r="V11490" i="5"/>
  <c r="U11491" i="5"/>
  <c r="W11491" i="5"/>
  <c r="T11491" i="5"/>
  <c r="T11492" i="5"/>
  <c r="V11492" i="5"/>
  <c r="T11493" i="5"/>
  <c r="V11493" i="5"/>
  <c r="T11494" i="5"/>
  <c r="V11494" i="5"/>
  <c r="V11530" i="5"/>
  <c r="U11531" i="5"/>
  <c r="W11531" i="5"/>
  <c r="U11532" i="5"/>
  <c r="W11532" i="5"/>
  <c r="U11533" i="5"/>
  <c r="W11533" i="5"/>
  <c r="V11607" i="5"/>
  <c r="U11608" i="5"/>
  <c r="W11608" i="5"/>
  <c r="T11609" i="5"/>
  <c r="V11609" i="5"/>
  <c r="T11610" i="5"/>
  <c r="V11610" i="5"/>
  <c r="T11611" i="5"/>
  <c r="V11611" i="5"/>
  <c r="V11647" i="5"/>
  <c r="U11648" i="5"/>
  <c r="W11648" i="5"/>
  <c r="U11649" i="5"/>
  <c r="W11649" i="5"/>
  <c r="U11650" i="5"/>
  <c r="W11650" i="5"/>
  <c r="V11685" i="5"/>
  <c r="U11686" i="5"/>
  <c r="W11686" i="5"/>
  <c r="T11686" i="5"/>
  <c r="T11687" i="5"/>
  <c r="V11687" i="5"/>
  <c r="T11688" i="5"/>
  <c r="V11688" i="5"/>
  <c r="T11689" i="5"/>
  <c r="V11689" i="5"/>
  <c r="AV11501" i="5"/>
  <c r="V11725" i="5"/>
  <c r="U11726" i="5"/>
  <c r="W11726" i="5"/>
  <c r="U11727" i="5"/>
  <c r="W11727" i="5"/>
  <c r="U11728" i="5"/>
  <c r="W11728" i="5"/>
  <c r="V11802" i="5"/>
  <c r="U11803" i="5"/>
  <c r="W11803" i="5"/>
  <c r="T11803" i="5"/>
  <c r="T11804" i="5"/>
  <c r="V11804" i="5"/>
  <c r="T11805" i="5"/>
  <c r="V11805" i="5"/>
  <c r="T11806" i="5"/>
  <c r="V11806" i="5"/>
  <c r="V11881" i="5"/>
  <c r="U11882" i="5"/>
  <c r="W11882" i="5"/>
  <c r="U11883" i="5"/>
  <c r="W11883" i="5"/>
  <c r="U11884" i="5"/>
  <c r="W11884" i="5"/>
  <c r="V11919" i="5"/>
  <c r="U11920" i="5"/>
  <c r="W11920" i="5"/>
  <c r="T11920" i="5"/>
  <c r="T11921" i="5"/>
  <c r="V11921" i="5"/>
  <c r="T11922" i="5"/>
  <c r="V11922" i="5"/>
  <c r="T11923" i="5"/>
  <c r="V11923" i="5"/>
  <c r="V11959" i="5"/>
  <c r="U11960" i="5"/>
  <c r="W11960" i="5"/>
  <c r="U11961" i="5"/>
  <c r="W11961" i="5"/>
  <c r="U11962" i="5"/>
  <c r="W11962" i="5"/>
  <c r="V11997" i="5"/>
  <c r="U11998" i="5"/>
  <c r="W11998" i="5"/>
  <c r="T11999" i="5"/>
  <c r="V11999" i="5"/>
  <c r="T12000" i="5"/>
  <c r="V12000" i="5"/>
  <c r="T12001" i="5"/>
  <c r="V12001" i="5"/>
  <c r="V12076" i="5"/>
  <c r="U12077" i="5"/>
  <c r="W12077" i="5"/>
  <c r="U12078" i="5"/>
  <c r="W12078" i="5"/>
  <c r="U12079" i="5"/>
  <c r="W12079" i="5"/>
  <c r="V12114" i="5"/>
  <c r="U12115" i="5"/>
  <c r="W12115" i="5"/>
  <c r="T12115" i="5"/>
  <c r="T12116" i="5"/>
  <c r="V12116" i="5"/>
  <c r="T12117" i="5"/>
  <c r="V12117" i="5"/>
  <c r="T12118" i="5"/>
  <c r="V12118" i="5"/>
  <c r="V12154" i="5"/>
  <c r="U12155" i="5"/>
  <c r="W12155" i="5"/>
  <c r="U12156" i="5"/>
  <c r="W12156" i="5"/>
  <c r="U12157" i="5"/>
  <c r="W12157" i="5"/>
  <c r="V12192" i="5"/>
  <c r="U12193" i="5"/>
  <c r="W12193" i="5"/>
  <c r="T12193" i="5"/>
  <c r="T12194" i="5"/>
  <c r="V12194" i="5"/>
  <c r="T12195" i="5"/>
  <c r="V12195" i="5"/>
  <c r="T12196" i="5"/>
  <c r="V12196" i="5"/>
  <c r="V12271" i="5"/>
  <c r="U12272" i="5"/>
  <c r="W12272" i="5"/>
  <c r="U12273" i="5"/>
  <c r="W12273" i="5"/>
  <c r="U12274" i="5"/>
  <c r="W12274" i="5"/>
  <c r="V12309" i="5"/>
  <c r="U12310" i="5"/>
  <c r="W12310" i="5"/>
  <c r="T12310" i="5"/>
  <c r="T12311" i="5"/>
  <c r="V12311" i="5"/>
  <c r="T12312" i="5"/>
  <c r="V12312" i="5"/>
  <c r="T12313" i="5"/>
  <c r="V12313" i="5"/>
  <c r="V12349" i="5"/>
  <c r="U12350" i="5"/>
  <c r="W12350" i="5"/>
  <c r="U12351" i="5"/>
  <c r="W12351" i="5"/>
  <c r="U12352" i="5"/>
  <c r="W12352" i="5"/>
  <c r="U12388" i="5"/>
  <c r="W12388" i="5"/>
  <c r="T12389" i="5"/>
  <c r="V12389" i="5"/>
  <c r="T12390" i="5"/>
  <c r="V12390" i="5"/>
  <c r="T12391" i="5"/>
  <c r="V12391" i="5"/>
  <c r="V12427" i="5"/>
  <c r="U12428" i="5"/>
  <c r="W12428" i="5"/>
  <c r="U12429" i="5"/>
  <c r="W12429" i="5"/>
  <c r="U12430" i="5"/>
  <c r="W12430" i="5"/>
  <c r="U12466" i="5"/>
  <c r="W12466" i="5"/>
  <c r="T12467" i="5"/>
  <c r="V12467" i="5"/>
  <c r="T12468" i="5"/>
  <c r="V12468" i="5"/>
  <c r="T12469" i="5"/>
  <c r="V12469" i="5"/>
  <c r="V12544" i="5"/>
  <c r="U12545" i="5"/>
  <c r="W12545" i="5"/>
  <c r="U12546" i="5"/>
  <c r="W12546" i="5"/>
  <c r="U12547" i="5"/>
  <c r="W12547" i="5"/>
  <c r="V12582" i="5"/>
  <c r="U12583" i="5"/>
  <c r="W12583" i="5"/>
  <c r="T12584" i="5"/>
  <c r="V12584" i="5"/>
  <c r="T12585" i="5"/>
  <c r="V12585" i="5"/>
  <c r="T12586" i="5"/>
  <c r="V12586" i="5"/>
  <c r="V12629" i="5"/>
  <c r="U12623" i="5"/>
  <c r="W12623" i="5"/>
  <c r="U12624" i="5"/>
  <c r="W12624" i="5"/>
  <c r="U12625" i="5"/>
  <c r="W12625" i="5"/>
  <c r="U12661" i="5"/>
  <c r="W12661" i="5"/>
  <c r="T12662" i="5"/>
  <c r="V12662" i="5"/>
  <c r="T12663" i="5"/>
  <c r="V12663" i="5"/>
  <c r="T12664" i="5"/>
  <c r="V12664" i="5"/>
  <c r="V12739" i="5"/>
  <c r="U12740" i="5"/>
  <c r="W12740" i="5"/>
  <c r="U12741" i="5"/>
  <c r="W12741" i="5"/>
  <c r="U12742" i="5"/>
  <c r="W12742" i="5"/>
  <c r="V12777" i="5"/>
  <c r="U12778" i="5"/>
  <c r="W12778" i="5"/>
  <c r="T12779" i="5"/>
  <c r="V12779" i="5"/>
  <c r="T12780" i="5"/>
  <c r="V12780" i="5"/>
  <c r="T12781" i="5"/>
  <c r="V12781" i="5"/>
  <c r="V12817" i="5"/>
  <c r="U12818" i="5"/>
  <c r="W12818" i="5"/>
  <c r="U12819" i="5"/>
  <c r="W12819" i="5"/>
  <c r="U12820" i="5"/>
  <c r="W12820" i="5"/>
  <c r="DX5" i="3"/>
  <c r="DX6" i="3"/>
  <c r="DX7" i="3"/>
  <c r="DX8" i="3"/>
  <c r="DX9" i="3"/>
  <c r="DX10" i="3"/>
  <c r="DX11" i="3"/>
  <c r="DX12" i="3"/>
  <c r="DX13" i="3"/>
  <c r="DX14" i="3"/>
  <c r="DX15" i="3"/>
  <c r="DX16" i="3"/>
  <c r="DX17" i="3"/>
  <c r="DX18" i="3"/>
  <c r="DX19" i="3"/>
  <c r="DX20" i="3"/>
  <c r="DX21" i="3"/>
  <c r="DX22" i="3"/>
  <c r="DX23" i="3"/>
  <c r="DX24" i="3"/>
  <c r="DX25" i="3"/>
  <c r="DX26" i="3"/>
  <c r="DX27" i="3"/>
  <c r="DX28" i="3"/>
  <c r="DX29" i="3"/>
  <c r="DX30" i="3"/>
  <c r="DX31" i="3"/>
  <c r="DX32" i="3"/>
  <c r="DX33" i="3"/>
  <c r="DX34" i="3"/>
  <c r="DX35" i="3"/>
  <c r="DX4" i="3"/>
  <c r="DR5" i="3"/>
  <c r="DR6" i="3"/>
  <c r="DR7" i="3"/>
  <c r="DR8" i="3"/>
  <c r="DR9" i="3"/>
  <c r="DR10" i="3"/>
  <c r="DR11" i="3"/>
  <c r="DR12" i="3"/>
  <c r="DR13" i="3"/>
  <c r="DR14" i="3"/>
  <c r="DR15" i="3"/>
  <c r="DR16" i="3"/>
  <c r="DR17" i="3"/>
  <c r="DR18" i="3"/>
  <c r="DR19" i="3"/>
  <c r="DR20" i="3"/>
  <c r="DR21" i="3"/>
  <c r="DR22" i="3"/>
  <c r="DR23" i="3"/>
  <c r="DR24" i="3"/>
  <c r="DR25" i="3"/>
  <c r="DR26" i="3"/>
  <c r="DR27" i="3"/>
  <c r="DR28" i="3"/>
  <c r="DR29" i="3"/>
  <c r="DR30" i="3"/>
  <c r="DR31" i="3"/>
  <c r="DR32" i="3"/>
  <c r="DR33" i="3"/>
  <c r="DR34" i="3"/>
  <c r="DR35" i="3"/>
  <c r="DR4" i="3"/>
  <c r="DL5" i="3"/>
  <c r="DL6" i="3"/>
  <c r="DL7" i="3"/>
  <c r="DL8" i="3"/>
  <c r="DL9" i="3"/>
  <c r="DL10" i="3"/>
  <c r="DL11" i="3"/>
  <c r="DL12" i="3"/>
  <c r="DL13" i="3"/>
  <c r="DL14" i="3"/>
  <c r="DL15" i="3"/>
  <c r="DL16" i="3"/>
  <c r="DL17" i="3"/>
  <c r="DL18" i="3"/>
  <c r="DL19" i="3"/>
  <c r="DL20" i="3"/>
  <c r="DL21" i="3"/>
  <c r="DL22" i="3"/>
  <c r="DL23" i="3"/>
  <c r="DL24" i="3"/>
  <c r="DL25" i="3"/>
  <c r="DL26" i="3"/>
  <c r="DL27" i="3"/>
  <c r="DL28" i="3"/>
  <c r="DL29" i="3"/>
  <c r="DL30" i="3"/>
  <c r="DL31" i="3"/>
  <c r="DL32" i="3"/>
  <c r="DL33" i="3"/>
  <c r="DL34" i="3"/>
  <c r="DL35" i="3"/>
  <c r="DL4" i="3"/>
  <c r="DF5" i="3"/>
  <c r="DF6" i="3"/>
  <c r="DF7" i="3"/>
  <c r="DF8" i="3"/>
  <c r="DF9" i="3"/>
  <c r="DF10" i="3"/>
  <c r="DF11" i="3"/>
  <c r="DF12" i="3"/>
  <c r="DF13" i="3"/>
  <c r="DF14" i="3"/>
  <c r="DF15" i="3"/>
  <c r="DF16" i="3"/>
  <c r="DF17" i="3"/>
  <c r="DF18" i="3"/>
  <c r="DF19" i="3"/>
  <c r="DF20" i="3"/>
  <c r="DF21" i="3"/>
  <c r="DF22" i="3"/>
  <c r="DF23" i="3"/>
  <c r="DF24" i="3"/>
  <c r="DF25" i="3"/>
  <c r="DF26" i="3"/>
  <c r="DF27" i="3"/>
  <c r="DF28" i="3"/>
  <c r="DF29" i="3"/>
  <c r="DF30" i="3"/>
  <c r="DF31" i="3"/>
  <c r="DF32" i="3"/>
  <c r="DF33" i="3"/>
  <c r="DF34" i="3"/>
  <c r="DF35" i="3"/>
  <c r="DF4" i="3"/>
  <c r="CO29" i="2" l="1"/>
  <c r="CP29" i="2"/>
  <c r="CQ29" i="2"/>
  <c r="CR29" i="2"/>
  <c r="CT29" i="2"/>
  <c r="CU29" i="2"/>
  <c r="CV29" i="2"/>
  <c r="CW29" i="2"/>
  <c r="CX29" i="2"/>
  <c r="CY29" i="2"/>
  <c r="CZ29" i="2"/>
  <c r="DA29" i="2"/>
  <c r="DB29" i="2"/>
  <c r="DC29" i="2"/>
  <c r="DD29" i="2"/>
  <c r="CO30" i="2"/>
  <c r="CP30" i="2"/>
  <c r="CQ30" i="2"/>
  <c r="CR30" i="2"/>
  <c r="CT30" i="2"/>
  <c r="CU30" i="2"/>
  <c r="CV30" i="2"/>
  <c r="CW30" i="2"/>
  <c r="CY30" i="2"/>
  <c r="CZ30" i="2"/>
  <c r="DA30" i="2"/>
  <c r="DB30" i="2"/>
  <c r="DC30" i="2"/>
  <c r="DD30" i="2"/>
  <c r="CO31" i="2"/>
  <c r="CP31" i="2"/>
  <c r="CQ31" i="2"/>
  <c r="CR31" i="2"/>
  <c r="CT31" i="2"/>
  <c r="CU31" i="2"/>
  <c r="CV31" i="2"/>
  <c r="CW31" i="2"/>
  <c r="CX31" i="2"/>
  <c r="CY31" i="2"/>
  <c r="CZ31" i="2"/>
  <c r="DA31" i="2"/>
  <c r="DB31" i="2"/>
  <c r="DC31" i="2"/>
  <c r="DD31" i="2"/>
  <c r="CO32" i="2"/>
  <c r="CP32" i="2"/>
  <c r="CQ32" i="2"/>
  <c r="CR32" i="2"/>
  <c r="CT32" i="2"/>
  <c r="CU32" i="2"/>
  <c r="CV32" i="2"/>
  <c r="CW32" i="2"/>
  <c r="CY32" i="2"/>
  <c r="CZ32" i="2"/>
  <c r="DA32" i="2"/>
  <c r="DB32" i="2"/>
  <c r="DC32" i="2"/>
  <c r="DD32" i="2"/>
  <c r="CO33" i="2"/>
  <c r="CP33" i="2"/>
  <c r="CQ33" i="2"/>
  <c r="CR33" i="2"/>
  <c r="CT33" i="2"/>
  <c r="CU33" i="2"/>
  <c r="CV33" i="2"/>
  <c r="CW33" i="2"/>
  <c r="CX33" i="2"/>
  <c r="CY33" i="2"/>
  <c r="CZ33" i="2"/>
  <c r="DA33" i="2"/>
  <c r="DB33" i="2"/>
  <c r="DC33" i="2"/>
  <c r="DD33" i="2"/>
  <c r="CO34" i="2"/>
  <c r="CP34" i="2"/>
  <c r="CQ34" i="2"/>
  <c r="CR34" i="2"/>
  <c r="CT34" i="2"/>
  <c r="CU34" i="2"/>
  <c r="CV34" i="2"/>
  <c r="CW34" i="2"/>
  <c r="CY34" i="2"/>
  <c r="CZ34" i="2"/>
  <c r="DA34" i="2"/>
  <c r="DB34" i="2"/>
  <c r="DC34" i="2"/>
  <c r="DD34" i="2"/>
  <c r="CO35" i="2"/>
  <c r="CP35" i="2"/>
  <c r="CQ35" i="2"/>
  <c r="CR35" i="2"/>
  <c r="CT35" i="2"/>
  <c r="CU35" i="2"/>
  <c r="CV35" i="2"/>
  <c r="CW35" i="2"/>
  <c r="CX35" i="2"/>
  <c r="CY35" i="2"/>
  <c r="CZ35" i="2"/>
  <c r="DA35" i="2"/>
  <c r="DB35" i="2"/>
  <c r="DC35" i="2"/>
  <c r="DD35" i="2"/>
  <c r="CO5" i="2"/>
  <c r="CP5" i="2"/>
  <c r="CQ5" i="2"/>
  <c r="CR5" i="2"/>
  <c r="CT5" i="2"/>
  <c r="CU5" i="2"/>
  <c r="CV5" i="2"/>
  <c r="CW5" i="2"/>
  <c r="CY5" i="2"/>
  <c r="CZ5" i="2"/>
  <c r="DA5" i="2"/>
  <c r="DB5" i="2"/>
  <c r="DC5" i="2"/>
  <c r="DD5" i="2"/>
  <c r="CO6" i="2"/>
  <c r="CP6" i="2"/>
  <c r="CQ6" i="2"/>
  <c r="CR6" i="2"/>
  <c r="CT6" i="2"/>
  <c r="CU6" i="2"/>
  <c r="CV6" i="2"/>
  <c r="CW6" i="2"/>
  <c r="CX6" i="2"/>
  <c r="CY6" i="2"/>
  <c r="CZ6" i="2"/>
  <c r="DA6" i="2"/>
  <c r="DB6" i="2"/>
  <c r="DC6" i="2"/>
  <c r="DD6" i="2"/>
  <c r="CO7" i="2"/>
  <c r="CP7" i="2"/>
  <c r="CQ7" i="2"/>
  <c r="CR7" i="2"/>
  <c r="CT7" i="2"/>
  <c r="CU7" i="2"/>
  <c r="CV7" i="2"/>
  <c r="CW7" i="2"/>
  <c r="CX7" i="2"/>
  <c r="CY7" i="2"/>
  <c r="CZ7" i="2"/>
  <c r="DA7" i="2"/>
  <c r="DB7" i="2"/>
  <c r="DC7" i="2"/>
  <c r="DD7" i="2"/>
  <c r="CO8" i="2"/>
  <c r="CP8" i="2"/>
  <c r="CQ8" i="2"/>
  <c r="CR8" i="2"/>
  <c r="CT8" i="2"/>
  <c r="CU8" i="2"/>
  <c r="CV8" i="2"/>
  <c r="CW8" i="2"/>
  <c r="CY8" i="2"/>
  <c r="CZ8" i="2"/>
  <c r="DA8" i="2"/>
  <c r="DB8" i="2"/>
  <c r="DC8" i="2"/>
  <c r="DD8" i="2"/>
  <c r="CO9" i="2"/>
  <c r="CP9" i="2"/>
  <c r="CQ9" i="2"/>
  <c r="CR9" i="2"/>
  <c r="CT9" i="2"/>
  <c r="CU9" i="2"/>
  <c r="CV9" i="2"/>
  <c r="CW9" i="2"/>
  <c r="CX9" i="2"/>
  <c r="CY9" i="2"/>
  <c r="CZ9" i="2"/>
  <c r="DA9" i="2"/>
  <c r="DB9" i="2"/>
  <c r="DC9" i="2"/>
  <c r="DD9" i="2"/>
  <c r="CO10" i="2"/>
  <c r="CP10" i="2"/>
  <c r="CQ10" i="2"/>
  <c r="CR10" i="2"/>
  <c r="CT10" i="2"/>
  <c r="CU10" i="2"/>
  <c r="CV10" i="2"/>
  <c r="CW10" i="2"/>
  <c r="CY10" i="2"/>
  <c r="CZ10" i="2"/>
  <c r="DA10" i="2"/>
  <c r="DB10" i="2"/>
  <c r="DC10" i="2"/>
  <c r="DD10" i="2"/>
  <c r="CO11" i="2"/>
  <c r="CP11" i="2"/>
  <c r="CQ11" i="2"/>
  <c r="CR11" i="2"/>
  <c r="CT11" i="2"/>
  <c r="CU11" i="2"/>
  <c r="CV11" i="2"/>
  <c r="CW11" i="2"/>
  <c r="CX11" i="2"/>
  <c r="CY11" i="2"/>
  <c r="CZ11" i="2"/>
  <c r="DA11" i="2"/>
  <c r="DB11" i="2"/>
  <c r="DC11" i="2"/>
  <c r="DD11" i="2"/>
  <c r="CO12" i="2"/>
  <c r="CP12" i="2"/>
  <c r="CQ12" i="2"/>
  <c r="CR12" i="2"/>
  <c r="CT12" i="2"/>
  <c r="CU12" i="2"/>
  <c r="CV12" i="2"/>
  <c r="CW12" i="2"/>
  <c r="CY12" i="2"/>
  <c r="CZ12" i="2"/>
  <c r="DA12" i="2"/>
  <c r="DB12" i="2"/>
  <c r="DC12" i="2"/>
  <c r="DD12" i="2"/>
  <c r="CO13" i="2"/>
  <c r="CP13" i="2"/>
  <c r="CQ13" i="2"/>
  <c r="CR13" i="2"/>
  <c r="CT13" i="2"/>
  <c r="CU13" i="2"/>
  <c r="CV13" i="2"/>
  <c r="CW13" i="2"/>
  <c r="CX13" i="2"/>
  <c r="CY13" i="2"/>
  <c r="CZ13" i="2"/>
  <c r="DA13" i="2"/>
  <c r="DB13" i="2"/>
  <c r="DC13" i="2"/>
  <c r="DD13" i="2"/>
  <c r="CO14" i="2"/>
  <c r="CP14" i="2"/>
  <c r="CQ14" i="2"/>
  <c r="CR14" i="2"/>
  <c r="CT14" i="2"/>
  <c r="CU14" i="2"/>
  <c r="CV14" i="2"/>
  <c r="CW14" i="2"/>
  <c r="CY14" i="2"/>
  <c r="CZ14" i="2"/>
  <c r="DA14" i="2"/>
  <c r="DB14" i="2"/>
  <c r="DC14" i="2"/>
  <c r="DD14" i="2"/>
  <c r="CO15" i="2"/>
  <c r="CP15" i="2"/>
  <c r="CQ15" i="2"/>
  <c r="CR15" i="2"/>
  <c r="CT15" i="2"/>
  <c r="CU15" i="2"/>
  <c r="CV15" i="2"/>
  <c r="CW15" i="2"/>
  <c r="CX15" i="2"/>
  <c r="CY15" i="2"/>
  <c r="CZ15" i="2"/>
  <c r="DA15" i="2"/>
  <c r="DB15" i="2"/>
  <c r="DC15" i="2"/>
  <c r="DD15" i="2"/>
  <c r="CO16" i="2"/>
  <c r="CP16" i="2"/>
  <c r="CQ16" i="2"/>
  <c r="CR16" i="2"/>
  <c r="CT16" i="2"/>
  <c r="CU16" i="2"/>
  <c r="CV16" i="2"/>
  <c r="CW16" i="2"/>
  <c r="CY16" i="2"/>
  <c r="CZ16" i="2"/>
  <c r="DA16" i="2"/>
  <c r="DB16" i="2"/>
  <c r="DC16" i="2"/>
  <c r="DD16" i="2"/>
  <c r="CO17" i="2"/>
  <c r="CP17" i="2"/>
  <c r="CQ17" i="2"/>
  <c r="CR17" i="2"/>
  <c r="CT17" i="2"/>
  <c r="CU17" i="2"/>
  <c r="CV17" i="2"/>
  <c r="CW17" i="2"/>
  <c r="CX17" i="2"/>
  <c r="CY17" i="2"/>
  <c r="CZ17" i="2"/>
  <c r="DA17" i="2"/>
  <c r="DB17" i="2"/>
  <c r="DC17" i="2"/>
  <c r="DD17" i="2"/>
  <c r="CO18" i="2"/>
  <c r="CP18" i="2"/>
  <c r="CQ18" i="2"/>
  <c r="CR18" i="2"/>
  <c r="CT18" i="2"/>
  <c r="CU18" i="2"/>
  <c r="CV18" i="2"/>
  <c r="CW18" i="2"/>
  <c r="CY18" i="2"/>
  <c r="CZ18" i="2"/>
  <c r="DA18" i="2"/>
  <c r="DB18" i="2"/>
  <c r="DC18" i="2"/>
  <c r="DD18" i="2"/>
  <c r="CO19" i="2"/>
  <c r="CP19" i="2"/>
  <c r="CQ19" i="2"/>
  <c r="CR19" i="2"/>
  <c r="CT19" i="2"/>
  <c r="CU19" i="2"/>
  <c r="CV19" i="2"/>
  <c r="CW19" i="2"/>
  <c r="CX19" i="2"/>
  <c r="CY19" i="2"/>
  <c r="CZ19" i="2"/>
  <c r="DA19" i="2"/>
  <c r="DB19" i="2"/>
  <c r="DC19" i="2"/>
  <c r="DD19" i="2"/>
  <c r="CO20" i="2"/>
  <c r="CP20" i="2"/>
  <c r="CQ20" i="2"/>
  <c r="CR20" i="2"/>
  <c r="CT20" i="2"/>
  <c r="CU20" i="2"/>
  <c r="CV20" i="2"/>
  <c r="CW20" i="2"/>
  <c r="CY20" i="2"/>
  <c r="CZ20" i="2"/>
  <c r="DA20" i="2"/>
  <c r="DB20" i="2"/>
  <c r="DC20" i="2"/>
  <c r="DD20" i="2"/>
  <c r="CO21" i="2"/>
  <c r="CP21" i="2"/>
  <c r="CQ21" i="2"/>
  <c r="CR21" i="2"/>
  <c r="CT21" i="2"/>
  <c r="CU21" i="2"/>
  <c r="CV21" i="2"/>
  <c r="CW21" i="2"/>
  <c r="CX21" i="2"/>
  <c r="CY21" i="2"/>
  <c r="CZ21" i="2"/>
  <c r="DA21" i="2"/>
  <c r="DB21" i="2"/>
  <c r="DC21" i="2"/>
  <c r="DD21" i="2"/>
  <c r="CO22" i="2"/>
  <c r="CP22" i="2"/>
  <c r="CQ22" i="2"/>
  <c r="CR22" i="2"/>
  <c r="CT22" i="2"/>
  <c r="CU22" i="2"/>
  <c r="CV22" i="2"/>
  <c r="CW22" i="2"/>
  <c r="CY22" i="2"/>
  <c r="CZ22" i="2"/>
  <c r="DA22" i="2"/>
  <c r="DB22" i="2"/>
  <c r="DC22" i="2"/>
  <c r="DD22" i="2"/>
  <c r="CO23" i="2"/>
  <c r="CP23" i="2"/>
  <c r="CQ23" i="2"/>
  <c r="CR23" i="2"/>
  <c r="CT23" i="2"/>
  <c r="CU23" i="2"/>
  <c r="CV23" i="2"/>
  <c r="CW23" i="2"/>
  <c r="CX23" i="2"/>
  <c r="CY23" i="2"/>
  <c r="CZ23" i="2"/>
  <c r="DA23" i="2"/>
  <c r="DB23" i="2"/>
  <c r="DC23" i="2"/>
  <c r="DD23" i="2"/>
  <c r="CO24" i="2"/>
  <c r="CP24" i="2"/>
  <c r="CQ24" i="2"/>
  <c r="CR24" i="2"/>
  <c r="CT24" i="2"/>
  <c r="CU24" i="2"/>
  <c r="CX24" i="2" s="1"/>
  <c r="CV24" i="2"/>
  <c r="CW24" i="2"/>
  <c r="CY24" i="2"/>
  <c r="CZ24" i="2"/>
  <c r="DA24" i="2"/>
  <c r="DB24" i="2"/>
  <c r="DC24" i="2"/>
  <c r="DD24" i="2"/>
  <c r="CO25" i="2"/>
  <c r="CP25" i="2"/>
  <c r="CQ25" i="2"/>
  <c r="CR25" i="2"/>
  <c r="CT25" i="2"/>
  <c r="CU25" i="2"/>
  <c r="CV25" i="2"/>
  <c r="CW25" i="2"/>
  <c r="CX25" i="2"/>
  <c r="CY25" i="2"/>
  <c r="CZ25" i="2"/>
  <c r="DA25" i="2"/>
  <c r="DB25" i="2"/>
  <c r="DC25" i="2"/>
  <c r="DD25" i="2"/>
  <c r="CO26" i="2"/>
  <c r="CP26" i="2"/>
  <c r="CQ26" i="2"/>
  <c r="CR26" i="2"/>
  <c r="CT26" i="2"/>
  <c r="CU26" i="2"/>
  <c r="CX26" i="2" s="1"/>
  <c r="CV26" i="2"/>
  <c r="CW26" i="2"/>
  <c r="CY26" i="2"/>
  <c r="CZ26" i="2"/>
  <c r="DA26" i="2"/>
  <c r="DB26" i="2"/>
  <c r="DC26" i="2"/>
  <c r="DD26" i="2"/>
  <c r="CO27" i="2"/>
  <c r="CP27" i="2"/>
  <c r="CQ27" i="2"/>
  <c r="CR27" i="2"/>
  <c r="CT27" i="2"/>
  <c r="CU27" i="2"/>
  <c r="CX27" i="2" s="1"/>
  <c r="CV27" i="2"/>
  <c r="CW27" i="2"/>
  <c r="CY27" i="2"/>
  <c r="CZ27" i="2"/>
  <c r="DA27" i="2"/>
  <c r="DB27" i="2"/>
  <c r="DC27" i="2"/>
  <c r="DD27" i="2"/>
  <c r="CO28" i="2"/>
  <c r="CP28" i="2"/>
  <c r="CQ28" i="2"/>
  <c r="CR28" i="2"/>
  <c r="CT28" i="2"/>
  <c r="CU28" i="2"/>
  <c r="CV28" i="2"/>
  <c r="CW28" i="2"/>
  <c r="CX28" i="2"/>
  <c r="CY28" i="2"/>
  <c r="CZ28" i="2"/>
  <c r="DA28" i="2"/>
  <c r="DB28" i="2"/>
  <c r="DC28" i="2"/>
  <c r="DD28" i="2"/>
  <c r="EF14" i="2"/>
  <c r="EB12" i="2"/>
  <c r="EB18" i="2"/>
  <c r="EB17" i="2"/>
  <c r="DJ27" i="2" s="1"/>
  <c r="EB11" i="2"/>
  <c r="EC5" i="2"/>
  <c r="EH10" i="2" s="1"/>
  <c r="EF10" i="2" s="1"/>
  <c r="ED5" i="2"/>
  <c r="ED21" i="2"/>
  <c r="ED22" i="2" s="1"/>
  <c r="DD4" i="2"/>
  <c r="DC4" i="2"/>
  <c r="DB4" i="2"/>
  <c r="DA4" i="2"/>
  <c r="CZ4" i="2"/>
  <c r="CY4" i="2"/>
  <c r="CW4" i="2"/>
  <c r="DM4" i="2" s="1"/>
  <c r="DW4" i="2" s="1"/>
  <c r="CV4" i="2"/>
  <c r="DL4" i="2" s="1"/>
  <c r="DV4" i="2" s="1"/>
  <c r="CU4" i="2"/>
  <c r="DK4" i="2" s="1"/>
  <c r="DU4" i="2" s="1"/>
  <c r="CT4" i="2"/>
  <c r="DJ4" i="2" s="1"/>
  <c r="DT4" i="2" s="1"/>
  <c r="CR4" i="2"/>
  <c r="DH4" i="2" s="1"/>
  <c r="DR4" i="2" s="1"/>
  <c r="CQ4" i="2"/>
  <c r="DG4" i="2" s="1"/>
  <c r="DQ4" i="2" s="1"/>
  <c r="CP4" i="2"/>
  <c r="DF4" i="2" s="1"/>
  <c r="DP4" i="2" s="1"/>
  <c r="CO4" i="2"/>
  <c r="DE4" i="2" s="1"/>
  <c r="K39" i="2"/>
  <c r="DO4" i="2" l="1"/>
  <c r="DS4" i="2" s="1"/>
  <c r="DI4" i="2"/>
  <c r="DT27" i="2"/>
  <c r="DX4" i="2"/>
  <c r="CX4" i="2"/>
  <c r="CS4" i="2"/>
  <c r="DN4" i="2"/>
  <c r="DK28" i="2"/>
  <c r="DU28" i="2" s="1"/>
  <c r="DF28" i="2"/>
  <c r="DM24" i="2"/>
  <c r="DW24" i="2" s="1"/>
  <c r="DH24" i="2"/>
  <c r="DR24" i="2" s="1"/>
  <c r="DF24" i="2"/>
  <c r="DL23" i="2"/>
  <c r="DV23" i="2" s="1"/>
  <c r="DJ23" i="2"/>
  <c r="DG23" i="2"/>
  <c r="DQ23" i="2" s="1"/>
  <c r="DE23" i="2"/>
  <c r="DO23" i="2" s="1"/>
  <c r="DE29" i="2"/>
  <c r="DO29" i="2" s="1"/>
  <c r="DG29" i="2"/>
  <c r="DQ29" i="2" s="1"/>
  <c r="DJ29" i="2"/>
  <c r="DL29" i="2"/>
  <c r="DV29" i="2" s="1"/>
  <c r="DH29" i="2"/>
  <c r="DR29" i="2" s="1"/>
  <c r="DM29" i="2"/>
  <c r="DW29" i="2" s="1"/>
  <c r="DE30" i="2"/>
  <c r="DO30" i="2" s="1"/>
  <c r="DJ30" i="2"/>
  <c r="DF31" i="2"/>
  <c r="DK31" i="2"/>
  <c r="DU31" i="2" s="1"/>
  <c r="DG32" i="2"/>
  <c r="DQ32" i="2" s="1"/>
  <c r="DL32" i="2"/>
  <c r="DV32" i="2" s="1"/>
  <c r="DH33" i="2"/>
  <c r="DR33" i="2" s="1"/>
  <c r="DM33" i="2"/>
  <c r="DW33" i="2" s="1"/>
  <c r="DE34" i="2"/>
  <c r="DO34" i="2" s="1"/>
  <c r="DJ34" i="2"/>
  <c r="DF35" i="2"/>
  <c r="DK35" i="2"/>
  <c r="DU35" i="2" s="1"/>
  <c r="DG5" i="2"/>
  <c r="DQ5" i="2" s="1"/>
  <c r="DL5" i="2"/>
  <c r="DV5" i="2" s="1"/>
  <c r="DH6" i="2"/>
  <c r="DR6" i="2" s="1"/>
  <c r="DM6" i="2"/>
  <c r="DW6" i="2" s="1"/>
  <c r="DK29" i="2"/>
  <c r="DU29" i="2" s="1"/>
  <c r="DG30" i="2"/>
  <c r="DQ30" i="2" s="1"/>
  <c r="DM31" i="2"/>
  <c r="DW31" i="2" s="1"/>
  <c r="DJ32" i="2"/>
  <c r="DK33" i="2"/>
  <c r="DU33" i="2" s="1"/>
  <c r="DG34" i="2"/>
  <c r="DQ34" i="2" s="1"/>
  <c r="DM35" i="2"/>
  <c r="DW35" i="2" s="1"/>
  <c r="DJ5" i="2"/>
  <c r="DK6" i="2"/>
  <c r="DU6" i="2" s="1"/>
  <c r="DH7" i="2"/>
  <c r="DR7" i="2" s="1"/>
  <c r="DM7" i="2"/>
  <c r="DW7" i="2" s="1"/>
  <c r="DE8" i="2"/>
  <c r="DO8" i="2" s="1"/>
  <c r="DJ8" i="2"/>
  <c r="DF9" i="2"/>
  <c r="DK9" i="2"/>
  <c r="DU9" i="2" s="1"/>
  <c r="DF29" i="2"/>
  <c r="DH31" i="2"/>
  <c r="DR31" i="2" s="1"/>
  <c r="DE32" i="2"/>
  <c r="DO32" i="2" s="1"/>
  <c r="DF33" i="2"/>
  <c r="DH35" i="2"/>
  <c r="DR35" i="2" s="1"/>
  <c r="DE5" i="2"/>
  <c r="DO5" i="2" s="1"/>
  <c r="DF6" i="2"/>
  <c r="DK7" i="2"/>
  <c r="DU7" i="2" s="1"/>
  <c r="DG8" i="2"/>
  <c r="DQ8" i="2" s="1"/>
  <c r="DM9" i="2"/>
  <c r="DW9" i="2" s="1"/>
  <c r="DE10" i="2"/>
  <c r="DO10" i="2" s="1"/>
  <c r="DJ10" i="2"/>
  <c r="DF11" i="2"/>
  <c r="DK11" i="2"/>
  <c r="DU11" i="2" s="1"/>
  <c r="DG12" i="2"/>
  <c r="DQ12" i="2" s="1"/>
  <c r="DL12" i="2"/>
  <c r="DV12" i="2" s="1"/>
  <c r="DH13" i="2"/>
  <c r="DR13" i="2" s="1"/>
  <c r="DM13" i="2"/>
  <c r="DW13" i="2" s="1"/>
  <c r="DE14" i="2"/>
  <c r="DO14" i="2" s="1"/>
  <c r="DJ14" i="2"/>
  <c r="DF15" i="2"/>
  <c r="DK15" i="2"/>
  <c r="DU15" i="2" s="1"/>
  <c r="DG16" i="2"/>
  <c r="DQ16" i="2" s="1"/>
  <c r="DL16" i="2"/>
  <c r="DV16" i="2" s="1"/>
  <c r="DH17" i="2"/>
  <c r="DR17" i="2" s="1"/>
  <c r="DM17" i="2"/>
  <c r="DW17" i="2" s="1"/>
  <c r="DE18" i="2"/>
  <c r="DO18" i="2" s="1"/>
  <c r="DJ18" i="2"/>
  <c r="DF19" i="2"/>
  <c r="DK19" i="2"/>
  <c r="DU19" i="2" s="1"/>
  <c r="DG20" i="2"/>
  <c r="DQ20" i="2" s="1"/>
  <c r="DL20" i="2"/>
  <c r="DV20" i="2" s="1"/>
  <c r="DH21" i="2"/>
  <c r="DR21" i="2" s="1"/>
  <c r="DM21" i="2"/>
  <c r="DW21" i="2" s="1"/>
  <c r="DE22" i="2"/>
  <c r="DO22" i="2" s="1"/>
  <c r="DJ22" i="2"/>
  <c r="DF23" i="2"/>
  <c r="DH23" i="2"/>
  <c r="DR23" i="2" s="1"/>
  <c r="DK23" i="2"/>
  <c r="DU23" i="2" s="1"/>
  <c r="DM23" i="2"/>
  <c r="DW23" i="2" s="1"/>
  <c r="DE24" i="2"/>
  <c r="DO24" i="2" s="1"/>
  <c r="DG24" i="2"/>
  <c r="DQ24" i="2" s="1"/>
  <c r="DJ24" i="2"/>
  <c r="DL24" i="2"/>
  <c r="DV24" i="2" s="1"/>
  <c r="DF25" i="2"/>
  <c r="DH25" i="2"/>
  <c r="DR25" i="2" s="1"/>
  <c r="DK25" i="2"/>
  <c r="DU25" i="2" s="1"/>
  <c r="DM25" i="2"/>
  <c r="DW25" i="2" s="1"/>
  <c r="DE26" i="2"/>
  <c r="DO26" i="2" s="1"/>
  <c r="DG26" i="2"/>
  <c r="DQ26" i="2" s="1"/>
  <c r="DJ26" i="2"/>
  <c r="DL26" i="2"/>
  <c r="DV26" i="2" s="1"/>
  <c r="DE27" i="2"/>
  <c r="DO27" i="2" s="1"/>
  <c r="DG27" i="2"/>
  <c r="DQ27" i="2" s="1"/>
  <c r="DL30" i="2"/>
  <c r="DV30" i="2" s="1"/>
  <c r="DL34" i="2"/>
  <c r="DV34" i="2" s="1"/>
  <c r="DF7" i="2"/>
  <c r="DL8" i="2"/>
  <c r="DV8" i="2" s="1"/>
  <c r="DH9" i="2"/>
  <c r="DR9" i="2" s="1"/>
  <c r="DG10" i="2"/>
  <c r="DQ10" i="2" s="1"/>
  <c r="DL10" i="2"/>
  <c r="DV10" i="2" s="1"/>
  <c r="DH11" i="2"/>
  <c r="DR11" i="2" s="1"/>
  <c r="DM11" i="2"/>
  <c r="DW11" i="2" s="1"/>
  <c r="DE12" i="2"/>
  <c r="DO12" i="2" s="1"/>
  <c r="DJ12" i="2"/>
  <c r="DF13" i="2"/>
  <c r="DK13" i="2"/>
  <c r="DU13" i="2" s="1"/>
  <c r="DG14" i="2"/>
  <c r="DQ14" i="2" s="1"/>
  <c r="DL14" i="2"/>
  <c r="DV14" i="2" s="1"/>
  <c r="DH15" i="2"/>
  <c r="DR15" i="2" s="1"/>
  <c r="DM15" i="2"/>
  <c r="DW15" i="2" s="1"/>
  <c r="DE16" i="2"/>
  <c r="DO16" i="2" s="1"/>
  <c r="DJ16" i="2"/>
  <c r="DF17" i="2"/>
  <c r="DK17" i="2"/>
  <c r="DU17" i="2" s="1"/>
  <c r="DG18" i="2"/>
  <c r="DQ18" i="2" s="1"/>
  <c r="DL18" i="2"/>
  <c r="DV18" i="2" s="1"/>
  <c r="DH19" i="2"/>
  <c r="DR19" i="2" s="1"/>
  <c r="DM19" i="2"/>
  <c r="DW19" i="2" s="1"/>
  <c r="DE20" i="2"/>
  <c r="DO20" i="2" s="1"/>
  <c r="DJ20" i="2"/>
  <c r="DF21" i="2"/>
  <c r="DK21" i="2"/>
  <c r="DU21" i="2" s="1"/>
  <c r="DG22" i="2"/>
  <c r="DQ22" i="2" s="1"/>
  <c r="DL22" i="2"/>
  <c r="DV22" i="2" s="1"/>
  <c r="DM28" i="2"/>
  <c r="DW28" i="2" s="1"/>
  <c r="DH28" i="2"/>
  <c r="DR28" i="2" s="1"/>
  <c r="DL28" i="2"/>
  <c r="DV28" i="2" s="1"/>
  <c r="DJ28" i="2"/>
  <c r="DG28" i="2"/>
  <c r="DQ28" i="2" s="1"/>
  <c r="DE28" i="2"/>
  <c r="DO28" i="2" s="1"/>
  <c r="DL27" i="2"/>
  <c r="DV27" i="2" s="1"/>
  <c r="DM27" i="2"/>
  <c r="DW27" i="2" s="1"/>
  <c r="DH27" i="2"/>
  <c r="DR27" i="2" s="1"/>
  <c r="DF27" i="2"/>
  <c r="DM26" i="2"/>
  <c r="DW26" i="2" s="1"/>
  <c r="DH26" i="2"/>
  <c r="DR26" i="2" s="1"/>
  <c r="DF26" i="2"/>
  <c r="DL25" i="2"/>
  <c r="DV25" i="2" s="1"/>
  <c r="DJ25" i="2"/>
  <c r="DG25" i="2"/>
  <c r="DQ25" i="2" s="1"/>
  <c r="DE25" i="2"/>
  <c r="DO25" i="2" s="1"/>
  <c r="CS28" i="2"/>
  <c r="DK27" i="2"/>
  <c r="DU27" i="2" s="1"/>
  <c r="DK26" i="2"/>
  <c r="DU26" i="2" s="1"/>
  <c r="CS25" i="2"/>
  <c r="DK24" i="2"/>
  <c r="DU24" i="2" s="1"/>
  <c r="CS23" i="2"/>
  <c r="DM22" i="2"/>
  <c r="DW22" i="2" s="1"/>
  <c r="CX22" i="2"/>
  <c r="DK22" i="2"/>
  <c r="DU22" i="2" s="1"/>
  <c r="DH22" i="2"/>
  <c r="DR22" i="2" s="1"/>
  <c r="CS22" i="2"/>
  <c r="DF22" i="2"/>
  <c r="DL19" i="2"/>
  <c r="DV19" i="2" s="1"/>
  <c r="DJ19" i="2"/>
  <c r="DG19" i="2"/>
  <c r="DQ19" i="2" s="1"/>
  <c r="DE19" i="2"/>
  <c r="DO19" i="2" s="1"/>
  <c r="DM18" i="2"/>
  <c r="DW18" i="2" s="1"/>
  <c r="CX18" i="2"/>
  <c r="DK18" i="2"/>
  <c r="DU18" i="2" s="1"/>
  <c r="DH18" i="2"/>
  <c r="DR18" i="2" s="1"/>
  <c r="CS18" i="2"/>
  <c r="DF18" i="2"/>
  <c r="DL15" i="2"/>
  <c r="DV15" i="2" s="1"/>
  <c r="DJ15" i="2"/>
  <c r="DG15" i="2"/>
  <c r="DQ15" i="2" s="1"/>
  <c r="DE15" i="2"/>
  <c r="DO15" i="2" s="1"/>
  <c r="DM14" i="2"/>
  <c r="DW14" i="2" s="1"/>
  <c r="CX14" i="2"/>
  <c r="DK14" i="2"/>
  <c r="DU14" i="2" s="1"/>
  <c r="DH14" i="2"/>
  <c r="DR14" i="2" s="1"/>
  <c r="CS14" i="2"/>
  <c r="DF14" i="2"/>
  <c r="DL11" i="2"/>
  <c r="DV11" i="2" s="1"/>
  <c r="DJ11" i="2"/>
  <c r="DG11" i="2"/>
  <c r="DQ11" i="2" s="1"/>
  <c r="DE11" i="2"/>
  <c r="DO11" i="2" s="1"/>
  <c r="DM10" i="2"/>
  <c r="DW10" i="2" s="1"/>
  <c r="CX10" i="2"/>
  <c r="DK10" i="2"/>
  <c r="DU10" i="2" s="1"/>
  <c r="DH10" i="2"/>
  <c r="DR10" i="2" s="1"/>
  <c r="CS10" i="2"/>
  <c r="DF10" i="2"/>
  <c r="DM8" i="2"/>
  <c r="DW8" i="2" s="1"/>
  <c r="CX8" i="2"/>
  <c r="DK8" i="2"/>
  <c r="DU8" i="2" s="1"/>
  <c r="DH8" i="2"/>
  <c r="DR8" i="2" s="1"/>
  <c r="CS8" i="2"/>
  <c r="DF8" i="2"/>
  <c r="CS27" i="2"/>
  <c r="CS26" i="2"/>
  <c r="CS24" i="2"/>
  <c r="DL21" i="2"/>
  <c r="DV21" i="2" s="1"/>
  <c r="DJ21" i="2"/>
  <c r="DG21" i="2"/>
  <c r="DQ21" i="2" s="1"/>
  <c r="DE21" i="2"/>
  <c r="DO21" i="2" s="1"/>
  <c r="DM20" i="2"/>
  <c r="DW20" i="2" s="1"/>
  <c r="CX20" i="2"/>
  <c r="DK20" i="2"/>
  <c r="DU20" i="2" s="1"/>
  <c r="DH20" i="2"/>
  <c r="DR20" i="2" s="1"/>
  <c r="CS20" i="2"/>
  <c r="DF20" i="2"/>
  <c r="DL17" i="2"/>
  <c r="DV17" i="2" s="1"/>
  <c r="DJ17" i="2"/>
  <c r="DG17" i="2"/>
  <c r="DQ17" i="2" s="1"/>
  <c r="DE17" i="2"/>
  <c r="DO17" i="2" s="1"/>
  <c r="DM16" i="2"/>
  <c r="DW16" i="2" s="1"/>
  <c r="CX16" i="2"/>
  <c r="DK16" i="2"/>
  <c r="DU16" i="2" s="1"/>
  <c r="DH16" i="2"/>
  <c r="DR16" i="2" s="1"/>
  <c r="CS16" i="2"/>
  <c r="DF16" i="2"/>
  <c r="DL13" i="2"/>
  <c r="DV13" i="2" s="1"/>
  <c r="DJ13" i="2"/>
  <c r="DG13" i="2"/>
  <c r="DQ13" i="2" s="1"/>
  <c r="DE13" i="2"/>
  <c r="DO13" i="2" s="1"/>
  <c r="DM12" i="2"/>
  <c r="DW12" i="2" s="1"/>
  <c r="CX12" i="2"/>
  <c r="DK12" i="2"/>
  <c r="DU12" i="2" s="1"/>
  <c r="DH12" i="2"/>
  <c r="DR12" i="2" s="1"/>
  <c r="CS12" i="2"/>
  <c r="DF12" i="2"/>
  <c r="DL9" i="2"/>
  <c r="DV9" i="2" s="1"/>
  <c r="DJ9" i="2"/>
  <c r="DG9" i="2"/>
  <c r="DQ9" i="2" s="1"/>
  <c r="DE9" i="2"/>
  <c r="DO9" i="2" s="1"/>
  <c r="DM34" i="2"/>
  <c r="DW34" i="2" s="1"/>
  <c r="CX34" i="2"/>
  <c r="DK34" i="2"/>
  <c r="DU34" i="2" s="1"/>
  <c r="DH34" i="2"/>
  <c r="DR34" i="2" s="1"/>
  <c r="CS34" i="2"/>
  <c r="DF34" i="2"/>
  <c r="DM30" i="2"/>
  <c r="DW30" i="2" s="1"/>
  <c r="CX30" i="2"/>
  <c r="DK30" i="2"/>
  <c r="DU30" i="2" s="1"/>
  <c r="DH30" i="2"/>
  <c r="DR30" i="2" s="1"/>
  <c r="CS30" i="2"/>
  <c r="DF30" i="2"/>
  <c r="CS21" i="2"/>
  <c r="CS19" i="2"/>
  <c r="CS17" i="2"/>
  <c r="CS15" i="2"/>
  <c r="CS13" i="2"/>
  <c r="CS11" i="2"/>
  <c r="DL7" i="2"/>
  <c r="DV7" i="2" s="1"/>
  <c r="DJ7" i="2"/>
  <c r="DG7" i="2"/>
  <c r="DQ7" i="2" s="1"/>
  <c r="DE7" i="2"/>
  <c r="DO7" i="2" s="1"/>
  <c r="DL35" i="2"/>
  <c r="DV35" i="2" s="1"/>
  <c r="DJ35" i="2"/>
  <c r="DG35" i="2"/>
  <c r="DQ35" i="2" s="1"/>
  <c r="DE35" i="2"/>
  <c r="DO35" i="2" s="1"/>
  <c r="DL31" i="2"/>
  <c r="DV31" i="2" s="1"/>
  <c r="DJ31" i="2"/>
  <c r="DG31" i="2"/>
  <c r="DQ31" i="2" s="1"/>
  <c r="DE31" i="2"/>
  <c r="DO31" i="2" s="1"/>
  <c r="CS9" i="2"/>
  <c r="CS7" i="2"/>
  <c r="DL6" i="2"/>
  <c r="DV6" i="2" s="1"/>
  <c r="DJ6" i="2"/>
  <c r="DG6" i="2"/>
  <c r="DQ6" i="2" s="1"/>
  <c r="DE6" i="2"/>
  <c r="DO6" i="2" s="1"/>
  <c r="DM5" i="2"/>
  <c r="DW5" i="2" s="1"/>
  <c r="CX5" i="2"/>
  <c r="DK5" i="2"/>
  <c r="DU5" i="2" s="1"/>
  <c r="DH5" i="2"/>
  <c r="DR5" i="2" s="1"/>
  <c r="CS5" i="2"/>
  <c r="DF5" i="2"/>
  <c r="DL33" i="2"/>
  <c r="DV33" i="2" s="1"/>
  <c r="DJ33" i="2"/>
  <c r="DG33" i="2"/>
  <c r="DQ33" i="2" s="1"/>
  <c r="DE33" i="2"/>
  <c r="DO33" i="2" s="1"/>
  <c r="DM32" i="2"/>
  <c r="DW32" i="2" s="1"/>
  <c r="CX32" i="2"/>
  <c r="DK32" i="2"/>
  <c r="DU32" i="2" s="1"/>
  <c r="DH32" i="2"/>
  <c r="DR32" i="2" s="1"/>
  <c r="CS32" i="2"/>
  <c r="DF32" i="2"/>
  <c r="CS6" i="2"/>
  <c r="CS35" i="2"/>
  <c r="CS33" i="2"/>
  <c r="CS31" i="2"/>
  <c r="CS29" i="2"/>
  <c r="DI32" i="2" l="1"/>
  <c r="DP32" i="2"/>
  <c r="DS32" i="2" s="1"/>
  <c r="DN33" i="2"/>
  <c r="DT33" i="2"/>
  <c r="DX33" i="2" s="1"/>
  <c r="DI5" i="2"/>
  <c r="DP5" i="2"/>
  <c r="DS5" i="2" s="1"/>
  <c r="DT6" i="2"/>
  <c r="DX6" i="2" s="1"/>
  <c r="DN6" i="2"/>
  <c r="DN31" i="2"/>
  <c r="DT31" i="2"/>
  <c r="DX31" i="2" s="1"/>
  <c r="DN35" i="2"/>
  <c r="DT35" i="2"/>
  <c r="DX35" i="2" s="1"/>
  <c r="DN7" i="2"/>
  <c r="DT7" i="2"/>
  <c r="DX7" i="2" s="1"/>
  <c r="DI30" i="2"/>
  <c r="DP30" i="2"/>
  <c r="DS30" i="2" s="1"/>
  <c r="DI34" i="2"/>
  <c r="DP34" i="2"/>
  <c r="DS34" i="2" s="1"/>
  <c r="DN9" i="2"/>
  <c r="DT9" i="2"/>
  <c r="DX9" i="2" s="1"/>
  <c r="DI12" i="2"/>
  <c r="DP12" i="2"/>
  <c r="DS12" i="2" s="1"/>
  <c r="DN13" i="2"/>
  <c r="DT13" i="2"/>
  <c r="DX13" i="2" s="1"/>
  <c r="DI16" i="2"/>
  <c r="DP16" i="2"/>
  <c r="DS16" i="2" s="1"/>
  <c r="DN17" i="2"/>
  <c r="DT17" i="2"/>
  <c r="DX17" i="2" s="1"/>
  <c r="DI20" i="2"/>
  <c r="DP20" i="2"/>
  <c r="DS20" i="2" s="1"/>
  <c r="DN21" i="2"/>
  <c r="DT21" i="2"/>
  <c r="DX21" i="2" s="1"/>
  <c r="DI27" i="2"/>
  <c r="DP27" i="2"/>
  <c r="DS27" i="2" s="1"/>
  <c r="DN28" i="2"/>
  <c r="DT28" i="2"/>
  <c r="DX28" i="2" s="1"/>
  <c r="DT20" i="2"/>
  <c r="DX20" i="2" s="1"/>
  <c r="DN20" i="2"/>
  <c r="DT16" i="2"/>
  <c r="DX16" i="2" s="1"/>
  <c r="DN16" i="2"/>
  <c r="DT12" i="2"/>
  <c r="DX12" i="2" s="1"/>
  <c r="DN12" i="2"/>
  <c r="DI7" i="2"/>
  <c r="DP7" i="2"/>
  <c r="DS7" i="2" s="1"/>
  <c r="DN26" i="2"/>
  <c r="DT26" i="2"/>
  <c r="DI25" i="2"/>
  <c r="DP25" i="2"/>
  <c r="DS25" i="2" s="1"/>
  <c r="DN24" i="2"/>
  <c r="DT24" i="2"/>
  <c r="DX24" i="2" s="1"/>
  <c r="DI23" i="2"/>
  <c r="DP23" i="2"/>
  <c r="DS23" i="2" s="1"/>
  <c r="DI19" i="2"/>
  <c r="DP19" i="2"/>
  <c r="DS19" i="2" s="1"/>
  <c r="DI15" i="2"/>
  <c r="DP15" i="2"/>
  <c r="DS15" i="2" s="1"/>
  <c r="DI11" i="2"/>
  <c r="DP11" i="2"/>
  <c r="DS11" i="2" s="1"/>
  <c r="DI6" i="2"/>
  <c r="DP6" i="2"/>
  <c r="DS6" i="2" s="1"/>
  <c r="DI29" i="2"/>
  <c r="DP29" i="2"/>
  <c r="DS29" i="2" s="1"/>
  <c r="DI9" i="2"/>
  <c r="DP9" i="2"/>
  <c r="DS9" i="2" s="1"/>
  <c r="DT5" i="2"/>
  <c r="DX5" i="2" s="1"/>
  <c r="DN5" i="2"/>
  <c r="DT32" i="2"/>
  <c r="DX32" i="2" s="1"/>
  <c r="DN32" i="2"/>
  <c r="DT34" i="2"/>
  <c r="DX34" i="2" s="1"/>
  <c r="DN34" i="2"/>
  <c r="DT30" i="2"/>
  <c r="DX30" i="2" s="1"/>
  <c r="DN30" i="2"/>
  <c r="DT23" i="2"/>
  <c r="DX23" i="2" s="1"/>
  <c r="DN23" i="2"/>
  <c r="DI24" i="2"/>
  <c r="DP24" i="2"/>
  <c r="DS24" i="2" s="1"/>
  <c r="DX27" i="2"/>
  <c r="DI8" i="2"/>
  <c r="DP8" i="2"/>
  <c r="DS8" i="2" s="1"/>
  <c r="DI10" i="2"/>
  <c r="DP10" i="2"/>
  <c r="DS10" i="2" s="1"/>
  <c r="DN11" i="2"/>
  <c r="DT11" i="2"/>
  <c r="DX11" i="2" s="1"/>
  <c r="DI14" i="2"/>
  <c r="DP14" i="2"/>
  <c r="DS14" i="2" s="1"/>
  <c r="DN15" i="2"/>
  <c r="DT15" i="2"/>
  <c r="DX15" i="2" s="1"/>
  <c r="DI18" i="2"/>
  <c r="DP18" i="2"/>
  <c r="DS18" i="2" s="1"/>
  <c r="DN19" i="2"/>
  <c r="DT19" i="2"/>
  <c r="DX19" i="2" s="1"/>
  <c r="DI22" i="2"/>
  <c r="DP22" i="2"/>
  <c r="DS22" i="2" s="1"/>
  <c r="DT25" i="2"/>
  <c r="DX25" i="2" s="1"/>
  <c r="DN25" i="2"/>
  <c r="DI26" i="2"/>
  <c r="DP26" i="2"/>
  <c r="DS26" i="2" s="1"/>
  <c r="DI21" i="2"/>
  <c r="DP21" i="2"/>
  <c r="DS21" i="2" s="1"/>
  <c r="DI17" i="2"/>
  <c r="DP17" i="2"/>
  <c r="DS17" i="2" s="1"/>
  <c r="DI13" i="2"/>
  <c r="DP13" i="2"/>
  <c r="DS13" i="2" s="1"/>
  <c r="DX26" i="2"/>
  <c r="DN22" i="2"/>
  <c r="DT22" i="2"/>
  <c r="DX22" i="2" s="1"/>
  <c r="DT18" i="2"/>
  <c r="DX18" i="2" s="1"/>
  <c r="DN18" i="2"/>
  <c r="DT14" i="2"/>
  <c r="DX14" i="2" s="1"/>
  <c r="DN14" i="2"/>
  <c r="DT10" i="2"/>
  <c r="DX10" i="2" s="1"/>
  <c r="DN10" i="2"/>
  <c r="DI33" i="2"/>
  <c r="DP33" i="2"/>
  <c r="DS33" i="2" s="1"/>
  <c r="DT8" i="2"/>
  <c r="DX8" i="2" s="1"/>
  <c r="DN8" i="2"/>
  <c r="DI35" i="2"/>
  <c r="DP35" i="2"/>
  <c r="DS35" i="2" s="1"/>
  <c r="DI31" i="2"/>
  <c r="DP31" i="2"/>
  <c r="DS31" i="2" s="1"/>
  <c r="DN29" i="2"/>
  <c r="DT29" i="2"/>
  <c r="DX29" i="2" s="1"/>
  <c r="DI28" i="2"/>
  <c r="DP28" i="2"/>
  <c r="DS28" i="2" s="1"/>
  <c r="DN27" i="2"/>
  <c r="S130" i="2"/>
  <c r="S131" i="2"/>
  <c r="S132" i="2"/>
  <c r="S129" i="2"/>
  <c r="S124" i="2"/>
  <c r="S125" i="2"/>
  <c r="S126" i="2"/>
  <c r="S123" i="2"/>
  <c r="S118" i="2"/>
  <c r="S119" i="2"/>
  <c r="S120" i="2"/>
  <c r="S117" i="2"/>
  <c r="S112" i="2"/>
  <c r="S113" i="2"/>
  <c r="S114" i="2"/>
  <c r="S111" i="2"/>
  <c r="K130" i="2"/>
  <c r="K131" i="2"/>
  <c r="K132" i="2"/>
  <c r="K129" i="2"/>
  <c r="K124" i="2"/>
  <c r="K125" i="2"/>
  <c r="K126" i="2"/>
  <c r="K123" i="2"/>
  <c r="K118" i="2"/>
  <c r="K119" i="2"/>
  <c r="K120" i="2"/>
  <c r="K117" i="2"/>
  <c r="K112" i="2"/>
  <c r="K113" i="2"/>
  <c r="K114" i="2"/>
  <c r="K111" i="2"/>
  <c r="S106" i="2"/>
  <c r="S107" i="2"/>
  <c r="S108" i="2"/>
  <c r="S105" i="2"/>
  <c r="S100" i="2"/>
  <c r="S101" i="2"/>
  <c r="S102" i="2"/>
  <c r="S99" i="2"/>
  <c r="S94" i="2"/>
  <c r="S95" i="2"/>
  <c r="S96" i="2"/>
  <c r="S93" i="2"/>
  <c r="S88" i="2"/>
  <c r="S89" i="2"/>
  <c r="S90" i="2"/>
  <c r="S87" i="2"/>
  <c r="K106" i="2"/>
  <c r="K107" i="2"/>
  <c r="K108" i="2"/>
  <c r="K105" i="2"/>
  <c r="K100" i="2"/>
  <c r="K101" i="2"/>
  <c r="K102" i="2"/>
  <c r="K99" i="2"/>
  <c r="K94" i="2"/>
  <c r="K95" i="2"/>
  <c r="K96" i="2"/>
  <c r="K93" i="2"/>
  <c r="K88" i="2"/>
  <c r="K89" i="2"/>
  <c r="K90" i="2"/>
  <c r="K87" i="2"/>
  <c r="S82" i="2"/>
  <c r="S83" i="2"/>
  <c r="S84" i="2"/>
  <c r="S81" i="2"/>
  <c r="S76" i="2"/>
  <c r="S77" i="2"/>
  <c r="S78" i="2"/>
  <c r="S75" i="2"/>
  <c r="S70" i="2"/>
  <c r="S71" i="2"/>
  <c r="S72" i="2"/>
  <c r="S69" i="2"/>
  <c r="S64" i="2"/>
  <c r="S65" i="2"/>
  <c r="S66" i="2"/>
  <c r="S63" i="2"/>
  <c r="K82" i="2"/>
  <c r="K83" i="2"/>
  <c r="K84" i="2"/>
  <c r="K81" i="2"/>
  <c r="K76" i="2"/>
  <c r="K77" i="2"/>
  <c r="K78" i="2"/>
  <c r="K75" i="2"/>
  <c r="K70" i="2"/>
  <c r="K71" i="2"/>
  <c r="K72" i="2"/>
  <c r="K69" i="2"/>
  <c r="K64" i="2"/>
  <c r="K65" i="2"/>
  <c r="K66" i="2"/>
  <c r="K63" i="2"/>
  <c r="S58" i="2"/>
  <c r="S59" i="2"/>
  <c r="S60" i="2"/>
  <c r="S57" i="2"/>
  <c r="S52" i="2"/>
  <c r="S53" i="2"/>
  <c r="S54" i="2"/>
  <c r="S51" i="2"/>
  <c r="S46" i="2"/>
  <c r="S47" i="2"/>
  <c r="S48" i="2"/>
  <c r="S45" i="2"/>
  <c r="S40" i="2"/>
  <c r="S41" i="2"/>
  <c r="S42" i="2"/>
  <c r="S39" i="2"/>
  <c r="K40" i="2"/>
  <c r="K41" i="2"/>
  <c r="K42" i="2"/>
  <c r="K45" i="2"/>
  <c r="K46" i="2"/>
  <c r="K47" i="2"/>
  <c r="K48" i="2"/>
  <c r="K51" i="2"/>
  <c r="K52" i="2"/>
  <c r="K53" i="2"/>
  <c r="K54" i="2"/>
  <c r="K57" i="2"/>
  <c r="K58" i="2"/>
  <c r="K59" i="2"/>
  <c r="K60" i="2"/>
  <c r="CA82" i="2"/>
  <c r="CA83" i="2"/>
  <c r="CA84" i="2"/>
  <c r="CA81" i="2"/>
  <c r="CA76" i="2"/>
  <c r="CA77" i="2"/>
  <c r="CA78" i="2"/>
  <c r="CA75" i="2"/>
  <c r="CA70" i="2"/>
  <c r="CA71" i="2"/>
  <c r="CA72" i="2"/>
  <c r="CA69" i="2"/>
  <c r="CA63" i="2"/>
  <c r="CA64" i="2"/>
  <c r="CA65" i="2"/>
  <c r="CA66" i="2"/>
  <c r="BR82" i="2"/>
  <c r="BR83" i="2"/>
  <c r="BR84" i="2"/>
  <c r="BR81" i="2"/>
  <c r="BR76" i="2"/>
  <c r="BR77" i="2"/>
  <c r="BR78" i="2"/>
  <c r="BR75" i="2"/>
  <c r="BR70" i="2"/>
  <c r="BR71" i="2"/>
  <c r="BR72" i="2"/>
  <c r="BR69" i="2"/>
  <c r="BR64" i="2"/>
  <c r="BR65" i="2"/>
  <c r="BR66" i="2"/>
  <c r="BR63" i="2"/>
  <c r="CA58" i="2" l="1"/>
  <c r="CA59" i="2"/>
  <c r="CA60" i="2"/>
  <c r="CA57" i="2"/>
  <c r="CA52" i="2"/>
  <c r="CA53" i="2"/>
  <c r="CA54" i="2"/>
  <c r="CA51" i="2"/>
  <c r="CA46" i="2"/>
  <c r="CA47" i="2"/>
  <c r="CA48" i="2"/>
  <c r="CA45" i="2"/>
  <c r="CA40" i="2"/>
  <c r="CA41" i="2"/>
  <c r="CA42" i="2"/>
  <c r="CA39" i="2"/>
  <c r="BR58" i="2"/>
  <c r="BR59" i="2"/>
  <c r="BR60" i="2"/>
  <c r="BR57" i="2"/>
  <c r="BR52" i="2"/>
  <c r="BR53" i="2"/>
  <c r="BR54" i="2"/>
  <c r="BR51" i="2"/>
  <c r="BR46" i="2"/>
  <c r="BR47" i="2"/>
  <c r="BR48" i="2"/>
  <c r="BR45" i="2"/>
  <c r="BR40" i="2"/>
  <c r="BR41" i="2"/>
  <c r="BR42" i="2"/>
  <c r="BR39" i="2"/>
  <c r="BI58" i="2"/>
  <c r="BI59" i="2"/>
  <c r="BI60" i="2"/>
  <c r="BI57" i="2"/>
  <c r="BI54" i="2"/>
  <c r="BI52" i="2"/>
  <c r="BI53" i="2"/>
  <c r="BI51" i="2"/>
  <c r="BI46" i="2"/>
  <c r="BI47" i="2"/>
  <c r="BI48" i="2"/>
  <c r="BI45" i="2"/>
  <c r="BI40" i="2"/>
  <c r="BI41" i="2"/>
  <c r="BI42" i="2"/>
  <c r="BI39" i="2"/>
  <c r="AZ58" i="2"/>
  <c r="AZ59" i="2"/>
  <c r="AZ60" i="2"/>
  <c r="AZ57" i="2"/>
  <c r="AZ52" i="2"/>
  <c r="AZ53" i="2"/>
  <c r="AZ54" i="2"/>
  <c r="AZ51" i="2"/>
  <c r="AZ46" i="2"/>
  <c r="AZ47" i="2"/>
  <c r="AZ48" i="2"/>
  <c r="AZ45" i="2"/>
  <c r="AZ40" i="2"/>
  <c r="AZ41" i="2"/>
  <c r="AZ42" i="2"/>
  <c r="AZ39" i="2"/>
  <c r="AA58" i="2"/>
  <c r="AA59" i="2"/>
  <c r="AA60" i="2"/>
  <c r="AA57" i="2"/>
  <c r="AA52" i="2"/>
  <c r="AA53" i="2"/>
  <c r="AA54" i="2"/>
  <c r="AA51" i="2"/>
  <c r="AA46" i="2"/>
  <c r="AA47" i="2"/>
  <c r="AA48" i="2"/>
  <c r="AA45" i="2"/>
  <c r="AA40" i="2"/>
  <c r="AA41" i="2"/>
  <c r="AA42" i="2"/>
  <c r="AA39" i="2"/>
  <c r="AK62" i="2"/>
  <c r="AK60" i="2"/>
  <c r="AK61" i="2"/>
  <c r="AK59" i="2"/>
  <c r="AK54" i="2"/>
  <c r="AK55" i="2"/>
  <c r="AK56" i="2"/>
  <c r="AK53" i="2"/>
  <c r="AK50" i="2"/>
  <c r="AK49" i="2"/>
  <c r="AK48" i="2"/>
  <c r="AK47" i="2"/>
  <c r="AS53" i="2" l="1"/>
  <c r="AS52" i="2"/>
  <c r="AS54" i="2" s="1"/>
  <c r="AR43" i="2"/>
  <c r="AK39" i="2"/>
  <c r="U39" i="2" l="1"/>
  <c r="U42" i="2"/>
  <c r="U48" i="2"/>
  <c r="U54" i="2"/>
  <c r="U60" i="2"/>
  <c r="M66" i="2"/>
  <c r="M72" i="2"/>
  <c r="M78" i="2"/>
  <c r="M84" i="2"/>
  <c r="U66" i="2"/>
  <c r="U72" i="2"/>
  <c r="U78" i="2"/>
  <c r="U84" i="2"/>
  <c r="M90" i="2"/>
  <c r="M96" i="2"/>
  <c r="M102" i="2"/>
  <c r="M108" i="2"/>
  <c r="U90" i="2"/>
  <c r="U96" i="2"/>
  <c r="U102" i="2"/>
  <c r="U108" i="2"/>
  <c r="M114" i="2"/>
  <c r="M120" i="2"/>
  <c r="M126" i="2"/>
  <c r="M132" i="2"/>
  <c r="U114" i="2"/>
  <c r="U120" i="2"/>
  <c r="U126" i="2"/>
  <c r="U132" i="2"/>
  <c r="U41" i="2"/>
  <c r="U51" i="2"/>
  <c r="U57" i="2"/>
  <c r="M63" i="2"/>
  <c r="M69" i="2"/>
  <c r="M75" i="2"/>
  <c r="M81" i="2"/>
  <c r="U63" i="2"/>
  <c r="U69" i="2"/>
  <c r="U75" i="2"/>
  <c r="U81" i="2"/>
  <c r="M87" i="2"/>
  <c r="M93" i="2"/>
  <c r="M99" i="2"/>
  <c r="M105" i="2"/>
  <c r="U87" i="2"/>
  <c r="U93" i="2"/>
  <c r="U99" i="2"/>
  <c r="U105" i="2"/>
  <c r="M111" i="2"/>
  <c r="M117" i="2"/>
  <c r="M123" i="2"/>
  <c r="M129" i="2"/>
  <c r="U111" i="2"/>
  <c r="U117" i="2"/>
  <c r="U123" i="2"/>
  <c r="U129" i="2"/>
  <c r="U45" i="2"/>
  <c r="U40" i="2"/>
  <c r="U46" i="2"/>
  <c r="U52" i="2"/>
  <c r="U58" i="2"/>
  <c r="M64" i="2"/>
  <c r="M70" i="2"/>
  <c r="M76" i="2"/>
  <c r="M82" i="2"/>
  <c r="U64" i="2"/>
  <c r="U70" i="2"/>
  <c r="U76" i="2"/>
  <c r="U82" i="2"/>
  <c r="M88" i="2"/>
  <c r="M94" i="2"/>
  <c r="M100" i="2"/>
  <c r="M106" i="2"/>
  <c r="U88" i="2"/>
  <c r="U94" i="2"/>
  <c r="U100" i="2"/>
  <c r="U106" i="2"/>
  <c r="M112" i="2"/>
  <c r="M118" i="2"/>
  <c r="M124" i="2"/>
  <c r="M130" i="2"/>
  <c r="U112" i="2"/>
  <c r="U118" i="2"/>
  <c r="U124" i="2"/>
  <c r="U130" i="2"/>
  <c r="U47" i="2"/>
  <c r="U53" i="2"/>
  <c r="U59" i="2"/>
  <c r="M65" i="2"/>
  <c r="M71" i="2"/>
  <c r="M77" i="2"/>
  <c r="M83" i="2"/>
  <c r="U65" i="2"/>
  <c r="U71" i="2"/>
  <c r="U77" i="2"/>
  <c r="U83" i="2"/>
  <c r="M89" i="2"/>
  <c r="M95" i="2"/>
  <c r="M101" i="2"/>
  <c r="M107" i="2"/>
  <c r="U89" i="2"/>
  <c r="U95" i="2"/>
  <c r="U101" i="2"/>
  <c r="U107" i="2"/>
  <c r="M113" i="2"/>
  <c r="M119" i="2"/>
  <c r="M125" i="2"/>
  <c r="M131" i="2"/>
  <c r="U113" i="2"/>
  <c r="U119" i="2"/>
  <c r="U125" i="2"/>
  <c r="U131" i="2"/>
  <c r="M39" i="2"/>
  <c r="AW67" i="2" s="1"/>
  <c r="M47" i="2"/>
  <c r="AW74" i="2" s="1"/>
  <c r="M51" i="2"/>
  <c r="AW77" i="2" s="1"/>
  <c r="M59" i="2"/>
  <c r="AW84" i="2" s="1"/>
  <c r="M41" i="2"/>
  <c r="AW69" i="2" s="1"/>
  <c r="M42" i="2"/>
  <c r="AW70" i="2" s="1"/>
  <c r="M45" i="2"/>
  <c r="AW72" i="2" s="1"/>
  <c r="M46" i="2"/>
  <c r="AW73" i="2" s="1"/>
  <c r="M53" i="2"/>
  <c r="AW79" i="2" s="1"/>
  <c r="M54" i="2"/>
  <c r="AW80" i="2" s="1"/>
  <c r="M57" i="2"/>
  <c r="M58" i="2"/>
  <c r="AW83" i="2" s="1"/>
  <c r="CC63" i="2"/>
  <c r="BT84" i="2"/>
  <c r="BU84" i="2" s="1"/>
  <c r="CC65" i="2"/>
  <c r="CD65" i="2" s="1"/>
  <c r="BT82" i="2"/>
  <c r="BU82" i="2" s="1"/>
  <c r="CC66" i="2"/>
  <c r="CD66" i="2" s="1"/>
  <c r="CC69" i="2"/>
  <c r="CC77" i="2"/>
  <c r="CD77" i="2" s="1"/>
  <c r="CC83" i="2"/>
  <c r="CD83" i="2" s="1"/>
  <c r="CC72" i="2"/>
  <c r="CD72" i="2" s="1"/>
  <c r="CC76" i="2"/>
  <c r="CD76" i="2" s="1"/>
  <c r="CC82" i="2"/>
  <c r="CD82" i="2" s="1"/>
  <c r="M52" i="2"/>
  <c r="AW78" i="2" s="1"/>
  <c r="M40" i="2"/>
  <c r="AW68" i="2" s="1"/>
  <c r="CC64" i="2"/>
  <c r="CD64" i="2" s="1"/>
  <c r="CC71" i="2"/>
  <c r="CD71" i="2" s="1"/>
  <c r="CC75" i="2"/>
  <c r="CC81" i="2"/>
  <c r="BT83" i="2"/>
  <c r="BU83" i="2" s="1"/>
  <c r="CC70" i="2"/>
  <c r="CD70" i="2" s="1"/>
  <c r="CC78" i="2"/>
  <c r="CD78" i="2" s="1"/>
  <c r="CC84" i="2"/>
  <c r="CD84" i="2" s="1"/>
  <c r="M60" i="2"/>
  <c r="AW85" i="2" s="1"/>
  <c r="M48" i="2"/>
  <c r="AW75" i="2" s="1"/>
  <c r="BT70" i="2"/>
  <c r="BU70" i="2" s="1"/>
  <c r="BT72" i="2"/>
  <c r="BU72" i="2" s="1"/>
  <c r="BT65" i="2"/>
  <c r="BU65" i="2" s="1"/>
  <c r="BT63" i="2"/>
  <c r="BT69" i="2"/>
  <c r="BT75" i="2"/>
  <c r="BT81" i="2"/>
  <c r="BT66" i="2"/>
  <c r="BU66" i="2" s="1"/>
  <c r="BT78" i="2"/>
  <c r="BU78" i="2" s="1"/>
  <c r="BT71" i="2"/>
  <c r="BU71" i="2" s="1"/>
  <c r="BT77" i="2"/>
  <c r="BU77" i="2" s="1"/>
  <c r="BT64" i="2"/>
  <c r="BU64" i="2" s="1"/>
  <c r="BT76" i="2"/>
  <c r="BU76" i="2" s="1"/>
  <c r="CC58" i="2"/>
  <c r="CD58" i="2" s="1"/>
  <c r="CC52" i="2"/>
  <c r="CD52" i="2" s="1"/>
  <c r="CC46" i="2"/>
  <c r="CD46" i="2" s="1"/>
  <c r="CC59" i="2"/>
  <c r="CD59" i="2" s="1"/>
  <c r="CC53" i="2"/>
  <c r="CD53" i="2" s="1"/>
  <c r="CC47" i="2"/>
  <c r="CD47" i="2" s="1"/>
  <c r="CC60" i="2"/>
  <c r="CD60" i="2" s="1"/>
  <c r="CC54" i="2"/>
  <c r="CD54" i="2" s="1"/>
  <c r="CC48" i="2"/>
  <c r="CD48" i="2" s="1"/>
  <c r="CC57" i="2"/>
  <c r="CC51" i="2"/>
  <c r="CC45" i="2"/>
  <c r="BK53" i="2"/>
  <c r="BL53" i="2" s="1"/>
  <c r="AM39" i="2"/>
  <c r="BT59" i="2"/>
  <c r="BU59" i="2" s="1"/>
  <c r="BT47" i="2"/>
  <c r="BU47" i="2" s="1"/>
  <c r="BK59" i="2"/>
  <c r="BL59" i="2" s="1"/>
  <c r="BK47" i="2"/>
  <c r="BL47" i="2" s="1"/>
  <c r="BB59" i="2"/>
  <c r="BC59" i="2" s="1"/>
  <c r="BB47" i="2"/>
  <c r="BC47" i="2" s="1"/>
  <c r="AM53" i="2"/>
  <c r="AC60" i="2"/>
  <c r="AD60" i="2" s="1"/>
  <c r="AC48" i="2"/>
  <c r="AD48" i="2" s="1"/>
  <c r="AM60" i="2"/>
  <c r="AN60" i="2" s="1"/>
  <c r="AM55" i="2"/>
  <c r="AN55" i="2" s="1"/>
  <c r="CC40" i="2"/>
  <c r="CD40" i="2" s="1"/>
  <c r="BT52" i="2"/>
  <c r="BU52" i="2" s="1"/>
  <c r="BT40" i="2"/>
  <c r="BU40" i="2" s="1"/>
  <c r="BK57" i="2"/>
  <c r="BK40" i="2"/>
  <c r="BL40" i="2" s="1"/>
  <c r="BB57" i="2"/>
  <c r="BB52" i="2"/>
  <c r="BC52" i="2" s="1"/>
  <c r="BT60" i="2"/>
  <c r="BU60" i="2" s="1"/>
  <c r="BT46" i="2"/>
  <c r="BU46" i="2" s="1"/>
  <c r="BK60" i="2"/>
  <c r="BL60" i="2" s="1"/>
  <c r="BK46" i="2"/>
  <c r="BL46" i="2" s="1"/>
  <c r="BB60" i="2"/>
  <c r="BC60" i="2" s="1"/>
  <c r="BB46" i="2"/>
  <c r="BC46" i="2" s="1"/>
  <c r="CC41" i="2"/>
  <c r="CD41" i="2" s="1"/>
  <c r="BT57" i="2"/>
  <c r="BT51" i="2"/>
  <c r="BT41" i="2"/>
  <c r="BU41" i="2" s="1"/>
  <c r="BK51" i="2"/>
  <c r="BK41" i="2"/>
  <c r="BL41" i="2" s="1"/>
  <c r="BB53" i="2"/>
  <c r="BC53" i="2" s="1"/>
  <c r="BB45" i="2"/>
  <c r="BB41" i="2"/>
  <c r="BC41" i="2" s="1"/>
  <c r="AC53" i="2"/>
  <c r="AD53" i="2" s="1"/>
  <c r="AQ79" i="2" s="1"/>
  <c r="AC40" i="2"/>
  <c r="AD40" i="2" s="1"/>
  <c r="AQ68" i="2" s="1"/>
  <c r="AM48" i="2"/>
  <c r="AN48" i="2" s="1"/>
  <c r="AK73" i="2" s="1"/>
  <c r="AC59" i="2"/>
  <c r="AD59" i="2" s="1"/>
  <c r="AQ84" i="2" s="1"/>
  <c r="AC45" i="2"/>
  <c r="AM56" i="2"/>
  <c r="AN56" i="2" s="1"/>
  <c r="BB42" i="2"/>
  <c r="BC42" i="2" s="1"/>
  <c r="AC52" i="2"/>
  <c r="AD52" i="2" s="1"/>
  <c r="AC46" i="2"/>
  <c r="AD46" i="2" s="1"/>
  <c r="AQ73" i="2" s="1"/>
  <c r="AC41" i="2"/>
  <c r="AD41" i="2" s="1"/>
  <c r="AQ69" i="2" s="1"/>
  <c r="AM47" i="2"/>
  <c r="AM49" i="2"/>
  <c r="AN49" i="2" s="1"/>
  <c r="AK74" i="2" s="1"/>
  <c r="CC42" i="2"/>
  <c r="CD42" i="2" s="1"/>
  <c r="BT54" i="2"/>
  <c r="BU54" i="2" s="1"/>
  <c r="BT42" i="2"/>
  <c r="BU42" i="2" s="1"/>
  <c r="BK54" i="2"/>
  <c r="BL54" i="2" s="1"/>
  <c r="BK42" i="2"/>
  <c r="BL42" i="2" s="1"/>
  <c r="BB54" i="2"/>
  <c r="BC54" i="2" s="1"/>
  <c r="BT58" i="2"/>
  <c r="BU58" i="2" s="1"/>
  <c r="BT48" i="2"/>
  <c r="BU48" i="2" s="1"/>
  <c r="BK58" i="2"/>
  <c r="BL58" i="2" s="1"/>
  <c r="BK52" i="2"/>
  <c r="BL52" i="2" s="1"/>
  <c r="BK48" i="2"/>
  <c r="BL48" i="2" s="1"/>
  <c r="BB58" i="2"/>
  <c r="BC58" i="2" s="1"/>
  <c r="BB48" i="2"/>
  <c r="BC48" i="2" s="1"/>
  <c r="CC39" i="2"/>
  <c r="CD39" i="2" s="1"/>
  <c r="BT53" i="2"/>
  <c r="BU53" i="2" s="1"/>
  <c r="BT45" i="2"/>
  <c r="BT39" i="2"/>
  <c r="BK45" i="2"/>
  <c r="BK39" i="2"/>
  <c r="BB51" i="2"/>
  <c r="BB39" i="2"/>
  <c r="AC51" i="2"/>
  <c r="AC42" i="2"/>
  <c r="AD42" i="2" s="1"/>
  <c r="AQ70" i="2" s="1"/>
  <c r="AM59" i="2"/>
  <c r="AM50" i="2"/>
  <c r="AN50" i="2" s="1"/>
  <c r="AK75" i="2" s="1"/>
  <c r="AC57" i="2"/>
  <c r="AC47" i="2"/>
  <c r="AD47" i="2" s="1"/>
  <c r="AQ74" i="2" s="1"/>
  <c r="AM61" i="2"/>
  <c r="AN61" i="2" s="1"/>
  <c r="AK84" i="2" s="1"/>
  <c r="AM54" i="2"/>
  <c r="AN54" i="2" s="1"/>
  <c r="AK78" i="2" s="1"/>
  <c r="BB40" i="2"/>
  <c r="BC40" i="2" s="1"/>
  <c r="AC58" i="2"/>
  <c r="AD58" i="2" s="1"/>
  <c r="AQ83" i="2" s="1"/>
  <c r="AC54" i="2"/>
  <c r="AD54" i="2" s="1"/>
  <c r="AQ80" i="2" s="1"/>
  <c r="AM62" i="2"/>
  <c r="AN62" i="2" s="1"/>
  <c r="AK85" i="2" s="1"/>
  <c r="AC39" i="2"/>
  <c r="AQ58" i="2"/>
  <c r="AQ59" i="2" s="1"/>
  <c r="AR44" i="2"/>
  <c r="AR41" i="2"/>
  <c r="AK42" i="2"/>
  <c r="AM42" i="2" s="1"/>
  <c r="AN42" i="2" s="1"/>
  <c r="AK70" i="2" s="1"/>
  <c r="AK41" i="2"/>
  <c r="AM41" i="2" s="1"/>
  <c r="AN41" i="2" s="1"/>
  <c r="AK69" i="2" s="1"/>
  <c r="AK40" i="2"/>
  <c r="AM40" i="2" s="1"/>
  <c r="AN40" i="2" s="1"/>
  <c r="AK68" i="2" s="1"/>
  <c r="L39" i="2" l="1"/>
  <c r="T42" i="2"/>
  <c r="T48" i="2"/>
  <c r="T54" i="2"/>
  <c r="T60" i="2"/>
  <c r="L66" i="2"/>
  <c r="L72" i="2"/>
  <c r="L78" i="2"/>
  <c r="L84" i="2"/>
  <c r="T66" i="2"/>
  <c r="T72" i="2"/>
  <c r="T78" i="2"/>
  <c r="T84" i="2"/>
  <c r="L90" i="2"/>
  <c r="L96" i="2"/>
  <c r="L102" i="2"/>
  <c r="L108" i="2"/>
  <c r="T90" i="2"/>
  <c r="T96" i="2"/>
  <c r="T102" i="2"/>
  <c r="T108" i="2"/>
  <c r="L114" i="2"/>
  <c r="L120" i="2"/>
  <c r="L126" i="2"/>
  <c r="L132" i="2"/>
  <c r="T114" i="2"/>
  <c r="T120" i="2"/>
  <c r="T126" i="2"/>
  <c r="T132" i="2"/>
  <c r="T39" i="2"/>
  <c r="T45" i="2"/>
  <c r="T51" i="2"/>
  <c r="T57" i="2"/>
  <c r="L63" i="2"/>
  <c r="L69" i="2"/>
  <c r="L75" i="2"/>
  <c r="L81" i="2"/>
  <c r="T63" i="2"/>
  <c r="T69" i="2"/>
  <c r="T75" i="2"/>
  <c r="T81" i="2"/>
  <c r="L87" i="2"/>
  <c r="L93" i="2"/>
  <c r="L99" i="2"/>
  <c r="L105" i="2"/>
  <c r="T87" i="2"/>
  <c r="T93" i="2"/>
  <c r="T99" i="2"/>
  <c r="T105" i="2"/>
  <c r="L111" i="2"/>
  <c r="L117" i="2"/>
  <c r="L123" i="2"/>
  <c r="L129" i="2"/>
  <c r="T111" i="2"/>
  <c r="T117" i="2"/>
  <c r="T123" i="2"/>
  <c r="T129" i="2"/>
  <c r="T40" i="2"/>
  <c r="T46" i="2"/>
  <c r="T52" i="2"/>
  <c r="T58" i="2"/>
  <c r="L64" i="2"/>
  <c r="L70" i="2"/>
  <c r="L76" i="2"/>
  <c r="L82" i="2"/>
  <c r="T64" i="2"/>
  <c r="T70" i="2"/>
  <c r="T76" i="2"/>
  <c r="T82" i="2"/>
  <c r="L88" i="2"/>
  <c r="L94" i="2"/>
  <c r="L100" i="2"/>
  <c r="L106" i="2"/>
  <c r="T88" i="2"/>
  <c r="T94" i="2"/>
  <c r="T100" i="2"/>
  <c r="T106" i="2"/>
  <c r="L112" i="2"/>
  <c r="L118" i="2"/>
  <c r="L124" i="2"/>
  <c r="L130" i="2"/>
  <c r="T112" i="2"/>
  <c r="T118" i="2"/>
  <c r="T124" i="2"/>
  <c r="T130" i="2"/>
  <c r="T41" i="2"/>
  <c r="T47" i="2"/>
  <c r="T53" i="2"/>
  <c r="T59" i="2"/>
  <c r="L65" i="2"/>
  <c r="L71" i="2"/>
  <c r="L77" i="2"/>
  <c r="L83" i="2"/>
  <c r="T65" i="2"/>
  <c r="T71" i="2"/>
  <c r="T77" i="2"/>
  <c r="T83" i="2"/>
  <c r="L89" i="2"/>
  <c r="L95" i="2"/>
  <c r="L101" i="2"/>
  <c r="L107" i="2"/>
  <c r="T89" i="2"/>
  <c r="T95" i="2"/>
  <c r="T101" i="2"/>
  <c r="T107" i="2"/>
  <c r="L113" i="2"/>
  <c r="L119" i="2"/>
  <c r="L125" i="2"/>
  <c r="L131" i="2"/>
  <c r="T113" i="2"/>
  <c r="T119" i="2"/>
  <c r="T125" i="2"/>
  <c r="T131" i="2"/>
  <c r="AM51" i="2"/>
  <c r="AK83" i="2"/>
  <c r="AQ85" i="2"/>
  <c r="AM43" i="2"/>
  <c r="BC84" i="2"/>
  <c r="BC74" i="2"/>
  <c r="BC78" i="2"/>
  <c r="BC68" i="2"/>
  <c r="U133" i="2"/>
  <c r="U121" i="2"/>
  <c r="M133" i="2"/>
  <c r="M121" i="2"/>
  <c r="U109" i="2"/>
  <c r="U97" i="2"/>
  <c r="M109" i="2"/>
  <c r="M97" i="2"/>
  <c r="U85" i="2"/>
  <c r="U73" i="2"/>
  <c r="M85" i="2"/>
  <c r="M73" i="2"/>
  <c r="BC82" i="2"/>
  <c r="U61" i="2"/>
  <c r="BC69" i="2"/>
  <c r="BC80" i="2"/>
  <c r="BC70" i="2"/>
  <c r="AM63" i="2"/>
  <c r="AQ78" i="2"/>
  <c r="AK80" i="2"/>
  <c r="AK79" i="2"/>
  <c r="AQ75" i="2"/>
  <c r="AM57" i="2"/>
  <c r="M61" i="2"/>
  <c r="AW82" i="2"/>
  <c r="BC79" i="2"/>
  <c r="BC83" i="2"/>
  <c r="BC73" i="2"/>
  <c r="BC72" i="2"/>
  <c r="U49" i="2"/>
  <c r="U127" i="2"/>
  <c r="U115" i="2"/>
  <c r="M127" i="2"/>
  <c r="M115" i="2"/>
  <c r="U103" i="2"/>
  <c r="U91" i="2"/>
  <c r="M103" i="2"/>
  <c r="M91" i="2"/>
  <c r="U79" i="2"/>
  <c r="U67" i="2"/>
  <c r="M79" i="2"/>
  <c r="M67" i="2"/>
  <c r="BC77" i="2"/>
  <c r="U55" i="2"/>
  <c r="BC85" i="2"/>
  <c r="BC75" i="2"/>
  <c r="BC67" i="2"/>
  <c r="U43" i="2"/>
  <c r="CC85" i="2"/>
  <c r="CD81" i="2"/>
  <c r="CD85" i="2" s="1"/>
  <c r="CC67" i="2"/>
  <c r="CD63" i="2"/>
  <c r="CD67" i="2" s="1"/>
  <c r="M49" i="2"/>
  <c r="M55" i="2"/>
  <c r="M43" i="2"/>
  <c r="L47" i="2"/>
  <c r="L51" i="2"/>
  <c r="L59" i="2"/>
  <c r="CB63" i="2"/>
  <c r="CB65" i="2"/>
  <c r="CB69" i="2"/>
  <c r="CB71" i="2"/>
  <c r="L53" i="2"/>
  <c r="L41" i="2"/>
  <c r="CB77" i="2"/>
  <c r="CB83" i="2"/>
  <c r="L52" i="2"/>
  <c r="L40" i="2"/>
  <c r="L43" i="2" s="1"/>
  <c r="CB64" i="2"/>
  <c r="CB70" i="2"/>
  <c r="CB76" i="2"/>
  <c r="CB82" i="2"/>
  <c r="L58" i="2"/>
  <c r="L46" i="2"/>
  <c r="L57" i="2"/>
  <c r="L45" i="2"/>
  <c r="CB75" i="2"/>
  <c r="CB81" i="2"/>
  <c r="L60" i="2"/>
  <c r="L48" i="2"/>
  <c r="CB66" i="2"/>
  <c r="CB72" i="2"/>
  <c r="CB78" i="2"/>
  <c r="CB84" i="2"/>
  <c r="L54" i="2"/>
  <c r="L42" i="2"/>
  <c r="BT85" i="2"/>
  <c r="BU81" i="2"/>
  <c r="BU85" i="2" s="1"/>
  <c r="CC79" i="2"/>
  <c r="CD75" i="2"/>
  <c r="CD79" i="2" s="1"/>
  <c r="CC73" i="2"/>
  <c r="CD69" i="2"/>
  <c r="CD73" i="2" s="1"/>
  <c r="BS70" i="2"/>
  <c r="BS72" i="2"/>
  <c r="BS63" i="2"/>
  <c r="BS65" i="2"/>
  <c r="BS84" i="2"/>
  <c r="BS78" i="2"/>
  <c r="BS66" i="2"/>
  <c r="BS69" i="2"/>
  <c r="BS75" i="2"/>
  <c r="BS81" i="2"/>
  <c r="BS83" i="2"/>
  <c r="BS82" i="2"/>
  <c r="BS76" i="2"/>
  <c r="BS64" i="2"/>
  <c r="BS71" i="2"/>
  <c r="BS77" i="2"/>
  <c r="CB48" i="2"/>
  <c r="CB54" i="2"/>
  <c r="CB60" i="2"/>
  <c r="CB45" i="2"/>
  <c r="CB51" i="2"/>
  <c r="CB57" i="2"/>
  <c r="CB46" i="2"/>
  <c r="CB52" i="2"/>
  <c r="CB58" i="2"/>
  <c r="CB47" i="2"/>
  <c r="CB53" i="2"/>
  <c r="CB59" i="2"/>
  <c r="CC55" i="2"/>
  <c r="CD51" i="2"/>
  <c r="CD55" i="2" s="1"/>
  <c r="BT79" i="2"/>
  <c r="BU75" i="2"/>
  <c r="BU79" i="2" s="1"/>
  <c r="BT67" i="2"/>
  <c r="BU63" i="2"/>
  <c r="BU67" i="2" s="1"/>
  <c r="CD43" i="2"/>
  <c r="CC43" i="2"/>
  <c r="CC49" i="2"/>
  <c r="CD45" i="2"/>
  <c r="CD49" i="2" s="1"/>
  <c r="CC61" i="2"/>
  <c r="CD57" i="2"/>
  <c r="CD61" i="2" s="1"/>
  <c r="BT73" i="2"/>
  <c r="BU69" i="2"/>
  <c r="BU73" i="2" s="1"/>
  <c r="BJ60" i="2"/>
  <c r="BJ53" i="2"/>
  <c r="BA60" i="2"/>
  <c r="BS59" i="2"/>
  <c r="BS47" i="2"/>
  <c r="BJ58" i="2"/>
  <c r="BJ47" i="2"/>
  <c r="BA58" i="2"/>
  <c r="BA47" i="2"/>
  <c r="AB60" i="2"/>
  <c r="AB48" i="2"/>
  <c r="AL60" i="2"/>
  <c r="AL47" i="2"/>
  <c r="AL49" i="2"/>
  <c r="AB39" i="2"/>
  <c r="BA40" i="2"/>
  <c r="AL55" i="2"/>
  <c r="AB41" i="2"/>
  <c r="AB54" i="2"/>
  <c r="BA42" i="2"/>
  <c r="BA51" i="2"/>
  <c r="BJ51" i="2"/>
  <c r="BS51" i="2"/>
  <c r="AL50" i="2"/>
  <c r="AL59" i="2"/>
  <c r="AB40" i="2"/>
  <c r="AB47" i="2"/>
  <c r="AB53" i="2"/>
  <c r="AB59" i="2"/>
  <c r="BA41" i="2"/>
  <c r="BA53" i="2"/>
  <c r="BA59" i="2"/>
  <c r="BJ41" i="2"/>
  <c r="BJ59" i="2"/>
  <c r="BS41" i="2"/>
  <c r="BS53" i="2"/>
  <c r="CB41" i="2"/>
  <c r="BA46" i="2"/>
  <c r="BA52" i="2"/>
  <c r="BJ40" i="2"/>
  <c r="BJ46" i="2"/>
  <c r="BS42" i="2"/>
  <c r="BS48" i="2"/>
  <c r="BS54" i="2"/>
  <c r="BS60" i="2"/>
  <c r="CB42" i="2"/>
  <c r="AL54" i="2"/>
  <c r="AL61" i="2"/>
  <c r="AB52" i="2"/>
  <c r="AL53" i="2"/>
  <c r="AL56" i="2"/>
  <c r="AL62" i="2"/>
  <c r="AB46" i="2"/>
  <c r="AB58" i="2"/>
  <c r="BJ39" i="2"/>
  <c r="BJ52" i="2"/>
  <c r="BS39" i="2"/>
  <c r="CB39" i="2"/>
  <c r="AL48" i="2"/>
  <c r="AB42" i="2"/>
  <c r="AB45" i="2"/>
  <c r="AB51" i="2"/>
  <c r="AB57" i="2"/>
  <c r="BA39" i="2"/>
  <c r="BA45" i="2"/>
  <c r="BA57" i="2"/>
  <c r="BJ45" i="2"/>
  <c r="BJ57" i="2"/>
  <c r="BS45" i="2"/>
  <c r="BS57" i="2"/>
  <c r="BA48" i="2"/>
  <c r="BA54" i="2"/>
  <c r="BJ42" i="2"/>
  <c r="BJ48" i="2"/>
  <c r="BJ54" i="2"/>
  <c r="BS40" i="2"/>
  <c r="BS46" i="2"/>
  <c r="BS52" i="2"/>
  <c r="BS58" i="2"/>
  <c r="CB40" i="2"/>
  <c r="BC39" i="2"/>
  <c r="BC43" i="2" s="1"/>
  <c r="BB43" i="2"/>
  <c r="BK43" i="2"/>
  <c r="BL39" i="2"/>
  <c r="BL43" i="2" s="1"/>
  <c r="BT43" i="2"/>
  <c r="BU39" i="2"/>
  <c r="BU43" i="2" s="1"/>
  <c r="AN47" i="2"/>
  <c r="AC49" i="2"/>
  <c r="AD45" i="2"/>
  <c r="BB49" i="2"/>
  <c r="BC45" i="2"/>
  <c r="BC49" i="2" s="1"/>
  <c r="BT61" i="2"/>
  <c r="BU57" i="2"/>
  <c r="BU61" i="2" s="1"/>
  <c r="AD39" i="2"/>
  <c r="AC43" i="2"/>
  <c r="AC61" i="2"/>
  <c r="AD57" i="2"/>
  <c r="AN59" i="2"/>
  <c r="AC55" i="2"/>
  <c r="AD51" i="2"/>
  <c r="BB55" i="2"/>
  <c r="BC51" i="2"/>
  <c r="BC55" i="2" s="1"/>
  <c r="BK49" i="2"/>
  <c r="BL45" i="2"/>
  <c r="BL49" i="2" s="1"/>
  <c r="BT49" i="2"/>
  <c r="BU45" i="2"/>
  <c r="BU49" i="2" s="1"/>
  <c r="BK55" i="2"/>
  <c r="BL51" i="2"/>
  <c r="BL55" i="2" s="1"/>
  <c r="BT55" i="2"/>
  <c r="BU51" i="2"/>
  <c r="BU55" i="2" s="1"/>
  <c r="BB61" i="2"/>
  <c r="BC57" i="2"/>
  <c r="BC61" i="2" s="1"/>
  <c r="BK61" i="2"/>
  <c r="BL57" i="2"/>
  <c r="BL61" i="2" s="1"/>
  <c r="AN53" i="2"/>
  <c r="AN39" i="2"/>
  <c r="AL39" i="2"/>
  <c r="AL41" i="2"/>
  <c r="AL40" i="2"/>
  <c r="AL42" i="2"/>
  <c r="AK67" i="2" l="1"/>
  <c r="AN43" i="2"/>
  <c r="AD55" i="2"/>
  <c r="AQ77" i="2"/>
  <c r="AK82" i="2"/>
  <c r="AN63" i="2"/>
  <c r="AD43" i="2"/>
  <c r="AQ67" i="2"/>
  <c r="T127" i="2"/>
  <c r="T115" i="2"/>
  <c r="L127" i="2"/>
  <c r="L115" i="2"/>
  <c r="T103" i="2"/>
  <c r="T91" i="2"/>
  <c r="L103" i="2"/>
  <c r="L91" i="2"/>
  <c r="T79" i="2"/>
  <c r="T67" i="2"/>
  <c r="L79" i="2"/>
  <c r="L67" i="2"/>
  <c r="T55" i="2"/>
  <c r="T43" i="2"/>
  <c r="AK77" i="2"/>
  <c r="AN57" i="2"/>
  <c r="AD61" i="2"/>
  <c r="AQ82" i="2"/>
  <c r="AD49" i="2"/>
  <c r="AQ72" i="2"/>
  <c r="AK72" i="2"/>
  <c r="AN51" i="2"/>
  <c r="T133" i="2"/>
  <c r="T121" i="2"/>
  <c r="L133" i="2"/>
  <c r="L121" i="2"/>
  <c r="T109" i="2"/>
  <c r="T97" i="2"/>
  <c r="L109" i="2"/>
  <c r="L97" i="2"/>
  <c r="T85" i="2"/>
  <c r="T73" i="2"/>
  <c r="L85" i="2"/>
  <c r="L73" i="2"/>
  <c r="T61" i="2"/>
  <c r="T49" i="2"/>
  <c r="L61" i="2"/>
  <c r="L55" i="2"/>
  <c r="L49" i="2"/>
</calcChain>
</file>

<file path=xl/sharedStrings.xml><?xml version="1.0" encoding="utf-8"?>
<sst xmlns="http://schemas.openxmlformats.org/spreadsheetml/2006/main" count="22047" uniqueCount="1186">
  <si>
    <t xml:space="preserve">Tratamiento </t>
  </si>
  <si>
    <t xml:space="preserve">Enmienda </t>
  </si>
  <si>
    <r>
      <rPr>
        <sz val="12"/>
        <color theme="1"/>
        <rFont val="Arial"/>
        <family val="2"/>
      </rPr>
      <t>Genotipo</t>
    </r>
    <r>
      <rPr>
        <sz val="11"/>
        <color theme="1"/>
        <rFont val="Calibri"/>
        <family val="2"/>
        <scheme val="minor"/>
      </rPr>
      <t xml:space="preserve"> </t>
    </r>
  </si>
  <si>
    <t xml:space="preserve">Repetición </t>
  </si>
  <si>
    <t xml:space="preserve">N° de planta </t>
  </si>
  <si>
    <t xml:space="preserve">con </t>
  </si>
  <si>
    <t>pony</t>
  </si>
  <si>
    <t>Palomo</t>
  </si>
  <si>
    <t>Toro</t>
  </si>
  <si>
    <t xml:space="preserve">Perseo </t>
  </si>
  <si>
    <t xml:space="preserve">sin </t>
  </si>
  <si>
    <t>Pony</t>
  </si>
  <si>
    <t>AM1</t>
  </si>
  <si>
    <t>AM2</t>
  </si>
  <si>
    <t>AM3</t>
  </si>
  <si>
    <t>AM4</t>
  </si>
  <si>
    <t>AM5</t>
  </si>
  <si>
    <t>AM6</t>
  </si>
  <si>
    <t>DM2</t>
  </si>
  <si>
    <t>DM3</t>
  </si>
  <si>
    <t>DM4</t>
  </si>
  <si>
    <t>DM5</t>
  </si>
  <si>
    <t>DM6</t>
  </si>
  <si>
    <t>DM1</t>
  </si>
  <si>
    <t>NRM1</t>
  </si>
  <si>
    <t>NRM2</t>
  </si>
  <si>
    <t>NRM3</t>
  </si>
  <si>
    <t>NRM4</t>
  </si>
  <si>
    <t>NRM5</t>
  </si>
  <si>
    <t>NRM6</t>
  </si>
  <si>
    <t>NFLM1</t>
  </si>
  <si>
    <t>NFLM2</t>
  </si>
  <si>
    <t>NFLM3</t>
  </si>
  <si>
    <t>NFLM4</t>
  </si>
  <si>
    <t>NFLM5</t>
  </si>
  <si>
    <t>NFLM6</t>
  </si>
  <si>
    <t>NFRM1</t>
  </si>
  <si>
    <t>NFRM2</t>
  </si>
  <si>
    <t>NFRM3</t>
  </si>
  <si>
    <t>NFRM4</t>
  </si>
  <si>
    <t>NFRM5</t>
  </si>
  <si>
    <t>NFRM6</t>
  </si>
  <si>
    <t>6|</t>
  </si>
  <si>
    <t>Enmienda</t>
  </si>
  <si>
    <t>Genotipo</t>
  </si>
  <si>
    <t>Con</t>
  </si>
  <si>
    <t>Perseo</t>
  </si>
  <si>
    <t>Sin</t>
  </si>
  <si>
    <t>NFPCM1</t>
  </si>
  <si>
    <t>NFPCM2</t>
  </si>
  <si>
    <t>NFPCM3</t>
  </si>
  <si>
    <t>NFPCM4</t>
  </si>
  <si>
    <t>NFPCM5</t>
  </si>
  <si>
    <t>NFPCM6</t>
  </si>
  <si>
    <t>NFSCM1</t>
  </si>
  <si>
    <t>NFSCM2</t>
  </si>
  <si>
    <t>NFSCM3</t>
  </si>
  <si>
    <t>NFSCM4</t>
  </si>
  <si>
    <t>NFSCM5</t>
  </si>
  <si>
    <t>NFSCM6</t>
  </si>
  <si>
    <t>NFTCM1</t>
  </si>
  <si>
    <t>NFTCM2</t>
  </si>
  <si>
    <t>NFTCM3</t>
  </si>
  <si>
    <t>NFTCM4</t>
  </si>
  <si>
    <t>NFTCM5</t>
  </si>
  <si>
    <t>NFTCM6</t>
  </si>
  <si>
    <t>NFCCM1</t>
  </si>
  <si>
    <t>NFCCM2</t>
  </si>
  <si>
    <t>NFCCM3</t>
  </si>
  <si>
    <t>NFCCM4</t>
  </si>
  <si>
    <t>NFCCM5</t>
  </si>
  <si>
    <t>NFCCM6</t>
  </si>
  <si>
    <t>PFPCM1</t>
  </si>
  <si>
    <t>PFPCM2</t>
  </si>
  <si>
    <t>PFPCM3</t>
  </si>
  <si>
    <t>PFPCM4</t>
  </si>
  <si>
    <t>PFPCM5</t>
  </si>
  <si>
    <t>PFPCM6</t>
  </si>
  <si>
    <t>PFSCM1</t>
  </si>
  <si>
    <t>PFSCM2</t>
  </si>
  <si>
    <t>PFSCM3</t>
  </si>
  <si>
    <t>PFSCM4</t>
  </si>
  <si>
    <t>PFSCM5</t>
  </si>
  <si>
    <t>PFSCM6</t>
  </si>
  <si>
    <t>PFTCM1</t>
  </si>
  <si>
    <t>PFTCM2</t>
  </si>
  <si>
    <t>PFTCM3</t>
  </si>
  <si>
    <t>PFTCM4</t>
  </si>
  <si>
    <t>PFTCM5</t>
  </si>
  <si>
    <t>PFTCM6</t>
  </si>
  <si>
    <t>PFCCM1</t>
  </si>
  <si>
    <t>PFCCM2</t>
  </si>
  <si>
    <t>PFCCM3</t>
  </si>
  <si>
    <t>PFCCM4</t>
  </si>
  <si>
    <t>PFCCM5</t>
  </si>
  <si>
    <t>PFCCM6</t>
  </si>
  <si>
    <t>DFPCM1</t>
  </si>
  <si>
    <t>DFPCM2</t>
  </si>
  <si>
    <t>DFPCM3</t>
  </si>
  <si>
    <t>DFPCM4</t>
  </si>
  <si>
    <t>DFPCM5</t>
  </si>
  <si>
    <t>DFPCM6</t>
  </si>
  <si>
    <t>DFSCM1</t>
  </si>
  <si>
    <t>DFSCM2</t>
  </si>
  <si>
    <t>DFSCM3</t>
  </si>
  <si>
    <t>DFSCM4</t>
  </si>
  <si>
    <t>DFSCM5</t>
  </si>
  <si>
    <t>DFSCM6</t>
  </si>
  <si>
    <t>LFPCM1</t>
  </si>
  <si>
    <t>LFPCM2</t>
  </si>
  <si>
    <t>LFPCM3</t>
  </si>
  <si>
    <t>LFPCM4</t>
  </si>
  <si>
    <t>LFPCM5</t>
  </si>
  <si>
    <t>LFPCM6</t>
  </si>
  <si>
    <t>LFSCM1</t>
  </si>
  <si>
    <t>LFSCM2</t>
  </si>
  <si>
    <t>LFSCM3</t>
  </si>
  <si>
    <t>LFSCM4</t>
  </si>
  <si>
    <t>LFSCM5</t>
  </si>
  <si>
    <t>LFSCM6</t>
  </si>
  <si>
    <t>P1FPCM1</t>
  </si>
  <si>
    <t>P1FPCM2</t>
  </si>
  <si>
    <t>P1FPCM3</t>
  </si>
  <si>
    <t>P1FPCM4</t>
  </si>
  <si>
    <t>P1FPCM5</t>
  </si>
  <si>
    <t>P1FPCM6</t>
  </si>
  <si>
    <t>P1FSCM1</t>
  </si>
  <si>
    <t>P1FSCM2</t>
  </si>
  <si>
    <t>P1FSCM3</t>
  </si>
  <si>
    <t>P1FSCM4</t>
  </si>
  <si>
    <t>P1FSCM5</t>
  </si>
  <si>
    <t>P1FSCM6</t>
  </si>
  <si>
    <t>NFPCM1-NFPCM6</t>
  </si>
  <si>
    <t>Número de frutos primera calidad medición 1 - medición 6</t>
  </si>
  <si>
    <t>NFSCM1-NFSCM6</t>
  </si>
  <si>
    <t>NFTCM1-NFTCM6</t>
  </si>
  <si>
    <t>NFCCM1-NFCCM6</t>
  </si>
  <si>
    <t>Número de frutos segunda calidad medición 1 - medición 6</t>
  </si>
  <si>
    <t>Número de frutos tercera calidad medición 1 - medición 6</t>
  </si>
  <si>
    <t>Número de frutos cuarta calidad medición 1 - medición 6</t>
  </si>
  <si>
    <t>PFSCM1-PFSCM6</t>
  </si>
  <si>
    <t>PFPCM1-PFPCM6</t>
  </si>
  <si>
    <t>PFTCM1-PFTCM6</t>
  </si>
  <si>
    <t>PFCCM1-PFCCM6</t>
  </si>
  <si>
    <t>DFPCM1-DFPCM6</t>
  </si>
  <si>
    <t>DFSCM1-DFSCM6</t>
  </si>
  <si>
    <t>LFPCM1-LFPCM6</t>
  </si>
  <si>
    <t>LFSCM1-LFSCM6</t>
  </si>
  <si>
    <t>P1FPCM1-P1FPCM6</t>
  </si>
  <si>
    <t>P1FSCM1-P1FSCM6</t>
  </si>
  <si>
    <t>Peso de un fruto primera calidad medición 1 - medición 6</t>
  </si>
  <si>
    <t>Peso de un fruto segunda calidad medición 1 - medición 6</t>
  </si>
  <si>
    <t>Longitud del fruto primera calidad medición 1 - medición 6</t>
  </si>
  <si>
    <t>Longitud del fruto segunda calidad medición 1 - medición 6</t>
  </si>
  <si>
    <t>Diametro del fruto primera calidad medición 1 - medición 6</t>
  </si>
  <si>
    <t>Diametro del fruto segunda calidad medición 1 - medición 6</t>
  </si>
  <si>
    <t>Peso de frutos primera calidad medición 1 - medición 6</t>
  </si>
  <si>
    <t>Peso de frutos segunda calidad medición 1 - medición 6</t>
  </si>
  <si>
    <t>Peso de frutos tercera calidad medición 1 - medición 6</t>
  </si>
  <si>
    <t>Peso de frutos cuarta calidad medición 1 - medición 6</t>
  </si>
  <si>
    <t>ABREVIATURAS</t>
  </si>
  <si>
    <t>AM1-AM6</t>
  </si>
  <si>
    <t>DM1-DM6</t>
  </si>
  <si>
    <t>Altura medición 1 - M6</t>
  </si>
  <si>
    <t>NFLM1-NFLM6</t>
  </si>
  <si>
    <t>Número de flores medición 1 - medición 6</t>
  </si>
  <si>
    <t>Diametro medición 1 - M6</t>
  </si>
  <si>
    <t>NRM1-NRM6</t>
  </si>
  <si>
    <t>Número de racimos medición 1 - medición 6</t>
  </si>
  <si>
    <t>NFRM1-NFRM6</t>
  </si>
  <si>
    <t>Número de frutos medición 1 - medición 6</t>
  </si>
  <si>
    <t xml:space="preserve">PESO TOTAL DE FRUTOS PRIMERA CALIDAD T1 R1 </t>
  </si>
  <si>
    <t>PESO TOTAL DE FRUTOS PRIMERA CALIDAD T1 R2</t>
  </si>
  <si>
    <t>PESO TOTAL DE FRUTOS PRIMERA CALIDAD T1 R3</t>
  </si>
  <si>
    <t>PESO TOTAL DE FRUTOS PRIMERA CALIDAD T1 R4</t>
  </si>
  <si>
    <t xml:space="preserve">distancia/hileras </t>
  </si>
  <si>
    <t xml:space="preserve">longitud del surco </t>
  </si>
  <si>
    <t xml:space="preserve">area de la unidad experimental </t>
  </si>
  <si>
    <t xml:space="preserve">plantas por metro cuadrado </t>
  </si>
  <si>
    <t xml:space="preserve">plantas por hectarea </t>
  </si>
  <si>
    <t xml:space="preserve">plantas por parcela util </t>
  </si>
  <si>
    <t>Ren. Kg/m2</t>
  </si>
  <si>
    <t xml:space="preserve">Ren. Kg/ha </t>
  </si>
  <si>
    <t>Ren. Ton/ha</t>
  </si>
  <si>
    <t xml:space="preserve">TOTAL </t>
  </si>
  <si>
    <t>Distancia entre surcos</t>
  </si>
  <si>
    <t>m</t>
  </si>
  <si>
    <t>distancia entre plantas</t>
  </si>
  <si>
    <t>Num hileras</t>
  </si>
  <si>
    <t>Plantas por surco</t>
  </si>
  <si>
    <t>Surcos por hectarea</t>
  </si>
  <si>
    <t xml:space="preserve">Entonces </t>
  </si>
  <si>
    <t>plantas en</t>
  </si>
  <si>
    <t>m2</t>
  </si>
  <si>
    <t xml:space="preserve">PESO TOTAL DE FRUTOS PRIMERA CALIDAD T2 R1 </t>
  </si>
  <si>
    <t>PESO TOTAL DE FRUTOS PRIMERA CALIDAD T2 R2</t>
  </si>
  <si>
    <t>PESO TOTAL DE FRUTOS PRIMERA CALIDAD T2 R3</t>
  </si>
  <si>
    <t>PESO TOTAL DE FRUTOS PRIMERA CALIDAD T2 R4</t>
  </si>
  <si>
    <t xml:space="preserve">PESO TOTAL DE FRUTOS PRIMERA CALIDAD T3 R1 </t>
  </si>
  <si>
    <t>PESO TOTAL DE FRUTOS PRIMERA CALIDAD T3 R2</t>
  </si>
  <si>
    <t>PESO TOTAL DE FRUTOS PRIMERA CALIDAD T3 R3</t>
  </si>
  <si>
    <t>PESO TOTAL DE FRUTOS PRIMERA CALIDAD T3 R4</t>
  </si>
  <si>
    <t>TOTAL</t>
  </si>
  <si>
    <t xml:space="preserve">PESO TOTAL DE FRUTOS PRIMERA CALIDAD T4 R1 </t>
  </si>
  <si>
    <t>PESO TOTAL DE FRUTOS PRIMERA CALIDAD T4 R2</t>
  </si>
  <si>
    <t>PESO TOTAL DE FRUTOS PRIMERA CALIDAD T4 R3</t>
  </si>
  <si>
    <t>PESO TOTAL DE FRUTOS PRIMERA CALIDAD T4 R4</t>
  </si>
  <si>
    <t xml:space="preserve">PESO TOTAL DE FRUTOS PRIMERA CALIDAD T5 R1 </t>
  </si>
  <si>
    <t>PESO TOTAL DE FRUTOS PRIMERA CALIDAD T5 R2</t>
  </si>
  <si>
    <t>PESO TOTAL DE FRUTOS PRIMERA CALIDAD T5 R3</t>
  </si>
  <si>
    <t>PESO TOTAL DE FRUTOS PRIMERA CALIDAD T5 R4</t>
  </si>
  <si>
    <t xml:space="preserve">PESO TOTAL DE FRUTOS PRIMERA CALIDAD T6 R1 </t>
  </si>
  <si>
    <t>PESO TOTAL DE FRUTOS PRIMERA CALIDAD T6 R2</t>
  </si>
  <si>
    <t>PESO TOTAL DE FRUTOS PRIMERA CALIDAD T6 R3</t>
  </si>
  <si>
    <t>PESO TOTAL DE FRUTOS PRIMERA CALIDAD T6 R4</t>
  </si>
  <si>
    <t xml:space="preserve">PESO TOTAL DE FRUTOS PRIMERA CALIDAD T7 R1 </t>
  </si>
  <si>
    <t>PESO TOTAL DE FRUTOS PRIMERA CALIDAD T7 R2</t>
  </si>
  <si>
    <t>PESO TOTAL DE FRUTOS PRIMERA CALIDAD T7 R3</t>
  </si>
  <si>
    <t>PESO TOTAL DE FRUTOS PRIMERA CALIDAD T7 R4</t>
  </si>
  <si>
    <t xml:space="preserve">PESO TOTAL DE FRUTOS PRIMERA CALIDAD T8 R1 </t>
  </si>
  <si>
    <t>PESO TOTAL DE FRUTOS PRIMERA CALIDAD T8 R2</t>
  </si>
  <si>
    <t>PESO TOTAL DE FRUTOS PRIMERA CALIDAD T8 R3</t>
  </si>
  <si>
    <t>PESO TOTAL DE FRUTOS PRIMERA CALIDAD T8 R4</t>
  </si>
  <si>
    <t xml:space="preserve">PESO TOTAL DE FRUTOS SEGUNDA CALIDAD T1 R1 </t>
  </si>
  <si>
    <t>PESO TOTAL DE FRUTOS SEGUNDA CALIDAD T1 R2</t>
  </si>
  <si>
    <t>PESO TOTAL DE FRUTOS SEGUNDA CALIDAD T1 R3</t>
  </si>
  <si>
    <t>PESO TOTAL DE FRUTOS SEGUNDA CALIDAD T1 R4</t>
  </si>
  <si>
    <t>Ren. Kg/ha</t>
  </si>
  <si>
    <t xml:space="preserve">PESO TOTAL DE FRUTOS SEGUNDA CALIDAD T2 R1 </t>
  </si>
  <si>
    <t>PESO TOTAL DE FRUTOS SEGUNDA CALIDAD T2 R2</t>
  </si>
  <si>
    <t>PESO TOTAL DE FRUTOS SEGUNDA CALIDAD T2 R3</t>
  </si>
  <si>
    <t>PESO TOTAL DE FRUTOS SEGUNDA CALIDAD T2 R4</t>
  </si>
  <si>
    <t xml:space="preserve">PESO TOTAL DE FRUTOS SEGUNDA CALIDAD T3 R1 </t>
  </si>
  <si>
    <t>PESO TOTAL DE FRUTOS SEGUNDA CALIDAD T3 R2</t>
  </si>
  <si>
    <t>PESO TOTAL DE FRUTOS SEGUNDA CALIDAD T3 R3</t>
  </si>
  <si>
    <t>PESO TOTAL DE FRUTOS SEGUNDA CALIDAD T3 R4</t>
  </si>
  <si>
    <t xml:space="preserve">PESO TOTAL DE FRUTOS SEGUNDA CALIDAD T4 R1 </t>
  </si>
  <si>
    <t>PESO TOTAL DE FRUTOS SEGUNDA CALIDAD T4 R2</t>
  </si>
  <si>
    <t>PESO TOTAL DE FRUTOS SEGUNDA CALIDAD T4 R3</t>
  </si>
  <si>
    <t>PESO TOTAL DE FRUTOS SEGUNDA CALIDAD T4 R4</t>
  </si>
  <si>
    <t xml:space="preserve">PESO TOTAL DE FRUTOS SEGUNDA CALIDAD T5 R1 </t>
  </si>
  <si>
    <t>PESO TOTAL DE FRUTOS SEGUNDA CALIDAD T5 R2</t>
  </si>
  <si>
    <t>PESO TOTAL DE FRUTOS SEGUNDA CALIDAD T5 R3</t>
  </si>
  <si>
    <t>PESO TOTAL DE FRUTOS SEGUNDA CALIDAD T5 R4</t>
  </si>
  <si>
    <t xml:space="preserve">PESO TOTAL DE FRUTOS SEGUNDA CALIDAD T6 R1 </t>
  </si>
  <si>
    <t>PESO TOTAL DE FRUTOS SEGUNDA CALIDAD T6 R2</t>
  </si>
  <si>
    <t>PESO TOTAL DE FRUTOS SEGUNDA CALIDAD T6 R3</t>
  </si>
  <si>
    <t>PESO TOTAL DE FRUTOS SEGUNDA CALIDAD T6 R4</t>
  </si>
  <si>
    <t xml:space="preserve">PESO TOTAL DE FRUTOS SEGUNDA CALIDAD T7 R1 </t>
  </si>
  <si>
    <t>PESO TOTAL DE FRUTOS SEGUNDA CALIDAD T7 R2</t>
  </si>
  <si>
    <t>PESO TOTAL DE FRUTOS SEGUNDA CALIDAD T7 R3</t>
  </si>
  <si>
    <t>PESO TOTAL DE FRUTOS SEGUNDA CALIDAD T7 R4</t>
  </si>
  <si>
    <t xml:space="preserve">PESO TOTAL DE FRUTOS SEGUNDA CALIDAD T8 R1 </t>
  </si>
  <si>
    <t>PESO TOTAL DE FRUTOS SEGUNDA CALIDAD T8 R2</t>
  </si>
  <si>
    <t>PESO TOTAL DE FRUTOS SEGUNDA CALIDAD T8 R3</t>
  </si>
  <si>
    <t>PESO TOTAL DE FRUTOS SEGUNDA CALIDAD T8 R4</t>
  </si>
  <si>
    <t xml:space="preserve">PESO TOTAL DE FRUTOS TERCERA CALIDAD T1 R1 </t>
  </si>
  <si>
    <t>PESO TOTAL DE FRUTOS TERCERA CALIDAD T1 R2</t>
  </si>
  <si>
    <t>PESO TOTAL DE FRUTOS TERCERA CALIDAD T1 R3</t>
  </si>
  <si>
    <t>PESO TOTAL DE FRUTOS TERCERA CALIDAD T1 R4</t>
  </si>
  <si>
    <t xml:space="preserve">PESO TOTAL DE FRUTOS TERCERA CALIDAD T2 R1 </t>
  </si>
  <si>
    <t>PESO TOTAL DE FRUTOS TERCERA CALIDAD T2 R2</t>
  </si>
  <si>
    <t>PESO TOTAL DE FRUTOS TERCERA CALIDAD T2 R3</t>
  </si>
  <si>
    <t>PESO TOTAL DE FRUTOS TERCERA CALIDAD T2 R4</t>
  </si>
  <si>
    <t xml:space="preserve">PESO TOTAL DE FRUTOS TERCERA CALIDAD T3 R1 </t>
  </si>
  <si>
    <t>PESO TOTAL DE FRUTOS TERCERA CALIDAD T3 R2</t>
  </si>
  <si>
    <t>PESO TOTAL DE FRUTOS TERCERA CALIDAD T3 R3</t>
  </si>
  <si>
    <t>PESO TOTAL DE FRUTOS TERCERA CALIDAD T3 R4</t>
  </si>
  <si>
    <t xml:space="preserve">PESO TOTAL DE FRUTOS TERCERA CALIDAD T4 R1 </t>
  </si>
  <si>
    <t>PESO TOTAL DE FRUTOS TERCERA CALIDAD T4 R2</t>
  </si>
  <si>
    <t>PESO TOTAL DE FRUTOS TERCERA CALIDAD T4 R3</t>
  </si>
  <si>
    <t>PESO TOTAL DE FRUTOS TERCERA CALIDAD T4 R4</t>
  </si>
  <si>
    <t xml:space="preserve">PESO TOTAL DE FRUTOS TERCERA CALIDAD T5 R1 </t>
  </si>
  <si>
    <t>PESO TOTAL DE FRUTOS TERCERA CALIDAD T5 R2</t>
  </si>
  <si>
    <t>PESO TOTAL DE FRUTOS TERCERA CALIDAD T5 R3</t>
  </si>
  <si>
    <t>PESO TOTAL DE FRUTOS TERCERA CALIDAD T5 R4</t>
  </si>
  <si>
    <t xml:space="preserve">PESO TOTAL DE FRUTOS TERCERA CALIDAD T6 R1 </t>
  </si>
  <si>
    <t>PESO TOTAL DE FRUTOS TERCERA CALIDAD T6 R2</t>
  </si>
  <si>
    <t>PESO TOTAL DE FRUTOS TERCERA CALIDAD T6 R3</t>
  </si>
  <si>
    <t>PESO TOTAL DE FRUTOS TERCERA CALIDAD T6 R4</t>
  </si>
  <si>
    <t xml:space="preserve">PESO TOTAL DE FRUTOS TERCERA CALIDAD T7 R1 </t>
  </si>
  <si>
    <t>PESO TOTAL DE FRUTOS TERCERA CALIDAD T7 R2</t>
  </si>
  <si>
    <t>PESO TOTAL DE FRUTOS TERCERA CALIDAD T7 R3</t>
  </si>
  <si>
    <t>PESO TOTAL DE FRUTOS TERCERA CALIDAD T7 R4</t>
  </si>
  <si>
    <t xml:space="preserve">PESO TOTAL DE FRUTOS TERCERA CALIDAD T8 R1 </t>
  </si>
  <si>
    <t>PESO TOTAL DE FRUTOS TERCERA CALIDAD T8 R2</t>
  </si>
  <si>
    <t>PESO TOTAL DE FRUTOS TERCERA CALIDAD T8 R3</t>
  </si>
  <si>
    <t>PESO TOTAL DE FRUTOS TERCERA CALIDAD T8 R4</t>
  </si>
  <si>
    <t>PESO TOTAL DE FRUTOS CUARTA CALIDAD T1 R1</t>
  </si>
  <si>
    <t>PESO TOTAL DE FRUTOS CUARTA CALIDAD T1 R2</t>
  </si>
  <si>
    <t>PESO TOTAL DE FRUTOS CUARTA CALIDAD T1 R3</t>
  </si>
  <si>
    <t>PESO TOTAL DE FRUTOS CUARTA CALIDAD T1 R4</t>
  </si>
  <si>
    <t>PESO TOTAL DE FRUTOS CUARTA CALIDAD T2 R1</t>
  </si>
  <si>
    <t>PESO TOTAL DE FRUTOS CUARTA CALIDAD T2 R2</t>
  </si>
  <si>
    <t>PESO TOTAL DE FRUTOS CUARTA CALIDAD T2 R3</t>
  </si>
  <si>
    <t>PESO TOTAL DE FRUTOS CUARTA CALIDAD T2 R4</t>
  </si>
  <si>
    <t>PESO TOTAL DE FRUTOS CUARTA CALIDAD T3 R1</t>
  </si>
  <si>
    <t>PESO TOTAL DE FRUTOS CUARTA CALIDAD T3 R2</t>
  </si>
  <si>
    <t>PESO TOTAL DE FRUTOS CUARTA CALIDAD T3 R3</t>
  </si>
  <si>
    <t>PESO TOTAL DE FRUTOS CUARTA CALIDAD T3 R4</t>
  </si>
  <si>
    <t>PESO TOTAL DE FRUTOS CUARTA CALIDAD T4 R1</t>
  </si>
  <si>
    <t>PESO TOTAL DE FRUTOS CUARTA CALIDAD T4 R2</t>
  </si>
  <si>
    <t>PESO TOTAL DE FRUTOS CUARTA CALIDAD T4 R3</t>
  </si>
  <si>
    <t>PESO TOTAL DE FRUTOS CUARTA CALIDAD T4 R4</t>
  </si>
  <si>
    <t>PESO TOTAL DE FRUTOS CUARTA CALIDAD T5 R1</t>
  </si>
  <si>
    <t>PESO TOTAL DE FRUTOS CUARTA CALIDAD T5 R2</t>
  </si>
  <si>
    <t>PESO TOTAL DE FRUTOS CUARTA CALIDAD T5 R3</t>
  </si>
  <si>
    <t>PESO TOTAL DE FRUTOS CUARTA CALIDAD T5 R4</t>
  </si>
  <si>
    <t>PESO TOTAL DE FRUTOS CUARTA CALIDAD T6 R1</t>
  </si>
  <si>
    <t>PESO TOTAL DE FRUTOS CUARTA CALIDAD T6 R2</t>
  </si>
  <si>
    <t>PESO TOTAL DE FRUTOS CUARTA CALIDAD T6 R3</t>
  </si>
  <si>
    <t>PESO TOTAL DE FRUTOS CUARTA CALIDAD T6 R4</t>
  </si>
  <si>
    <t>PESO TOTAL DE FRUTOS CUARTA CALIDAD T7 R1</t>
  </si>
  <si>
    <t>PESO TOTAL DE FRUTOS CUARTA CALIDAD T7 R2</t>
  </si>
  <si>
    <t>PESO TOTAL DE FRUTOS CUARTA CALIDAD T7 R3</t>
  </si>
  <si>
    <t>PESO TOTAL DE FRUTOS CUARTA CALIDAD T7 R4</t>
  </si>
  <si>
    <t>PESO TOTAL DE FRUTOS CUARTA CALIDAD T8 R1</t>
  </si>
  <si>
    <t>PESO TOTAL DE FRUTOS CUARTA CALIDAD T8 R2</t>
  </si>
  <si>
    <t>PESO TOTAL DE FRUTOS CUARTA CALIDAD T8 R3</t>
  </si>
  <si>
    <t>PESO TOTAL DE FRUTOS CUARTA CALIDAD T8 R4</t>
  </si>
  <si>
    <t xml:space="preserve">NUMERO TOTAL DE FRUTOS PRIMERA CALIDAD T1 R1 </t>
  </si>
  <si>
    <t>NUMERO TOTAL DE FRUTOS PRIMERA CALIDAD T1 R2</t>
  </si>
  <si>
    <t>NUMERO TOTAL DE FRUTOS PRIMERA CALIDAD T1 R3</t>
  </si>
  <si>
    <t>NUMERO TOTAL DE FRUTOS PRIMERA CALIDAD T1 R4</t>
  </si>
  <si>
    <t>Ren.Fr/M2</t>
  </si>
  <si>
    <t>Ren.Fr/ha</t>
  </si>
  <si>
    <t xml:space="preserve">NUMERO TOTAL DE FRUTOS PRIMERA CALIDAD T2 R1 </t>
  </si>
  <si>
    <t>NUMERO TOTAL DE FRUTOS PRIMERA CALIDAD T2 R2</t>
  </si>
  <si>
    <t>NUMERO TOTAL DE FRUTOS PRIMERA CALIDAD T2 R3</t>
  </si>
  <si>
    <t>NUMERO TOTAL DE FRUTOS PRIMERA CALIDAD T2 R4</t>
  </si>
  <si>
    <t xml:space="preserve">NUMERO TOTAL DE FRUTOS PRIMERA CALIDAD T3 R1 </t>
  </si>
  <si>
    <t>NUMERO TOTAL DE FRUTOS PRIMERA CALIDAD T3 R2</t>
  </si>
  <si>
    <t>NUMERO TOTAL DE FRUTOS PRIMERA CALIDAD T3 R3</t>
  </si>
  <si>
    <t>NUMERO TOTAL DE FRUTOS PRIMERA CALIDAD T3 R4</t>
  </si>
  <si>
    <t xml:space="preserve">NUMERO TOTAL DE FRUTOS PRIMERA CALIDAD T4 R1 </t>
  </si>
  <si>
    <t>NUMERO TOTAL DE FRUTOS PRIMERA CALIDAD T4 R2</t>
  </si>
  <si>
    <t>NUMERO TOTAL DE FRUTOS PRIMERA CALIDAD T4 R3</t>
  </si>
  <si>
    <t>NUMERO TOTAL DE FRUTOS PRIMERA CALIDAD T4 R4</t>
  </si>
  <si>
    <t>NUMERO TOTAL DE FRUTOS SEGUNDA CALIDAD T1 R2</t>
  </si>
  <si>
    <t xml:space="preserve">NUMERO TOTAL DE FRUTOS PRIMERA CALIDAD T5 R1 </t>
  </si>
  <si>
    <t>NUMERO TOTAL DE FRUTOS PRIMERA CALIDAD T5 R2</t>
  </si>
  <si>
    <t>NUMERO TOTAL DE FRUTOS PRIMERA CALIDAD T5 R3</t>
  </si>
  <si>
    <t>NUMERO TOTAL DE FRUTOS PRIMERA CALIDAD T5 R4</t>
  </si>
  <si>
    <t xml:space="preserve">NUMERO TOTAL DE FRUTOS PRIMERA CALIDAD T6 R1 </t>
  </si>
  <si>
    <t>NUMERO TOTAL DE FRUTOS PRIMERA CALIDAD T6 R2</t>
  </si>
  <si>
    <t>NUMERO TOTAL DE FRUTOS PRIMERA CALIDAD T6 R3</t>
  </si>
  <si>
    <t>NUMERO TOTAL DE FRUTOS PRIMERA CALIDAD T6 R4</t>
  </si>
  <si>
    <t xml:space="preserve">NUMERO TOTAL DE FRUTOS PRIMERA CALIDAD T7 R1 </t>
  </si>
  <si>
    <t>NUMERO TOTAL DE FRUTOS PRIMERA CALIDAD T7 R2</t>
  </si>
  <si>
    <t>NUMERO TOTAL DE FRUTOS PRIMERA CALIDAD T7 R3</t>
  </si>
  <si>
    <t>NUMERO TOTAL DE FRUTOS PRIMERA CALIDAD T7 R4</t>
  </si>
  <si>
    <t xml:space="preserve">NUMERO TOTAL DE FRUTOS PRIMERA CALIDAD T8 R1 </t>
  </si>
  <si>
    <t>NUMERO TOTAL DE FRUTOS PRIMERA CALIDAD T8 R2</t>
  </si>
  <si>
    <t>NUMERO TOTAL DE FRUTOS PRIMERA CALIDAD T8 R3</t>
  </si>
  <si>
    <t>NUMERO TOTAL DE FRUTOS PRIMERA CALIDAD T8 R4</t>
  </si>
  <si>
    <t xml:space="preserve">NUMERO TOTAL DE FRUTOS SEGUNDA CALIDAD T1 R1 </t>
  </si>
  <si>
    <t>NUMERO TOTAL DE FRUTOS SEGUNDA CALIDAD T1 R3</t>
  </si>
  <si>
    <t>NUMERO TOTAL DE FRUTOS SEGUNDA CALIDAD T1 R4</t>
  </si>
  <si>
    <t xml:space="preserve">NUMERO TOTAL DE FRUTOS SEGUNDA CALIDAD T2 R1 </t>
  </si>
  <si>
    <t>NUMERO TOTAL DE FRUTOS SEGUNDA CALIDAD T2 R2</t>
  </si>
  <si>
    <t>NUMERO TOTAL DE FRUTOS SEGUNDA CALIDAD T2 R3</t>
  </si>
  <si>
    <t>NUMERO TOTAL DE FRUTOS SEGUNDA CALIDAD T2 R4</t>
  </si>
  <si>
    <t>NUMERO TOTAL DE FRUTOS SEGUNDA CALIDAD T3 R1</t>
  </si>
  <si>
    <t>NUMERO TOTAL DE FRUTOS SEGUNDA CALIDAD T3 R2</t>
  </si>
  <si>
    <t>NUMERO TOTAL DE FRUTOS SEGUNDA CALIDAD T3 R3</t>
  </si>
  <si>
    <t>NUMERO TOTAL DE FRUTOS SEGUNDA CALIDAD T3 R4</t>
  </si>
  <si>
    <t>NUMERO TOTAL DE FRUTOS SEGUNDA CALIDAD T4 R1</t>
  </si>
  <si>
    <t>NUMERO TOTAL DE FRUTOS SEGUNDA CALIDAD T4 R2</t>
  </si>
  <si>
    <t>NUMERO TOTAL DE FRUTOS SEGUNDA CALIDAD T4 R3</t>
  </si>
  <si>
    <t>NUMERO TOTAL DE FRUTOS SEGUNDA CALIDAD T4 R4</t>
  </si>
  <si>
    <t xml:space="preserve">NUMERO TOTAL DE FRUTOS SEGUNDA CALIDAD T5 R1 </t>
  </si>
  <si>
    <t>NUMERO TOTAL DE FRUTOS SEGUNDA CALIDAD T5 R2</t>
  </si>
  <si>
    <t>NUMERO TOTAL DE FRUTOS SEGUNDA CALIDAD T5 R3</t>
  </si>
  <si>
    <t>NUMERO TOTAL DE FRUTOS SEGUNDA CALIDAD T5 R4</t>
  </si>
  <si>
    <t xml:space="preserve">NUMERO TOTAL DE FRUTOS SEGUNDA CALIDAD T6 R1 </t>
  </si>
  <si>
    <t>NUMERO TOTAL DE FRUTOS SEGUNDA CALIDAD T6 R2</t>
  </si>
  <si>
    <t>NUMERO TOTAL DE FRUTOS SEGUNDA CALIDAD T6 R3</t>
  </si>
  <si>
    <t>NUMERO TOTAL DE FRUTOS SEGUNDA CALIDAD T6 R4</t>
  </si>
  <si>
    <t xml:space="preserve">NUMERO TOTAL DE FRUTOS SEGUNDA CALIDAD T7 R1 </t>
  </si>
  <si>
    <t>NUMERO TOTAL DE FRUTOS SEGUNDA CALIDAD T7 R2</t>
  </si>
  <si>
    <t>NUMERO TOTAL DE FRUTOS SEGUNDA CALIDAD T7 R3</t>
  </si>
  <si>
    <t>NUMERO TOTAL DE FRUTOS SEGUNDA CALIDAD T7 R4</t>
  </si>
  <si>
    <t xml:space="preserve">NUMERO TOTAL DE FRUTOS SEGUNDA CALIDAD T8 R1 </t>
  </si>
  <si>
    <t>NUMERO TOTAL DE FRUTOS SEGUNDA CALIDAD T8 R2</t>
  </si>
  <si>
    <t>NUMERO TOTAL DE FRUTOS SEGUNDA CALIDAD T8 R3</t>
  </si>
  <si>
    <t>NUMERO TOTAL DE FRUTOS SEGUNDA CALIDAD T8 R4</t>
  </si>
  <si>
    <t xml:space="preserve">NUMERO TOTAL DE FRUTOS TERCERA CALIDAD T2 R1 </t>
  </si>
  <si>
    <t xml:space="preserve">NUMERO TOTAL DE FRUTOS TERCERA CALIDAD T1 R1 </t>
  </si>
  <si>
    <t>NUMERO TOTAL DE FRUTOS TERCERA CALIDAD T1 R2</t>
  </si>
  <si>
    <t>NUMERO TOTAL DE FRUTOS TERCERA CALIDAD T1 R3</t>
  </si>
  <si>
    <t>NUMERO TOTAL DE FRUTOS TERCERA CALIDAD T1 R4</t>
  </si>
  <si>
    <t>NUMERO TOTAL DE FRUTOS TERCERA CALIDAD T2 R2</t>
  </si>
  <si>
    <t>NUMERO TOTAL DE FRUTOS TERCERA CALIDAD T2 R3</t>
  </si>
  <si>
    <t>NUMERO TOTAL DE FRUTOS TERCERA CALIDAD T2 R4</t>
  </si>
  <si>
    <t xml:space="preserve">NUMERO TOTAL DE FRUTOS TERCERA CALIDAD T3 R1 </t>
  </si>
  <si>
    <t>NUMERO TOTAL DE FRUTOS TERCERA CALIDAD T3 R2</t>
  </si>
  <si>
    <t>NUMERO TOTAL DE FRUTOS TERCERA CALIDAD T3 R3</t>
  </si>
  <si>
    <t>NUMERO TOTAL DE FRUTOS TERCERA CALIDAD T3 R4</t>
  </si>
  <si>
    <t xml:space="preserve">NUMERO TOTAL DE FRUTOS TERCERA CALIDAD T4 R1 </t>
  </si>
  <si>
    <t>NUMERO TOTAL DE FRUTOS TERCERA CALIDAD T4 R2</t>
  </si>
  <si>
    <t>NUMERO TOTAL DE FRUTOS TERCERA CALIDAD T4 R3</t>
  </si>
  <si>
    <t>NUMERO TOTAL DE FRUTOS TERCERA CALIDAD T4 R4</t>
  </si>
  <si>
    <t xml:space="preserve">NUMERO TOTAL DE FRUTOS TERCERA CALIDAD T5 R1 </t>
  </si>
  <si>
    <t>NUMERO TOTAL DE FRUTOS TERCERA CALIDAD T5 R2</t>
  </si>
  <si>
    <t>NUMERO TOTAL DE FRUTOS TERCERA CALIDAD T5 R3</t>
  </si>
  <si>
    <t>NUMERO TOTAL DE FRUTOS TERCERA CALIDAD T5 R4</t>
  </si>
  <si>
    <t xml:space="preserve">NUMERO TOTAL DE FRUTOS TERCERA CALIDAD T6 R1 </t>
  </si>
  <si>
    <t>NUMERO TOTAL DE FRUTOS TERCERA CALIDAD T6 R2</t>
  </si>
  <si>
    <t>NUMERO TOTAL DE FRUTOS TERCERA CALIDAD T6 R3</t>
  </si>
  <si>
    <t>NUMERO TOTAL DE FRUTOS TERCERA CALIDAD T6 R4</t>
  </si>
  <si>
    <t xml:space="preserve">NUMERO TOTAL DE FRUTOS TERCERA CALIDAD T7 R1 </t>
  </si>
  <si>
    <t>NUMERO TOTAL DE FRUTOS TERCERA CALIDAD T7 R2</t>
  </si>
  <si>
    <t>NUMERO TOTAL DE FRUTOS TERCERA CALIDAD T7 R3</t>
  </si>
  <si>
    <t>NUMERO TOTAL DE FRUTOS TERCERA CALIDAD T7 R4</t>
  </si>
  <si>
    <t xml:space="preserve">NUMERO TOTAL DE FRUTOS TERCERA CALIDAD T8 R1 </t>
  </si>
  <si>
    <t>NUMERO TOTAL DE FRUTOS TERCERA CALIDAD T8 R2</t>
  </si>
  <si>
    <t>NUMERO TOTAL DE FRUTOS TERCERA CALIDAD T8 R3</t>
  </si>
  <si>
    <t>NUMERO TOTAL DE FRUTOS TERCERA CALIDAD T8 R4</t>
  </si>
  <si>
    <t xml:space="preserve">NUMERO TOTAL DE FRUTOS CUARTA CALIDAD T1 R1 </t>
  </si>
  <si>
    <t>NUMERO TOTAL DE FRUTOS CUARTA CALIDAD T1 R2</t>
  </si>
  <si>
    <t>NUMERO TOTAL DE FRUTOS CUARTA CALIDAD T1 R3</t>
  </si>
  <si>
    <t>NUMERO TOTAL DE FRUTOS CUARTA CALIDAD T1 R4</t>
  </si>
  <si>
    <t xml:space="preserve">NUMERO TOTAL DE FRUTOS CUARTA CALIDAD T2 R1 </t>
  </si>
  <si>
    <t>NUMERO TOTAL DE FRUTOS CUARTA CALIDAD T2 R2</t>
  </si>
  <si>
    <t>NUMERO TOTAL DE FRUTOS CUARTA CALIDAD T2 R3</t>
  </si>
  <si>
    <t>NUMERO TOTAL DE FRUTOS CUARTA CALIDAD T2 R4</t>
  </si>
  <si>
    <t xml:space="preserve">NUMERO TOTAL DE FRUTOS CUARTA CALIDAD T3 R1 </t>
  </si>
  <si>
    <t>NUMERO TOTAL DE FRUTOS CUARTA CALIDAD T3 R2</t>
  </si>
  <si>
    <t>NUMERO TOTAL DE FRUTOS CUARTA CALIDAD T3 R3</t>
  </si>
  <si>
    <t>NUMERO TOTAL DE FRUTOS CUARTA CALIDAD T3 R4</t>
  </si>
  <si>
    <t xml:space="preserve">NUMERO TOTAL DE FRUTOS CUARTA CALIDAD T4 R1 </t>
  </si>
  <si>
    <t>NUMERO TOTAL DE FRUTOS CUARTA CALIDAD T4 R2</t>
  </si>
  <si>
    <t>NUMERO TOTAL DE FRUTOS CUARTA CALIDAD T4 R3</t>
  </si>
  <si>
    <t>NUMERO TOTAL DE FRUTOS CUARTA CALIDAD T4 R4</t>
  </si>
  <si>
    <t xml:space="preserve">NUMERO TOTAL DE FRUTOS CUARTA CALIDAD T5 R1 </t>
  </si>
  <si>
    <t>NUMERO TOTAL DE FRUTOS CUARTA CALIDAD T5 R2</t>
  </si>
  <si>
    <t>NUMERO TOTAL DE FRUTOS CUARTA CALIDAD T5 R3</t>
  </si>
  <si>
    <t>NUMERO TOTAL DE FRUTOS CUARTA CALIDAD T5 R4</t>
  </si>
  <si>
    <t xml:space="preserve">NUMERO TOTAL DE FRUTOS CUARTA CALIDAD T6 R1 </t>
  </si>
  <si>
    <t>NUMERO TOTAL DE FRUTOS CUARTA CALIDAD T6 R2</t>
  </si>
  <si>
    <t>NUMERO TOTAL DE FRUTOS CUARTA CALIDAD T6 R3</t>
  </si>
  <si>
    <t>NUMERO TOTAL DE FRUTOS CUARTA CALIDAD T6 R4</t>
  </si>
  <si>
    <t xml:space="preserve">NUMERO TOTAL DE FRUTOS CUARTA CALIDAD T7 R1 </t>
  </si>
  <si>
    <t>NUMERO TOTAL DE FRUTOS CUARTA CALIDAD T7 R2</t>
  </si>
  <si>
    <t>NUMERO TOTAL DE FRUTOS CUARTA CALIDAD T7 R3</t>
  </si>
  <si>
    <t>NUMERO TOTAL DE FRUTOS CUARTA CALIDAD T7 R4</t>
  </si>
  <si>
    <t xml:space="preserve">NUMERO TOTAL DE FRUTOS CUARTA CALIDAD T8 R1 </t>
  </si>
  <si>
    <t>NUMERO TOTAL DE FRUTOS CUARTA CALIDAD T8 R2</t>
  </si>
  <si>
    <t>NUMERO TOTAL DE FRUTOS CUARTA CALIDAD T8 R3</t>
  </si>
  <si>
    <t>NUMERO TOTAL DE FRUTOS CUARTA CALIDAD T8 R4</t>
  </si>
  <si>
    <t>RENDIMIENTO TOTAL DE FRUTOS Ha T1 R1</t>
  </si>
  <si>
    <t>RENDIMIENTO TOTAL DE FRUTOS Ha T1 R2</t>
  </si>
  <si>
    <t>RENDIMIENTO TOTAL DE FRUTOS Ha T1 R3</t>
  </si>
  <si>
    <t>RENDIMIENTO TOTAL DE FRUTOS Ha T1 R4</t>
  </si>
  <si>
    <t>RENDIMIENTO TOTAL DE FRUTOS Ha T2 R1</t>
  </si>
  <si>
    <t>RENDIMIENTO TOTAL DE FRUTOS Ha T2 R2</t>
  </si>
  <si>
    <t>RENDIMIENTO TOTAL DE FRUTOS Ha T2 R3</t>
  </si>
  <si>
    <t>RENDIMIENTO TOTAL DE FRUTOS Ha T2 R4</t>
  </si>
  <si>
    <t>RENDIMIENTO TOTAL DE FRUTOS Ha T3 R1</t>
  </si>
  <si>
    <t>RENDIMIENTO TOTAL DE FRUTOS Ha T3 R2</t>
  </si>
  <si>
    <t>RENDIMIENTO TOTAL DE FRUTOS Ha T3 R3</t>
  </si>
  <si>
    <t>RENDIMIENTO TOTAL DE FRUTOS Ha T3 R4</t>
  </si>
  <si>
    <t>RENDIMIENTO TOTAL DE FRUTOS Ha T4 R1</t>
  </si>
  <si>
    <t>RENDIMIENTO TOTAL DE FRUTOS Ha T4 R2</t>
  </si>
  <si>
    <t>RENDIMIENTO TOTAL DE FRUTOS Ha T4 R3</t>
  </si>
  <si>
    <t>RENDIMIENTO TOTAL DE FRUTOS Ha T4 R4</t>
  </si>
  <si>
    <t>RENDIMIENTO TOTAL DE FRUTOS Ha T5 R1</t>
  </si>
  <si>
    <t>RENDIMIENTO TOTAL DE FRUTOS Ha T5 R2</t>
  </si>
  <si>
    <t>RENDIMIENTO TOTAL DE FRUTOS Ha T5 R3</t>
  </si>
  <si>
    <t>RENDIMIENTO TOTAL DE FRUTOS Ha T5 R4</t>
  </si>
  <si>
    <t>RENDIMIENTO TOTAL DE FRUTOS Ha T6 R1</t>
  </si>
  <si>
    <t>RENDIMIENTO TOTAL DE FRUTOS Ha T6 R2</t>
  </si>
  <si>
    <t>RENDIMIENTO TOTAL DE FRUTOS Ha T6 R3</t>
  </si>
  <si>
    <t>RENDIMIENTO TOTAL DE FRUTOS Ha T6 R4</t>
  </si>
  <si>
    <t>RENDIMIENTO TOTAL DE FRUTOS Ha T7 R1</t>
  </si>
  <si>
    <t>RENDIMIENTO TOTAL DE FRUTOS Ha T7 R2</t>
  </si>
  <si>
    <t>RENDIMIENTO TOTAL DE FRUTOS Ha T7 R3</t>
  </si>
  <si>
    <t>RENDIMIENTO TOTAL DE FRUTOS Ha T7 R4</t>
  </si>
  <si>
    <t>RENDIMIENTO TOTAL DE FRUTOS Ha T8 R1</t>
  </si>
  <si>
    <t>RENDIMIENTO TOTAL DE FRUTOS Ha T8 R2</t>
  </si>
  <si>
    <t>RENDIMIENTO TOTAL DE FRUTOS Ha T8 R3</t>
  </si>
  <si>
    <t>RENDIMIENTO TOTAL DE FRUTOS Ha T8 R4</t>
  </si>
  <si>
    <t>RENDIMIENTO TOTAL EN TON Ha T1 R1</t>
  </si>
  <si>
    <t>RENDIMIENTO TOTAL EN TON Ha T1 R2</t>
  </si>
  <si>
    <t>RENDIMIENTO TOTAL EN TON Ha T1 R3</t>
  </si>
  <si>
    <t>RENDIMIENTO TOTAL EN TON Ha T1 R4</t>
  </si>
  <si>
    <t>RENDIMIENTO TOTAL EN TON Ha T2 R1</t>
  </si>
  <si>
    <t>RENDIMIENTO TOTAL EN TON Ha T2 R2</t>
  </si>
  <si>
    <t>RENDIMIENTO TOTAL EN TON Ha T2 R3</t>
  </si>
  <si>
    <t>RENDIMIENTO TOTAL EN TON Ha T2 R4</t>
  </si>
  <si>
    <t>RENDIMIENTO TOTAL EN TON Ha T3 R1</t>
  </si>
  <si>
    <t>RENDIMIENTO TOTAL EN TON Ha T3 R2</t>
  </si>
  <si>
    <t>RENDIMIENTO TOTAL EN TON Ha T3 R3</t>
  </si>
  <si>
    <t>RENDIMIENTO TOTAL EN TON Ha T3 R4</t>
  </si>
  <si>
    <t>RENDIMIENTO TOTAL EN TON Ha T4 R1</t>
  </si>
  <si>
    <t>RENDIMIENTO TOTAL EN TON Ha T4 R2</t>
  </si>
  <si>
    <t>RENDIMIENTO TOTAL EN TON Ha T4 R3</t>
  </si>
  <si>
    <t>RENDIMIENTO TOTAL EN TON Ha T4 R4</t>
  </si>
  <si>
    <t>RENDIMIENTO TOTAL EN TON Ha T5 R1</t>
  </si>
  <si>
    <t>RENDIMIENTO TOTAL EN TON Ha T5 R2</t>
  </si>
  <si>
    <t>RENDIMIENTO TOTAL EN TON Ha T5 R3</t>
  </si>
  <si>
    <t>RENDIMIENTO TOTAL EN TON Ha T5 R4</t>
  </si>
  <si>
    <t>RENDIMIENTO TOTAL EN TON Ha T6 R1</t>
  </si>
  <si>
    <t>RENDIMIENTO TOTAL EN TON Ha T6 R2</t>
  </si>
  <si>
    <t>RENDIMIENTO TOTAL EN TON Ha T6 R3</t>
  </si>
  <si>
    <t>RENDIMIENTO TOTAL EN TON Ha T6 R4</t>
  </si>
  <si>
    <t>RENDIMIENTO TOTAL EN TON Ha T7 R1</t>
  </si>
  <si>
    <t>RENDIMIENTO TOTAL EN TON Ha T7 R2</t>
  </si>
  <si>
    <t>RENDIMIENTO TOTAL EN TON Ha T7 R3</t>
  </si>
  <si>
    <t>RENDIMIENTO TOTAL EN TON Ha T7 R4</t>
  </si>
  <si>
    <t>RENDIMIENTO TOTAL EN TON Ha T8 R1</t>
  </si>
  <si>
    <t>RENDIMIENTO TOTAL EN TON Ha T8 R2</t>
  </si>
  <si>
    <t>RENDIMIENTO TOTAL EN TON Ha T8 R3</t>
  </si>
  <si>
    <t>RENDIMIENTO TOTAL EN TON Ha T8 R4</t>
  </si>
  <si>
    <t>Numero de frutos de primera calidad por cosecha</t>
  </si>
  <si>
    <t>Numero de frutos de segunda calidad por cosecha</t>
  </si>
  <si>
    <t>Numero de frutos de tercera calidad por cosecha</t>
  </si>
  <si>
    <t>Peso de frutos de primera calidad por cosecha</t>
  </si>
  <si>
    <t>Peso de frutos de segunda calidad por cosecha</t>
  </si>
  <si>
    <t>Peso de frutos de tercera calidad por cosecha</t>
  </si>
  <si>
    <t>Diametro de fruto de primera por cosecha</t>
  </si>
  <si>
    <t>Peso de frutos de desecho por cosecha</t>
  </si>
  <si>
    <t>Numero de frutos de desecho por cosecha</t>
  </si>
  <si>
    <t>Diametro de fruto de segunda por cosecha</t>
  </si>
  <si>
    <t>Longitud de fruto de primera por cosecha</t>
  </si>
  <si>
    <t>Longitud de fruto de segunda por cosecha</t>
  </si>
  <si>
    <t>Peso de un fruto de primera calidad por cosecha</t>
  </si>
  <si>
    <t>Peso de un fruto de segnda calidad por cosecha</t>
  </si>
  <si>
    <t>PF1</t>
  </si>
  <si>
    <t>NF1</t>
  </si>
  <si>
    <t>NF2</t>
  </si>
  <si>
    <t>NF3</t>
  </si>
  <si>
    <t>NF4</t>
  </si>
  <si>
    <t>NFT</t>
  </si>
  <si>
    <t>PF2</t>
  </si>
  <si>
    <t>PF3</t>
  </si>
  <si>
    <t>PF4</t>
  </si>
  <si>
    <t>PFT</t>
  </si>
  <si>
    <t>D1Fr1</t>
  </si>
  <si>
    <t>D1Fr2</t>
  </si>
  <si>
    <t>L1Fr1</t>
  </si>
  <si>
    <t>L1Fr2</t>
  </si>
  <si>
    <t>P1Fr1</t>
  </si>
  <si>
    <t>P1Fr2</t>
  </si>
  <si>
    <t>mm</t>
  </si>
  <si>
    <t>kg</t>
  </si>
  <si>
    <t>NF1ha</t>
  </si>
  <si>
    <t>NF2ha</t>
  </si>
  <si>
    <t>NFTha</t>
  </si>
  <si>
    <t>NF4ha</t>
  </si>
  <si>
    <t>PF1ha</t>
  </si>
  <si>
    <t>PF2ha</t>
  </si>
  <si>
    <t>PF4ha</t>
  </si>
  <si>
    <t>PFTha</t>
  </si>
  <si>
    <t>NF1m2</t>
  </si>
  <si>
    <t>NF2m2</t>
  </si>
  <si>
    <t>NFhm2</t>
  </si>
  <si>
    <t>PF3ha</t>
  </si>
  <si>
    <t>NF3ha</t>
  </si>
  <si>
    <t>NF4m2</t>
  </si>
  <si>
    <t>NFTm2</t>
  </si>
  <si>
    <t>PF1m2</t>
  </si>
  <si>
    <t>PF2m2</t>
  </si>
  <si>
    <t>PFhm2</t>
  </si>
  <si>
    <t>PF4m2</t>
  </si>
  <si>
    <t>PFTm2</t>
  </si>
  <si>
    <t>N</t>
  </si>
  <si>
    <t>Distancia entre plantas</t>
  </si>
  <si>
    <t>Hileras</t>
  </si>
  <si>
    <t xml:space="preserve">Densidad </t>
  </si>
  <si>
    <t>Unidad Experimental</t>
  </si>
  <si>
    <t>Surcos</t>
  </si>
  <si>
    <t>Ancho</t>
  </si>
  <si>
    <t>Largo</t>
  </si>
  <si>
    <t>Superficie</t>
  </si>
  <si>
    <t>Parcela util</t>
  </si>
  <si>
    <t>Plantas totales</t>
  </si>
  <si>
    <t>Puedes calcular de calquier forma</t>
  </si>
  <si>
    <t>pl</t>
  </si>
  <si>
    <t>Frutos</t>
  </si>
  <si>
    <t>Miles de frutos por hectarea</t>
  </si>
  <si>
    <t>Toneladas por hectarea</t>
  </si>
  <si>
    <t>Frutos por m2</t>
  </si>
  <si>
    <t>kg por m2</t>
  </si>
  <si>
    <t>Suma de los frutos cosechados</t>
  </si>
  <si>
    <t>NFCha</t>
  </si>
  <si>
    <t>PFCha</t>
  </si>
  <si>
    <t>NFCm2</t>
  </si>
  <si>
    <t>PFCm2</t>
  </si>
  <si>
    <t>PF3m2</t>
  </si>
  <si>
    <t>Sistema SAS</t>
  </si>
  <si>
    <t>Obs</t>
  </si>
  <si>
    <t>A</t>
  </si>
  <si>
    <t>B</t>
  </si>
  <si>
    <t>Rep</t>
  </si>
  <si>
    <t>Procedimiento GLM</t>
  </si>
  <si>
    <t>Información de nivel de clase</t>
  </si>
  <si>
    <t>Clase</t>
  </si>
  <si>
    <t>Niveles</t>
  </si>
  <si>
    <t>Valores</t>
  </si>
  <si>
    <t>Con Sin</t>
  </si>
  <si>
    <t>Palomo Perseo Pony Toro</t>
  </si>
  <si>
    <t>1 2 3 4</t>
  </si>
  <si>
    <t>Número de observaciones leídas</t>
  </si>
  <si>
    <t>Número de observaciones usadas</t>
  </si>
  <si>
    <t>Fuente</t>
  </si>
  <si>
    <t>DF</t>
  </si>
  <si>
    <t>Suma de cuadrados</t>
  </si>
  <si>
    <t>Cuadrado de la media</t>
  </si>
  <si>
    <t>F-Valor</t>
  </si>
  <si>
    <t>Pr &gt; F</t>
  </si>
  <si>
    <t>Modelo</t>
  </si>
  <si>
    <t>Error</t>
  </si>
  <si>
    <t>Total corregido</t>
  </si>
  <si>
    <t>R-cuadrado</t>
  </si>
  <si>
    <t>Coef Var</t>
  </si>
  <si>
    <t>Raíz MSE</t>
  </si>
  <si>
    <t>Tipo III SS</t>
  </si>
  <si>
    <t>A*Rep</t>
  </si>
  <si>
    <t>A*B</t>
  </si>
  <si>
    <t>Tests de hipótesis usando el MS Tipo III para A*Rep como un término de error</t>
  </si>
  <si>
    <t>&lt;.0001</t>
  </si>
  <si>
    <t>Variable dependiente: NFTm2</t>
  </si>
  <si>
    <t>NFTm2 Media</t>
  </si>
  <si>
    <t>Note:</t>
  </si>
  <si>
    <t>This test controls the Type I experimentwise error rate, but it generally has a higher Type II error rate than REGWQ.</t>
  </si>
  <si>
    <t>Alpha</t>
  </si>
  <si>
    <t>Grados de error de libertad</t>
  </si>
  <si>
    <t>Error de cuadrado medio</t>
  </si>
  <si>
    <t>Valor crítico del rango estudentizado</t>
  </si>
  <si>
    <t>Diferencia significativa mínima</t>
  </si>
  <si>
    <t>Medias con la misma letra</t>
  </si>
  <si>
    <t>no son significativamente</t>
  </si>
  <si>
    <t>diferentes.</t>
  </si>
  <si>
    <t>Tukey Agrupamiento</t>
  </si>
  <si>
    <t>Media</t>
  </si>
  <si>
    <t>Prueba del rango estudentizado de Tukey (HSD) para NFTm2</t>
  </si>
  <si>
    <t>Medias con la misma letra no</t>
  </si>
  <si>
    <t>son significativamente diferentes.</t>
  </si>
  <si>
    <t>C</t>
  </si>
  <si>
    <t>Nivel de</t>
  </si>
  <si>
    <t>Dev std</t>
  </si>
  <si>
    <t>Procedimiento CORR</t>
  </si>
  <si>
    <t>Estadísticos simples</t>
  </si>
  <si>
    <t>Variable</t>
  </si>
  <si>
    <t>Suma</t>
  </si>
  <si>
    <t>Mínimo</t>
  </si>
  <si>
    <t>Máximo</t>
  </si>
  <si>
    <t>Coeficientes de correlación Pearson, N = 32</t>
  </si>
  <si>
    <t>Prob &gt; |r| suponiendo H0: Rho=0</t>
  </si>
  <si>
    <t>T</t>
  </si>
  <si>
    <t>1 2 3 4 5 6 7 8</t>
  </si>
  <si>
    <t>Variable dependiente: NFPCM1</t>
  </si>
  <si>
    <t>NFPCM1 Media</t>
  </si>
  <si>
    <t>Variable dependiente: NFPCM2</t>
  </si>
  <si>
    <t>NFPCM2 Media</t>
  </si>
  <si>
    <t>Variable dependiente: NFPCM3</t>
  </si>
  <si>
    <t>NFPCM3 Media</t>
  </si>
  <si>
    <t>Variable dependiente: NFPCM4</t>
  </si>
  <si>
    <t>NFPCM4 Media</t>
  </si>
  <si>
    <t>Variable dependiente: NFPCM5</t>
  </si>
  <si>
    <t>NFPCM5 Media</t>
  </si>
  <si>
    <t>Variable dependiente: NFPCM6</t>
  </si>
  <si>
    <t>NFPCM6 Media</t>
  </si>
  <si>
    <t>Variable dependiente: NFSCM1</t>
  </si>
  <si>
    <t>NFSCM1 Media</t>
  </si>
  <si>
    <t>Variable dependiente: NFSCM2</t>
  </si>
  <si>
    <t>NFSCM2 Media</t>
  </si>
  <si>
    <t>Variable dependiente: NFSCM3</t>
  </si>
  <si>
    <t>NFSCM3 Media</t>
  </si>
  <si>
    <t>Variable dependiente: NFSCM4</t>
  </si>
  <si>
    <t>NFSCM4 Media</t>
  </si>
  <si>
    <t>Variable dependiente: NFSCM5</t>
  </si>
  <si>
    <t>NFSCM5 Media</t>
  </si>
  <si>
    <t>Variable dependiente: NFSCM6</t>
  </si>
  <si>
    <t>NFSCM6 Media</t>
  </si>
  <si>
    <t>Variable dependiente: NFTCM1</t>
  </si>
  <si>
    <t>.</t>
  </si>
  <si>
    <t>NFTCM1 Media</t>
  </si>
  <si>
    <t>Variable dependiente: NFTCM2</t>
  </si>
  <si>
    <t>NFTCM2 Media</t>
  </si>
  <si>
    <t>Variable dependiente: NFTCM3</t>
  </si>
  <si>
    <t>NFTCM3 Media</t>
  </si>
  <si>
    <t>Variable dependiente: NFTCM4</t>
  </si>
  <si>
    <t>NFTCM4 Media</t>
  </si>
  <si>
    <t>Variable dependiente: NFTCM5</t>
  </si>
  <si>
    <t>NFTCM5 Media</t>
  </si>
  <si>
    <t>Variable dependiente: NFTCM6</t>
  </si>
  <si>
    <t>NFTCM6 Media</t>
  </si>
  <si>
    <t>Variable dependiente: NFCCM1</t>
  </si>
  <si>
    <t>NFCCM1 Media</t>
  </si>
  <si>
    <t>Variable dependiente: NFCCM2</t>
  </si>
  <si>
    <t>NFCCM2 Media</t>
  </si>
  <si>
    <t>Variable dependiente: NFCCM3</t>
  </si>
  <si>
    <t>NFCCM3 Media</t>
  </si>
  <si>
    <t>Variable dependiente: NFCCM4</t>
  </si>
  <si>
    <t>NFCCM4 Media</t>
  </si>
  <si>
    <t>Variable dependiente: NFCCM5</t>
  </si>
  <si>
    <t>NFCCM5 Media</t>
  </si>
  <si>
    <t>Variable dependiente: NFCCM6</t>
  </si>
  <si>
    <t>NFCCM6 Media</t>
  </si>
  <si>
    <t>Variable dependiente: PFPCM1</t>
  </si>
  <si>
    <t>PFPCM1 Media</t>
  </si>
  <si>
    <t>Variable dependiente: PFPCM2</t>
  </si>
  <si>
    <t>PFPCM2 Media</t>
  </si>
  <si>
    <t>Variable dependiente: PFPCM3</t>
  </si>
  <si>
    <t>PFPCM3 Media</t>
  </si>
  <si>
    <t>Variable dependiente: PFPCM4</t>
  </si>
  <si>
    <t>PFPCM4 Media</t>
  </si>
  <si>
    <t>Variable dependiente: PFPCM5</t>
  </si>
  <si>
    <t>PFPCM5 Media</t>
  </si>
  <si>
    <t>Variable dependiente: PFPCM6</t>
  </si>
  <si>
    <t>PFPCM6 Media</t>
  </si>
  <si>
    <t>Variable dependiente: PFSCM1</t>
  </si>
  <si>
    <t>PFSCM1 Media</t>
  </si>
  <si>
    <t>Variable dependiente: PFSCM2</t>
  </si>
  <si>
    <t>PFSCM2 Media</t>
  </si>
  <si>
    <t>Variable dependiente: PFSCM3</t>
  </si>
  <si>
    <t>PFSCM3 Media</t>
  </si>
  <si>
    <t>Variable dependiente: PFSCM4</t>
  </si>
  <si>
    <t>PFSCM4 Media</t>
  </si>
  <si>
    <t>Variable dependiente: PFSCM5</t>
  </si>
  <si>
    <t>PFSCM5 Media</t>
  </si>
  <si>
    <t>Variable dependiente: PFSCM6</t>
  </si>
  <si>
    <t>PFSCM6 Media</t>
  </si>
  <si>
    <t>Variable dependiente: PFTCM1</t>
  </si>
  <si>
    <t>PFTCM1 Media</t>
  </si>
  <si>
    <t>Variable dependiente: PFTCM2</t>
  </si>
  <si>
    <t>PFTCM2 Media</t>
  </si>
  <si>
    <t>Variable dependiente: PFTCM3</t>
  </si>
  <si>
    <t>PFTCM3 Media</t>
  </si>
  <si>
    <t>Variable dependiente: PFTCM4</t>
  </si>
  <si>
    <t>PFTCM4 Media</t>
  </si>
  <si>
    <t>Variable dependiente: PFTCM5</t>
  </si>
  <si>
    <t>PFTCM5 Media</t>
  </si>
  <si>
    <t>Variable dependiente: PFTCM6</t>
  </si>
  <si>
    <t>PFTCM6 Media</t>
  </si>
  <si>
    <t>Variable dependiente: PFCCM1</t>
  </si>
  <si>
    <t>PFCCM1 Media</t>
  </si>
  <si>
    <t>Variable dependiente: PFCCM2</t>
  </si>
  <si>
    <t>PFCCM2 Media</t>
  </si>
  <si>
    <t>Variable dependiente: PFCCM3</t>
  </si>
  <si>
    <t>PFCCM3 Media</t>
  </si>
  <si>
    <t>Variable dependiente: PFCCM4</t>
  </si>
  <si>
    <t>PFCCM4 Media</t>
  </si>
  <si>
    <t>Variable dependiente: PFCCM5</t>
  </si>
  <si>
    <t>PFCCM5 Media</t>
  </si>
  <si>
    <t>Variable dependiente: PFCCM6</t>
  </si>
  <si>
    <t>PFCCM6 Media</t>
  </si>
  <si>
    <t>Variable dependiente: DFPCM1</t>
  </si>
  <si>
    <t>DFPCM1 Media</t>
  </si>
  <si>
    <t>Variable dependiente: DFPCM2</t>
  </si>
  <si>
    <t>DFPCM2 Media</t>
  </si>
  <si>
    <t>Variable dependiente: DFPCM3</t>
  </si>
  <si>
    <t>DFPCM3 Media</t>
  </si>
  <si>
    <t>Variable dependiente: DFPCM4</t>
  </si>
  <si>
    <t>DFPCM4 Media</t>
  </si>
  <si>
    <t>Variable dependiente: DFPCM5</t>
  </si>
  <si>
    <t>DFPCM5 Media</t>
  </si>
  <si>
    <t>Variable dependiente: DFPCM6</t>
  </si>
  <si>
    <t>DFPCM6 Media</t>
  </si>
  <si>
    <t>Variable dependiente: DFSCM1</t>
  </si>
  <si>
    <t>DFSCM1 Media</t>
  </si>
  <si>
    <t>Variable dependiente: DFSCM2</t>
  </si>
  <si>
    <t>DFSCM2 Media</t>
  </si>
  <si>
    <t>Variable dependiente: DFSCM3</t>
  </si>
  <si>
    <t>DFSCM3 Media</t>
  </si>
  <si>
    <t>Variable dependiente: DFSCM4</t>
  </si>
  <si>
    <t>DFSCM4 Media</t>
  </si>
  <si>
    <t>Variable dependiente: DFSCM5</t>
  </si>
  <si>
    <t>DFSCM5 Media</t>
  </si>
  <si>
    <t>Variable dependiente: DFSCM6</t>
  </si>
  <si>
    <t>DFSCM6 Media</t>
  </si>
  <si>
    <t>Variable dependiente: LFPCM1</t>
  </si>
  <si>
    <t>LFPCM1 Media</t>
  </si>
  <si>
    <t>Variable dependiente: LFPCM2</t>
  </si>
  <si>
    <t>LFPCM2 Media</t>
  </si>
  <si>
    <t>Variable dependiente: LFPCM3</t>
  </si>
  <si>
    <t>LFPCM3 Media</t>
  </si>
  <si>
    <t>Variable dependiente: LFPCM4</t>
  </si>
  <si>
    <t>LFPCM4 Media</t>
  </si>
  <si>
    <t>Variable dependiente: LFPCM5</t>
  </si>
  <si>
    <t>LFPCM5 Media</t>
  </si>
  <si>
    <t>Variable dependiente: LFPCM6</t>
  </si>
  <si>
    <t>LFPCM6 Media</t>
  </si>
  <si>
    <t>Variable dependiente: LFSCM1</t>
  </si>
  <si>
    <t>LFSCM1 Media</t>
  </si>
  <si>
    <t>Variable dependiente: LFSCM2</t>
  </si>
  <si>
    <t>LFSCM2 Media</t>
  </si>
  <si>
    <t>Variable dependiente: LFSCM3</t>
  </si>
  <si>
    <t>LFSCM3 Media</t>
  </si>
  <si>
    <t>Variable dependiente: LFSCM4</t>
  </si>
  <si>
    <t>LFSCM4 Media</t>
  </si>
  <si>
    <t>Variable dependiente: LFSCM5</t>
  </si>
  <si>
    <t>LFSCM5 Media</t>
  </si>
  <si>
    <t>Variable dependiente: LFSCM6</t>
  </si>
  <si>
    <t>LFSCM6 Media</t>
  </si>
  <si>
    <t>Variable dependiente: P1FPCM1</t>
  </si>
  <si>
    <t>P1FPCM1 Media</t>
  </si>
  <si>
    <t>Variable dependiente: P1FPCM2</t>
  </si>
  <si>
    <t>P1FPCM2 Media</t>
  </si>
  <si>
    <t>Variable dependiente: P1FPCM3</t>
  </si>
  <si>
    <t>P1FPCM3 Media</t>
  </si>
  <si>
    <t>Variable dependiente: P1FPCM4</t>
  </si>
  <si>
    <t>P1FPCM4 Media</t>
  </si>
  <si>
    <t>Variable dependiente: P1FPCM5</t>
  </si>
  <si>
    <t>P1FPCM5 Media</t>
  </si>
  <si>
    <t>Variable dependiente: P1FPCM6</t>
  </si>
  <si>
    <t>P1FPCM6 Media</t>
  </si>
  <si>
    <t>Variable dependiente: P1FSCM1</t>
  </si>
  <si>
    <t>P1FSCM1 Media</t>
  </si>
  <si>
    <t>Variable dependiente: P1FSCM2</t>
  </si>
  <si>
    <t>P1FSCM2 Media</t>
  </si>
  <si>
    <t>Variable dependiente: P1FSCM3</t>
  </si>
  <si>
    <t>P1FSCM3 Media</t>
  </si>
  <si>
    <t>Variable dependiente: P1FSCM4</t>
  </si>
  <si>
    <t>P1FSCM4 Media</t>
  </si>
  <si>
    <t>Variable dependiente: P1FSCM5</t>
  </si>
  <si>
    <t>P1FSCM5 Media</t>
  </si>
  <si>
    <t>Variable dependiente: P1FSCM6</t>
  </si>
  <si>
    <t>P1FSCM6 Media</t>
  </si>
  <si>
    <t>Variable dependiente: NF1</t>
  </si>
  <si>
    <t>NF1 Media</t>
  </si>
  <si>
    <t>Variable dependiente: NF2</t>
  </si>
  <si>
    <t>NF2 Media</t>
  </si>
  <si>
    <t>Variable dependiente: NF3</t>
  </si>
  <si>
    <t>NF3 Media</t>
  </si>
  <si>
    <t>Variable dependiente: NF4</t>
  </si>
  <si>
    <t>NF4 Media</t>
  </si>
  <si>
    <t>Variable dependiente: NFT</t>
  </si>
  <si>
    <t>NFT Media</t>
  </si>
  <si>
    <t>Variable dependiente: PF1</t>
  </si>
  <si>
    <t>PF1 Media</t>
  </si>
  <si>
    <t>Variable dependiente: PF2</t>
  </si>
  <si>
    <t>PF2 Media</t>
  </si>
  <si>
    <t>Variable dependiente: PF3</t>
  </si>
  <si>
    <t>PF3 Media</t>
  </si>
  <si>
    <t>Variable dependiente: PF4</t>
  </si>
  <si>
    <t>PF4 Media</t>
  </si>
  <si>
    <t>Variable dependiente: PFT</t>
  </si>
  <si>
    <t>PFT Media</t>
  </si>
  <si>
    <t>Variable dependiente: D1Fr1</t>
  </si>
  <si>
    <t>D1Fr1 Media</t>
  </si>
  <si>
    <t>Variable dependiente: D1Fr2</t>
  </si>
  <si>
    <t>D1Fr2 Media</t>
  </si>
  <si>
    <t>Variable dependiente: L1Fr1</t>
  </si>
  <si>
    <t>L1Fr1 Media</t>
  </si>
  <si>
    <t>Variable dependiente: L1Fr2</t>
  </si>
  <si>
    <t>L1Fr2 Media</t>
  </si>
  <si>
    <t>Variable dependiente: P1Fr1</t>
  </si>
  <si>
    <t>P1Fr1 Media</t>
  </si>
  <si>
    <t>Variable dependiente: P1Fr2</t>
  </si>
  <si>
    <t>P1Fr2 Media</t>
  </si>
  <si>
    <t>Variable dependiente: NF1ha</t>
  </si>
  <si>
    <t>NF1ha Media</t>
  </si>
  <si>
    <t>Variable dependiente: NF2ha</t>
  </si>
  <si>
    <t>NF2ha Media</t>
  </si>
  <si>
    <t>Variable dependiente: NF3ha</t>
  </si>
  <si>
    <t>NF3ha Media</t>
  </si>
  <si>
    <t>Variable dependiente: NF4ha</t>
  </si>
  <si>
    <t>NF4ha Media</t>
  </si>
  <si>
    <t>Variable dependiente: NFCha</t>
  </si>
  <si>
    <t>NFCha Media</t>
  </si>
  <si>
    <t>Variable dependiente: NFTha</t>
  </si>
  <si>
    <t>NFTha Media</t>
  </si>
  <si>
    <t>Variable dependiente: PF1ha</t>
  </si>
  <si>
    <t>PF1ha Media</t>
  </si>
  <si>
    <t>Variable dependiente: PF2ha</t>
  </si>
  <si>
    <t>PF2ha Media</t>
  </si>
  <si>
    <t>Variable dependiente: PF3ha</t>
  </si>
  <si>
    <t>PF3ha Media</t>
  </si>
  <si>
    <t>Variable dependiente: PF4ha</t>
  </si>
  <si>
    <t>PF4ha Media</t>
  </si>
  <si>
    <t>Variable dependiente: PFCha</t>
  </si>
  <si>
    <t>PFCha Media</t>
  </si>
  <si>
    <t>Variable dependiente: PFTha</t>
  </si>
  <si>
    <t>PFTha Media</t>
  </si>
  <si>
    <t>Variable dependiente: NF1m2</t>
  </si>
  <si>
    <t>NF1m2 Media</t>
  </si>
  <si>
    <t>Variable dependiente: NF2m2</t>
  </si>
  <si>
    <t>NF2m2 Media</t>
  </si>
  <si>
    <t>Variable dependiente: NFhm2</t>
  </si>
  <si>
    <t>NFhm2 Media</t>
  </si>
  <si>
    <t>Variable dependiente: NF4m2</t>
  </si>
  <si>
    <t>NF4m2 Media</t>
  </si>
  <si>
    <t>Variable dependiente: NFCm2</t>
  </si>
  <si>
    <t>NFCm2 Media</t>
  </si>
  <si>
    <t>Variable dependiente: PF1m2</t>
  </si>
  <si>
    <t>PF1m2 Media</t>
  </si>
  <si>
    <t>Variable dependiente: PF2m2</t>
  </si>
  <si>
    <t>PF2m2 Media</t>
  </si>
  <si>
    <t>Variable dependiente: PF3m2</t>
  </si>
  <si>
    <t>PF3m2 Media</t>
  </si>
  <si>
    <t>Variable dependiente: PF4m2</t>
  </si>
  <si>
    <t>PF4m2 Media</t>
  </si>
  <si>
    <t>Variable dependiente: PFCm2</t>
  </si>
  <si>
    <t>PFCm2 Media</t>
  </si>
  <si>
    <t>Variable dependiente: PFTm2</t>
  </si>
  <si>
    <t>PFTm2 Media</t>
  </si>
  <si>
    <t>Prueba del rango estudentizado de Tukey (HSD) para NFPCM1</t>
  </si>
  <si>
    <t>Prueba del rango estudentizado de Tukey (HSD) para NFPCM2</t>
  </si>
  <si>
    <t>Prueba del rango estudentizado de Tukey (HSD) para NFPCM3</t>
  </si>
  <si>
    <t>Prueba del rango estudentizado de Tukey (HSD) para NFPCM4</t>
  </si>
  <si>
    <t>Prueba del rango estudentizado de Tukey (HSD) para NFPCM5</t>
  </si>
  <si>
    <t>Prueba del rango estudentizado de Tukey (HSD) para NFPCM6</t>
  </si>
  <si>
    <t>Prueba del rango estudentizado de Tukey (HSD) para NFSCM1</t>
  </si>
  <si>
    <t>Prueba del rango estudentizado de Tukey (HSD) para NFSCM2</t>
  </si>
  <si>
    <t>Prueba del rango estudentizado de Tukey (HSD) para NFSCM3</t>
  </si>
  <si>
    <t>Prueba del rango estudentizado de Tukey (HSD) para NFSCM4</t>
  </si>
  <si>
    <t>Prueba del rango estudentizado de Tukey (HSD) para NFSCM5</t>
  </si>
  <si>
    <t>Prueba del rango estudentizado de Tukey (HSD) para NFSCM6</t>
  </si>
  <si>
    <t>Prueba del rango estudentizado de Tukey (HSD) para NFTCM1</t>
  </si>
  <si>
    <t>Prueba del rango estudentizado de Tukey (HSD) para NFTCM2</t>
  </si>
  <si>
    <t>Prueba del rango estudentizado de Tukey (HSD) para NFTCM3</t>
  </si>
  <si>
    <t>Prueba del rango estudentizado de Tukey (HSD) para NFTCM4</t>
  </si>
  <si>
    <t>Prueba del rango estudentizado de Tukey (HSD) para NFTCM5</t>
  </si>
  <si>
    <t>Prueba del rango estudentizado de Tukey (HSD) para NFTCM6</t>
  </si>
  <si>
    <t>Prueba del rango estudentizado de Tukey (HSD) para NFCCM1</t>
  </si>
  <si>
    <t>Prueba del rango estudentizado de Tukey (HSD) para NFCCM2</t>
  </si>
  <si>
    <t>Prueba del rango estudentizado de Tukey (HSD) para NFCCM3</t>
  </si>
  <si>
    <t>Prueba del rango estudentizado de Tukey (HSD) para NFCCM4</t>
  </si>
  <si>
    <t>Prueba del rango estudentizado de Tukey (HSD) para NFCCM5</t>
  </si>
  <si>
    <t>Prueba del rango estudentizado de Tukey (HSD) para NFCCM6</t>
  </si>
  <si>
    <t>Prueba del rango estudentizado de Tukey (HSD) para PFPCM1</t>
  </si>
  <si>
    <t>Prueba del rango estudentizado de Tukey (HSD) para PFPCM2</t>
  </si>
  <si>
    <t>Prueba del rango estudentizado de Tukey (HSD) para PFPCM3</t>
  </si>
  <si>
    <t>Prueba del rango estudentizado de Tukey (HSD) para PFPCM4</t>
  </si>
  <si>
    <t>Prueba del rango estudentizado de Tukey (HSD) para PFPCM5</t>
  </si>
  <si>
    <t>Prueba del rango estudentizado de Tukey (HSD) para PFPCM6</t>
  </si>
  <si>
    <t>Prueba del rango estudentizado de Tukey (HSD) para PFSCM1</t>
  </si>
  <si>
    <t>Prueba del rango estudentizado de Tukey (HSD) para PFSCM2</t>
  </si>
  <si>
    <t>Prueba del rango estudentizado de Tukey (HSD) para PFSCM3</t>
  </si>
  <si>
    <t>Prueba del rango estudentizado de Tukey (HSD) para PFSCM4</t>
  </si>
  <si>
    <t>Prueba del rango estudentizado de Tukey (HSD) para PFSCM5</t>
  </si>
  <si>
    <t>Prueba del rango estudentizado de Tukey (HSD) para PFSCM6</t>
  </si>
  <si>
    <t>Prueba del rango estudentizado de Tukey (HSD) para PFTCM1</t>
  </si>
  <si>
    <t>Prueba del rango estudentizado de Tukey (HSD) para PFTCM2</t>
  </si>
  <si>
    <t>Prueba del rango estudentizado de Tukey (HSD) para PFTCM3</t>
  </si>
  <si>
    <t>Prueba del rango estudentizado de Tukey (HSD) para PFTCM4</t>
  </si>
  <si>
    <t>Prueba del rango estudentizado de Tukey (HSD) para PFTCM5</t>
  </si>
  <si>
    <t>Prueba del rango estudentizado de Tukey (HSD) para PFTCM6</t>
  </si>
  <si>
    <t>Prueba del rango estudentizado de Tukey (HSD) para PFCCM1</t>
  </si>
  <si>
    <t>Prueba del rango estudentizado de Tukey (HSD) para PFCCM2</t>
  </si>
  <si>
    <t>Prueba del rango estudentizado de Tukey (HSD) para PFCCM3</t>
  </si>
  <si>
    <t>Prueba del rango estudentizado de Tukey (HSD) para PFCCM4</t>
  </si>
  <si>
    <t>Prueba del rango estudentizado de Tukey (HSD) para PFCCM5</t>
  </si>
  <si>
    <t>Prueba del rango estudentizado de Tukey (HSD) para PFCCM6</t>
  </si>
  <si>
    <t>Prueba del rango estudentizado de Tukey (HSD) para DFPCM1</t>
  </si>
  <si>
    <t>Prueba del rango estudentizado de Tukey (HSD) para DFPCM2</t>
  </si>
  <si>
    <t>Prueba del rango estudentizado de Tukey (HSD) para DFPCM3</t>
  </si>
  <si>
    <t>Prueba del rango estudentizado de Tukey (HSD) para DFPCM4</t>
  </si>
  <si>
    <t>Prueba del rango estudentizado de Tukey (HSD) para DFPCM5</t>
  </si>
  <si>
    <t>Prueba del rango estudentizado de Tukey (HSD) para DFPCM6</t>
  </si>
  <si>
    <t>Prueba del rango estudentizado de Tukey (HSD) para DFSCM1</t>
  </si>
  <si>
    <t>Prueba del rango estudentizado de Tukey (HSD) para DFSCM2</t>
  </si>
  <si>
    <t>Prueba del rango estudentizado de Tukey (HSD) para DFSCM3</t>
  </si>
  <si>
    <t>Prueba del rango estudentizado de Tukey (HSD) para DFSCM4</t>
  </si>
  <si>
    <t>Prueba del rango estudentizado de Tukey (HSD) para DFSCM5</t>
  </si>
  <si>
    <t>Prueba del rango estudentizado de Tukey (HSD) para DFSCM6</t>
  </si>
  <si>
    <t>Prueba del rango estudentizado de Tukey (HSD) para LFPCM1</t>
  </si>
  <si>
    <t>Prueba del rango estudentizado de Tukey (HSD) para LFPCM2</t>
  </si>
  <si>
    <t>Prueba del rango estudentizado de Tukey (HSD) para LFPCM3</t>
  </si>
  <si>
    <t>Prueba del rango estudentizado de Tukey (HSD) para LFPCM4</t>
  </si>
  <si>
    <t>Prueba del rango estudentizado de Tukey (HSD) para LFPCM5</t>
  </si>
  <si>
    <t>Prueba del rango estudentizado de Tukey (HSD) para LFPCM6</t>
  </si>
  <si>
    <t>Prueba del rango estudentizado de Tukey (HSD) para LFSCM1</t>
  </si>
  <si>
    <t>Prueba del rango estudentizado de Tukey (HSD) para LFSCM2</t>
  </si>
  <si>
    <t>Prueba del rango estudentizado de Tukey (HSD) para LFSCM3</t>
  </si>
  <si>
    <t>Prueba del rango estudentizado de Tukey (HSD) para LFSCM4</t>
  </si>
  <si>
    <t>Prueba del rango estudentizado de Tukey (HSD) para LFSCM5</t>
  </si>
  <si>
    <t>Prueba del rango estudentizado de Tukey (HSD) para LFSCM6</t>
  </si>
  <si>
    <t>Prueba del rango estudentizado de Tukey (HSD) para P1FPCM1</t>
  </si>
  <si>
    <t>Prueba del rango estudentizado de Tukey (HSD) para P1FPCM2</t>
  </si>
  <si>
    <t>Prueba del rango estudentizado de Tukey (HSD) para P1FPCM3</t>
  </si>
  <si>
    <t>Prueba del rango estudentizado de Tukey (HSD) para P1FPCM4</t>
  </si>
  <si>
    <t>Prueba del rango estudentizado de Tukey (HSD) para P1FPCM5</t>
  </si>
  <si>
    <t>Prueba del rango estudentizado de Tukey (HSD) para P1FPCM6</t>
  </si>
  <si>
    <t>Prueba del rango estudentizado de Tukey (HSD) para P1FSCM1</t>
  </si>
  <si>
    <t>Prueba del rango estudentizado de Tukey (HSD) para P1FSCM2</t>
  </si>
  <si>
    <t>Prueba del rango estudentizado de Tukey (HSD) para P1FSCM3</t>
  </si>
  <si>
    <t>Prueba del rango estudentizado de Tukey (HSD) para P1FSCM4</t>
  </si>
  <si>
    <t>Prueba del rango estudentizado de Tukey (HSD) para P1FSCM5</t>
  </si>
  <si>
    <t>Prueba del rango estudentizado de Tukey (HSD) para P1FSCM6</t>
  </si>
  <si>
    <t>Prueba del rango estudentizado de Tukey (HSD) para NF1</t>
  </si>
  <si>
    <t>Prueba del rango estudentizado de Tukey (HSD) para NF2</t>
  </si>
  <si>
    <t>Prueba del rango estudentizado de Tukey (HSD) para NF3</t>
  </si>
  <si>
    <t>Prueba del rango estudentizado de Tukey (HSD) para NF4</t>
  </si>
  <si>
    <t>Prueba del rango estudentizado de Tukey (HSD) para NFT</t>
  </si>
  <si>
    <t>Prueba del rango estudentizado de Tukey (HSD) para PF1</t>
  </si>
  <si>
    <t>Prueba del rango estudentizado de Tukey (HSD) para PF2</t>
  </si>
  <si>
    <t>Prueba del rango estudentizado de Tukey (HSD) para PF3</t>
  </si>
  <si>
    <t>Prueba del rango estudentizado de Tukey (HSD) para PF4</t>
  </si>
  <si>
    <t>Prueba del rango estudentizado de Tukey (HSD) para PFT</t>
  </si>
  <si>
    <t>Prueba del rango estudentizado de Tukey (HSD) para D1Fr1</t>
  </si>
  <si>
    <t>Prueba del rango estudentizado de Tukey (HSD) para D1Fr2</t>
  </si>
  <si>
    <t>Prueba del rango estudentizado de Tukey (HSD) para L1Fr1</t>
  </si>
  <si>
    <t>Prueba del rango estudentizado de Tukey (HSD) para L1Fr2</t>
  </si>
  <si>
    <t>Prueba del rango estudentizado de Tukey (HSD) para P1Fr1</t>
  </si>
  <si>
    <t>Prueba del rango estudentizado de Tukey (HSD) para P1Fr2</t>
  </si>
  <si>
    <t>Prueba del rango estudentizado de Tukey (HSD) para NF1ha</t>
  </si>
  <si>
    <t>Prueba del rango estudentizado de Tukey (HSD) para NF2ha</t>
  </si>
  <si>
    <t>Prueba del rango estudentizado de Tukey (HSD) para NF3ha</t>
  </si>
  <si>
    <t>Prueba del rango estudentizado de Tukey (HSD) para NF4ha</t>
  </si>
  <si>
    <t>Prueba del rango estudentizado de Tukey (HSD) para NFCha</t>
  </si>
  <si>
    <t>Prueba del rango estudentizado de Tukey (HSD) para NFTha</t>
  </si>
  <si>
    <t>Prueba del rango estudentizado de Tukey (HSD) para PF1ha</t>
  </si>
  <si>
    <t>Prueba del rango estudentizado de Tukey (HSD) para PF2ha</t>
  </si>
  <si>
    <t>Prueba del rango estudentizado de Tukey (HSD) para PF3ha</t>
  </si>
  <si>
    <t>Prueba del rango estudentizado de Tukey (HSD) para PF4ha</t>
  </si>
  <si>
    <t>Prueba del rango estudentizado de Tukey (HSD) para PFCha</t>
  </si>
  <si>
    <t>Prueba del rango estudentizado de Tukey (HSD) para PFTha</t>
  </si>
  <si>
    <t>Prueba del rango estudentizado de Tukey (HSD) para NF1m2</t>
  </si>
  <si>
    <t>Prueba del rango estudentizado de Tukey (HSD) para NF2m2</t>
  </si>
  <si>
    <t>Prueba del rango estudentizado de Tukey (HSD) para NFhm2</t>
  </si>
  <si>
    <t>Prueba del rango estudentizado de Tukey (HSD) para NF4m2</t>
  </si>
  <si>
    <t>Prueba del rango estudentizado de Tukey (HSD) para NFCm2</t>
  </si>
  <si>
    <t>Prueba del rango estudentizado de Tukey (HSD) para PF1m2</t>
  </si>
  <si>
    <t>Prueba del rango estudentizado de Tukey (HSD) para PF2m2</t>
  </si>
  <si>
    <t>Prueba del rango estudentizado de Tukey (HSD) para PF3m2</t>
  </si>
  <si>
    <t>Prueba del rango estudentizado de Tukey (HSD) para PF4m2</t>
  </si>
  <si>
    <t>Prueba del rango estudentizado de Tukey (HSD) para PFCm2</t>
  </si>
  <si>
    <t>Prueba del rango estudentizado de Tukey (HSD) para PFTm2</t>
  </si>
  <si>
    <t>126 Variables:</t>
  </si>
  <si>
    <t>T Rep NFPCM1 NFPCM2 NFPCM3 NFPCM4 NFPCM5 NFPCM6 NFSCM1 NFSCM2 NFSCM3 NFSCM4 NFSCM5 NFSCM6 NFTCM1 NFTCM2 NFTCM3 NFTCM4 NFTCM5 NFTCM6 NFCCM1 NFCCM2 NFCCM3 NFCCM4 NFCCM5 NFCCM6 PFPCM1 PFPCM2 PFPCM3 PFPCM4 PFPCM5 PFPCM6 PFSCM1 PFSCM2 PFSCM3 PFSCM4 PFSCM5 PFSCM6 PFTCM1 PFTCM2 PFTCM3 PFTCM4 PFTCM5 PFTCM6 PFCCM1 PFCCM2 PFCCM3 PFCCM4 PFCCM5 PFCCM6 DFPCM1 DFPCM2 DFPCM3 DFPCM4 DFPCM5 DFPCM6 DFSCM1 DFSCM2 DFSCM3 DFSCM4 DFSCM5 DFSCM6 LFPCM1 LFPCM2 LFPCM3 LFPCM4 LFPCM5 LFPCM6 LFSCM1 LFSCM2 LFSCM3 LFSCM4 LFSCM5 LFSCM6 P1FPCM1 P1FPCM2 P1FPCM3 P1FPCM4 P1FPCM5 P1FPCM6 P1FSCM1 P1FSCM2 P1FSCM3 P1FSCM4 P1FSCM5 P1FSCM6 NF1 NF2 NF3 NF4 NFT PF1 PF2 PF3 PF4 PFT D1Fr1 D1Fr2 L1Fr1 L1Fr2 P1Fr1 P1Fr2 NF1ha NF2ha NF3ha NF4ha NFCha NFTha PF1ha PF2ha PF3ha PF4ha PFCha PFTha NF1m2 NF2m2 NFhm2 NF4m2 NFCm2 NFTm2 PF1m2 PF2m2 PF3m2 PF4m2 PFCm2 PFTm2</t>
  </si>
  <si>
    <t>con</t>
  </si>
  <si>
    <t>sin</t>
  </si>
  <si>
    <t>con sin</t>
  </si>
  <si>
    <t>Variable dependiente: AM1</t>
  </si>
  <si>
    <t>AM1 Media</t>
  </si>
  <si>
    <t>Variable dependiente: AM2</t>
  </si>
  <si>
    <t>AM2 Media</t>
  </si>
  <si>
    <t>Variable dependiente: AM3</t>
  </si>
  <si>
    <t>AM3 Media</t>
  </si>
  <si>
    <t>Variable dependiente: AM4</t>
  </si>
  <si>
    <t>AM4 Media</t>
  </si>
  <si>
    <t>Variable dependiente: AM5</t>
  </si>
  <si>
    <t>AM5 Media</t>
  </si>
  <si>
    <t>Variable dependiente: AM6</t>
  </si>
  <si>
    <t>AM6 Media</t>
  </si>
  <si>
    <t>Variable dependiente: DM1</t>
  </si>
  <si>
    <t>DM1 Media</t>
  </si>
  <si>
    <t>Variable dependiente: DM2</t>
  </si>
  <si>
    <t>DM2 Media</t>
  </si>
  <si>
    <t>Variable dependiente: DM3</t>
  </si>
  <si>
    <t>DM3 Media</t>
  </si>
  <si>
    <t>Variable dependiente: DM4</t>
  </si>
  <si>
    <t>DM4 Media</t>
  </si>
  <si>
    <t>Variable dependiente: DM5</t>
  </si>
  <si>
    <t>DM5 Media</t>
  </si>
  <si>
    <t>Variable dependiente: DM6</t>
  </si>
  <si>
    <t>DM6 Media</t>
  </si>
  <si>
    <t>Variable dependiente: NFLM1</t>
  </si>
  <si>
    <t>NFLM1 Media</t>
  </si>
  <si>
    <t>Variable dependiente: NFLM2</t>
  </si>
  <si>
    <t>NFLM2 Media</t>
  </si>
  <si>
    <t>Variable dependiente: NFLM3</t>
  </si>
  <si>
    <t>NFLM3 Media</t>
  </si>
  <si>
    <t>Variable dependiente: NFLM4</t>
  </si>
  <si>
    <t>NFLM4 Media</t>
  </si>
  <si>
    <t>Variable dependiente: NFLM5</t>
  </si>
  <si>
    <t>NFLM5 Media</t>
  </si>
  <si>
    <t>Variable dependiente: NFLM6</t>
  </si>
  <si>
    <t>NFLM6 Media</t>
  </si>
  <si>
    <t>Variable dependiente: NRM1</t>
  </si>
  <si>
    <t>NRM1 Media</t>
  </si>
  <si>
    <t>Variable dependiente: NRM2</t>
  </si>
  <si>
    <t>NRM2 Media</t>
  </si>
  <si>
    <t>Variable dependiente: NRM3</t>
  </si>
  <si>
    <t>NRM3 Media</t>
  </si>
  <si>
    <t>Variable dependiente: NRM4</t>
  </si>
  <si>
    <t>NRM4 Media</t>
  </si>
  <si>
    <t>Variable dependiente: NRM5</t>
  </si>
  <si>
    <t>NRM5 Media</t>
  </si>
  <si>
    <t>Variable dependiente: NRM6</t>
  </si>
  <si>
    <t>NRM6 Media</t>
  </si>
  <si>
    <t>Variable dependiente: NFRM1</t>
  </si>
  <si>
    <t>NFRM1 Media</t>
  </si>
  <si>
    <t>Variable dependiente: NFRM2</t>
  </si>
  <si>
    <t>NFRM2 Media</t>
  </si>
  <si>
    <t>Variable dependiente: NFRM3</t>
  </si>
  <si>
    <t>NFRM3 Media</t>
  </si>
  <si>
    <t>Variable dependiente: NFRM4</t>
  </si>
  <si>
    <t>NFRM4 Media</t>
  </si>
  <si>
    <t>Variable dependiente: NFRM5</t>
  </si>
  <si>
    <t>NFRM5 Media</t>
  </si>
  <si>
    <t>Variable dependiente: NFRM6</t>
  </si>
  <si>
    <t>NFRM6 Media</t>
  </si>
  <si>
    <t>Prueba del rango estudentizado de Tukey (HSD) para AM1</t>
  </si>
  <si>
    <t>Prueba del rango estudentizado de Tukey (HSD) para AM2</t>
  </si>
  <si>
    <t>Prueba del rango estudentizado de Tukey (HSD) para AM3</t>
  </si>
  <si>
    <t>Prueba del rango estudentizado de Tukey (HSD) para AM4</t>
  </si>
  <si>
    <t>Prueba del rango estudentizado de Tukey (HSD) para AM5</t>
  </si>
  <si>
    <t>Prueba del rango estudentizado de Tukey (HSD) para AM6</t>
  </si>
  <si>
    <t>Prueba del rango estudentizado de Tukey (HSD) para DM1</t>
  </si>
  <si>
    <t>Prueba del rango estudentizado de Tukey (HSD) para DM2</t>
  </si>
  <si>
    <t>Prueba del rango estudentizado de Tukey (HSD) para DM3</t>
  </si>
  <si>
    <t>Prueba del rango estudentizado de Tukey (HSD) para DM4</t>
  </si>
  <si>
    <t>Prueba del rango estudentizado de Tukey (HSD) para DM5</t>
  </si>
  <si>
    <t>Prueba del rango estudentizado de Tukey (HSD) para DM6</t>
  </si>
  <si>
    <t>Prueba del rango estudentizado de Tukey (HSD) para NFLM1</t>
  </si>
  <si>
    <t>Prueba del rango estudentizado de Tukey (HSD) para NFLM2</t>
  </si>
  <si>
    <t>Prueba del rango estudentizado de Tukey (HSD) para NFLM3</t>
  </si>
  <si>
    <t>Prueba del rango estudentizado de Tukey (HSD) para NFLM4</t>
  </si>
  <si>
    <t>Prueba del rango estudentizado de Tukey (HSD) para NFLM5</t>
  </si>
  <si>
    <t>Prueba del rango estudentizado de Tukey (HSD) para NFLM6</t>
  </si>
  <si>
    <t>Prueba del rango estudentizado de Tukey (HSD) para NRM1</t>
  </si>
  <si>
    <t>Prueba del rango estudentizado de Tukey (HSD) para NRM2</t>
  </si>
  <si>
    <t>Prueba del rango estudentizado de Tukey (HSD) para NRM3</t>
  </si>
  <si>
    <t>Prueba del rango estudentizado de Tukey (HSD) para NRM4</t>
  </si>
  <si>
    <t>Prueba del rango estudentizado de Tukey (HSD) para NRM5</t>
  </si>
  <si>
    <t>Prueba del rango estudentizado de Tukey (HSD) para NRM6</t>
  </si>
  <si>
    <t>Prueba del rango estudentizado de Tukey (HSD) para NFRM1</t>
  </si>
  <si>
    <t>Prueba del rango estudentizado de Tukey (HSD) para NFRM2</t>
  </si>
  <si>
    <t>Prueba del rango estudentizado de Tukey (HSD) para NFRM3</t>
  </si>
  <si>
    <t>Prueba del rango estudentizado de Tukey (HSD) para NFRM4</t>
  </si>
  <si>
    <t>Prueba del rango estudentizado de Tukey (HSD) para NFRM5</t>
  </si>
  <si>
    <t>Prueba del rango estudentizado de Tukey (HSD) para NFRM6</t>
  </si>
  <si>
    <t>32 Variables:</t>
  </si>
  <si>
    <t>T Rep AM1 AM2 AM3 AM4 AM5 AM6 DM1 DM2 DM3 DM4 DM5 DM6 NFLM1 NFLM2 NFLM3 NFLM4 NFLM5 NFLM6 NRM1 NRM2 NRM3 NRM4 NRM5 NRM6 NFRM1 NFRM2 NFRM3 NFRM4 NFRM5 NFRM6</t>
  </si>
  <si>
    <t>Fuente de variación (FV)</t>
  </si>
  <si>
    <t>CV</t>
  </si>
  <si>
    <t>Cuadro A1. Prueba de comparacion de medias (Tukey) y analisis de varianza del numero de frutos de primera calidad por cosecha (NFPC)</t>
  </si>
  <si>
    <t>ANOVA</t>
  </si>
  <si>
    <t>Factor</t>
  </si>
  <si>
    <t>Nivel</t>
  </si>
  <si>
    <t>Enmienda (A)</t>
  </si>
  <si>
    <t>Tukey A</t>
  </si>
  <si>
    <t>Tukey B</t>
  </si>
  <si>
    <t>Genotipo (B)</t>
  </si>
  <si>
    <t>1 columna</t>
  </si>
  <si>
    <t>2 columnas</t>
  </si>
  <si>
    <t>Graficas de interaccion</t>
  </si>
  <si>
    <t>Pr&gt;F</t>
  </si>
  <si>
    <t>D1FR1</t>
  </si>
  <si>
    <t>D1FR2</t>
  </si>
  <si>
    <t>L1FR1</t>
  </si>
  <si>
    <t>L1FR2</t>
  </si>
  <si>
    <t>P1FR1</t>
  </si>
  <si>
    <t>P1FR2</t>
  </si>
  <si>
    <t>Ejemplo de cuadro</t>
  </si>
  <si>
    <t>Cuadro N. Prueba de comparacion de medias (Tukey) y analisis de varianza del numero de frutos cosechados por hectarea (miles de frutos)</t>
  </si>
  <si>
    <t>El titulo no debe estar dentro del cuadro (es decir que cuando copies a word primero copias el cuadro y luego el titulo)</t>
  </si>
  <si>
    <t>Calidad</t>
  </si>
  <si>
    <t>Comercializables</t>
  </si>
  <si>
    <t>Totales</t>
  </si>
  <si>
    <t>Primera</t>
  </si>
  <si>
    <t>Segunda</t>
  </si>
  <si>
    <t>Tercera</t>
  </si>
  <si>
    <t>Desecho</t>
  </si>
  <si>
    <t>Calcio (A)</t>
  </si>
  <si>
    <t>AB</t>
  </si>
  <si>
    <t>Pr&gt; F</t>
  </si>
  <si>
    <t>Leyenda que describe la importancia de las literales y el significado de los terminos *,** y ns</t>
  </si>
  <si>
    <t>La leyenda tampoco debe ir dentro del cuadro, en el texto de word, se coloca con tamaño de letra inferior</t>
  </si>
  <si>
    <t>BC</t>
  </si>
  <si>
    <t>AC</t>
  </si>
  <si>
    <t>ns</t>
  </si>
  <si>
    <t>*</t>
  </si>
  <si>
    <t>**</t>
  </si>
  <si>
    <t xml:space="preserve">23 ddt </t>
  </si>
  <si>
    <t>30 ddt</t>
  </si>
  <si>
    <t>37 ddt</t>
  </si>
  <si>
    <t>44 ddt</t>
  </si>
  <si>
    <t xml:space="preserve">51 ddt </t>
  </si>
  <si>
    <t xml:space="preserve">58 ddt </t>
  </si>
  <si>
    <t>23 ddt</t>
  </si>
  <si>
    <t xml:space="preserve">37 ddt </t>
  </si>
  <si>
    <t>51 ddt</t>
  </si>
  <si>
    <t>58 ddt</t>
  </si>
  <si>
    <t>79 ddt</t>
  </si>
  <si>
    <t xml:space="preserve">83 ddt </t>
  </si>
  <si>
    <t xml:space="preserve">86 ddt </t>
  </si>
  <si>
    <t>90 ddt</t>
  </si>
  <si>
    <t>93 ddt</t>
  </si>
  <si>
    <t>97 ddt</t>
  </si>
  <si>
    <t>83 ddt</t>
  </si>
  <si>
    <t>86 ddt</t>
  </si>
  <si>
    <t xml:space="preserve">93 ddt </t>
  </si>
  <si>
    <t xml:space="preserve">97 ddt </t>
  </si>
  <si>
    <t xml:space="preserve">79 ddt </t>
  </si>
  <si>
    <t>Cuarta</t>
  </si>
  <si>
    <t>Total</t>
  </si>
  <si>
    <t>na</t>
  </si>
  <si>
    <t>Comerciables</t>
  </si>
  <si>
    <t xml:space="preserve">Total </t>
  </si>
  <si>
    <t>Comerciable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</si>
</sst>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4" formatCode="0.000"/>
    <numFmt numFmtId="165" formatCode="0.0"/>
    <numFmt numFmtId="166" formatCode="0.0000"/>
  </numFmts>
  <fonts count="20" x14ac:knownFonts="1">
    <font>
      <sz val="11"/>
      <color theme="1"/>
      <name val="Calibri"/>
      <family val="2"/>
      <scheme val="minor"/>
    </font>
    <font>
      <sz val="12"/>
      <color theme="1"/>
      <name val="Arial"/>
      <family val="2"/>
    </font>
    <font>
      <b/>
      <sz val="11"/>
      <color theme="1"/>
      <name val="Calibri"/>
      <family val="2"/>
      <scheme val="minor"/>
    </font>
    <font>
      <b/>
      <sz val="16"/>
      <color theme="1"/>
      <name val="Arial"/>
      <family val="2"/>
    </font>
    <font>
      <b/>
      <sz val="14"/>
      <color theme="1"/>
      <name val="Arial"/>
      <family val="2"/>
    </font>
    <font>
      <b/>
      <sz val="12"/>
      <color theme="1"/>
      <name val="Arial"/>
      <family val="2"/>
    </font>
    <font>
      <b/>
      <sz val="12"/>
      <color theme="2"/>
      <name val="Arial"/>
      <family val="2"/>
    </font>
    <font>
      <b/>
      <sz val="12"/>
      <color theme="0"/>
      <name val="Arial"/>
      <family val="2"/>
    </font>
    <font>
      <sz val="12"/>
      <color theme="1"/>
      <name val="Calibri"/>
      <family val="2"/>
      <scheme val="minor"/>
    </font>
    <font>
      <sz val="11"/>
      <color theme="1"/>
      <name val="Calibri"/>
      <family val="2"/>
      <scheme val="minor"/>
    </font>
    <font>
      <sz val="10"/>
      <color rgb="FF000000"/>
      <name val="Arial"/>
      <family val="2"/>
    </font>
    <font>
      <b/>
      <sz val="12"/>
      <color rgb="FF112277"/>
      <name val="Arial"/>
      <family val="2"/>
    </font>
    <font>
      <b/>
      <sz val="10"/>
      <color rgb="FF112277"/>
      <name val="Arial"/>
      <family val="2"/>
    </font>
    <font>
      <sz val="10"/>
      <color theme="1"/>
      <name val="Arial"/>
      <family val="2"/>
    </font>
    <font>
      <sz val="10"/>
      <color rgb="FF112277"/>
      <name val="Arial"/>
      <family val="2"/>
    </font>
    <font>
      <sz val="12"/>
      <color rgb="FF000000"/>
      <name val="Arial"/>
      <family val="2"/>
    </font>
    <font>
      <sz val="11"/>
      <name val="Calibri"/>
      <family val="2"/>
    </font>
    <font>
      <sz val="12"/>
      <name val="Arial"/>
      <family val="2"/>
    </font>
    <font>
      <sz val="11"/>
      <color rgb="FF000000"/>
      <name val="Calibri"/>
      <family val="2"/>
    </font>
    <font>
      <sz val="11"/>
      <color theme="1"/>
      <name val="Arial"/>
      <family val="2"/>
    </font>
  </fonts>
  <fills count="15">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0"/>
        <bgColor indexed="64"/>
      </patternFill>
    </fill>
    <fill>
      <patternFill patternType="solid">
        <fgColor rgb="FFCC99FF"/>
        <bgColor indexed="64"/>
      </patternFill>
    </fill>
    <fill>
      <patternFill patternType="solid">
        <fgColor theme="2"/>
        <bgColor indexed="64"/>
      </patternFill>
    </fill>
    <fill>
      <patternFill patternType="solid">
        <fgColor rgb="FFFFFF00"/>
        <bgColor indexed="64"/>
      </patternFill>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right style="medium">
        <color rgb="FFB0B7BB"/>
      </right>
      <top/>
      <bottom style="medium">
        <color rgb="FFB0B7BB"/>
      </bottom>
      <diagonal/>
    </border>
    <border>
      <left/>
      <right style="medium">
        <color rgb="FFC1C1C1"/>
      </right>
      <top/>
      <bottom style="medium">
        <color rgb="FFC1C1C1"/>
      </bottom>
      <diagonal/>
    </border>
    <border>
      <left style="medium">
        <color rgb="FFC1C1C1"/>
      </left>
      <right style="medium">
        <color rgb="FFB0B7BB"/>
      </right>
      <top style="medium">
        <color rgb="FFC1C1C1"/>
      </top>
      <bottom style="medium">
        <color rgb="FFB0B7BB"/>
      </bottom>
      <diagonal/>
    </border>
    <border>
      <left/>
      <right style="medium">
        <color rgb="FFB0B7BB"/>
      </right>
      <top style="medium">
        <color rgb="FFC1C1C1"/>
      </top>
      <bottom style="medium">
        <color rgb="FFB0B7BB"/>
      </bottom>
      <diagonal/>
    </border>
    <border>
      <left/>
      <right/>
      <top style="medium">
        <color rgb="FFC1C1C1"/>
      </top>
      <bottom style="medium">
        <color rgb="FFB0B7BB"/>
      </bottom>
      <diagonal/>
    </border>
    <border>
      <left style="medium">
        <color rgb="FFC1C1C1"/>
      </left>
      <right style="medium">
        <color rgb="FFB0B7BB"/>
      </right>
      <top/>
      <bottom style="medium">
        <color rgb="FFB0B7BB"/>
      </bottom>
      <diagonal/>
    </border>
    <border>
      <left/>
      <right/>
      <top/>
      <bottom style="medium">
        <color rgb="FFC1C1C1"/>
      </bottom>
      <diagonal/>
    </border>
    <border>
      <left style="medium">
        <color rgb="FFC1C1C1"/>
      </left>
      <right style="medium">
        <color rgb="FFB0B7BB"/>
      </right>
      <top/>
      <bottom/>
      <diagonal/>
    </border>
    <border>
      <left/>
      <right style="medium">
        <color rgb="FFC1C1C1"/>
      </right>
      <top/>
      <bottom/>
      <diagonal/>
    </border>
    <border>
      <left/>
      <right/>
      <top/>
      <bottom style="medium">
        <color rgb="FFB0B7BB"/>
      </bottom>
      <diagonal/>
    </border>
    <border>
      <left style="medium">
        <color rgb="FFC1C1C1"/>
      </left>
      <right/>
      <top style="medium">
        <color rgb="FFC1C1C1"/>
      </top>
      <bottom style="medium">
        <color rgb="FFB0B7BB"/>
      </bottom>
      <diagonal/>
    </border>
    <border>
      <left/>
      <right/>
      <top style="medium">
        <color rgb="FFC1C1C1"/>
      </top>
      <bottom style="medium">
        <color rgb="FFC1C1C1"/>
      </bottom>
      <diagonal/>
    </border>
    <border>
      <left style="medium">
        <color rgb="FFC1C1C1"/>
      </left>
      <right style="medium">
        <color rgb="FFC1C1C1"/>
      </right>
      <top/>
      <bottom/>
      <diagonal/>
    </border>
    <border>
      <left/>
      <right style="medium">
        <color rgb="FFB0B7BB"/>
      </right>
      <top/>
      <bottom/>
      <diagonal/>
    </border>
    <border>
      <left style="medium">
        <color rgb="FFC1C1C1"/>
      </left>
      <right/>
      <top style="medium">
        <color rgb="FFC1C1C1"/>
      </top>
      <bottom/>
      <diagonal/>
    </border>
    <border>
      <left/>
      <right/>
      <top style="medium">
        <color rgb="FFC1C1C1"/>
      </top>
      <bottom/>
      <diagonal/>
    </border>
    <border>
      <left style="medium">
        <color rgb="FFC1C1C1"/>
      </left>
      <right/>
      <top/>
      <bottom/>
      <diagonal/>
    </border>
    <border>
      <left style="medium">
        <color rgb="FFC1C1C1"/>
      </left>
      <right/>
      <top/>
      <bottom style="medium">
        <color rgb="FFB0B7BB"/>
      </bottom>
      <diagonal/>
    </border>
    <border>
      <left style="medium">
        <color rgb="FFC1C1C1"/>
      </left>
      <right style="medium">
        <color rgb="FFC1C1C1"/>
      </right>
      <top/>
      <bottom style="medium">
        <color rgb="FFC1C1C1"/>
      </bottom>
      <diagonal/>
    </border>
    <border>
      <left style="medium">
        <color rgb="FFC1C1C1"/>
      </left>
      <right/>
      <top style="medium">
        <color rgb="FFB0B7BB"/>
      </top>
      <bottom style="medium">
        <color rgb="FFB0B7BB"/>
      </bottom>
      <diagonal/>
    </border>
    <border>
      <left/>
      <right style="medium">
        <color rgb="FFB0B7BB"/>
      </right>
      <top style="medium">
        <color rgb="FFB0B7BB"/>
      </top>
      <bottom style="medium">
        <color rgb="FFB0B7BB"/>
      </bottom>
      <diagonal/>
    </border>
    <border>
      <left style="medium">
        <color rgb="FFC1C1C1"/>
      </left>
      <right style="medium">
        <color rgb="FFB0B7BB"/>
      </right>
      <top style="medium">
        <color rgb="FFC1C1C1"/>
      </top>
      <bottom/>
      <diagonal/>
    </border>
    <border>
      <left/>
      <right style="medium">
        <color rgb="FFB0B7BB"/>
      </right>
      <top style="medium">
        <color rgb="FFC1C1C1"/>
      </top>
      <bottom/>
      <diagonal/>
    </border>
    <border>
      <left style="medium">
        <color rgb="FFB0B7BB"/>
      </left>
      <right style="medium">
        <color rgb="FFB0B7BB"/>
      </right>
      <top style="medium">
        <color rgb="FFC1C1C1"/>
      </top>
      <bottom/>
      <diagonal/>
    </border>
    <border>
      <left style="medium">
        <color rgb="FFB0B7BB"/>
      </left>
      <right style="medium">
        <color rgb="FFB0B7BB"/>
      </right>
      <top/>
      <bottom style="medium">
        <color rgb="FFB0B7BB"/>
      </bottom>
      <diagonal/>
    </border>
    <border>
      <left style="medium">
        <color rgb="FFB0B7BB"/>
      </left>
      <right/>
      <top style="medium">
        <color rgb="FFC1C1C1"/>
      </top>
      <bottom style="medium">
        <color rgb="FFB0B7BB"/>
      </bottom>
      <diagonal/>
    </border>
    <border>
      <left style="medium">
        <color rgb="FFC1C1C1"/>
      </left>
      <right style="medium">
        <color rgb="FFB0B7BB"/>
      </right>
      <top style="medium">
        <color rgb="FFB0B7BB"/>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3" fontId="9" fillId="0" borderId="0" applyFont="0" applyFill="0" applyBorder="0" applyAlignment="0" applyProtection="0"/>
    <xf numFmtId="0" fontId="18" fillId="0" borderId="0"/>
  </cellStyleXfs>
  <cellXfs count="286">
    <xf numFmtId="0" fontId="0" fillId="0" borderId="0" xfId="0"/>
    <xf numFmtId="0" fontId="1" fillId="0" borderId="0" xfId="0" applyFont="1"/>
    <xf numFmtId="0" fontId="1" fillId="0" borderId="0" xfId="0" applyFont="1" applyAlignment="1">
      <alignment horizontal="center"/>
    </xf>
    <xf numFmtId="2" fontId="1" fillId="0" borderId="0" xfId="0" applyNumberFormat="1" applyFont="1" applyAlignment="1">
      <alignment horizontal="center"/>
    </xf>
    <xf numFmtId="0" fontId="1" fillId="0" borderId="0" xfId="0" applyFont="1" applyAlignment="1"/>
    <xf numFmtId="0" fontId="1" fillId="0" borderId="0" xfId="0" applyNumberFormat="1" applyFont="1" applyAlignment="1">
      <alignment horizontal="center"/>
    </xf>
    <xf numFmtId="0" fontId="0" fillId="0" borderId="0" xfId="0" applyAlignment="1"/>
    <xf numFmtId="2" fontId="0" fillId="0" borderId="0" xfId="0" applyNumberFormat="1"/>
    <xf numFmtId="164" fontId="1" fillId="0" borderId="0" xfId="0" applyNumberFormat="1" applyFont="1" applyAlignment="1">
      <alignment horizontal="center"/>
    </xf>
    <xf numFmtId="164" fontId="0" fillId="0" borderId="0" xfId="0" applyNumberFormat="1"/>
    <xf numFmtId="0" fontId="1" fillId="0" borderId="1" xfId="0" applyFont="1" applyBorder="1" applyAlignment="1">
      <alignment horizontal="center"/>
    </xf>
    <xf numFmtId="0" fontId="1" fillId="3" borderId="1" xfId="0" applyFont="1" applyFill="1" applyBorder="1" applyAlignment="1">
      <alignment horizontal="center"/>
    </xf>
    <xf numFmtId="0" fontId="1" fillId="2" borderId="1" xfId="0" applyFont="1" applyFill="1" applyBorder="1" applyAlignment="1">
      <alignment horizontal="center"/>
    </xf>
    <xf numFmtId="0" fontId="1" fillId="7" borderId="1" xfId="0" applyFont="1" applyFill="1" applyBorder="1" applyAlignment="1">
      <alignment horizontal="center"/>
    </xf>
    <xf numFmtId="0" fontId="1" fillId="5" borderId="1" xfId="0" applyFont="1" applyFill="1" applyBorder="1" applyAlignment="1">
      <alignment horizontal="center"/>
    </xf>
    <xf numFmtId="2" fontId="1" fillId="3" borderId="1" xfId="0" applyNumberFormat="1" applyFont="1" applyFill="1" applyBorder="1" applyAlignment="1">
      <alignment horizontal="center"/>
    </xf>
    <xf numFmtId="2" fontId="1" fillId="2" borderId="1" xfId="0" applyNumberFormat="1" applyFont="1" applyFill="1" applyBorder="1" applyAlignment="1">
      <alignment horizontal="center"/>
    </xf>
    <xf numFmtId="0" fontId="1" fillId="4" borderId="1" xfId="0" applyFont="1" applyFill="1" applyBorder="1" applyAlignment="1">
      <alignment horizontal="center"/>
    </xf>
    <xf numFmtId="0" fontId="1" fillId="6" borderId="1" xfId="0" applyFont="1" applyFill="1" applyBorder="1" applyAlignment="1">
      <alignment horizontal="center"/>
    </xf>
    <xf numFmtId="0" fontId="1" fillId="0" borderId="1" xfId="0" applyFont="1" applyBorder="1"/>
    <xf numFmtId="0" fontId="0" fillId="0" borderId="1" xfId="0" applyBorder="1"/>
    <xf numFmtId="0" fontId="1" fillId="2" borderId="1" xfId="0" applyFont="1" applyFill="1" applyBorder="1"/>
    <xf numFmtId="0" fontId="1" fillId="5" borderId="1" xfId="0" applyFont="1" applyFill="1" applyBorder="1"/>
    <xf numFmtId="0" fontId="1" fillId="9" borderId="1" xfId="0" applyFont="1" applyFill="1" applyBorder="1"/>
    <xf numFmtId="0" fontId="0" fillId="4" borderId="1" xfId="0" applyFill="1" applyBorder="1" applyAlignment="1">
      <alignment horizontal="center"/>
    </xf>
    <xf numFmtId="2" fontId="1" fillId="4" borderId="1" xfId="0" applyNumberFormat="1" applyFont="1" applyFill="1" applyBorder="1" applyAlignment="1">
      <alignment horizontal="center"/>
    </xf>
    <xf numFmtId="0" fontId="1" fillId="4" borderId="1" xfId="0" applyNumberFormat="1" applyFont="1" applyFill="1" applyBorder="1" applyAlignment="1">
      <alignment horizontal="center"/>
    </xf>
    <xf numFmtId="164" fontId="1" fillId="4" borderId="1" xfId="0" applyNumberFormat="1" applyFont="1" applyFill="1" applyBorder="1" applyAlignment="1">
      <alignment horizontal="center"/>
    </xf>
    <xf numFmtId="2" fontId="1" fillId="0" borderId="1" xfId="0" applyNumberFormat="1" applyFont="1" applyFill="1" applyBorder="1" applyAlignment="1">
      <alignment horizontal="center"/>
    </xf>
    <xf numFmtId="0" fontId="1" fillId="0" borderId="1" xfId="0" applyFont="1" applyFill="1" applyBorder="1" applyAlignment="1">
      <alignment horizontal="center"/>
    </xf>
    <xf numFmtId="0" fontId="1" fillId="0" borderId="0" xfId="0" applyFont="1" applyFill="1" applyBorder="1" applyAlignment="1">
      <alignment horizontal="center"/>
    </xf>
    <xf numFmtId="0" fontId="1" fillId="0" borderId="0" xfId="0" applyFont="1" applyFill="1" applyBorder="1" applyAlignment="1"/>
    <xf numFmtId="0" fontId="2" fillId="0" borderId="0" xfId="0" applyFont="1" applyFill="1"/>
    <xf numFmtId="164" fontId="1" fillId="0" borderId="1" xfId="0" applyNumberFormat="1" applyFont="1" applyFill="1" applyBorder="1" applyAlignment="1">
      <alignment horizontal="center"/>
    </xf>
    <xf numFmtId="0" fontId="1" fillId="0" borderId="1" xfId="0" applyNumberFormat="1" applyFont="1" applyFill="1" applyBorder="1" applyAlignment="1">
      <alignment horizontal="center"/>
    </xf>
    <xf numFmtId="0" fontId="1" fillId="0" borderId="0" xfId="0" applyFont="1" applyAlignment="1">
      <alignment horizontal="left"/>
    </xf>
    <xf numFmtId="0" fontId="1" fillId="0" borderId="1" xfId="0" applyFont="1" applyBorder="1" applyAlignment="1">
      <alignment horizontal="left"/>
    </xf>
    <xf numFmtId="0" fontId="1" fillId="3" borderId="1" xfId="0" applyFont="1" applyFill="1" applyBorder="1"/>
    <xf numFmtId="0" fontId="1" fillId="7" borderId="1" xfId="0" applyFont="1" applyFill="1" applyBorder="1"/>
    <xf numFmtId="0" fontId="1" fillId="6" borderId="1" xfId="0" applyFont="1" applyFill="1" applyBorder="1"/>
    <xf numFmtId="0" fontId="1" fillId="0" borderId="2" xfId="0" applyFont="1" applyBorder="1" applyAlignment="1"/>
    <xf numFmtId="164" fontId="5" fillId="8" borderId="1" xfId="0" applyNumberFormat="1" applyFont="1" applyFill="1" applyBorder="1"/>
    <xf numFmtId="0" fontId="6" fillId="8" borderId="1" xfId="0" applyFont="1" applyFill="1" applyBorder="1" applyAlignment="1"/>
    <xf numFmtId="0" fontId="7" fillId="8" borderId="1" xfId="0" applyFont="1" applyFill="1" applyBorder="1" applyAlignment="1"/>
    <xf numFmtId="0" fontId="5" fillId="8" borderId="1" xfId="0" applyFont="1" applyFill="1" applyBorder="1" applyAlignment="1"/>
    <xf numFmtId="2" fontId="0" fillId="0" borderId="0" xfId="0" applyNumberFormat="1" applyAlignment="1">
      <alignment horizontal="center"/>
    </xf>
    <xf numFmtId="164" fontId="0" fillId="11" borderId="0" xfId="0" applyNumberFormat="1" applyFill="1"/>
    <xf numFmtId="164" fontId="0" fillId="0" borderId="0" xfId="0" applyNumberFormat="1" applyFont="1"/>
    <xf numFmtId="164" fontId="0" fillId="8" borderId="0" xfId="0" applyNumberFormat="1" applyFill="1"/>
    <xf numFmtId="2" fontId="8" fillId="0" borderId="0" xfId="0" applyNumberFormat="1" applyFont="1" applyAlignment="1">
      <alignment horizontal="center"/>
    </xf>
    <xf numFmtId="164" fontId="8" fillId="0" borderId="0" xfId="0" applyNumberFormat="1" applyFont="1" applyAlignment="1"/>
    <xf numFmtId="164" fontId="0" fillId="0" borderId="0" xfId="0" applyNumberFormat="1" applyFont="1" applyAlignment="1"/>
    <xf numFmtId="164" fontId="0" fillId="0" borderId="0" xfId="0" applyNumberFormat="1" applyFont="1" applyAlignment="1">
      <alignment horizontal="center"/>
    </xf>
    <xf numFmtId="2" fontId="0" fillId="0" borderId="0" xfId="0" applyNumberFormat="1" applyFont="1" applyAlignment="1"/>
    <xf numFmtId="164" fontId="0" fillId="0" borderId="0" xfId="0" applyNumberFormat="1" applyFont="1" applyFill="1" applyBorder="1" applyAlignment="1"/>
    <xf numFmtId="2" fontId="0" fillId="0" borderId="0" xfId="0" applyNumberFormat="1" applyAlignment="1">
      <alignment horizontal="center"/>
    </xf>
    <xf numFmtId="2" fontId="1" fillId="2" borderId="4" xfId="0" applyNumberFormat="1" applyFont="1" applyFill="1" applyBorder="1" applyAlignment="1">
      <alignment horizontal="center"/>
    </xf>
    <xf numFmtId="164" fontId="0" fillId="0" borderId="0" xfId="0" applyNumberFormat="1" applyAlignment="1"/>
    <xf numFmtId="0" fontId="0" fillId="11" borderId="0" xfId="0" applyFill="1"/>
    <xf numFmtId="164" fontId="0" fillId="11" borderId="0" xfId="0" applyNumberFormat="1" applyFill="1" applyAlignment="1"/>
    <xf numFmtId="165" fontId="0" fillId="0" borderId="0" xfId="0" applyNumberFormat="1"/>
    <xf numFmtId="0" fontId="0" fillId="0" borderId="0" xfId="0" applyAlignment="1">
      <alignment horizontal="left" vertical="center"/>
    </xf>
    <xf numFmtId="2" fontId="0" fillId="0" borderId="0" xfId="0" applyNumberFormat="1" applyAlignment="1">
      <alignment horizontal="left" vertical="center"/>
    </xf>
    <xf numFmtId="2" fontId="0" fillId="0" borderId="0" xfId="0" applyNumberFormat="1" applyAlignment="1">
      <alignment horizontal="left"/>
    </xf>
    <xf numFmtId="0" fontId="11" fillId="12" borderId="0" xfId="0" applyFont="1" applyFill="1" applyAlignment="1">
      <alignment horizontal="center" vertical="top" wrapText="1"/>
    </xf>
    <xf numFmtId="0" fontId="10" fillId="0" borderId="0" xfId="0" applyFont="1" applyAlignment="1">
      <alignment horizontal="center" vertical="center" wrapText="1"/>
    </xf>
    <xf numFmtId="0" fontId="12" fillId="13" borderId="5" xfId="0" applyFont="1" applyFill="1" applyBorder="1" applyAlignment="1">
      <alignment horizontal="left" vertical="top" wrapText="1"/>
    </xf>
    <xf numFmtId="0" fontId="13" fillId="14" borderId="6" xfId="0" applyFont="1" applyFill="1" applyBorder="1" applyAlignment="1">
      <alignment horizontal="left" vertical="top" wrapText="1"/>
    </xf>
    <xf numFmtId="0" fontId="13" fillId="14" borderId="6" xfId="0" applyFont="1" applyFill="1" applyBorder="1" applyAlignment="1">
      <alignment horizontal="right" vertical="top" wrapText="1"/>
    </xf>
    <xf numFmtId="0" fontId="12" fillId="13" borderId="7" xfId="0" applyFont="1" applyFill="1" applyBorder="1" applyAlignment="1">
      <alignment horizontal="right" vertical="top" wrapText="1"/>
    </xf>
    <xf numFmtId="0" fontId="12" fillId="13" borderId="8" xfId="0" applyFont="1" applyFill="1" applyBorder="1" applyAlignment="1">
      <alignment horizontal="left" vertical="top" wrapText="1"/>
    </xf>
    <xf numFmtId="0" fontId="12" fillId="13" borderId="8" xfId="0" applyFont="1" applyFill="1" applyBorder="1" applyAlignment="1">
      <alignment horizontal="right" vertical="top" wrapText="1"/>
    </xf>
    <xf numFmtId="0" fontId="12" fillId="13" borderId="9" xfId="0" applyFont="1" applyFill="1" applyBorder="1" applyAlignment="1">
      <alignment horizontal="right" vertical="top" wrapText="1"/>
    </xf>
    <xf numFmtId="0" fontId="12" fillId="13" borderId="10" xfId="0" applyFont="1" applyFill="1" applyBorder="1" applyAlignment="1">
      <alignment horizontal="right" vertical="top" wrapText="1"/>
    </xf>
    <xf numFmtId="0" fontId="13" fillId="14" borderId="11" xfId="0" applyFont="1" applyFill="1" applyBorder="1" applyAlignment="1">
      <alignment horizontal="right" vertical="top" wrapText="1"/>
    </xf>
    <xf numFmtId="0" fontId="12" fillId="13" borderId="12" xfId="0" applyFont="1" applyFill="1" applyBorder="1" applyAlignment="1">
      <alignment horizontal="right" vertical="top" wrapText="1"/>
    </xf>
    <xf numFmtId="0" fontId="13" fillId="14" borderId="13" xfId="0" applyFont="1" applyFill="1" applyBorder="1" applyAlignment="1">
      <alignment horizontal="left" vertical="top" wrapText="1"/>
    </xf>
    <xf numFmtId="0" fontId="13" fillId="14" borderId="13" xfId="0" applyFont="1" applyFill="1" applyBorder="1" applyAlignment="1">
      <alignment horizontal="right" vertical="top" wrapText="1"/>
    </xf>
    <xf numFmtId="0" fontId="13" fillId="14" borderId="0" xfId="0" applyFont="1" applyFill="1" applyBorder="1" applyAlignment="1">
      <alignment horizontal="right" vertical="top" wrapText="1"/>
    </xf>
    <xf numFmtId="0" fontId="0" fillId="0" borderId="0" xfId="0" applyAlignment="1">
      <alignment vertical="center" wrapText="1"/>
    </xf>
    <xf numFmtId="0" fontId="10" fillId="0" borderId="0" xfId="0" applyFont="1" applyAlignment="1">
      <alignment vertical="center" wrapText="1"/>
    </xf>
    <xf numFmtId="0" fontId="12" fillId="0" borderId="0" xfId="0" applyFont="1" applyAlignment="1">
      <alignment horizontal="center" vertical="center" wrapText="1"/>
    </xf>
    <xf numFmtId="0" fontId="12" fillId="13" borderId="5" xfId="0" applyFont="1" applyFill="1" applyBorder="1" applyAlignment="1">
      <alignment horizontal="left" wrapText="1"/>
    </xf>
    <xf numFmtId="0" fontId="12" fillId="13" borderId="5" xfId="0" applyFont="1" applyFill="1" applyBorder="1" applyAlignment="1">
      <alignment horizontal="right" wrapText="1"/>
    </xf>
    <xf numFmtId="0" fontId="12" fillId="13" borderId="10" xfId="0" applyFont="1" applyFill="1" applyBorder="1" applyAlignment="1">
      <alignment horizontal="left" wrapText="1"/>
    </xf>
    <xf numFmtId="0" fontId="12" fillId="13" borderId="14" xfId="0" applyFont="1" applyFill="1" applyBorder="1" applyAlignment="1">
      <alignment horizontal="left" wrapText="1"/>
    </xf>
    <xf numFmtId="0" fontId="13" fillId="14" borderId="11" xfId="0" applyFont="1" applyFill="1" applyBorder="1" applyAlignment="1">
      <alignment horizontal="left" vertical="top" wrapText="1"/>
    </xf>
    <xf numFmtId="0" fontId="13" fillId="14" borderId="0" xfId="0" applyFont="1" applyFill="1" applyBorder="1" applyAlignment="1">
      <alignment horizontal="left" vertical="top" wrapText="1"/>
    </xf>
    <xf numFmtId="0" fontId="12" fillId="13" borderId="7" xfId="0" applyFont="1" applyFill="1" applyBorder="1" applyAlignment="1">
      <alignment horizontal="left" vertical="top" wrapText="1"/>
    </xf>
    <xf numFmtId="0" fontId="13" fillId="14" borderId="16" xfId="0" applyFont="1" applyFill="1" applyBorder="1" applyAlignment="1">
      <alignment horizontal="right" vertical="top" wrapText="1"/>
    </xf>
    <xf numFmtId="0" fontId="12" fillId="13" borderId="7" xfId="0" applyFont="1" applyFill="1" applyBorder="1" applyAlignment="1">
      <alignment horizontal="left" wrapText="1"/>
    </xf>
    <xf numFmtId="0" fontId="12" fillId="13" borderId="8" xfId="0" applyFont="1" applyFill="1" applyBorder="1" applyAlignment="1">
      <alignment horizontal="right" wrapText="1"/>
    </xf>
    <xf numFmtId="0" fontId="12" fillId="13" borderId="9" xfId="0" applyFont="1" applyFill="1" applyBorder="1" applyAlignment="1">
      <alignment horizontal="right" wrapText="1"/>
    </xf>
    <xf numFmtId="0" fontId="12" fillId="13" borderId="7" xfId="0" applyFont="1" applyFill="1" applyBorder="1" applyAlignment="1">
      <alignment horizontal="right" wrapText="1"/>
    </xf>
    <xf numFmtId="0" fontId="13" fillId="14" borderId="17" xfId="0" applyFont="1" applyFill="1" applyBorder="1" applyAlignment="1">
      <alignment horizontal="right" vertical="top" wrapText="1"/>
    </xf>
    <xf numFmtId="0" fontId="12" fillId="13" borderId="14" xfId="0" applyFont="1" applyFill="1" applyBorder="1" applyAlignment="1">
      <alignment horizontal="right" wrapText="1"/>
    </xf>
    <xf numFmtId="0" fontId="12" fillId="12" borderId="0" xfId="0" applyFont="1" applyFill="1" applyAlignment="1">
      <alignment horizontal="center" vertical="top" wrapText="1"/>
    </xf>
    <xf numFmtId="0" fontId="14" fillId="12" borderId="0" xfId="0" applyFont="1" applyFill="1" applyAlignment="1">
      <alignment horizontal="left" vertical="top" wrapText="1"/>
    </xf>
    <xf numFmtId="0" fontId="12" fillId="13" borderId="10" xfId="0" applyFont="1" applyFill="1" applyBorder="1" applyAlignment="1">
      <alignment horizontal="center" wrapText="1"/>
    </xf>
    <xf numFmtId="0" fontId="13" fillId="14" borderId="23" xfId="0" applyFont="1" applyFill="1" applyBorder="1" applyAlignment="1">
      <alignment horizontal="left" vertical="top" wrapText="1"/>
    </xf>
    <xf numFmtId="0" fontId="13" fillId="14" borderId="17" xfId="0" applyFont="1" applyFill="1" applyBorder="1" applyAlignment="1">
      <alignment horizontal="left" vertical="top" wrapText="1"/>
    </xf>
    <xf numFmtId="0" fontId="12" fillId="13" borderId="26" xfId="0" applyFont="1" applyFill="1" applyBorder="1" applyAlignment="1">
      <alignment horizontal="left" wrapText="1"/>
    </xf>
    <xf numFmtId="0" fontId="12" fillId="13" borderId="27" xfId="0" applyFont="1" applyFill="1" applyBorder="1" applyAlignment="1">
      <alignment horizontal="left" wrapText="1"/>
    </xf>
    <xf numFmtId="0" fontId="12" fillId="13" borderId="18" xfId="0" applyFont="1" applyFill="1" applyBorder="1" applyAlignment="1">
      <alignment horizontal="left" vertical="top" wrapText="1"/>
    </xf>
    <xf numFmtId="0" fontId="12" fillId="13" borderId="26" xfId="0" applyFont="1" applyFill="1" applyBorder="1" applyAlignment="1">
      <alignment horizontal="left" vertical="top" wrapText="1"/>
    </xf>
    <xf numFmtId="0" fontId="13" fillId="14" borderId="20" xfId="0" applyFont="1" applyFill="1" applyBorder="1" applyAlignment="1">
      <alignment horizontal="left" vertical="top" wrapText="1"/>
    </xf>
    <xf numFmtId="0" fontId="13" fillId="14" borderId="13" xfId="0" applyFont="1" applyFill="1" applyBorder="1" applyAlignment="1">
      <alignment horizontal="right" vertical="top"/>
    </xf>
    <xf numFmtId="0" fontId="12" fillId="13" borderId="10" xfId="0" applyFont="1" applyFill="1" applyBorder="1" applyAlignment="1">
      <alignment horizontal="center" vertical="top" wrapText="1"/>
    </xf>
    <xf numFmtId="0" fontId="13" fillId="14" borderId="0" xfId="0" applyFont="1" applyFill="1" applyBorder="1" applyAlignment="1">
      <alignment horizontal="right" vertical="top"/>
    </xf>
    <xf numFmtId="0" fontId="12" fillId="13" borderId="12" xfId="0" applyFont="1" applyFill="1" applyBorder="1" applyAlignment="1">
      <alignment horizontal="left" vertical="top" wrapText="1"/>
    </xf>
    <xf numFmtId="0" fontId="12" fillId="13" borderId="10" xfId="0" applyFont="1" applyFill="1" applyBorder="1" applyAlignment="1">
      <alignment horizontal="left" vertical="top" wrapText="1"/>
    </xf>
    <xf numFmtId="11" fontId="13" fillId="14" borderId="13" xfId="0" applyNumberFormat="1" applyFont="1" applyFill="1" applyBorder="1" applyAlignment="1">
      <alignment horizontal="right" vertical="top"/>
    </xf>
    <xf numFmtId="0" fontId="1" fillId="0" borderId="32" xfId="0" applyFont="1" applyBorder="1" applyAlignment="1">
      <alignment horizontal="center" vertical="center"/>
    </xf>
    <xf numFmtId="0" fontId="15" fillId="0" borderId="32" xfId="0" applyFont="1" applyBorder="1" applyAlignment="1">
      <alignment horizontal="left" vertical="center"/>
    </xf>
    <xf numFmtId="0" fontId="1" fillId="0" borderId="32" xfId="0" applyFont="1" applyBorder="1" applyAlignment="1">
      <alignment vertical="center"/>
    </xf>
    <xf numFmtId="166" fontId="15" fillId="0" borderId="2" xfId="0" applyNumberFormat="1" applyFont="1" applyBorder="1"/>
    <xf numFmtId="166" fontId="15" fillId="0" borderId="2" xfId="0" applyNumberFormat="1" applyFont="1" applyBorder="1" applyAlignment="1">
      <alignment horizontal="right"/>
    </xf>
    <xf numFmtId="166" fontId="15" fillId="0" borderId="0" xfId="0" applyNumberFormat="1" applyFont="1"/>
    <xf numFmtId="166" fontId="15" fillId="0" borderId="0" xfId="0" applyNumberFormat="1" applyFont="1" applyAlignment="1">
      <alignment horizontal="right"/>
    </xf>
    <xf numFmtId="166" fontId="15" fillId="0" borderId="0" xfId="0" applyNumberFormat="1" applyFont="1" applyAlignment="1">
      <alignment horizontal="left"/>
    </xf>
    <xf numFmtId="0" fontId="16" fillId="0" borderId="32" xfId="0" applyFont="1" applyBorder="1"/>
    <xf numFmtId="0" fontId="15" fillId="0" borderId="32" xfId="0" applyFont="1" applyBorder="1"/>
    <xf numFmtId="0" fontId="1" fillId="0" borderId="32" xfId="0" applyFont="1" applyBorder="1" applyAlignment="1">
      <alignment horizontal="left" vertical="center"/>
    </xf>
    <xf numFmtId="0" fontId="0" fillId="0" borderId="32" xfId="0" applyBorder="1" applyAlignment="1">
      <alignment vertical="center"/>
    </xf>
    <xf numFmtId="0" fontId="15" fillId="0" borderId="0" xfId="0" applyFont="1"/>
    <xf numFmtId="2" fontId="15" fillId="0" borderId="0" xfId="0" applyNumberFormat="1" applyFont="1"/>
    <xf numFmtId="0" fontId="1" fillId="0" borderId="0" xfId="0" applyFont="1" applyAlignment="1">
      <alignment horizontal="left" vertical="center"/>
    </xf>
    <xf numFmtId="2" fontId="1" fillId="0" borderId="0" xfId="0" applyNumberFormat="1" applyFont="1" applyAlignment="1">
      <alignment vertical="center"/>
    </xf>
    <xf numFmtId="0" fontId="1" fillId="0" borderId="0" xfId="0" applyFont="1" applyAlignment="1">
      <alignment vertical="center"/>
    </xf>
    <xf numFmtId="0" fontId="1" fillId="0" borderId="3" xfId="0" applyFont="1" applyBorder="1" applyAlignment="1">
      <alignment horizontal="left" vertical="center"/>
    </xf>
    <xf numFmtId="2" fontId="1" fillId="0" borderId="3" xfId="0" applyNumberFormat="1" applyFont="1" applyBorder="1" applyAlignment="1">
      <alignment vertical="center"/>
    </xf>
    <xf numFmtId="0" fontId="1" fillId="0" borderId="3" xfId="0" applyFont="1" applyBorder="1" applyAlignment="1">
      <alignment vertical="center"/>
    </xf>
    <xf numFmtId="0" fontId="0" fillId="11" borderId="0" xfId="0" applyFill="1" applyAlignment="1"/>
    <xf numFmtId="0" fontId="1" fillId="0" borderId="0" xfId="0" applyFont="1" applyBorder="1" applyAlignment="1">
      <alignment horizontal="left" vertical="center"/>
    </xf>
    <xf numFmtId="2" fontId="1" fillId="0" borderId="0" xfId="0" applyNumberFormat="1" applyFont="1" applyBorder="1" applyAlignment="1">
      <alignment horizontal="right" vertical="center"/>
    </xf>
    <xf numFmtId="2" fontId="1" fillId="0" borderId="3" xfId="0" applyNumberFormat="1" applyFont="1" applyBorder="1" applyAlignment="1">
      <alignment horizontal="right" vertical="center"/>
    </xf>
    <xf numFmtId="0" fontId="17" fillId="0" borderId="32" xfId="0" applyFont="1" applyBorder="1"/>
    <xf numFmtId="0" fontId="1" fillId="0" borderId="0" xfId="0" applyFont="1" applyAlignment="1">
      <alignment horizontal="left" vertical="center"/>
    </xf>
    <xf numFmtId="0" fontId="1" fillId="0" borderId="0" xfId="0" applyFont="1" applyAlignment="1">
      <alignment horizontal="left" vertical="center"/>
    </xf>
    <xf numFmtId="0" fontId="1" fillId="0" borderId="2" xfId="0" applyFont="1" applyBorder="1" applyAlignment="1">
      <alignment horizontal="left" vertical="center"/>
    </xf>
    <xf numFmtId="0" fontId="1" fillId="0" borderId="0" xfId="0" applyFont="1" applyBorder="1" applyAlignment="1">
      <alignment horizontal="left" vertical="center"/>
    </xf>
    <xf numFmtId="2" fontId="1" fillId="0" borderId="0" xfId="0" applyNumberFormat="1" applyFont="1" applyAlignment="1">
      <alignment horizontal="right" vertical="center"/>
    </xf>
    <xf numFmtId="2" fontId="1" fillId="0" borderId="0" xfId="0" applyNumberFormat="1" applyFont="1" applyAlignment="1">
      <alignment horizontal="left" vertical="center"/>
    </xf>
    <xf numFmtId="10" fontId="1" fillId="0" borderId="3" xfId="0" applyNumberFormat="1" applyFont="1" applyBorder="1" applyAlignment="1">
      <alignment horizontal="left" vertical="center"/>
    </xf>
    <xf numFmtId="2" fontId="1" fillId="0" borderId="3" xfId="0" applyNumberFormat="1" applyFont="1" applyBorder="1" applyAlignment="1">
      <alignment horizontal="left" vertical="center"/>
    </xf>
    <xf numFmtId="0" fontId="0" fillId="0" borderId="3" xfId="0" applyBorder="1"/>
    <xf numFmtId="164" fontId="1" fillId="0" borderId="0" xfId="0" applyNumberFormat="1" applyFont="1" applyAlignment="1">
      <alignment vertical="center"/>
    </xf>
    <xf numFmtId="164" fontId="1" fillId="0" borderId="0" xfId="0" applyNumberFormat="1" applyFont="1" applyAlignment="1">
      <alignment horizontal="right" vertical="center"/>
    </xf>
    <xf numFmtId="166" fontId="1" fillId="0" borderId="0" xfId="0" applyNumberFormat="1" applyFont="1" applyAlignment="1">
      <alignment vertical="center"/>
    </xf>
    <xf numFmtId="0" fontId="1" fillId="0" borderId="3" xfId="0" applyFont="1" applyBorder="1"/>
    <xf numFmtId="0" fontId="0" fillId="0" borderId="4" xfId="0" applyBorder="1"/>
    <xf numFmtId="0" fontId="18" fillId="0" borderId="0" xfId="2"/>
    <xf numFmtId="2" fontId="15" fillId="0" borderId="0" xfId="2" applyNumberFormat="1" applyFont="1" applyAlignment="1">
      <alignment vertical="center"/>
    </xf>
    <xf numFmtId="2" fontId="15" fillId="0" borderId="3" xfId="2" applyNumberFormat="1" applyFont="1" applyBorder="1" applyAlignment="1">
      <alignment vertical="center"/>
    </xf>
    <xf numFmtId="0" fontId="15" fillId="0" borderId="3" xfId="2" applyFont="1" applyBorder="1" applyAlignment="1">
      <alignment vertical="center"/>
    </xf>
    <xf numFmtId="166" fontId="1" fillId="0" borderId="0" xfId="0" applyNumberFormat="1" applyFont="1" applyAlignment="1">
      <alignment horizontal="right" vertical="center"/>
    </xf>
    <xf numFmtId="166" fontId="15" fillId="0" borderId="0" xfId="2" applyNumberFormat="1" applyFont="1"/>
    <xf numFmtId="0" fontId="15" fillId="0" borderId="0" xfId="2" applyFont="1"/>
    <xf numFmtId="0" fontId="17" fillId="0" borderId="0" xfId="2" applyFont="1"/>
    <xf numFmtId="2" fontId="1" fillId="0" borderId="0" xfId="0" applyNumberFormat="1" applyFont="1" applyBorder="1" applyAlignment="1">
      <alignment vertical="center"/>
    </xf>
    <xf numFmtId="0" fontId="0" fillId="0" borderId="0" xfId="0" applyBorder="1"/>
    <xf numFmtId="0" fontId="0" fillId="0" borderId="0" xfId="0" applyBorder="1" applyAlignment="1"/>
    <xf numFmtId="164" fontId="1" fillId="0" borderId="0" xfId="0" applyNumberFormat="1" applyFont="1" applyBorder="1" applyAlignment="1">
      <alignment vertical="center"/>
    </xf>
    <xf numFmtId="164" fontId="1" fillId="0" borderId="0" xfId="0" applyNumberFormat="1" applyFont="1" applyBorder="1" applyAlignment="1">
      <alignment horizontal="right" vertical="center"/>
    </xf>
    <xf numFmtId="164" fontId="1" fillId="0" borderId="3" xfId="0" applyNumberFormat="1" applyFont="1" applyBorder="1" applyAlignment="1">
      <alignment vertical="center"/>
    </xf>
    <xf numFmtId="2" fontId="0" fillId="0" borderId="0" xfId="0" applyNumberFormat="1" applyBorder="1"/>
    <xf numFmtId="0" fontId="1" fillId="0" borderId="0" xfId="0" applyFont="1" applyBorder="1"/>
    <xf numFmtId="2" fontId="1" fillId="0" borderId="0" xfId="0" applyNumberFormat="1" applyFont="1" applyBorder="1"/>
    <xf numFmtId="2" fontId="1" fillId="0" borderId="3" xfId="0" applyNumberFormat="1" applyFont="1" applyBorder="1"/>
    <xf numFmtId="0" fontId="0" fillId="0" borderId="33" xfId="0" applyBorder="1"/>
    <xf numFmtId="2" fontId="1" fillId="0" borderId="2" xfId="0" applyNumberFormat="1" applyFont="1" applyBorder="1" applyAlignment="1">
      <alignment vertical="center"/>
    </xf>
    <xf numFmtId="166" fontId="1" fillId="0" borderId="0" xfId="0" applyNumberFormat="1" applyFont="1" applyBorder="1" applyAlignment="1">
      <alignment horizontal="right" vertical="center"/>
    </xf>
    <xf numFmtId="166" fontId="1" fillId="0" borderId="3" xfId="0" applyNumberFormat="1" applyFont="1" applyBorder="1" applyAlignment="1">
      <alignment horizontal="right" vertical="center"/>
    </xf>
    <xf numFmtId="0" fontId="0" fillId="0" borderId="2" xfId="0" applyBorder="1" applyAlignment="1"/>
    <xf numFmtId="0" fontId="1" fillId="0" borderId="32" xfId="0" applyFont="1" applyBorder="1" applyAlignment="1">
      <alignment horizontal="center" vertical="center"/>
    </xf>
    <xf numFmtId="0" fontId="1" fillId="0" borderId="2" xfId="0" applyFont="1" applyBorder="1" applyAlignment="1">
      <alignment horizontal="center" vertical="center"/>
    </xf>
    <xf numFmtId="164" fontId="1" fillId="0" borderId="0" xfId="0" applyNumberFormat="1" applyFont="1" applyAlignment="1">
      <alignment horizontal="center" vertical="center"/>
    </xf>
    <xf numFmtId="164" fontId="1" fillId="0" borderId="3" xfId="0" applyNumberFormat="1" applyFont="1" applyBorder="1" applyAlignment="1">
      <alignment horizontal="center" vertical="center"/>
    </xf>
    <xf numFmtId="2" fontId="1" fillId="0" borderId="2" xfId="0" applyNumberFormat="1" applyFont="1" applyBorder="1" applyAlignment="1">
      <alignment horizontal="center" vertical="center"/>
    </xf>
    <xf numFmtId="2" fontId="1" fillId="0" borderId="0" xfId="0" applyNumberFormat="1" applyFont="1" applyBorder="1" applyAlignment="1">
      <alignment horizontal="center" vertical="center"/>
    </xf>
    <xf numFmtId="164" fontId="1" fillId="0" borderId="0" xfId="0" applyNumberFormat="1" applyFont="1" applyBorder="1" applyAlignment="1">
      <alignment horizontal="center" vertical="center"/>
    </xf>
    <xf numFmtId="2" fontId="1" fillId="0" borderId="2" xfId="0" applyNumberFormat="1" applyFont="1" applyBorder="1" applyAlignment="1">
      <alignment horizontal="center"/>
    </xf>
    <xf numFmtId="2" fontId="1" fillId="0" borderId="0" xfId="0" applyNumberFormat="1" applyFont="1" applyBorder="1" applyAlignment="1">
      <alignment horizontal="center"/>
    </xf>
    <xf numFmtId="10" fontId="1" fillId="0" borderId="3" xfId="0" applyNumberFormat="1" applyFont="1" applyBorder="1" applyAlignment="1">
      <alignment horizontal="center" vertical="center"/>
    </xf>
    <xf numFmtId="0" fontId="1" fillId="0" borderId="0" xfId="0" applyFont="1" applyBorder="1" applyAlignment="1">
      <alignment horizontal="center" vertical="center"/>
    </xf>
    <xf numFmtId="0" fontId="19" fillId="0" borderId="32" xfId="0" applyFont="1" applyBorder="1" applyAlignment="1">
      <alignment horizontal="center" vertical="center"/>
    </xf>
    <xf numFmtId="0" fontId="19" fillId="0" borderId="2" xfId="0" applyFont="1" applyBorder="1" applyAlignment="1">
      <alignment horizontal="center" vertical="center"/>
    </xf>
    <xf numFmtId="2" fontId="19" fillId="0" borderId="2" xfId="0" applyNumberFormat="1" applyFont="1" applyBorder="1" applyAlignment="1">
      <alignment horizontal="center" vertical="center"/>
    </xf>
    <xf numFmtId="10" fontId="19" fillId="0" borderId="3" xfId="0" applyNumberFormat="1" applyFont="1" applyBorder="1" applyAlignment="1">
      <alignment horizontal="center" vertical="center"/>
    </xf>
    <xf numFmtId="2" fontId="19" fillId="0" borderId="3" xfId="0" applyNumberFormat="1" applyFont="1" applyBorder="1" applyAlignment="1">
      <alignment horizontal="center" vertical="center"/>
    </xf>
    <xf numFmtId="0" fontId="19" fillId="0" borderId="0" xfId="0" applyFont="1" applyBorder="1" applyAlignment="1">
      <alignment horizontal="center" vertical="center"/>
    </xf>
    <xf numFmtId="2" fontId="19" fillId="0" borderId="0" xfId="0" applyNumberFormat="1" applyFont="1" applyBorder="1" applyAlignment="1">
      <alignment horizontal="center" vertical="center"/>
    </xf>
    <xf numFmtId="164" fontId="19" fillId="0" borderId="0" xfId="0" applyNumberFormat="1" applyFont="1" applyBorder="1" applyAlignment="1">
      <alignment horizontal="center" vertical="center"/>
    </xf>
    <xf numFmtId="164" fontId="19" fillId="0" borderId="3" xfId="0" applyNumberFormat="1" applyFont="1" applyBorder="1" applyAlignment="1">
      <alignment horizontal="center" vertical="center"/>
    </xf>
    <xf numFmtId="0" fontId="1" fillId="0" borderId="0" xfId="0" applyFont="1" applyBorder="1" applyAlignment="1">
      <alignment vertical="center"/>
    </xf>
    <xf numFmtId="2" fontId="19" fillId="0" borderId="2" xfId="0" applyNumberFormat="1" applyFont="1" applyFill="1" applyBorder="1" applyAlignment="1">
      <alignment horizontal="center"/>
    </xf>
    <xf numFmtId="2" fontId="19" fillId="0" borderId="0" xfId="0" applyNumberFormat="1" applyFont="1" applyFill="1" applyBorder="1" applyAlignment="1">
      <alignment horizontal="center"/>
    </xf>
    <xf numFmtId="2" fontId="19" fillId="0" borderId="0" xfId="0" applyNumberFormat="1" applyFont="1" applyBorder="1" applyAlignment="1">
      <alignment horizontal="center"/>
    </xf>
    <xf numFmtId="164" fontId="19" fillId="0" borderId="0" xfId="0" applyNumberFormat="1" applyFont="1" applyBorder="1" applyAlignment="1">
      <alignment horizontal="center"/>
    </xf>
    <xf numFmtId="0" fontId="1" fillId="0" borderId="0" xfId="0" applyFont="1" applyAlignment="1">
      <alignment horizontal="center" vertical="center"/>
    </xf>
    <xf numFmtId="0" fontId="19" fillId="0" borderId="0" xfId="0" applyFont="1" applyAlignment="1">
      <alignment horizontal="center" vertical="center"/>
    </xf>
    <xf numFmtId="2" fontId="19" fillId="0" borderId="2" xfId="0" applyNumberFormat="1" applyFont="1" applyBorder="1" applyAlignment="1">
      <alignment horizontal="center"/>
    </xf>
    <xf numFmtId="164" fontId="19" fillId="0" borderId="0" xfId="0" applyNumberFormat="1" applyFont="1" applyAlignment="1">
      <alignment horizontal="center" vertical="center"/>
    </xf>
    <xf numFmtId="0" fontId="1" fillId="0" borderId="32" xfId="0" applyFont="1" applyBorder="1" applyAlignment="1">
      <alignment horizontal="center" vertical="center"/>
    </xf>
    <xf numFmtId="0" fontId="19" fillId="0" borderId="2" xfId="0" applyFont="1" applyBorder="1" applyAlignment="1">
      <alignment horizontal="center" vertical="center"/>
    </xf>
    <xf numFmtId="0" fontId="19" fillId="0" borderId="0" xfId="0" applyFont="1" applyBorder="1" applyAlignment="1">
      <alignment horizontal="center" vertical="center"/>
    </xf>
    <xf numFmtId="0" fontId="19" fillId="0" borderId="32" xfId="0" applyFont="1" applyBorder="1" applyAlignment="1">
      <alignment horizontal="center" vertical="center"/>
    </xf>
    <xf numFmtId="0" fontId="1" fillId="0" borderId="0" xfId="0" applyFont="1" applyBorder="1" applyAlignment="1">
      <alignment horizontal="center" vertical="center"/>
    </xf>
    <xf numFmtId="2" fontId="1" fillId="0" borderId="3" xfId="0" applyNumberFormat="1" applyFont="1" applyBorder="1" applyAlignment="1">
      <alignment horizontal="center" vertical="center"/>
    </xf>
    <xf numFmtId="0" fontId="4" fillId="10" borderId="1" xfId="0" applyFont="1" applyFill="1" applyBorder="1" applyAlignment="1">
      <alignment horizontal="center"/>
    </xf>
    <xf numFmtId="164" fontId="0" fillId="0" borderId="0" xfId="0" applyNumberFormat="1" applyAlignment="1">
      <alignment horizontal="center"/>
    </xf>
    <xf numFmtId="0" fontId="3" fillId="10" borderId="1" xfId="0" applyFont="1" applyFill="1" applyBorder="1" applyAlignment="1">
      <alignment horizontal="center"/>
    </xf>
    <xf numFmtId="0" fontId="0" fillId="0" borderId="0" xfId="0" applyAlignment="1">
      <alignment horizontal="center"/>
    </xf>
    <xf numFmtId="2" fontId="1" fillId="0" borderId="0" xfId="0" applyNumberFormat="1" applyFont="1" applyAlignment="1">
      <alignment horizontal="center"/>
    </xf>
    <xf numFmtId="2" fontId="0" fillId="0" borderId="0" xfId="0" applyNumberFormat="1" applyFont="1" applyAlignment="1">
      <alignment horizontal="center"/>
    </xf>
    <xf numFmtId="0" fontId="1" fillId="0" borderId="0" xfId="0" applyFont="1" applyAlignment="1">
      <alignment horizontal="center"/>
    </xf>
    <xf numFmtId="2" fontId="0" fillId="0" borderId="0" xfId="0" applyNumberFormat="1" applyAlignment="1">
      <alignment horizontal="center"/>
    </xf>
    <xf numFmtId="2" fontId="0" fillId="0" borderId="0" xfId="1" applyNumberFormat="1" applyFont="1" applyAlignment="1">
      <alignment horizontal="center"/>
    </xf>
    <xf numFmtId="0" fontId="1" fillId="0" borderId="3" xfId="0" applyFont="1" applyBorder="1" applyAlignment="1">
      <alignment horizontal="center"/>
    </xf>
    <xf numFmtId="0" fontId="0" fillId="0" borderId="1" xfId="0" applyBorder="1" applyAlignment="1">
      <alignment horizontal="center"/>
    </xf>
    <xf numFmtId="0" fontId="1" fillId="0" borderId="0" xfId="0" applyFont="1" applyAlignment="1">
      <alignment horizontal="left"/>
    </xf>
    <xf numFmtId="0" fontId="1" fillId="0" borderId="32" xfId="0" applyFont="1" applyBorder="1" applyAlignment="1">
      <alignment horizontal="center" vertical="center"/>
    </xf>
    <xf numFmtId="0" fontId="0" fillId="0" borderId="33" xfId="0" applyBorder="1" applyAlignment="1">
      <alignment horizontal="center"/>
    </xf>
    <xf numFmtId="0" fontId="15" fillId="0" borderId="2" xfId="0" applyFont="1" applyBorder="1" applyAlignment="1">
      <alignment horizontal="center" vertical="center"/>
    </xf>
    <xf numFmtId="0" fontId="15" fillId="0" borderId="0" xfId="0" applyFont="1" applyBorder="1" applyAlignment="1">
      <alignment horizontal="center" vertical="center"/>
    </xf>
    <xf numFmtId="0" fontId="1" fillId="0" borderId="2" xfId="0" applyFont="1" applyBorder="1" applyAlignment="1">
      <alignment horizontal="left" vertical="center"/>
    </xf>
    <xf numFmtId="0" fontId="1" fillId="0" borderId="0" xfId="0" applyFont="1" applyBorder="1" applyAlignment="1">
      <alignment horizontal="left" vertical="center"/>
    </xf>
    <xf numFmtId="0" fontId="1" fillId="0" borderId="3" xfId="0" applyFont="1" applyBorder="1" applyAlignment="1">
      <alignment horizontal="left" vertical="center"/>
    </xf>
    <xf numFmtId="0" fontId="15" fillId="0" borderId="0" xfId="0" applyFont="1" applyAlignment="1">
      <alignment vertical="center"/>
    </xf>
    <xf numFmtId="0" fontId="16" fillId="0" borderId="0" xfId="0" applyFont="1" applyAlignment="1">
      <alignment vertical="center"/>
    </xf>
    <xf numFmtId="0" fontId="1" fillId="0" borderId="0" xfId="0" applyFont="1" applyAlignment="1">
      <alignment horizontal="left" vertical="center"/>
    </xf>
    <xf numFmtId="0" fontId="15" fillId="0" borderId="32" xfId="0" applyFont="1" applyBorder="1" applyAlignment="1">
      <alignment horizontal="center"/>
    </xf>
    <xf numFmtId="0" fontId="16" fillId="0" borderId="32" xfId="0" applyFont="1" applyBorder="1"/>
    <xf numFmtId="2" fontId="15" fillId="0" borderId="32" xfId="0" applyNumberFormat="1" applyFont="1" applyBorder="1" applyAlignment="1">
      <alignment horizontal="center"/>
    </xf>
    <xf numFmtId="2" fontId="16" fillId="0" borderId="32" xfId="0" applyNumberFormat="1" applyFont="1" applyBorder="1"/>
    <xf numFmtId="0" fontId="15" fillId="0" borderId="32" xfId="0" applyFont="1" applyBorder="1" applyAlignment="1">
      <alignment horizontal="left"/>
    </xf>
    <xf numFmtId="0" fontId="16" fillId="0" borderId="32" xfId="0" applyFont="1" applyBorder="1" applyAlignment="1">
      <alignment horizontal="left"/>
    </xf>
    <xf numFmtId="0" fontId="15" fillId="0" borderId="0" xfId="0" applyFont="1" applyAlignment="1">
      <alignment horizontal="center"/>
    </xf>
    <xf numFmtId="0" fontId="16" fillId="0" borderId="0" xfId="0" applyFont="1"/>
    <xf numFmtId="0" fontId="15" fillId="0" borderId="0" xfId="0" applyFont="1" applyAlignment="1">
      <alignment horizontal="left"/>
    </xf>
    <xf numFmtId="0" fontId="16" fillId="0" borderId="0" xfId="0" applyFont="1" applyAlignment="1">
      <alignment horizontal="left"/>
    </xf>
    <xf numFmtId="0" fontId="15" fillId="0" borderId="32" xfId="0" applyFont="1" applyBorder="1" applyAlignment="1">
      <alignment horizontal="center" vertical="center"/>
    </xf>
    <xf numFmtId="0" fontId="15" fillId="0" borderId="32" xfId="0" applyFont="1" applyBorder="1" applyAlignment="1">
      <alignment horizontal="left" vertical="center"/>
    </xf>
    <xf numFmtId="0" fontId="15" fillId="0" borderId="2" xfId="0" applyFont="1" applyBorder="1" applyAlignment="1">
      <alignment horizontal="center"/>
    </xf>
    <xf numFmtId="0" fontId="16" fillId="0" borderId="2" xfId="0" applyFont="1" applyBorder="1"/>
    <xf numFmtId="0" fontId="15" fillId="0" borderId="2" xfId="0" applyFont="1" applyBorder="1" applyAlignment="1">
      <alignment horizontal="left"/>
    </xf>
    <xf numFmtId="0" fontId="16" fillId="0" borderId="2" xfId="0" applyFont="1" applyBorder="1" applyAlignment="1">
      <alignment horizontal="left"/>
    </xf>
    <xf numFmtId="0" fontId="12" fillId="13" borderId="31" xfId="0" applyFont="1" applyFill="1" applyBorder="1" applyAlignment="1">
      <alignment horizontal="left" vertical="top" wrapText="1"/>
    </xf>
    <xf numFmtId="0" fontId="12" fillId="13" borderId="10" xfId="0" applyFont="1" applyFill="1" applyBorder="1" applyAlignment="1">
      <alignment horizontal="left" vertical="top" wrapText="1"/>
    </xf>
    <xf numFmtId="0" fontId="12" fillId="13" borderId="12" xfId="0" applyFont="1" applyFill="1" applyBorder="1" applyAlignment="1">
      <alignment horizontal="left" vertical="top" wrapText="1"/>
    </xf>
    <xf numFmtId="0" fontId="12" fillId="13" borderId="30" xfId="0" applyFont="1" applyFill="1" applyBorder="1" applyAlignment="1">
      <alignment horizontal="center" wrapText="1"/>
    </xf>
    <xf numFmtId="0" fontId="12" fillId="13" borderId="8" xfId="0" applyFont="1" applyFill="1" applyBorder="1" applyAlignment="1">
      <alignment horizontal="center" wrapText="1"/>
    </xf>
    <xf numFmtId="0" fontId="12" fillId="13" borderId="9" xfId="0" applyFont="1" applyFill="1" applyBorder="1" applyAlignment="1">
      <alignment horizontal="center" wrapText="1"/>
    </xf>
    <xf numFmtId="0" fontId="12" fillId="13" borderId="15" xfId="0" applyFont="1" applyFill="1" applyBorder="1" applyAlignment="1">
      <alignment horizontal="center" wrapText="1"/>
    </xf>
    <xf numFmtId="0" fontId="12" fillId="13" borderId="19" xfId="0" applyFont="1" applyFill="1" applyBorder="1" applyAlignment="1">
      <alignment horizontal="center" wrapText="1"/>
    </xf>
    <xf numFmtId="0" fontId="12" fillId="13" borderId="20" xfId="0" applyFont="1" applyFill="1" applyBorder="1" applyAlignment="1">
      <alignment horizontal="center" wrapText="1"/>
    </xf>
    <xf numFmtId="0" fontId="12" fillId="13" borderId="22" xfId="0" applyFont="1" applyFill="1" applyBorder="1" applyAlignment="1">
      <alignment horizontal="center" wrapText="1"/>
    </xf>
    <xf numFmtId="0" fontId="12" fillId="13" borderId="14" xfId="0" applyFont="1" applyFill="1" applyBorder="1" applyAlignment="1">
      <alignment horizontal="center" wrapText="1"/>
    </xf>
    <xf numFmtId="0" fontId="12" fillId="13" borderId="28" xfId="0" applyFont="1" applyFill="1" applyBorder="1" applyAlignment="1">
      <alignment horizontal="right" wrapText="1"/>
    </xf>
    <xf numFmtId="0" fontId="12" fillId="13" borderId="29" xfId="0" applyFont="1" applyFill="1" applyBorder="1" applyAlignment="1">
      <alignment horizontal="right" wrapText="1"/>
    </xf>
    <xf numFmtId="0" fontId="12" fillId="13" borderId="24" xfId="0" applyFont="1" applyFill="1" applyBorder="1" applyAlignment="1">
      <alignment horizontal="center" wrapText="1"/>
    </xf>
    <xf numFmtId="0" fontId="12" fillId="13" borderId="25" xfId="0" applyFont="1" applyFill="1" applyBorder="1" applyAlignment="1">
      <alignment horizontal="center" wrapText="1"/>
    </xf>
    <xf numFmtId="0" fontId="12" fillId="13" borderId="21" xfId="0" applyFont="1" applyFill="1" applyBorder="1" applyAlignment="1">
      <alignment horizontal="center" wrapText="1"/>
    </xf>
    <xf numFmtId="0" fontId="12" fillId="13" borderId="0" xfId="0" applyFont="1" applyFill="1" applyBorder="1" applyAlignment="1">
      <alignment horizontal="center" wrapText="1"/>
    </xf>
    <xf numFmtId="0" fontId="0" fillId="0" borderId="0" xfId="0" applyBorder="1" applyAlignment="1">
      <alignment horizont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5" fillId="0" borderId="32" xfId="2" applyFont="1" applyBorder="1" applyAlignment="1">
      <alignment horizontal="center" vertical="center"/>
    </xf>
    <xf numFmtId="0" fontId="15" fillId="0" borderId="2" xfId="2" applyFont="1" applyBorder="1" applyAlignment="1">
      <alignment horizontal="center" vertical="center"/>
    </xf>
    <xf numFmtId="0" fontId="15" fillId="0" borderId="3" xfId="2" applyFont="1" applyBorder="1" applyAlignment="1">
      <alignment horizontal="center" vertical="center"/>
    </xf>
    <xf numFmtId="0" fontId="17" fillId="0" borderId="32" xfId="2" applyFont="1" applyBorder="1" applyAlignment="1">
      <alignment horizontal="center" vertical="center"/>
    </xf>
    <xf numFmtId="0" fontId="1" fillId="0" borderId="32" xfId="0" applyFont="1" applyBorder="1" applyAlignment="1">
      <alignment horizontal="left" vertical="center"/>
    </xf>
    <xf numFmtId="0" fontId="17" fillId="0" borderId="3" xfId="2" applyFont="1" applyBorder="1" applyAlignment="1">
      <alignment vertical="center"/>
    </xf>
    <xf numFmtId="2" fontId="1" fillId="0" borderId="32" xfId="0" applyNumberFormat="1" applyFont="1" applyBorder="1" applyAlignment="1">
      <alignment horizontal="center" vertical="center"/>
    </xf>
    <xf numFmtId="0" fontId="19" fillId="0" borderId="32" xfId="0" applyFont="1" applyBorder="1" applyAlignment="1">
      <alignment horizontal="center" vertical="center"/>
    </xf>
    <xf numFmtId="0" fontId="19" fillId="0" borderId="0" xfId="0" applyFont="1" applyBorder="1" applyAlignment="1">
      <alignment horizontal="center" vertical="center"/>
    </xf>
    <xf numFmtId="0" fontId="19" fillId="0" borderId="3" xfId="0" applyFont="1" applyBorder="1" applyAlignment="1">
      <alignment horizontal="center" vertical="center"/>
    </xf>
    <xf numFmtId="2" fontId="19" fillId="0" borderId="32" xfId="0" applyNumberFormat="1" applyFont="1" applyBorder="1" applyAlignment="1">
      <alignment horizontal="center" vertical="center"/>
    </xf>
    <xf numFmtId="0" fontId="19" fillId="0" borderId="2"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Alignment="1">
      <alignment horizontal="center" vertical="center"/>
    </xf>
    <xf numFmtId="0" fontId="19" fillId="0" borderId="0" xfId="0" applyFont="1" applyAlignment="1">
      <alignment horizontal="center" vertical="center"/>
    </xf>
    <xf numFmtId="166" fontId="1" fillId="0" borderId="0" xfId="0" applyNumberFormat="1" applyFont="1" applyBorder="1" applyAlignment="1">
      <alignment horizontal="center" vertical="center"/>
    </xf>
    <xf numFmtId="166" fontId="1" fillId="0" borderId="3"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9" fillId="0" borderId="3" xfId="0" applyNumberFormat="1" applyFont="1" applyBorder="1" applyAlignment="1">
      <alignment horizontal="center" vertical="center"/>
    </xf>
  </cellXfs>
  <cellStyles count="3">
    <cellStyle name="Millares" xfId="1" builtinId="3"/>
    <cellStyle name="Normal" xfId="0" builtinId="0"/>
    <cellStyle name="Normal 2" xfId="2"/>
  </cellStyles>
  <dxfs count="0"/>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268" Type="http://schemas.openxmlformats.org/officeDocument/2006/relationships/image" Target="../media/image268.pn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5" Type="http://schemas.openxmlformats.org/officeDocument/2006/relationships/image" Target="../media/image5.pn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259" Type="http://schemas.openxmlformats.org/officeDocument/2006/relationships/image" Target="../media/image259.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281" Type="http://schemas.openxmlformats.org/officeDocument/2006/relationships/image" Target="../media/image281.png"/><Relationship Id="rId337" Type="http://schemas.openxmlformats.org/officeDocument/2006/relationships/image" Target="../media/image337.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230" Type="http://schemas.openxmlformats.org/officeDocument/2006/relationships/image" Target="../media/image230.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png"/><Relationship Id="rId174" Type="http://schemas.openxmlformats.org/officeDocument/2006/relationships/image" Target="../media/image174.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pn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350" Type="http://schemas.openxmlformats.org/officeDocument/2006/relationships/image" Target="../media/image350.png"/><Relationship Id="rId371" Type="http://schemas.openxmlformats.org/officeDocument/2006/relationships/image" Target="../media/image371.png"/><Relationship Id="rId9" Type="http://schemas.openxmlformats.org/officeDocument/2006/relationships/image" Target="../media/image9.png"/><Relationship Id="rId210" Type="http://schemas.openxmlformats.org/officeDocument/2006/relationships/image" Target="../media/image210.pn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pn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340" Type="http://schemas.openxmlformats.org/officeDocument/2006/relationships/image" Target="../media/image340.png"/><Relationship Id="rId361" Type="http://schemas.openxmlformats.org/officeDocument/2006/relationships/image" Target="../media/image361.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330" Type="http://schemas.openxmlformats.org/officeDocument/2006/relationships/image" Target="../media/image330.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351" Type="http://schemas.openxmlformats.org/officeDocument/2006/relationships/image" Target="../media/image351.png"/><Relationship Id="rId372" Type="http://schemas.openxmlformats.org/officeDocument/2006/relationships/image" Target="../media/image372.pn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331" Type="http://schemas.openxmlformats.org/officeDocument/2006/relationships/image" Target="../media/image331.png"/><Relationship Id="rId352" Type="http://schemas.openxmlformats.org/officeDocument/2006/relationships/image" Target="../media/image352.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311" Type="http://schemas.openxmlformats.org/officeDocument/2006/relationships/image" Target="../media/image311.png"/><Relationship Id="rId332" Type="http://schemas.openxmlformats.org/officeDocument/2006/relationships/image" Target="../media/image332.png"/><Relationship Id="rId353" Type="http://schemas.openxmlformats.org/officeDocument/2006/relationships/image" Target="../media/image353.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301" Type="http://schemas.openxmlformats.org/officeDocument/2006/relationships/image" Target="../media/image301.png"/><Relationship Id="rId322" Type="http://schemas.openxmlformats.org/officeDocument/2006/relationships/image" Target="../media/image322.png"/><Relationship Id="rId343" Type="http://schemas.openxmlformats.org/officeDocument/2006/relationships/image" Target="../media/image343.png"/><Relationship Id="rId364" Type="http://schemas.openxmlformats.org/officeDocument/2006/relationships/image" Target="../media/image364.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303" Type="http://schemas.openxmlformats.org/officeDocument/2006/relationships/image" Target="../media/image303.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6" Type="http://schemas.openxmlformats.org/officeDocument/2006/relationships/image" Target="../media/image6.pn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251" Type="http://schemas.openxmlformats.org/officeDocument/2006/relationships/image" Target="../media/image251.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220" Type="http://schemas.openxmlformats.org/officeDocument/2006/relationships/image" Target="../media/image220.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98.png"/><Relationship Id="rId21" Type="http://schemas.openxmlformats.org/officeDocument/2006/relationships/image" Target="../media/image393.png"/><Relationship Id="rId42" Type="http://schemas.openxmlformats.org/officeDocument/2006/relationships/image" Target="../media/image414.png"/><Relationship Id="rId47" Type="http://schemas.openxmlformats.org/officeDocument/2006/relationships/image" Target="../media/image419.png"/><Relationship Id="rId63" Type="http://schemas.openxmlformats.org/officeDocument/2006/relationships/image" Target="../media/image435.png"/><Relationship Id="rId68" Type="http://schemas.openxmlformats.org/officeDocument/2006/relationships/image" Target="../media/image440.png"/><Relationship Id="rId84" Type="http://schemas.openxmlformats.org/officeDocument/2006/relationships/image" Target="../media/image456.png"/><Relationship Id="rId89" Type="http://schemas.openxmlformats.org/officeDocument/2006/relationships/image" Target="../media/image461.png"/><Relationship Id="rId16" Type="http://schemas.openxmlformats.org/officeDocument/2006/relationships/image" Target="../media/image388.png"/><Relationship Id="rId11" Type="http://schemas.openxmlformats.org/officeDocument/2006/relationships/image" Target="../media/image383.png"/><Relationship Id="rId32" Type="http://schemas.openxmlformats.org/officeDocument/2006/relationships/image" Target="../media/image404.png"/><Relationship Id="rId37" Type="http://schemas.openxmlformats.org/officeDocument/2006/relationships/image" Target="../media/image409.png"/><Relationship Id="rId53" Type="http://schemas.openxmlformats.org/officeDocument/2006/relationships/image" Target="../media/image425.png"/><Relationship Id="rId58" Type="http://schemas.openxmlformats.org/officeDocument/2006/relationships/image" Target="../media/image430.png"/><Relationship Id="rId74" Type="http://schemas.openxmlformats.org/officeDocument/2006/relationships/image" Target="../media/image446.png"/><Relationship Id="rId79" Type="http://schemas.openxmlformats.org/officeDocument/2006/relationships/image" Target="../media/image451.png"/><Relationship Id="rId5" Type="http://schemas.openxmlformats.org/officeDocument/2006/relationships/image" Target="../media/image377.png"/><Relationship Id="rId90" Type="http://schemas.openxmlformats.org/officeDocument/2006/relationships/image" Target="../media/image462.png"/><Relationship Id="rId14" Type="http://schemas.openxmlformats.org/officeDocument/2006/relationships/image" Target="../media/image386.png"/><Relationship Id="rId22" Type="http://schemas.openxmlformats.org/officeDocument/2006/relationships/image" Target="../media/image394.png"/><Relationship Id="rId27" Type="http://schemas.openxmlformats.org/officeDocument/2006/relationships/image" Target="../media/image399.png"/><Relationship Id="rId30" Type="http://schemas.openxmlformats.org/officeDocument/2006/relationships/image" Target="../media/image402.png"/><Relationship Id="rId35" Type="http://schemas.openxmlformats.org/officeDocument/2006/relationships/image" Target="../media/image407.png"/><Relationship Id="rId43" Type="http://schemas.openxmlformats.org/officeDocument/2006/relationships/image" Target="../media/image415.png"/><Relationship Id="rId48" Type="http://schemas.openxmlformats.org/officeDocument/2006/relationships/image" Target="../media/image420.png"/><Relationship Id="rId56" Type="http://schemas.openxmlformats.org/officeDocument/2006/relationships/image" Target="../media/image428.png"/><Relationship Id="rId64" Type="http://schemas.openxmlformats.org/officeDocument/2006/relationships/image" Target="../media/image436.png"/><Relationship Id="rId69" Type="http://schemas.openxmlformats.org/officeDocument/2006/relationships/image" Target="../media/image441.png"/><Relationship Id="rId77" Type="http://schemas.openxmlformats.org/officeDocument/2006/relationships/image" Target="../media/image449.png"/><Relationship Id="rId8" Type="http://schemas.openxmlformats.org/officeDocument/2006/relationships/image" Target="../media/image380.png"/><Relationship Id="rId51" Type="http://schemas.openxmlformats.org/officeDocument/2006/relationships/image" Target="../media/image423.png"/><Relationship Id="rId72" Type="http://schemas.openxmlformats.org/officeDocument/2006/relationships/image" Target="../media/image444.png"/><Relationship Id="rId80" Type="http://schemas.openxmlformats.org/officeDocument/2006/relationships/image" Target="../media/image452.png"/><Relationship Id="rId85" Type="http://schemas.openxmlformats.org/officeDocument/2006/relationships/image" Target="../media/image457.png"/><Relationship Id="rId3" Type="http://schemas.openxmlformats.org/officeDocument/2006/relationships/image" Target="../media/image375.png"/><Relationship Id="rId12" Type="http://schemas.openxmlformats.org/officeDocument/2006/relationships/image" Target="../media/image384.png"/><Relationship Id="rId17" Type="http://schemas.openxmlformats.org/officeDocument/2006/relationships/image" Target="../media/image389.png"/><Relationship Id="rId25" Type="http://schemas.openxmlformats.org/officeDocument/2006/relationships/image" Target="../media/image397.png"/><Relationship Id="rId33" Type="http://schemas.openxmlformats.org/officeDocument/2006/relationships/image" Target="../media/image405.png"/><Relationship Id="rId38" Type="http://schemas.openxmlformats.org/officeDocument/2006/relationships/image" Target="../media/image410.png"/><Relationship Id="rId46" Type="http://schemas.openxmlformats.org/officeDocument/2006/relationships/image" Target="../media/image418.png"/><Relationship Id="rId59" Type="http://schemas.openxmlformats.org/officeDocument/2006/relationships/image" Target="../media/image431.png"/><Relationship Id="rId67" Type="http://schemas.openxmlformats.org/officeDocument/2006/relationships/image" Target="../media/image439.png"/><Relationship Id="rId20" Type="http://schemas.openxmlformats.org/officeDocument/2006/relationships/image" Target="../media/image392.png"/><Relationship Id="rId41" Type="http://schemas.openxmlformats.org/officeDocument/2006/relationships/image" Target="../media/image413.png"/><Relationship Id="rId54" Type="http://schemas.openxmlformats.org/officeDocument/2006/relationships/image" Target="../media/image426.png"/><Relationship Id="rId62" Type="http://schemas.openxmlformats.org/officeDocument/2006/relationships/image" Target="../media/image434.png"/><Relationship Id="rId70" Type="http://schemas.openxmlformats.org/officeDocument/2006/relationships/image" Target="../media/image442.png"/><Relationship Id="rId75" Type="http://schemas.openxmlformats.org/officeDocument/2006/relationships/image" Target="../media/image447.png"/><Relationship Id="rId83" Type="http://schemas.openxmlformats.org/officeDocument/2006/relationships/image" Target="../media/image455.png"/><Relationship Id="rId88" Type="http://schemas.openxmlformats.org/officeDocument/2006/relationships/image" Target="../media/image460.png"/><Relationship Id="rId1" Type="http://schemas.openxmlformats.org/officeDocument/2006/relationships/image" Target="../media/image373.png"/><Relationship Id="rId6" Type="http://schemas.openxmlformats.org/officeDocument/2006/relationships/image" Target="../media/image378.png"/><Relationship Id="rId15" Type="http://schemas.openxmlformats.org/officeDocument/2006/relationships/image" Target="../media/image387.png"/><Relationship Id="rId23" Type="http://schemas.openxmlformats.org/officeDocument/2006/relationships/image" Target="../media/image395.png"/><Relationship Id="rId28" Type="http://schemas.openxmlformats.org/officeDocument/2006/relationships/image" Target="../media/image400.png"/><Relationship Id="rId36" Type="http://schemas.openxmlformats.org/officeDocument/2006/relationships/image" Target="../media/image408.png"/><Relationship Id="rId49" Type="http://schemas.openxmlformats.org/officeDocument/2006/relationships/image" Target="../media/image421.png"/><Relationship Id="rId57" Type="http://schemas.openxmlformats.org/officeDocument/2006/relationships/image" Target="../media/image429.png"/><Relationship Id="rId10" Type="http://schemas.openxmlformats.org/officeDocument/2006/relationships/image" Target="../media/image382.png"/><Relationship Id="rId31" Type="http://schemas.openxmlformats.org/officeDocument/2006/relationships/image" Target="../media/image403.png"/><Relationship Id="rId44" Type="http://schemas.openxmlformats.org/officeDocument/2006/relationships/image" Target="../media/image416.png"/><Relationship Id="rId52" Type="http://schemas.openxmlformats.org/officeDocument/2006/relationships/image" Target="../media/image424.png"/><Relationship Id="rId60" Type="http://schemas.openxmlformats.org/officeDocument/2006/relationships/image" Target="../media/image432.png"/><Relationship Id="rId65" Type="http://schemas.openxmlformats.org/officeDocument/2006/relationships/image" Target="../media/image437.png"/><Relationship Id="rId73" Type="http://schemas.openxmlformats.org/officeDocument/2006/relationships/image" Target="../media/image445.png"/><Relationship Id="rId78" Type="http://schemas.openxmlformats.org/officeDocument/2006/relationships/image" Target="../media/image450.png"/><Relationship Id="rId81" Type="http://schemas.openxmlformats.org/officeDocument/2006/relationships/image" Target="../media/image453.png"/><Relationship Id="rId86" Type="http://schemas.openxmlformats.org/officeDocument/2006/relationships/image" Target="../media/image458.png"/><Relationship Id="rId4" Type="http://schemas.openxmlformats.org/officeDocument/2006/relationships/image" Target="../media/image376.png"/><Relationship Id="rId9" Type="http://schemas.openxmlformats.org/officeDocument/2006/relationships/image" Target="../media/image381.png"/><Relationship Id="rId13" Type="http://schemas.openxmlformats.org/officeDocument/2006/relationships/image" Target="../media/image385.png"/><Relationship Id="rId18" Type="http://schemas.openxmlformats.org/officeDocument/2006/relationships/image" Target="../media/image390.png"/><Relationship Id="rId39" Type="http://schemas.openxmlformats.org/officeDocument/2006/relationships/image" Target="../media/image411.png"/><Relationship Id="rId34" Type="http://schemas.openxmlformats.org/officeDocument/2006/relationships/image" Target="../media/image406.png"/><Relationship Id="rId50" Type="http://schemas.openxmlformats.org/officeDocument/2006/relationships/image" Target="../media/image422.png"/><Relationship Id="rId55" Type="http://schemas.openxmlformats.org/officeDocument/2006/relationships/image" Target="../media/image427.png"/><Relationship Id="rId76" Type="http://schemas.openxmlformats.org/officeDocument/2006/relationships/image" Target="../media/image448.png"/><Relationship Id="rId7" Type="http://schemas.openxmlformats.org/officeDocument/2006/relationships/image" Target="../media/image379.png"/><Relationship Id="rId71" Type="http://schemas.openxmlformats.org/officeDocument/2006/relationships/image" Target="../media/image443.png"/><Relationship Id="rId2" Type="http://schemas.openxmlformats.org/officeDocument/2006/relationships/image" Target="../media/image374.png"/><Relationship Id="rId29" Type="http://schemas.openxmlformats.org/officeDocument/2006/relationships/image" Target="../media/image401.png"/><Relationship Id="rId24" Type="http://schemas.openxmlformats.org/officeDocument/2006/relationships/image" Target="../media/image396.png"/><Relationship Id="rId40" Type="http://schemas.openxmlformats.org/officeDocument/2006/relationships/image" Target="../media/image412.png"/><Relationship Id="rId45" Type="http://schemas.openxmlformats.org/officeDocument/2006/relationships/image" Target="../media/image417.png"/><Relationship Id="rId66" Type="http://schemas.openxmlformats.org/officeDocument/2006/relationships/image" Target="../media/image438.png"/><Relationship Id="rId87" Type="http://schemas.openxmlformats.org/officeDocument/2006/relationships/image" Target="../media/image459.png"/><Relationship Id="rId61" Type="http://schemas.openxmlformats.org/officeDocument/2006/relationships/image" Target="../media/image433.png"/><Relationship Id="rId82" Type="http://schemas.openxmlformats.org/officeDocument/2006/relationships/image" Target="../media/image454.png"/><Relationship Id="rId19" Type="http://schemas.openxmlformats.org/officeDocument/2006/relationships/image" Target="../media/image39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3532</xdr:row>
      <xdr:rowOff>0</xdr:rowOff>
    </xdr:from>
    <xdr:to>
      <xdr:col>8</xdr:col>
      <xdr:colOff>0</xdr:colOff>
      <xdr:row>3544</xdr:row>
      <xdr:rowOff>990601</xdr:rowOff>
    </xdr:to>
    <xdr:pic>
      <xdr:nvPicPr>
        <xdr:cNvPr id="2" name="Imagen 1" descr="Distribución de NFPCM1 por A">
          <a:extLst>
            <a:ext uri="{FF2B5EF4-FFF2-40B4-BE49-F238E27FC236}">
              <a16:creationId xmlns:a16="http://schemas.microsoft.com/office/drawing/2014/main" id="{1819225F-FBE0-4CF1-BE03-1F9E4047C2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5507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3568</xdr:row>
      <xdr:rowOff>0</xdr:rowOff>
    </xdr:from>
    <xdr:to>
      <xdr:col>8</xdr:col>
      <xdr:colOff>0</xdr:colOff>
      <xdr:row>3580</xdr:row>
      <xdr:rowOff>962025</xdr:rowOff>
    </xdr:to>
    <xdr:pic>
      <xdr:nvPicPr>
        <xdr:cNvPr id="3" name="Imagen 2" descr="Distribución de NFPCM2 por A">
          <a:extLst>
            <a:ext uri="{FF2B5EF4-FFF2-40B4-BE49-F238E27FC236}">
              <a16:creationId xmlns:a16="http://schemas.microsoft.com/office/drawing/2014/main" id="{07A48A96-9012-4F08-B2C1-385CDF054C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47327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3604</xdr:row>
      <xdr:rowOff>0</xdr:rowOff>
    </xdr:from>
    <xdr:to>
      <xdr:col>8</xdr:col>
      <xdr:colOff>0</xdr:colOff>
      <xdr:row>3616</xdr:row>
      <xdr:rowOff>1000126</xdr:rowOff>
    </xdr:to>
    <xdr:pic>
      <xdr:nvPicPr>
        <xdr:cNvPr id="4" name="Imagen 3" descr="Distribución de NFPCM3 por A">
          <a:extLst>
            <a:ext uri="{FF2B5EF4-FFF2-40B4-BE49-F238E27FC236}">
              <a16:creationId xmlns:a16="http://schemas.microsoft.com/office/drawing/2014/main" id="{21BB0B64-3E96-4682-8157-18352A0220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591484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3640</xdr:row>
      <xdr:rowOff>0</xdr:rowOff>
    </xdr:from>
    <xdr:to>
      <xdr:col>8</xdr:col>
      <xdr:colOff>0</xdr:colOff>
      <xdr:row>3652</xdr:row>
      <xdr:rowOff>1000126</xdr:rowOff>
    </xdr:to>
    <xdr:pic>
      <xdr:nvPicPr>
        <xdr:cNvPr id="5" name="Imagen 4" descr="Distribución de NFPCM4 por A">
          <a:extLst>
            <a:ext uri="{FF2B5EF4-FFF2-40B4-BE49-F238E27FC236}">
              <a16:creationId xmlns:a16="http://schemas.microsoft.com/office/drawing/2014/main" id="{E434B593-163E-432F-AFB5-991E11D343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709689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3676</xdr:row>
      <xdr:rowOff>0</xdr:rowOff>
    </xdr:from>
    <xdr:to>
      <xdr:col>8</xdr:col>
      <xdr:colOff>0</xdr:colOff>
      <xdr:row>3688</xdr:row>
      <xdr:rowOff>1000125</xdr:rowOff>
    </xdr:to>
    <xdr:pic>
      <xdr:nvPicPr>
        <xdr:cNvPr id="6" name="Imagen 5" descr="Distribución de NFPCM5 por A">
          <a:extLst>
            <a:ext uri="{FF2B5EF4-FFF2-40B4-BE49-F238E27FC236}">
              <a16:creationId xmlns:a16="http://schemas.microsoft.com/office/drawing/2014/main" id="{BB164DF6-DCF1-41AC-A71F-66D3368D090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82789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3712</xdr:row>
      <xdr:rowOff>0</xdr:rowOff>
    </xdr:from>
    <xdr:to>
      <xdr:col>8</xdr:col>
      <xdr:colOff>0</xdr:colOff>
      <xdr:row>3724</xdr:row>
      <xdr:rowOff>1000124</xdr:rowOff>
    </xdr:to>
    <xdr:pic>
      <xdr:nvPicPr>
        <xdr:cNvPr id="7" name="Imagen 6" descr="Distribución de NFPCM6 por A">
          <a:extLst>
            <a:ext uri="{FF2B5EF4-FFF2-40B4-BE49-F238E27FC236}">
              <a16:creationId xmlns:a16="http://schemas.microsoft.com/office/drawing/2014/main" id="{5ED79B32-59A4-44BB-8EB7-06D755AF752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9946100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3748</xdr:row>
      <xdr:rowOff>0</xdr:rowOff>
    </xdr:from>
    <xdr:to>
      <xdr:col>8</xdr:col>
      <xdr:colOff>0</xdr:colOff>
      <xdr:row>3760</xdr:row>
      <xdr:rowOff>1000124</xdr:rowOff>
    </xdr:to>
    <xdr:pic>
      <xdr:nvPicPr>
        <xdr:cNvPr id="8" name="Imagen 7" descr="Distribución de NFSCM1 por A">
          <a:extLst>
            <a:ext uri="{FF2B5EF4-FFF2-40B4-BE49-F238E27FC236}">
              <a16:creationId xmlns:a16="http://schemas.microsoft.com/office/drawing/2014/main" id="{9FE79752-8F2C-47FB-8DF7-5D16E0EC600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06430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3784</xdr:row>
      <xdr:rowOff>0</xdr:rowOff>
    </xdr:from>
    <xdr:to>
      <xdr:col>8</xdr:col>
      <xdr:colOff>0</xdr:colOff>
      <xdr:row>3796</xdr:row>
      <xdr:rowOff>1000125</xdr:rowOff>
    </xdr:to>
    <xdr:pic>
      <xdr:nvPicPr>
        <xdr:cNvPr id="9" name="Imagen 8" descr="Distribución de NFSCM2 por A">
          <a:extLst>
            <a:ext uri="{FF2B5EF4-FFF2-40B4-BE49-F238E27FC236}">
              <a16:creationId xmlns:a16="http://schemas.microsoft.com/office/drawing/2014/main" id="{2458FDD1-0104-4640-B0C2-5D437ADCA25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182510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3820</xdr:row>
      <xdr:rowOff>0</xdr:rowOff>
    </xdr:from>
    <xdr:to>
      <xdr:col>8</xdr:col>
      <xdr:colOff>0</xdr:colOff>
      <xdr:row>3832</xdr:row>
      <xdr:rowOff>1000125</xdr:rowOff>
    </xdr:to>
    <xdr:pic>
      <xdr:nvPicPr>
        <xdr:cNvPr id="10" name="Imagen 9" descr="Distribución de NFSCM3 por A">
          <a:extLst>
            <a:ext uri="{FF2B5EF4-FFF2-40B4-BE49-F238E27FC236}">
              <a16:creationId xmlns:a16="http://schemas.microsoft.com/office/drawing/2014/main" id="{F6C1FE12-CA57-4476-8C5B-8B1E4BC0AC0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0300716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3856</xdr:row>
      <xdr:rowOff>0</xdr:rowOff>
    </xdr:from>
    <xdr:to>
      <xdr:col>8</xdr:col>
      <xdr:colOff>0</xdr:colOff>
      <xdr:row>3868</xdr:row>
      <xdr:rowOff>1000126</xdr:rowOff>
    </xdr:to>
    <xdr:pic>
      <xdr:nvPicPr>
        <xdr:cNvPr id="11" name="Imagen 10" descr="Distribución de NFSCM4 por A">
          <a:extLst>
            <a:ext uri="{FF2B5EF4-FFF2-40B4-BE49-F238E27FC236}">
              <a16:creationId xmlns:a16="http://schemas.microsoft.com/office/drawing/2014/main" id="{2DDD1598-0771-48E1-BE83-4624780C9C0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41892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3892</xdr:row>
      <xdr:rowOff>0</xdr:rowOff>
    </xdr:from>
    <xdr:to>
      <xdr:col>8</xdr:col>
      <xdr:colOff>0</xdr:colOff>
      <xdr:row>3904</xdr:row>
      <xdr:rowOff>1000126</xdr:rowOff>
    </xdr:to>
    <xdr:pic>
      <xdr:nvPicPr>
        <xdr:cNvPr id="12" name="Imagen 11" descr="Distribución de NFSCM5 por A">
          <a:extLst>
            <a:ext uri="{FF2B5EF4-FFF2-40B4-BE49-F238E27FC236}">
              <a16:creationId xmlns:a16="http://schemas.microsoft.com/office/drawing/2014/main" id="{748AD910-D5BA-4A75-8398-F73E42D771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0537126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3928</xdr:row>
      <xdr:rowOff>0</xdr:rowOff>
    </xdr:from>
    <xdr:to>
      <xdr:col>8</xdr:col>
      <xdr:colOff>0</xdr:colOff>
      <xdr:row>3940</xdr:row>
      <xdr:rowOff>1000125</xdr:rowOff>
    </xdr:to>
    <xdr:pic>
      <xdr:nvPicPr>
        <xdr:cNvPr id="13" name="Imagen 12" descr="Distribución de NFSCM6 por A">
          <a:extLst>
            <a:ext uri="{FF2B5EF4-FFF2-40B4-BE49-F238E27FC236}">
              <a16:creationId xmlns:a16="http://schemas.microsoft.com/office/drawing/2014/main" id="{4948A8BC-4DC3-4E6F-9885-06C771C4B0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065533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xdr:row>
      <xdr:rowOff>0</xdr:rowOff>
    </xdr:from>
    <xdr:to>
      <xdr:col>8</xdr:col>
      <xdr:colOff>0</xdr:colOff>
      <xdr:row>3976</xdr:row>
      <xdr:rowOff>1000124</xdr:rowOff>
    </xdr:to>
    <xdr:pic>
      <xdr:nvPicPr>
        <xdr:cNvPr id="14" name="Imagen 13" descr="Distribución de NFTCM1 por A">
          <a:extLst>
            <a:ext uri="{FF2B5EF4-FFF2-40B4-BE49-F238E27FC236}">
              <a16:creationId xmlns:a16="http://schemas.microsoft.com/office/drawing/2014/main" id="{F038E98A-97F1-4EA1-8F41-9EC08355095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0773537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4000</xdr:row>
      <xdr:rowOff>0</xdr:rowOff>
    </xdr:from>
    <xdr:to>
      <xdr:col>8</xdr:col>
      <xdr:colOff>0</xdr:colOff>
      <xdr:row>4012</xdr:row>
      <xdr:rowOff>1000124</xdr:rowOff>
    </xdr:to>
    <xdr:pic>
      <xdr:nvPicPr>
        <xdr:cNvPr id="15" name="Imagen 14" descr="Distribución de NFTCM2 por A">
          <a:extLst>
            <a:ext uri="{FF2B5EF4-FFF2-40B4-BE49-F238E27FC236}">
              <a16:creationId xmlns:a16="http://schemas.microsoft.com/office/drawing/2014/main" id="{FD85F541-A963-463E-9AB6-7AB83E8ED5E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1089174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4036</xdr:row>
      <xdr:rowOff>0</xdr:rowOff>
    </xdr:from>
    <xdr:to>
      <xdr:col>8</xdr:col>
      <xdr:colOff>0</xdr:colOff>
      <xdr:row>4048</xdr:row>
      <xdr:rowOff>1000125</xdr:rowOff>
    </xdr:to>
    <xdr:pic>
      <xdr:nvPicPr>
        <xdr:cNvPr id="16" name="Imagen 15" descr="Distribución de NFTCM3 por A">
          <a:extLst>
            <a:ext uri="{FF2B5EF4-FFF2-40B4-BE49-F238E27FC236}">
              <a16:creationId xmlns:a16="http://schemas.microsoft.com/office/drawing/2014/main" id="{0A1FD778-6E02-4038-80E3-9570385CB4C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100994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4072</xdr:row>
      <xdr:rowOff>0</xdr:rowOff>
    </xdr:from>
    <xdr:to>
      <xdr:col>8</xdr:col>
      <xdr:colOff>0</xdr:colOff>
      <xdr:row>4084</xdr:row>
      <xdr:rowOff>1000125</xdr:rowOff>
    </xdr:to>
    <xdr:pic>
      <xdr:nvPicPr>
        <xdr:cNvPr id="17" name="Imagen 16" descr="Distribución de NFTCM4 por A">
          <a:extLst>
            <a:ext uri="{FF2B5EF4-FFF2-40B4-BE49-F238E27FC236}">
              <a16:creationId xmlns:a16="http://schemas.microsoft.com/office/drawing/2014/main" id="{E264CB81-2800-4986-8325-ECD92722DA5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1128152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4108</xdr:row>
      <xdr:rowOff>0</xdr:rowOff>
    </xdr:from>
    <xdr:to>
      <xdr:col>8</xdr:col>
      <xdr:colOff>0</xdr:colOff>
      <xdr:row>4120</xdr:row>
      <xdr:rowOff>1000126</xdr:rowOff>
    </xdr:to>
    <xdr:pic>
      <xdr:nvPicPr>
        <xdr:cNvPr id="18" name="Imagen 17" descr="Distribución de NFTCM5 por A">
          <a:extLst>
            <a:ext uri="{FF2B5EF4-FFF2-40B4-BE49-F238E27FC236}">
              <a16:creationId xmlns:a16="http://schemas.microsoft.com/office/drawing/2014/main" id="{FCE46A70-10CE-4FE3-AF99-7A5622A1226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124635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4144</xdr:row>
      <xdr:rowOff>0</xdr:rowOff>
    </xdr:from>
    <xdr:to>
      <xdr:col>8</xdr:col>
      <xdr:colOff>0</xdr:colOff>
      <xdr:row>4156</xdr:row>
      <xdr:rowOff>1000126</xdr:rowOff>
    </xdr:to>
    <xdr:pic>
      <xdr:nvPicPr>
        <xdr:cNvPr id="19" name="Imagen 18" descr="Distribución de NFTCM6 por A">
          <a:extLst>
            <a:ext uri="{FF2B5EF4-FFF2-40B4-BE49-F238E27FC236}">
              <a16:creationId xmlns:a16="http://schemas.microsoft.com/office/drawing/2014/main" id="{A633B61C-03BD-443E-B161-8C02DD8BF838}"/>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1364563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4180</xdr:row>
      <xdr:rowOff>0</xdr:rowOff>
    </xdr:from>
    <xdr:to>
      <xdr:col>8</xdr:col>
      <xdr:colOff>0</xdr:colOff>
      <xdr:row>4192</xdr:row>
      <xdr:rowOff>1000125</xdr:rowOff>
    </xdr:to>
    <xdr:pic>
      <xdr:nvPicPr>
        <xdr:cNvPr id="20" name="Imagen 19" descr="Distribución de NFCCM1 por A">
          <a:extLst>
            <a:ext uri="{FF2B5EF4-FFF2-40B4-BE49-F238E27FC236}">
              <a16:creationId xmlns:a16="http://schemas.microsoft.com/office/drawing/2014/main" id="{1C1ADBBB-E536-4F5D-ADD1-E72D4EAF2A2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482768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4216</xdr:row>
      <xdr:rowOff>0</xdr:rowOff>
    </xdr:from>
    <xdr:to>
      <xdr:col>8</xdr:col>
      <xdr:colOff>0</xdr:colOff>
      <xdr:row>4228</xdr:row>
      <xdr:rowOff>1000124</xdr:rowOff>
    </xdr:to>
    <xdr:pic>
      <xdr:nvPicPr>
        <xdr:cNvPr id="21" name="Imagen 20" descr="Distribución de NFCCM2 por A">
          <a:extLst>
            <a:ext uri="{FF2B5EF4-FFF2-40B4-BE49-F238E27FC236}">
              <a16:creationId xmlns:a16="http://schemas.microsoft.com/office/drawing/2014/main" id="{8507CE5F-FE24-41D3-A618-4B8CFF6BECA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16009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xdr:row>
      <xdr:rowOff>0</xdr:rowOff>
    </xdr:from>
    <xdr:to>
      <xdr:col>8</xdr:col>
      <xdr:colOff>0</xdr:colOff>
      <xdr:row>4264</xdr:row>
      <xdr:rowOff>1000124</xdr:rowOff>
    </xdr:to>
    <xdr:pic>
      <xdr:nvPicPr>
        <xdr:cNvPr id="22" name="Imagen 21" descr="Distribución de NFCCM3 por A">
          <a:extLst>
            <a:ext uri="{FF2B5EF4-FFF2-40B4-BE49-F238E27FC236}">
              <a16:creationId xmlns:a16="http://schemas.microsoft.com/office/drawing/2014/main" id="{56321A2D-2C43-4F0B-95C7-B6A045569E0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171917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4288</xdr:row>
      <xdr:rowOff>0</xdr:rowOff>
    </xdr:from>
    <xdr:to>
      <xdr:col>8</xdr:col>
      <xdr:colOff>0</xdr:colOff>
      <xdr:row>4300</xdr:row>
      <xdr:rowOff>1000125</xdr:rowOff>
    </xdr:to>
    <xdr:pic>
      <xdr:nvPicPr>
        <xdr:cNvPr id="23" name="Imagen 22" descr="Distribución de NFCCM4 por A">
          <a:extLst>
            <a:ext uri="{FF2B5EF4-FFF2-40B4-BE49-F238E27FC236}">
              <a16:creationId xmlns:a16="http://schemas.microsoft.com/office/drawing/2014/main" id="{BDD27156-753D-4354-AEE1-557F5444B67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183738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4324</xdr:row>
      <xdr:rowOff>0</xdr:rowOff>
    </xdr:from>
    <xdr:to>
      <xdr:col>8</xdr:col>
      <xdr:colOff>0</xdr:colOff>
      <xdr:row>4336</xdr:row>
      <xdr:rowOff>1000125</xdr:rowOff>
    </xdr:to>
    <xdr:pic>
      <xdr:nvPicPr>
        <xdr:cNvPr id="24" name="Imagen 23" descr="Distribución de NFCCM5 por A">
          <a:extLst>
            <a:ext uri="{FF2B5EF4-FFF2-40B4-BE49-F238E27FC236}">
              <a16:creationId xmlns:a16="http://schemas.microsoft.com/office/drawing/2014/main" id="{0C72E1AD-B126-4313-98E6-CE28CE8FFACB}"/>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1955589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4360</xdr:row>
      <xdr:rowOff>0</xdr:rowOff>
    </xdr:from>
    <xdr:to>
      <xdr:col>8</xdr:col>
      <xdr:colOff>0</xdr:colOff>
      <xdr:row>4372</xdr:row>
      <xdr:rowOff>1000126</xdr:rowOff>
    </xdr:to>
    <xdr:pic>
      <xdr:nvPicPr>
        <xdr:cNvPr id="25" name="Imagen 24" descr="Distribución de NFCCM6 por A">
          <a:extLst>
            <a:ext uri="{FF2B5EF4-FFF2-40B4-BE49-F238E27FC236}">
              <a16:creationId xmlns:a16="http://schemas.microsoft.com/office/drawing/2014/main" id="{DA45CC10-496C-41DA-A4D9-E385C168988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2073794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4396</xdr:row>
      <xdr:rowOff>0</xdr:rowOff>
    </xdr:from>
    <xdr:to>
      <xdr:col>8</xdr:col>
      <xdr:colOff>0</xdr:colOff>
      <xdr:row>4408</xdr:row>
      <xdr:rowOff>1000126</xdr:rowOff>
    </xdr:to>
    <xdr:pic>
      <xdr:nvPicPr>
        <xdr:cNvPr id="26" name="Imagen 25" descr="Distribución de PFPCM1 por A">
          <a:extLst>
            <a:ext uri="{FF2B5EF4-FFF2-40B4-BE49-F238E27FC236}">
              <a16:creationId xmlns:a16="http://schemas.microsoft.com/office/drawing/2014/main" id="{1FEB48C5-B63E-4EBC-BF38-ED46261789F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219200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4432</xdr:row>
      <xdr:rowOff>0</xdr:rowOff>
    </xdr:from>
    <xdr:to>
      <xdr:col>8</xdr:col>
      <xdr:colOff>0</xdr:colOff>
      <xdr:row>4444</xdr:row>
      <xdr:rowOff>1000125</xdr:rowOff>
    </xdr:to>
    <xdr:pic>
      <xdr:nvPicPr>
        <xdr:cNvPr id="27" name="Imagen 26" descr="Distribución de PFPCM2 por A">
          <a:extLst>
            <a:ext uri="{FF2B5EF4-FFF2-40B4-BE49-F238E27FC236}">
              <a16:creationId xmlns:a16="http://schemas.microsoft.com/office/drawing/2014/main" id="{789DDA7D-E1FC-4E4B-9D08-26CEBBF8480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2310205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4468</xdr:row>
      <xdr:rowOff>0</xdr:rowOff>
    </xdr:from>
    <xdr:to>
      <xdr:col>8</xdr:col>
      <xdr:colOff>0</xdr:colOff>
      <xdr:row>4480</xdr:row>
      <xdr:rowOff>1000124</xdr:rowOff>
    </xdr:to>
    <xdr:pic>
      <xdr:nvPicPr>
        <xdr:cNvPr id="28" name="Imagen 27" descr="Distribución de PFPCM3 por A">
          <a:extLst>
            <a:ext uri="{FF2B5EF4-FFF2-40B4-BE49-F238E27FC236}">
              <a16:creationId xmlns:a16="http://schemas.microsoft.com/office/drawing/2014/main" id="{2F2B8201-0C17-4663-8C7E-274CD485B3D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242841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4504</xdr:row>
      <xdr:rowOff>0</xdr:rowOff>
    </xdr:from>
    <xdr:to>
      <xdr:col>8</xdr:col>
      <xdr:colOff>0</xdr:colOff>
      <xdr:row>4516</xdr:row>
      <xdr:rowOff>1000124</xdr:rowOff>
    </xdr:to>
    <xdr:pic>
      <xdr:nvPicPr>
        <xdr:cNvPr id="29" name="Imagen 28" descr="Distribución de PFPCM4 por A">
          <a:extLst>
            <a:ext uri="{FF2B5EF4-FFF2-40B4-BE49-F238E27FC236}">
              <a16:creationId xmlns:a16="http://schemas.microsoft.com/office/drawing/2014/main" id="{65652170-6B12-4D50-AA3D-27DC5B30E37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2546615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4540</xdr:row>
      <xdr:rowOff>0</xdr:rowOff>
    </xdr:from>
    <xdr:to>
      <xdr:col>8</xdr:col>
      <xdr:colOff>0</xdr:colOff>
      <xdr:row>4552</xdr:row>
      <xdr:rowOff>1000125</xdr:rowOff>
    </xdr:to>
    <xdr:pic>
      <xdr:nvPicPr>
        <xdr:cNvPr id="30" name="Imagen 29" descr="Distribución de PFPCM5 por A">
          <a:extLst>
            <a:ext uri="{FF2B5EF4-FFF2-40B4-BE49-F238E27FC236}">
              <a16:creationId xmlns:a16="http://schemas.microsoft.com/office/drawing/2014/main" id="{B3F07283-C7BF-463E-80F8-1E7AD0FDB53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2664821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4576</xdr:row>
      <xdr:rowOff>0</xdr:rowOff>
    </xdr:from>
    <xdr:to>
      <xdr:col>8</xdr:col>
      <xdr:colOff>0</xdr:colOff>
      <xdr:row>4588</xdr:row>
      <xdr:rowOff>1000125</xdr:rowOff>
    </xdr:to>
    <xdr:pic>
      <xdr:nvPicPr>
        <xdr:cNvPr id="31" name="Imagen 30" descr="Distribución de PFPCM6 por A">
          <a:extLst>
            <a:ext uri="{FF2B5EF4-FFF2-40B4-BE49-F238E27FC236}">
              <a16:creationId xmlns:a16="http://schemas.microsoft.com/office/drawing/2014/main" id="{D755DF60-6A23-47AB-A173-EA771B2C89B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1278302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4612</xdr:row>
      <xdr:rowOff>0</xdr:rowOff>
    </xdr:from>
    <xdr:to>
      <xdr:col>8</xdr:col>
      <xdr:colOff>0</xdr:colOff>
      <xdr:row>4624</xdr:row>
      <xdr:rowOff>1000126</xdr:rowOff>
    </xdr:to>
    <xdr:pic>
      <xdr:nvPicPr>
        <xdr:cNvPr id="32" name="Imagen 31" descr="Distribución de PFSCM1 por A">
          <a:extLst>
            <a:ext uri="{FF2B5EF4-FFF2-40B4-BE49-F238E27FC236}">
              <a16:creationId xmlns:a16="http://schemas.microsoft.com/office/drawing/2014/main" id="{3C817A30-B30C-417B-B34F-2E123F034F29}"/>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290123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xdr:row>
      <xdr:rowOff>0</xdr:rowOff>
    </xdr:from>
    <xdr:to>
      <xdr:col>8</xdr:col>
      <xdr:colOff>0</xdr:colOff>
      <xdr:row>4660</xdr:row>
      <xdr:rowOff>1000126</xdr:rowOff>
    </xdr:to>
    <xdr:pic>
      <xdr:nvPicPr>
        <xdr:cNvPr id="33" name="Imagen 32" descr="Distribución de PFSCM2 por A">
          <a:extLst>
            <a:ext uri="{FF2B5EF4-FFF2-40B4-BE49-F238E27FC236}">
              <a16:creationId xmlns:a16="http://schemas.microsoft.com/office/drawing/2014/main" id="{4F71AFC3-F20F-4C9A-B1A5-F9457F68FD5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1301943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xdr:row>
      <xdr:rowOff>0</xdr:rowOff>
    </xdr:from>
    <xdr:to>
      <xdr:col>8</xdr:col>
      <xdr:colOff>0</xdr:colOff>
      <xdr:row>4696</xdr:row>
      <xdr:rowOff>1000125</xdr:rowOff>
    </xdr:to>
    <xdr:pic>
      <xdr:nvPicPr>
        <xdr:cNvPr id="34" name="Imagen 33" descr="Distribución de PFSCM3 por A">
          <a:extLst>
            <a:ext uri="{FF2B5EF4-FFF2-40B4-BE49-F238E27FC236}">
              <a16:creationId xmlns:a16="http://schemas.microsoft.com/office/drawing/2014/main" id="{EED32573-EA15-4E14-9E5E-EECE785DC9E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3137642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4720</xdr:row>
      <xdr:rowOff>0</xdr:rowOff>
    </xdr:from>
    <xdr:to>
      <xdr:col>8</xdr:col>
      <xdr:colOff>0</xdr:colOff>
      <xdr:row>4732</xdr:row>
      <xdr:rowOff>1000124</xdr:rowOff>
    </xdr:to>
    <xdr:pic>
      <xdr:nvPicPr>
        <xdr:cNvPr id="35" name="Imagen 34" descr="Distribución de PFSCM4 por A">
          <a:extLst>
            <a:ext uri="{FF2B5EF4-FFF2-40B4-BE49-F238E27FC236}">
              <a16:creationId xmlns:a16="http://schemas.microsoft.com/office/drawing/2014/main" id="{B7AAB13F-8F7E-43A0-B428-A05BE681C6C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13255847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4756</xdr:row>
      <xdr:rowOff>0</xdr:rowOff>
    </xdr:from>
    <xdr:to>
      <xdr:col>8</xdr:col>
      <xdr:colOff>0</xdr:colOff>
      <xdr:row>4768</xdr:row>
      <xdr:rowOff>1000124</xdr:rowOff>
    </xdr:to>
    <xdr:pic>
      <xdr:nvPicPr>
        <xdr:cNvPr id="36" name="Imagen 35" descr="Distribución de PFSCM5 por A">
          <a:extLst>
            <a:ext uri="{FF2B5EF4-FFF2-40B4-BE49-F238E27FC236}">
              <a16:creationId xmlns:a16="http://schemas.microsoft.com/office/drawing/2014/main" id="{0C88A254-E668-4B97-84A6-3CDE1748E6F8}"/>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1337405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4792</xdr:row>
      <xdr:rowOff>0</xdr:rowOff>
    </xdr:from>
    <xdr:to>
      <xdr:col>8</xdr:col>
      <xdr:colOff>0</xdr:colOff>
      <xdr:row>4804</xdr:row>
      <xdr:rowOff>1000125</xdr:rowOff>
    </xdr:to>
    <xdr:pic>
      <xdr:nvPicPr>
        <xdr:cNvPr id="37" name="Imagen 36" descr="Distribución de PFSCM6 por A">
          <a:extLst>
            <a:ext uri="{FF2B5EF4-FFF2-40B4-BE49-F238E27FC236}">
              <a16:creationId xmlns:a16="http://schemas.microsoft.com/office/drawing/2014/main" id="{978C47EF-BFFE-46A4-A79E-2AE1156D71C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3492257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xdr:row>
      <xdr:rowOff>0</xdr:rowOff>
    </xdr:from>
    <xdr:to>
      <xdr:col>8</xdr:col>
      <xdr:colOff>0</xdr:colOff>
      <xdr:row>4840</xdr:row>
      <xdr:rowOff>1000125</xdr:rowOff>
    </xdr:to>
    <xdr:pic>
      <xdr:nvPicPr>
        <xdr:cNvPr id="38" name="Imagen 37" descr="Distribución de PFTCM1 por A">
          <a:extLst>
            <a:ext uri="{FF2B5EF4-FFF2-40B4-BE49-F238E27FC236}">
              <a16:creationId xmlns:a16="http://schemas.microsoft.com/office/drawing/2014/main" id="{623165FE-D18F-4364-9EA4-51AE81256379}"/>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1361046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4864</xdr:row>
      <xdr:rowOff>0</xdr:rowOff>
    </xdr:from>
    <xdr:to>
      <xdr:col>8</xdr:col>
      <xdr:colOff>0</xdr:colOff>
      <xdr:row>4876</xdr:row>
      <xdr:rowOff>1000126</xdr:rowOff>
    </xdr:to>
    <xdr:pic>
      <xdr:nvPicPr>
        <xdr:cNvPr id="39" name="Imagen 38" descr="Distribución de PFTCM2 por A">
          <a:extLst>
            <a:ext uri="{FF2B5EF4-FFF2-40B4-BE49-F238E27FC236}">
              <a16:creationId xmlns:a16="http://schemas.microsoft.com/office/drawing/2014/main" id="{0CE400B0-97D1-477F-A8A2-42773A453EF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3728668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4900</xdr:row>
      <xdr:rowOff>0</xdr:rowOff>
    </xdr:from>
    <xdr:to>
      <xdr:col>8</xdr:col>
      <xdr:colOff>0</xdr:colOff>
      <xdr:row>4912</xdr:row>
      <xdr:rowOff>1000126</xdr:rowOff>
    </xdr:to>
    <xdr:pic>
      <xdr:nvPicPr>
        <xdr:cNvPr id="40" name="Imagen 39" descr="Distribución de PFTCM3 por A">
          <a:extLst>
            <a:ext uri="{FF2B5EF4-FFF2-40B4-BE49-F238E27FC236}">
              <a16:creationId xmlns:a16="http://schemas.microsoft.com/office/drawing/2014/main" id="{74420EE4-F738-484D-85EB-260BC61E36F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13846873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xdr:row>
      <xdr:rowOff>0</xdr:rowOff>
    </xdr:from>
    <xdr:to>
      <xdr:col>8</xdr:col>
      <xdr:colOff>0</xdr:colOff>
      <xdr:row>4948</xdr:row>
      <xdr:rowOff>1000125</xdr:rowOff>
    </xdr:to>
    <xdr:pic>
      <xdr:nvPicPr>
        <xdr:cNvPr id="41" name="Imagen 40" descr="Distribución de PFTCM4 por A">
          <a:extLst>
            <a:ext uri="{FF2B5EF4-FFF2-40B4-BE49-F238E27FC236}">
              <a16:creationId xmlns:a16="http://schemas.microsoft.com/office/drawing/2014/main" id="{9BB22C0C-904E-4CA9-AC0F-66F09D3B4C6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1396507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4972</xdr:row>
      <xdr:rowOff>0</xdr:rowOff>
    </xdr:from>
    <xdr:to>
      <xdr:col>8</xdr:col>
      <xdr:colOff>0</xdr:colOff>
      <xdr:row>4984</xdr:row>
      <xdr:rowOff>1000124</xdr:rowOff>
    </xdr:to>
    <xdr:pic>
      <xdr:nvPicPr>
        <xdr:cNvPr id="42" name="Imagen 41" descr="Distribución de PFTCM5 por A">
          <a:extLst>
            <a:ext uri="{FF2B5EF4-FFF2-40B4-BE49-F238E27FC236}">
              <a16:creationId xmlns:a16="http://schemas.microsoft.com/office/drawing/2014/main" id="{30F52525-0703-4E17-892B-9D1F4DCA0BEC}"/>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1408328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5008</xdr:row>
      <xdr:rowOff>0</xdr:rowOff>
    </xdr:from>
    <xdr:to>
      <xdr:col>8</xdr:col>
      <xdr:colOff>0</xdr:colOff>
      <xdr:row>5020</xdr:row>
      <xdr:rowOff>1000124</xdr:rowOff>
    </xdr:to>
    <xdr:pic>
      <xdr:nvPicPr>
        <xdr:cNvPr id="43" name="Imagen 42" descr="Distribución de PFTCM6 por A">
          <a:extLst>
            <a:ext uri="{FF2B5EF4-FFF2-40B4-BE49-F238E27FC236}">
              <a16:creationId xmlns:a16="http://schemas.microsoft.com/office/drawing/2014/main" id="{EB502A6F-6070-402E-AC8B-03BA0518E3D9}"/>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1420148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5044</xdr:row>
      <xdr:rowOff>0</xdr:rowOff>
    </xdr:from>
    <xdr:to>
      <xdr:col>8</xdr:col>
      <xdr:colOff>0</xdr:colOff>
      <xdr:row>5056</xdr:row>
      <xdr:rowOff>1000125</xdr:rowOff>
    </xdr:to>
    <xdr:pic>
      <xdr:nvPicPr>
        <xdr:cNvPr id="44" name="Imagen 43" descr="Distribución de PFCCM1 por A">
          <a:extLst>
            <a:ext uri="{FF2B5EF4-FFF2-40B4-BE49-F238E27FC236}">
              <a16:creationId xmlns:a16="http://schemas.microsoft.com/office/drawing/2014/main" id="{C1B6A369-CF8D-4C1C-96EF-71094FE56646}"/>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14319694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5080</xdr:row>
      <xdr:rowOff>0</xdr:rowOff>
    </xdr:from>
    <xdr:to>
      <xdr:col>8</xdr:col>
      <xdr:colOff>0</xdr:colOff>
      <xdr:row>5092</xdr:row>
      <xdr:rowOff>1000125</xdr:rowOff>
    </xdr:to>
    <xdr:pic>
      <xdr:nvPicPr>
        <xdr:cNvPr id="45" name="Imagen 44" descr="Distribución de PFCCM2 por A">
          <a:extLst>
            <a:ext uri="{FF2B5EF4-FFF2-40B4-BE49-F238E27FC236}">
              <a16:creationId xmlns:a16="http://schemas.microsoft.com/office/drawing/2014/main" id="{299AA2D9-F54D-40A7-B222-AA8A7A9F17F9}"/>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4437899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5116</xdr:row>
      <xdr:rowOff>0</xdr:rowOff>
    </xdr:from>
    <xdr:to>
      <xdr:col>8</xdr:col>
      <xdr:colOff>0</xdr:colOff>
      <xdr:row>5128</xdr:row>
      <xdr:rowOff>1000126</xdr:rowOff>
    </xdr:to>
    <xdr:pic>
      <xdr:nvPicPr>
        <xdr:cNvPr id="46" name="Imagen 45" descr="Distribución de PFCCM3 por A">
          <a:extLst>
            <a:ext uri="{FF2B5EF4-FFF2-40B4-BE49-F238E27FC236}">
              <a16:creationId xmlns:a16="http://schemas.microsoft.com/office/drawing/2014/main" id="{D5012B23-86A4-4829-8337-0FCD1B5BBA71}"/>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1455610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5152</xdr:row>
      <xdr:rowOff>0</xdr:rowOff>
    </xdr:from>
    <xdr:to>
      <xdr:col>8</xdr:col>
      <xdr:colOff>0</xdr:colOff>
      <xdr:row>5164</xdr:row>
      <xdr:rowOff>1000126</xdr:rowOff>
    </xdr:to>
    <xdr:pic>
      <xdr:nvPicPr>
        <xdr:cNvPr id="47" name="Imagen 46" descr="Distribución de PFCCM4 por A">
          <a:extLst>
            <a:ext uri="{FF2B5EF4-FFF2-40B4-BE49-F238E27FC236}">
              <a16:creationId xmlns:a16="http://schemas.microsoft.com/office/drawing/2014/main" id="{3D783138-C43A-4521-AA2D-65957D03706F}"/>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4674310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5188</xdr:row>
      <xdr:rowOff>0</xdr:rowOff>
    </xdr:from>
    <xdr:to>
      <xdr:col>8</xdr:col>
      <xdr:colOff>0</xdr:colOff>
      <xdr:row>5200</xdr:row>
      <xdr:rowOff>1000125</xdr:rowOff>
    </xdr:to>
    <xdr:pic>
      <xdr:nvPicPr>
        <xdr:cNvPr id="48" name="Imagen 47" descr="Distribución de PFCCM5 por A">
          <a:extLst>
            <a:ext uri="{FF2B5EF4-FFF2-40B4-BE49-F238E27FC236}">
              <a16:creationId xmlns:a16="http://schemas.microsoft.com/office/drawing/2014/main" id="{70B25704-7953-4967-97D9-2395EA8DFB7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1479251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xdr:row>
      <xdr:rowOff>0</xdr:rowOff>
    </xdr:from>
    <xdr:to>
      <xdr:col>8</xdr:col>
      <xdr:colOff>0</xdr:colOff>
      <xdr:row>5236</xdr:row>
      <xdr:rowOff>1000124</xdr:rowOff>
    </xdr:to>
    <xdr:pic>
      <xdr:nvPicPr>
        <xdr:cNvPr id="49" name="Imagen 48" descr="Distribución de PFCCM6 por A">
          <a:extLst>
            <a:ext uri="{FF2B5EF4-FFF2-40B4-BE49-F238E27FC236}">
              <a16:creationId xmlns:a16="http://schemas.microsoft.com/office/drawing/2014/main" id="{3A0128B7-A6E9-4832-8742-EBA8FE6789A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14910720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5260</xdr:row>
      <xdr:rowOff>0</xdr:rowOff>
    </xdr:from>
    <xdr:to>
      <xdr:col>8</xdr:col>
      <xdr:colOff>0</xdr:colOff>
      <xdr:row>5272</xdr:row>
      <xdr:rowOff>1000124</xdr:rowOff>
    </xdr:to>
    <xdr:pic>
      <xdr:nvPicPr>
        <xdr:cNvPr id="50" name="Imagen 49" descr="Distribución de DFPCM1 por A">
          <a:extLst>
            <a:ext uri="{FF2B5EF4-FFF2-40B4-BE49-F238E27FC236}">
              <a16:creationId xmlns:a16="http://schemas.microsoft.com/office/drawing/2014/main" id="{8447513E-5C8D-4492-8459-78A97F90A22C}"/>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15028926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5296</xdr:row>
      <xdr:rowOff>0</xdr:rowOff>
    </xdr:from>
    <xdr:to>
      <xdr:col>8</xdr:col>
      <xdr:colOff>0</xdr:colOff>
      <xdr:row>5308</xdr:row>
      <xdr:rowOff>1000125</xdr:rowOff>
    </xdr:to>
    <xdr:pic>
      <xdr:nvPicPr>
        <xdr:cNvPr id="51" name="Imagen 50" descr="Distribución de DFPCM2 por A">
          <a:extLst>
            <a:ext uri="{FF2B5EF4-FFF2-40B4-BE49-F238E27FC236}">
              <a16:creationId xmlns:a16="http://schemas.microsoft.com/office/drawing/2014/main" id="{458FF392-1CD5-443B-92EA-55EE85C291E2}"/>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514713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5332</xdr:row>
      <xdr:rowOff>0</xdr:rowOff>
    </xdr:from>
    <xdr:to>
      <xdr:col>8</xdr:col>
      <xdr:colOff>0</xdr:colOff>
      <xdr:row>5344</xdr:row>
      <xdr:rowOff>1000125</xdr:rowOff>
    </xdr:to>
    <xdr:pic>
      <xdr:nvPicPr>
        <xdr:cNvPr id="52" name="Imagen 51" descr="Distribución de DFPCM3 por A">
          <a:extLst>
            <a:ext uri="{FF2B5EF4-FFF2-40B4-BE49-F238E27FC236}">
              <a16:creationId xmlns:a16="http://schemas.microsoft.com/office/drawing/2014/main" id="{2A4122A8-F269-4129-9A58-42931E64B04E}"/>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15265336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5368</xdr:row>
      <xdr:rowOff>0</xdr:rowOff>
    </xdr:from>
    <xdr:to>
      <xdr:col>8</xdr:col>
      <xdr:colOff>0</xdr:colOff>
      <xdr:row>5380</xdr:row>
      <xdr:rowOff>1000126</xdr:rowOff>
    </xdr:to>
    <xdr:pic>
      <xdr:nvPicPr>
        <xdr:cNvPr id="53" name="Imagen 52" descr="Distribución de DFPCM4 por A">
          <a:extLst>
            <a:ext uri="{FF2B5EF4-FFF2-40B4-BE49-F238E27FC236}">
              <a16:creationId xmlns:a16="http://schemas.microsoft.com/office/drawing/2014/main" id="{2D4D55BE-B10E-49DA-B7C5-9EB60DA2A997}"/>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1538354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xdr:row>
      <xdr:rowOff>0</xdr:rowOff>
    </xdr:from>
    <xdr:to>
      <xdr:col>8</xdr:col>
      <xdr:colOff>0</xdr:colOff>
      <xdr:row>5416</xdr:row>
      <xdr:rowOff>1000126</xdr:rowOff>
    </xdr:to>
    <xdr:pic>
      <xdr:nvPicPr>
        <xdr:cNvPr id="54" name="Imagen 53" descr="Distribución de DFPCM5 por A">
          <a:extLst>
            <a:ext uri="{FF2B5EF4-FFF2-40B4-BE49-F238E27FC236}">
              <a16:creationId xmlns:a16="http://schemas.microsoft.com/office/drawing/2014/main" id="{80E5FBCD-6084-48D6-A0CE-B78961690CF4}"/>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15501747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5440</xdr:row>
      <xdr:rowOff>0</xdr:rowOff>
    </xdr:from>
    <xdr:to>
      <xdr:col>8</xdr:col>
      <xdr:colOff>0</xdr:colOff>
      <xdr:row>5452</xdr:row>
      <xdr:rowOff>1000125</xdr:rowOff>
    </xdr:to>
    <xdr:pic>
      <xdr:nvPicPr>
        <xdr:cNvPr id="55" name="Imagen 54" descr="Distribución de DFPCM6 por A">
          <a:extLst>
            <a:ext uri="{FF2B5EF4-FFF2-40B4-BE49-F238E27FC236}">
              <a16:creationId xmlns:a16="http://schemas.microsoft.com/office/drawing/2014/main" id="{A94C6A29-F8CF-4840-95D2-F9FAC01FD20A}"/>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1561995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5476</xdr:row>
      <xdr:rowOff>0</xdr:rowOff>
    </xdr:from>
    <xdr:to>
      <xdr:col>8</xdr:col>
      <xdr:colOff>0</xdr:colOff>
      <xdr:row>5488</xdr:row>
      <xdr:rowOff>1000124</xdr:rowOff>
    </xdr:to>
    <xdr:pic>
      <xdr:nvPicPr>
        <xdr:cNvPr id="56" name="Imagen 55" descr="Distribución de DFSCM1 por A">
          <a:extLst>
            <a:ext uri="{FF2B5EF4-FFF2-40B4-BE49-F238E27FC236}">
              <a16:creationId xmlns:a16="http://schemas.microsoft.com/office/drawing/2014/main" id="{0A40B1F8-E023-4104-AA98-99F721C8A1B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1573815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5510</xdr:row>
      <xdr:rowOff>149679</xdr:rowOff>
    </xdr:from>
    <xdr:to>
      <xdr:col>8</xdr:col>
      <xdr:colOff>308888</xdr:colOff>
      <xdr:row>5524</xdr:row>
      <xdr:rowOff>1000124</xdr:rowOff>
    </xdr:to>
    <xdr:pic>
      <xdr:nvPicPr>
        <xdr:cNvPr id="57" name="Imagen 56" descr="Distribución de DFSCM2 por A">
          <a:extLst>
            <a:ext uri="{FF2B5EF4-FFF2-40B4-BE49-F238E27FC236}">
              <a16:creationId xmlns:a16="http://schemas.microsoft.com/office/drawing/2014/main" id="{9194B0F7-4FE3-4421-97F1-47F5F4AD3B0F}"/>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593246750"/>
          <a:ext cx="6404888" cy="4796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5548</xdr:row>
      <xdr:rowOff>0</xdr:rowOff>
    </xdr:from>
    <xdr:to>
      <xdr:col>8</xdr:col>
      <xdr:colOff>0</xdr:colOff>
      <xdr:row>5560</xdr:row>
      <xdr:rowOff>1000125</xdr:rowOff>
    </xdr:to>
    <xdr:pic>
      <xdr:nvPicPr>
        <xdr:cNvPr id="58" name="Imagen 57" descr="Distribución de DFSCM3 por A">
          <a:extLst>
            <a:ext uri="{FF2B5EF4-FFF2-40B4-BE49-F238E27FC236}">
              <a16:creationId xmlns:a16="http://schemas.microsoft.com/office/drawing/2014/main" id="{25E1B0F0-A998-4D62-85B3-2B7259395E2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1597456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5584</xdr:row>
      <xdr:rowOff>0</xdr:rowOff>
    </xdr:from>
    <xdr:to>
      <xdr:col>8</xdr:col>
      <xdr:colOff>0</xdr:colOff>
      <xdr:row>5596</xdr:row>
      <xdr:rowOff>1000125</xdr:rowOff>
    </xdr:to>
    <xdr:pic>
      <xdr:nvPicPr>
        <xdr:cNvPr id="59" name="Imagen 58" descr="Distribución de DFSCM4 por A">
          <a:extLst>
            <a:ext uri="{FF2B5EF4-FFF2-40B4-BE49-F238E27FC236}">
              <a16:creationId xmlns:a16="http://schemas.microsoft.com/office/drawing/2014/main" id="{94DE6035-5A0E-4BFF-98D9-CA68986FB0C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16092773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5620</xdr:row>
      <xdr:rowOff>0</xdr:rowOff>
    </xdr:from>
    <xdr:to>
      <xdr:col>8</xdr:col>
      <xdr:colOff>0</xdr:colOff>
      <xdr:row>5632</xdr:row>
      <xdr:rowOff>1000126</xdr:rowOff>
    </xdr:to>
    <xdr:pic>
      <xdr:nvPicPr>
        <xdr:cNvPr id="60" name="Imagen 59" descr="Distribución de DFSCM5 por A">
          <a:extLst>
            <a:ext uri="{FF2B5EF4-FFF2-40B4-BE49-F238E27FC236}">
              <a16:creationId xmlns:a16="http://schemas.microsoft.com/office/drawing/2014/main" id="{990DEE76-56CB-4A96-8D94-83088BFB42B5}"/>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16210978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5656</xdr:row>
      <xdr:rowOff>0</xdr:rowOff>
    </xdr:from>
    <xdr:to>
      <xdr:col>8</xdr:col>
      <xdr:colOff>0</xdr:colOff>
      <xdr:row>5668</xdr:row>
      <xdr:rowOff>1000126</xdr:rowOff>
    </xdr:to>
    <xdr:pic>
      <xdr:nvPicPr>
        <xdr:cNvPr id="61" name="Imagen 60" descr="Distribución de DFSCM6 por A">
          <a:extLst>
            <a:ext uri="{FF2B5EF4-FFF2-40B4-BE49-F238E27FC236}">
              <a16:creationId xmlns:a16="http://schemas.microsoft.com/office/drawing/2014/main" id="{380366E2-90EA-4771-8D38-4CF9288EA68F}"/>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163291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5692</xdr:row>
      <xdr:rowOff>0</xdr:rowOff>
    </xdr:from>
    <xdr:to>
      <xdr:col>8</xdr:col>
      <xdr:colOff>0</xdr:colOff>
      <xdr:row>5704</xdr:row>
      <xdr:rowOff>1000125</xdr:rowOff>
    </xdr:to>
    <xdr:pic>
      <xdr:nvPicPr>
        <xdr:cNvPr id="62" name="Imagen 61" descr="Distribución de LFPCM1 por A">
          <a:extLst>
            <a:ext uri="{FF2B5EF4-FFF2-40B4-BE49-F238E27FC236}">
              <a16:creationId xmlns:a16="http://schemas.microsoft.com/office/drawing/2014/main" id="{B1FF6B8F-5606-460C-89FD-2A133B0A99AC}"/>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1644738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5728</xdr:row>
      <xdr:rowOff>0</xdr:rowOff>
    </xdr:from>
    <xdr:to>
      <xdr:col>8</xdr:col>
      <xdr:colOff>0</xdr:colOff>
      <xdr:row>5740</xdr:row>
      <xdr:rowOff>1000124</xdr:rowOff>
    </xdr:to>
    <xdr:pic>
      <xdr:nvPicPr>
        <xdr:cNvPr id="63" name="Imagen 62" descr="Distribución de LFPCM2 por A">
          <a:extLst>
            <a:ext uri="{FF2B5EF4-FFF2-40B4-BE49-F238E27FC236}">
              <a16:creationId xmlns:a16="http://schemas.microsoft.com/office/drawing/2014/main" id="{781CB1D1-A580-47DE-BA16-46D491CDF313}"/>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1656559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5764</xdr:row>
      <xdr:rowOff>0</xdr:rowOff>
    </xdr:from>
    <xdr:to>
      <xdr:col>8</xdr:col>
      <xdr:colOff>0</xdr:colOff>
      <xdr:row>5776</xdr:row>
      <xdr:rowOff>1000124</xdr:rowOff>
    </xdr:to>
    <xdr:pic>
      <xdr:nvPicPr>
        <xdr:cNvPr id="64" name="Imagen 63" descr="Distribución de LFPCM3 por A">
          <a:extLst>
            <a:ext uri="{FF2B5EF4-FFF2-40B4-BE49-F238E27FC236}">
              <a16:creationId xmlns:a16="http://schemas.microsoft.com/office/drawing/2014/main" id="{0263669C-1AE9-40C1-844E-74A4F07A2EF4}"/>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16683799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5800</xdr:row>
      <xdr:rowOff>0</xdr:rowOff>
    </xdr:from>
    <xdr:to>
      <xdr:col>8</xdr:col>
      <xdr:colOff>0</xdr:colOff>
      <xdr:row>5812</xdr:row>
      <xdr:rowOff>1000125</xdr:rowOff>
    </xdr:to>
    <xdr:pic>
      <xdr:nvPicPr>
        <xdr:cNvPr id="65" name="Imagen 64" descr="Distribución de LFPCM4 por A">
          <a:extLst>
            <a:ext uri="{FF2B5EF4-FFF2-40B4-BE49-F238E27FC236}">
              <a16:creationId xmlns:a16="http://schemas.microsoft.com/office/drawing/2014/main" id="{75EE4BA7-5529-4A25-AC5F-8435BEB1EFD3}"/>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16802004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5836</xdr:row>
      <xdr:rowOff>0</xdr:rowOff>
    </xdr:from>
    <xdr:to>
      <xdr:col>8</xdr:col>
      <xdr:colOff>0</xdr:colOff>
      <xdr:row>5848</xdr:row>
      <xdr:rowOff>1000125</xdr:rowOff>
    </xdr:to>
    <xdr:pic>
      <xdr:nvPicPr>
        <xdr:cNvPr id="66" name="Imagen 65" descr="Distribución de LFPCM5 por A">
          <a:extLst>
            <a:ext uri="{FF2B5EF4-FFF2-40B4-BE49-F238E27FC236}">
              <a16:creationId xmlns:a16="http://schemas.microsoft.com/office/drawing/2014/main" id="{DD6AEB54-D0A3-47D2-B4B9-53BA1D788EA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1692021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5872</xdr:row>
      <xdr:rowOff>0</xdr:rowOff>
    </xdr:from>
    <xdr:to>
      <xdr:col>8</xdr:col>
      <xdr:colOff>0</xdr:colOff>
      <xdr:row>5884</xdr:row>
      <xdr:rowOff>1000126</xdr:rowOff>
    </xdr:to>
    <xdr:pic>
      <xdr:nvPicPr>
        <xdr:cNvPr id="67" name="Imagen 66" descr="Distribución de LFPCM6 por A">
          <a:extLst>
            <a:ext uri="{FF2B5EF4-FFF2-40B4-BE49-F238E27FC236}">
              <a16:creationId xmlns:a16="http://schemas.microsoft.com/office/drawing/2014/main" id="{AA2C92AC-F999-4243-ABB2-20F59FF9CBDB}"/>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17038415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5908</xdr:row>
      <xdr:rowOff>0</xdr:rowOff>
    </xdr:from>
    <xdr:to>
      <xdr:col>8</xdr:col>
      <xdr:colOff>0</xdr:colOff>
      <xdr:row>5920</xdr:row>
      <xdr:rowOff>1000126</xdr:rowOff>
    </xdr:to>
    <xdr:pic>
      <xdr:nvPicPr>
        <xdr:cNvPr id="68" name="Imagen 67" descr="Distribución de LFSCM1 por A">
          <a:extLst>
            <a:ext uri="{FF2B5EF4-FFF2-40B4-BE49-F238E27FC236}">
              <a16:creationId xmlns:a16="http://schemas.microsoft.com/office/drawing/2014/main" id="{C2DD45A0-7E12-48F3-8192-5C80D068121F}"/>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1715662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5944</xdr:row>
      <xdr:rowOff>0</xdr:rowOff>
    </xdr:from>
    <xdr:to>
      <xdr:col>8</xdr:col>
      <xdr:colOff>0</xdr:colOff>
      <xdr:row>5956</xdr:row>
      <xdr:rowOff>1000125</xdr:rowOff>
    </xdr:to>
    <xdr:pic>
      <xdr:nvPicPr>
        <xdr:cNvPr id="69" name="Imagen 68" descr="Distribución de LFSCM2 por A">
          <a:extLst>
            <a:ext uri="{FF2B5EF4-FFF2-40B4-BE49-F238E27FC236}">
              <a16:creationId xmlns:a16="http://schemas.microsoft.com/office/drawing/2014/main" id="{BC0BC6FE-EB03-435C-A611-1352D6C66C78}"/>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17274825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5980</xdr:row>
      <xdr:rowOff>0</xdr:rowOff>
    </xdr:from>
    <xdr:to>
      <xdr:col>8</xdr:col>
      <xdr:colOff>0</xdr:colOff>
      <xdr:row>5992</xdr:row>
      <xdr:rowOff>1000124</xdr:rowOff>
    </xdr:to>
    <xdr:pic>
      <xdr:nvPicPr>
        <xdr:cNvPr id="70" name="Imagen 69" descr="Distribución de LFSCM3 por A">
          <a:extLst>
            <a:ext uri="{FF2B5EF4-FFF2-40B4-BE49-F238E27FC236}">
              <a16:creationId xmlns:a16="http://schemas.microsoft.com/office/drawing/2014/main" id="{9DFAD578-FE24-4307-857F-373A2C3E2804}"/>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17393031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6016</xdr:row>
      <xdr:rowOff>0</xdr:rowOff>
    </xdr:from>
    <xdr:to>
      <xdr:col>8</xdr:col>
      <xdr:colOff>0</xdr:colOff>
      <xdr:row>6028</xdr:row>
      <xdr:rowOff>1000124</xdr:rowOff>
    </xdr:to>
    <xdr:pic>
      <xdr:nvPicPr>
        <xdr:cNvPr id="71" name="Imagen 70" descr="Distribución de LFSCM4 por A">
          <a:extLst>
            <a:ext uri="{FF2B5EF4-FFF2-40B4-BE49-F238E27FC236}">
              <a16:creationId xmlns:a16="http://schemas.microsoft.com/office/drawing/2014/main" id="{A899D0D4-13BB-42BB-860A-BAD8A384862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1751123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6052</xdr:row>
      <xdr:rowOff>0</xdr:rowOff>
    </xdr:from>
    <xdr:to>
      <xdr:col>8</xdr:col>
      <xdr:colOff>0</xdr:colOff>
      <xdr:row>6064</xdr:row>
      <xdr:rowOff>1000125</xdr:rowOff>
    </xdr:to>
    <xdr:pic>
      <xdr:nvPicPr>
        <xdr:cNvPr id="72" name="Imagen 71" descr="Distribución de LFSCM5 por A">
          <a:extLst>
            <a:ext uri="{FF2B5EF4-FFF2-40B4-BE49-F238E27FC236}">
              <a16:creationId xmlns:a16="http://schemas.microsoft.com/office/drawing/2014/main" id="{FCE2A927-7DCF-479C-B8D1-5512DF607DC5}"/>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1762944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6088</xdr:row>
      <xdr:rowOff>0</xdr:rowOff>
    </xdr:from>
    <xdr:to>
      <xdr:col>8</xdr:col>
      <xdr:colOff>0</xdr:colOff>
      <xdr:row>6100</xdr:row>
      <xdr:rowOff>1000125</xdr:rowOff>
    </xdr:to>
    <xdr:pic>
      <xdr:nvPicPr>
        <xdr:cNvPr id="73" name="Imagen 72" descr="Distribución de LFSCM6 por A">
          <a:extLst>
            <a:ext uri="{FF2B5EF4-FFF2-40B4-BE49-F238E27FC236}">
              <a16:creationId xmlns:a16="http://schemas.microsoft.com/office/drawing/2014/main" id="{E6069C75-DF52-4C3E-8E64-CA20B4187DB9}"/>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1774764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6124</xdr:row>
      <xdr:rowOff>0</xdr:rowOff>
    </xdr:from>
    <xdr:to>
      <xdr:col>8</xdr:col>
      <xdr:colOff>0</xdr:colOff>
      <xdr:row>6136</xdr:row>
      <xdr:rowOff>1000126</xdr:rowOff>
    </xdr:to>
    <xdr:pic>
      <xdr:nvPicPr>
        <xdr:cNvPr id="74" name="Imagen 73" descr="Distribución de P1FPCM1 por A">
          <a:extLst>
            <a:ext uri="{FF2B5EF4-FFF2-40B4-BE49-F238E27FC236}">
              <a16:creationId xmlns:a16="http://schemas.microsoft.com/office/drawing/2014/main" id="{84FBD8D2-6339-4B0A-9B2F-A3E62DD4FC47}"/>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17865852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6160</xdr:row>
      <xdr:rowOff>0</xdr:rowOff>
    </xdr:from>
    <xdr:to>
      <xdr:col>8</xdr:col>
      <xdr:colOff>0</xdr:colOff>
      <xdr:row>6172</xdr:row>
      <xdr:rowOff>1000126</xdr:rowOff>
    </xdr:to>
    <xdr:pic>
      <xdr:nvPicPr>
        <xdr:cNvPr id="75" name="Imagen 74" descr="Distribución de P1FPCM2 por A">
          <a:extLst>
            <a:ext uri="{FF2B5EF4-FFF2-40B4-BE49-F238E27FC236}">
              <a16:creationId xmlns:a16="http://schemas.microsoft.com/office/drawing/2014/main" id="{61EE9BB2-BF00-4B57-9813-981872731E0C}"/>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17984057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6196</xdr:row>
      <xdr:rowOff>0</xdr:rowOff>
    </xdr:from>
    <xdr:to>
      <xdr:col>8</xdr:col>
      <xdr:colOff>0</xdr:colOff>
      <xdr:row>6208</xdr:row>
      <xdr:rowOff>1000125</xdr:rowOff>
    </xdr:to>
    <xdr:pic>
      <xdr:nvPicPr>
        <xdr:cNvPr id="76" name="Imagen 75" descr="Distribución de P1FPCM3 por A">
          <a:extLst>
            <a:ext uri="{FF2B5EF4-FFF2-40B4-BE49-F238E27FC236}">
              <a16:creationId xmlns:a16="http://schemas.microsoft.com/office/drawing/2014/main" id="{3BB84E4B-98AE-4BFB-8149-6BFA083414E6}"/>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1810226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6232</xdr:row>
      <xdr:rowOff>0</xdr:rowOff>
    </xdr:from>
    <xdr:to>
      <xdr:col>8</xdr:col>
      <xdr:colOff>0</xdr:colOff>
      <xdr:row>6244</xdr:row>
      <xdr:rowOff>1000124</xdr:rowOff>
    </xdr:to>
    <xdr:pic>
      <xdr:nvPicPr>
        <xdr:cNvPr id="77" name="Imagen 76" descr="Distribución de P1FPCM4 por A">
          <a:extLst>
            <a:ext uri="{FF2B5EF4-FFF2-40B4-BE49-F238E27FC236}">
              <a16:creationId xmlns:a16="http://schemas.microsoft.com/office/drawing/2014/main" id="{2DFF4EA8-071E-4859-82C4-DF65F5DC9FC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18220467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6268</xdr:row>
      <xdr:rowOff>0</xdr:rowOff>
    </xdr:from>
    <xdr:to>
      <xdr:col>8</xdr:col>
      <xdr:colOff>0</xdr:colOff>
      <xdr:row>6280</xdr:row>
      <xdr:rowOff>1000124</xdr:rowOff>
    </xdr:to>
    <xdr:pic>
      <xdr:nvPicPr>
        <xdr:cNvPr id="78" name="Imagen 77" descr="Distribución de P1FPCM5 por A">
          <a:extLst>
            <a:ext uri="{FF2B5EF4-FFF2-40B4-BE49-F238E27FC236}">
              <a16:creationId xmlns:a16="http://schemas.microsoft.com/office/drawing/2014/main" id="{2ED37E69-3BE5-434D-B747-109D3B7CB1E4}"/>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1833867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xdr:row>
      <xdr:rowOff>0</xdr:rowOff>
    </xdr:from>
    <xdr:to>
      <xdr:col>8</xdr:col>
      <xdr:colOff>0</xdr:colOff>
      <xdr:row>6316</xdr:row>
      <xdr:rowOff>1000125</xdr:rowOff>
    </xdr:to>
    <xdr:pic>
      <xdr:nvPicPr>
        <xdr:cNvPr id="79" name="Imagen 78" descr="Distribución de P1FPCM6 por A">
          <a:extLst>
            <a:ext uri="{FF2B5EF4-FFF2-40B4-BE49-F238E27FC236}">
              <a16:creationId xmlns:a16="http://schemas.microsoft.com/office/drawing/2014/main" id="{BC0B4203-5B9F-4C3B-A5AF-DCBDF5CA38F2}"/>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18456878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6340</xdr:row>
      <xdr:rowOff>0</xdr:rowOff>
    </xdr:from>
    <xdr:to>
      <xdr:col>8</xdr:col>
      <xdr:colOff>0</xdr:colOff>
      <xdr:row>6352</xdr:row>
      <xdr:rowOff>1000125</xdr:rowOff>
    </xdr:to>
    <xdr:pic>
      <xdr:nvPicPr>
        <xdr:cNvPr id="80" name="Imagen 79" descr="Distribución de P1FSCM1 por A">
          <a:extLst>
            <a:ext uri="{FF2B5EF4-FFF2-40B4-BE49-F238E27FC236}">
              <a16:creationId xmlns:a16="http://schemas.microsoft.com/office/drawing/2014/main" id="{09A5D038-9F71-4183-8C8D-F1B0020BE818}"/>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18575083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6376</xdr:row>
      <xdr:rowOff>0</xdr:rowOff>
    </xdr:from>
    <xdr:to>
      <xdr:col>8</xdr:col>
      <xdr:colOff>0</xdr:colOff>
      <xdr:row>6388</xdr:row>
      <xdr:rowOff>1000126</xdr:rowOff>
    </xdr:to>
    <xdr:pic>
      <xdr:nvPicPr>
        <xdr:cNvPr id="81" name="Imagen 80" descr="Distribución de P1FSCM2 por A">
          <a:extLst>
            <a:ext uri="{FF2B5EF4-FFF2-40B4-BE49-F238E27FC236}">
              <a16:creationId xmlns:a16="http://schemas.microsoft.com/office/drawing/2014/main" id="{D56CEB5A-A4D6-45B6-9A39-BDC2AF92F70E}"/>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1869328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6412</xdr:row>
      <xdr:rowOff>0</xdr:rowOff>
    </xdr:from>
    <xdr:to>
      <xdr:col>8</xdr:col>
      <xdr:colOff>0</xdr:colOff>
      <xdr:row>6424</xdr:row>
      <xdr:rowOff>1000126</xdr:rowOff>
    </xdr:to>
    <xdr:pic>
      <xdr:nvPicPr>
        <xdr:cNvPr id="82" name="Imagen 81" descr="Distribución de P1FSCM3 por A">
          <a:extLst>
            <a:ext uri="{FF2B5EF4-FFF2-40B4-BE49-F238E27FC236}">
              <a16:creationId xmlns:a16="http://schemas.microsoft.com/office/drawing/2014/main" id="{9E56F5B9-55B6-4406-B8D2-83331CB7C629}"/>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1881149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6448</xdr:row>
      <xdr:rowOff>0</xdr:rowOff>
    </xdr:from>
    <xdr:to>
      <xdr:col>8</xdr:col>
      <xdr:colOff>0</xdr:colOff>
      <xdr:row>6460</xdr:row>
      <xdr:rowOff>1000125</xdr:rowOff>
    </xdr:to>
    <xdr:pic>
      <xdr:nvPicPr>
        <xdr:cNvPr id="83" name="Imagen 82" descr="Distribución de P1FSCM4 por A">
          <a:extLst>
            <a:ext uri="{FF2B5EF4-FFF2-40B4-BE49-F238E27FC236}">
              <a16:creationId xmlns:a16="http://schemas.microsoft.com/office/drawing/2014/main" id="{42CED984-1ACB-4020-A488-4697922B78A8}"/>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1892969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6484</xdr:row>
      <xdr:rowOff>0</xdr:rowOff>
    </xdr:from>
    <xdr:to>
      <xdr:col>8</xdr:col>
      <xdr:colOff>0</xdr:colOff>
      <xdr:row>6496</xdr:row>
      <xdr:rowOff>1000124</xdr:rowOff>
    </xdr:to>
    <xdr:pic>
      <xdr:nvPicPr>
        <xdr:cNvPr id="84" name="Imagen 83" descr="Distribución de P1FSCM5 por A">
          <a:extLst>
            <a:ext uri="{FF2B5EF4-FFF2-40B4-BE49-F238E27FC236}">
              <a16:creationId xmlns:a16="http://schemas.microsoft.com/office/drawing/2014/main" id="{EEB2C420-F221-4D20-BFC2-E4F61A920066}"/>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19047904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6520</xdr:row>
      <xdr:rowOff>0</xdr:rowOff>
    </xdr:from>
    <xdr:to>
      <xdr:col>8</xdr:col>
      <xdr:colOff>0</xdr:colOff>
      <xdr:row>6532</xdr:row>
      <xdr:rowOff>1000124</xdr:rowOff>
    </xdr:to>
    <xdr:pic>
      <xdr:nvPicPr>
        <xdr:cNvPr id="85" name="Imagen 84" descr="Distribución de P1FSCM6 por A">
          <a:extLst>
            <a:ext uri="{FF2B5EF4-FFF2-40B4-BE49-F238E27FC236}">
              <a16:creationId xmlns:a16="http://schemas.microsoft.com/office/drawing/2014/main" id="{CADBE6BE-FB61-466E-9DF5-29A44F50A3A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19166109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6556</xdr:row>
      <xdr:rowOff>0</xdr:rowOff>
    </xdr:from>
    <xdr:to>
      <xdr:col>8</xdr:col>
      <xdr:colOff>0</xdr:colOff>
      <xdr:row>6568</xdr:row>
      <xdr:rowOff>1000125</xdr:rowOff>
    </xdr:to>
    <xdr:pic>
      <xdr:nvPicPr>
        <xdr:cNvPr id="86" name="Imagen 85" descr="Distribución de NF1 por A">
          <a:extLst>
            <a:ext uri="{FF2B5EF4-FFF2-40B4-BE49-F238E27FC236}">
              <a16:creationId xmlns:a16="http://schemas.microsoft.com/office/drawing/2014/main" id="{C8BC1BE0-15B9-40A6-932F-2AC14D5045D3}"/>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1928431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6592</xdr:row>
      <xdr:rowOff>0</xdr:rowOff>
    </xdr:from>
    <xdr:to>
      <xdr:col>8</xdr:col>
      <xdr:colOff>0</xdr:colOff>
      <xdr:row>6604</xdr:row>
      <xdr:rowOff>1000125</xdr:rowOff>
    </xdr:to>
    <xdr:pic>
      <xdr:nvPicPr>
        <xdr:cNvPr id="87" name="Imagen 86" descr="Distribución de NF2 por A">
          <a:extLst>
            <a:ext uri="{FF2B5EF4-FFF2-40B4-BE49-F238E27FC236}">
              <a16:creationId xmlns:a16="http://schemas.microsoft.com/office/drawing/2014/main" id="{64CEE01C-6945-4D1C-81BF-BB3BCCCDF59A}"/>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19402520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6628</xdr:row>
      <xdr:rowOff>0</xdr:rowOff>
    </xdr:from>
    <xdr:to>
      <xdr:col>8</xdr:col>
      <xdr:colOff>0</xdr:colOff>
      <xdr:row>6640</xdr:row>
      <xdr:rowOff>1000126</xdr:rowOff>
    </xdr:to>
    <xdr:pic>
      <xdr:nvPicPr>
        <xdr:cNvPr id="88" name="Imagen 87" descr="Distribución de NF3 por A">
          <a:extLst>
            <a:ext uri="{FF2B5EF4-FFF2-40B4-BE49-F238E27FC236}">
              <a16:creationId xmlns:a16="http://schemas.microsoft.com/office/drawing/2014/main" id="{D8804CBD-7E3D-48A3-8E67-C334ACD2D6C2}"/>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1952072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6664</xdr:row>
      <xdr:rowOff>0</xdr:rowOff>
    </xdr:from>
    <xdr:to>
      <xdr:col>8</xdr:col>
      <xdr:colOff>0</xdr:colOff>
      <xdr:row>6676</xdr:row>
      <xdr:rowOff>1000126</xdr:rowOff>
    </xdr:to>
    <xdr:pic>
      <xdr:nvPicPr>
        <xdr:cNvPr id="89" name="Imagen 88" descr="Distribución de NF4 por A">
          <a:extLst>
            <a:ext uri="{FF2B5EF4-FFF2-40B4-BE49-F238E27FC236}">
              <a16:creationId xmlns:a16="http://schemas.microsoft.com/office/drawing/2014/main" id="{DC11274E-49ED-44FA-96DF-BDD6F54044D7}"/>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19638930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6700</xdr:row>
      <xdr:rowOff>0</xdr:rowOff>
    </xdr:from>
    <xdr:to>
      <xdr:col>8</xdr:col>
      <xdr:colOff>0</xdr:colOff>
      <xdr:row>6712</xdr:row>
      <xdr:rowOff>1000125</xdr:rowOff>
    </xdr:to>
    <xdr:pic>
      <xdr:nvPicPr>
        <xdr:cNvPr id="90" name="Imagen 89" descr="Distribución de NFT por A">
          <a:extLst>
            <a:ext uri="{FF2B5EF4-FFF2-40B4-BE49-F238E27FC236}">
              <a16:creationId xmlns:a16="http://schemas.microsoft.com/office/drawing/2014/main" id="{E91E9DFD-063A-441D-A015-C611235774F0}"/>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19757136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6736</xdr:row>
      <xdr:rowOff>0</xdr:rowOff>
    </xdr:from>
    <xdr:to>
      <xdr:col>8</xdr:col>
      <xdr:colOff>0</xdr:colOff>
      <xdr:row>6748</xdr:row>
      <xdr:rowOff>1000124</xdr:rowOff>
    </xdr:to>
    <xdr:pic>
      <xdr:nvPicPr>
        <xdr:cNvPr id="91" name="Imagen 90" descr="Distribución de PF1 por A">
          <a:extLst>
            <a:ext uri="{FF2B5EF4-FFF2-40B4-BE49-F238E27FC236}">
              <a16:creationId xmlns:a16="http://schemas.microsoft.com/office/drawing/2014/main" id="{098BEF97-BFC9-43B7-A0BA-6792FBAF77E8}"/>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1987534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6772</xdr:row>
      <xdr:rowOff>0</xdr:rowOff>
    </xdr:from>
    <xdr:to>
      <xdr:col>8</xdr:col>
      <xdr:colOff>0</xdr:colOff>
      <xdr:row>6784</xdr:row>
      <xdr:rowOff>1000124</xdr:rowOff>
    </xdr:to>
    <xdr:pic>
      <xdr:nvPicPr>
        <xdr:cNvPr id="92" name="Imagen 91" descr="Distribución de PF2 por A">
          <a:extLst>
            <a:ext uri="{FF2B5EF4-FFF2-40B4-BE49-F238E27FC236}">
              <a16:creationId xmlns:a16="http://schemas.microsoft.com/office/drawing/2014/main" id="{3FACA466-391F-4B8B-A4CB-7AC163932AB5}"/>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19993546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6808</xdr:row>
      <xdr:rowOff>0</xdr:rowOff>
    </xdr:from>
    <xdr:to>
      <xdr:col>8</xdr:col>
      <xdr:colOff>0</xdr:colOff>
      <xdr:row>6820</xdr:row>
      <xdr:rowOff>1000125</xdr:rowOff>
    </xdr:to>
    <xdr:pic>
      <xdr:nvPicPr>
        <xdr:cNvPr id="93" name="Imagen 92" descr="Distribución de PF3 por A">
          <a:extLst>
            <a:ext uri="{FF2B5EF4-FFF2-40B4-BE49-F238E27FC236}">
              <a16:creationId xmlns:a16="http://schemas.microsoft.com/office/drawing/2014/main" id="{1FD1FC69-9D34-4EDD-AA34-28A4C428A70A}"/>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2011175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6844</xdr:row>
      <xdr:rowOff>0</xdr:rowOff>
    </xdr:from>
    <xdr:to>
      <xdr:col>8</xdr:col>
      <xdr:colOff>0</xdr:colOff>
      <xdr:row>6856</xdr:row>
      <xdr:rowOff>1000125</xdr:rowOff>
    </xdr:to>
    <xdr:pic>
      <xdr:nvPicPr>
        <xdr:cNvPr id="94" name="Imagen 93" descr="Distribución de PF4 por A">
          <a:extLst>
            <a:ext uri="{FF2B5EF4-FFF2-40B4-BE49-F238E27FC236}">
              <a16:creationId xmlns:a16="http://schemas.microsoft.com/office/drawing/2014/main" id="{BCAD758A-B785-4E18-81F8-6C904321262D}"/>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20229957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6880</xdr:row>
      <xdr:rowOff>0</xdr:rowOff>
    </xdr:from>
    <xdr:to>
      <xdr:col>8</xdr:col>
      <xdr:colOff>0</xdr:colOff>
      <xdr:row>6892</xdr:row>
      <xdr:rowOff>1000126</xdr:rowOff>
    </xdr:to>
    <xdr:pic>
      <xdr:nvPicPr>
        <xdr:cNvPr id="95" name="Imagen 94" descr="Distribución de PFT por A">
          <a:extLst>
            <a:ext uri="{FF2B5EF4-FFF2-40B4-BE49-F238E27FC236}">
              <a16:creationId xmlns:a16="http://schemas.microsoft.com/office/drawing/2014/main" id="{1A7EB949-1F90-4E2D-86B1-4EC3F6532F2A}"/>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0" y="2034816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6916</xdr:row>
      <xdr:rowOff>0</xdr:rowOff>
    </xdr:from>
    <xdr:to>
      <xdr:col>8</xdr:col>
      <xdr:colOff>0</xdr:colOff>
      <xdr:row>6928</xdr:row>
      <xdr:rowOff>1000126</xdr:rowOff>
    </xdr:to>
    <xdr:pic>
      <xdr:nvPicPr>
        <xdr:cNvPr id="96" name="Imagen 95" descr="Distribución de D1Fr1 por A">
          <a:extLst>
            <a:ext uri="{FF2B5EF4-FFF2-40B4-BE49-F238E27FC236}">
              <a16:creationId xmlns:a16="http://schemas.microsoft.com/office/drawing/2014/main" id="{A88E05CF-CCA7-4A8A-9F76-12215AEFC4BE}"/>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2046636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xdr:row>
      <xdr:rowOff>0</xdr:rowOff>
    </xdr:from>
    <xdr:to>
      <xdr:col>8</xdr:col>
      <xdr:colOff>0</xdr:colOff>
      <xdr:row>6964</xdr:row>
      <xdr:rowOff>1000125</xdr:rowOff>
    </xdr:to>
    <xdr:pic>
      <xdr:nvPicPr>
        <xdr:cNvPr id="97" name="Imagen 96" descr="Distribución de D1Fr2 por A">
          <a:extLst>
            <a:ext uri="{FF2B5EF4-FFF2-40B4-BE49-F238E27FC236}">
              <a16:creationId xmlns:a16="http://schemas.microsoft.com/office/drawing/2014/main" id="{4362CADA-57A5-47FC-84C4-407F939790CC}"/>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20584572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6988</xdr:row>
      <xdr:rowOff>0</xdr:rowOff>
    </xdr:from>
    <xdr:to>
      <xdr:col>8</xdr:col>
      <xdr:colOff>0</xdr:colOff>
      <xdr:row>7000</xdr:row>
      <xdr:rowOff>1000124</xdr:rowOff>
    </xdr:to>
    <xdr:pic>
      <xdr:nvPicPr>
        <xdr:cNvPr id="98" name="Imagen 97" descr="Distribución de L1Fr1 por A">
          <a:extLst>
            <a:ext uri="{FF2B5EF4-FFF2-40B4-BE49-F238E27FC236}">
              <a16:creationId xmlns:a16="http://schemas.microsoft.com/office/drawing/2014/main" id="{73AC731C-D6FE-4DF3-BC98-2AE5906A98F8}"/>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0" y="2070277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7024</xdr:row>
      <xdr:rowOff>0</xdr:rowOff>
    </xdr:from>
    <xdr:to>
      <xdr:col>8</xdr:col>
      <xdr:colOff>0</xdr:colOff>
      <xdr:row>7036</xdr:row>
      <xdr:rowOff>1000124</xdr:rowOff>
    </xdr:to>
    <xdr:pic>
      <xdr:nvPicPr>
        <xdr:cNvPr id="99" name="Imagen 98" descr="Distribución de L1Fr2 por A">
          <a:extLst>
            <a:ext uri="{FF2B5EF4-FFF2-40B4-BE49-F238E27FC236}">
              <a16:creationId xmlns:a16="http://schemas.microsoft.com/office/drawing/2014/main" id="{4120ADF3-8700-4F54-BC93-5785531A045A}"/>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20820983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7060</xdr:row>
      <xdr:rowOff>0</xdr:rowOff>
    </xdr:from>
    <xdr:to>
      <xdr:col>8</xdr:col>
      <xdr:colOff>0</xdr:colOff>
      <xdr:row>7072</xdr:row>
      <xdr:rowOff>1000125</xdr:rowOff>
    </xdr:to>
    <xdr:pic>
      <xdr:nvPicPr>
        <xdr:cNvPr id="100" name="Imagen 99" descr="Distribución de P1Fr1 por A">
          <a:extLst>
            <a:ext uri="{FF2B5EF4-FFF2-40B4-BE49-F238E27FC236}">
              <a16:creationId xmlns:a16="http://schemas.microsoft.com/office/drawing/2014/main" id="{C72B879F-8E51-446B-871E-158522FFE657}"/>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20939188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7096</xdr:row>
      <xdr:rowOff>0</xdr:rowOff>
    </xdr:from>
    <xdr:to>
      <xdr:col>8</xdr:col>
      <xdr:colOff>0</xdr:colOff>
      <xdr:row>7108</xdr:row>
      <xdr:rowOff>1000125</xdr:rowOff>
    </xdr:to>
    <xdr:pic>
      <xdr:nvPicPr>
        <xdr:cNvPr id="101" name="Imagen 100" descr="Distribución de P1Fr2 por A">
          <a:extLst>
            <a:ext uri="{FF2B5EF4-FFF2-40B4-BE49-F238E27FC236}">
              <a16:creationId xmlns:a16="http://schemas.microsoft.com/office/drawing/2014/main" id="{4A7A0F9D-572A-447E-899C-0494B22686F8}"/>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0" y="210573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7132</xdr:row>
      <xdr:rowOff>0</xdr:rowOff>
    </xdr:from>
    <xdr:to>
      <xdr:col>8</xdr:col>
      <xdr:colOff>0</xdr:colOff>
      <xdr:row>7144</xdr:row>
      <xdr:rowOff>1000126</xdr:rowOff>
    </xdr:to>
    <xdr:pic>
      <xdr:nvPicPr>
        <xdr:cNvPr id="102" name="Imagen 101" descr="Distribución de NF1ha por A">
          <a:extLst>
            <a:ext uri="{FF2B5EF4-FFF2-40B4-BE49-F238E27FC236}">
              <a16:creationId xmlns:a16="http://schemas.microsoft.com/office/drawing/2014/main" id="{5887F526-A92A-4096-A260-7CD4F8AB89E0}"/>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0" y="2117559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7168</xdr:row>
      <xdr:rowOff>0</xdr:rowOff>
    </xdr:from>
    <xdr:to>
      <xdr:col>8</xdr:col>
      <xdr:colOff>0</xdr:colOff>
      <xdr:row>7180</xdr:row>
      <xdr:rowOff>1000126</xdr:rowOff>
    </xdr:to>
    <xdr:pic>
      <xdr:nvPicPr>
        <xdr:cNvPr id="103" name="Imagen 102" descr="Distribución de NF2ha por A">
          <a:extLst>
            <a:ext uri="{FF2B5EF4-FFF2-40B4-BE49-F238E27FC236}">
              <a16:creationId xmlns:a16="http://schemas.microsoft.com/office/drawing/2014/main" id="{DEFE5E65-1C16-475A-B796-CFF8F5423E27}"/>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2129380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7204</xdr:row>
      <xdr:rowOff>0</xdr:rowOff>
    </xdr:from>
    <xdr:to>
      <xdr:col>8</xdr:col>
      <xdr:colOff>0</xdr:colOff>
      <xdr:row>7216</xdr:row>
      <xdr:rowOff>1000125</xdr:rowOff>
    </xdr:to>
    <xdr:pic>
      <xdr:nvPicPr>
        <xdr:cNvPr id="104" name="Imagen 103" descr="Distribución de NF3ha por A">
          <a:extLst>
            <a:ext uri="{FF2B5EF4-FFF2-40B4-BE49-F238E27FC236}">
              <a16:creationId xmlns:a16="http://schemas.microsoft.com/office/drawing/2014/main" id="{E68043AE-2744-4DED-A20F-BE25D394DACC}"/>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21412009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7240</xdr:row>
      <xdr:rowOff>0</xdr:rowOff>
    </xdr:from>
    <xdr:to>
      <xdr:col>8</xdr:col>
      <xdr:colOff>0</xdr:colOff>
      <xdr:row>7252</xdr:row>
      <xdr:rowOff>1000124</xdr:rowOff>
    </xdr:to>
    <xdr:pic>
      <xdr:nvPicPr>
        <xdr:cNvPr id="105" name="Imagen 104" descr="Distribución de NF4ha por A">
          <a:extLst>
            <a:ext uri="{FF2B5EF4-FFF2-40B4-BE49-F238E27FC236}">
              <a16:creationId xmlns:a16="http://schemas.microsoft.com/office/drawing/2014/main" id="{4FC23F6A-7EF0-4B1A-B925-C5622E48768A}"/>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21530214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7276</xdr:row>
      <xdr:rowOff>0</xdr:rowOff>
    </xdr:from>
    <xdr:to>
      <xdr:col>8</xdr:col>
      <xdr:colOff>0</xdr:colOff>
      <xdr:row>7288</xdr:row>
      <xdr:rowOff>1000124</xdr:rowOff>
    </xdr:to>
    <xdr:pic>
      <xdr:nvPicPr>
        <xdr:cNvPr id="106" name="Imagen 105" descr="Distribución de NFCha por A">
          <a:extLst>
            <a:ext uri="{FF2B5EF4-FFF2-40B4-BE49-F238E27FC236}">
              <a16:creationId xmlns:a16="http://schemas.microsoft.com/office/drawing/2014/main" id="{8C66B675-718E-4979-A18E-75E4A6CC1097}"/>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2164842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7312</xdr:row>
      <xdr:rowOff>0</xdr:rowOff>
    </xdr:from>
    <xdr:to>
      <xdr:col>8</xdr:col>
      <xdr:colOff>0</xdr:colOff>
      <xdr:row>7324</xdr:row>
      <xdr:rowOff>1000125</xdr:rowOff>
    </xdr:to>
    <xdr:pic>
      <xdr:nvPicPr>
        <xdr:cNvPr id="107" name="Imagen 106" descr="Distribución de NFTha por A">
          <a:extLst>
            <a:ext uri="{FF2B5EF4-FFF2-40B4-BE49-F238E27FC236}">
              <a16:creationId xmlns:a16="http://schemas.microsoft.com/office/drawing/2014/main" id="{11B0B34B-D898-4653-9672-A47CD9B7041E}"/>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0" y="21766625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7348</xdr:row>
      <xdr:rowOff>0</xdr:rowOff>
    </xdr:from>
    <xdr:to>
      <xdr:col>8</xdr:col>
      <xdr:colOff>0</xdr:colOff>
      <xdr:row>7360</xdr:row>
      <xdr:rowOff>1000125</xdr:rowOff>
    </xdr:to>
    <xdr:pic>
      <xdr:nvPicPr>
        <xdr:cNvPr id="108" name="Imagen 107" descr="Distribución de PF1ha por A">
          <a:extLst>
            <a:ext uri="{FF2B5EF4-FFF2-40B4-BE49-F238E27FC236}">
              <a16:creationId xmlns:a16="http://schemas.microsoft.com/office/drawing/2014/main" id="{C11946B0-8B2D-45EF-A332-1436B6E817D9}"/>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2188483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7384</xdr:row>
      <xdr:rowOff>0</xdr:rowOff>
    </xdr:from>
    <xdr:to>
      <xdr:col>8</xdr:col>
      <xdr:colOff>0</xdr:colOff>
      <xdr:row>7396</xdr:row>
      <xdr:rowOff>1000126</xdr:rowOff>
    </xdr:to>
    <xdr:pic>
      <xdr:nvPicPr>
        <xdr:cNvPr id="109" name="Imagen 108" descr="Distribución de PF2ha por A">
          <a:extLst>
            <a:ext uri="{FF2B5EF4-FFF2-40B4-BE49-F238E27FC236}">
              <a16:creationId xmlns:a16="http://schemas.microsoft.com/office/drawing/2014/main" id="{D2E6C27C-67A2-4E40-8D22-6D1E84601828}"/>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22003035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7420</xdr:row>
      <xdr:rowOff>0</xdr:rowOff>
    </xdr:from>
    <xdr:to>
      <xdr:col>8</xdr:col>
      <xdr:colOff>0</xdr:colOff>
      <xdr:row>7432</xdr:row>
      <xdr:rowOff>1000126</xdr:rowOff>
    </xdr:to>
    <xdr:pic>
      <xdr:nvPicPr>
        <xdr:cNvPr id="110" name="Imagen 109" descr="Distribución de PF3ha por A">
          <a:extLst>
            <a:ext uri="{FF2B5EF4-FFF2-40B4-BE49-F238E27FC236}">
              <a16:creationId xmlns:a16="http://schemas.microsoft.com/office/drawing/2014/main" id="{5227ABB1-1768-47C8-9CC5-D32D44415F85}"/>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22121241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7456</xdr:row>
      <xdr:rowOff>0</xdr:rowOff>
    </xdr:from>
    <xdr:to>
      <xdr:col>8</xdr:col>
      <xdr:colOff>0</xdr:colOff>
      <xdr:row>7468</xdr:row>
      <xdr:rowOff>1000125</xdr:rowOff>
    </xdr:to>
    <xdr:pic>
      <xdr:nvPicPr>
        <xdr:cNvPr id="111" name="Imagen 110" descr="Distribución de PF4ha por A">
          <a:extLst>
            <a:ext uri="{FF2B5EF4-FFF2-40B4-BE49-F238E27FC236}">
              <a16:creationId xmlns:a16="http://schemas.microsoft.com/office/drawing/2014/main" id="{7893CDFA-55F9-4390-B157-B1381B322267}"/>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2223944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7492</xdr:row>
      <xdr:rowOff>0</xdr:rowOff>
    </xdr:from>
    <xdr:to>
      <xdr:col>8</xdr:col>
      <xdr:colOff>0</xdr:colOff>
      <xdr:row>7504</xdr:row>
      <xdr:rowOff>1000124</xdr:rowOff>
    </xdr:to>
    <xdr:pic>
      <xdr:nvPicPr>
        <xdr:cNvPr id="112" name="Imagen 111" descr="Distribución de PFCha por A">
          <a:extLst>
            <a:ext uri="{FF2B5EF4-FFF2-40B4-BE49-F238E27FC236}">
              <a16:creationId xmlns:a16="http://schemas.microsoft.com/office/drawing/2014/main" id="{D75426B8-406C-4CD3-9342-AF8A02B12CF2}"/>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2235765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7528</xdr:row>
      <xdr:rowOff>0</xdr:rowOff>
    </xdr:from>
    <xdr:to>
      <xdr:col>8</xdr:col>
      <xdr:colOff>0</xdr:colOff>
      <xdr:row>7540</xdr:row>
      <xdr:rowOff>1000124</xdr:rowOff>
    </xdr:to>
    <xdr:pic>
      <xdr:nvPicPr>
        <xdr:cNvPr id="113" name="Imagen 112" descr="Distribución de PFTha por A">
          <a:extLst>
            <a:ext uri="{FF2B5EF4-FFF2-40B4-BE49-F238E27FC236}">
              <a16:creationId xmlns:a16="http://schemas.microsoft.com/office/drawing/2014/main" id="{47479A58-3A3E-4210-A8C2-6B99D69936CC}"/>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2247585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7564</xdr:row>
      <xdr:rowOff>0</xdr:rowOff>
    </xdr:from>
    <xdr:to>
      <xdr:col>8</xdr:col>
      <xdr:colOff>0</xdr:colOff>
      <xdr:row>7576</xdr:row>
      <xdr:rowOff>1000125</xdr:rowOff>
    </xdr:to>
    <xdr:pic>
      <xdr:nvPicPr>
        <xdr:cNvPr id="114" name="Imagen 113" descr="Distribución de NF1m2 por A">
          <a:extLst>
            <a:ext uri="{FF2B5EF4-FFF2-40B4-BE49-F238E27FC236}">
              <a16:creationId xmlns:a16="http://schemas.microsoft.com/office/drawing/2014/main" id="{60611A0E-5449-46B2-BEF4-D4A18FA8298A}"/>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22594062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7600</xdr:row>
      <xdr:rowOff>0</xdr:rowOff>
    </xdr:from>
    <xdr:to>
      <xdr:col>8</xdr:col>
      <xdr:colOff>0</xdr:colOff>
      <xdr:row>7612</xdr:row>
      <xdr:rowOff>1000125</xdr:rowOff>
    </xdr:to>
    <xdr:pic>
      <xdr:nvPicPr>
        <xdr:cNvPr id="115" name="Imagen 114" descr="Distribución de NF2m2 por A">
          <a:extLst>
            <a:ext uri="{FF2B5EF4-FFF2-40B4-BE49-F238E27FC236}">
              <a16:creationId xmlns:a16="http://schemas.microsoft.com/office/drawing/2014/main" id="{AE955053-4528-46C1-915B-3D6BFD65FE7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22712267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7636</xdr:row>
      <xdr:rowOff>0</xdr:rowOff>
    </xdr:from>
    <xdr:to>
      <xdr:col>8</xdr:col>
      <xdr:colOff>0</xdr:colOff>
      <xdr:row>7648</xdr:row>
      <xdr:rowOff>1000126</xdr:rowOff>
    </xdr:to>
    <xdr:pic>
      <xdr:nvPicPr>
        <xdr:cNvPr id="116" name="Imagen 115" descr="Distribución de NFhm2 por A">
          <a:extLst>
            <a:ext uri="{FF2B5EF4-FFF2-40B4-BE49-F238E27FC236}">
              <a16:creationId xmlns:a16="http://schemas.microsoft.com/office/drawing/2014/main" id="{CE4FA10F-BEB4-411D-A777-EC0730D6742A}"/>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0" y="2283047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7672</xdr:row>
      <xdr:rowOff>0</xdr:rowOff>
    </xdr:from>
    <xdr:to>
      <xdr:col>8</xdr:col>
      <xdr:colOff>0</xdr:colOff>
      <xdr:row>7684</xdr:row>
      <xdr:rowOff>1000126</xdr:rowOff>
    </xdr:to>
    <xdr:pic>
      <xdr:nvPicPr>
        <xdr:cNvPr id="117" name="Imagen 116" descr="Distribución de NF4m2 por A">
          <a:extLst>
            <a:ext uri="{FF2B5EF4-FFF2-40B4-BE49-F238E27FC236}">
              <a16:creationId xmlns:a16="http://schemas.microsoft.com/office/drawing/2014/main" id="{004CB632-5F55-4877-B017-9B9E7BECEC2F}"/>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22948677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7708</xdr:row>
      <xdr:rowOff>0</xdr:rowOff>
    </xdr:from>
    <xdr:to>
      <xdr:col>8</xdr:col>
      <xdr:colOff>0</xdr:colOff>
      <xdr:row>7720</xdr:row>
      <xdr:rowOff>1000125</xdr:rowOff>
    </xdr:to>
    <xdr:pic>
      <xdr:nvPicPr>
        <xdr:cNvPr id="118" name="Imagen 117" descr="Distribución de NFCm2 por A">
          <a:extLst>
            <a:ext uri="{FF2B5EF4-FFF2-40B4-BE49-F238E27FC236}">
              <a16:creationId xmlns:a16="http://schemas.microsoft.com/office/drawing/2014/main" id="{111DF03B-7C02-4782-8746-55A28610196A}"/>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2306688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7744</xdr:row>
      <xdr:rowOff>0</xdr:rowOff>
    </xdr:from>
    <xdr:to>
      <xdr:col>8</xdr:col>
      <xdr:colOff>0</xdr:colOff>
      <xdr:row>7756</xdr:row>
      <xdr:rowOff>1000124</xdr:rowOff>
    </xdr:to>
    <xdr:pic>
      <xdr:nvPicPr>
        <xdr:cNvPr id="119" name="Imagen 118" descr="Distribución de NFTm2 por A">
          <a:extLst>
            <a:ext uri="{FF2B5EF4-FFF2-40B4-BE49-F238E27FC236}">
              <a16:creationId xmlns:a16="http://schemas.microsoft.com/office/drawing/2014/main" id="{106B3CC0-E51A-4C0F-AD34-64DD16D0CC8A}"/>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0" y="23185088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7780</xdr:row>
      <xdr:rowOff>0</xdr:rowOff>
    </xdr:from>
    <xdr:to>
      <xdr:col>8</xdr:col>
      <xdr:colOff>0</xdr:colOff>
      <xdr:row>7792</xdr:row>
      <xdr:rowOff>1000124</xdr:rowOff>
    </xdr:to>
    <xdr:pic>
      <xdr:nvPicPr>
        <xdr:cNvPr id="120" name="Imagen 119" descr="Distribución de PF1m2 por A">
          <a:extLst>
            <a:ext uri="{FF2B5EF4-FFF2-40B4-BE49-F238E27FC236}">
              <a16:creationId xmlns:a16="http://schemas.microsoft.com/office/drawing/2014/main" id="{2D4882CA-6E56-4B21-9423-6BB93BAD5EA8}"/>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23303293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7816</xdr:row>
      <xdr:rowOff>0</xdr:rowOff>
    </xdr:from>
    <xdr:to>
      <xdr:col>8</xdr:col>
      <xdr:colOff>0</xdr:colOff>
      <xdr:row>7828</xdr:row>
      <xdr:rowOff>1000125</xdr:rowOff>
    </xdr:to>
    <xdr:pic>
      <xdr:nvPicPr>
        <xdr:cNvPr id="121" name="Imagen 120" descr="Distribución de PF2m2 por A">
          <a:extLst>
            <a:ext uri="{FF2B5EF4-FFF2-40B4-BE49-F238E27FC236}">
              <a16:creationId xmlns:a16="http://schemas.microsoft.com/office/drawing/2014/main" id="{577CE9E8-217C-4E90-9233-F224CEB1826A}"/>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2342149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7852</xdr:row>
      <xdr:rowOff>0</xdr:rowOff>
    </xdr:from>
    <xdr:to>
      <xdr:col>8</xdr:col>
      <xdr:colOff>0</xdr:colOff>
      <xdr:row>7864</xdr:row>
      <xdr:rowOff>1000125</xdr:rowOff>
    </xdr:to>
    <xdr:pic>
      <xdr:nvPicPr>
        <xdr:cNvPr id="122" name="Imagen 121" descr="Distribución de PF3m2 por A">
          <a:extLst>
            <a:ext uri="{FF2B5EF4-FFF2-40B4-BE49-F238E27FC236}">
              <a16:creationId xmlns:a16="http://schemas.microsoft.com/office/drawing/2014/main" id="{6EE2A378-ED77-4DD1-B078-FD065892E4D8}"/>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0" y="2353970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7888</xdr:row>
      <xdr:rowOff>0</xdr:rowOff>
    </xdr:from>
    <xdr:to>
      <xdr:col>8</xdr:col>
      <xdr:colOff>0</xdr:colOff>
      <xdr:row>7900</xdr:row>
      <xdr:rowOff>1000126</xdr:rowOff>
    </xdr:to>
    <xdr:pic>
      <xdr:nvPicPr>
        <xdr:cNvPr id="123" name="Imagen 122" descr="Distribución de PF4m2 por A">
          <a:extLst>
            <a:ext uri="{FF2B5EF4-FFF2-40B4-BE49-F238E27FC236}">
              <a16:creationId xmlns:a16="http://schemas.microsoft.com/office/drawing/2014/main" id="{E853852A-1D96-49D9-9B86-30DDD06C4830}"/>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2365790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7924</xdr:row>
      <xdr:rowOff>0</xdr:rowOff>
    </xdr:from>
    <xdr:to>
      <xdr:col>8</xdr:col>
      <xdr:colOff>0</xdr:colOff>
      <xdr:row>7936</xdr:row>
      <xdr:rowOff>1000126</xdr:rowOff>
    </xdr:to>
    <xdr:pic>
      <xdr:nvPicPr>
        <xdr:cNvPr id="124" name="Imagen 123" descr="Distribución de PFCm2 por A">
          <a:extLst>
            <a:ext uri="{FF2B5EF4-FFF2-40B4-BE49-F238E27FC236}">
              <a16:creationId xmlns:a16="http://schemas.microsoft.com/office/drawing/2014/main" id="{20C4ABC4-DD21-4A15-AB0E-1D69035A419D}"/>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23776114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7960</xdr:row>
      <xdr:rowOff>0</xdr:rowOff>
    </xdr:from>
    <xdr:to>
      <xdr:col>8</xdr:col>
      <xdr:colOff>0</xdr:colOff>
      <xdr:row>7972</xdr:row>
      <xdr:rowOff>1000125</xdr:rowOff>
    </xdr:to>
    <xdr:pic>
      <xdr:nvPicPr>
        <xdr:cNvPr id="125" name="Imagen 124" descr="Distribución de PFTm2 por A">
          <a:extLst>
            <a:ext uri="{FF2B5EF4-FFF2-40B4-BE49-F238E27FC236}">
              <a16:creationId xmlns:a16="http://schemas.microsoft.com/office/drawing/2014/main" id="{2AF8FDB3-5BD9-4FDE-8BE2-D3C73AEA3700}"/>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0" y="23894319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466725</xdr:colOff>
      <xdr:row>7996</xdr:row>
      <xdr:rowOff>9525</xdr:rowOff>
    </xdr:from>
    <xdr:to>
      <xdr:col>9</xdr:col>
      <xdr:colOff>466725</xdr:colOff>
      <xdr:row>8008</xdr:row>
      <xdr:rowOff>1009649</xdr:rowOff>
    </xdr:to>
    <xdr:pic>
      <xdr:nvPicPr>
        <xdr:cNvPr id="126" name="Imagen 125" descr="Distribución de NFPCM1 por B">
          <a:extLst>
            <a:ext uri="{FF2B5EF4-FFF2-40B4-BE49-F238E27FC236}">
              <a16:creationId xmlns:a16="http://schemas.microsoft.com/office/drawing/2014/main" id="{0ADFB0F3-8CE3-4E00-B4F3-EA866756A5F6}"/>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228725" y="2410777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8035</xdr:row>
      <xdr:rowOff>0</xdr:rowOff>
    </xdr:from>
    <xdr:to>
      <xdr:col>8</xdr:col>
      <xdr:colOff>0</xdr:colOff>
      <xdr:row>8047</xdr:row>
      <xdr:rowOff>891268</xdr:rowOff>
    </xdr:to>
    <xdr:pic>
      <xdr:nvPicPr>
        <xdr:cNvPr id="127" name="Imagen 126" descr="Distribución de NFPCM2 por B">
          <a:extLst>
            <a:ext uri="{FF2B5EF4-FFF2-40B4-BE49-F238E27FC236}">
              <a16:creationId xmlns:a16="http://schemas.microsoft.com/office/drawing/2014/main" id="{E5A404C3-57DF-4F59-8B8D-99F4CE17190E}"/>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241353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8074</xdr:row>
      <xdr:rowOff>0</xdr:rowOff>
    </xdr:from>
    <xdr:to>
      <xdr:col>8</xdr:col>
      <xdr:colOff>0</xdr:colOff>
      <xdr:row>8086</xdr:row>
      <xdr:rowOff>1000125</xdr:rowOff>
    </xdr:to>
    <xdr:pic>
      <xdr:nvPicPr>
        <xdr:cNvPr id="128" name="Imagen 127" descr="Distribución de NFPCM3 por B">
          <a:extLst>
            <a:ext uri="{FF2B5EF4-FFF2-40B4-BE49-F238E27FC236}">
              <a16:creationId xmlns:a16="http://schemas.microsoft.com/office/drawing/2014/main" id="{DDDEE20E-6A19-4A0C-A09B-D491B31D3A48}"/>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0" y="2425827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8113</xdr:row>
      <xdr:rowOff>0</xdr:rowOff>
    </xdr:from>
    <xdr:to>
      <xdr:col>8</xdr:col>
      <xdr:colOff>0</xdr:colOff>
      <xdr:row>8125</xdr:row>
      <xdr:rowOff>1000125</xdr:rowOff>
    </xdr:to>
    <xdr:pic>
      <xdr:nvPicPr>
        <xdr:cNvPr id="129" name="Imagen 128" descr="Distribución de NFPCM4 por B">
          <a:extLst>
            <a:ext uri="{FF2B5EF4-FFF2-40B4-BE49-F238E27FC236}">
              <a16:creationId xmlns:a16="http://schemas.microsoft.com/office/drawing/2014/main" id="{62483ADA-6CEE-4E74-96EA-ECB81A422974}"/>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2438257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8152</xdr:row>
      <xdr:rowOff>0</xdr:rowOff>
    </xdr:from>
    <xdr:to>
      <xdr:col>8</xdr:col>
      <xdr:colOff>0</xdr:colOff>
      <xdr:row>8164</xdr:row>
      <xdr:rowOff>1000125</xdr:rowOff>
    </xdr:to>
    <xdr:pic>
      <xdr:nvPicPr>
        <xdr:cNvPr id="130" name="Imagen 129" descr="Distribución de NFPCM5 por B">
          <a:extLst>
            <a:ext uri="{FF2B5EF4-FFF2-40B4-BE49-F238E27FC236}">
              <a16:creationId xmlns:a16="http://schemas.microsoft.com/office/drawing/2014/main" id="{82459423-CE08-4495-9B3F-301F2CB2A5B9}"/>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245054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8191</xdr:row>
      <xdr:rowOff>0</xdr:rowOff>
    </xdr:from>
    <xdr:to>
      <xdr:col>8</xdr:col>
      <xdr:colOff>0</xdr:colOff>
      <xdr:row>8203</xdr:row>
      <xdr:rowOff>1000124</xdr:rowOff>
    </xdr:to>
    <xdr:pic>
      <xdr:nvPicPr>
        <xdr:cNvPr id="131" name="Imagen 130" descr="Distribución de NFPCM6 por B">
          <a:extLst>
            <a:ext uri="{FF2B5EF4-FFF2-40B4-BE49-F238E27FC236}">
              <a16:creationId xmlns:a16="http://schemas.microsoft.com/office/drawing/2014/main" id="{D8E6677C-BE64-4A43-A445-72CC824D3907}"/>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2462831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8230</xdr:row>
      <xdr:rowOff>0</xdr:rowOff>
    </xdr:from>
    <xdr:to>
      <xdr:col>8</xdr:col>
      <xdr:colOff>0</xdr:colOff>
      <xdr:row>8242</xdr:row>
      <xdr:rowOff>1000125</xdr:rowOff>
    </xdr:to>
    <xdr:pic>
      <xdr:nvPicPr>
        <xdr:cNvPr id="132" name="Imagen 131" descr="Distribución de NFSCM1 por B">
          <a:extLst>
            <a:ext uri="{FF2B5EF4-FFF2-40B4-BE49-F238E27FC236}">
              <a16:creationId xmlns:a16="http://schemas.microsoft.com/office/drawing/2014/main" id="{174BBA86-35B8-48AC-B7C5-95A82E32FB3B}"/>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2475118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8269</xdr:row>
      <xdr:rowOff>0</xdr:rowOff>
    </xdr:from>
    <xdr:to>
      <xdr:col>8</xdr:col>
      <xdr:colOff>0</xdr:colOff>
      <xdr:row>8281</xdr:row>
      <xdr:rowOff>1000126</xdr:rowOff>
    </xdr:to>
    <xdr:pic>
      <xdr:nvPicPr>
        <xdr:cNvPr id="133" name="Imagen 132" descr="Distribución de NFSCM2 por B">
          <a:extLst>
            <a:ext uri="{FF2B5EF4-FFF2-40B4-BE49-F238E27FC236}">
              <a16:creationId xmlns:a16="http://schemas.microsoft.com/office/drawing/2014/main" id="{8CE26935-F270-436C-B85A-6BDCBDB87DF5}"/>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2487406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8308</xdr:row>
      <xdr:rowOff>0</xdr:rowOff>
    </xdr:from>
    <xdr:to>
      <xdr:col>8</xdr:col>
      <xdr:colOff>0</xdr:colOff>
      <xdr:row>8320</xdr:row>
      <xdr:rowOff>1000125</xdr:rowOff>
    </xdr:to>
    <xdr:pic>
      <xdr:nvPicPr>
        <xdr:cNvPr id="134" name="Imagen 133" descr="Distribución de NFSCM3 por B">
          <a:extLst>
            <a:ext uri="{FF2B5EF4-FFF2-40B4-BE49-F238E27FC236}">
              <a16:creationId xmlns:a16="http://schemas.microsoft.com/office/drawing/2014/main" id="{1A577360-D5F8-4F32-904C-C8BD15CDA655}"/>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0" y="249969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8347</xdr:row>
      <xdr:rowOff>0</xdr:rowOff>
    </xdr:from>
    <xdr:to>
      <xdr:col>8</xdr:col>
      <xdr:colOff>0</xdr:colOff>
      <xdr:row>8359</xdr:row>
      <xdr:rowOff>1000125</xdr:rowOff>
    </xdr:to>
    <xdr:pic>
      <xdr:nvPicPr>
        <xdr:cNvPr id="135" name="Imagen 134" descr="Distribución de NFSCM4 por B">
          <a:extLst>
            <a:ext uri="{FF2B5EF4-FFF2-40B4-BE49-F238E27FC236}">
              <a16:creationId xmlns:a16="http://schemas.microsoft.com/office/drawing/2014/main" id="{B8656C04-B0C5-4623-8DF8-9A38B24D5C1E}"/>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2511980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8386</xdr:row>
      <xdr:rowOff>0</xdr:rowOff>
    </xdr:from>
    <xdr:to>
      <xdr:col>8</xdr:col>
      <xdr:colOff>0</xdr:colOff>
      <xdr:row>8398</xdr:row>
      <xdr:rowOff>1000125</xdr:rowOff>
    </xdr:to>
    <xdr:pic>
      <xdr:nvPicPr>
        <xdr:cNvPr id="136" name="Imagen 135" descr="Distribución de NFSCM5 por B">
          <a:extLst>
            <a:ext uri="{FF2B5EF4-FFF2-40B4-BE49-F238E27FC236}">
              <a16:creationId xmlns:a16="http://schemas.microsoft.com/office/drawing/2014/main" id="{59461FEB-6469-4142-806E-8FFFA85FCC09}"/>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2524267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8425</xdr:row>
      <xdr:rowOff>0</xdr:rowOff>
    </xdr:from>
    <xdr:to>
      <xdr:col>8</xdr:col>
      <xdr:colOff>0</xdr:colOff>
      <xdr:row>8437</xdr:row>
      <xdr:rowOff>1000125</xdr:rowOff>
    </xdr:to>
    <xdr:pic>
      <xdr:nvPicPr>
        <xdr:cNvPr id="137" name="Imagen 136" descr="Distribución de NFSCM6 por B">
          <a:extLst>
            <a:ext uri="{FF2B5EF4-FFF2-40B4-BE49-F238E27FC236}">
              <a16:creationId xmlns:a16="http://schemas.microsoft.com/office/drawing/2014/main" id="{F1EA10F2-23A2-49CE-8E5E-2DD776C689A0}"/>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0" y="2536555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8464</xdr:row>
      <xdr:rowOff>0</xdr:rowOff>
    </xdr:from>
    <xdr:to>
      <xdr:col>8</xdr:col>
      <xdr:colOff>0</xdr:colOff>
      <xdr:row>8476</xdr:row>
      <xdr:rowOff>1000124</xdr:rowOff>
    </xdr:to>
    <xdr:pic>
      <xdr:nvPicPr>
        <xdr:cNvPr id="138" name="Imagen 137" descr="Distribución de NFTCM1 por B">
          <a:extLst>
            <a:ext uri="{FF2B5EF4-FFF2-40B4-BE49-F238E27FC236}">
              <a16:creationId xmlns:a16="http://schemas.microsoft.com/office/drawing/2014/main" id="{3E7C7997-E5E3-47B1-8B86-EB1802BD5485}"/>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254884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653143</xdr:colOff>
      <xdr:row>8503</xdr:row>
      <xdr:rowOff>54428</xdr:rowOff>
    </xdr:from>
    <xdr:to>
      <xdr:col>10</xdr:col>
      <xdr:colOff>653143</xdr:colOff>
      <xdr:row>8515</xdr:row>
      <xdr:rowOff>1054553</xdr:rowOff>
    </xdr:to>
    <xdr:pic>
      <xdr:nvPicPr>
        <xdr:cNvPr id="139" name="Imagen 138" descr="Distribución de NFTCM2 por B">
          <a:extLst>
            <a:ext uri="{FF2B5EF4-FFF2-40B4-BE49-F238E27FC236}">
              <a16:creationId xmlns:a16="http://schemas.microsoft.com/office/drawing/2014/main" id="{9020DAB7-318B-47C6-81C3-3CCF98E67B20}"/>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2177143" y="2569913035"/>
          <a:ext cx="6096000" cy="4565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8542</xdr:row>
      <xdr:rowOff>0</xdr:rowOff>
    </xdr:from>
    <xdr:to>
      <xdr:col>8</xdr:col>
      <xdr:colOff>0</xdr:colOff>
      <xdr:row>8554</xdr:row>
      <xdr:rowOff>1000124</xdr:rowOff>
    </xdr:to>
    <xdr:pic>
      <xdr:nvPicPr>
        <xdr:cNvPr id="140" name="Imagen 139" descr="Distribución de NFTCM3 por B">
          <a:extLst>
            <a:ext uri="{FF2B5EF4-FFF2-40B4-BE49-F238E27FC236}">
              <a16:creationId xmlns:a16="http://schemas.microsoft.com/office/drawing/2014/main" id="{BBE26C19-3D4B-4A52-9DF0-E25B1C56BC73}"/>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0" y="257355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8581</xdr:row>
      <xdr:rowOff>0</xdr:rowOff>
    </xdr:from>
    <xdr:to>
      <xdr:col>8</xdr:col>
      <xdr:colOff>0</xdr:colOff>
      <xdr:row>8593</xdr:row>
      <xdr:rowOff>1000125</xdr:rowOff>
    </xdr:to>
    <xdr:pic>
      <xdr:nvPicPr>
        <xdr:cNvPr id="141" name="Imagen 140" descr="Distribución de NFTCM4 por B">
          <a:extLst>
            <a:ext uri="{FF2B5EF4-FFF2-40B4-BE49-F238E27FC236}">
              <a16:creationId xmlns:a16="http://schemas.microsoft.com/office/drawing/2014/main" id="{39A270A1-99CD-4EC9-A041-BA1A1F8BDDBD}"/>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2585847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8620</xdr:row>
      <xdr:rowOff>0</xdr:rowOff>
    </xdr:from>
    <xdr:to>
      <xdr:col>8</xdr:col>
      <xdr:colOff>0</xdr:colOff>
      <xdr:row>8632</xdr:row>
      <xdr:rowOff>1000124</xdr:rowOff>
    </xdr:to>
    <xdr:pic>
      <xdr:nvPicPr>
        <xdr:cNvPr id="142" name="Imagen 141" descr="Distribución de NFTCM5 por B">
          <a:extLst>
            <a:ext uri="{FF2B5EF4-FFF2-40B4-BE49-F238E27FC236}">
              <a16:creationId xmlns:a16="http://schemas.microsoft.com/office/drawing/2014/main" id="{74B61B27-C49D-4F11-ACEF-4F618E09A2FB}"/>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2598277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8659</xdr:row>
      <xdr:rowOff>0</xdr:rowOff>
    </xdr:from>
    <xdr:to>
      <xdr:col>8</xdr:col>
      <xdr:colOff>0</xdr:colOff>
      <xdr:row>8671</xdr:row>
      <xdr:rowOff>1000125</xdr:rowOff>
    </xdr:to>
    <xdr:pic>
      <xdr:nvPicPr>
        <xdr:cNvPr id="143" name="Imagen 142" descr="Distribución de NFTCM6 por B">
          <a:extLst>
            <a:ext uri="{FF2B5EF4-FFF2-40B4-BE49-F238E27FC236}">
              <a16:creationId xmlns:a16="http://schemas.microsoft.com/office/drawing/2014/main" id="{82444E69-CDEB-4817-908B-9EBC8CC2AA53}"/>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2610707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8698</xdr:row>
      <xdr:rowOff>0</xdr:rowOff>
    </xdr:from>
    <xdr:to>
      <xdr:col>8</xdr:col>
      <xdr:colOff>0</xdr:colOff>
      <xdr:row>8710</xdr:row>
      <xdr:rowOff>1000124</xdr:rowOff>
    </xdr:to>
    <xdr:pic>
      <xdr:nvPicPr>
        <xdr:cNvPr id="144" name="Imagen 143" descr="Distribución de NFCCM1 por B">
          <a:extLst>
            <a:ext uri="{FF2B5EF4-FFF2-40B4-BE49-F238E27FC236}">
              <a16:creationId xmlns:a16="http://schemas.microsoft.com/office/drawing/2014/main" id="{B457189D-6759-40B8-8996-FB49B6C6C0B8}"/>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2622994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8737</xdr:row>
      <xdr:rowOff>0</xdr:rowOff>
    </xdr:from>
    <xdr:to>
      <xdr:col>8</xdr:col>
      <xdr:colOff>0</xdr:colOff>
      <xdr:row>8749</xdr:row>
      <xdr:rowOff>1000125</xdr:rowOff>
    </xdr:to>
    <xdr:pic>
      <xdr:nvPicPr>
        <xdr:cNvPr id="145" name="Imagen 144" descr="Distribución de NFCCM2 por B">
          <a:extLst>
            <a:ext uri="{FF2B5EF4-FFF2-40B4-BE49-F238E27FC236}">
              <a16:creationId xmlns:a16="http://schemas.microsoft.com/office/drawing/2014/main" id="{E8746228-E00E-4DE1-AD76-5ADA8CD5231F}"/>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2635424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8776</xdr:row>
      <xdr:rowOff>0</xdr:rowOff>
    </xdr:from>
    <xdr:to>
      <xdr:col>8</xdr:col>
      <xdr:colOff>0</xdr:colOff>
      <xdr:row>8788</xdr:row>
      <xdr:rowOff>1000124</xdr:rowOff>
    </xdr:to>
    <xdr:pic>
      <xdr:nvPicPr>
        <xdr:cNvPr id="146" name="Imagen 145" descr="Distribución de NFCCM3 por B">
          <a:extLst>
            <a:ext uri="{FF2B5EF4-FFF2-40B4-BE49-F238E27FC236}">
              <a16:creationId xmlns:a16="http://schemas.microsoft.com/office/drawing/2014/main" id="{833E93DF-7B2F-4BA1-8A09-66D9CFC03551}"/>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0" y="2647711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8815</xdr:row>
      <xdr:rowOff>0</xdr:rowOff>
    </xdr:from>
    <xdr:to>
      <xdr:col>8</xdr:col>
      <xdr:colOff>0</xdr:colOff>
      <xdr:row>8827</xdr:row>
      <xdr:rowOff>1000125</xdr:rowOff>
    </xdr:to>
    <xdr:pic>
      <xdr:nvPicPr>
        <xdr:cNvPr id="147" name="Imagen 146" descr="Distribución de NFCCM4 por B">
          <a:extLst>
            <a:ext uri="{FF2B5EF4-FFF2-40B4-BE49-F238E27FC236}">
              <a16:creationId xmlns:a16="http://schemas.microsoft.com/office/drawing/2014/main" id="{17022156-9B3A-4043-860C-0AE16C517409}"/>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2659999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8854</xdr:row>
      <xdr:rowOff>0</xdr:rowOff>
    </xdr:from>
    <xdr:to>
      <xdr:col>8</xdr:col>
      <xdr:colOff>0</xdr:colOff>
      <xdr:row>8866</xdr:row>
      <xdr:rowOff>1000126</xdr:rowOff>
    </xdr:to>
    <xdr:pic>
      <xdr:nvPicPr>
        <xdr:cNvPr id="148" name="Imagen 147" descr="Distribución de NFCCM5 por B">
          <a:extLst>
            <a:ext uri="{FF2B5EF4-FFF2-40B4-BE49-F238E27FC236}">
              <a16:creationId xmlns:a16="http://schemas.microsoft.com/office/drawing/2014/main" id="{75D2F037-C4F8-4433-8123-FF6B88BA0DBC}"/>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267228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8893</xdr:row>
      <xdr:rowOff>0</xdr:rowOff>
    </xdr:from>
    <xdr:to>
      <xdr:col>8</xdr:col>
      <xdr:colOff>0</xdr:colOff>
      <xdr:row>8905</xdr:row>
      <xdr:rowOff>1000125</xdr:rowOff>
    </xdr:to>
    <xdr:pic>
      <xdr:nvPicPr>
        <xdr:cNvPr id="149" name="Imagen 148" descr="Distribución de NFCCM6 por B">
          <a:extLst>
            <a:ext uri="{FF2B5EF4-FFF2-40B4-BE49-F238E27FC236}">
              <a16:creationId xmlns:a16="http://schemas.microsoft.com/office/drawing/2014/main" id="{7E3CDA46-0BC0-47DE-8572-4184E25DEDDC}"/>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0" y="2684716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8932</xdr:row>
      <xdr:rowOff>0</xdr:rowOff>
    </xdr:from>
    <xdr:to>
      <xdr:col>8</xdr:col>
      <xdr:colOff>0</xdr:colOff>
      <xdr:row>8944</xdr:row>
      <xdr:rowOff>1000124</xdr:rowOff>
    </xdr:to>
    <xdr:pic>
      <xdr:nvPicPr>
        <xdr:cNvPr id="150" name="Imagen 149" descr="Distribución de PFPCM1 por B">
          <a:extLst>
            <a:ext uri="{FF2B5EF4-FFF2-40B4-BE49-F238E27FC236}">
              <a16:creationId xmlns:a16="http://schemas.microsoft.com/office/drawing/2014/main" id="{C71607FC-C795-4895-ABBA-14BD542EFBAD}"/>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2697146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8971</xdr:row>
      <xdr:rowOff>0</xdr:rowOff>
    </xdr:from>
    <xdr:to>
      <xdr:col>8</xdr:col>
      <xdr:colOff>0</xdr:colOff>
      <xdr:row>8983</xdr:row>
      <xdr:rowOff>1000125</xdr:rowOff>
    </xdr:to>
    <xdr:pic>
      <xdr:nvPicPr>
        <xdr:cNvPr id="151" name="Imagen 150" descr="Distribución de PFPCM2 por B">
          <a:extLst>
            <a:ext uri="{FF2B5EF4-FFF2-40B4-BE49-F238E27FC236}">
              <a16:creationId xmlns:a16="http://schemas.microsoft.com/office/drawing/2014/main" id="{3ADFB586-B3D7-41AB-8BBB-AECDAFF10A46}"/>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0" y="2709433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9010</xdr:row>
      <xdr:rowOff>0</xdr:rowOff>
    </xdr:from>
    <xdr:to>
      <xdr:col>8</xdr:col>
      <xdr:colOff>0</xdr:colOff>
      <xdr:row>9022</xdr:row>
      <xdr:rowOff>1000124</xdr:rowOff>
    </xdr:to>
    <xdr:pic>
      <xdr:nvPicPr>
        <xdr:cNvPr id="152" name="Imagen 151" descr="Distribución de PFPCM3 por B">
          <a:extLst>
            <a:ext uri="{FF2B5EF4-FFF2-40B4-BE49-F238E27FC236}">
              <a16:creationId xmlns:a16="http://schemas.microsoft.com/office/drawing/2014/main" id="{AF552AD4-816F-4FD3-B73D-8C54F119C555}"/>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0" y="2721864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9049</xdr:row>
      <xdr:rowOff>0</xdr:rowOff>
    </xdr:from>
    <xdr:to>
      <xdr:col>8</xdr:col>
      <xdr:colOff>0</xdr:colOff>
      <xdr:row>9061</xdr:row>
      <xdr:rowOff>1000125</xdr:rowOff>
    </xdr:to>
    <xdr:pic>
      <xdr:nvPicPr>
        <xdr:cNvPr id="153" name="Imagen 152" descr="Distribución de PFPCM4 por B">
          <a:extLst>
            <a:ext uri="{FF2B5EF4-FFF2-40B4-BE49-F238E27FC236}">
              <a16:creationId xmlns:a16="http://schemas.microsoft.com/office/drawing/2014/main" id="{0AF36D9A-DA8A-4DEC-92BD-178C985D2170}"/>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0" y="2734294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9088</xdr:row>
      <xdr:rowOff>0</xdr:rowOff>
    </xdr:from>
    <xdr:to>
      <xdr:col>8</xdr:col>
      <xdr:colOff>0</xdr:colOff>
      <xdr:row>9100</xdr:row>
      <xdr:rowOff>1000125</xdr:rowOff>
    </xdr:to>
    <xdr:pic>
      <xdr:nvPicPr>
        <xdr:cNvPr id="154" name="Imagen 153" descr="Distribución de PFPCM5 por B">
          <a:extLst>
            <a:ext uri="{FF2B5EF4-FFF2-40B4-BE49-F238E27FC236}">
              <a16:creationId xmlns:a16="http://schemas.microsoft.com/office/drawing/2014/main" id="{C0243CF9-E0A8-48C0-BDA4-33528BDCF4FD}"/>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0" y="2746724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9127</xdr:row>
      <xdr:rowOff>0</xdr:rowOff>
    </xdr:from>
    <xdr:to>
      <xdr:col>8</xdr:col>
      <xdr:colOff>0</xdr:colOff>
      <xdr:row>9139</xdr:row>
      <xdr:rowOff>1000125</xdr:rowOff>
    </xdr:to>
    <xdr:pic>
      <xdr:nvPicPr>
        <xdr:cNvPr id="155" name="Imagen 154" descr="Distribución de PFPCM6 por B">
          <a:extLst>
            <a:ext uri="{FF2B5EF4-FFF2-40B4-BE49-F238E27FC236}">
              <a16:creationId xmlns:a16="http://schemas.microsoft.com/office/drawing/2014/main" id="{F44103CA-FC25-4D24-83F4-2A5FE948595A}"/>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0" y="2759011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9166</xdr:row>
      <xdr:rowOff>0</xdr:rowOff>
    </xdr:from>
    <xdr:to>
      <xdr:col>8</xdr:col>
      <xdr:colOff>0</xdr:colOff>
      <xdr:row>9178</xdr:row>
      <xdr:rowOff>1000125</xdr:rowOff>
    </xdr:to>
    <xdr:pic>
      <xdr:nvPicPr>
        <xdr:cNvPr id="156" name="Imagen 155" descr="Distribución de PFSCM1 por B">
          <a:extLst>
            <a:ext uri="{FF2B5EF4-FFF2-40B4-BE49-F238E27FC236}">
              <a16:creationId xmlns:a16="http://schemas.microsoft.com/office/drawing/2014/main" id="{416A2AEB-60F2-4CB9-BBA1-B609904962A0}"/>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0" y="2771441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9205</xdr:row>
      <xdr:rowOff>0</xdr:rowOff>
    </xdr:from>
    <xdr:to>
      <xdr:col>8</xdr:col>
      <xdr:colOff>0</xdr:colOff>
      <xdr:row>9217</xdr:row>
      <xdr:rowOff>1000125</xdr:rowOff>
    </xdr:to>
    <xdr:pic>
      <xdr:nvPicPr>
        <xdr:cNvPr id="157" name="Imagen 156" descr="Distribución de PFSCM2 por B">
          <a:extLst>
            <a:ext uri="{FF2B5EF4-FFF2-40B4-BE49-F238E27FC236}">
              <a16:creationId xmlns:a16="http://schemas.microsoft.com/office/drawing/2014/main" id="{1C13AE5B-12A1-430A-AA14-3DBA21F5F9B8}"/>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0" y="2783728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9244</xdr:row>
      <xdr:rowOff>0</xdr:rowOff>
    </xdr:from>
    <xdr:to>
      <xdr:col>8</xdr:col>
      <xdr:colOff>0</xdr:colOff>
      <xdr:row>9256</xdr:row>
      <xdr:rowOff>1000124</xdr:rowOff>
    </xdr:to>
    <xdr:pic>
      <xdr:nvPicPr>
        <xdr:cNvPr id="158" name="Imagen 157" descr="Distribución de PFSCM3 por B">
          <a:extLst>
            <a:ext uri="{FF2B5EF4-FFF2-40B4-BE49-F238E27FC236}">
              <a16:creationId xmlns:a16="http://schemas.microsoft.com/office/drawing/2014/main" id="{4D82B874-455B-478F-86B8-AFA4A6E45347}"/>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0" y="2796016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9283</xdr:row>
      <xdr:rowOff>0</xdr:rowOff>
    </xdr:from>
    <xdr:to>
      <xdr:col>8</xdr:col>
      <xdr:colOff>0</xdr:colOff>
      <xdr:row>9295</xdr:row>
      <xdr:rowOff>1000125</xdr:rowOff>
    </xdr:to>
    <xdr:pic>
      <xdr:nvPicPr>
        <xdr:cNvPr id="159" name="Imagen 158" descr="Distribución de PFSCM4 por B">
          <a:extLst>
            <a:ext uri="{FF2B5EF4-FFF2-40B4-BE49-F238E27FC236}">
              <a16:creationId xmlns:a16="http://schemas.microsoft.com/office/drawing/2014/main" id="{4314A276-98C7-4F3D-A2A3-9D06F6EFDE5D}"/>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0" y="280830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9322</xdr:row>
      <xdr:rowOff>0</xdr:rowOff>
    </xdr:from>
    <xdr:to>
      <xdr:col>8</xdr:col>
      <xdr:colOff>0</xdr:colOff>
      <xdr:row>9334</xdr:row>
      <xdr:rowOff>1000126</xdr:rowOff>
    </xdr:to>
    <xdr:pic>
      <xdr:nvPicPr>
        <xdr:cNvPr id="160" name="Imagen 159" descr="Distribución de PFSCM5 por B">
          <a:extLst>
            <a:ext uri="{FF2B5EF4-FFF2-40B4-BE49-F238E27FC236}">
              <a16:creationId xmlns:a16="http://schemas.microsoft.com/office/drawing/2014/main" id="{C003171E-7734-42DA-90FC-DE7A516B4518}"/>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0" y="2820590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9361</xdr:row>
      <xdr:rowOff>0</xdr:rowOff>
    </xdr:from>
    <xdr:to>
      <xdr:col>8</xdr:col>
      <xdr:colOff>0</xdr:colOff>
      <xdr:row>9373</xdr:row>
      <xdr:rowOff>1000125</xdr:rowOff>
    </xdr:to>
    <xdr:pic>
      <xdr:nvPicPr>
        <xdr:cNvPr id="161" name="Imagen 160" descr="Distribución de PFSCM6 por B">
          <a:extLst>
            <a:ext uri="{FF2B5EF4-FFF2-40B4-BE49-F238E27FC236}">
              <a16:creationId xmlns:a16="http://schemas.microsoft.com/office/drawing/2014/main" id="{20BBFFFC-FAE5-4FA7-9AAB-5E6D09592DDF}"/>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0" y="2832877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9400</xdr:row>
      <xdr:rowOff>0</xdr:rowOff>
    </xdr:from>
    <xdr:to>
      <xdr:col>8</xdr:col>
      <xdr:colOff>0</xdr:colOff>
      <xdr:row>9412</xdr:row>
      <xdr:rowOff>1000125</xdr:rowOff>
    </xdr:to>
    <xdr:pic>
      <xdr:nvPicPr>
        <xdr:cNvPr id="162" name="Imagen 161" descr="Distribución de PFTCM1 por B">
          <a:extLst>
            <a:ext uri="{FF2B5EF4-FFF2-40B4-BE49-F238E27FC236}">
              <a16:creationId xmlns:a16="http://schemas.microsoft.com/office/drawing/2014/main" id="{81C4088E-C92F-4650-AA07-96DBD79D308B}"/>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0" y="2845165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9439</xdr:row>
      <xdr:rowOff>0</xdr:rowOff>
    </xdr:from>
    <xdr:to>
      <xdr:col>8</xdr:col>
      <xdr:colOff>0</xdr:colOff>
      <xdr:row>9451</xdr:row>
      <xdr:rowOff>1000125</xdr:rowOff>
    </xdr:to>
    <xdr:pic>
      <xdr:nvPicPr>
        <xdr:cNvPr id="163" name="Imagen 162" descr="Distribución de PFTCM2 por B">
          <a:extLst>
            <a:ext uri="{FF2B5EF4-FFF2-40B4-BE49-F238E27FC236}">
              <a16:creationId xmlns:a16="http://schemas.microsoft.com/office/drawing/2014/main" id="{C72CF1AE-A434-4191-9993-72AE00961EE6}"/>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2857595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9478</xdr:row>
      <xdr:rowOff>0</xdr:rowOff>
    </xdr:from>
    <xdr:to>
      <xdr:col>8</xdr:col>
      <xdr:colOff>0</xdr:colOff>
      <xdr:row>9490</xdr:row>
      <xdr:rowOff>1000126</xdr:rowOff>
    </xdr:to>
    <xdr:pic>
      <xdr:nvPicPr>
        <xdr:cNvPr id="164" name="Imagen 163" descr="Distribución de PFTCM3 por B">
          <a:extLst>
            <a:ext uri="{FF2B5EF4-FFF2-40B4-BE49-F238E27FC236}">
              <a16:creationId xmlns:a16="http://schemas.microsoft.com/office/drawing/2014/main" id="{7E0370F9-2940-41AE-BB70-75CACDE14618}"/>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0" y="287002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9517</xdr:row>
      <xdr:rowOff>0</xdr:rowOff>
    </xdr:from>
    <xdr:to>
      <xdr:col>8</xdr:col>
      <xdr:colOff>0</xdr:colOff>
      <xdr:row>9529</xdr:row>
      <xdr:rowOff>1000125</xdr:rowOff>
    </xdr:to>
    <xdr:pic>
      <xdr:nvPicPr>
        <xdr:cNvPr id="165" name="Imagen 164" descr="Distribución de PFTCM4 por B">
          <a:extLst>
            <a:ext uri="{FF2B5EF4-FFF2-40B4-BE49-F238E27FC236}">
              <a16:creationId xmlns:a16="http://schemas.microsoft.com/office/drawing/2014/main" id="{8E673E40-D868-484B-BD68-ABBD5EA2A5E3}"/>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2882312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9556</xdr:row>
      <xdr:rowOff>0</xdr:rowOff>
    </xdr:from>
    <xdr:to>
      <xdr:col>8</xdr:col>
      <xdr:colOff>0</xdr:colOff>
      <xdr:row>9568</xdr:row>
      <xdr:rowOff>1000126</xdr:rowOff>
    </xdr:to>
    <xdr:pic>
      <xdr:nvPicPr>
        <xdr:cNvPr id="166" name="Imagen 165" descr="Distribución de PFTCM5 por B">
          <a:extLst>
            <a:ext uri="{FF2B5EF4-FFF2-40B4-BE49-F238E27FC236}">
              <a16:creationId xmlns:a16="http://schemas.microsoft.com/office/drawing/2014/main" id="{BDC69C54-5FF1-4401-BC11-595C70DF0DCA}"/>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0" y="2894742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9595</xdr:row>
      <xdr:rowOff>0</xdr:rowOff>
    </xdr:from>
    <xdr:to>
      <xdr:col>8</xdr:col>
      <xdr:colOff>0</xdr:colOff>
      <xdr:row>9607</xdr:row>
      <xdr:rowOff>1000125</xdr:rowOff>
    </xdr:to>
    <xdr:pic>
      <xdr:nvPicPr>
        <xdr:cNvPr id="167" name="Imagen 166" descr="Distribución de PFTCM6 por B">
          <a:extLst>
            <a:ext uri="{FF2B5EF4-FFF2-40B4-BE49-F238E27FC236}">
              <a16:creationId xmlns:a16="http://schemas.microsoft.com/office/drawing/2014/main" id="{ECCA7233-61A4-4043-BD3E-86782809E9C9}"/>
            </a:ext>
          </a:extLst>
        </xdr:cNvPr>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0" y="2907030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9634</xdr:row>
      <xdr:rowOff>0</xdr:rowOff>
    </xdr:from>
    <xdr:to>
      <xdr:col>8</xdr:col>
      <xdr:colOff>0</xdr:colOff>
      <xdr:row>9646</xdr:row>
      <xdr:rowOff>1000126</xdr:rowOff>
    </xdr:to>
    <xdr:pic>
      <xdr:nvPicPr>
        <xdr:cNvPr id="168" name="Imagen 167" descr="Distribución de PFCCM1 por B">
          <a:extLst>
            <a:ext uri="{FF2B5EF4-FFF2-40B4-BE49-F238E27FC236}">
              <a16:creationId xmlns:a16="http://schemas.microsoft.com/office/drawing/2014/main" id="{F1B2A65C-462A-4F54-AD16-AB26A5595F00}"/>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0" y="2919460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9673</xdr:row>
      <xdr:rowOff>0</xdr:rowOff>
    </xdr:from>
    <xdr:to>
      <xdr:col>8</xdr:col>
      <xdr:colOff>0</xdr:colOff>
      <xdr:row>9685</xdr:row>
      <xdr:rowOff>1000125</xdr:rowOff>
    </xdr:to>
    <xdr:pic>
      <xdr:nvPicPr>
        <xdr:cNvPr id="169" name="Imagen 168" descr="Distribución de PFCCM2 por B">
          <a:extLst>
            <a:ext uri="{FF2B5EF4-FFF2-40B4-BE49-F238E27FC236}">
              <a16:creationId xmlns:a16="http://schemas.microsoft.com/office/drawing/2014/main" id="{B106B410-AF13-4BFD-8B3A-B80459501A2E}"/>
            </a:ext>
          </a:extLst>
        </xdr:cNvPr>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0" y="2931890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9712</xdr:row>
      <xdr:rowOff>0</xdr:rowOff>
    </xdr:from>
    <xdr:to>
      <xdr:col>8</xdr:col>
      <xdr:colOff>0</xdr:colOff>
      <xdr:row>9724</xdr:row>
      <xdr:rowOff>1000124</xdr:rowOff>
    </xdr:to>
    <xdr:pic>
      <xdr:nvPicPr>
        <xdr:cNvPr id="170" name="Imagen 169" descr="Distribución de PFCCM3 por B">
          <a:extLst>
            <a:ext uri="{FF2B5EF4-FFF2-40B4-BE49-F238E27FC236}">
              <a16:creationId xmlns:a16="http://schemas.microsoft.com/office/drawing/2014/main" id="{17D94EA3-CA55-4A83-B90D-DCCA121D25A6}"/>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0" y="294432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9751</xdr:row>
      <xdr:rowOff>0</xdr:rowOff>
    </xdr:from>
    <xdr:to>
      <xdr:col>8</xdr:col>
      <xdr:colOff>0</xdr:colOff>
      <xdr:row>9763</xdr:row>
      <xdr:rowOff>1000125</xdr:rowOff>
    </xdr:to>
    <xdr:pic>
      <xdr:nvPicPr>
        <xdr:cNvPr id="171" name="Imagen 170" descr="Distribución de PFCCM4 por B">
          <a:extLst>
            <a:ext uri="{FF2B5EF4-FFF2-40B4-BE49-F238E27FC236}">
              <a16:creationId xmlns:a16="http://schemas.microsoft.com/office/drawing/2014/main" id="{85395B0B-C72B-4C35-81BB-589D2CDBA27F}"/>
            </a:ext>
          </a:extLst>
        </xdr:cNvPr>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0" y="2956750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9790</xdr:row>
      <xdr:rowOff>0</xdr:rowOff>
    </xdr:from>
    <xdr:to>
      <xdr:col>8</xdr:col>
      <xdr:colOff>0</xdr:colOff>
      <xdr:row>9802</xdr:row>
      <xdr:rowOff>1000124</xdr:rowOff>
    </xdr:to>
    <xdr:pic>
      <xdr:nvPicPr>
        <xdr:cNvPr id="172" name="Imagen 171" descr="Distribución de PFCCM5 por B">
          <a:extLst>
            <a:ext uri="{FF2B5EF4-FFF2-40B4-BE49-F238E27FC236}">
              <a16:creationId xmlns:a16="http://schemas.microsoft.com/office/drawing/2014/main" id="{D43BEBA1-FFC9-495D-9B51-7F26910F05C9}"/>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0" y="2969037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9829</xdr:row>
      <xdr:rowOff>0</xdr:rowOff>
    </xdr:from>
    <xdr:to>
      <xdr:col>8</xdr:col>
      <xdr:colOff>0</xdr:colOff>
      <xdr:row>9841</xdr:row>
      <xdr:rowOff>1000125</xdr:rowOff>
    </xdr:to>
    <xdr:pic>
      <xdr:nvPicPr>
        <xdr:cNvPr id="173" name="Imagen 172" descr="Distribución de PFCCM6 por B">
          <a:extLst>
            <a:ext uri="{FF2B5EF4-FFF2-40B4-BE49-F238E27FC236}">
              <a16:creationId xmlns:a16="http://schemas.microsoft.com/office/drawing/2014/main" id="{02977B0F-58A7-40C5-9374-E47735CF95DD}"/>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2981467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9868</xdr:row>
      <xdr:rowOff>0</xdr:rowOff>
    </xdr:from>
    <xdr:to>
      <xdr:col>8</xdr:col>
      <xdr:colOff>0</xdr:colOff>
      <xdr:row>9880</xdr:row>
      <xdr:rowOff>1000125</xdr:rowOff>
    </xdr:to>
    <xdr:pic>
      <xdr:nvPicPr>
        <xdr:cNvPr id="174" name="Imagen 173" descr="Distribución de DFPCM1 por B">
          <a:extLst>
            <a:ext uri="{FF2B5EF4-FFF2-40B4-BE49-F238E27FC236}">
              <a16:creationId xmlns:a16="http://schemas.microsoft.com/office/drawing/2014/main" id="{8BED734F-5297-419A-8783-852E11C2A8E1}"/>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0" y="2993898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9907</xdr:row>
      <xdr:rowOff>0</xdr:rowOff>
    </xdr:from>
    <xdr:to>
      <xdr:col>8</xdr:col>
      <xdr:colOff>0</xdr:colOff>
      <xdr:row>9919</xdr:row>
      <xdr:rowOff>1000125</xdr:rowOff>
    </xdr:to>
    <xdr:pic>
      <xdr:nvPicPr>
        <xdr:cNvPr id="175" name="Imagen 174" descr="Distribución de DFPCM2 por B">
          <a:extLst>
            <a:ext uri="{FF2B5EF4-FFF2-40B4-BE49-F238E27FC236}">
              <a16:creationId xmlns:a16="http://schemas.microsoft.com/office/drawing/2014/main" id="{7D74682E-43C2-48C2-A31E-8F55A486703B}"/>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0" y="3006328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9946</xdr:row>
      <xdr:rowOff>0</xdr:rowOff>
    </xdr:from>
    <xdr:to>
      <xdr:col>8</xdr:col>
      <xdr:colOff>0</xdr:colOff>
      <xdr:row>9958</xdr:row>
      <xdr:rowOff>1000125</xdr:rowOff>
    </xdr:to>
    <xdr:pic>
      <xdr:nvPicPr>
        <xdr:cNvPr id="176" name="Imagen 175" descr="Distribución de DFPCM3 por B">
          <a:extLst>
            <a:ext uri="{FF2B5EF4-FFF2-40B4-BE49-F238E27FC236}">
              <a16:creationId xmlns:a16="http://schemas.microsoft.com/office/drawing/2014/main" id="{A0810147-443B-409C-948D-9C4260E6EB33}"/>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0" y="3018758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9985</xdr:row>
      <xdr:rowOff>0</xdr:rowOff>
    </xdr:from>
    <xdr:to>
      <xdr:col>8</xdr:col>
      <xdr:colOff>0</xdr:colOff>
      <xdr:row>9997</xdr:row>
      <xdr:rowOff>1000125</xdr:rowOff>
    </xdr:to>
    <xdr:pic>
      <xdr:nvPicPr>
        <xdr:cNvPr id="177" name="Imagen 176" descr="Distribución de DFPCM4 por B">
          <a:extLst>
            <a:ext uri="{FF2B5EF4-FFF2-40B4-BE49-F238E27FC236}">
              <a16:creationId xmlns:a16="http://schemas.microsoft.com/office/drawing/2014/main" id="{D8F430FC-A269-4EF0-B3E9-C8E4FA70F7D8}"/>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3031045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10024</xdr:row>
      <xdr:rowOff>0</xdr:rowOff>
    </xdr:from>
    <xdr:to>
      <xdr:col>8</xdr:col>
      <xdr:colOff>0</xdr:colOff>
      <xdr:row>10036</xdr:row>
      <xdr:rowOff>1000125</xdr:rowOff>
    </xdr:to>
    <xdr:pic>
      <xdr:nvPicPr>
        <xdr:cNvPr id="178" name="Imagen 177" descr="Distribución de DFPCM5 por B">
          <a:extLst>
            <a:ext uri="{FF2B5EF4-FFF2-40B4-BE49-F238E27FC236}">
              <a16:creationId xmlns:a16="http://schemas.microsoft.com/office/drawing/2014/main" id="{7CE90A21-72D8-4132-BC3B-CC3912A7A3B2}"/>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0" y="3043332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10063</xdr:row>
      <xdr:rowOff>0</xdr:rowOff>
    </xdr:from>
    <xdr:to>
      <xdr:col>8</xdr:col>
      <xdr:colOff>0</xdr:colOff>
      <xdr:row>10075</xdr:row>
      <xdr:rowOff>1000125</xdr:rowOff>
    </xdr:to>
    <xdr:pic>
      <xdr:nvPicPr>
        <xdr:cNvPr id="179" name="Imagen 178" descr="Distribución de DFPCM6 por B">
          <a:extLst>
            <a:ext uri="{FF2B5EF4-FFF2-40B4-BE49-F238E27FC236}">
              <a16:creationId xmlns:a16="http://schemas.microsoft.com/office/drawing/2014/main" id="{6347727E-2CED-4AB9-AF86-0A6AA19D8B48}"/>
            </a:ext>
          </a:extLst>
        </xdr:cNvPr>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0" y="3055620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10102</xdr:row>
      <xdr:rowOff>0</xdr:rowOff>
    </xdr:from>
    <xdr:to>
      <xdr:col>8</xdr:col>
      <xdr:colOff>0</xdr:colOff>
      <xdr:row>10114</xdr:row>
      <xdr:rowOff>1000124</xdr:rowOff>
    </xdr:to>
    <xdr:pic>
      <xdr:nvPicPr>
        <xdr:cNvPr id="180" name="Imagen 179" descr="Distribución de DFSCM1 por B">
          <a:extLst>
            <a:ext uri="{FF2B5EF4-FFF2-40B4-BE49-F238E27FC236}">
              <a16:creationId xmlns:a16="http://schemas.microsoft.com/office/drawing/2014/main" id="{F1044102-7A1E-44A6-8E88-DED0700278BD}"/>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0" y="3067907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10141</xdr:row>
      <xdr:rowOff>0</xdr:rowOff>
    </xdr:from>
    <xdr:to>
      <xdr:col>8</xdr:col>
      <xdr:colOff>0</xdr:colOff>
      <xdr:row>10153</xdr:row>
      <xdr:rowOff>1000125</xdr:rowOff>
    </xdr:to>
    <xdr:pic>
      <xdr:nvPicPr>
        <xdr:cNvPr id="181" name="Imagen 180" descr="Distribución de DFSCM2 por B">
          <a:extLst>
            <a:ext uri="{FF2B5EF4-FFF2-40B4-BE49-F238E27FC236}">
              <a16:creationId xmlns:a16="http://schemas.microsoft.com/office/drawing/2014/main" id="{61E8F83E-609F-4D89-9E81-C04E22DBCC94}"/>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0" y="308033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10180</xdr:row>
      <xdr:rowOff>0</xdr:rowOff>
    </xdr:from>
    <xdr:to>
      <xdr:col>8</xdr:col>
      <xdr:colOff>0</xdr:colOff>
      <xdr:row>10192</xdr:row>
      <xdr:rowOff>1000125</xdr:rowOff>
    </xdr:to>
    <xdr:pic>
      <xdr:nvPicPr>
        <xdr:cNvPr id="182" name="Imagen 181" descr="Distribución de DFSCM3 por B">
          <a:extLst>
            <a:ext uri="{FF2B5EF4-FFF2-40B4-BE49-F238E27FC236}">
              <a16:creationId xmlns:a16="http://schemas.microsoft.com/office/drawing/2014/main" id="{446BFB7F-EB3A-4390-9449-7706257130E2}"/>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0" y="3092767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10219</xdr:row>
      <xdr:rowOff>0</xdr:rowOff>
    </xdr:from>
    <xdr:to>
      <xdr:col>8</xdr:col>
      <xdr:colOff>0</xdr:colOff>
      <xdr:row>10231</xdr:row>
      <xdr:rowOff>1000125</xdr:rowOff>
    </xdr:to>
    <xdr:pic>
      <xdr:nvPicPr>
        <xdr:cNvPr id="183" name="Imagen 182" descr="Distribución de DFSCM4 por B">
          <a:extLst>
            <a:ext uri="{FF2B5EF4-FFF2-40B4-BE49-F238E27FC236}">
              <a16:creationId xmlns:a16="http://schemas.microsoft.com/office/drawing/2014/main" id="{2FA6A4CE-FFD0-4204-B67A-A53BB0C95EF2}"/>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3105054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10258</xdr:row>
      <xdr:rowOff>0</xdr:rowOff>
    </xdr:from>
    <xdr:to>
      <xdr:col>8</xdr:col>
      <xdr:colOff>0</xdr:colOff>
      <xdr:row>10270</xdr:row>
      <xdr:rowOff>1000125</xdr:rowOff>
    </xdr:to>
    <xdr:pic>
      <xdr:nvPicPr>
        <xdr:cNvPr id="184" name="Imagen 183" descr="Distribución de DFSCM5 por B">
          <a:extLst>
            <a:ext uri="{FF2B5EF4-FFF2-40B4-BE49-F238E27FC236}">
              <a16:creationId xmlns:a16="http://schemas.microsoft.com/office/drawing/2014/main" id="{938434F5-2EF0-4FD0-8DC8-0347467CEEBE}"/>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0" y="3117484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10297</xdr:row>
      <xdr:rowOff>0</xdr:rowOff>
    </xdr:from>
    <xdr:to>
      <xdr:col>8</xdr:col>
      <xdr:colOff>0</xdr:colOff>
      <xdr:row>10309</xdr:row>
      <xdr:rowOff>1000125</xdr:rowOff>
    </xdr:to>
    <xdr:pic>
      <xdr:nvPicPr>
        <xdr:cNvPr id="185" name="Imagen 184" descr="Distribución de DFSCM6 por B">
          <a:extLst>
            <a:ext uri="{FF2B5EF4-FFF2-40B4-BE49-F238E27FC236}">
              <a16:creationId xmlns:a16="http://schemas.microsoft.com/office/drawing/2014/main" id="{2CF8F10A-38F9-4720-98EF-4A99F1F27254}"/>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3129915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10336</xdr:row>
      <xdr:rowOff>0</xdr:rowOff>
    </xdr:from>
    <xdr:to>
      <xdr:col>8</xdr:col>
      <xdr:colOff>0</xdr:colOff>
      <xdr:row>10348</xdr:row>
      <xdr:rowOff>1000125</xdr:rowOff>
    </xdr:to>
    <xdr:pic>
      <xdr:nvPicPr>
        <xdr:cNvPr id="186" name="Imagen 185" descr="Distribución de LFPCM1 por B">
          <a:extLst>
            <a:ext uri="{FF2B5EF4-FFF2-40B4-BE49-F238E27FC236}">
              <a16:creationId xmlns:a16="http://schemas.microsoft.com/office/drawing/2014/main" id="{4DFED70E-52BC-4F6B-9750-F7D5E5CEEAF8}"/>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0" y="3142345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10375</xdr:row>
      <xdr:rowOff>0</xdr:rowOff>
    </xdr:from>
    <xdr:to>
      <xdr:col>8</xdr:col>
      <xdr:colOff>0</xdr:colOff>
      <xdr:row>10387</xdr:row>
      <xdr:rowOff>1000126</xdr:rowOff>
    </xdr:to>
    <xdr:pic>
      <xdr:nvPicPr>
        <xdr:cNvPr id="187" name="Imagen 186" descr="Distribución de LFPCM2 por B">
          <a:extLst>
            <a:ext uri="{FF2B5EF4-FFF2-40B4-BE49-F238E27FC236}">
              <a16:creationId xmlns:a16="http://schemas.microsoft.com/office/drawing/2014/main" id="{A60BFA2F-933B-41B8-9662-6E7375DBA134}"/>
            </a:ext>
          </a:extLst>
        </xdr:cNvPr>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0" y="3154775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10414</xdr:row>
      <xdr:rowOff>0</xdr:rowOff>
    </xdr:from>
    <xdr:to>
      <xdr:col>8</xdr:col>
      <xdr:colOff>0</xdr:colOff>
      <xdr:row>10426</xdr:row>
      <xdr:rowOff>1000125</xdr:rowOff>
    </xdr:to>
    <xdr:pic>
      <xdr:nvPicPr>
        <xdr:cNvPr id="188" name="Imagen 187" descr="Distribución de LFPCM3 por B">
          <a:extLst>
            <a:ext uri="{FF2B5EF4-FFF2-40B4-BE49-F238E27FC236}">
              <a16:creationId xmlns:a16="http://schemas.microsoft.com/office/drawing/2014/main" id="{E2260A42-1343-4772-8AC7-EDF7F4E26DDE}"/>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0" y="3167062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10453</xdr:row>
      <xdr:rowOff>0</xdr:rowOff>
    </xdr:from>
    <xdr:to>
      <xdr:col>8</xdr:col>
      <xdr:colOff>0</xdr:colOff>
      <xdr:row>10465</xdr:row>
      <xdr:rowOff>1000125</xdr:rowOff>
    </xdr:to>
    <xdr:pic>
      <xdr:nvPicPr>
        <xdr:cNvPr id="189" name="Imagen 188" descr="Distribución de LFPCM4 por B">
          <a:extLst>
            <a:ext uri="{FF2B5EF4-FFF2-40B4-BE49-F238E27FC236}">
              <a16:creationId xmlns:a16="http://schemas.microsoft.com/office/drawing/2014/main" id="{FC29785F-8E37-4930-B543-7F2340096F98}"/>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317934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10492</xdr:row>
      <xdr:rowOff>0</xdr:rowOff>
    </xdr:from>
    <xdr:to>
      <xdr:col>8</xdr:col>
      <xdr:colOff>0</xdr:colOff>
      <xdr:row>10504</xdr:row>
      <xdr:rowOff>1000125</xdr:rowOff>
    </xdr:to>
    <xdr:pic>
      <xdr:nvPicPr>
        <xdr:cNvPr id="190" name="Imagen 189" descr="Distribución de LFPCM5 por B">
          <a:extLst>
            <a:ext uri="{FF2B5EF4-FFF2-40B4-BE49-F238E27FC236}">
              <a16:creationId xmlns:a16="http://schemas.microsoft.com/office/drawing/2014/main" id="{533427D6-0103-46D5-9829-7EACF26A6F3C}"/>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0" y="3191637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10531</xdr:row>
      <xdr:rowOff>0</xdr:rowOff>
    </xdr:from>
    <xdr:to>
      <xdr:col>8</xdr:col>
      <xdr:colOff>0</xdr:colOff>
      <xdr:row>10543</xdr:row>
      <xdr:rowOff>1000125</xdr:rowOff>
    </xdr:to>
    <xdr:pic>
      <xdr:nvPicPr>
        <xdr:cNvPr id="191" name="Imagen 190" descr="Distribución de LFPCM6 por B">
          <a:extLst>
            <a:ext uri="{FF2B5EF4-FFF2-40B4-BE49-F238E27FC236}">
              <a16:creationId xmlns:a16="http://schemas.microsoft.com/office/drawing/2014/main" id="{D193ECEB-B0BB-47F0-8DA4-AE40262DF0E1}"/>
            </a:ext>
          </a:extLst>
        </xdr:cNvPr>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0" y="3203924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10570</xdr:row>
      <xdr:rowOff>0</xdr:rowOff>
    </xdr:from>
    <xdr:to>
      <xdr:col>8</xdr:col>
      <xdr:colOff>0</xdr:colOff>
      <xdr:row>10582</xdr:row>
      <xdr:rowOff>1000125</xdr:rowOff>
    </xdr:to>
    <xdr:pic>
      <xdr:nvPicPr>
        <xdr:cNvPr id="192" name="Imagen 191" descr="Distribución de LFSCM1 por B">
          <a:extLst>
            <a:ext uri="{FF2B5EF4-FFF2-40B4-BE49-F238E27FC236}">
              <a16:creationId xmlns:a16="http://schemas.microsoft.com/office/drawing/2014/main" id="{54738C33-89C8-454B-B02C-CEB15C355F8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0" y="321635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10609</xdr:row>
      <xdr:rowOff>0</xdr:rowOff>
    </xdr:from>
    <xdr:to>
      <xdr:col>8</xdr:col>
      <xdr:colOff>0</xdr:colOff>
      <xdr:row>10621</xdr:row>
      <xdr:rowOff>1000125</xdr:rowOff>
    </xdr:to>
    <xdr:pic>
      <xdr:nvPicPr>
        <xdr:cNvPr id="193" name="Imagen 192" descr="Distribución de LFSCM2 por B">
          <a:extLst>
            <a:ext uri="{FF2B5EF4-FFF2-40B4-BE49-F238E27FC236}">
              <a16:creationId xmlns:a16="http://schemas.microsoft.com/office/drawing/2014/main" id="{C9EDC8B3-9D20-424B-83ED-51D2EC1A758F}"/>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0" y="3228641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10648</xdr:row>
      <xdr:rowOff>0</xdr:rowOff>
    </xdr:from>
    <xdr:to>
      <xdr:col>8</xdr:col>
      <xdr:colOff>0</xdr:colOff>
      <xdr:row>10660</xdr:row>
      <xdr:rowOff>1000125</xdr:rowOff>
    </xdr:to>
    <xdr:pic>
      <xdr:nvPicPr>
        <xdr:cNvPr id="194" name="Imagen 193" descr="Distribución de LFSCM3 por B">
          <a:extLst>
            <a:ext uri="{FF2B5EF4-FFF2-40B4-BE49-F238E27FC236}">
              <a16:creationId xmlns:a16="http://schemas.microsoft.com/office/drawing/2014/main" id="{54F15BC0-8E1F-4646-96BE-0EAB60EA6BEA}"/>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0" y="3241071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10687</xdr:row>
      <xdr:rowOff>0</xdr:rowOff>
    </xdr:from>
    <xdr:to>
      <xdr:col>8</xdr:col>
      <xdr:colOff>0</xdr:colOff>
      <xdr:row>10699</xdr:row>
      <xdr:rowOff>1000125</xdr:rowOff>
    </xdr:to>
    <xdr:pic>
      <xdr:nvPicPr>
        <xdr:cNvPr id="195" name="Imagen 194" descr="Distribución de LFSCM4 por B">
          <a:extLst>
            <a:ext uri="{FF2B5EF4-FFF2-40B4-BE49-F238E27FC236}">
              <a16:creationId xmlns:a16="http://schemas.microsoft.com/office/drawing/2014/main" id="{B8519254-9C7F-4B2A-A3FC-8378E1C16412}"/>
            </a:ext>
          </a:extLst>
        </xdr:cNvPr>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0" y="3253501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10726</xdr:row>
      <xdr:rowOff>0</xdr:rowOff>
    </xdr:from>
    <xdr:to>
      <xdr:col>8</xdr:col>
      <xdr:colOff>0</xdr:colOff>
      <xdr:row>10738</xdr:row>
      <xdr:rowOff>1000125</xdr:rowOff>
    </xdr:to>
    <xdr:pic>
      <xdr:nvPicPr>
        <xdr:cNvPr id="196" name="Imagen 195" descr="Distribución de LFSCM5 por B">
          <a:extLst>
            <a:ext uri="{FF2B5EF4-FFF2-40B4-BE49-F238E27FC236}">
              <a16:creationId xmlns:a16="http://schemas.microsoft.com/office/drawing/2014/main" id="{78668C6B-9FBF-40B1-BC01-15F1B28ED98E}"/>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0" y="3265789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10765</xdr:row>
      <xdr:rowOff>0</xdr:rowOff>
    </xdr:from>
    <xdr:to>
      <xdr:col>8</xdr:col>
      <xdr:colOff>0</xdr:colOff>
      <xdr:row>10777</xdr:row>
      <xdr:rowOff>1000125</xdr:rowOff>
    </xdr:to>
    <xdr:pic>
      <xdr:nvPicPr>
        <xdr:cNvPr id="197" name="Imagen 196" descr="Distribución de LFSCM6 por B">
          <a:extLst>
            <a:ext uri="{FF2B5EF4-FFF2-40B4-BE49-F238E27FC236}">
              <a16:creationId xmlns:a16="http://schemas.microsoft.com/office/drawing/2014/main" id="{8C7D6F97-210F-4D10-A81B-104DE32E47CB}"/>
            </a:ext>
          </a:extLst>
        </xdr:cNvPr>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0" y="3278219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10804</xdr:row>
      <xdr:rowOff>0</xdr:rowOff>
    </xdr:from>
    <xdr:to>
      <xdr:col>8</xdr:col>
      <xdr:colOff>0</xdr:colOff>
      <xdr:row>10816</xdr:row>
      <xdr:rowOff>1000125</xdr:rowOff>
    </xdr:to>
    <xdr:pic>
      <xdr:nvPicPr>
        <xdr:cNvPr id="198" name="Imagen 197" descr="Distribución de P1FPCM1 por B">
          <a:extLst>
            <a:ext uri="{FF2B5EF4-FFF2-40B4-BE49-F238E27FC236}">
              <a16:creationId xmlns:a16="http://schemas.microsoft.com/office/drawing/2014/main" id="{D5466F87-AC98-4A17-B5F4-A579B2B10A47}"/>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0" y="329064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10843</xdr:row>
      <xdr:rowOff>0</xdr:rowOff>
    </xdr:from>
    <xdr:to>
      <xdr:col>8</xdr:col>
      <xdr:colOff>0</xdr:colOff>
      <xdr:row>10855</xdr:row>
      <xdr:rowOff>1000126</xdr:rowOff>
    </xdr:to>
    <xdr:pic>
      <xdr:nvPicPr>
        <xdr:cNvPr id="199" name="Imagen 198" descr="Distribución de P1FPCM2 por B">
          <a:extLst>
            <a:ext uri="{FF2B5EF4-FFF2-40B4-BE49-F238E27FC236}">
              <a16:creationId xmlns:a16="http://schemas.microsoft.com/office/drawing/2014/main" id="{49C8689A-B09F-4A5A-816B-5A8BC230EABC}"/>
            </a:ext>
          </a:extLst>
        </xdr:cNvPr>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0" y="3303079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10882</xdr:row>
      <xdr:rowOff>0</xdr:rowOff>
    </xdr:from>
    <xdr:to>
      <xdr:col>8</xdr:col>
      <xdr:colOff>0</xdr:colOff>
      <xdr:row>10894</xdr:row>
      <xdr:rowOff>1000125</xdr:rowOff>
    </xdr:to>
    <xdr:pic>
      <xdr:nvPicPr>
        <xdr:cNvPr id="200" name="Imagen 199" descr="Distribución de P1FPCM3 por B">
          <a:extLst>
            <a:ext uri="{FF2B5EF4-FFF2-40B4-BE49-F238E27FC236}">
              <a16:creationId xmlns:a16="http://schemas.microsoft.com/office/drawing/2014/main" id="{15D88201-0CE8-4B28-9AE3-E33ADA6518C6}"/>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0" y="3315509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10921</xdr:row>
      <xdr:rowOff>0</xdr:rowOff>
    </xdr:from>
    <xdr:to>
      <xdr:col>8</xdr:col>
      <xdr:colOff>0</xdr:colOff>
      <xdr:row>10933</xdr:row>
      <xdr:rowOff>1000126</xdr:rowOff>
    </xdr:to>
    <xdr:pic>
      <xdr:nvPicPr>
        <xdr:cNvPr id="201" name="Imagen 200" descr="Distribución de P1FPCM4 por B">
          <a:extLst>
            <a:ext uri="{FF2B5EF4-FFF2-40B4-BE49-F238E27FC236}">
              <a16:creationId xmlns:a16="http://schemas.microsoft.com/office/drawing/2014/main" id="{605D1149-6F2D-4275-8431-D656B68A0CB5}"/>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0" y="3327796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10960</xdr:row>
      <xdr:rowOff>0</xdr:rowOff>
    </xdr:from>
    <xdr:to>
      <xdr:col>8</xdr:col>
      <xdr:colOff>0</xdr:colOff>
      <xdr:row>10972</xdr:row>
      <xdr:rowOff>1000125</xdr:rowOff>
    </xdr:to>
    <xdr:pic>
      <xdr:nvPicPr>
        <xdr:cNvPr id="202" name="Imagen 201" descr="Distribución de P1FPCM5 por B">
          <a:extLst>
            <a:ext uri="{FF2B5EF4-FFF2-40B4-BE49-F238E27FC236}">
              <a16:creationId xmlns:a16="http://schemas.microsoft.com/office/drawing/2014/main" id="{4B13207D-9867-48DC-8A5B-5D255F48C45F}"/>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0" y="3340084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10999</xdr:row>
      <xdr:rowOff>0</xdr:rowOff>
    </xdr:from>
    <xdr:to>
      <xdr:col>8</xdr:col>
      <xdr:colOff>0</xdr:colOff>
      <xdr:row>11011</xdr:row>
      <xdr:rowOff>1000125</xdr:rowOff>
    </xdr:to>
    <xdr:pic>
      <xdr:nvPicPr>
        <xdr:cNvPr id="203" name="Imagen 202" descr="Distribución de P1FPCM6 por B">
          <a:extLst>
            <a:ext uri="{FF2B5EF4-FFF2-40B4-BE49-F238E27FC236}">
              <a16:creationId xmlns:a16="http://schemas.microsoft.com/office/drawing/2014/main" id="{28729546-7D5A-4EDF-BF1B-B1D53E490060}"/>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0" y="335237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11038</xdr:row>
      <xdr:rowOff>0</xdr:rowOff>
    </xdr:from>
    <xdr:to>
      <xdr:col>8</xdr:col>
      <xdr:colOff>0</xdr:colOff>
      <xdr:row>11050</xdr:row>
      <xdr:rowOff>1000125</xdr:rowOff>
    </xdr:to>
    <xdr:pic>
      <xdr:nvPicPr>
        <xdr:cNvPr id="204" name="Imagen 203" descr="Distribución de P1FSCM1 por B">
          <a:extLst>
            <a:ext uri="{FF2B5EF4-FFF2-40B4-BE49-F238E27FC236}">
              <a16:creationId xmlns:a16="http://schemas.microsoft.com/office/drawing/2014/main" id="{9EA95B32-04D1-4D55-B185-121684DC6E82}"/>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0" y="3364658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11077</xdr:row>
      <xdr:rowOff>0</xdr:rowOff>
    </xdr:from>
    <xdr:to>
      <xdr:col>8</xdr:col>
      <xdr:colOff>0</xdr:colOff>
      <xdr:row>11089</xdr:row>
      <xdr:rowOff>1000125</xdr:rowOff>
    </xdr:to>
    <xdr:pic>
      <xdr:nvPicPr>
        <xdr:cNvPr id="205" name="Imagen 204" descr="Distribución de P1FSCM2 por B">
          <a:extLst>
            <a:ext uri="{FF2B5EF4-FFF2-40B4-BE49-F238E27FC236}">
              <a16:creationId xmlns:a16="http://schemas.microsoft.com/office/drawing/2014/main" id="{4A92EE91-F19A-43F4-AD18-C1741CFE434C}"/>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0" y="3377088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11116</xdr:row>
      <xdr:rowOff>0</xdr:rowOff>
    </xdr:from>
    <xdr:to>
      <xdr:col>8</xdr:col>
      <xdr:colOff>0</xdr:colOff>
      <xdr:row>11128</xdr:row>
      <xdr:rowOff>1000125</xdr:rowOff>
    </xdr:to>
    <xdr:pic>
      <xdr:nvPicPr>
        <xdr:cNvPr id="206" name="Imagen 205" descr="Distribución de P1FSCM3 por B">
          <a:extLst>
            <a:ext uri="{FF2B5EF4-FFF2-40B4-BE49-F238E27FC236}">
              <a16:creationId xmlns:a16="http://schemas.microsoft.com/office/drawing/2014/main" id="{9B537369-F614-4535-871D-0B339BCD6E47}"/>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0" y="3389518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11155</xdr:row>
      <xdr:rowOff>0</xdr:rowOff>
    </xdr:from>
    <xdr:to>
      <xdr:col>8</xdr:col>
      <xdr:colOff>0</xdr:colOff>
      <xdr:row>11167</xdr:row>
      <xdr:rowOff>1000126</xdr:rowOff>
    </xdr:to>
    <xdr:pic>
      <xdr:nvPicPr>
        <xdr:cNvPr id="207" name="Imagen 206" descr="Distribución de P1FSCM4 por B">
          <a:extLst>
            <a:ext uri="{FF2B5EF4-FFF2-40B4-BE49-F238E27FC236}">
              <a16:creationId xmlns:a16="http://schemas.microsoft.com/office/drawing/2014/main" id="{C90DF3DA-2FBC-440D-9866-BC1BEDB95B9B}"/>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0" y="3401949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11194</xdr:row>
      <xdr:rowOff>0</xdr:rowOff>
    </xdr:from>
    <xdr:to>
      <xdr:col>8</xdr:col>
      <xdr:colOff>0</xdr:colOff>
      <xdr:row>11206</xdr:row>
      <xdr:rowOff>1000125</xdr:rowOff>
    </xdr:to>
    <xdr:pic>
      <xdr:nvPicPr>
        <xdr:cNvPr id="208" name="Imagen 207" descr="Distribución de P1FSCM5 por B">
          <a:extLst>
            <a:ext uri="{FF2B5EF4-FFF2-40B4-BE49-F238E27FC236}">
              <a16:creationId xmlns:a16="http://schemas.microsoft.com/office/drawing/2014/main" id="{866DC873-5EE4-41DC-BCE2-451CBF3244B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0" y="3414379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11233</xdr:row>
      <xdr:rowOff>0</xdr:rowOff>
    </xdr:from>
    <xdr:to>
      <xdr:col>8</xdr:col>
      <xdr:colOff>0</xdr:colOff>
      <xdr:row>11245</xdr:row>
      <xdr:rowOff>1000124</xdr:rowOff>
    </xdr:to>
    <xdr:pic>
      <xdr:nvPicPr>
        <xdr:cNvPr id="209" name="Imagen 208" descr="Distribución de P1FSCM6 por B">
          <a:extLst>
            <a:ext uri="{FF2B5EF4-FFF2-40B4-BE49-F238E27FC236}">
              <a16:creationId xmlns:a16="http://schemas.microsoft.com/office/drawing/2014/main" id="{B01EAC4F-3D73-475E-9B6B-1B4ED1DA8B95}"/>
            </a:ext>
          </a:extLst>
        </xdr:cNvPr>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0" y="3426809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11272</xdr:row>
      <xdr:rowOff>0</xdr:rowOff>
    </xdr:from>
    <xdr:to>
      <xdr:col>8</xdr:col>
      <xdr:colOff>0</xdr:colOff>
      <xdr:row>11284</xdr:row>
      <xdr:rowOff>1000125</xdr:rowOff>
    </xdr:to>
    <xdr:pic>
      <xdr:nvPicPr>
        <xdr:cNvPr id="210" name="Imagen 209" descr="Distribución de NF1 por B">
          <a:extLst>
            <a:ext uri="{FF2B5EF4-FFF2-40B4-BE49-F238E27FC236}">
              <a16:creationId xmlns:a16="http://schemas.microsoft.com/office/drawing/2014/main" id="{951253FB-360F-47DC-B566-FE85459CD70A}"/>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0" y="343923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11311</xdr:row>
      <xdr:rowOff>0</xdr:rowOff>
    </xdr:from>
    <xdr:to>
      <xdr:col>8</xdr:col>
      <xdr:colOff>0</xdr:colOff>
      <xdr:row>11323</xdr:row>
      <xdr:rowOff>1000125</xdr:rowOff>
    </xdr:to>
    <xdr:pic>
      <xdr:nvPicPr>
        <xdr:cNvPr id="211" name="Imagen 210" descr="Distribución de NF2 por B">
          <a:extLst>
            <a:ext uri="{FF2B5EF4-FFF2-40B4-BE49-F238E27FC236}">
              <a16:creationId xmlns:a16="http://schemas.microsoft.com/office/drawing/2014/main" id="{EFA92974-74B1-4141-9EB6-7974AF842BB4}"/>
            </a:ext>
          </a:extLst>
        </xdr:cNvPr>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0" y="3451669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11350</xdr:row>
      <xdr:rowOff>0</xdr:rowOff>
    </xdr:from>
    <xdr:to>
      <xdr:col>8</xdr:col>
      <xdr:colOff>0</xdr:colOff>
      <xdr:row>11362</xdr:row>
      <xdr:rowOff>1000125</xdr:rowOff>
    </xdr:to>
    <xdr:pic>
      <xdr:nvPicPr>
        <xdr:cNvPr id="212" name="Imagen 211" descr="Distribución de NF3 por B">
          <a:extLst>
            <a:ext uri="{FF2B5EF4-FFF2-40B4-BE49-F238E27FC236}">
              <a16:creationId xmlns:a16="http://schemas.microsoft.com/office/drawing/2014/main" id="{3EB49154-B65B-4A97-BCF2-7FFAC73E50A8}"/>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0" y="3464099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11389</xdr:row>
      <xdr:rowOff>0</xdr:rowOff>
    </xdr:from>
    <xdr:to>
      <xdr:col>8</xdr:col>
      <xdr:colOff>0</xdr:colOff>
      <xdr:row>11401</xdr:row>
      <xdr:rowOff>1000125</xdr:rowOff>
    </xdr:to>
    <xdr:pic>
      <xdr:nvPicPr>
        <xdr:cNvPr id="213" name="Imagen 212" descr="Distribución de NF4 por B">
          <a:extLst>
            <a:ext uri="{FF2B5EF4-FFF2-40B4-BE49-F238E27FC236}">
              <a16:creationId xmlns:a16="http://schemas.microsoft.com/office/drawing/2014/main" id="{42D99EF3-8C17-44C9-AA35-004063B6CD4E}"/>
            </a:ext>
          </a:extLst>
        </xdr:cNvPr>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0" y="347652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11428</xdr:row>
      <xdr:rowOff>0</xdr:rowOff>
    </xdr:from>
    <xdr:to>
      <xdr:col>8</xdr:col>
      <xdr:colOff>0</xdr:colOff>
      <xdr:row>11440</xdr:row>
      <xdr:rowOff>1000125</xdr:rowOff>
    </xdr:to>
    <xdr:pic>
      <xdr:nvPicPr>
        <xdr:cNvPr id="214" name="Imagen 213" descr="Distribución de NFT por B">
          <a:extLst>
            <a:ext uri="{FF2B5EF4-FFF2-40B4-BE49-F238E27FC236}">
              <a16:creationId xmlns:a16="http://schemas.microsoft.com/office/drawing/2014/main" id="{08BC5968-47AC-4F81-A237-EA86A122616C}"/>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0" y="3488817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11467</xdr:row>
      <xdr:rowOff>0</xdr:rowOff>
    </xdr:from>
    <xdr:to>
      <xdr:col>8</xdr:col>
      <xdr:colOff>0</xdr:colOff>
      <xdr:row>11479</xdr:row>
      <xdr:rowOff>1000125</xdr:rowOff>
    </xdr:to>
    <xdr:pic>
      <xdr:nvPicPr>
        <xdr:cNvPr id="215" name="Imagen 214" descr="Distribución de PF1 por B">
          <a:extLst>
            <a:ext uri="{FF2B5EF4-FFF2-40B4-BE49-F238E27FC236}">
              <a16:creationId xmlns:a16="http://schemas.microsoft.com/office/drawing/2014/main" id="{A0DA4A6D-7929-4144-9EA2-4063319E8446}"/>
            </a:ext>
          </a:extLst>
        </xdr:cNvPr>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0" y="3501247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11506</xdr:row>
      <xdr:rowOff>0</xdr:rowOff>
    </xdr:from>
    <xdr:to>
      <xdr:col>8</xdr:col>
      <xdr:colOff>0</xdr:colOff>
      <xdr:row>11518</xdr:row>
      <xdr:rowOff>1000126</xdr:rowOff>
    </xdr:to>
    <xdr:pic>
      <xdr:nvPicPr>
        <xdr:cNvPr id="216" name="Imagen 215" descr="Distribución de PF2 por B">
          <a:extLst>
            <a:ext uri="{FF2B5EF4-FFF2-40B4-BE49-F238E27FC236}">
              <a16:creationId xmlns:a16="http://schemas.microsoft.com/office/drawing/2014/main" id="{3B112423-E716-4FB0-B49A-E1B2828AC19A}"/>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0" y="3513677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11545</xdr:row>
      <xdr:rowOff>0</xdr:rowOff>
    </xdr:from>
    <xdr:to>
      <xdr:col>8</xdr:col>
      <xdr:colOff>0</xdr:colOff>
      <xdr:row>11557</xdr:row>
      <xdr:rowOff>1000125</xdr:rowOff>
    </xdr:to>
    <xdr:pic>
      <xdr:nvPicPr>
        <xdr:cNvPr id="217" name="Imagen 216" descr="Distribución de PF3 por B">
          <a:extLst>
            <a:ext uri="{FF2B5EF4-FFF2-40B4-BE49-F238E27FC236}">
              <a16:creationId xmlns:a16="http://schemas.microsoft.com/office/drawing/2014/main" id="{BCCD0405-E82D-47CF-95EE-32C0715E4E62}"/>
            </a:ext>
          </a:extLst>
        </xdr:cNvPr>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0" y="352610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11584</xdr:row>
      <xdr:rowOff>0</xdr:rowOff>
    </xdr:from>
    <xdr:to>
      <xdr:col>8</xdr:col>
      <xdr:colOff>0</xdr:colOff>
      <xdr:row>11596</xdr:row>
      <xdr:rowOff>1000126</xdr:rowOff>
    </xdr:to>
    <xdr:pic>
      <xdr:nvPicPr>
        <xdr:cNvPr id="218" name="Imagen 217" descr="Distribución de PF4 por B">
          <a:extLst>
            <a:ext uri="{FF2B5EF4-FFF2-40B4-BE49-F238E27FC236}">
              <a16:creationId xmlns:a16="http://schemas.microsoft.com/office/drawing/2014/main" id="{AF553DAD-87A0-40A8-9111-A4B86A38EC99}"/>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0" y="3538394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11623</xdr:row>
      <xdr:rowOff>0</xdr:rowOff>
    </xdr:from>
    <xdr:to>
      <xdr:col>8</xdr:col>
      <xdr:colOff>0</xdr:colOff>
      <xdr:row>11635</xdr:row>
      <xdr:rowOff>1000125</xdr:rowOff>
    </xdr:to>
    <xdr:pic>
      <xdr:nvPicPr>
        <xdr:cNvPr id="219" name="Imagen 218" descr="Distribución de PFT por B">
          <a:extLst>
            <a:ext uri="{FF2B5EF4-FFF2-40B4-BE49-F238E27FC236}">
              <a16:creationId xmlns:a16="http://schemas.microsoft.com/office/drawing/2014/main" id="{F3473675-113C-4628-893A-846F50E08544}"/>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0" y="3550824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11662</xdr:row>
      <xdr:rowOff>0</xdr:rowOff>
    </xdr:from>
    <xdr:to>
      <xdr:col>8</xdr:col>
      <xdr:colOff>0</xdr:colOff>
      <xdr:row>11674</xdr:row>
      <xdr:rowOff>1000124</xdr:rowOff>
    </xdr:to>
    <xdr:pic>
      <xdr:nvPicPr>
        <xdr:cNvPr id="220" name="Imagen 219" descr="Distribución de D1Fr1 por B">
          <a:extLst>
            <a:ext uri="{FF2B5EF4-FFF2-40B4-BE49-F238E27FC236}">
              <a16:creationId xmlns:a16="http://schemas.microsoft.com/office/drawing/2014/main" id="{2E38F55D-94D5-46E2-A221-7FD78EC1DAE3}"/>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0" y="3563254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11701</xdr:row>
      <xdr:rowOff>0</xdr:rowOff>
    </xdr:from>
    <xdr:to>
      <xdr:col>8</xdr:col>
      <xdr:colOff>0</xdr:colOff>
      <xdr:row>11713</xdr:row>
      <xdr:rowOff>1000125</xdr:rowOff>
    </xdr:to>
    <xdr:pic>
      <xdr:nvPicPr>
        <xdr:cNvPr id="221" name="Imagen 220" descr="Distribución de D1Fr2 por B">
          <a:extLst>
            <a:ext uri="{FF2B5EF4-FFF2-40B4-BE49-F238E27FC236}">
              <a16:creationId xmlns:a16="http://schemas.microsoft.com/office/drawing/2014/main" id="{F2224CA0-688F-44CF-BDD8-D104DD25E685}"/>
            </a:ext>
          </a:extLst>
        </xdr:cNvPr>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0" y="3575685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11740</xdr:row>
      <xdr:rowOff>0</xdr:rowOff>
    </xdr:from>
    <xdr:to>
      <xdr:col>8</xdr:col>
      <xdr:colOff>0</xdr:colOff>
      <xdr:row>11752</xdr:row>
      <xdr:rowOff>1000125</xdr:rowOff>
    </xdr:to>
    <xdr:pic>
      <xdr:nvPicPr>
        <xdr:cNvPr id="222" name="Imagen 221" descr="Distribución de L1Fr1 por B">
          <a:extLst>
            <a:ext uri="{FF2B5EF4-FFF2-40B4-BE49-F238E27FC236}">
              <a16:creationId xmlns:a16="http://schemas.microsoft.com/office/drawing/2014/main" id="{B020CA4B-C0A7-490F-A184-D6FD0E2423D1}"/>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0" y="3588115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11779</xdr:row>
      <xdr:rowOff>0</xdr:rowOff>
    </xdr:from>
    <xdr:to>
      <xdr:col>8</xdr:col>
      <xdr:colOff>0</xdr:colOff>
      <xdr:row>11791</xdr:row>
      <xdr:rowOff>1000125</xdr:rowOff>
    </xdr:to>
    <xdr:pic>
      <xdr:nvPicPr>
        <xdr:cNvPr id="223" name="Imagen 222" descr="Distribución de L1Fr2 por B">
          <a:extLst>
            <a:ext uri="{FF2B5EF4-FFF2-40B4-BE49-F238E27FC236}">
              <a16:creationId xmlns:a16="http://schemas.microsoft.com/office/drawing/2014/main" id="{0C80F338-43C9-48D5-BBFC-93345805B974}"/>
            </a:ext>
          </a:extLst>
        </xdr:cNvPr>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0" y="360040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11818</xdr:row>
      <xdr:rowOff>0</xdr:rowOff>
    </xdr:from>
    <xdr:to>
      <xdr:col>8</xdr:col>
      <xdr:colOff>0</xdr:colOff>
      <xdr:row>11830</xdr:row>
      <xdr:rowOff>1000125</xdr:rowOff>
    </xdr:to>
    <xdr:pic>
      <xdr:nvPicPr>
        <xdr:cNvPr id="224" name="Imagen 223" descr="Distribución de P1Fr1 por B">
          <a:extLst>
            <a:ext uri="{FF2B5EF4-FFF2-40B4-BE49-F238E27FC236}">
              <a16:creationId xmlns:a16="http://schemas.microsoft.com/office/drawing/2014/main" id="{E2E37031-DC6E-404E-966B-D7BB6BB89F9F}"/>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0" y="3612832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11857</xdr:row>
      <xdr:rowOff>0</xdr:rowOff>
    </xdr:from>
    <xdr:to>
      <xdr:col>8</xdr:col>
      <xdr:colOff>0</xdr:colOff>
      <xdr:row>11869</xdr:row>
      <xdr:rowOff>1000125</xdr:rowOff>
    </xdr:to>
    <xdr:pic>
      <xdr:nvPicPr>
        <xdr:cNvPr id="225" name="Imagen 224" descr="Distribución de P1Fr2 por B">
          <a:extLst>
            <a:ext uri="{FF2B5EF4-FFF2-40B4-BE49-F238E27FC236}">
              <a16:creationId xmlns:a16="http://schemas.microsoft.com/office/drawing/2014/main" id="{38411BC5-EC47-4AD7-9F10-33573BA4AF19}"/>
            </a:ext>
          </a:extLst>
        </xdr:cNvPr>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0" y="362511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11896</xdr:row>
      <xdr:rowOff>0</xdr:rowOff>
    </xdr:from>
    <xdr:to>
      <xdr:col>8</xdr:col>
      <xdr:colOff>0</xdr:colOff>
      <xdr:row>11908</xdr:row>
      <xdr:rowOff>1000125</xdr:rowOff>
    </xdr:to>
    <xdr:pic>
      <xdr:nvPicPr>
        <xdr:cNvPr id="226" name="Imagen 225" descr="Distribución de NF1ha por B">
          <a:extLst>
            <a:ext uri="{FF2B5EF4-FFF2-40B4-BE49-F238E27FC236}">
              <a16:creationId xmlns:a16="http://schemas.microsoft.com/office/drawing/2014/main" id="{DBCA1CDB-8996-4CB0-A2D6-AD4C040F151B}"/>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0" y="3637549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11935</xdr:row>
      <xdr:rowOff>0</xdr:rowOff>
    </xdr:from>
    <xdr:to>
      <xdr:col>8</xdr:col>
      <xdr:colOff>0</xdr:colOff>
      <xdr:row>11947</xdr:row>
      <xdr:rowOff>1000125</xdr:rowOff>
    </xdr:to>
    <xdr:pic>
      <xdr:nvPicPr>
        <xdr:cNvPr id="227" name="Imagen 226" descr="Distribución de NF2ha por B">
          <a:extLst>
            <a:ext uri="{FF2B5EF4-FFF2-40B4-BE49-F238E27FC236}">
              <a16:creationId xmlns:a16="http://schemas.microsoft.com/office/drawing/2014/main" id="{AA9ACE8A-002F-4693-84C7-C15DDAD73935}"/>
            </a:ext>
          </a:extLst>
        </xdr:cNvPr>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0" y="3649980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11974</xdr:row>
      <xdr:rowOff>0</xdr:rowOff>
    </xdr:from>
    <xdr:to>
      <xdr:col>8</xdr:col>
      <xdr:colOff>0</xdr:colOff>
      <xdr:row>11986</xdr:row>
      <xdr:rowOff>1000125</xdr:rowOff>
    </xdr:to>
    <xdr:pic>
      <xdr:nvPicPr>
        <xdr:cNvPr id="228" name="Imagen 227" descr="Distribución de NF3ha por B">
          <a:extLst>
            <a:ext uri="{FF2B5EF4-FFF2-40B4-BE49-F238E27FC236}">
              <a16:creationId xmlns:a16="http://schemas.microsoft.com/office/drawing/2014/main" id="{D1C9F237-DFFD-4FDD-AB36-BD56C996E790}"/>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0" y="3662410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12013</xdr:row>
      <xdr:rowOff>0</xdr:rowOff>
    </xdr:from>
    <xdr:to>
      <xdr:col>8</xdr:col>
      <xdr:colOff>0</xdr:colOff>
      <xdr:row>12025</xdr:row>
      <xdr:rowOff>1000126</xdr:rowOff>
    </xdr:to>
    <xdr:pic>
      <xdr:nvPicPr>
        <xdr:cNvPr id="229" name="Imagen 228" descr="Distribución de NF4ha por B">
          <a:extLst>
            <a:ext uri="{FF2B5EF4-FFF2-40B4-BE49-F238E27FC236}">
              <a16:creationId xmlns:a16="http://schemas.microsoft.com/office/drawing/2014/main" id="{673E0147-8052-409E-8680-2CE0B160BACC}"/>
            </a:ext>
          </a:extLst>
        </xdr:cNvPr>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0" y="3674840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12052</xdr:row>
      <xdr:rowOff>0</xdr:rowOff>
    </xdr:from>
    <xdr:to>
      <xdr:col>8</xdr:col>
      <xdr:colOff>0</xdr:colOff>
      <xdr:row>12064</xdr:row>
      <xdr:rowOff>1000125</xdr:rowOff>
    </xdr:to>
    <xdr:pic>
      <xdr:nvPicPr>
        <xdr:cNvPr id="230" name="Imagen 229" descr="Distribución de NFCha por B">
          <a:extLst>
            <a:ext uri="{FF2B5EF4-FFF2-40B4-BE49-F238E27FC236}">
              <a16:creationId xmlns:a16="http://schemas.microsoft.com/office/drawing/2014/main" id="{98C38075-A5D5-40DB-B568-0288048B7D00}"/>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0" y="3687127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12091</xdr:row>
      <xdr:rowOff>0</xdr:rowOff>
    </xdr:from>
    <xdr:to>
      <xdr:col>8</xdr:col>
      <xdr:colOff>0</xdr:colOff>
      <xdr:row>12103</xdr:row>
      <xdr:rowOff>1000126</xdr:rowOff>
    </xdr:to>
    <xdr:pic>
      <xdr:nvPicPr>
        <xdr:cNvPr id="231" name="Imagen 230" descr="Distribución de NFTha por B">
          <a:extLst>
            <a:ext uri="{FF2B5EF4-FFF2-40B4-BE49-F238E27FC236}">
              <a16:creationId xmlns:a16="http://schemas.microsoft.com/office/drawing/2014/main" id="{FBEED866-2F14-4E98-892D-2D592404294E}"/>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0" y="3699557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12130</xdr:row>
      <xdr:rowOff>0</xdr:rowOff>
    </xdr:from>
    <xdr:to>
      <xdr:col>8</xdr:col>
      <xdr:colOff>0</xdr:colOff>
      <xdr:row>12142</xdr:row>
      <xdr:rowOff>1000125</xdr:rowOff>
    </xdr:to>
    <xdr:pic>
      <xdr:nvPicPr>
        <xdr:cNvPr id="232" name="Imagen 231" descr="Distribución de PF1ha por B">
          <a:extLst>
            <a:ext uri="{FF2B5EF4-FFF2-40B4-BE49-F238E27FC236}">
              <a16:creationId xmlns:a16="http://schemas.microsoft.com/office/drawing/2014/main" id="{25EA7F35-347F-42D4-87DB-4B45921C8DC1}"/>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0" y="3711987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12169</xdr:row>
      <xdr:rowOff>0</xdr:rowOff>
    </xdr:from>
    <xdr:to>
      <xdr:col>8</xdr:col>
      <xdr:colOff>0</xdr:colOff>
      <xdr:row>12181</xdr:row>
      <xdr:rowOff>1000124</xdr:rowOff>
    </xdr:to>
    <xdr:pic>
      <xdr:nvPicPr>
        <xdr:cNvPr id="233" name="Imagen 232" descr="Distribución de PF2ha por B">
          <a:extLst>
            <a:ext uri="{FF2B5EF4-FFF2-40B4-BE49-F238E27FC236}">
              <a16:creationId xmlns:a16="http://schemas.microsoft.com/office/drawing/2014/main" id="{A8C595F6-F588-49FA-96DA-0E01E05A9F84}"/>
            </a:ext>
          </a:extLst>
        </xdr:cNvPr>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0" y="3724417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12208</xdr:row>
      <xdr:rowOff>0</xdr:rowOff>
    </xdr:from>
    <xdr:to>
      <xdr:col>8</xdr:col>
      <xdr:colOff>0</xdr:colOff>
      <xdr:row>12220</xdr:row>
      <xdr:rowOff>1000125</xdr:rowOff>
    </xdr:to>
    <xdr:pic>
      <xdr:nvPicPr>
        <xdr:cNvPr id="234" name="Imagen 233" descr="Distribución de PF3ha por B">
          <a:extLst>
            <a:ext uri="{FF2B5EF4-FFF2-40B4-BE49-F238E27FC236}">
              <a16:creationId xmlns:a16="http://schemas.microsoft.com/office/drawing/2014/main" id="{32895AA5-61F4-4F4F-9415-9B25B4A08836}"/>
            </a:ext>
          </a:extLst>
        </xdr:cNvPr>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0" y="3736848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12247</xdr:row>
      <xdr:rowOff>0</xdr:rowOff>
    </xdr:from>
    <xdr:to>
      <xdr:col>8</xdr:col>
      <xdr:colOff>0</xdr:colOff>
      <xdr:row>12259</xdr:row>
      <xdr:rowOff>1000124</xdr:rowOff>
    </xdr:to>
    <xdr:pic>
      <xdr:nvPicPr>
        <xdr:cNvPr id="235" name="Imagen 234" descr="Distribución de PF4ha por B">
          <a:extLst>
            <a:ext uri="{FF2B5EF4-FFF2-40B4-BE49-F238E27FC236}">
              <a16:creationId xmlns:a16="http://schemas.microsoft.com/office/drawing/2014/main" id="{EBA432A5-2874-4CF4-AF71-0C3BFF8EBBE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0" y="3749135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12286</xdr:row>
      <xdr:rowOff>0</xdr:rowOff>
    </xdr:from>
    <xdr:to>
      <xdr:col>8</xdr:col>
      <xdr:colOff>0</xdr:colOff>
      <xdr:row>12298</xdr:row>
      <xdr:rowOff>1000125</xdr:rowOff>
    </xdr:to>
    <xdr:pic>
      <xdr:nvPicPr>
        <xdr:cNvPr id="236" name="Imagen 235" descr="Distribución de PFCha por B">
          <a:extLst>
            <a:ext uri="{FF2B5EF4-FFF2-40B4-BE49-F238E27FC236}">
              <a16:creationId xmlns:a16="http://schemas.microsoft.com/office/drawing/2014/main" id="{65AB205D-C996-413D-B838-6BE91756A875}"/>
            </a:ext>
          </a:extLst>
        </xdr:cNvPr>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0" y="376156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12325</xdr:row>
      <xdr:rowOff>0</xdr:rowOff>
    </xdr:from>
    <xdr:to>
      <xdr:col>8</xdr:col>
      <xdr:colOff>0</xdr:colOff>
      <xdr:row>12337</xdr:row>
      <xdr:rowOff>1000125</xdr:rowOff>
    </xdr:to>
    <xdr:pic>
      <xdr:nvPicPr>
        <xdr:cNvPr id="237" name="Imagen 236" descr="Distribución de PFTha por B">
          <a:extLst>
            <a:ext uri="{FF2B5EF4-FFF2-40B4-BE49-F238E27FC236}">
              <a16:creationId xmlns:a16="http://schemas.microsoft.com/office/drawing/2014/main" id="{88D56EDB-1DD5-492A-B84E-E9613C99A8A3}"/>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0" y="3773995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12364</xdr:row>
      <xdr:rowOff>0</xdr:rowOff>
    </xdr:from>
    <xdr:to>
      <xdr:col>8</xdr:col>
      <xdr:colOff>0</xdr:colOff>
      <xdr:row>12376</xdr:row>
      <xdr:rowOff>1000125</xdr:rowOff>
    </xdr:to>
    <xdr:pic>
      <xdr:nvPicPr>
        <xdr:cNvPr id="238" name="Imagen 237" descr="Distribución de NF1m2 por B">
          <a:extLst>
            <a:ext uri="{FF2B5EF4-FFF2-40B4-BE49-F238E27FC236}">
              <a16:creationId xmlns:a16="http://schemas.microsoft.com/office/drawing/2014/main" id="{5DF8BC8F-B0D7-47FD-95B0-01F59C6F65A7}"/>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0" y="3786425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12403</xdr:row>
      <xdr:rowOff>0</xdr:rowOff>
    </xdr:from>
    <xdr:to>
      <xdr:col>8</xdr:col>
      <xdr:colOff>0</xdr:colOff>
      <xdr:row>12415</xdr:row>
      <xdr:rowOff>1000125</xdr:rowOff>
    </xdr:to>
    <xdr:pic>
      <xdr:nvPicPr>
        <xdr:cNvPr id="239" name="Imagen 238" descr="Distribución de NF2m2 por B">
          <a:extLst>
            <a:ext uri="{FF2B5EF4-FFF2-40B4-BE49-F238E27FC236}">
              <a16:creationId xmlns:a16="http://schemas.microsoft.com/office/drawing/2014/main" id="{F5B94F44-C776-4950-A7E1-1877F27C7BA9}"/>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0" y="3798855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12442</xdr:row>
      <xdr:rowOff>0</xdr:rowOff>
    </xdr:from>
    <xdr:to>
      <xdr:col>8</xdr:col>
      <xdr:colOff>0</xdr:colOff>
      <xdr:row>12454</xdr:row>
      <xdr:rowOff>1000126</xdr:rowOff>
    </xdr:to>
    <xdr:pic>
      <xdr:nvPicPr>
        <xdr:cNvPr id="240" name="Imagen 239" descr="Distribución de NFhm2 por B">
          <a:extLst>
            <a:ext uri="{FF2B5EF4-FFF2-40B4-BE49-F238E27FC236}">
              <a16:creationId xmlns:a16="http://schemas.microsoft.com/office/drawing/2014/main" id="{AEEB7C8D-07BA-4A92-8137-C4DA1ACB33B5}"/>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0" y="38112858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12481</xdr:row>
      <xdr:rowOff>0</xdr:rowOff>
    </xdr:from>
    <xdr:to>
      <xdr:col>8</xdr:col>
      <xdr:colOff>0</xdr:colOff>
      <xdr:row>12493</xdr:row>
      <xdr:rowOff>1000125</xdr:rowOff>
    </xdr:to>
    <xdr:pic>
      <xdr:nvPicPr>
        <xdr:cNvPr id="241" name="Imagen 240" descr="Distribución de NF4m2 por B">
          <a:extLst>
            <a:ext uri="{FF2B5EF4-FFF2-40B4-BE49-F238E27FC236}">
              <a16:creationId xmlns:a16="http://schemas.microsoft.com/office/drawing/2014/main" id="{17B04ED1-507E-4CCA-8015-DA941531ECAD}"/>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0" y="3823716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12520</xdr:row>
      <xdr:rowOff>0</xdr:rowOff>
    </xdr:from>
    <xdr:to>
      <xdr:col>8</xdr:col>
      <xdr:colOff>0</xdr:colOff>
      <xdr:row>12532</xdr:row>
      <xdr:rowOff>1000126</xdr:rowOff>
    </xdr:to>
    <xdr:pic>
      <xdr:nvPicPr>
        <xdr:cNvPr id="242" name="Imagen 241" descr="Distribución de NFCm2 por B">
          <a:extLst>
            <a:ext uri="{FF2B5EF4-FFF2-40B4-BE49-F238E27FC236}">
              <a16:creationId xmlns:a16="http://schemas.microsoft.com/office/drawing/2014/main" id="{57B71DCC-7DEF-42CE-9354-2A96EFEE74C1}"/>
            </a:ext>
          </a:extLst>
        </xdr:cNvPr>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0" y="3836003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12559</xdr:row>
      <xdr:rowOff>0</xdr:rowOff>
    </xdr:from>
    <xdr:to>
      <xdr:col>8</xdr:col>
      <xdr:colOff>0</xdr:colOff>
      <xdr:row>12571</xdr:row>
      <xdr:rowOff>1000125</xdr:rowOff>
    </xdr:to>
    <xdr:pic>
      <xdr:nvPicPr>
        <xdr:cNvPr id="243" name="Imagen 242" descr="Distribución de NFTm2 por B">
          <a:extLst>
            <a:ext uri="{FF2B5EF4-FFF2-40B4-BE49-F238E27FC236}">
              <a16:creationId xmlns:a16="http://schemas.microsoft.com/office/drawing/2014/main" id="{D49CEC04-711C-44A5-8D5C-F576CEA11D22}"/>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0" y="384843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12598</xdr:row>
      <xdr:rowOff>0</xdr:rowOff>
    </xdr:from>
    <xdr:to>
      <xdr:col>8</xdr:col>
      <xdr:colOff>0</xdr:colOff>
      <xdr:row>12610</xdr:row>
      <xdr:rowOff>1000124</xdr:rowOff>
    </xdr:to>
    <xdr:pic>
      <xdr:nvPicPr>
        <xdr:cNvPr id="244" name="Imagen 243" descr="Distribución de PF1m2 por B">
          <a:extLst>
            <a:ext uri="{FF2B5EF4-FFF2-40B4-BE49-F238E27FC236}">
              <a16:creationId xmlns:a16="http://schemas.microsoft.com/office/drawing/2014/main" id="{1E57E052-3158-4662-8093-7DDBBFCD86E6}"/>
            </a:ext>
          </a:extLst>
        </xdr:cNvPr>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0" y="38608635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12637</xdr:row>
      <xdr:rowOff>0</xdr:rowOff>
    </xdr:from>
    <xdr:to>
      <xdr:col>8</xdr:col>
      <xdr:colOff>0</xdr:colOff>
      <xdr:row>12649</xdr:row>
      <xdr:rowOff>1000125</xdr:rowOff>
    </xdr:to>
    <xdr:pic>
      <xdr:nvPicPr>
        <xdr:cNvPr id="245" name="Imagen 244" descr="Distribución de PF2m2 por B">
          <a:extLst>
            <a:ext uri="{FF2B5EF4-FFF2-40B4-BE49-F238E27FC236}">
              <a16:creationId xmlns:a16="http://schemas.microsoft.com/office/drawing/2014/main" id="{B4B239B9-E580-497E-9DF7-0B9B8DF6FB35}"/>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0" y="3873293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12676</xdr:row>
      <xdr:rowOff>0</xdr:rowOff>
    </xdr:from>
    <xdr:to>
      <xdr:col>8</xdr:col>
      <xdr:colOff>0</xdr:colOff>
      <xdr:row>12688</xdr:row>
      <xdr:rowOff>1000125</xdr:rowOff>
    </xdr:to>
    <xdr:pic>
      <xdr:nvPicPr>
        <xdr:cNvPr id="246" name="Imagen 245" descr="Distribución de PF3m2 por B">
          <a:extLst>
            <a:ext uri="{FF2B5EF4-FFF2-40B4-BE49-F238E27FC236}">
              <a16:creationId xmlns:a16="http://schemas.microsoft.com/office/drawing/2014/main" id="{471D888D-9312-4E06-9A8C-9732202803D2}"/>
            </a:ext>
          </a:extLst>
        </xdr:cNvPr>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0" y="3885723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12715</xdr:row>
      <xdr:rowOff>0</xdr:rowOff>
    </xdr:from>
    <xdr:to>
      <xdr:col>8</xdr:col>
      <xdr:colOff>0</xdr:colOff>
      <xdr:row>12727</xdr:row>
      <xdr:rowOff>1000125</xdr:rowOff>
    </xdr:to>
    <xdr:pic>
      <xdr:nvPicPr>
        <xdr:cNvPr id="247" name="Imagen 246" descr="Distribución de PF4m2 por B">
          <a:extLst>
            <a:ext uri="{FF2B5EF4-FFF2-40B4-BE49-F238E27FC236}">
              <a16:creationId xmlns:a16="http://schemas.microsoft.com/office/drawing/2014/main" id="{43CA445B-5189-4717-BAB0-3D66C1CEC120}"/>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0" y="3898011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12754</xdr:row>
      <xdr:rowOff>0</xdr:rowOff>
    </xdr:from>
    <xdr:to>
      <xdr:col>8</xdr:col>
      <xdr:colOff>0</xdr:colOff>
      <xdr:row>12766</xdr:row>
      <xdr:rowOff>1000125</xdr:rowOff>
    </xdr:to>
    <xdr:pic>
      <xdr:nvPicPr>
        <xdr:cNvPr id="248" name="Imagen 247" descr="Distribución de PFCm2 por B">
          <a:extLst>
            <a:ext uri="{FF2B5EF4-FFF2-40B4-BE49-F238E27FC236}">
              <a16:creationId xmlns:a16="http://schemas.microsoft.com/office/drawing/2014/main" id="{205B4684-107C-4000-AED8-43E871E23897}"/>
            </a:ext>
          </a:extLst>
        </xdr:cNvPr>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0" y="3910441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12793</xdr:row>
      <xdr:rowOff>0</xdr:rowOff>
    </xdr:from>
    <xdr:to>
      <xdr:col>8</xdr:col>
      <xdr:colOff>0</xdr:colOff>
      <xdr:row>12805</xdr:row>
      <xdr:rowOff>1000125</xdr:rowOff>
    </xdr:to>
    <xdr:pic>
      <xdr:nvPicPr>
        <xdr:cNvPr id="249" name="Imagen 248" descr="Distribución de PFTm2 por B">
          <a:extLst>
            <a:ext uri="{FF2B5EF4-FFF2-40B4-BE49-F238E27FC236}">
              <a16:creationId xmlns:a16="http://schemas.microsoft.com/office/drawing/2014/main" id="{5A542258-92D9-4CA6-B690-2561EA758117}"/>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0" y="3922871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12832</xdr:row>
      <xdr:rowOff>0</xdr:rowOff>
    </xdr:from>
    <xdr:to>
      <xdr:col>8</xdr:col>
      <xdr:colOff>0</xdr:colOff>
      <xdr:row>12856</xdr:row>
      <xdr:rowOff>0</xdr:rowOff>
    </xdr:to>
    <xdr:pic>
      <xdr:nvPicPr>
        <xdr:cNvPr id="250" name="Imagen 249" descr="Distribución de NFPCM1 por A*B">
          <a:extLst>
            <a:ext uri="{FF2B5EF4-FFF2-40B4-BE49-F238E27FC236}">
              <a16:creationId xmlns:a16="http://schemas.microsoft.com/office/drawing/2014/main" id="{2F54BC9E-16CD-4294-B57E-368331F89039}"/>
            </a:ext>
          </a:extLst>
        </xdr:cNvPr>
        <xdr:cNvPicPr>
          <a:picLocks noChangeAspect="1"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0" y="393530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12834</xdr:row>
      <xdr:rowOff>0</xdr:rowOff>
    </xdr:from>
    <xdr:to>
      <xdr:col>8</xdr:col>
      <xdr:colOff>0</xdr:colOff>
      <xdr:row>12858</xdr:row>
      <xdr:rowOff>0</xdr:rowOff>
    </xdr:to>
    <xdr:pic>
      <xdr:nvPicPr>
        <xdr:cNvPr id="251" name="Imagen 250" descr="Distribución de NFPCM2 por A*B">
          <a:extLst>
            <a:ext uri="{FF2B5EF4-FFF2-40B4-BE49-F238E27FC236}">
              <a16:creationId xmlns:a16="http://schemas.microsoft.com/office/drawing/2014/main" id="{472D7937-EEAE-42CB-B04E-2AD8FB5394F1}"/>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0" y="393568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12836</xdr:row>
      <xdr:rowOff>0</xdr:rowOff>
    </xdr:from>
    <xdr:to>
      <xdr:col>8</xdr:col>
      <xdr:colOff>0</xdr:colOff>
      <xdr:row>12860</xdr:row>
      <xdr:rowOff>0</xdr:rowOff>
    </xdr:to>
    <xdr:pic>
      <xdr:nvPicPr>
        <xdr:cNvPr id="252" name="Imagen 251" descr="Distribución de NFPCM3 por A*B">
          <a:extLst>
            <a:ext uri="{FF2B5EF4-FFF2-40B4-BE49-F238E27FC236}">
              <a16:creationId xmlns:a16="http://schemas.microsoft.com/office/drawing/2014/main" id="{D950EEA9-6A3E-4A38-837A-4621EA87D627}"/>
            </a:ext>
          </a:extLst>
        </xdr:cNvPr>
        <xdr:cNvPicPr>
          <a:picLocks noChangeAspect="1"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0" y="393606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12838</xdr:row>
      <xdr:rowOff>0</xdr:rowOff>
    </xdr:from>
    <xdr:to>
      <xdr:col>8</xdr:col>
      <xdr:colOff>0</xdr:colOff>
      <xdr:row>12862</xdr:row>
      <xdr:rowOff>0</xdr:rowOff>
    </xdr:to>
    <xdr:pic>
      <xdr:nvPicPr>
        <xdr:cNvPr id="253" name="Imagen 252" descr="Distribución de NFPCM4 por A*B">
          <a:extLst>
            <a:ext uri="{FF2B5EF4-FFF2-40B4-BE49-F238E27FC236}">
              <a16:creationId xmlns:a16="http://schemas.microsoft.com/office/drawing/2014/main" id="{729A6751-D787-4DE6-AF93-11CAC6297421}"/>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0" y="393644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12840</xdr:row>
      <xdr:rowOff>0</xdr:rowOff>
    </xdr:from>
    <xdr:to>
      <xdr:col>8</xdr:col>
      <xdr:colOff>0</xdr:colOff>
      <xdr:row>12864</xdr:row>
      <xdr:rowOff>0</xdr:rowOff>
    </xdr:to>
    <xdr:pic>
      <xdr:nvPicPr>
        <xdr:cNvPr id="254" name="Imagen 253" descr="Distribución de NFPCM5 por A*B">
          <a:extLst>
            <a:ext uri="{FF2B5EF4-FFF2-40B4-BE49-F238E27FC236}">
              <a16:creationId xmlns:a16="http://schemas.microsoft.com/office/drawing/2014/main" id="{896C3063-DC86-4E7E-BE02-FE4208743FB7}"/>
            </a:ext>
          </a:extLst>
        </xdr:cNvPr>
        <xdr:cNvPicPr>
          <a:picLocks noChangeAspect="1"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0" y="393682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12842</xdr:row>
      <xdr:rowOff>0</xdr:rowOff>
    </xdr:from>
    <xdr:to>
      <xdr:col>8</xdr:col>
      <xdr:colOff>0</xdr:colOff>
      <xdr:row>12866</xdr:row>
      <xdr:rowOff>0</xdr:rowOff>
    </xdr:to>
    <xdr:pic>
      <xdr:nvPicPr>
        <xdr:cNvPr id="255" name="Imagen 254" descr="Distribución de NFPCM6 por A*B">
          <a:extLst>
            <a:ext uri="{FF2B5EF4-FFF2-40B4-BE49-F238E27FC236}">
              <a16:creationId xmlns:a16="http://schemas.microsoft.com/office/drawing/2014/main" id="{78F42937-3558-4561-A340-0742D3869C7E}"/>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0" y="393720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12844</xdr:row>
      <xdr:rowOff>0</xdr:rowOff>
    </xdr:from>
    <xdr:to>
      <xdr:col>8</xdr:col>
      <xdr:colOff>0</xdr:colOff>
      <xdr:row>12868</xdr:row>
      <xdr:rowOff>0</xdr:rowOff>
    </xdr:to>
    <xdr:pic>
      <xdr:nvPicPr>
        <xdr:cNvPr id="256" name="Imagen 255" descr="Distribución de NFSCM1 por A*B">
          <a:extLst>
            <a:ext uri="{FF2B5EF4-FFF2-40B4-BE49-F238E27FC236}">
              <a16:creationId xmlns:a16="http://schemas.microsoft.com/office/drawing/2014/main" id="{5B864E63-7F5C-45C4-A5A9-4E10B0211015}"/>
            </a:ext>
          </a:extLst>
        </xdr:cNvPr>
        <xdr:cNvPicPr>
          <a:picLocks noChangeAspect="1" noChangeArrowheads="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0" y="393758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12846</xdr:row>
      <xdr:rowOff>0</xdr:rowOff>
    </xdr:from>
    <xdr:to>
      <xdr:col>8</xdr:col>
      <xdr:colOff>0</xdr:colOff>
      <xdr:row>12870</xdr:row>
      <xdr:rowOff>0</xdr:rowOff>
    </xdr:to>
    <xdr:pic>
      <xdr:nvPicPr>
        <xdr:cNvPr id="257" name="Imagen 256" descr="Distribución de NFSCM2 por A*B">
          <a:extLst>
            <a:ext uri="{FF2B5EF4-FFF2-40B4-BE49-F238E27FC236}">
              <a16:creationId xmlns:a16="http://schemas.microsoft.com/office/drawing/2014/main" id="{371FFB33-7412-4418-80EC-EACCDF65F346}"/>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0" y="393796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12848</xdr:row>
      <xdr:rowOff>0</xdr:rowOff>
    </xdr:from>
    <xdr:to>
      <xdr:col>8</xdr:col>
      <xdr:colOff>0</xdr:colOff>
      <xdr:row>12872</xdr:row>
      <xdr:rowOff>0</xdr:rowOff>
    </xdr:to>
    <xdr:pic>
      <xdr:nvPicPr>
        <xdr:cNvPr id="258" name="Imagen 257" descr="Distribución de NFSCM3 por A*B">
          <a:extLst>
            <a:ext uri="{FF2B5EF4-FFF2-40B4-BE49-F238E27FC236}">
              <a16:creationId xmlns:a16="http://schemas.microsoft.com/office/drawing/2014/main" id="{2737B732-FB08-4C59-874B-C0AF9E72433C}"/>
            </a:ext>
          </a:extLst>
        </xdr:cNvPr>
        <xdr:cNvPicPr>
          <a:picLocks noChangeAspect="1"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0" y="393834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12850</xdr:row>
      <xdr:rowOff>0</xdr:rowOff>
    </xdr:from>
    <xdr:to>
      <xdr:col>8</xdr:col>
      <xdr:colOff>0</xdr:colOff>
      <xdr:row>12874</xdr:row>
      <xdr:rowOff>0</xdr:rowOff>
    </xdr:to>
    <xdr:pic>
      <xdr:nvPicPr>
        <xdr:cNvPr id="259" name="Imagen 258" descr="Distribución de NFSCM4 por A*B">
          <a:extLst>
            <a:ext uri="{FF2B5EF4-FFF2-40B4-BE49-F238E27FC236}">
              <a16:creationId xmlns:a16="http://schemas.microsoft.com/office/drawing/2014/main" id="{07641CCD-2B2A-43B7-B004-6460EACE457D}"/>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0" y="393873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12852</xdr:row>
      <xdr:rowOff>0</xdr:rowOff>
    </xdr:from>
    <xdr:to>
      <xdr:col>8</xdr:col>
      <xdr:colOff>0</xdr:colOff>
      <xdr:row>12876</xdr:row>
      <xdr:rowOff>0</xdr:rowOff>
    </xdr:to>
    <xdr:pic>
      <xdr:nvPicPr>
        <xdr:cNvPr id="260" name="Imagen 259" descr="Distribución de NFSCM5 por A*B">
          <a:extLst>
            <a:ext uri="{FF2B5EF4-FFF2-40B4-BE49-F238E27FC236}">
              <a16:creationId xmlns:a16="http://schemas.microsoft.com/office/drawing/2014/main" id="{100224E1-6364-425F-A3B4-E6B998D51765}"/>
            </a:ext>
          </a:extLst>
        </xdr:cNvPr>
        <xdr:cNvPicPr>
          <a:picLocks noChangeAspect="1"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0" y="393911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12854</xdr:row>
      <xdr:rowOff>0</xdr:rowOff>
    </xdr:from>
    <xdr:to>
      <xdr:col>8</xdr:col>
      <xdr:colOff>0</xdr:colOff>
      <xdr:row>12878</xdr:row>
      <xdr:rowOff>0</xdr:rowOff>
    </xdr:to>
    <xdr:pic>
      <xdr:nvPicPr>
        <xdr:cNvPr id="261" name="Imagen 260" descr="Distribución de NFSCM6 por A*B">
          <a:extLst>
            <a:ext uri="{FF2B5EF4-FFF2-40B4-BE49-F238E27FC236}">
              <a16:creationId xmlns:a16="http://schemas.microsoft.com/office/drawing/2014/main" id="{B0D1EF08-7F6D-4FE8-B430-036153012390}"/>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0" y="393949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12856</xdr:row>
      <xdr:rowOff>0</xdr:rowOff>
    </xdr:from>
    <xdr:to>
      <xdr:col>8</xdr:col>
      <xdr:colOff>0</xdr:colOff>
      <xdr:row>12880</xdr:row>
      <xdr:rowOff>0</xdr:rowOff>
    </xdr:to>
    <xdr:pic>
      <xdr:nvPicPr>
        <xdr:cNvPr id="262" name="Imagen 261" descr="Distribución de NFTCM1 por A*B">
          <a:extLst>
            <a:ext uri="{FF2B5EF4-FFF2-40B4-BE49-F238E27FC236}">
              <a16:creationId xmlns:a16="http://schemas.microsoft.com/office/drawing/2014/main" id="{4129E3E6-1406-476F-840B-AF4439885E44}"/>
            </a:ext>
          </a:extLst>
        </xdr:cNvPr>
        <xdr:cNvPicPr>
          <a:picLocks noChangeAspect="1"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0" y="393987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12858</xdr:row>
      <xdr:rowOff>0</xdr:rowOff>
    </xdr:from>
    <xdr:to>
      <xdr:col>8</xdr:col>
      <xdr:colOff>0</xdr:colOff>
      <xdr:row>12882</xdr:row>
      <xdr:rowOff>0</xdr:rowOff>
    </xdr:to>
    <xdr:pic>
      <xdr:nvPicPr>
        <xdr:cNvPr id="263" name="Imagen 262" descr="Distribución de NFTCM2 por A*B">
          <a:extLst>
            <a:ext uri="{FF2B5EF4-FFF2-40B4-BE49-F238E27FC236}">
              <a16:creationId xmlns:a16="http://schemas.microsoft.com/office/drawing/2014/main" id="{0109C3AB-03C9-435C-87A7-9C91BA3AF3FC}"/>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0" y="394025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12860</xdr:row>
      <xdr:rowOff>0</xdr:rowOff>
    </xdr:from>
    <xdr:to>
      <xdr:col>8</xdr:col>
      <xdr:colOff>0</xdr:colOff>
      <xdr:row>12884</xdr:row>
      <xdr:rowOff>0</xdr:rowOff>
    </xdr:to>
    <xdr:pic>
      <xdr:nvPicPr>
        <xdr:cNvPr id="264" name="Imagen 263" descr="Distribución de NFTCM3 por A*B">
          <a:extLst>
            <a:ext uri="{FF2B5EF4-FFF2-40B4-BE49-F238E27FC236}">
              <a16:creationId xmlns:a16="http://schemas.microsoft.com/office/drawing/2014/main" id="{C054C7C4-C812-462A-9331-9D77606ED392}"/>
            </a:ext>
          </a:extLst>
        </xdr:cNvPr>
        <xdr:cNvPicPr>
          <a:picLocks noChangeAspect="1"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0" y="394063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12862</xdr:row>
      <xdr:rowOff>0</xdr:rowOff>
    </xdr:from>
    <xdr:to>
      <xdr:col>8</xdr:col>
      <xdr:colOff>0</xdr:colOff>
      <xdr:row>12886</xdr:row>
      <xdr:rowOff>0</xdr:rowOff>
    </xdr:to>
    <xdr:pic>
      <xdr:nvPicPr>
        <xdr:cNvPr id="265" name="Imagen 264" descr="Distribución de NFTCM4 por A*B">
          <a:extLst>
            <a:ext uri="{FF2B5EF4-FFF2-40B4-BE49-F238E27FC236}">
              <a16:creationId xmlns:a16="http://schemas.microsoft.com/office/drawing/2014/main" id="{BDF835F5-A9CB-4AEE-8BD9-C8311C4565A5}"/>
            </a:ext>
          </a:extLst>
        </xdr:cNvPr>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0" y="394101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12864</xdr:row>
      <xdr:rowOff>0</xdr:rowOff>
    </xdr:from>
    <xdr:to>
      <xdr:col>8</xdr:col>
      <xdr:colOff>0</xdr:colOff>
      <xdr:row>12888</xdr:row>
      <xdr:rowOff>0</xdr:rowOff>
    </xdr:to>
    <xdr:pic>
      <xdr:nvPicPr>
        <xdr:cNvPr id="266" name="Imagen 265" descr="Distribución de NFTCM5 por A*B">
          <a:extLst>
            <a:ext uri="{FF2B5EF4-FFF2-40B4-BE49-F238E27FC236}">
              <a16:creationId xmlns:a16="http://schemas.microsoft.com/office/drawing/2014/main" id="{849265DD-3427-49CC-B438-3BD261D2493A}"/>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0" y="394139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12866</xdr:row>
      <xdr:rowOff>0</xdr:rowOff>
    </xdr:from>
    <xdr:to>
      <xdr:col>8</xdr:col>
      <xdr:colOff>0</xdr:colOff>
      <xdr:row>12890</xdr:row>
      <xdr:rowOff>0</xdr:rowOff>
    </xdr:to>
    <xdr:pic>
      <xdr:nvPicPr>
        <xdr:cNvPr id="267" name="Imagen 266" descr="Distribución de NFTCM6 por A*B">
          <a:extLst>
            <a:ext uri="{FF2B5EF4-FFF2-40B4-BE49-F238E27FC236}">
              <a16:creationId xmlns:a16="http://schemas.microsoft.com/office/drawing/2014/main" id="{6E0E787A-FFFB-4B6B-B3E3-5A2E0C714BEE}"/>
            </a:ext>
          </a:extLst>
        </xdr:cNvPr>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0" y="394177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12868</xdr:row>
      <xdr:rowOff>0</xdr:rowOff>
    </xdr:from>
    <xdr:to>
      <xdr:col>8</xdr:col>
      <xdr:colOff>0</xdr:colOff>
      <xdr:row>12892</xdr:row>
      <xdr:rowOff>0</xdr:rowOff>
    </xdr:to>
    <xdr:pic>
      <xdr:nvPicPr>
        <xdr:cNvPr id="268" name="Imagen 267" descr="Distribución de NFCCM1 por A*B">
          <a:extLst>
            <a:ext uri="{FF2B5EF4-FFF2-40B4-BE49-F238E27FC236}">
              <a16:creationId xmlns:a16="http://schemas.microsoft.com/office/drawing/2014/main" id="{5AB927FE-9B27-407F-9B11-52C4B4E904A4}"/>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0" y="394215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12870</xdr:row>
      <xdr:rowOff>0</xdr:rowOff>
    </xdr:from>
    <xdr:to>
      <xdr:col>8</xdr:col>
      <xdr:colOff>0</xdr:colOff>
      <xdr:row>12894</xdr:row>
      <xdr:rowOff>0</xdr:rowOff>
    </xdr:to>
    <xdr:pic>
      <xdr:nvPicPr>
        <xdr:cNvPr id="269" name="Imagen 268" descr="Distribución de NFCCM2 por A*B">
          <a:extLst>
            <a:ext uri="{FF2B5EF4-FFF2-40B4-BE49-F238E27FC236}">
              <a16:creationId xmlns:a16="http://schemas.microsoft.com/office/drawing/2014/main" id="{E2A568EF-605D-4680-A92A-C621FD9A847F}"/>
            </a:ext>
          </a:extLst>
        </xdr:cNvPr>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0" y="394254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12872</xdr:row>
      <xdr:rowOff>0</xdr:rowOff>
    </xdr:from>
    <xdr:to>
      <xdr:col>8</xdr:col>
      <xdr:colOff>0</xdr:colOff>
      <xdr:row>12896</xdr:row>
      <xdr:rowOff>0</xdr:rowOff>
    </xdr:to>
    <xdr:pic>
      <xdr:nvPicPr>
        <xdr:cNvPr id="270" name="Imagen 269" descr="Distribución de NFCCM3 por A*B">
          <a:extLst>
            <a:ext uri="{FF2B5EF4-FFF2-40B4-BE49-F238E27FC236}">
              <a16:creationId xmlns:a16="http://schemas.microsoft.com/office/drawing/2014/main" id="{3AFBE98F-2F30-455F-BA7E-3F9A9E994E13}"/>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0" y="394292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12874</xdr:row>
      <xdr:rowOff>0</xdr:rowOff>
    </xdr:from>
    <xdr:to>
      <xdr:col>8</xdr:col>
      <xdr:colOff>0</xdr:colOff>
      <xdr:row>12898</xdr:row>
      <xdr:rowOff>0</xdr:rowOff>
    </xdr:to>
    <xdr:pic>
      <xdr:nvPicPr>
        <xdr:cNvPr id="271" name="Imagen 270" descr="Distribución de NFCCM4 por A*B">
          <a:extLst>
            <a:ext uri="{FF2B5EF4-FFF2-40B4-BE49-F238E27FC236}">
              <a16:creationId xmlns:a16="http://schemas.microsoft.com/office/drawing/2014/main" id="{9E9910DE-FED6-48BD-9859-DEFF3CBBA094}"/>
            </a:ext>
          </a:extLst>
        </xdr:cNvPr>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0" y="394330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12876</xdr:row>
      <xdr:rowOff>0</xdr:rowOff>
    </xdr:from>
    <xdr:to>
      <xdr:col>8</xdr:col>
      <xdr:colOff>0</xdr:colOff>
      <xdr:row>12900</xdr:row>
      <xdr:rowOff>0</xdr:rowOff>
    </xdr:to>
    <xdr:pic>
      <xdr:nvPicPr>
        <xdr:cNvPr id="272" name="Imagen 271" descr="Distribución de NFCCM5 por A*B">
          <a:extLst>
            <a:ext uri="{FF2B5EF4-FFF2-40B4-BE49-F238E27FC236}">
              <a16:creationId xmlns:a16="http://schemas.microsoft.com/office/drawing/2014/main" id="{7279D763-6FDF-4B6D-AE2C-D934B2870356}"/>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0" y="394368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12878</xdr:row>
      <xdr:rowOff>0</xdr:rowOff>
    </xdr:from>
    <xdr:to>
      <xdr:col>8</xdr:col>
      <xdr:colOff>0</xdr:colOff>
      <xdr:row>12902</xdr:row>
      <xdr:rowOff>0</xdr:rowOff>
    </xdr:to>
    <xdr:pic>
      <xdr:nvPicPr>
        <xdr:cNvPr id="273" name="Imagen 272" descr="Distribución de NFCCM6 por A*B">
          <a:extLst>
            <a:ext uri="{FF2B5EF4-FFF2-40B4-BE49-F238E27FC236}">
              <a16:creationId xmlns:a16="http://schemas.microsoft.com/office/drawing/2014/main" id="{4F453D4C-3F0E-4F11-A033-D944F6DED094}"/>
            </a:ext>
          </a:extLst>
        </xdr:cNvPr>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0" y="394406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12880</xdr:row>
      <xdr:rowOff>0</xdr:rowOff>
    </xdr:from>
    <xdr:to>
      <xdr:col>8</xdr:col>
      <xdr:colOff>0</xdr:colOff>
      <xdr:row>12904</xdr:row>
      <xdr:rowOff>0</xdr:rowOff>
    </xdr:to>
    <xdr:pic>
      <xdr:nvPicPr>
        <xdr:cNvPr id="274" name="Imagen 273" descr="Distribución de PFPCM1 por A*B">
          <a:extLst>
            <a:ext uri="{FF2B5EF4-FFF2-40B4-BE49-F238E27FC236}">
              <a16:creationId xmlns:a16="http://schemas.microsoft.com/office/drawing/2014/main" id="{BC69BED9-1DA6-46A7-8066-B5DB92527B6C}"/>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0" y="394444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12882</xdr:row>
      <xdr:rowOff>0</xdr:rowOff>
    </xdr:from>
    <xdr:to>
      <xdr:col>8</xdr:col>
      <xdr:colOff>0</xdr:colOff>
      <xdr:row>12906</xdr:row>
      <xdr:rowOff>0</xdr:rowOff>
    </xdr:to>
    <xdr:pic>
      <xdr:nvPicPr>
        <xdr:cNvPr id="275" name="Imagen 274" descr="Distribución de PFPCM2 por A*B">
          <a:extLst>
            <a:ext uri="{FF2B5EF4-FFF2-40B4-BE49-F238E27FC236}">
              <a16:creationId xmlns:a16="http://schemas.microsoft.com/office/drawing/2014/main" id="{94E5E0F2-A1D8-46EE-8AC2-652129553A17}"/>
            </a:ext>
          </a:extLst>
        </xdr:cNvPr>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0" y="394482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12884</xdr:row>
      <xdr:rowOff>0</xdr:rowOff>
    </xdr:from>
    <xdr:to>
      <xdr:col>8</xdr:col>
      <xdr:colOff>0</xdr:colOff>
      <xdr:row>12908</xdr:row>
      <xdr:rowOff>0</xdr:rowOff>
    </xdr:to>
    <xdr:pic>
      <xdr:nvPicPr>
        <xdr:cNvPr id="276" name="Imagen 275" descr="Distribución de PFPCM3 por A*B">
          <a:extLst>
            <a:ext uri="{FF2B5EF4-FFF2-40B4-BE49-F238E27FC236}">
              <a16:creationId xmlns:a16="http://schemas.microsoft.com/office/drawing/2014/main" id="{2448DFAD-482D-40FC-B515-6319F03C7B98}"/>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0" y="394520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12886</xdr:row>
      <xdr:rowOff>0</xdr:rowOff>
    </xdr:from>
    <xdr:to>
      <xdr:col>8</xdr:col>
      <xdr:colOff>0</xdr:colOff>
      <xdr:row>12910</xdr:row>
      <xdr:rowOff>0</xdr:rowOff>
    </xdr:to>
    <xdr:pic>
      <xdr:nvPicPr>
        <xdr:cNvPr id="277" name="Imagen 276" descr="Distribución de PFPCM4 por A*B">
          <a:extLst>
            <a:ext uri="{FF2B5EF4-FFF2-40B4-BE49-F238E27FC236}">
              <a16:creationId xmlns:a16="http://schemas.microsoft.com/office/drawing/2014/main" id="{8780018E-A622-4053-9CDB-35DAC074ABDF}"/>
            </a:ext>
          </a:extLst>
        </xdr:cNvPr>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0" y="394558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12888</xdr:row>
      <xdr:rowOff>0</xdr:rowOff>
    </xdr:from>
    <xdr:to>
      <xdr:col>8</xdr:col>
      <xdr:colOff>0</xdr:colOff>
      <xdr:row>12912</xdr:row>
      <xdr:rowOff>0</xdr:rowOff>
    </xdr:to>
    <xdr:pic>
      <xdr:nvPicPr>
        <xdr:cNvPr id="278" name="Imagen 277" descr="Distribución de PFPCM5 por A*B">
          <a:extLst>
            <a:ext uri="{FF2B5EF4-FFF2-40B4-BE49-F238E27FC236}">
              <a16:creationId xmlns:a16="http://schemas.microsoft.com/office/drawing/2014/main" id="{2A5ACFDD-1531-4996-96A3-F05433470321}"/>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0" y="394596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12890</xdr:row>
      <xdr:rowOff>0</xdr:rowOff>
    </xdr:from>
    <xdr:to>
      <xdr:col>8</xdr:col>
      <xdr:colOff>0</xdr:colOff>
      <xdr:row>12914</xdr:row>
      <xdr:rowOff>0</xdr:rowOff>
    </xdr:to>
    <xdr:pic>
      <xdr:nvPicPr>
        <xdr:cNvPr id="279" name="Imagen 278" descr="Distribución de PFPCM6 por A*B">
          <a:extLst>
            <a:ext uri="{FF2B5EF4-FFF2-40B4-BE49-F238E27FC236}">
              <a16:creationId xmlns:a16="http://schemas.microsoft.com/office/drawing/2014/main" id="{94D6CE0C-B85C-4BF2-B162-C545CBBCA466}"/>
            </a:ext>
          </a:extLst>
        </xdr:cNvPr>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0" y="394635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12892</xdr:row>
      <xdr:rowOff>0</xdr:rowOff>
    </xdr:from>
    <xdr:to>
      <xdr:col>8</xdr:col>
      <xdr:colOff>0</xdr:colOff>
      <xdr:row>12916</xdr:row>
      <xdr:rowOff>0</xdr:rowOff>
    </xdr:to>
    <xdr:pic>
      <xdr:nvPicPr>
        <xdr:cNvPr id="280" name="Imagen 279" descr="Distribución de PFSCM1 por A*B">
          <a:extLst>
            <a:ext uri="{FF2B5EF4-FFF2-40B4-BE49-F238E27FC236}">
              <a16:creationId xmlns:a16="http://schemas.microsoft.com/office/drawing/2014/main" id="{46DD0458-D316-433B-BF06-ED4684DEFA16}"/>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0" y="394673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12894</xdr:row>
      <xdr:rowOff>0</xdr:rowOff>
    </xdr:from>
    <xdr:to>
      <xdr:col>8</xdr:col>
      <xdr:colOff>0</xdr:colOff>
      <xdr:row>12918</xdr:row>
      <xdr:rowOff>0</xdr:rowOff>
    </xdr:to>
    <xdr:pic>
      <xdr:nvPicPr>
        <xdr:cNvPr id="281" name="Imagen 280" descr="Distribución de PFSCM2 por A*B">
          <a:extLst>
            <a:ext uri="{FF2B5EF4-FFF2-40B4-BE49-F238E27FC236}">
              <a16:creationId xmlns:a16="http://schemas.microsoft.com/office/drawing/2014/main" id="{6F3EA137-6D8A-4286-BF71-4242409EC305}"/>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0" y="394711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12896</xdr:row>
      <xdr:rowOff>0</xdr:rowOff>
    </xdr:from>
    <xdr:to>
      <xdr:col>8</xdr:col>
      <xdr:colOff>0</xdr:colOff>
      <xdr:row>12920</xdr:row>
      <xdr:rowOff>0</xdr:rowOff>
    </xdr:to>
    <xdr:pic>
      <xdr:nvPicPr>
        <xdr:cNvPr id="282" name="Imagen 281" descr="Distribución de PFSCM3 por A*B">
          <a:extLst>
            <a:ext uri="{FF2B5EF4-FFF2-40B4-BE49-F238E27FC236}">
              <a16:creationId xmlns:a16="http://schemas.microsoft.com/office/drawing/2014/main" id="{DD629112-491F-42A2-8436-719DEE68A294}"/>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0" y="394749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12898</xdr:row>
      <xdr:rowOff>0</xdr:rowOff>
    </xdr:from>
    <xdr:to>
      <xdr:col>8</xdr:col>
      <xdr:colOff>0</xdr:colOff>
      <xdr:row>12922</xdr:row>
      <xdr:rowOff>0</xdr:rowOff>
    </xdr:to>
    <xdr:pic>
      <xdr:nvPicPr>
        <xdr:cNvPr id="283" name="Imagen 282" descr="Distribución de PFSCM4 por A*B">
          <a:extLst>
            <a:ext uri="{FF2B5EF4-FFF2-40B4-BE49-F238E27FC236}">
              <a16:creationId xmlns:a16="http://schemas.microsoft.com/office/drawing/2014/main" id="{76D3C41B-9FBC-407E-B598-B0D5AB476743}"/>
            </a:ext>
          </a:extLst>
        </xdr:cNvPr>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0" y="394787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12900</xdr:row>
      <xdr:rowOff>0</xdr:rowOff>
    </xdr:from>
    <xdr:to>
      <xdr:col>8</xdr:col>
      <xdr:colOff>0</xdr:colOff>
      <xdr:row>12924</xdr:row>
      <xdr:rowOff>0</xdr:rowOff>
    </xdr:to>
    <xdr:pic>
      <xdr:nvPicPr>
        <xdr:cNvPr id="284" name="Imagen 283" descr="Distribución de PFSCM5 por A*B">
          <a:extLst>
            <a:ext uri="{FF2B5EF4-FFF2-40B4-BE49-F238E27FC236}">
              <a16:creationId xmlns:a16="http://schemas.microsoft.com/office/drawing/2014/main" id="{BC74B339-552D-472F-9E0A-6A29DCE69D36}"/>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0" y="394825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12902</xdr:row>
      <xdr:rowOff>0</xdr:rowOff>
    </xdr:from>
    <xdr:to>
      <xdr:col>8</xdr:col>
      <xdr:colOff>0</xdr:colOff>
      <xdr:row>12926</xdr:row>
      <xdr:rowOff>0</xdr:rowOff>
    </xdr:to>
    <xdr:pic>
      <xdr:nvPicPr>
        <xdr:cNvPr id="285" name="Imagen 284" descr="Distribución de PFSCM6 por A*B">
          <a:extLst>
            <a:ext uri="{FF2B5EF4-FFF2-40B4-BE49-F238E27FC236}">
              <a16:creationId xmlns:a16="http://schemas.microsoft.com/office/drawing/2014/main" id="{1350BAF9-F750-4524-9475-117B9BF73C76}"/>
            </a:ext>
          </a:extLst>
        </xdr:cNvPr>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0" y="394863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12904</xdr:row>
      <xdr:rowOff>0</xdr:rowOff>
    </xdr:from>
    <xdr:to>
      <xdr:col>8</xdr:col>
      <xdr:colOff>0</xdr:colOff>
      <xdr:row>12928</xdr:row>
      <xdr:rowOff>0</xdr:rowOff>
    </xdr:to>
    <xdr:pic>
      <xdr:nvPicPr>
        <xdr:cNvPr id="286" name="Imagen 285" descr="Distribución de PFTCM1 por A*B">
          <a:extLst>
            <a:ext uri="{FF2B5EF4-FFF2-40B4-BE49-F238E27FC236}">
              <a16:creationId xmlns:a16="http://schemas.microsoft.com/office/drawing/2014/main" id="{B87FAEB3-0768-4EE3-937C-C66035B9E7B6}"/>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0" y="394901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12906</xdr:row>
      <xdr:rowOff>0</xdr:rowOff>
    </xdr:from>
    <xdr:to>
      <xdr:col>8</xdr:col>
      <xdr:colOff>0</xdr:colOff>
      <xdr:row>12930</xdr:row>
      <xdr:rowOff>0</xdr:rowOff>
    </xdr:to>
    <xdr:pic>
      <xdr:nvPicPr>
        <xdr:cNvPr id="287" name="Imagen 286" descr="Distribución de PFTCM2 por A*B">
          <a:extLst>
            <a:ext uri="{FF2B5EF4-FFF2-40B4-BE49-F238E27FC236}">
              <a16:creationId xmlns:a16="http://schemas.microsoft.com/office/drawing/2014/main" id="{18A8A37E-1C1F-4F2E-8C5E-4F82C08D8B7F}"/>
            </a:ext>
          </a:extLst>
        </xdr:cNvPr>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0" y="394939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12908</xdr:row>
      <xdr:rowOff>0</xdr:rowOff>
    </xdr:from>
    <xdr:to>
      <xdr:col>8</xdr:col>
      <xdr:colOff>0</xdr:colOff>
      <xdr:row>12932</xdr:row>
      <xdr:rowOff>0</xdr:rowOff>
    </xdr:to>
    <xdr:pic>
      <xdr:nvPicPr>
        <xdr:cNvPr id="288" name="Imagen 287" descr="Distribución de PFTCM3 por A*B">
          <a:extLst>
            <a:ext uri="{FF2B5EF4-FFF2-40B4-BE49-F238E27FC236}">
              <a16:creationId xmlns:a16="http://schemas.microsoft.com/office/drawing/2014/main" id="{0B90AC76-C112-451D-A3B1-CB087A30E920}"/>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0" y="394977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12910</xdr:row>
      <xdr:rowOff>0</xdr:rowOff>
    </xdr:from>
    <xdr:to>
      <xdr:col>8</xdr:col>
      <xdr:colOff>0</xdr:colOff>
      <xdr:row>12934</xdr:row>
      <xdr:rowOff>0</xdr:rowOff>
    </xdr:to>
    <xdr:pic>
      <xdr:nvPicPr>
        <xdr:cNvPr id="289" name="Imagen 288" descr="Distribución de PFTCM4 por A*B">
          <a:extLst>
            <a:ext uri="{FF2B5EF4-FFF2-40B4-BE49-F238E27FC236}">
              <a16:creationId xmlns:a16="http://schemas.microsoft.com/office/drawing/2014/main" id="{55B181F5-00EE-4890-89BF-CFABD4AE49D2}"/>
            </a:ext>
          </a:extLst>
        </xdr:cNvPr>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0" y="395016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12912</xdr:row>
      <xdr:rowOff>0</xdr:rowOff>
    </xdr:from>
    <xdr:to>
      <xdr:col>8</xdr:col>
      <xdr:colOff>0</xdr:colOff>
      <xdr:row>12936</xdr:row>
      <xdr:rowOff>0</xdr:rowOff>
    </xdr:to>
    <xdr:pic>
      <xdr:nvPicPr>
        <xdr:cNvPr id="290" name="Imagen 289" descr="Distribución de PFTCM5 por A*B">
          <a:extLst>
            <a:ext uri="{FF2B5EF4-FFF2-40B4-BE49-F238E27FC236}">
              <a16:creationId xmlns:a16="http://schemas.microsoft.com/office/drawing/2014/main" id="{C1D39AC1-EE4A-4C5D-A156-47A53B78DE65}"/>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0" y="395054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12914</xdr:row>
      <xdr:rowOff>0</xdr:rowOff>
    </xdr:from>
    <xdr:to>
      <xdr:col>8</xdr:col>
      <xdr:colOff>0</xdr:colOff>
      <xdr:row>12938</xdr:row>
      <xdr:rowOff>0</xdr:rowOff>
    </xdr:to>
    <xdr:pic>
      <xdr:nvPicPr>
        <xdr:cNvPr id="291" name="Imagen 290" descr="Distribución de PFTCM6 por A*B">
          <a:extLst>
            <a:ext uri="{FF2B5EF4-FFF2-40B4-BE49-F238E27FC236}">
              <a16:creationId xmlns:a16="http://schemas.microsoft.com/office/drawing/2014/main" id="{88DF1C08-4B18-492D-9E89-4A87676056C4}"/>
            </a:ext>
          </a:extLst>
        </xdr:cNvPr>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0" y="395092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12916</xdr:row>
      <xdr:rowOff>0</xdr:rowOff>
    </xdr:from>
    <xdr:to>
      <xdr:col>8</xdr:col>
      <xdr:colOff>0</xdr:colOff>
      <xdr:row>12940</xdr:row>
      <xdr:rowOff>0</xdr:rowOff>
    </xdr:to>
    <xdr:pic>
      <xdr:nvPicPr>
        <xdr:cNvPr id="292" name="Imagen 291" descr="Distribución de PFCCM1 por A*B">
          <a:extLst>
            <a:ext uri="{FF2B5EF4-FFF2-40B4-BE49-F238E27FC236}">
              <a16:creationId xmlns:a16="http://schemas.microsoft.com/office/drawing/2014/main" id="{09C9FAC4-2BA2-421F-90F1-15CD938FFE39}"/>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0" y="395130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12918</xdr:row>
      <xdr:rowOff>0</xdr:rowOff>
    </xdr:from>
    <xdr:to>
      <xdr:col>8</xdr:col>
      <xdr:colOff>0</xdr:colOff>
      <xdr:row>12942</xdr:row>
      <xdr:rowOff>0</xdr:rowOff>
    </xdr:to>
    <xdr:pic>
      <xdr:nvPicPr>
        <xdr:cNvPr id="293" name="Imagen 292" descr="Distribución de PFCCM2 por A*B">
          <a:extLst>
            <a:ext uri="{FF2B5EF4-FFF2-40B4-BE49-F238E27FC236}">
              <a16:creationId xmlns:a16="http://schemas.microsoft.com/office/drawing/2014/main" id="{47C905C0-9160-44A7-A058-735C3A72126A}"/>
            </a:ext>
          </a:extLst>
        </xdr:cNvPr>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0" y="395168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12920</xdr:row>
      <xdr:rowOff>0</xdr:rowOff>
    </xdr:from>
    <xdr:to>
      <xdr:col>8</xdr:col>
      <xdr:colOff>0</xdr:colOff>
      <xdr:row>12944</xdr:row>
      <xdr:rowOff>0</xdr:rowOff>
    </xdr:to>
    <xdr:pic>
      <xdr:nvPicPr>
        <xdr:cNvPr id="294" name="Imagen 293" descr="Distribución de PFCCM3 por A*B">
          <a:extLst>
            <a:ext uri="{FF2B5EF4-FFF2-40B4-BE49-F238E27FC236}">
              <a16:creationId xmlns:a16="http://schemas.microsoft.com/office/drawing/2014/main" id="{FA61E5A3-65B7-4FD7-8BDE-D4A0BCFC8541}"/>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0" y="395206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12922</xdr:row>
      <xdr:rowOff>0</xdr:rowOff>
    </xdr:from>
    <xdr:to>
      <xdr:col>8</xdr:col>
      <xdr:colOff>0</xdr:colOff>
      <xdr:row>12946</xdr:row>
      <xdr:rowOff>0</xdr:rowOff>
    </xdr:to>
    <xdr:pic>
      <xdr:nvPicPr>
        <xdr:cNvPr id="295" name="Imagen 294" descr="Distribución de PFCCM4 por A*B">
          <a:extLst>
            <a:ext uri="{FF2B5EF4-FFF2-40B4-BE49-F238E27FC236}">
              <a16:creationId xmlns:a16="http://schemas.microsoft.com/office/drawing/2014/main" id="{7B5704A8-9691-47CC-A971-BEDCA24463DF}"/>
            </a:ext>
          </a:extLst>
        </xdr:cNvPr>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0" y="395244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12924</xdr:row>
      <xdr:rowOff>0</xdr:rowOff>
    </xdr:from>
    <xdr:to>
      <xdr:col>8</xdr:col>
      <xdr:colOff>0</xdr:colOff>
      <xdr:row>12948</xdr:row>
      <xdr:rowOff>0</xdr:rowOff>
    </xdr:to>
    <xdr:pic>
      <xdr:nvPicPr>
        <xdr:cNvPr id="296" name="Imagen 295" descr="Distribución de PFCCM5 por A*B">
          <a:extLst>
            <a:ext uri="{FF2B5EF4-FFF2-40B4-BE49-F238E27FC236}">
              <a16:creationId xmlns:a16="http://schemas.microsoft.com/office/drawing/2014/main" id="{1BBF04F6-8A60-4035-8BAF-C32CF77DACEE}"/>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0" y="395282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12926</xdr:row>
      <xdr:rowOff>0</xdr:rowOff>
    </xdr:from>
    <xdr:to>
      <xdr:col>8</xdr:col>
      <xdr:colOff>0</xdr:colOff>
      <xdr:row>12950</xdr:row>
      <xdr:rowOff>0</xdr:rowOff>
    </xdr:to>
    <xdr:pic>
      <xdr:nvPicPr>
        <xdr:cNvPr id="297" name="Imagen 296" descr="Distribución de PFCCM6 por A*B">
          <a:extLst>
            <a:ext uri="{FF2B5EF4-FFF2-40B4-BE49-F238E27FC236}">
              <a16:creationId xmlns:a16="http://schemas.microsoft.com/office/drawing/2014/main" id="{2545A0BE-F586-4D9A-A105-42DEEDDE9474}"/>
            </a:ext>
          </a:extLst>
        </xdr:cNvPr>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0" y="395320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12928</xdr:row>
      <xdr:rowOff>0</xdr:rowOff>
    </xdr:from>
    <xdr:to>
      <xdr:col>8</xdr:col>
      <xdr:colOff>0</xdr:colOff>
      <xdr:row>12952</xdr:row>
      <xdr:rowOff>0</xdr:rowOff>
    </xdr:to>
    <xdr:pic>
      <xdr:nvPicPr>
        <xdr:cNvPr id="298" name="Imagen 297" descr="Distribución de DFPCM1 por A*B">
          <a:extLst>
            <a:ext uri="{FF2B5EF4-FFF2-40B4-BE49-F238E27FC236}">
              <a16:creationId xmlns:a16="http://schemas.microsoft.com/office/drawing/2014/main" id="{6D0F56EB-AC58-4EE0-B979-34DD8E847EA0}"/>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0" y="395358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12930</xdr:row>
      <xdr:rowOff>0</xdr:rowOff>
    </xdr:from>
    <xdr:to>
      <xdr:col>8</xdr:col>
      <xdr:colOff>0</xdr:colOff>
      <xdr:row>12954</xdr:row>
      <xdr:rowOff>0</xdr:rowOff>
    </xdr:to>
    <xdr:pic>
      <xdr:nvPicPr>
        <xdr:cNvPr id="299" name="Imagen 298" descr="Distribución de DFPCM2 por A*B">
          <a:extLst>
            <a:ext uri="{FF2B5EF4-FFF2-40B4-BE49-F238E27FC236}">
              <a16:creationId xmlns:a16="http://schemas.microsoft.com/office/drawing/2014/main" id="{6B22B46F-8710-45C6-97A2-524FD2A7AE0A}"/>
            </a:ext>
          </a:extLst>
        </xdr:cNvPr>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0" y="395397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12932</xdr:row>
      <xdr:rowOff>0</xdr:rowOff>
    </xdr:from>
    <xdr:to>
      <xdr:col>8</xdr:col>
      <xdr:colOff>0</xdr:colOff>
      <xdr:row>12956</xdr:row>
      <xdr:rowOff>0</xdr:rowOff>
    </xdr:to>
    <xdr:pic>
      <xdr:nvPicPr>
        <xdr:cNvPr id="300" name="Imagen 299" descr="Distribución de DFPCM3 por A*B">
          <a:extLst>
            <a:ext uri="{FF2B5EF4-FFF2-40B4-BE49-F238E27FC236}">
              <a16:creationId xmlns:a16="http://schemas.microsoft.com/office/drawing/2014/main" id="{B13237DD-9E5D-4F74-8E55-E12FD83A6119}"/>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0" y="395435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12934</xdr:row>
      <xdr:rowOff>0</xdr:rowOff>
    </xdr:from>
    <xdr:to>
      <xdr:col>8</xdr:col>
      <xdr:colOff>0</xdr:colOff>
      <xdr:row>12958</xdr:row>
      <xdr:rowOff>0</xdr:rowOff>
    </xdr:to>
    <xdr:pic>
      <xdr:nvPicPr>
        <xdr:cNvPr id="301" name="Imagen 300" descr="Distribución de DFPCM4 por A*B">
          <a:extLst>
            <a:ext uri="{FF2B5EF4-FFF2-40B4-BE49-F238E27FC236}">
              <a16:creationId xmlns:a16="http://schemas.microsoft.com/office/drawing/2014/main" id="{7F77D3FB-5450-4744-9A81-45C5D01CD63A}"/>
            </a:ext>
          </a:extLst>
        </xdr:cNvPr>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0" y="395473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12936</xdr:row>
      <xdr:rowOff>0</xdr:rowOff>
    </xdr:from>
    <xdr:to>
      <xdr:col>8</xdr:col>
      <xdr:colOff>0</xdr:colOff>
      <xdr:row>12960</xdr:row>
      <xdr:rowOff>0</xdr:rowOff>
    </xdr:to>
    <xdr:pic>
      <xdr:nvPicPr>
        <xdr:cNvPr id="302" name="Imagen 301" descr="Distribución de DFPCM5 por A*B">
          <a:extLst>
            <a:ext uri="{FF2B5EF4-FFF2-40B4-BE49-F238E27FC236}">
              <a16:creationId xmlns:a16="http://schemas.microsoft.com/office/drawing/2014/main" id="{4DD1CC42-7A9C-40D2-9DD1-F327D2D884A9}"/>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0" y="395511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12938</xdr:row>
      <xdr:rowOff>0</xdr:rowOff>
    </xdr:from>
    <xdr:to>
      <xdr:col>8</xdr:col>
      <xdr:colOff>0</xdr:colOff>
      <xdr:row>12962</xdr:row>
      <xdr:rowOff>0</xdr:rowOff>
    </xdr:to>
    <xdr:pic>
      <xdr:nvPicPr>
        <xdr:cNvPr id="303" name="Imagen 302" descr="Distribución de DFPCM6 por A*B">
          <a:extLst>
            <a:ext uri="{FF2B5EF4-FFF2-40B4-BE49-F238E27FC236}">
              <a16:creationId xmlns:a16="http://schemas.microsoft.com/office/drawing/2014/main" id="{89242010-E001-41E3-8397-63B6A843F708}"/>
            </a:ext>
          </a:extLst>
        </xdr:cNvPr>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0" y="395549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12940</xdr:row>
      <xdr:rowOff>0</xdr:rowOff>
    </xdr:from>
    <xdr:to>
      <xdr:col>8</xdr:col>
      <xdr:colOff>0</xdr:colOff>
      <xdr:row>12964</xdr:row>
      <xdr:rowOff>0</xdr:rowOff>
    </xdr:to>
    <xdr:pic>
      <xdr:nvPicPr>
        <xdr:cNvPr id="304" name="Imagen 303" descr="Distribución de DFSCM1 por A*B">
          <a:extLst>
            <a:ext uri="{FF2B5EF4-FFF2-40B4-BE49-F238E27FC236}">
              <a16:creationId xmlns:a16="http://schemas.microsoft.com/office/drawing/2014/main" id="{1E09A9D7-DF70-4021-A4D0-71F39EFE851C}"/>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0" y="395587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12942</xdr:row>
      <xdr:rowOff>0</xdr:rowOff>
    </xdr:from>
    <xdr:to>
      <xdr:col>8</xdr:col>
      <xdr:colOff>0</xdr:colOff>
      <xdr:row>12966</xdr:row>
      <xdr:rowOff>0</xdr:rowOff>
    </xdr:to>
    <xdr:pic>
      <xdr:nvPicPr>
        <xdr:cNvPr id="305" name="Imagen 304" descr="Distribución de DFSCM2 por A*B">
          <a:extLst>
            <a:ext uri="{FF2B5EF4-FFF2-40B4-BE49-F238E27FC236}">
              <a16:creationId xmlns:a16="http://schemas.microsoft.com/office/drawing/2014/main" id="{44512394-794E-4E85-B421-64EDD2D8A619}"/>
            </a:ext>
          </a:extLst>
        </xdr:cNvPr>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0" y="395625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12944</xdr:row>
      <xdr:rowOff>0</xdr:rowOff>
    </xdr:from>
    <xdr:to>
      <xdr:col>8</xdr:col>
      <xdr:colOff>0</xdr:colOff>
      <xdr:row>12968</xdr:row>
      <xdr:rowOff>0</xdr:rowOff>
    </xdr:to>
    <xdr:pic>
      <xdr:nvPicPr>
        <xdr:cNvPr id="306" name="Imagen 305" descr="Distribución de DFSCM3 por A*B">
          <a:extLst>
            <a:ext uri="{FF2B5EF4-FFF2-40B4-BE49-F238E27FC236}">
              <a16:creationId xmlns:a16="http://schemas.microsoft.com/office/drawing/2014/main" id="{44EF8589-1F1D-4429-ADF9-4EB717C8B2F5}"/>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0" y="395663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12946</xdr:row>
      <xdr:rowOff>0</xdr:rowOff>
    </xdr:from>
    <xdr:to>
      <xdr:col>8</xdr:col>
      <xdr:colOff>0</xdr:colOff>
      <xdr:row>12970</xdr:row>
      <xdr:rowOff>0</xdr:rowOff>
    </xdr:to>
    <xdr:pic>
      <xdr:nvPicPr>
        <xdr:cNvPr id="307" name="Imagen 306" descr="Distribución de DFSCM4 por A*B">
          <a:extLst>
            <a:ext uri="{FF2B5EF4-FFF2-40B4-BE49-F238E27FC236}">
              <a16:creationId xmlns:a16="http://schemas.microsoft.com/office/drawing/2014/main" id="{362FAE73-F54E-4ACC-B9C8-0895FC7DD78A}"/>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0" y="395701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12948</xdr:row>
      <xdr:rowOff>0</xdr:rowOff>
    </xdr:from>
    <xdr:to>
      <xdr:col>8</xdr:col>
      <xdr:colOff>0</xdr:colOff>
      <xdr:row>12972</xdr:row>
      <xdr:rowOff>0</xdr:rowOff>
    </xdr:to>
    <xdr:pic>
      <xdr:nvPicPr>
        <xdr:cNvPr id="308" name="Imagen 307" descr="Distribución de DFSCM5 por A*B">
          <a:extLst>
            <a:ext uri="{FF2B5EF4-FFF2-40B4-BE49-F238E27FC236}">
              <a16:creationId xmlns:a16="http://schemas.microsoft.com/office/drawing/2014/main" id="{574E05FB-D3B7-47BC-9A2E-ABEA8E9F75C7}"/>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0" y="395739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12950</xdr:row>
      <xdr:rowOff>0</xdr:rowOff>
    </xdr:from>
    <xdr:to>
      <xdr:col>8</xdr:col>
      <xdr:colOff>0</xdr:colOff>
      <xdr:row>12974</xdr:row>
      <xdr:rowOff>0</xdr:rowOff>
    </xdr:to>
    <xdr:pic>
      <xdr:nvPicPr>
        <xdr:cNvPr id="309" name="Imagen 308" descr="Distribución de DFSCM6 por A*B">
          <a:extLst>
            <a:ext uri="{FF2B5EF4-FFF2-40B4-BE49-F238E27FC236}">
              <a16:creationId xmlns:a16="http://schemas.microsoft.com/office/drawing/2014/main" id="{264DE3B8-3A08-420D-809B-C2FC658530D3}"/>
            </a:ext>
          </a:extLst>
        </xdr:cNvPr>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0" y="395778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12952</xdr:row>
      <xdr:rowOff>0</xdr:rowOff>
    </xdr:from>
    <xdr:to>
      <xdr:col>8</xdr:col>
      <xdr:colOff>0</xdr:colOff>
      <xdr:row>12976</xdr:row>
      <xdr:rowOff>0</xdr:rowOff>
    </xdr:to>
    <xdr:pic>
      <xdr:nvPicPr>
        <xdr:cNvPr id="310" name="Imagen 309" descr="Distribución de LFPCM1 por A*B">
          <a:extLst>
            <a:ext uri="{FF2B5EF4-FFF2-40B4-BE49-F238E27FC236}">
              <a16:creationId xmlns:a16="http://schemas.microsoft.com/office/drawing/2014/main" id="{D3A79B87-04B3-4A26-85F9-49F566D7CCB8}"/>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0" y="395816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12954</xdr:row>
      <xdr:rowOff>0</xdr:rowOff>
    </xdr:from>
    <xdr:to>
      <xdr:col>8</xdr:col>
      <xdr:colOff>0</xdr:colOff>
      <xdr:row>12978</xdr:row>
      <xdr:rowOff>0</xdr:rowOff>
    </xdr:to>
    <xdr:pic>
      <xdr:nvPicPr>
        <xdr:cNvPr id="311" name="Imagen 310" descr="Distribución de LFPCM2 por A*B">
          <a:extLst>
            <a:ext uri="{FF2B5EF4-FFF2-40B4-BE49-F238E27FC236}">
              <a16:creationId xmlns:a16="http://schemas.microsoft.com/office/drawing/2014/main" id="{768C72AF-21DE-4169-9BE6-042CD88C2419}"/>
            </a:ext>
          </a:extLst>
        </xdr:cNvPr>
        <xdr:cNvPicPr>
          <a:picLocks noChangeAspect="1"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0" y="395854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12956</xdr:row>
      <xdr:rowOff>0</xdr:rowOff>
    </xdr:from>
    <xdr:to>
      <xdr:col>8</xdr:col>
      <xdr:colOff>0</xdr:colOff>
      <xdr:row>12980</xdr:row>
      <xdr:rowOff>0</xdr:rowOff>
    </xdr:to>
    <xdr:pic>
      <xdr:nvPicPr>
        <xdr:cNvPr id="312" name="Imagen 311" descr="Distribución de LFPCM3 por A*B">
          <a:extLst>
            <a:ext uri="{FF2B5EF4-FFF2-40B4-BE49-F238E27FC236}">
              <a16:creationId xmlns:a16="http://schemas.microsoft.com/office/drawing/2014/main" id="{E12BA1C0-6C1D-485C-90B2-F8DA8D246792}"/>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0" y="395892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12958</xdr:row>
      <xdr:rowOff>0</xdr:rowOff>
    </xdr:from>
    <xdr:to>
      <xdr:col>8</xdr:col>
      <xdr:colOff>0</xdr:colOff>
      <xdr:row>12982</xdr:row>
      <xdr:rowOff>0</xdr:rowOff>
    </xdr:to>
    <xdr:pic>
      <xdr:nvPicPr>
        <xdr:cNvPr id="313" name="Imagen 312" descr="Distribución de LFPCM4 por A*B">
          <a:extLst>
            <a:ext uri="{FF2B5EF4-FFF2-40B4-BE49-F238E27FC236}">
              <a16:creationId xmlns:a16="http://schemas.microsoft.com/office/drawing/2014/main" id="{84960B07-F824-42CA-AF1C-BFB452175823}"/>
            </a:ext>
          </a:extLst>
        </xdr:cNvPr>
        <xdr:cNvPicPr>
          <a:picLocks noChangeAspect="1"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0" y="395930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12960</xdr:row>
      <xdr:rowOff>0</xdr:rowOff>
    </xdr:from>
    <xdr:to>
      <xdr:col>8</xdr:col>
      <xdr:colOff>0</xdr:colOff>
      <xdr:row>12984</xdr:row>
      <xdr:rowOff>0</xdr:rowOff>
    </xdr:to>
    <xdr:pic>
      <xdr:nvPicPr>
        <xdr:cNvPr id="314" name="Imagen 313" descr="Distribución de LFPCM5 por A*B">
          <a:extLst>
            <a:ext uri="{FF2B5EF4-FFF2-40B4-BE49-F238E27FC236}">
              <a16:creationId xmlns:a16="http://schemas.microsoft.com/office/drawing/2014/main" id="{53D526C4-9A0A-46DC-865C-BF7942E036A9}"/>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0" y="395968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12962</xdr:row>
      <xdr:rowOff>0</xdr:rowOff>
    </xdr:from>
    <xdr:to>
      <xdr:col>8</xdr:col>
      <xdr:colOff>0</xdr:colOff>
      <xdr:row>12986</xdr:row>
      <xdr:rowOff>0</xdr:rowOff>
    </xdr:to>
    <xdr:pic>
      <xdr:nvPicPr>
        <xdr:cNvPr id="315" name="Imagen 314" descr="Distribución de LFPCM6 por A*B">
          <a:extLst>
            <a:ext uri="{FF2B5EF4-FFF2-40B4-BE49-F238E27FC236}">
              <a16:creationId xmlns:a16="http://schemas.microsoft.com/office/drawing/2014/main" id="{C1DA58B1-438D-4A5F-AD2E-F8462ACEE8E3}"/>
            </a:ext>
          </a:extLst>
        </xdr:cNvPr>
        <xdr:cNvPicPr>
          <a:picLocks noChangeAspect="1"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0" y="396006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12964</xdr:row>
      <xdr:rowOff>0</xdr:rowOff>
    </xdr:from>
    <xdr:to>
      <xdr:col>8</xdr:col>
      <xdr:colOff>0</xdr:colOff>
      <xdr:row>12988</xdr:row>
      <xdr:rowOff>0</xdr:rowOff>
    </xdr:to>
    <xdr:pic>
      <xdr:nvPicPr>
        <xdr:cNvPr id="316" name="Imagen 315" descr="Distribución de LFSCM1 por A*B">
          <a:extLst>
            <a:ext uri="{FF2B5EF4-FFF2-40B4-BE49-F238E27FC236}">
              <a16:creationId xmlns:a16="http://schemas.microsoft.com/office/drawing/2014/main" id="{63828823-3BE9-40DA-A00F-E88D2D4A428D}"/>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0" y="396044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12966</xdr:row>
      <xdr:rowOff>0</xdr:rowOff>
    </xdr:from>
    <xdr:to>
      <xdr:col>8</xdr:col>
      <xdr:colOff>0</xdr:colOff>
      <xdr:row>12990</xdr:row>
      <xdr:rowOff>0</xdr:rowOff>
    </xdr:to>
    <xdr:pic>
      <xdr:nvPicPr>
        <xdr:cNvPr id="317" name="Imagen 316" descr="Distribución de LFSCM2 por A*B">
          <a:extLst>
            <a:ext uri="{FF2B5EF4-FFF2-40B4-BE49-F238E27FC236}">
              <a16:creationId xmlns:a16="http://schemas.microsoft.com/office/drawing/2014/main" id="{223D4E0D-C691-469A-8796-B180DC854EB7}"/>
            </a:ext>
          </a:extLst>
        </xdr:cNvPr>
        <xdr:cNvPicPr>
          <a:picLocks noChangeAspect="1"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0" y="396082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12968</xdr:row>
      <xdr:rowOff>0</xdr:rowOff>
    </xdr:from>
    <xdr:to>
      <xdr:col>8</xdr:col>
      <xdr:colOff>0</xdr:colOff>
      <xdr:row>12992</xdr:row>
      <xdr:rowOff>0</xdr:rowOff>
    </xdr:to>
    <xdr:pic>
      <xdr:nvPicPr>
        <xdr:cNvPr id="318" name="Imagen 317" descr="Distribución de LFSCM3 por A*B">
          <a:extLst>
            <a:ext uri="{FF2B5EF4-FFF2-40B4-BE49-F238E27FC236}">
              <a16:creationId xmlns:a16="http://schemas.microsoft.com/office/drawing/2014/main" id="{2E431AB4-0FA1-478D-9FA4-1D7CCFE810AC}"/>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0" y="396120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12970</xdr:row>
      <xdr:rowOff>0</xdr:rowOff>
    </xdr:from>
    <xdr:to>
      <xdr:col>8</xdr:col>
      <xdr:colOff>0</xdr:colOff>
      <xdr:row>12994</xdr:row>
      <xdr:rowOff>0</xdr:rowOff>
    </xdr:to>
    <xdr:pic>
      <xdr:nvPicPr>
        <xdr:cNvPr id="319" name="Imagen 318" descr="Distribución de LFSCM4 por A*B">
          <a:extLst>
            <a:ext uri="{FF2B5EF4-FFF2-40B4-BE49-F238E27FC236}">
              <a16:creationId xmlns:a16="http://schemas.microsoft.com/office/drawing/2014/main" id="{B6C18754-48BE-4641-B9A8-A1482F19733C}"/>
            </a:ext>
          </a:extLst>
        </xdr:cNvPr>
        <xdr:cNvPicPr>
          <a:picLocks noChangeAspect="1"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0" y="396159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12972</xdr:row>
      <xdr:rowOff>0</xdr:rowOff>
    </xdr:from>
    <xdr:to>
      <xdr:col>8</xdr:col>
      <xdr:colOff>0</xdr:colOff>
      <xdr:row>12996</xdr:row>
      <xdr:rowOff>0</xdr:rowOff>
    </xdr:to>
    <xdr:pic>
      <xdr:nvPicPr>
        <xdr:cNvPr id="320" name="Imagen 319" descr="Distribución de LFSCM5 por A*B">
          <a:extLst>
            <a:ext uri="{FF2B5EF4-FFF2-40B4-BE49-F238E27FC236}">
              <a16:creationId xmlns:a16="http://schemas.microsoft.com/office/drawing/2014/main" id="{F53CFDF0-E8D1-4E0E-B710-EBFE0EBC464A}"/>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0" y="396197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12974</xdr:row>
      <xdr:rowOff>0</xdr:rowOff>
    </xdr:from>
    <xdr:to>
      <xdr:col>8</xdr:col>
      <xdr:colOff>0</xdr:colOff>
      <xdr:row>12998</xdr:row>
      <xdr:rowOff>0</xdr:rowOff>
    </xdr:to>
    <xdr:pic>
      <xdr:nvPicPr>
        <xdr:cNvPr id="321" name="Imagen 320" descr="Distribución de LFSCM6 por A*B">
          <a:extLst>
            <a:ext uri="{FF2B5EF4-FFF2-40B4-BE49-F238E27FC236}">
              <a16:creationId xmlns:a16="http://schemas.microsoft.com/office/drawing/2014/main" id="{41D0027B-FCD3-4AE0-A9B7-84CBA30F5C5B}"/>
            </a:ext>
          </a:extLst>
        </xdr:cNvPr>
        <xdr:cNvPicPr>
          <a:picLocks noChangeAspect="1"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0" y="396235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12976</xdr:row>
      <xdr:rowOff>0</xdr:rowOff>
    </xdr:from>
    <xdr:to>
      <xdr:col>8</xdr:col>
      <xdr:colOff>0</xdr:colOff>
      <xdr:row>13000</xdr:row>
      <xdr:rowOff>0</xdr:rowOff>
    </xdr:to>
    <xdr:pic>
      <xdr:nvPicPr>
        <xdr:cNvPr id="322" name="Imagen 321" descr="Distribución de P1FPCM1 por A*B">
          <a:extLst>
            <a:ext uri="{FF2B5EF4-FFF2-40B4-BE49-F238E27FC236}">
              <a16:creationId xmlns:a16="http://schemas.microsoft.com/office/drawing/2014/main" id="{20CA7CCC-87A6-4000-AC81-7D4C1CF37736}"/>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0" y="396273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12978</xdr:row>
      <xdr:rowOff>0</xdr:rowOff>
    </xdr:from>
    <xdr:to>
      <xdr:col>8</xdr:col>
      <xdr:colOff>0</xdr:colOff>
      <xdr:row>13002</xdr:row>
      <xdr:rowOff>0</xdr:rowOff>
    </xdr:to>
    <xdr:pic>
      <xdr:nvPicPr>
        <xdr:cNvPr id="323" name="Imagen 322" descr="Distribución de P1FPCM2 por A*B">
          <a:extLst>
            <a:ext uri="{FF2B5EF4-FFF2-40B4-BE49-F238E27FC236}">
              <a16:creationId xmlns:a16="http://schemas.microsoft.com/office/drawing/2014/main" id="{15891C0A-EBD9-4C86-8D0F-052D9F93E0BC}"/>
            </a:ext>
          </a:extLst>
        </xdr:cNvPr>
        <xdr:cNvPicPr>
          <a:picLocks noChangeAspect="1"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0" y="396311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12980</xdr:row>
      <xdr:rowOff>0</xdr:rowOff>
    </xdr:from>
    <xdr:to>
      <xdr:col>8</xdr:col>
      <xdr:colOff>0</xdr:colOff>
      <xdr:row>13004</xdr:row>
      <xdr:rowOff>0</xdr:rowOff>
    </xdr:to>
    <xdr:pic>
      <xdr:nvPicPr>
        <xdr:cNvPr id="324" name="Imagen 323" descr="Distribución de P1FPCM3 por A*B">
          <a:extLst>
            <a:ext uri="{FF2B5EF4-FFF2-40B4-BE49-F238E27FC236}">
              <a16:creationId xmlns:a16="http://schemas.microsoft.com/office/drawing/2014/main" id="{7142A9CD-AAD0-41E1-835B-2F41B17890AC}"/>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0" y="396349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12982</xdr:row>
      <xdr:rowOff>0</xdr:rowOff>
    </xdr:from>
    <xdr:to>
      <xdr:col>8</xdr:col>
      <xdr:colOff>0</xdr:colOff>
      <xdr:row>13006</xdr:row>
      <xdr:rowOff>0</xdr:rowOff>
    </xdr:to>
    <xdr:pic>
      <xdr:nvPicPr>
        <xdr:cNvPr id="325" name="Imagen 324" descr="Distribución de P1FPCM4 por A*B">
          <a:extLst>
            <a:ext uri="{FF2B5EF4-FFF2-40B4-BE49-F238E27FC236}">
              <a16:creationId xmlns:a16="http://schemas.microsoft.com/office/drawing/2014/main" id="{AAC98AAA-1898-4617-8719-68F594374490}"/>
            </a:ext>
          </a:extLst>
        </xdr:cNvPr>
        <xdr:cNvPicPr>
          <a:picLocks noChangeAspect="1"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0" y="396387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12984</xdr:row>
      <xdr:rowOff>0</xdr:rowOff>
    </xdr:from>
    <xdr:to>
      <xdr:col>8</xdr:col>
      <xdr:colOff>0</xdr:colOff>
      <xdr:row>13008</xdr:row>
      <xdr:rowOff>0</xdr:rowOff>
    </xdr:to>
    <xdr:pic>
      <xdr:nvPicPr>
        <xdr:cNvPr id="326" name="Imagen 325" descr="Distribución de P1FPCM5 por A*B">
          <a:extLst>
            <a:ext uri="{FF2B5EF4-FFF2-40B4-BE49-F238E27FC236}">
              <a16:creationId xmlns:a16="http://schemas.microsoft.com/office/drawing/2014/main" id="{AC009E43-E934-45E7-9164-3218AC8065BD}"/>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0" y="396425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12986</xdr:row>
      <xdr:rowOff>0</xdr:rowOff>
    </xdr:from>
    <xdr:to>
      <xdr:col>8</xdr:col>
      <xdr:colOff>0</xdr:colOff>
      <xdr:row>13010</xdr:row>
      <xdr:rowOff>0</xdr:rowOff>
    </xdr:to>
    <xdr:pic>
      <xdr:nvPicPr>
        <xdr:cNvPr id="327" name="Imagen 326" descr="Distribución de P1FPCM6 por A*B">
          <a:extLst>
            <a:ext uri="{FF2B5EF4-FFF2-40B4-BE49-F238E27FC236}">
              <a16:creationId xmlns:a16="http://schemas.microsoft.com/office/drawing/2014/main" id="{D1B68138-72E0-4987-9293-B3D765270E2C}"/>
            </a:ext>
          </a:extLst>
        </xdr:cNvPr>
        <xdr:cNvPicPr>
          <a:picLocks noChangeAspect="1"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0" y="396463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12988</xdr:row>
      <xdr:rowOff>0</xdr:rowOff>
    </xdr:from>
    <xdr:to>
      <xdr:col>8</xdr:col>
      <xdr:colOff>0</xdr:colOff>
      <xdr:row>13012</xdr:row>
      <xdr:rowOff>0</xdr:rowOff>
    </xdr:to>
    <xdr:pic>
      <xdr:nvPicPr>
        <xdr:cNvPr id="328" name="Imagen 327" descr="Distribución de P1FSCM1 por A*B">
          <a:extLst>
            <a:ext uri="{FF2B5EF4-FFF2-40B4-BE49-F238E27FC236}">
              <a16:creationId xmlns:a16="http://schemas.microsoft.com/office/drawing/2014/main" id="{F057750F-CBA1-46B6-A1B7-47B7F48E5EEF}"/>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0" y="396501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12990</xdr:row>
      <xdr:rowOff>0</xdr:rowOff>
    </xdr:from>
    <xdr:to>
      <xdr:col>8</xdr:col>
      <xdr:colOff>0</xdr:colOff>
      <xdr:row>13014</xdr:row>
      <xdr:rowOff>0</xdr:rowOff>
    </xdr:to>
    <xdr:pic>
      <xdr:nvPicPr>
        <xdr:cNvPr id="329" name="Imagen 328" descr="Distribución de P1FSCM2 por A*B">
          <a:extLst>
            <a:ext uri="{FF2B5EF4-FFF2-40B4-BE49-F238E27FC236}">
              <a16:creationId xmlns:a16="http://schemas.microsoft.com/office/drawing/2014/main" id="{2774F8F8-507E-4CC2-AE2B-9B43FC9EA012}"/>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0" y="396540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12992</xdr:row>
      <xdr:rowOff>0</xdr:rowOff>
    </xdr:from>
    <xdr:to>
      <xdr:col>8</xdr:col>
      <xdr:colOff>0</xdr:colOff>
      <xdr:row>13016</xdr:row>
      <xdr:rowOff>0</xdr:rowOff>
    </xdr:to>
    <xdr:pic>
      <xdr:nvPicPr>
        <xdr:cNvPr id="330" name="Imagen 329" descr="Distribución de P1FSCM3 por A*B">
          <a:extLst>
            <a:ext uri="{FF2B5EF4-FFF2-40B4-BE49-F238E27FC236}">
              <a16:creationId xmlns:a16="http://schemas.microsoft.com/office/drawing/2014/main" id="{F0BAAC8C-D157-46D3-8C5C-364730FECC61}"/>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0" y="396578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12994</xdr:row>
      <xdr:rowOff>0</xdr:rowOff>
    </xdr:from>
    <xdr:to>
      <xdr:col>8</xdr:col>
      <xdr:colOff>0</xdr:colOff>
      <xdr:row>13018</xdr:row>
      <xdr:rowOff>0</xdr:rowOff>
    </xdr:to>
    <xdr:pic>
      <xdr:nvPicPr>
        <xdr:cNvPr id="331" name="Imagen 330" descr="Distribución de P1FSCM4 por A*B">
          <a:extLst>
            <a:ext uri="{FF2B5EF4-FFF2-40B4-BE49-F238E27FC236}">
              <a16:creationId xmlns:a16="http://schemas.microsoft.com/office/drawing/2014/main" id="{67775631-6466-4EBA-BF89-7CE500D9FEB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0" y="396616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12996</xdr:row>
      <xdr:rowOff>0</xdr:rowOff>
    </xdr:from>
    <xdr:to>
      <xdr:col>8</xdr:col>
      <xdr:colOff>0</xdr:colOff>
      <xdr:row>13020</xdr:row>
      <xdr:rowOff>0</xdr:rowOff>
    </xdr:to>
    <xdr:pic>
      <xdr:nvPicPr>
        <xdr:cNvPr id="332" name="Imagen 331" descr="Distribución de P1FSCM5 por A*B">
          <a:extLst>
            <a:ext uri="{FF2B5EF4-FFF2-40B4-BE49-F238E27FC236}">
              <a16:creationId xmlns:a16="http://schemas.microsoft.com/office/drawing/2014/main" id="{D3262FF3-D595-47FA-932E-B97F07307FF4}"/>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0" y="396654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12998</xdr:row>
      <xdr:rowOff>0</xdr:rowOff>
    </xdr:from>
    <xdr:to>
      <xdr:col>8</xdr:col>
      <xdr:colOff>0</xdr:colOff>
      <xdr:row>13022</xdr:row>
      <xdr:rowOff>0</xdr:rowOff>
    </xdr:to>
    <xdr:pic>
      <xdr:nvPicPr>
        <xdr:cNvPr id="333" name="Imagen 332" descr="Distribución de P1FSCM6 por A*B">
          <a:extLst>
            <a:ext uri="{FF2B5EF4-FFF2-40B4-BE49-F238E27FC236}">
              <a16:creationId xmlns:a16="http://schemas.microsoft.com/office/drawing/2014/main" id="{85255897-61DE-485E-BAAC-AE3BEF01D000}"/>
            </a:ext>
          </a:extLst>
        </xdr:cNvPr>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0" y="396692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13000</xdr:row>
      <xdr:rowOff>0</xdr:rowOff>
    </xdr:from>
    <xdr:to>
      <xdr:col>8</xdr:col>
      <xdr:colOff>0</xdr:colOff>
      <xdr:row>13024</xdr:row>
      <xdr:rowOff>0</xdr:rowOff>
    </xdr:to>
    <xdr:pic>
      <xdr:nvPicPr>
        <xdr:cNvPr id="334" name="Imagen 333" descr="Distribución de NF1 por A*B">
          <a:extLst>
            <a:ext uri="{FF2B5EF4-FFF2-40B4-BE49-F238E27FC236}">
              <a16:creationId xmlns:a16="http://schemas.microsoft.com/office/drawing/2014/main" id="{79DDF20E-03EB-4687-9CA1-BADD0976C4B5}"/>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0" y="396730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13002</xdr:row>
      <xdr:rowOff>0</xdr:rowOff>
    </xdr:from>
    <xdr:to>
      <xdr:col>8</xdr:col>
      <xdr:colOff>0</xdr:colOff>
      <xdr:row>13026</xdr:row>
      <xdr:rowOff>0</xdr:rowOff>
    </xdr:to>
    <xdr:pic>
      <xdr:nvPicPr>
        <xdr:cNvPr id="335" name="Imagen 334" descr="Distribución de NF2 por A*B">
          <a:extLst>
            <a:ext uri="{FF2B5EF4-FFF2-40B4-BE49-F238E27FC236}">
              <a16:creationId xmlns:a16="http://schemas.microsoft.com/office/drawing/2014/main" id="{3B7884F5-1F50-4624-92BE-5FE751CB6FD4}"/>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0" y="396768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13004</xdr:row>
      <xdr:rowOff>0</xdr:rowOff>
    </xdr:from>
    <xdr:to>
      <xdr:col>8</xdr:col>
      <xdr:colOff>0</xdr:colOff>
      <xdr:row>13028</xdr:row>
      <xdr:rowOff>0</xdr:rowOff>
    </xdr:to>
    <xdr:pic>
      <xdr:nvPicPr>
        <xdr:cNvPr id="336" name="Imagen 335" descr="Distribución de NF3 por A*B">
          <a:extLst>
            <a:ext uri="{FF2B5EF4-FFF2-40B4-BE49-F238E27FC236}">
              <a16:creationId xmlns:a16="http://schemas.microsoft.com/office/drawing/2014/main" id="{6B8383E1-2196-450E-8968-A13BFE4C29B8}"/>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0" y="396806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13006</xdr:row>
      <xdr:rowOff>0</xdr:rowOff>
    </xdr:from>
    <xdr:to>
      <xdr:col>8</xdr:col>
      <xdr:colOff>0</xdr:colOff>
      <xdr:row>13030</xdr:row>
      <xdr:rowOff>0</xdr:rowOff>
    </xdr:to>
    <xdr:pic>
      <xdr:nvPicPr>
        <xdr:cNvPr id="337" name="Imagen 336" descr="Distribución de NF4 por A*B">
          <a:extLst>
            <a:ext uri="{FF2B5EF4-FFF2-40B4-BE49-F238E27FC236}">
              <a16:creationId xmlns:a16="http://schemas.microsoft.com/office/drawing/2014/main" id="{83B2F427-A1BB-4925-97CA-018E50974783}"/>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0" y="396844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13008</xdr:row>
      <xdr:rowOff>0</xdr:rowOff>
    </xdr:from>
    <xdr:to>
      <xdr:col>8</xdr:col>
      <xdr:colOff>0</xdr:colOff>
      <xdr:row>13032</xdr:row>
      <xdr:rowOff>0</xdr:rowOff>
    </xdr:to>
    <xdr:pic>
      <xdr:nvPicPr>
        <xdr:cNvPr id="338" name="Imagen 337" descr="Distribución de NFT por A*B">
          <a:extLst>
            <a:ext uri="{FF2B5EF4-FFF2-40B4-BE49-F238E27FC236}">
              <a16:creationId xmlns:a16="http://schemas.microsoft.com/office/drawing/2014/main" id="{4B9E5626-04D8-4EC1-8821-044D3B14DCDE}"/>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0" y="396882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13010</xdr:row>
      <xdr:rowOff>0</xdr:rowOff>
    </xdr:from>
    <xdr:to>
      <xdr:col>8</xdr:col>
      <xdr:colOff>0</xdr:colOff>
      <xdr:row>13034</xdr:row>
      <xdr:rowOff>0</xdr:rowOff>
    </xdr:to>
    <xdr:pic>
      <xdr:nvPicPr>
        <xdr:cNvPr id="339" name="Imagen 338" descr="Distribución de PF1 por A*B">
          <a:extLst>
            <a:ext uri="{FF2B5EF4-FFF2-40B4-BE49-F238E27FC236}">
              <a16:creationId xmlns:a16="http://schemas.microsoft.com/office/drawing/2014/main" id="{8FD7F019-55FD-469B-A4CB-02EB90F2737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0" y="396921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13012</xdr:row>
      <xdr:rowOff>0</xdr:rowOff>
    </xdr:from>
    <xdr:to>
      <xdr:col>8</xdr:col>
      <xdr:colOff>0</xdr:colOff>
      <xdr:row>13036</xdr:row>
      <xdr:rowOff>0</xdr:rowOff>
    </xdr:to>
    <xdr:pic>
      <xdr:nvPicPr>
        <xdr:cNvPr id="340" name="Imagen 339" descr="Distribución de PF2 por A*B">
          <a:extLst>
            <a:ext uri="{FF2B5EF4-FFF2-40B4-BE49-F238E27FC236}">
              <a16:creationId xmlns:a16="http://schemas.microsoft.com/office/drawing/2014/main" id="{77EAAD88-A57D-458B-99D5-505C1A9F35C6}"/>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0" y="396959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13014</xdr:row>
      <xdr:rowOff>0</xdr:rowOff>
    </xdr:from>
    <xdr:to>
      <xdr:col>8</xdr:col>
      <xdr:colOff>0</xdr:colOff>
      <xdr:row>13038</xdr:row>
      <xdr:rowOff>0</xdr:rowOff>
    </xdr:to>
    <xdr:pic>
      <xdr:nvPicPr>
        <xdr:cNvPr id="341" name="Imagen 340" descr="Distribución de PF3 por A*B">
          <a:extLst>
            <a:ext uri="{FF2B5EF4-FFF2-40B4-BE49-F238E27FC236}">
              <a16:creationId xmlns:a16="http://schemas.microsoft.com/office/drawing/2014/main" id="{4B7F8EE6-41B2-4F8C-88B5-D1E5EFDFA925}"/>
            </a:ext>
          </a:extLst>
        </xdr:cNvPr>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0" y="396997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13016</xdr:row>
      <xdr:rowOff>0</xdr:rowOff>
    </xdr:from>
    <xdr:to>
      <xdr:col>8</xdr:col>
      <xdr:colOff>0</xdr:colOff>
      <xdr:row>13040</xdr:row>
      <xdr:rowOff>0</xdr:rowOff>
    </xdr:to>
    <xdr:pic>
      <xdr:nvPicPr>
        <xdr:cNvPr id="342" name="Imagen 341" descr="Distribución de PF4 por A*B">
          <a:extLst>
            <a:ext uri="{FF2B5EF4-FFF2-40B4-BE49-F238E27FC236}">
              <a16:creationId xmlns:a16="http://schemas.microsoft.com/office/drawing/2014/main" id="{7145DE07-7D51-4AC5-AACD-A0F5B8704A2D}"/>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0" y="397035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13018</xdr:row>
      <xdr:rowOff>0</xdr:rowOff>
    </xdr:from>
    <xdr:to>
      <xdr:col>8</xdr:col>
      <xdr:colOff>0</xdr:colOff>
      <xdr:row>13042</xdr:row>
      <xdr:rowOff>0</xdr:rowOff>
    </xdr:to>
    <xdr:pic>
      <xdr:nvPicPr>
        <xdr:cNvPr id="343" name="Imagen 342" descr="Distribución de PFT por A*B">
          <a:extLst>
            <a:ext uri="{FF2B5EF4-FFF2-40B4-BE49-F238E27FC236}">
              <a16:creationId xmlns:a16="http://schemas.microsoft.com/office/drawing/2014/main" id="{3A482F8A-3C37-40BE-835B-C959C0681517}"/>
            </a:ext>
          </a:extLst>
        </xdr:cNvPr>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0" y="397073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13020</xdr:row>
      <xdr:rowOff>0</xdr:rowOff>
    </xdr:from>
    <xdr:to>
      <xdr:col>8</xdr:col>
      <xdr:colOff>0</xdr:colOff>
      <xdr:row>13044</xdr:row>
      <xdr:rowOff>0</xdr:rowOff>
    </xdr:to>
    <xdr:pic>
      <xdr:nvPicPr>
        <xdr:cNvPr id="344" name="Imagen 343" descr="Distribución de D1Fr1 por A*B">
          <a:extLst>
            <a:ext uri="{FF2B5EF4-FFF2-40B4-BE49-F238E27FC236}">
              <a16:creationId xmlns:a16="http://schemas.microsoft.com/office/drawing/2014/main" id="{2EC27C14-E793-42D1-9603-EF7DAC4FE97F}"/>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0" y="397111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13022</xdr:row>
      <xdr:rowOff>0</xdr:rowOff>
    </xdr:from>
    <xdr:to>
      <xdr:col>8</xdr:col>
      <xdr:colOff>0</xdr:colOff>
      <xdr:row>13046</xdr:row>
      <xdr:rowOff>0</xdr:rowOff>
    </xdr:to>
    <xdr:pic>
      <xdr:nvPicPr>
        <xdr:cNvPr id="345" name="Imagen 344" descr="Distribución de D1Fr2 por A*B">
          <a:extLst>
            <a:ext uri="{FF2B5EF4-FFF2-40B4-BE49-F238E27FC236}">
              <a16:creationId xmlns:a16="http://schemas.microsoft.com/office/drawing/2014/main" id="{9A8A35C8-F42A-456F-90A4-A5402BF1EC7E}"/>
            </a:ext>
          </a:extLst>
        </xdr:cNvPr>
        <xdr:cNvPicPr>
          <a:picLocks noChangeAspect="1"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0" y="397149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13024</xdr:row>
      <xdr:rowOff>0</xdr:rowOff>
    </xdr:from>
    <xdr:to>
      <xdr:col>8</xdr:col>
      <xdr:colOff>0</xdr:colOff>
      <xdr:row>13048</xdr:row>
      <xdr:rowOff>0</xdr:rowOff>
    </xdr:to>
    <xdr:pic>
      <xdr:nvPicPr>
        <xdr:cNvPr id="346" name="Imagen 345" descr="Distribución de L1Fr1 por A*B">
          <a:extLst>
            <a:ext uri="{FF2B5EF4-FFF2-40B4-BE49-F238E27FC236}">
              <a16:creationId xmlns:a16="http://schemas.microsoft.com/office/drawing/2014/main" id="{89DC5548-67AA-4F04-8A4D-8AF738DD7DA1}"/>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0" y="397187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13026</xdr:row>
      <xdr:rowOff>0</xdr:rowOff>
    </xdr:from>
    <xdr:to>
      <xdr:col>8</xdr:col>
      <xdr:colOff>0</xdr:colOff>
      <xdr:row>13050</xdr:row>
      <xdr:rowOff>0</xdr:rowOff>
    </xdr:to>
    <xdr:pic>
      <xdr:nvPicPr>
        <xdr:cNvPr id="347" name="Imagen 346" descr="Distribución de L1Fr2 por A*B">
          <a:extLst>
            <a:ext uri="{FF2B5EF4-FFF2-40B4-BE49-F238E27FC236}">
              <a16:creationId xmlns:a16="http://schemas.microsoft.com/office/drawing/2014/main" id="{2F0B5ED0-6816-4330-B819-4C93B60C7D31}"/>
            </a:ext>
          </a:extLst>
        </xdr:cNvPr>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0" y="397225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13028</xdr:row>
      <xdr:rowOff>0</xdr:rowOff>
    </xdr:from>
    <xdr:to>
      <xdr:col>8</xdr:col>
      <xdr:colOff>0</xdr:colOff>
      <xdr:row>13052</xdr:row>
      <xdr:rowOff>0</xdr:rowOff>
    </xdr:to>
    <xdr:pic>
      <xdr:nvPicPr>
        <xdr:cNvPr id="348" name="Imagen 347" descr="Distribución de P1Fr1 por A*B">
          <a:extLst>
            <a:ext uri="{FF2B5EF4-FFF2-40B4-BE49-F238E27FC236}">
              <a16:creationId xmlns:a16="http://schemas.microsoft.com/office/drawing/2014/main" id="{0C36A481-60DB-410B-A88B-090C9020E6BD}"/>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0" y="397263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13030</xdr:row>
      <xdr:rowOff>0</xdr:rowOff>
    </xdr:from>
    <xdr:to>
      <xdr:col>8</xdr:col>
      <xdr:colOff>0</xdr:colOff>
      <xdr:row>13054</xdr:row>
      <xdr:rowOff>0</xdr:rowOff>
    </xdr:to>
    <xdr:pic>
      <xdr:nvPicPr>
        <xdr:cNvPr id="349" name="Imagen 348" descr="Distribución de P1Fr2 por A*B">
          <a:extLst>
            <a:ext uri="{FF2B5EF4-FFF2-40B4-BE49-F238E27FC236}">
              <a16:creationId xmlns:a16="http://schemas.microsoft.com/office/drawing/2014/main" id="{BBD91567-EE57-47A1-8D45-A5141A144D27}"/>
            </a:ext>
          </a:extLst>
        </xdr:cNvPr>
        <xdr:cNvPicPr>
          <a:picLocks noChangeAspect="1"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0" y="397302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13032</xdr:row>
      <xdr:rowOff>0</xdr:rowOff>
    </xdr:from>
    <xdr:to>
      <xdr:col>8</xdr:col>
      <xdr:colOff>0</xdr:colOff>
      <xdr:row>13056</xdr:row>
      <xdr:rowOff>0</xdr:rowOff>
    </xdr:to>
    <xdr:pic>
      <xdr:nvPicPr>
        <xdr:cNvPr id="350" name="Imagen 349" descr="Distribución de NF1ha por A*B">
          <a:extLst>
            <a:ext uri="{FF2B5EF4-FFF2-40B4-BE49-F238E27FC236}">
              <a16:creationId xmlns:a16="http://schemas.microsoft.com/office/drawing/2014/main" id="{28411BF8-280A-4646-8194-EAC7EDE5ECD5}"/>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0" y="397340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13034</xdr:row>
      <xdr:rowOff>0</xdr:rowOff>
    </xdr:from>
    <xdr:to>
      <xdr:col>8</xdr:col>
      <xdr:colOff>0</xdr:colOff>
      <xdr:row>13058</xdr:row>
      <xdr:rowOff>0</xdr:rowOff>
    </xdr:to>
    <xdr:pic>
      <xdr:nvPicPr>
        <xdr:cNvPr id="351" name="Imagen 350" descr="Distribución de NF2ha por A*B">
          <a:extLst>
            <a:ext uri="{FF2B5EF4-FFF2-40B4-BE49-F238E27FC236}">
              <a16:creationId xmlns:a16="http://schemas.microsoft.com/office/drawing/2014/main" id="{07F785EC-C4CA-4524-9AD8-32AC30331EC3}"/>
            </a:ext>
          </a:extLst>
        </xdr:cNvPr>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0" y="397378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13036</xdr:row>
      <xdr:rowOff>0</xdr:rowOff>
    </xdr:from>
    <xdr:to>
      <xdr:col>8</xdr:col>
      <xdr:colOff>0</xdr:colOff>
      <xdr:row>13060</xdr:row>
      <xdr:rowOff>0</xdr:rowOff>
    </xdr:to>
    <xdr:pic>
      <xdr:nvPicPr>
        <xdr:cNvPr id="352" name="Imagen 351" descr="Distribución de NF3ha por A*B">
          <a:extLst>
            <a:ext uri="{FF2B5EF4-FFF2-40B4-BE49-F238E27FC236}">
              <a16:creationId xmlns:a16="http://schemas.microsoft.com/office/drawing/2014/main" id="{C2560317-019A-41D0-933C-1000D61137BB}"/>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0" y="397416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13038</xdr:row>
      <xdr:rowOff>0</xdr:rowOff>
    </xdr:from>
    <xdr:to>
      <xdr:col>8</xdr:col>
      <xdr:colOff>0</xdr:colOff>
      <xdr:row>13062</xdr:row>
      <xdr:rowOff>0</xdr:rowOff>
    </xdr:to>
    <xdr:pic>
      <xdr:nvPicPr>
        <xdr:cNvPr id="353" name="Imagen 352" descr="Distribución de NF4ha por A*B">
          <a:extLst>
            <a:ext uri="{FF2B5EF4-FFF2-40B4-BE49-F238E27FC236}">
              <a16:creationId xmlns:a16="http://schemas.microsoft.com/office/drawing/2014/main" id="{5B0B6DB7-5C4B-4602-8384-30A24D178BFA}"/>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0" y="397454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13040</xdr:row>
      <xdr:rowOff>0</xdr:rowOff>
    </xdr:from>
    <xdr:to>
      <xdr:col>8</xdr:col>
      <xdr:colOff>0</xdr:colOff>
      <xdr:row>13064</xdr:row>
      <xdr:rowOff>0</xdr:rowOff>
    </xdr:to>
    <xdr:pic>
      <xdr:nvPicPr>
        <xdr:cNvPr id="354" name="Imagen 353" descr="Distribución de NFCha por A*B">
          <a:extLst>
            <a:ext uri="{FF2B5EF4-FFF2-40B4-BE49-F238E27FC236}">
              <a16:creationId xmlns:a16="http://schemas.microsoft.com/office/drawing/2014/main" id="{86F199B9-E0FB-4497-B598-B34C17F2BB17}"/>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0" y="397492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13042</xdr:row>
      <xdr:rowOff>0</xdr:rowOff>
    </xdr:from>
    <xdr:to>
      <xdr:col>8</xdr:col>
      <xdr:colOff>0</xdr:colOff>
      <xdr:row>13066</xdr:row>
      <xdr:rowOff>0</xdr:rowOff>
    </xdr:to>
    <xdr:pic>
      <xdr:nvPicPr>
        <xdr:cNvPr id="355" name="Imagen 354" descr="Distribución de NFTha por A*B">
          <a:extLst>
            <a:ext uri="{FF2B5EF4-FFF2-40B4-BE49-F238E27FC236}">
              <a16:creationId xmlns:a16="http://schemas.microsoft.com/office/drawing/2014/main" id="{24CD9324-0641-45D0-B115-C728E43B0DA4}"/>
            </a:ext>
          </a:extLst>
        </xdr:cNvPr>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0" y="397530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13044</xdr:row>
      <xdr:rowOff>0</xdr:rowOff>
    </xdr:from>
    <xdr:to>
      <xdr:col>8</xdr:col>
      <xdr:colOff>0</xdr:colOff>
      <xdr:row>13068</xdr:row>
      <xdr:rowOff>0</xdr:rowOff>
    </xdr:to>
    <xdr:pic>
      <xdr:nvPicPr>
        <xdr:cNvPr id="356" name="Imagen 355" descr="Distribución de PF1ha por A*B">
          <a:extLst>
            <a:ext uri="{FF2B5EF4-FFF2-40B4-BE49-F238E27FC236}">
              <a16:creationId xmlns:a16="http://schemas.microsoft.com/office/drawing/2014/main" id="{09E08AEF-D936-44A4-8D5A-A6E4DD609236}"/>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0" y="397568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13046</xdr:row>
      <xdr:rowOff>0</xdr:rowOff>
    </xdr:from>
    <xdr:to>
      <xdr:col>8</xdr:col>
      <xdr:colOff>0</xdr:colOff>
      <xdr:row>13070</xdr:row>
      <xdr:rowOff>0</xdr:rowOff>
    </xdr:to>
    <xdr:pic>
      <xdr:nvPicPr>
        <xdr:cNvPr id="357" name="Imagen 356" descr="Distribución de PF2ha por A*B">
          <a:extLst>
            <a:ext uri="{FF2B5EF4-FFF2-40B4-BE49-F238E27FC236}">
              <a16:creationId xmlns:a16="http://schemas.microsoft.com/office/drawing/2014/main" id="{021B9FB7-A36E-4A50-96C0-A665C4EFF942}"/>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0" y="397606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13048</xdr:row>
      <xdr:rowOff>0</xdr:rowOff>
    </xdr:from>
    <xdr:to>
      <xdr:col>8</xdr:col>
      <xdr:colOff>0</xdr:colOff>
      <xdr:row>13072</xdr:row>
      <xdr:rowOff>0</xdr:rowOff>
    </xdr:to>
    <xdr:pic>
      <xdr:nvPicPr>
        <xdr:cNvPr id="358" name="Imagen 357" descr="Distribución de PF3ha por A*B">
          <a:extLst>
            <a:ext uri="{FF2B5EF4-FFF2-40B4-BE49-F238E27FC236}">
              <a16:creationId xmlns:a16="http://schemas.microsoft.com/office/drawing/2014/main" id="{ECBC7BC6-5223-403F-B635-3C51D63150A2}"/>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0" y="397644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13050</xdr:row>
      <xdr:rowOff>0</xdr:rowOff>
    </xdr:from>
    <xdr:to>
      <xdr:col>8</xdr:col>
      <xdr:colOff>0</xdr:colOff>
      <xdr:row>13074</xdr:row>
      <xdr:rowOff>0</xdr:rowOff>
    </xdr:to>
    <xdr:pic>
      <xdr:nvPicPr>
        <xdr:cNvPr id="359" name="Imagen 358" descr="Distribución de PF4ha por A*B">
          <a:extLst>
            <a:ext uri="{FF2B5EF4-FFF2-40B4-BE49-F238E27FC236}">
              <a16:creationId xmlns:a16="http://schemas.microsoft.com/office/drawing/2014/main" id="{629EBD34-8F6C-4FD2-B7C2-1C6D0A41CC8A}"/>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0" y="397683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13052</xdr:row>
      <xdr:rowOff>0</xdr:rowOff>
    </xdr:from>
    <xdr:to>
      <xdr:col>8</xdr:col>
      <xdr:colOff>0</xdr:colOff>
      <xdr:row>13076</xdr:row>
      <xdr:rowOff>0</xdr:rowOff>
    </xdr:to>
    <xdr:pic>
      <xdr:nvPicPr>
        <xdr:cNvPr id="360" name="Imagen 359" descr="Distribución de PFCha por A*B">
          <a:extLst>
            <a:ext uri="{FF2B5EF4-FFF2-40B4-BE49-F238E27FC236}">
              <a16:creationId xmlns:a16="http://schemas.microsoft.com/office/drawing/2014/main" id="{DB4E174C-3F5D-4244-B2B8-3934B2C13309}"/>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0" y="397721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13054</xdr:row>
      <xdr:rowOff>0</xdr:rowOff>
    </xdr:from>
    <xdr:to>
      <xdr:col>8</xdr:col>
      <xdr:colOff>0</xdr:colOff>
      <xdr:row>13078</xdr:row>
      <xdr:rowOff>0</xdr:rowOff>
    </xdr:to>
    <xdr:pic>
      <xdr:nvPicPr>
        <xdr:cNvPr id="361" name="Imagen 360" descr="Distribución de PFTha por A*B">
          <a:extLst>
            <a:ext uri="{FF2B5EF4-FFF2-40B4-BE49-F238E27FC236}">
              <a16:creationId xmlns:a16="http://schemas.microsoft.com/office/drawing/2014/main" id="{7860E670-A4F7-49E9-B284-FBC18EEA0DA8}"/>
            </a:ext>
          </a:extLst>
        </xdr:cNvPr>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a:stretch>
          <a:fillRect/>
        </a:stretch>
      </xdr:blipFill>
      <xdr:spPr bwMode="auto">
        <a:xfrm>
          <a:off x="0" y="397759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13056</xdr:row>
      <xdr:rowOff>0</xdr:rowOff>
    </xdr:from>
    <xdr:to>
      <xdr:col>8</xdr:col>
      <xdr:colOff>0</xdr:colOff>
      <xdr:row>13079</xdr:row>
      <xdr:rowOff>190500</xdr:rowOff>
    </xdr:to>
    <xdr:pic>
      <xdr:nvPicPr>
        <xdr:cNvPr id="362" name="Imagen 361" descr="Distribución de NF1m2 por A*B">
          <a:extLst>
            <a:ext uri="{FF2B5EF4-FFF2-40B4-BE49-F238E27FC236}">
              <a16:creationId xmlns:a16="http://schemas.microsoft.com/office/drawing/2014/main" id="{8E8E0191-3403-40CB-B74B-BA5C514349A5}"/>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0" y="397797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13058</xdr:row>
      <xdr:rowOff>0</xdr:rowOff>
    </xdr:from>
    <xdr:to>
      <xdr:col>8</xdr:col>
      <xdr:colOff>0</xdr:colOff>
      <xdr:row>13081</xdr:row>
      <xdr:rowOff>171450</xdr:rowOff>
    </xdr:to>
    <xdr:pic>
      <xdr:nvPicPr>
        <xdr:cNvPr id="363" name="Imagen 362" descr="Distribución de NF2m2 por A*B">
          <a:extLst>
            <a:ext uri="{FF2B5EF4-FFF2-40B4-BE49-F238E27FC236}">
              <a16:creationId xmlns:a16="http://schemas.microsoft.com/office/drawing/2014/main" id="{23D75379-E09D-4AC7-B909-BEA231B1F702}"/>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a:stretch>
          <a:fillRect/>
        </a:stretch>
      </xdr:blipFill>
      <xdr:spPr bwMode="auto">
        <a:xfrm>
          <a:off x="0" y="397835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13060</xdr:row>
      <xdr:rowOff>0</xdr:rowOff>
    </xdr:from>
    <xdr:to>
      <xdr:col>8</xdr:col>
      <xdr:colOff>0</xdr:colOff>
      <xdr:row>13083</xdr:row>
      <xdr:rowOff>152400</xdr:rowOff>
    </xdr:to>
    <xdr:pic>
      <xdr:nvPicPr>
        <xdr:cNvPr id="364" name="Imagen 363" descr="Distribución de NFhm2 por A*B">
          <a:extLst>
            <a:ext uri="{FF2B5EF4-FFF2-40B4-BE49-F238E27FC236}">
              <a16:creationId xmlns:a16="http://schemas.microsoft.com/office/drawing/2014/main" id="{C1EF3209-B1C3-4B3A-94C8-DAB59F8BADFF}"/>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0" y="3978735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13062</xdr:row>
      <xdr:rowOff>0</xdr:rowOff>
    </xdr:from>
    <xdr:to>
      <xdr:col>8</xdr:col>
      <xdr:colOff>0</xdr:colOff>
      <xdr:row>13085</xdr:row>
      <xdr:rowOff>133350</xdr:rowOff>
    </xdr:to>
    <xdr:pic>
      <xdr:nvPicPr>
        <xdr:cNvPr id="365" name="Imagen 364" descr="Distribución de NF4m2 por A*B">
          <a:extLst>
            <a:ext uri="{FF2B5EF4-FFF2-40B4-BE49-F238E27FC236}">
              <a16:creationId xmlns:a16="http://schemas.microsoft.com/office/drawing/2014/main" id="{97564F75-00A8-4615-AC86-E819EF4D9360}"/>
            </a:ext>
          </a:extLst>
        </xdr:cNvPr>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a:stretch>
          <a:fillRect/>
        </a:stretch>
      </xdr:blipFill>
      <xdr:spPr bwMode="auto">
        <a:xfrm>
          <a:off x="0" y="3979116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13064</xdr:row>
      <xdr:rowOff>0</xdr:rowOff>
    </xdr:from>
    <xdr:to>
      <xdr:col>8</xdr:col>
      <xdr:colOff>0</xdr:colOff>
      <xdr:row>13087</xdr:row>
      <xdr:rowOff>114301</xdr:rowOff>
    </xdr:to>
    <xdr:pic>
      <xdr:nvPicPr>
        <xdr:cNvPr id="366" name="Imagen 365" descr="Distribución de NFCm2 por A*B">
          <a:extLst>
            <a:ext uri="{FF2B5EF4-FFF2-40B4-BE49-F238E27FC236}">
              <a16:creationId xmlns:a16="http://schemas.microsoft.com/office/drawing/2014/main" id="{26AA7058-42B8-4FE6-8144-A8155C9AFAA7}"/>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0" y="3979497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13066</xdr:row>
      <xdr:rowOff>0</xdr:rowOff>
    </xdr:from>
    <xdr:to>
      <xdr:col>8</xdr:col>
      <xdr:colOff>0</xdr:colOff>
      <xdr:row>13089</xdr:row>
      <xdr:rowOff>95250</xdr:rowOff>
    </xdr:to>
    <xdr:pic>
      <xdr:nvPicPr>
        <xdr:cNvPr id="367" name="Imagen 366" descr="Distribución de NFTm2 por A*B">
          <a:extLst>
            <a:ext uri="{FF2B5EF4-FFF2-40B4-BE49-F238E27FC236}">
              <a16:creationId xmlns:a16="http://schemas.microsoft.com/office/drawing/2014/main" id="{DE9C4959-A9B0-4859-B3A3-34CAEE71910E}"/>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a:stretch>
          <a:fillRect/>
        </a:stretch>
      </xdr:blipFill>
      <xdr:spPr bwMode="auto">
        <a:xfrm>
          <a:off x="0" y="3979878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13068</xdr:row>
      <xdr:rowOff>0</xdr:rowOff>
    </xdr:from>
    <xdr:to>
      <xdr:col>8</xdr:col>
      <xdr:colOff>0</xdr:colOff>
      <xdr:row>13091</xdr:row>
      <xdr:rowOff>95250</xdr:rowOff>
    </xdr:to>
    <xdr:pic>
      <xdr:nvPicPr>
        <xdr:cNvPr id="368" name="Imagen 367" descr="Distribución de PF1m2 por A*B">
          <a:extLst>
            <a:ext uri="{FF2B5EF4-FFF2-40B4-BE49-F238E27FC236}">
              <a16:creationId xmlns:a16="http://schemas.microsoft.com/office/drawing/2014/main" id="{8F8605A8-501F-47C2-BFE5-D9076C134FF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0" y="3980259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13070</xdr:row>
      <xdr:rowOff>0</xdr:rowOff>
    </xdr:from>
    <xdr:to>
      <xdr:col>8</xdr:col>
      <xdr:colOff>0</xdr:colOff>
      <xdr:row>13093</xdr:row>
      <xdr:rowOff>95250</xdr:rowOff>
    </xdr:to>
    <xdr:pic>
      <xdr:nvPicPr>
        <xdr:cNvPr id="369" name="Imagen 368" descr="Distribución de PF2m2 por A*B">
          <a:extLst>
            <a:ext uri="{FF2B5EF4-FFF2-40B4-BE49-F238E27FC236}">
              <a16:creationId xmlns:a16="http://schemas.microsoft.com/office/drawing/2014/main" id="{05E89414-A9F7-4D47-A291-9053C1B382B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a:stretch>
          <a:fillRect/>
        </a:stretch>
      </xdr:blipFill>
      <xdr:spPr bwMode="auto">
        <a:xfrm>
          <a:off x="0" y="3980640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13072</xdr:row>
      <xdr:rowOff>0</xdr:rowOff>
    </xdr:from>
    <xdr:to>
      <xdr:col>8</xdr:col>
      <xdr:colOff>0</xdr:colOff>
      <xdr:row>13094</xdr:row>
      <xdr:rowOff>285750</xdr:rowOff>
    </xdr:to>
    <xdr:pic>
      <xdr:nvPicPr>
        <xdr:cNvPr id="370" name="Imagen 369" descr="Distribución de PF3m2 por A*B">
          <a:extLst>
            <a:ext uri="{FF2B5EF4-FFF2-40B4-BE49-F238E27FC236}">
              <a16:creationId xmlns:a16="http://schemas.microsoft.com/office/drawing/2014/main" id="{7CA23161-6DCB-4020-A8D8-30FD23C97A61}"/>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0" y="3981021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13074</xdr:row>
      <xdr:rowOff>0</xdr:rowOff>
    </xdr:from>
    <xdr:to>
      <xdr:col>8</xdr:col>
      <xdr:colOff>0</xdr:colOff>
      <xdr:row>13096</xdr:row>
      <xdr:rowOff>76200</xdr:rowOff>
    </xdr:to>
    <xdr:pic>
      <xdr:nvPicPr>
        <xdr:cNvPr id="371" name="Imagen 370" descr="Distribución de PF4m2 por A*B">
          <a:extLst>
            <a:ext uri="{FF2B5EF4-FFF2-40B4-BE49-F238E27FC236}">
              <a16:creationId xmlns:a16="http://schemas.microsoft.com/office/drawing/2014/main" id="{609E0780-A545-4FC8-862E-05BF2B436F2A}"/>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a:stretch>
          <a:fillRect/>
        </a:stretch>
      </xdr:blipFill>
      <xdr:spPr bwMode="auto">
        <a:xfrm>
          <a:off x="0" y="398140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13076</xdr:row>
      <xdr:rowOff>0</xdr:rowOff>
    </xdr:from>
    <xdr:to>
      <xdr:col>8</xdr:col>
      <xdr:colOff>0</xdr:colOff>
      <xdr:row>13097</xdr:row>
      <xdr:rowOff>133350</xdr:rowOff>
    </xdr:to>
    <xdr:pic>
      <xdr:nvPicPr>
        <xdr:cNvPr id="372" name="Imagen 371" descr="Distribución de PFCm2 por A*B">
          <a:extLst>
            <a:ext uri="{FF2B5EF4-FFF2-40B4-BE49-F238E27FC236}">
              <a16:creationId xmlns:a16="http://schemas.microsoft.com/office/drawing/2014/main" id="{B9042763-5662-4B2D-AE32-3CEF14C3FD9D}"/>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0" y="3981783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13078</xdr:row>
      <xdr:rowOff>0</xdr:rowOff>
    </xdr:from>
    <xdr:to>
      <xdr:col>8</xdr:col>
      <xdr:colOff>0</xdr:colOff>
      <xdr:row>13098</xdr:row>
      <xdr:rowOff>314326</xdr:rowOff>
    </xdr:to>
    <xdr:pic>
      <xdr:nvPicPr>
        <xdr:cNvPr id="373" name="Imagen 372" descr="Distribución de PFTm2 por A*B">
          <a:extLst>
            <a:ext uri="{FF2B5EF4-FFF2-40B4-BE49-F238E27FC236}">
              <a16:creationId xmlns:a16="http://schemas.microsoft.com/office/drawing/2014/main" id="{05782D3D-CE1D-4BCB-975B-6FE3142608D7}"/>
            </a:ext>
          </a:extLst>
        </xdr:cNvPr>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a:stretch>
          <a:fillRect/>
        </a:stretch>
      </xdr:blipFill>
      <xdr:spPr bwMode="auto">
        <a:xfrm>
          <a:off x="0" y="3982164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900</xdr:row>
      <xdr:rowOff>0</xdr:rowOff>
    </xdr:from>
    <xdr:to>
      <xdr:col>8</xdr:col>
      <xdr:colOff>0</xdr:colOff>
      <xdr:row>912</xdr:row>
      <xdr:rowOff>1000124</xdr:rowOff>
    </xdr:to>
    <xdr:pic>
      <xdr:nvPicPr>
        <xdr:cNvPr id="2" name="Imagen 1" descr="Distribución de AM1 por A">
          <a:extLst>
            <a:ext uri="{FF2B5EF4-FFF2-40B4-BE49-F238E27FC236}">
              <a16:creationId xmlns:a16="http://schemas.microsoft.com/office/drawing/2014/main" id="{7F649E22-0B3E-40BC-A11A-B7B13879C5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905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936</xdr:row>
      <xdr:rowOff>0</xdr:rowOff>
    </xdr:from>
    <xdr:to>
      <xdr:col>8</xdr:col>
      <xdr:colOff>0</xdr:colOff>
      <xdr:row>948</xdr:row>
      <xdr:rowOff>1000125</xdr:rowOff>
    </xdr:to>
    <xdr:pic>
      <xdr:nvPicPr>
        <xdr:cNvPr id="3" name="Imagen 2" descr="Distribución de AM2 por A">
          <a:extLst>
            <a:ext uri="{FF2B5EF4-FFF2-40B4-BE49-F238E27FC236}">
              <a16:creationId xmlns:a16="http://schemas.microsoft.com/office/drawing/2014/main" id="{94B80500-B74B-4170-B7FA-1426F87EF4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67260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xdr:row>
      <xdr:rowOff>0</xdr:rowOff>
    </xdr:from>
    <xdr:to>
      <xdr:col>8</xdr:col>
      <xdr:colOff>0</xdr:colOff>
      <xdr:row>984</xdr:row>
      <xdr:rowOff>1000125</xdr:rowOff>
    </xdr:to>
    <xdr:pic>
      <xdr:nvPicPr>
        <xdr:cNvPr id="4" name="Imagen 3" descr="Distribución de AM3 por A">
          <a:extLst>
            <a:ext uri="{FF2B5EF4-FFF2-40B4-BE49-F238E27FC236}">
              <a16:creationId xmlns:a16="http://schemas.microsoft.com/office/drawing/2014/main" id="{80D3B68E-B6CB-4681-829E-B2932919DFD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85466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1008</xdr:row>
      <xdr:rowOff>0</xdr:rowOff>
    </xdr:from>
    <xdr:to>
      <xdr:col>8</xdr:col>
      <xdr:colOff>0</xdr:colOff>
      <xdr:row>1020</xdr:row>
      <xdr:rowOff>1000126</xdr:rowOff>
    </xdr:to>
    <xdr:pic>
      <xdr:nvPicPr>
        <xdr:cNvPr id="5" name="Imagen 4" descr="Distribución de AM4 por A">
          <a:extLst>
            <a:ext uri="{FF2B5EF4-FFF2-40B4-BE49-F238E27FC236}">
              <a16:creationId xmlns:a16="http://schemas.microsoft.com/office/drawing/2014/main" id="{7BF2AF6E-6C18-4BD9-9D81-8A65DCF6FA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703671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1044</xdr:row>
      <xdr:rowOff>0</xdr:rowOff>
    </xdr:from>
    <xdr:to>
      <xdr:col>8</xdr:col>
      <xdr:colOff>0</xdr:colOff>
      <xdr:row>1056</xdr:row>
      <xdr:rowOff>1000125</xdr:rowOff>
    </xdr:to>
    <xdr:pic>
      <xdr:nvPicPr>
        <xdr:cNvPr id="6" name="Imagen 5" descr="Distribución de AM5 por A">
          <a:extLst>
            <a:ext uri="{FF2B5EF4-FFF2-40B4-BE49-F238E27FC236}">
              <a16:creationId xmlns:a16="http://schemas.microsoft.com/office/drawing/2014/main" id="{DD4B61AA-A900-41E3-A784-402F52F1CC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821876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1080</xdr:row>
      <xdr:rowOff>0</xdr:rowOff>
    </xdr:from>
    <xdr:to>
      <xdr:col>8</xdr:col>
      <xdr:colOff>0</xdr:colOff>
      <xdr:row>1092</xdr:row>
      <xdr:rowOff>1000125</xdr:rowOff>
    </xdr:to>
    <xdr:pic>
      <xdr:nvPicPr>
        <xdr:cNvPr id="7" name="Imagen 6" descr="Distribución de AM6 por A">
          <a:extLst>
            <a:ext uri="{FF2B5EF4-FFF2-40B4-BE49-F238E27FC236}">
              <a16:creationId xmlns:a16="http://schemas.microsoft.com/office/drawing/2014/main" id="{99DEC836-5883-4465-A55E-4306E3708EA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94008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xdr:row>
      <xdr:rowOff>0</xdr:rowOff>
    </xdr:from>
    <xdr:to>
      <xdr:col>8</xdr:col>
      <xdr:colOff>0</xdr:colOff>
      <xdr:row>1128</xdr:row>
      <xdr:rowOff>1000125</xdr:rowOff>
    </xdr:to>
    <xdr:pic>
      <xdr:nvPicPr>
        <xdr:cNvPr id="8" name="Imagen 7" descr="Distribución de DM1 por A">
          <a:extLst>
            <a:ext uri="{FF2B5EF4-FFF2-40B4-BE49-F238E27FC236}">
              <a16:creationId xmlns:a16="http://schemas.microsoft.com/office/drawing/2014/main" id="{5B2A26D0-C4E7-4632-8B7F-20F465164B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058287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1152</xdr:row>
      <xdr:rowOff>0</xdr:rowOff>
    </xdr:from>
    <xdr:to>
      <xdr:col>8</xdr:col>
      <xdr:colOff>0</xdr:colOff>
      <xdr:row>1164</xdr:row>
      <xdr:rowOff>1000124</xdr:rowOff>
    </xdr:to>
    <xdr:pic>
      <xdr:nvPicPr>
        <xdr:cNvPr id="9" name="Imagen 8" descr="Distribución de DM2 por A">
          <a:extLst>
            <a:ext uri="{FF2B5EF4-FFF2-40B4-BE49-F238E27FC236}">
              <a16:creationId xmlns:a16="http://schemas.microsoft.com/office/drawing/2014/main" id="{748D74F0-F36A-45C2-AE1F-1B0163C551E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176492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1188</xdr:row>
      <xdr:rowOff>0</xdr:rowOff>
    </xdr:from>
    <xdr:to>
      <xdr:col>8</xdr:col>
      <xdr:colOff>0</xdr:colOff>
      <xdr:row>1200</xdr:row>
      <xdr:rowOff>1000125</xdr:rowOff>
    </xdr:to>
    <xdr:pic>
      <xdr:nvPicPr>
        <xdr:cNvPr id="10" name="Imagen 9" descr="Distribución de DM3 por A">
          <a:extLst>
            <a:ext uri="{FF2B5EF4-FFF2-40B4-BE49-F238E27FC236}">
              <a16:creationId xmlns:a16="http://schemas.microsoft.com/office/drawing/2014/main" id="{2868DEBE-B3B7-40ED-9D32-C6D1DFB7E89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294697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xdr:row>
      <xdr:rowOff>0</xdr:rowOff>
    </xdr:from>
    <xdr:to>
      <xdr:col>8</xdr:col>
      <xdr:colOff>0</xdr:colOff>
      <xdr:row>1236</xdr:row>
      <xdr:rowOff>1000125</xdr:rowOff>
    </xdr:to>
    <xdr:pic>
      <xdr:nvPicPr>
        <xdr:cNvPr id="11" name="Imagen 10" descr="Distribución de DM4 por A">
          <a:extLst>
            <a:ext uri="{FF2B5EF4-FFF2-40B4-BE49-F238E27FC236}">
              <a16:creationId xmlns:a16="http://schemas.microsoft.com/office/drawing/2014/main" id="{AF0D5225-43D6-4015-9542-AACC0B21A2B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412902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1260</xdr:row>
      <xdr:rowOff>0</xdr:rowOff>
    </xdr:from>
    <xdr:to>
      <xdr:col>8</xdr:col>
      <xdr:colOff>0</xdr:colOff>
      <xdr:row>1272</xdr:row>
      <xdr:rowOff>1000126</xdr:rowOff>
    </xdr:to>
    <xdr:pic>
      <xdr:nvPicPr>
        <xdr:cNvPr id="12" name="Imagen 11" descr="Distribución de DM5 por A">
          <a:extLst>
            <a:ext uri="{FF2B5EF4-FFF2-40B4-BE49-F238E27FC236}">
              <a16:creationId xmlns:a16="http://schemas.microsoft.com/office/drawing/2014/main" id="{A51D5220-0670-4209-BDC5-90179F1DCC3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53110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xdr:row>
      <xdr:rowOff>0</xdr:rowOff>
    </xdr:from>
    <xdr:to>
      <xdr:col>8</xdr:col>
      <xdr:colOff>0</xdr:colOff>
      <xdr:row>1308</xdr:row>
      <xdr:rowOff>1000125</xdr:rowOff>
    </xdr:to>
    <xdr:pic>
      <xdr:nvPicPr>
        <xdr:cNvPr id="13" name="Imagen 12" descr="Distribución de DM6 por A">
          <a:extLst>
            <a:ext uri="{FF2B5EF4-FFF2-40B4-BE49-F238E27FC236}">
              <a16:creationId xmlns:a16="http://schemas.microsoft.com/office/drawing/2014/main" id="{9680A177-81D1-4271-9322-D08F30FA48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649313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xdr:row>
      <xdr:rowOff>0</xdr:rowOff>
    </xdr:from>
    <xdr:to>
      <xdr:col>8</xdr:col>
      <xdr:colOff>0</xdr:colOff>
      <xdr:row>1344</xdr:row>
      <xdr:rowOff>1000125</xdr:rowOff>
    </xdr:to>
    <xdr:pic>
      <xdr:nvPicPr>
        <xdr:cNvPr id="14" name="Imagen 13" descr="Distribución de NFLM1 por A">
          <a:extLst>
            <a:ext uri="{FF2B5EF4-FFF2-40B4-BE49-F238E27FC236}">
              <a16:creationId xmlns:a16="http://schemas.microsoft.com/office/drawing/2014/main" id="{398C9CC7-CCE4-4D31-96FD-A181AA8120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767518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1368</xdr:row>
      <xdr:rowOff>0</xdr:rowOff>
    </xdr:from>
    <xdr:to>
      <xdr:col>8</xdr:col>
      <xdr:colOff>0</xdr:colOff>
      <xdr:row>1380</xdr:row>
      <xdr:rowOff>1000125</xdr:rowOff>
    </xdr:to>
    <xdr:pic>
      <xdr:nvPicPr>
        <xdr:cNvPr id="15" name="Imagen 14" descr="Distribución de NFLM2 por A">
          <a:extLst>
            <a:ext uri="{FF2B5EF4-FFF2-40B4-BE49-F238E27FC236}">
              <a16:creationId xmlns:a16="http://schemas.microsoft.com/office/drawing/2014/main" id="{32D30D7D-2C6F-440B-9B22-A3CCC7444B0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885723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1404</xdr:row>
      <xdr:rowOff>0</xdr:rowOff>
    </xdr:from>
    <xdr:to>
      <xdr:col>8</xdr:col>
      <xdr:colOff>0</xdr:colOff>
      <xdr:row>1416</xdr:row>
      <xdr:rowOff>1000124</xdr:rowOff>
    </xdr:to>
    <xdr:pic>
      <xdr:nvPicPr>
        <xdr:cNvPr id="16" name="Imagen 15" descr="Distribución de NFLM3 por A">
          <a:extLst>
            <a:ext uri="{FF2B5EF4-FFF2-40B4-BE49-F238E27FC236}">
              <a16:creationId xmlns:a16="http://schemas.microsoft.com/office/drawing/2014/main" id="{D5BBFE9E-DE78-4C21-A9B4-796DEAE7861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400392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1440</xdr:row>
      <xdr:rowOff>0</xdr:rowOff>
    </xdr:from>
    <xdr:to>
      <xdr:col>8</xdr:col>
      <xdr:colOff>0</xdr:colOff>
      <xdr:row>1452</xdr:row>
      <xdr:rowOff>1000125</xdr:rowOff>
    </xdr:to>
    <xdr:pic>
      <xdr:nvPicPr>
        <xdr:cNvPr id="17" name="Imagen 16" descr="Distribución de NFLM4 por A">
          <a:extLst>
            <a:ext uri="{FF2B5EF4-FFF2-40B4-BE49-F238E27FC236}">
              <a16:creationId xmlns:a16="http://schemas.microsoft.com/office/drawing/2014/main" id="{049DE523-C569-4CE8-8EC7-E70F93292B3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12213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xdr:row>
      <xdr:rowOff>0</xdr:rowOff>
    </xdr:from>
    <xdr:to>
      <xdr:col>8</xdr:col>
      <xdr:colOff>0</xdr:colOff>
      <xdr:row>1488</xdr:row>
      <xdr:rowOff>1000125</xdr:rowOff>
    </xdr:to>
    <xdr:pic>
      <xdr:nvPicPr>
        <xdr:cNvPr id="18" name="Imagen 17" descr="Distribución de NFLM5 por A">
          <a:extLst>
            <a:ext uri="{FF2B5EF4-FFF2-40B4-BE49-F238E27FC236}">
              <a16:creationId xmlns:a16="http://schemas.microsoft.com/office/drawing/2014/main" id="{01365902-712C-4FBA-B9F6-34F93F79CD36}"/>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240339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xdr:row>
      <xdr:rowOff>0</xdr:rowOff>
    </xdr:from>
    <xdr:to>
      <xdr:col>8</xdr:col>
      <xdr:colOff>0</xdr:colOff>
      <xdr:row>1524</xdr:row>
      <xdr:rowOff>1000126</xdr:rowOff>
    </xdr:to>
    <xdr:pic>
      <xdr:nvPicPr>
        <xdr:cNvPr id="19" name="Imagen 18" descr="Distribución de NFLM6 por A">
          <a:extLst>
            <a:ext uri="{FF2B5EF4-FFF2-40B4-BE49-F238E27FC236}">
              <a16:creationId xmlns:a16="http://schemas.microsoft.com/office/drawing/2014/main" id="{5DC92F5B-65AD-4CE5-8D58-258BAD540F1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4358544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xdr:row>
      <xdr:rowOff>0</xdr:rowOff>
    </xdr:from>
    <xdr:to>
      <xdr:col>8</xdr:col>
      <xdr:colOff>0</xdr:colOff>
      <xdr:row>1560</xdr:row>
      <xdr:rowOff>1000125</xdr:rowOff>
    </xdr:to>
    <xdr:pic>
      <xdr:nvPicPr>
        <xdr:cNvPr id="20" name="Imagen 19" descr="Distribución de NRM1 por A">
          <a:extLst>
            <a:ext uri="{FF2B5EF4-FFF2-40B4-BE49-F238E27FC236}">
              <a16:creationId xmlns:a16="http://schemas.microsoft.com/office/drawing/2014/main" id="{D7D19683-9A64-4406-A786-0859D8C04DD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4476750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1584</xdr:row>
      <xdr:rowOff>0</xdr:rowOff>
    </xdr:from>
    <xdr:to>
      <xdr:col>8</xdr:col>
      <xdr:colOff>0</xdr:colOff>
      <xdr:row>1596</xdr:row>
      <xdr:rowOff>1000125</xdr:rowOff>
    </xdr:to>
    <xdr:pic>
      <xdr:nvPicPr>
        <xdr:cNvPr id="21" name="Imagen 20" descr="Distribución de NRM2 por A">
          <a:extLst>
            <a:ext uri="{FF2B5EF4-FFF2-40B4-BE49-F238E27FC236}">
              <a16:creationId xmlns:a16="http://schemas.microsoft.com/office/drawing/2014/main" id="{C185BBD9-4D31-4D6F-9C85-0D6F84684F2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594955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1620</xdr:row>
      <xdr:rowOff>0</xdr:rowOff>
    </xdr:from>
    <xdr:to>
      <xdr:col>8</xdr:col>
      <xdr:colOff>0</xdr:colOff>
      <xdr:row>1632</xdr:row>
      <xdr:rowOff>1000125</xdr:rowOff>
    </xdr:to>
    <xdr:pic>
      <xdr:nvPicPr>
        <xdr:cNvPr id="22" name="Imagen 21" descr="Distribución de NRM3 por A">
          <a:extLst>
            <a:ext uri="{FF2B5EF4-FFF2-40B4-BE49-F238E27FC236}">
              <a16:creationId xmlns:a16="http://schemas.microsoft.com/office/drawing/2014/main" id="{80073E67-92FA-4459-8A6D-938B6C3E9B4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471316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1656</xdr:row>
      <xdr:rowOff>0</xdr:rowOff>
    </xdr:from>
    <xdr:to>
      <xdr:col>8</xdr:col>
      <xdr:colOff>0</xdr:colOff>
      <xdr:row>1668</xdr:row>
      <xdr:rowOff>1000124</xdr:rowOff>
    </xdr:to>
    <xdr:pic>
      <xdr:nvPicPr>
        <xdr:cNvPr id="23" name="Imagen 22" descr="Distribución de NRM4 por A">
          <a:extLst>
            <a:ext uri="{FF2B5EF4-FFF2-40B4-BE49-F238E27FC236}">
              <a16:creationId xmlns:a16="http://schemas.microsoft.com/office/drawing/2014/main" id="{D18ADEB9-59F5-48FB-84B7-A3F837127B7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4831365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1692</xdr:row>
      <xdr:rowOff>0</xdr:rowOff>
    </xdr:from>
    <xdr:to>
      <xdr:col>8</xdr:col>
      <xdr:colOff>0</xdr:colOff>
      <xdr:row>1704</xdr:row>
      <xdr:rowOff>1000125</xdr:rowOff>
    </xdr:to>
    <xdr:pic>
      <xdr:nvPicPr>
        <xdr:cNvPr id="24" name="Imagen 23" descr="Distribución de NRM5 por A">
          <a:extLst>
            <a:ext uri="{FF2B5EF4-FFF2-40B4-BE49-F238E27FC236}">
              <a16:creationId xmlns:a16="http://schemas.microsoft.com/office/drawing/2014/main" id="{9D7B1316-05F6-46F7-B7DE-320DC2A38B6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4949571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1728</xdr:row>
      <xdr:rowOff>0</xdr:rowOff>
    </xdr:from>
    <xdr:to>
      <xdr:col>8</xdr:col>
      <xdr:colOff>0</xdr:colOff>
      <xdr:row>1740</xdr:row>
      <xdr:rowOff>1000125</xdr:rowOff>
    </xdr:to>
    <xdr:pic>
      <xdr:nvPicPr>
        <xdr:cNvPr id="25" name="Imagen 24" descr="Distribución de NRM6 por A">
          <a:extLst>
            <a:ext uri="{FF2B5EF4-FFF2-40B4-BE49-F238E27FC236}">
              <a16:creationId xmlns:a16="http://schemas.microsoft.com/office/drawing/2014/main" id="{0A19869D-0D11-48E8-B425-ADDD0C27DF9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5067776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1764</xdr:row>
      <xdr:rowOff>0</xdr:rowOff>
    </xdr:from>
    <xdr:to>
      <xdr:col>8</xdr:col>
      <xdr:colOff>0</xdr:colOff>
      <xdr:row>1776</xdr:row>
      <xdr:rowOff>1000126</xdr:rowOff>
    </xdr:to>
    <xdr:pic>
      <xdr:nvPicPr>
        <xdr:cNvPr id="26" name="Imagen 25" descr="Distribución de NFRM1 por A">
          <a:extLst>
            <a:ext uri="{FF2B5EF4-FFF2-40B4-BE49-F238E27FC236}">
              <a16:creationId xmlns:a16="http://schemas.microsoft.com/office/drawing/2014/main" id="{087B0758-AD1E-4675-8853-E49E052863F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518598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xdr:row>
      <xdr:rowOff>0</xdr:rowOff>
    </xdr:from>
    <xdr:to>
      <xdr:col>8</xdr:col>
      <xdr:colOff>0</xdr:colOff>
      <xdr:row>1812</xdr:row>
      <xdr:rowOff>1000125</xdr:rowOff>
    </xdr:to>
    <xdr:pic>
      <xdr:nvPicPr>
        <xdr:cNvPr id="27" name="Imagen 26" descr="Distribución de NFRM2 por A">
          <a:extLst>
            <a:ext uri="{FF2B5EF4-FFF2-40B4-BE49-F238E27FC236}">
              <a16:creationId xmlns:a16="http://schemas.microsoft.com/office/drawing/2014/main" id="{7CEBE1E2-F367-4684-94BD-CF80D146B95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530418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1836</xdr:row>
      <xdr:rowOff>0</xdr:rowOff>
    </xdr:from>
    <xdr:to>
      <xdr:col>8</xdr:col>
      <xdr:colOff>0</xdr:colOff>
      <xdr:row>1848</xdr:row>
      <xdr:rowOff>1000125</xdr:rowOff>
    </xdr:to>
    <xdr:pic>
      <xdr:nvPicPr>
        <xdr:cNvPr id="28" name="Imagen 27" descr="Distribución de NFRM3 por A">
          <a:extLst>
            <a:ext uri="{FF2B5EF4-FFF2-40B4-BE49-F238E27FC236}">
              <a16:creationId xmlns:a16="http://schemas.microsoft.com/office/drawing/2014/main" id="{C83BE420-70E6-4C02-96E6-B20A49AEA14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5422392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1872</xdr:row>
      <xdr:rowOff>0</xdr:rowOff>
    </xdr:from>
    <xdr:to>
      <xdr:col>8</xdr:col>
      <xdr:colOff>0</xdr:colOff>
      <xdr:row>1884</xdr:row>
      <xdr:rowOff>1000125</xdr:rowOff>
    </xdr:to>
    <xdr:pic>
      <xdr:nvPicPr>
        <xdr:cNvPr id="29" name="Imagen 28" descr="Distribución de NFRM4 por A">
          <a:extLst>
            <a:ext uri="{FF2B5EF4-FFF2-40B4-BE49-F238E27FC236}">
              <a16:creationId xmlns:a16="http://schemas.microsoft.com/office/drawing/2014/main" id="{2C432A8C-EB34-43A7-8B3E-F0D13E35559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5540597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1908</xdr:row>
      <xdr:rowOff>0</xdr:rowOff>
    </xdr:from>
    <xdr:to>
      <xdr:col>8</xdr:col>
      <xdr:colOff>0</xdr:colOff>
      <xdr:row>1920</xdr:row>
      <xdr:rowOff>1000124</xdr:rowOff>
    </xdr:to>
    <xdr:pic>
      <xdr:nvPicPr>
        <xdr:cNvPr id="30" name="Imagen 29" descr="Distribución de NFRM5 por A">
          <a:extLst>
            <a:ext uri="{FF2B5EF4-FFF2-40B4-BE49-F238E27FC236}">
              <a16:creationId xmlns:a16="http://schemas.microsoft.com/office/drawing/2014/main" id="{12C34E7D-3E1B-4E49-B728-D7BB33FE722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5658802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1944</xdr:row>
      <xdr:rowOff>0</xdr:rowOff>
    </xdr:from>
    <xdr:to>
      <xdr:col>8</xdr:col>
      <xdr:colOff>0</xdr:colOff>
      <xdr:row>1956</xdr:row>
      <xdr:rowOff>1000125</xdr:rowOff>
    </xdr:to>
    <xdr:pic>
      <xdr:nvPicPr>
        <xdr:cNvPr id="31" name="Imagen 30" descr="Distribución de NFRM6 por A">
          <a:extLst>
            <a:ext uri="{FF2B5EF4-FFF2-40B4-BE49-F238E27FC236}">
              <a16:creationId xmlns:a16="http://schemas.microsoft.com/office/drawing/2014/main" id="{9E561B9A-BDAA-46FD-9582-7040C53ED3C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5777007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1980</xdr:row>
      <xdr:rowOff>38100</xdr:rowOff>
    </xdr:from>
    <xdr:to>
      <xdr:col>10</xdr:col>
      <xdr:colOff>247650</xdr:colOff>
      <xdr:row>1992</xdr:row>
      <xdr:rowOff>1038225</xdr:rowOff>
    </xdr:to>
    <xdr:pic>
      <xdr:nvPicPr>
        <xdr:cNvPr id="32" name="Imagen 31" descr="Distribución de AM1 por B">
          <a:extLst>
            <a:ext uri="{FF2B5EF4-FFF2-40B4-BE49-F238E27FC236}">
              <a16:creationId xmlns:a16="http://schemas.microsoft.com/office/drawing/2014/main" id="{D554579F-69BD-4A98-AAE4-45E0EDDD9EF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771650" y="591845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476250</xdr:colOff>
      <xdr:row>2018</xdr:row>
      <xdr:rowOff>133350</xdr:rowOff>
    </xdr:from>
    <xdr:to>
      <xdr:col>9</xdr:col>
      <xdr:colOff>476250</xdr:colOff>
      <xdr:row>2031</xdr:row>
      <xdr:rowOff>942974</xdr:rowOff>
    </xdr:to>
    <xdr:pic>
      <xdr:nvPicPr>
        <xdr:cNvPr id="33" name="Imagen 32" descr="Distribución de AM2 por B">
          <a:extLst>
            <a:ext uri="{FF2B5EF4-FFF2-40B4-BE49-F238E27FC236}">
              <a16:creationId xmlns:a16="http://schemas.microsoft.com/office/drawing/2014/main" id="{870CEC9A-6711-4D2E-A7D2-D4C95EFD503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38250" y="6041802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2058</xdr:row>
      <xdr:rowOff>0</xdr:rowOff>
    </xdr:from>
    <xdr:to>
      <xdr:col>8</xdr:col>
      <xdr:colOff>0</xdr:colOff>
      <xdr:row>2070</xdr:row>
      <xdr:rowOff>1000125</xdr:rowOff>
    </xdr:to>
    <xdr:pic>
      <xdr:nvPicPr>
        <xdr:cNvPr id="34" name="Imagen 33" descr="Distribución de AM3 por B">
          <a:extLst>
            <a:ext uri="{FF2B5EF4-FFF2-40B4-BE49-F238E27FC236}">
              <a16:creationId xmlns:a16="http://schemas.microsoft.com/office/drawing/2014/main" id="{01B6B8CC-6321-4C74-B483-BC09B6354B57}"/>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614381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xdr:row>
      <xdr:rowOff>0</xdr:rowOff>
    </xdr:from>
    <xdr:to>
      <xdr:col>8</xdr:col>
      <xdr:colOff>0</xdr:colOff>
      <xdr:row>2109</xdr:row>
      <xdr:rowOff>1000126</xdr:rowOff>
    </xdr:to>
    <xdr:pic>
      <xdr:nvPicPr>
        <xdr:cNvPr id="35" name="Imagen 34" descr="Distribución de AM4 por B">
          <a:extLst>
            <a:ext uri="{FF2B5EF4-FFF2-40B4-BE49-F238E27FC236}">
              <a16:creationId xmlns:a16="http://schemas.microsoft.com/office/drawing/2014/main" id="{D40FF2C7-85CC-4059-B105-E3A4653B77E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626811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2136</xdr:row>
      <xdr:rowOff>0</xdr:rowOff>
    </xdr:from>
    <xdr:to>
      <xdr:col>8</xdr:col>
      <xdr:colOff>0</xdr:colOff>
      <xdr:row>2148</xdr:row>
      <xdr:rowOff>1000125</xdr:rowOff>
    </xdr:to>
    <xdr:pic>
      <xdr:nvPicPr>
        <xdr:cNvPr id="36" name="Imagen 35" descr="Distribución de AM5 por B">
          <a:extLst>
            <a:ext uri="{FF2B5EF4-FFF2-40B4-BE49-F238E27FC236}">
              <a16:creationId xmlns:a16="http://schemas.microsoft.com/office/drawing/2014/main" id="{B2546BA5-88A7-4AE4-8D5C-9131CA63B2B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639241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xdr:row>
      <xdr:rowOff>0</xdr:rowOff>
    </xdr:from>
    <xdr:to>
      <xdr:col>8</xdr:col>
      <xdr:colOff>0</xdr:colOff>
      <xdr:row>2187</xdr:row>
      <xdr:rowOff>1000125</xdr:rowOff>
    </xdr:to>
    <xdr:pic>
      <xdr:nvPicPr>
        <xdr:cNvPr id="37" name="Imagen 36" descr="Distribución de AM6 por B">
          <a:extLst>
            <a:ext uri="{FF2B5EF4-FFF2-40B4-BE49-F238E27FC236}">
              <a16:creationId xmlns:a16="http://schemas.microsoft.com/office/drawing/2014/main" id="{97A0490F-A86B-4AC0-9A0F-80967D07FF8E}"/>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651671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xdr:row>
      <xdr:rowOff>0</xdr:rowOff>
    </xdr:from>
    <xdr:to>
      <xdr:col>8</xdr:col>
      <xdr:colOff>0</xdr:colOff>
      <xdr:row>2226</xdr:row>
      <xdr:rowOff>1000125</xdr:rowOff>
    </xdr:to>
    <xdr:pic>
      <xdr:nvPicPr>
        <xdr:cNvPr id="38" name="Imagen 37" descr="Distribución de DM1 por B">
          <a:extLst>
            <a:ext uri="{FF2B5EF4-FFF2-40B4-BE49-F238E27FC236}">
              <a16:creationId xmlns:a16="http://schemas.microsoft.com/office/drawing/2014/main" id="{431B43A2-0BD9-4EA1-838D-20FB0AB5EE1D}"/>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664102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xdr:row>
      <xdr:rowOff>0</xdr:rowOff>
    </xdr:from>
    <xdr:to>
      <xdr:col>8</xdr:col>
      <xdr:colOff>0</xdr:colOff>
      <xdr:row>2265</xdr:row>
      <xdr:rowOff>1000125</xdr:rowOff>
    </xdr:to>
    <xdr:pic>
      <xdr:nvPicPr>
        <xdr:cNvPr id="39" name="Imagen 38" descr="Distribución de DM2 por B">
          <a:extLst>
            <a:ext uri="{FF2B5EF4-FFF2-40B4-BE49-F238E27FC236}">
              <a16:creationId xmlns:a16="http://schemas.microsoft.com/office/drawing/2014/main" id="{C705333E-7494-4CFF-86EF-DF5882AD3F35}"/>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676532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2292</xdr:row>
      <xdr:rowOff>0</xdr:rowOff>
    </xdr:from>
    <xdr:to>
      <xdr:col>8</xdr:col>
      <xdr:colOff>0</xdr:colOff>
      <xdr:row>2304</xdr:row>
      <xdr:rowOff>1000125</xdr:rowOff>
    </xdr:to>
    <xdr:pic>
      <xdr:nvPicPr>
        <xdr:cNvPr id="40" name="Imagen 39" descr="Distribución de DM3 por B">
          <a:extLst>
            <a:ext uri="{FF2B5EF4-FFF2-40B4-BE49-F238E27FC236}">
              <a16:creationId xmlns:a16="http://schemas.microsoft.com/office/drawing/2014/main" id="{85B37168-2915-4015-B15F-2B0ECF9031D3}"/>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688819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2331</xdr:row>
      <xdr:rowOff>0</xdr:rowOff>
    </xdr:from>
    <xdr:to>
      <xdr:col>8</xdr:col>
      <xdr:colOff>0</xdr:colOff>
      <xdr:row>2343</xdr:row>
      <xdr:rowOff>1000125</xdr:rowOff>
    </xdr:to>
    <xdr:pic>
      <xdr:nvPicPr>
        <xdr:cNvPr id="41" name="Imagen 40" descr="Distribución de DM4 por B">
          <a:extLst>
            <a:ext uri="{FF2B5EF4-FFF2-40B4-BE49-F238E27FC236}">
              <a16:creationId xmlns:a16="http://schemas.microsoft.com/office/drawing/2014/main" id="{CCBFDD41-47F8-48F4-A5E4-4F7F2FBEEA1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701106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2370</xdr:row>
      <xdr:rowOff>0</xdr:rowOff>
    </xdr:from>
    <xdr:to>
      <xdr:col>8</xdr:col>
      <xdr:colOff>0</xdr:colOff>
      <xdr:row>2382</xdr:row>
      <xdr:rowOff>1000125</xdr:rowOff>
    </xdr:to>
    <xdr:pic>
      <xdr:nvPicPr>
        <xdr:cNvPr id="42" name="Imagen 41" descr="Distribución de DM5 por B">
          <a:extLst>
            <a:ext uri="{FF2B5EF4-FFF2-40B4-BE49-F238E27FC236}">
              <a16:creationId xmlns:a16="http://schemas.microsoft.com/office/drawing/2014/main" id="{58605652-DE5C-438D-A70D-4B663ED4D72E}"/>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713536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2409</xdr:row>
      <xdr:rowOff>0</xdr:rowOff>
    </xdr:from>
    <xdr:to>
      <xdr:col>8</xdr:col>
      <xdr:colOff>0</xdr:colOff>
      <xdr:row>2421</xdr:row>
      <xdr:rowOff>1000125</xdr:rowOff>
    </xdr:to>
    <xdr:pic>
      <xdr:nvPicPr>
        <xdr:cNvPr id="43" name="Imagen 42" descr="Distribución de DM6 por B">
          <a:extLst>
            <a:ext uri="{FF2B5EF4-FFF2-40B4-BE49-F238E27FC236}">
              <a16:creationId xmlns:a16="http://schemas.microsoft.com/office/drawing/2014/main" id="{528E50A5-33BA-429E-8D12-3104DE323C7A}"/>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725824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2448</xdr:row>
      <xdr:rowOff>0</xdr:rowOff>
    </xdr:from>
    <xdr:to>
      <xdr:col>8</xdr:col>
      <xdr:colOff>0</xdr:colOff>
      <xdr:row>2460</xdr:row>
      <xdr:rowOff>1000125</xdr:rowOff>
    </xdr:to>
    <xdr:pic>
      <xdr:nvPicPr>
        <xdr:cNvPr id="44" name="Imagen 43" descr="Distribución de NFLM1 por B">
          <a:extLst>
            <a:ext uri="{FF2B5EF4-FFF2-40B4-BE49-F238E27FC236}">
              <a16:creationId xmlns:a16="http://schemas.microsoft.com/office/drawing/2014/main" id="{58DC3AF9-D13B-4433-800A-66EA87A524C2}"/>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738111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xdr:row>
      <xdr:rowOff>0</xdr:rowOff>
    </xdr:from>
    <xdr:to>
      <xdr:col>8</xdr:col>
      <xdr:colOff>0</xdr:colOff>
      <xdr:row>2499</xdr:row>
      <xdr:rowOff>1000125</xdr:rowOff>
    </xdr:to>
    <xdr:pic>
      <xdr:nvPicPr>
        <xdr:cNvPr id="45" name="Imagen 44" descr="Distribución de NFLM2 por B">
          <a:extLst>
            <a:ext uri="{FF2B5EF4-FFF2-40B4-BE49-F238E27FC236}">
              <a16:creationId xmlns:a16="http://schemas.microsoft.com/office/drawing/2014/main" id="{2912CCAF-7ED9-46F0-A1A1-C81564ADA2A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750541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2526</xdr:row>
      <xdr:rowOff>0</xdr:rowOff>
    </xdr:from>
    <xdr:to>
      <xdr:col>8</xdr:col>
      <xdr:colOff>0</xdr:colOff>
      <xdr:row>2538</xdr:row>
      <xdr:rowOff>1000125</xdr:rowOff>
    </xdr:to>
    <xdr:pic>
      <xdr:nvPicPr>
        <xdr:cNvPr id="46" name="Imagen 45" descr="Distribución de NFLM3 por B">
          <a:extLst>
            <a:ext uri="{FF2B5EF4-FFF2-40B4-BE49-F238E27FC236}">
              <a16:creationId xmlns:a16="http://schemas.microsoft.com/office/drawing/2014/main" id="{E15C8F42-A4F1-474A-97F7-00446B1A131A}"/>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762828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xdr:row>
      <xdr:rowOff>0</xdr:rowOff>
    </xdr:from>
    <xdr:to>
      <xdr:col>8</xdr:col>
      <xdr:colOff>0</xdr:colOff>
      <xdr:row>2577</xdr:row>
      <xdr:rowOff>1000126</xdr:rowOff>
    </xdr:to>
    <xdr:pic>
      <xdr:nvPicPr>
        <xdr:cNvPr id="47" name="Imagen 46" descr="Distribución de NFLM4 por B">
          <a:extLst>
            <a:ext uri="{FF2B5EF4-FFF2-40B4-BE49-F238E27FC236}">
              <a16:creationId xmlns:a16="http://schemas.microsoft.com/office/drawing/2014/main" id="{332473D7-5F05-4A53-85ED-8AA8AD0FF33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775115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xdr:row>
      <xdr:rowOff>0</xdr:rowOff>
    </xdr:from>
    <xdr:to>
      <xdr:col>8</xdr:col>
      <xdr:colOff>0</xdr:colOff>
      <xdr:row>2616</xdr:row>
      <xdr:rowOff>1000125</xdr:rowOff>
    </xdr:to>
    <xdr:pic>
      <xdr:nvPicPr>
        <xdr:cNvPr id="48" name="Imagen 47" descr="Distribución de NFLM5 por B">
          <a:extLst>
            <a:ext uri="{FF2B5EF4-FFF2-40B4-BE49-F238E27FC236}">
              <a16:creationId xmlns:a16="http://schemas.microsoft.com/office/drawing/2014/main" id="{CE8E5434-4556-4FC5-A352-1EDF777B4743}"/>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787546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xdr:row>
      <xdr:rowOff>0</xdr:rowOff>
    </xdr:from>
    <xdr:to>
      <xdr:col>8</xdr:col>
      <xdr:colOff>0</xdr:colOff>
      <xdr:row>2655</xdr:row>
      <xdr:rowOff>1000126</xdr:rowOff>
    </xdr:to>
    <xdr:pic>
      <xdr:nvPicPr>
        <xdr:cNvPr id="49" name="Imagen 48" descr="Distribución de NFLM6 por B">
          <a:extLst>
            <a:ext uri="{FF2B5EF4-FFF2-40B4-BE49-F238E27FC236}">
              <a16:creationId xmlns:a16="http://schemas.microsoft.com/office/drawing/2014/main" id="{5CAA07FB-EC68-41C9-B571-EA0C9F29C86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799833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2682</xdr:row>
      <xdr:rowOff>0</xdr:rowOff>
    </xdr:from>
    <xdr:to>
      <xdr:col>8</xdr:col>
      <xdr:colOff>0</xdr:colOff>
      <xdr:row>2694</xdr:row>
      <xdr:rowOff>1000125</xdr:rowOff>
    </xdr:to>
    <xdr:pic>
      <xdr:nvPicPr>
        <xdr:cNvPr id="50" name="Imagen 49" descr="Distribución de NRM1 por B">
          <a:extLst>
            <a:ext uri="{FF2B5EF4-FFF2-40B4-BE49-F238E27FC236}">
              <a16:creationId xmlns:a16="http://schemas.microsoft.com/office/drawing/2014/main" id="{4E0BCB83-CB10-4EC2-8989-A92E55815754}"/>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812120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xdr:row>
      <xdr:rowOff>0</xdr:rowOff>
    </xdr:from>
    <xdr:to>
      <xdr:col>8</xdr:col>
      <xdr:colOff>0</xdr:colOff>
      <xdr:row>2733</xdr:row>
      <xdr:rowOff>1000126</xdr:rowOff>
    </xdr:to>
    <xdr:pic>
      <xdr:nvPicPr>
        <xdr:cNvPr id="51" name="Imagen 50" descr="Distribución de NRM2 por B">
          <a:extLst>
            <a:ext uri="{FF2B5EF4-FFF2-40B4-BE49-F238E27FC236}">
              <a16:creationId xmlns:a16="http://schemas.microsoft.com/office/drawing/2014/main" id="{1F09B66F-3EB4-4B0B-A15B-77086D5C98BA}"/>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824550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xdr:row>
      <xdr:rowOff>0</xdr:rowOff>
    </xdr:from>
    <xdr:to>
      <xdr:col>8</xdr:col>
      <xdr:colOff>0</xdr:colOff>
      <xdr:row>2772</xdr:row>
      <xdr:rowOff>1000125</xdr:rowOff>
    </xdr:to>
    <xdr:pic>
      <xdr:nvPicPr>
        <xdr:cNvPr id="52" name="Imagen 51" descr="Distribución de NRM3 por B">
          <a:extLst>
            <a:ext uri="{FF2B5EF4-FFF2-40B4-BE49-F238E27FC236}">
              <a16:creationId xmlns:a16="http://schemas.microsoft.com/office/drawing/2014/main" id="{44CE7C62-673A-41E7-8631-26228031ED13}"/>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836980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2799</xdr:row>
      <xdr:rowOff>0</xdr:rowOff>
    </xdr:from>
    <xdr:to>
      <xdr:col>8</xdr:col>
      <xdr:colOff>0</xdr:colOff>
      <xdr:row>2811</xdr:row>
      <xdr:rowOff>1000125</xdr:rowOff>
    </xdr:to>
    <xdr:pic>
      <xdr:nvPicPr>
        <xdr:cNvPr id="53" name="Imagen 52" descr="Distribución de NRM4 por B">
          <a:extLst>
            <a:ext uri="{FF2B5EF4-FFF2-40B4-BE49-F238E27FC236}">
              <a16:creationId xmlns:a16="http://schemas.microsoft.com/office/drawing/2014/main" id="{8471511B-C076-4FF8-87F9-F2281FEBEEA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8494109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2838</xdr:row>
      <xdr:rowOff>0</xdr:rowOff>
    </xdr:from>
    <xdr:to>
      <xdr:col>8</xdr:col>
      <xdr:colOff>0</xdr:colOff>
      <xdr:row>2850</xdr:row>
      <xdr:rowOff>1000125</xdr:rowOff>
    </xdr:to>
    <xdr:pic>
      <xdr:nvPicPr>
        <xdr:cNvPr id="54" name="Imagen 53" descr="Distribución de NRM5 por B">
          <a:extLst>
            <a:ext uri="{FF2B5EF4-FFF2-40B4-BE49-F238E27FC236}">
              <a16:creationId xmlns:a16="http://schemas.microsoft.com/office/drawing/2014/main" id="{935B3F6B-8921-42BE-82BD-60A3FE8A869D}"/>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861841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2877</xdr:row>
      <xdr:rowOff>0</xdr:rowOff>
    </xdr:from>
    <xdr:to>
      <xdr:col>8</xdr:col>
      <xdr:colOff>0</xdr:colOff>
      <xdr:row>2889</xdr:row>
      <xdr:rowOff>1000125</xdr:rowOff>
    </xdr:to>
    <xdr:pic>
      <xdr:nvPicPr>
        <xdr:cNvPr id="55" name="Imagen 54" descr="Distribución de NRM6 por B">
          <a:extLst>
            <a:ext uri="{FF2B5EF4-FFF2-40B4-BE49-F238E27FC236}">
              <a16:creationId xmlns:a16="http://schemas.microsoft.com/office/drawing/2014/main" id="{161D6472-23F9-42B2-89EE-690996B2D9C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874128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2916</xdr:row>
      <xdr:rowOff>0</xdr:rowOff>
    </xdr:from>
    <xdr:to>
      <xdr:col>8</xdr:col>
      <xdr:colOff>0</xdr:colOff>
      <xdr:row>2928</xdr:row>
      <xdr:rowOff>1000125</xdr:rowOff>
    </xdr:to>
    <xdr:pic>
      <xdr:nvPicPr>
        <xdr:cNvPr id="56" name="Imagen 55" descr="Distribución de NFRM1 por B">
          <a:extLst>
            <a:ext uri="{FF2B5EF4-FFF2-40B4-BE49-F238E27FC236}">
              <a16:creationId xmlns:a16="http://schemas.microsoft.com/office/drawing/2014/main" id="{A278746D-DE74-4C79-B472-0D6ADE45B9BD}"/>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88655842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2955</xdr:row>
      <xdr:rowOff>0</xdr:rowOff>
    </xdr:from>
    <xdr:to>
      <xdr:col>8</xdr:col>
      <xdr:colOff>0</xdr:colOff>
      <xdr:row>2967</xdr:row>
      <xdr:rowOff>1000125</xdr:rowOff>
    </xdr:to>
    <xdr:pic>
      <xdr:nvPicPr>
        <xdr:cNvPr id="57" name="Imagen 56" descr="Distribución de NFRM2 por B">
          <a:extLst>
            <a:ext uri="{FF2B5EF4-FFF2-40B4-BE49-F238E27FC236}">
              <a16:creationId xmlns:a16="http://schemas.microsoft.com/office/drawing/2014/main" id="{37517842-F43F-40D7-98AB-CD1BE0B1673F}"/>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8989885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xdr:row>
      <xdr:rowOff>0</xdr:rowOff>
    </xdr:from>
    <xdr:to>
      <xdr:col>8</xdr:col>
      <xdr:colOff>0</xdr:colOff>
      <xdr:row>3006</xdr:row>
      <xdr:rowOff>1000124</xdr:rowOff>
    </xdr:to>
    <xdr:pic>
      <xdr:nvPicPr>
        <xdr:cNvPr id="58" name="Imagen 57" descr="Distribución de NFRM3 por B">
          <a:extLst>
            <a:ext uri="{FF2B5EF4-FFF2-40B4-BE49-F238E27FC236}">
              <a16:creationId xmlns:a16="http://schemas.microsoft.com/office/drawing/2014/main" id="{38B60129-5EA2-47E2-9E9A-BEF7727E5D2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9114186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3033</xdr:row>
      <xdr:rowOff>0</xdr:rowOff>
    </xdr:from>
    <xdr:to>
      <xdr:col>8</xdr:col>
      <xdr:colOff>0</xdr:colOff>
      <xdr:row>3045</xdr:row>
      <xdr:rowOff>1000125</xdr:rowOff>
    </xdr:to>
    <xdr:pic>
      <xdr:nvPicPr>
        <xdr:cNvPr id="59" name="Imagen 58" descr="Distribución de NFRM4 por B">
          <a:extLst>
            <a:ext uri="{FF2B5EF4-FFF2-40B4-BE49-F238E27FC236}">
              <a16:creationId xmlns:a16="http://schemas.microsoft.com/office/drawing/2014/main" id="{DEFD3886-453F-4378-A9E1-DB15EF99980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9238488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3072</xdr:row>
      <xdr:rowOff>0</xdr:rowOff>
    </xdr:from>
    <xdr:to>
      <xdr:col>8</xdr:col>
      <xdr:colOff>0</xdr:colOff>
      <xdr:row>3084</xdr:row>
      <xdr:rowOff>1000124</xdr:rowOff>
    </xdr:to>
    <xdr:pic>
      <xdr:nvPicPr>
        <xdr:cNvPr id="60" name="Imagen 59" descr="Distribución de NFRM5 por B">
          <a:extLst>
            <a:ext uri="{FF2B5EF4-FFF2-40B4-BE49-F238E27FC236}">
              <a16:creationId xmlns:a16="http://schemas.microsoft.com/office/drawing/2014/main" id="{499C0667-9357-4907-983D-DDEAE432ADC3}"/>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9361360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3111</xdr:row>
      <xdr:rowOff>0</xdr:rowOff>
    </xdr:from>
    <xdr:to>
      <xdr:col>8</xdr:col>
      <xdr:colOff>0</xdr:colOff>
      <xdr:row>3123</xdr:row>
      <xdr:rowOff>1000125</xdr:rowOff>
    </xdr:to>
    <xdr:pic>
      <xdr:nvPicPr>
        <xdr:cNvPr id="61" name="Imagen 60" descr="Distribución de NFRM6 por B">
          <a:extLst>
            <a:ext uri="{FF2B5EF4-FFF2-40B4-BE49-F238E27FC236}">
              <a16:creationId xmlns:a16="http://schemas.microsoft.com/office/drawing/2014/main" id="{1551A6E3-6B6B-41C4-90A9-B6B9F95EFB07}"/>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948566175"/>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3150</xdr:row>
      <xdr:rowOff>0</xdr:rowOff>
    </xdr:from>
    <xdr:to>
      <xdr:col>8</xdr:col>
      <xdr:colOff>0</xdr:colOff>
      <xdr:row>3174</xdr:row>
      <xdr:rowOff>0</xdr:rowOff>
    </xdr:to>
    <xdr:pic>
      <xdr:nvPicPr>
        <xdr:cNvPr id="62" name="Imagen 61" descr="Distribución de AM1 por A*B">
          <a:extLst>
            <a:ext uri="{FF2B5EF4-FFF2-40B4-BE49-F238E27FC236}">
              <a16:creationId xmlns:a16="http://schemas.microsoft.com/office/drawing/2014/main" id="{8EB4F4B6-02B8-4BCE-AE8B-5840349F94E1}"/>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0" y="960996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3152</xdr:row>
      <xdr:rowOff>0</xdr:rowOff>
    </xdr:from>
    <xdr:to>
      <xdr:col>8</xdr:col>
      <xdr:colOff>0</xdr:colOff>
      <xdr:row>3176</xdr:row>
      <xdr:rowOff>0</xdr:rowOff>
    </xdr:to>
    <xdr:pic>
      <xdr:nvPicPr>
        <xdr:cNvPr id="63" name="Imagen 62" descr="Distribución de AM2 por A*B">
          <a:extLst>
            <a:ext uri="{FF2B5EF4-FFF2-40B4-BE49-F238E27FC236}">
              <a16:creationId xmlns:a16="http://schemas.microsoft.com/office/drawing/2014/main" id="{2DA1601D-0994-44AF-BE82-CEA1FA98D595}"/>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961377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3154</xdr:row>
      <xdr:rowOff>0</xdr:rowOff>
    </xdr:from>
    <xdr:to>
      <xdr:col>8</xdr:col>
      <xdr:colOff>0</xdr:colOff>
      <xdr:row>3178</xdr:row>
      <xdr:rowOff>0</xdr:rowOff>
    </xdr:to>
    <xdr:pic>
      <xdr:nvPicPr>
        <xdr:cNvPr id="64" name="Imagen 63" descr="Distribución de AM3 por A*B">
          <a:extLst>
            <a:ext uri="{FF2B5EF4-FFF2-40B4-BE49-F238E27FC236}">
              <a16:creationId xmlns:a16="http://schemas.microsoft.com/office/drawing/2014/main" id="{EA9B7E94-77E5-4B3F-9659-93D61E56199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961758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3156</xdr:row>
      <xdr:rowOff>0</xdr:rowOff>
    </xdr:from>
    <xdr:to>
      <xdr:col>8</xdr:col>
      <xdr:colOff>0</xdr:colOff>
      <xdr:row>3180</xdr:row>
      <xdr:rowOff>0</xdr:rowOff>
    </xdr:to>
    <xdr:pic>
      <xdr:nvPicPr>
        <xdr:cNvPr id="65" name="Imagen 64" descr="Distribución de AM4 por A*B">
          <a:extLst>
            <a:ext uri="{FF2B5EF4-FFF2-40B4-BE49-F238E27FC236}">
              <a16:creationId xmlns:a16="http://schemas.microsoft.com/office/drawing/2014/main" id="{6B6E9E35-96CE-49B4-840B-250EDC1A5C2A}"/>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962139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3158</xdr:row>
      <xdr:rowOff>0</xdr:rowOff>
    </xdr:from>
    <xdr:to>
      <xdr:col>8</xdr:col>
      <xdr:colOff>0</xdr:colOff>
      <xdr:row>3182</xdr:row>
      <xdr:rowOff>0</xdr:rowOff>
    </xdr:to>
    <xdr:pic>
      <xdr:nvPicPr>
        <xdr:cNvPr id="66" name="Imagen 65" descr="Distribución de AM5 por A*B">
          <a:extLst>
            <a:ext uri="{FF2B5EF4-FFF2-40B4-BE49-F238E27FC236}">
              <a16:creationId xmlns:a16="http://schemas.microsoft.com/office/drawing/2014/main" id="{A2B91FAB-228E-4D86-A5B1-D13AD4A45430}"/>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0" y="962520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3160</xdr:row>
      <xdr:rowOff>0</xdr:rowOff>
    </xdr:from>
    <xdr:to>
      <xdr:col>8</xdr:col>
      <xdr:colOff>0</xdr:colOff>
      <xdr:row>3184</xdr:row>
      <xdr:rowOff>0</xdr:rowOff>
    </xdr:to>
    <xdr:pic>
      <xdr:nvPicPr>
        <xdr:cNvPr id="67" name="Imagen 66" descr="Distribución de AM6 por A*B">
          <a:extLst>
            <a:ext uri="{FF2B5EF4-FFF2-40B4-BE49-F238E27FC236}">
              <a16:creationId xmlns:a16="http://schemas.microsoft.com/office/drawing/2014/main" id="{B797D4DB-F749-4D48-9CE2-B6766834602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962901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3162</xdr:row>
      <xdr:rowOff>0</xdr:rowOff>
    </xdr:from>
    <xdr:to>
      <xdr:col>8</xdr:col>
      <xdr:colOff>0</xdr:colOff>
      <xdr:row>3186</xdr:row>
      <xdr:rowOff>0</xdr:rowOff>
    </xdr:to>
    <xdr:pic>
      <xdr:nvPicPr>
        <xdr:cNvPr id="68" name="Imagen 67" descr="Distribución de DM1 por A*B">
          <a:extLst>
            <a:ext uri="{FF2B5EF4-FFF2-40B4-BE49-F238E27FC236}">
              <a16:creationId xmlns:a16="http://schemas.microsoft.com/office/drawing/2014/main" id="{FC630275-C4C0-43B0-84B6-7788F5FBD915}"/>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963282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3164</xdr:row>
      <xdr:rowOff>0</xdr:rowOff>
    </xdr:from>
    <xdr:to>
      <xdr:col>8</xdr:col>
      <xdr:colOff>0</xdr:colOff>
      <xdr:row>3188</xdr:row>
      <xdr:rowOff>0</xdr:rowOff>
    </xdr:to>
    <xdr:pic>
      <xdr:nvPicPr>
        <xdr:cNvPr id="69" name="Imagen 68" descr="Distribución de DM2 por A*B">
          <a:extLst>
            <a:ext uri="{FF2B5EF4-FFF2-40B4-BE49-F238E27FC236}">
              <a16:creationId xmlns:a16="http://schemas.microsoft.com/office/drawing/2014/main" id="{D3448D64-9FB2-4106-8808-282BA3AF26EF}"/>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963663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xdr:row>
      <xdr:rowOff>0</xdr:rowOff>
    </xdr:from>
    <xdr:to>
      <xdr:col>8</xdr:col>
      <xdr:colOff>0</xdr:colOff>
      <xdr:row>3190</xdr:row>
      <xdr:rowOff>0</xdr:rowOff>
    </xdr:to>
    <xdr:pic>
      <xdr:nvPicPr>
        <xdr:cNvPr id="70" name="Imagen 69" descr="Distribución de DM3 por A*B">
          <a:extLst>
            <a:ext uri="{FF2B5EF4-FFF2-40B4-BE49-F238E27FC236}">
              <a16:creationId xmlns:a16="http://schemas.microsoft.com/office/drawing/2014/main" id="{4D1C12FF-A126-4149-9F55-946C8AA13791}"/>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964044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3168</xdr:row>
      <xdr:rowOff>0</xdr:rowOff>
    </xdr:from>
    <xdr:to>
      <xdr:col>8</xdr:col>
      <xdr:colOff>0</xdr:colOff>
      <xdr:row>3192</xdr:row>
      <xdr:rowOff>0</xdr:rowOff>
    </xdr:to>
    <xdr:pic>
      <xdr:nvPicPr>
        <xdr:cNvPr id="71" name="Imagen 70" descr="Distribución de DM4 por A*B">
          <a:extLst>
            <a:ext uri="{FF2B5EF4-FFF2-40B4-BE49-F238E27FC236}">
              <a16:creationId xmlns:a16="http://schemas.microsoft.com/office/drawing/2014/main" id="{D1141AD7-C1E3-4E55-8580-349E3BC3FD7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964425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3170</xdr:row>
      <xdr:rowOff>0</xdr:rowOff>
    </xdr:from>
    <xdr:to>
      <xdr:col>8</xdr:col>
      <xdr:colOff>0</xdr:colOff>
      <xdr:row>3194</xdr:row>
      <xdr:rowOff>0</xdr:rowOff>
    </xdr:to>
    <xdr:pic>
      <xdr:nvPicPr>
        <xdr:cNvPr id="72" name="Imagen 71" descr="Distribución de DM5 por A*B">
          <a:extLst>
            <a:ext uri="{FF2B5EF4-FFF2-40B4-BE49-F238E27FC236}">
              <a16:creationId xmlns:a16="http://schemas.microsoft.com/office/drawing/2014/main" id="{FA5EDE36-2969-4A0C-B6E7-37197EEBA03E}"/>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964806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3172</xdr:row>
      <xdr:rowOff>0</xdr:rowOff>
    </xdr:from>
    <xdr:to>
      <xdr:col>8</xdr:col>
      <xdr:colOff>0</xdr:colOff>
      <xdr:row>3196</xdr:row>
      <xdr:rowOff>0</xdr:rowOff>
    </xdr:to>
    <xdr:pic>
      <xdr:nvPicPr>
        <xdr:cNvPr id="73" name="Imagen 72" descr="Distribución de DM6 por A*B">
          <a:extLst>
            <a:ext uri="{FF2B5EF4-FFF2-40B4-BE49-F238E27FC236}">
              <a16:creationId xmlns:a16="http://schemas.microsoft.com/office/drawing/2014/main" id="{9334A27B-311C-4510-8775-D40FD3730AC5}"/>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965187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3174</xdr:row>
      <xdr:rowOff>0</xdr:rowOff>
    </xdr:from>
    <xdr:to>
      <xdr:col>8</xdr:col>
      <xdr:colOff>0</xdr:colOff>
      <xdr:row>3198</xdr:row>
      <xdr:rowOff>0</xdr:rowOff>
    </xdr:to>
    <xdr:pic>
      <xdr:nvPicPr>
        <xdr:cNvPr id="74" name="Imagen 73" descr="Distribución de NFLM1 por A*B">
          <a:extLst>
            <a:ext uri="{FF2B5EF4-FFF2-40B4-BE49-F238E27FC236}">
              <a16:creationId xmlns:a16="http://schemas.microsoft.com/office/drawing/2014/main" id="{E1C6500B-6020-4F9D-A838-BB848325175E}"/>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965568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3176</xdr:row>
      <xdr:rowOff>0</xdr:rowOff>
    </xdr:from>
    <xdr:to>
      <xdr:col>8</xdr:col>
      <xdr:colOff>0</xdr:colOff>
      <xdr:row>3200</xdr:row>
      <xdr:rowOff>0</xdr:rowOff>
    </xdr:to>
    <xdr:pic>
      <xdr:nvPicPr>
        <xdr:cNvPr id="75" name="Imagen 74" descr="Distribución de NFLM2 por A*B">
          <a:extLst>
            <a:ext uri="{FF2B5EF4-FFF2-40B4-BE49-F238E27FC236}">
              <a16:creationId xmlns:a16="http://schemas.microsoft.com/office/drawing/2014/main" id="{11095B61-D2B6-4BBE-8550-576CC8C8CF9E}"/>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965949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3178</xdr:row>
      <xdr:rowOff>0</xdr:rowOff>
    </xdr:from>
    <xdr:to>
      <xdr:col>8</xdr:col>
      <xdr:colOff>0</xdr:colOff>
      <xdr:row>3202</xdr:row>
      <xdr:rowOff>0</xdr:rowOff>
    </xdr:to>
    <xdr:pic>
      <xdr:nvPicPr>
        <xdr:cNvPr id="76" name="Imagen 75" descr="Distribución de NFLM3 por A*B">
          <a:extLst>
            <a:ext uri="{FF2B5EF4-FFF2-40B4-BE49-F238E27FC236}">
              <a16:creationId xmlns:a16="http://schemas.microsoft.com/office/drawing/2014/main" id="{14510BB2-4E14-4F10-B21A-04145BF55C73}"/>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966330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3180</xdr:row>
      <xdr:rowOff>0</xdr:rowOff>
    </xdr:from>
    <xdr:to>
      <xdr:col>8</xdr:col>
      <xdr:colOff>0</xdr:colOff>
      <xdr:row>3204</xdr:row>
      <xdr:rowOff>0</xdr:rowOff>
    </xdr:to>
    <xdr:pic>
      <xdr:nvPicPr>
        <xdr:cNvPr id="77" name="Imagen 76" descr="Distribución de NFLM4 por A*B">
          <a:extLst>
            <a:ext uri="{FF2B5EF4-FFF2-40B4-BE49-F238E27FC236}">
              <a16:creationId xmlns:a16="http://schemas.microsoft.com/office/drawing/2014/main" id="{EF4327F3-3C84-4827-83E5-340AECCB79E9}"/>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966711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xdr:row>
      <xdr:rowOff>0</xdr:rowOff>
    </xdr:from>
    <xdr:to>
      <xdr:col>8</xdr:col>
      <xdr:colOff>0</xdr:colOff>
      <xdr:row>3206</xdr:row>
      <xdr:rowOff>0</xdr:rowOff>
    </xdr:to>
    <xdr:pic>
      <xdr:nvPicPr>
        <xdr:cNvPr id="78" name="Imagen 77" descr="Distribución de NFLM5 por A*B">
          <a:extLst>
            <a:ext uri="{FF2B5EF4-FFF2-40B4-BE49-F238E27FC236}">
              <a16:creationId xmlns:a16="http://schemas.microsoft.com/office/drawing/2014/main" id="{8DBA662E-F59A-4806-9A6B-42940B66A6A9}"/>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967092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3184</xdr:row>
      <xdr:rowOff>0</xdr:rowOff>
    </xdr:from>
    <xdr:to>
      <xdr:col>8</xdr:col>
      <xdr:colOff>0</xdr:colOff>
      <xdr:row>3208</xdr:row>
      <xdr:rowOff>0</xdr:rowOff>
    </xdr:to>
    <xdr:pic>
      <xdr:nvPicPr>
        <xdr:cNvPr id="79" name="Imagen 78" descr="Distribución de NFLM6 por A*B">
          <a:extLst>
            <a:ext uri="{FF2B5EF4-FFF2-40B4-BE49-F238E27FC236}">
              <a16:creationId xmlns:a16="http://schemas.microsoft.com/office/drawing/2014/main" id="{23DC213A-8067-4E50-8BEC-C53F0F8835AF}"/>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967473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3186</xdr:row>
      <xdr:rowOff>0</xdr:rowOff>
    </xdr:from>
    <xdr:to>
      <xdr:col>8</xdr:col>
      <xdr:colOff>0</xdr:colOff>
      <xdr:row>3209</xdr:row>
      <xdr:rowOff>190500</xdr:rowOff>
    </xdr:to>
    <xdr:pic>
      <xdr:nvPicPr>
        <xdr:cNvPr id="80" name="Imagen 79" descr="Distribución de NRM1 por A*B">
          <a:extLst>
            <a:ext uri="{FF2B5EF4-FFF2-40B4-BE49-F238E27FC236}">
              <a16:creationId xmlns:a16="http://schemas.microsoft.com/office/drawing/2014/main" id="{3A1E83DC-440C-4E68-9D56-83DFBC6A4313}"/>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967854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3188</xdr:row>
      <xdr:rowOff>0</xdr:rowOff>
    </xdr:from>
    <xdr:to>
      <xdr:col>8</xdr:col>
      <xdr:colOff>0</xdr:colOff>
      <xdr:row>3211</xdr:row>
      <xdr:rowOff>171451</xdr:rowOff>
    </xdr:to>
    <xdr:pic>
      <xdr:nvPicPr>
        <xdr:cNvPr id="81" name="Imagen 80" descr="Distribución de NRM2 por A*B">
          <a:extLst>
            <a:ext uri="{FF2B5EF4-FFF2-40B4-BE49-F238E27FC236}">
              <a16:creationId xmlns:a16="http://schemas.microsoft.com/office/drawing/2014/main" id="{8E848195-7D72-4AFB-8DC2-C735E39AA234}"/>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968235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3190</xdr:row>
      <xdr:rowOff>0</xdr:rowOff>
    </xdr:from>
    <xdr:to>
      <xdr:col>8</xdr:col>
      <xdr:colOff>0</xdr:colOff>
      <xdr:row>3213</xdr:row>
      <xdr:rowOff>152401</xdr:rowOff>
    </xdr:to>
    <xdr:pic>
      <xdr:nvPicPr>
        <xdr:cNvPr id="82" name="Imagen 81" descr="Distribución de NRM3 por A*B">
          <a:extLst>
            <a:ext uri="{FF2B5EF4-FFF2-40B4-BE49-F238E27FC236}">
              <a16:creationId xmlns:a16="http://schemas.microsoft.com/office/drawing/2014/main" id="{619A86FE-3A9C-44CA-9966-1BAB1A2F0632}"/>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0" y="968616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3192</xdr:row>
      <xdr:rowOff>0</xdr:rowOff>
    </xdr:from>
    <xdr:to>
      <xdr:col>8</xdr:col>
      <xdr:colOff>0</xdr:colOff>
      <xdr:row>3215</xdr:row>
      <xdr:rowOff>133351</xdr:rowOff>
    </xdr:to>
    <xdr:pic>
      <xdr:nvPicPr>
        <xdr:cNvPr id="83" name="Imagen 82" descr="Distribución de NRM4 por A*B">
          <a:extLst>
            <a:ext uri="{FF2B5EF4-FFF2-40B4-BE49-F238E27FC236}">
              <a16:creationId xmlns:a16="http://schemas.microsoft.com/office/drawing/2014/main" id="{E28F7254-B949-40BA-91EB-D925C005D68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968997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3194</xdr:row>
      <xdr:rowOff>0</xdr:rowOff>
    </xdr:from>
    <xdr:to>
      <xdr:col>8</xdr:col>
      <xdr:colOff>0</xdr:colOff>
      <xdr:row>3217</xdr:row>
      <xdr:rowOff>114301</xdr:rowOff>
    </xdr:to>
    <xdr:pic>
      <xdr:nvPicPr>
        <xdr:cNvPr id="84" name="Imagen 83" descr="Distribución de NRM5 por A*B">
          <a:extLst>
            <a:ext uri="{FF2B5EF4-FFF2-40B4-BE49-F238E27FC236}">
              <a16:creationId xmlns:a16="http://schemas.microsoft.com/office/drawing/2014/main" id="{E78DBBE1-4CC9-448F-A706-038AA61DD157}"/>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969378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3196</xdr:row>
      <xdr:rowOff>0</xdr:rowOff>
    </xdr:from>
    <xdr:to>
      <xdr:col>8</xdr:col>
      <xdr:colOff>0</xdr:colOff>
      <xdr:row>3219</xdr:row>
      <xdr:rowOff>95251</xdr:rowOff>
    </xdr:to>
    <xdr:pic>
      <xdr:nvPicPr>
        <xdr:cNvPr id="85" name="Imagen 84" descr="Distribución de NRM6 por A*B">
          <a:extLst>
            <a:ext uri="{FF2B5EF4-FFF2-40B4-BE49-F238E27FC236}">
              <a16:creationId xmlns:a16="http://schemas.microsoft.com/office/drawing/2014/main" id="{A7BE3EF4-CE9E-4EC0-B888-389281384E0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0" y="969759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xdr:row>
      <xdr:rowOff>0</xdr:rowOff>
    </xdr:from>
    <xdr:to>
      <xdr:col>8</xdr:col>
      <xdr:colOff>0</xdr:colOff>
      <xdr:row>3221</xdr:row>
      <xdr:rowOff>95251</xdr:rowOff>
    </xdr:to>
    <xdr:pic>
      <xdr:nvPicPr>
        <xdr:cNvPr id="86" name="Imagen 85" descr="Distribución de NFRM1 por A*B">
          <a:extLst>
            <a:ext uri="{FF2B5EF4-FFF2-40B4-BE49-F238E27FC236}">
              <a16:creationId xmlns:a16="http://schemas.microsoft.com/office/drawing/2014/main" id="{E3FD4E7C-C8F7-49E9-8F64-001E9C441534}"/>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970140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3200</xdr:row>
      <xdr:rowOff>0</xdr:rowOff>
    </xdr:from>
    <xdr:to>
      <xdr:col>8</xdr:col>
      <xdr:colOff>0</xdr:colOff>
      <xdr:row>3223</xdr:row>
      <xdr:rowOff>95251</xdr:rowOff>
    </xdr:to>
    <xdr:pic>
      <xdr:nvPicPr>
        <xdr:cNvPr id="87" name="Imagen 86" descr="Distribución de NFRM2 por A*B">
          <a:extLst>
            <a:ext uri="{FF2B5EF4-FFF2-40B4-BE49-F238E27FC236}">
              <a16:creationId xmlns:a16="http://schemas.microsoft.com/office/drawing/2014/main" id="{DF350155-844E-4751-838B-12576A1439B6}"/>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970521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3202</xdr:row>
      <xdr:rowOff>0</xdr:rowOff>
    </xdr:from>
    <xdr:to>
      <xdr:col>8</xdr:col>
      <xdr:colOff>0</xdr:colOff>
      <xdr:row>3224</xdr:row>
      <xdr:rowOff>285751</xdr:rowOff>
    </xdr:to>
    <xdr:pic>
      <xdr:nvPicPr>
        <xdr:cNvPr id="88" name="Imagen 87" descr="Distribución de NFRM3 por A*B">
          <a:extLst>
            <a:ext uri="{FF2B5EF4-FFF2-40B4-BE49-F238E27FC236}">
              <a16:creationId xmlns:a16="http://schemas.microsoft.com/office/drawing/2014/main" id="{8133EC77-4E29-47B8-AC6D-359E2B199366}"/>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0" y="970902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3204</xdr:row>
      <xdr:rowOff>0</xdr:rowOff>
    </xdr:from>
    <xdr:to>
      <xdr:col>8</xdr:col>
      <xdr:colOff>0</xdr:colOff>
      <xdr:row>3226</xdr:row>
      <xdr:rowOff>76201</xdr:rowOff>
    </xdr:to>
    <xdr:pic>
      <xdr:nvPicPr>
        <xdr:cNvPr id="89" name="Imagen 88" descr="Distribución de NFRM4 por A*B">
          <a:extLst>
            <a:ext uri="{FF2B5EF4-FFF2-40B4-BE49-F238E27FC236}">
              <a16:creationId xmlns:a16="http://schemas.microsoft.com/office/drawing/2014/main" id="{AD36F5A5-4DF4-4336-A704-CB3C78F4E053}"/>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971283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3206</xdr:row>
      <xdr:rowOff>0</xdr:rowOff>
    </xdr:from>
    <xdr:to>
      <xdr:col>8</xdr:col>
      <xdr:colOff>0</xdr:colOff>
      <xdr:row>3227</xdr:row>
      <xdr:rowOff>133350</xdr:rowOff>
    </xdr:to>
    <xdr:pic>
      <xdr:nvPicPr>
        <xdr:cNvPr id="90" name="Imagen 89" descr="Distribución de NFRM5 por A*B">
          <a:extLst>
            <a:ext uri="{FF2B5EF4-FFF2-40B4-BE49-F238E27FC236}">
              <a16:creationId xmlns:a16="http://schemas.microsoft.com/office/drawing/2014/main" id="{9DE15312-69C5-402E-929D-54F1EBCAD774}"/>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971664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3208</xdr:row>
      <xdr:rowOff>0</xdr:rowOff>
    </xdr:from>
    <xdr:to>
      <xdr:col>8</xdr:col>
      <xdr:colOff>0</xdr:colOff>
      <xdr:row>3228</xdr:row>
      <xdr:rowOff>314326</xdr:rowOff>
    </xdr:to>
    <xdr:pic>
      <xdr:nvPicPr>
        <xdr:cNvPr id="91" name="Imagen 90" descr="Distribución de NFRM6 por A*B">
          <a:extLst>
            <a:ext uri="{FF2B5EF4-FFF2-40B4-BE49-F238E27FC236}">
              <a16:creationId xmlns:a16="http://schemas.microsoft.com/office/drawing/2014/main" id="{90042C97-BB14-4431-9F32-4893B96792A5}"/>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9720453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M135"/>
  <sheetViews>
    <sheetView topLeftCell="C1" zoomScale="70" zoomScaleNormal="70" workbookViewId="0">
      <selection activeCell="C5" sqref="C5"/>
    </sheetView>
  </sheetViews>
  <sheetFormatPr baseColWidth="10" defaultRowHeight="15" x14ac:dyDescent="0.25"/>
  <cols>
    <col min="1" max="1" width="6.7109375" customWidth="1"/>
    <col min="2" max="2" width="16.42578125" customWidth="1"/>
    <col min="3" max="3" width="45.5703125" customWidth="1"/>
    <col min="4" max="4" width="7.140625" customWidth="1"/>
    <col min="5" max="5" width="13" customWidth="1"/>
    <col min="8" max="8" width="12.140625" customWidth="1"/>
    <col min="9" max="9" width="13.7109375" customWidth="1"/>
  </cols>
  <sheetData>
    <row r="1" spans="2:39" ht="15.75" x14ac:dyDescent="0.25">
      <c r="J1" s="4"/>
      <c r="K1" s="4"/>
      <c r="L1" s="4"/>
      <c r="M1" s="4"/>
      <c r="N1" s="4"/>
      <c r="O1" s="4"/>
      <c r="P1" s="4"/>
      <c r="Q1" s="4"/>
      <c r="R1" s="4"/>
      <c r="S1" s="4"/>
      <c r="T1" s="4"/>
      <c r="U1" s="4"/>
      <c r="V1" s="4"/>
      <c r="W1" s="6"/>
      <c r="X1" s="4"/>
      <c r="Y1" s="4"/>
      <c r="Z1" s="4"/>
      <c r="AA1" s="4"/>
    </row>
    <row r="2" spans="2:39" ht="15.75" x14ac:dyDescent="0.25">
      <c r="J2" s="1"/>
      <c r="K2" s="1"/>
      <c r="L2" s="1"/>
      <c r="M2" s="1"/>
      <c r="N2" s="1"/>
      <c r="O2" s="1"/>
      <c r="P2" s="1"/>
      <c r="Q2" s="1"/>
      <c r="R2" s="1"/>
      <c r="S2" s="1"/>
      <c r="T2" s="1"/>
      <c r="U2" s="1"/>
      <c r="V2" s="1"/>
      <c r="W2" s="1"/>
      <c r="X2" s="1"/>
      <c r="Y2" s="1"/>
      <c r="Z2" s="1"/>
      <c r="AA2" s="1"/>
    </row>
    <row r="3" spans="2:39" ht="18" x14ac:dyDescent="0.25">
      <c r="B3" s="209" t="s">
        <v>160</v>
      </c>
      <c r="C3" s="209"/>
      <c r="E3" s="19" t="s">
        <v>0</v>
      </c>
      <c r="F3" s="19" t="s">
        <v>1</v>
      </c>
      <c r="G3" s="20" t="s">
        <v>2</v>
      </c>
      <c r="H3" s="19" t="s">
        <v>3</v>
      </c>
      <c r="I3" s="19" t="s">
        <v>4</v>
      </c>
      <c r="J3" s="11" t="s">
        <v>12</v>
      </c>
      <c r="K3" s="11" t="s">
        <v>13</v>
      </c>
      <c r="L3" s="11" t="s">
        <v>14</v>
      </c>
      <c r="M3" s="11" t="s">
        <v>15</v>
      </c>
      <c r="N3" s="11" t="s">
        <v>16</v>
      </c>
      <c r="O3" s="11" t="s">
        <v>17</v>
      </c>
      <c r="P3" s="18" t="s">
        <v>23</v>
      </c>
      <c r="Q3" s="18" t="s">
        <v>18</v>
      </c>
      <c r="R3" s="18" t="s">
        <v>19</v>
      </c>
      <c r="S3" s="18" t="s">
        <v>20</v>
      </c>
      <c r="T3" s="18" t="s">
        <v>21</v>
      </c>
      <c r="U3" s="18" t="s">
        <v>22</v>
      </c>
      <c r="V3" s="22" t="s">
        <v>30</v>
      </c>
      <c r="W3" s="22" t="s">
        <v>31</v>
      </c>
      <c r="X3" s="22" t="s">
        <v>32</v>
      </c>
      <c r="Y3" s="22" t="s">
        <v>33</v>
      </c>
      <c r="Z3" s="22" t="s">
        <v>34</v>
      </c>
      <c r="AA3" s="22" t="s">
        <v>35</v>
      </c>
      <c r="AB3" s="21" t="s">
        <v>24</v>
      </c>
      <c r="AC3" s="21" t="s">
        <v>25</v>
      </c>
      <c r="AD3" s="21" t="s">
        <v>26</v>
      </c>
      <c r="AE3" s="21" t="s">
        <v>27</v>
      </c>
      <c r="AF3" s="21" t="s">
        <v>28</v>
      </c>
      <c r="AG3" s="21" t="s">
        <v>29</v>
      </c>
      <c r="AH3" s="23" t="s">
        <v>36</v>
      </c>
      <c r="AI3" s="23" t="s">
        <v>37</v>
      </c>
      <c r="AJ3" s="23" t="s">
        <v>38</v>
      </c>
      <c r="AK3" s="23" t="s">
        <v>39</v>
      </c>
      <c r="AL3" s="23" t="s">
        <v>40</v>
      </c>
      <c r="AM3" s="23" t="s">
        <v>41</v>
      </c>
    </row>
    <row r="4" spans="2:39" ht="15.75" x14ac:dyDescent="0.25">
      <c r="E4" s="24">
        <v>1</v>
      </c>
      <c r="F4" s="17" t="s">
        <v>5</v>
      </c>
      <c r="G4" s="17" t="s">
        <v>6</v>
      </c>
      <c r="H4" s="17">
        <v>1</v>
      </c>
      <c r="I4" s="17">
        <v>1</v>
      </c>
      <c r="J4" s="17">
        <v>23</v>
      </c>
      <c r="K4" s="17">
        <v>38</v>
      </c>
      <c r="L4" s="17">
        <v>55</v>
      </c>
      <c r="M4" s="17">
        <v>74</v>
      </c>
      <c r="N4" s="17">
        <v>73</v>
      </c>
      <c r="O4" s="17">
        <v>75</v>
      </c>
      <c r="P4" s="17">
        <v>10.3</v>
      </c>
      <c r="Q4" s="25">
        <v>12.92</v>
      </c>
      <c r="R4" s="25">
        <v>13.43</v>
      </c>
      <c r="S4" s="25">
        <v>14.68</v>
      </c>
      <c r="T4" s="17">
        <v>17.61</v>
      </c>
      <c r="U4" s="17">
        <v>15.55</v>
      </c>
      <c r="V4" s="17">
        <v>0</v>
      </c>
      <c r="W4" s="26">
        <v>1</v>
      </c>
      <c r="X4" s="26">
        <v>2</v>
      </c>
      <c r="Y4" s="26">
        <v>8</v>
      </c>
      <c r="Z4" s="26">
        <v>12</v>
      </c>
      <c r="AA4" s="26">
        <v>10</v>
      </c>
      <c r="AB4" s="26">
        <v>0</v>
      </c>
      <c r="AC4" s="26">
        <v>0</v>
      </c>
      <c r="AD4" s="26">
        <v>1</v>
      </c>
      <c r="AE4" s="26">
        <v>7</v>
      </c>
      <c r="AF4" s="26">
        <v>8</v>
      </c>
      <c r="AG4" s="26">
        <v>12</v>
      </c>
      <c r="AH4" s="26">
        <v>0</v>
      </c>
      <c r="AI4" s="26">
        <v>0</v>
      </c>
      <c r="AJ4" s="26">
        <v>0</v>
      </c>
      <c r="AK4" s="26">
        <v>6</v>
      </c>
      <c r="AL4" s="26">
        <v>14</v>
      </c>
      <c r="AM4" s="26">
        <v>25</v>
      </c>
    </row>
    <row r="5" spans="2:39" ht="15.75" x14ac:dyDescent="0.25">
      <c r="B5" s="37" t="s">
        <v>161</v>
      </c>
      <c r="C5" s="19" t="s">
        <v>163</v>
      </c>
      <c r="E5" s="24">
        <v>1</v>
      </c>
      <c r="F5" s="17" t="s">
        <v>5</v>
      </c>
      <c r="G5" s="17" t="s">
        <v>6</v>
      </c>
      <c r="H5" s="17">
        <v>1</v>
      </c>
      <c r="I5" s="17">
        <v>2</v>
      </c>
      <c r="J5" s="17">
        <v>23</v>
      </c>
      <c r="K5" s="17">
        <v>39</v>
      </c>
      <c r="L5" s="17">
        <v>18</v>
      </c>
      <c r="M5" s="17">
        <v>67</v>
      </c>
      <c r="N5" s="17">
        <v>77</v>
      </c>
      <c r="O5" s="17">
        <v>83</v>
      </c>
      <c r="P5" s="25">
        <v>9</v>
      </c>
      <c r="Q5" s="25">
        <v>10.77</v>
      </c>
      <c r="R5" s="25">
        <v>13.6</v>
      </c>
      <c r="S5" s="25">
        <v>15.65</v>
      </c>
      <c r="T5" s="25">
        <v>16.32</v>
      </c>
      <c r="U5" s="25">
        <v>16.690000000000001</v>
      </c>
      <c r="V5" s="17">
        <v>0</v>
      </c>
      <c r="W5" s="26">
        <v>2</v>
      </c>
      <c r="X5" s="26">
        <v>5</v>
      </c>
      <c r="Y5" s="26">
        <v>10</v>
      </c>
      <c r="Z5" s="26">
        <v>12</v>
      </c>
      <c r="AA5" s="26">
        <v>7</v>
      </c>
      <c r="AB5" s="26">
        <v>0</v>
      </c>
      <c r="AC5" s="26">
        <v>0</v>
      </c>
      <c r="AD5" s="26">
        <v>3</v>
      </c>
      <c r="AE5" s="26">
        <v>6</v>
      </c>
      <c r="AF5" s="26">
        <v>10</v>
      </c>
      <c r="AG5" s="26">
        <v>10</v>
      </c>
      <c r="AH5" s="26">
        <v>0</v>
      </c>
      <c r="AI5" s="26">
        <v>0</v>
      </c>
      <c r="AJ5" s="26">
        <v>0</v>
      </c>
      <c r="AK5" s="26">
        <v>4</v>
      </c>
      <c r="AL5" s="26">
        <v>12</v>
      </c>
      <c r="AM5" s="26">
        <v>20</v>
      </c>
    </row>
    <row r="6" spans="2:39" ht="15.75" x14ac:dyDescent="0.25">
      <c r="B6" s="39" t="s">
        <v>162</v>
      </c>
      <c r="C6" s="19" t="s">
        <v>166</v>
      </c>
      <c r="E6" s="24">
        <v>1</v>
      </c>
      <c r="F6" s="17" t="s">
        <v>5</v>
      </c>
      <c r="G6" s="17" t="s">
        <v>6</v>
      </c>
      <c r="H6" s="17">
        <v>1</v>
      </c>
      <c r="I6" s="17">
        <v>3</v>
      </c>
      <c r="J6" s="17">
        <v>23</v>
      </c>
      <c r="K6" s="17">
        <v>37</v>
      </c>
      <c r="L6" s="17">
        <v>54</v>
      </c>
      <c r="M6" s="17">
        <v>71</v>
      </c>
      <c r="N6" s="17">
        <v>78</v>
      </c>
      <c r="O6" s="17">
        <v>77</v>
      </c>
      <c r="P6" s="25">
        <v>7.47</v>
      </c>
      <c r="Q6" s="25">
        <v>10.25</v>
      </c>
      <c r="R6" s="25">
        <v>12.1</v>
      </c>
      <c r="S6" s="25">
        <v>12.08</v>
      </c>
      <c r="T6" s="25">
        <v>13.54</v>
      </c>
      <c r="U6" s="25">
        <v>15.06</v>
      </c>
      <c r="V6" s="17">
        <v>0</v>
      </c>
      <c r="W6" s="26">
        <v>0</v>
      </c>
      <c r="X6" s="26">
        <v>5</v>
      </c>
      <c r="Y6" s="26">
        <v>11</v>
      </c>
      <c r="Z6" s="26">
        <v>11</v>
      </c>
      <c r="AA6" s="26">
        <v>7</v>
      </c>
      <c r="AB6" s="26">
        <v>0</v>
      </c>
      <c r="AC6" s="26">
        <v>0</v>
      </c>
      <c r="AD6" s="26">
        <v>4</v>
      </c>
      <c r="AE6" s="26">
        <v>6</v>
      </c>
      <c r="AF6" s="26">
        <v>9</v>
      </c>
      <c r="AG6" s="26">
        <v>12</v>
      </c>
      <c r="AH6" s="26">
        <v>0</v>
      </c>
      <c r="AI6" s="26">
        <v>0</v>
      </c>
      <c r="AJ6" s="26">
        <v>0</v>
      </c>
      <c r="AK6" s="26">
        <v>7</v>
      </c>
      <c r="AL6" s="26">
        <v>11</v>
      </c>
      <c r="AM6" s="26">
        <v>23</v>
      </c>
    </row>
    <row r="7" spans="2:39" ht="15.75" x14ac:dyDescent="0.25">
      <c r="B7" s="22" t="s">
        <v>164</v>
      </c>
      <c r="C7" s="19" t="s">
        <v>165</v>
      </c>
      <c r="E7" s="24">
        <v>1</v>
      </c>
      <c r="F7" s="17" t="s">
        <v>5</v>
      </c>
      <c r="G7" s="17" t="s">
        <v>6</v>
      </c>
      <c r="H7" s="17">
        <v>1</v>
      </c>
      <c r="I7" s="17">
        <v>4</v>
      </c>
      <c r="J7" s="17">
        <v>22</v>
      </c>
      <c r="K7" s="17">
        <v>40</v>
      </c>
      <c r="L7" s="17">
        <v>54</v>
      </c>
      <c r="M7" s="17">
        <v>68</v>
      </c>
      <c r="N7" s="17">
        <v>73</v>
      </c>
      <c r="O7" s="17">
        <v>88</v>
      </c>
      <c r="P7" s="25">
        <v>8.81</v>
      </c>
      <c r="Q7" s="25">
        <v>11.68</v>
      </c>
      <c r="R7" s="25">
        <v>13.8</v>
      </c>
      <c r="S7" s="25">
        <v>15.32</v>
      </c>
      <c r="T7" s="25">
        <v>13</v>
      </c>
      <c r="U7" s="25">
        <v>15.28</v>
      </c>
      <c r="V7" s="17">
        <v>0</v>
      </c>
      <c r="W7" s="26">
        <v>2</v>
      </c>
      <c r="X7" s="26">
        <v>6</v>
      </c>
      <c r="Y7" s="26">
        <v>14</v>
      </c>
      <c r="Z7" s="26">
        <v>13</v>
      </c>
      <c r="AA7" s="26">
        <v>8</v>
      </c>
      <c r="AB7" s="26">
        <v>0</v>
      </c>
      <c r="AC7" s="26">
        <v>0</v>
      </c>
      <c r="AD7" s="26">
        <v>3</v>
      </c>
      <c r="AE7" s="26">
        <v>8</v>
      </c>
      <c r="AF7" s="26">
        <v>10</v>
      </c>
      <c r="AG7" s="26">
        <v>10</v>
      </c>
      <c r="AH7" s="26">
        <v>0</v>
      </c>
      <c r="AI7" s="26">
        <v>0</v>
      </c>
      <c r="AJ7" s="26">
        <v>2</v>
      </c>
      <c r="AK7" s="26">
        <v>11</v>
      </c>
      <c r="AL7" s="26">
        <v>13</v>
      </c>
      <c r="AM7" s="26">
        <v>24</v>
      </c>
    </row>
    <row r="8" spans="2:39" ht="15.75" x14ac:dyDescent="0.25">
      <c r="B8" s="21" t="s">
        <v>167</v>
      </c>
      <c r="C8" s="19" t="s">
        <v>168</v>
      </c>
      <c r="E8" s="24">
        <v>1</v>
      </c>
      <c r="F8" s="17" t="s">
        <v>5</v>
      </c>
      <c r="G8" s="17" t="s">
        <v>6</v>
      </c>
      <c r="H8" s="17">
        <v>2</v>
      </c>
      <c r="I8" s="17">
        <v>1</v>
      </c>
      <c r="J8" s="17">
        <v>24</v>
      </c>
      <c r="K8" s="17">
        <v>38</v>
      </c>
      <c r="L8" s="17">
        <v>54</v>
      </c>
      <c r="M8" s="17">
        <v>70</v>
      </c>
      <c r="N8" s="17">
        <v>74</v>
      </c>
      <c r="O8" s="17">
        <v>71</v>
      </c>
      <c r="P8" s="17">
        <v>8.61</v>
      </c>
      <c r="Q8" s="25">
        <v>11.1</v>
      </c>
      <c r="R8" s="25">
        <v>12.7</v>
      </c>
      <c r="S8" s="25">
        <v>15.55</v>
      </c>
      <c r="T8" s="17">
        <v>16.7</v>
      </c>
      <c r="U8" s="17">
        <v>16.329999999999998</v>
      </c>
      <c r="V8" s="17">
        <v>0</v>
      </c>
      <c r="W8" s="26">
        <v>0</v>
      </c>
      <c r="X8" s="26">
        <v>7</v>
      </c>
      <c r="Y8" s="26">
        <v>7</v>
      </c>
      <c r="Z8" s="26">
        <v>9</v>
      </c>
      <c r="AA8" s="26">
        <v>9</v>
      </c>
      <c r="AB8" s="26">
        <v>0</v>
      </c>
      <c r="AC8" s="26">
        <v>0</v>
      </c>
      <c r="AD8" s="26">
        <v>5</v>
      </c>
      <c r="AE8" s="26">
        <v>8</v>
      </c>
      <c r="AF8" s="26">
        <v>8</v>
      </c>
      <c r="AG8" s="26">
        <v>12</v>
      </c>
      <c r="AH8" s="26">
        <v>0</v>
      </c>
      <c r="AI8" s="26">
        <v>0</v>
      </c>
      <c r="AJ8" s="26">
        <v>0</v>
      </c>
      <c r="AK8" s="26">
        <v>6</v>
      </c>
      <c r="AL8" s="26">
        <v>19</v>
      </c>
      <c r="AM8" s="26">
        <v>26</v>
      </c>
    </row>
    <row r="9" spans="2:39" ht="15.75" x14ac:dyDescent="0.25">
      <c r="B9" s="23" t="s">
        <v>169</v>
      </c>
      <c r="C9" s="19" t="s">
        <v>170</v>
      </c>
      <c r="E9" s="24">
        <v>1</v>
      </c>
      <c r="F9" s="17" t="s">
        <v>5</v>
      </c>
      <c r="G9" s="17" t="s">
        <v>6</v>
      </c>
      <c r="H9" s="17">
        <v>2</v>
      </c>
      <c r="I9" s="17">
        <v>2</v>
      </c>
      <c r="J9" s="17">
        <v>26</v>
      </c>
      <c r="K9" s="17">
        <v>46</v>
      </c>
      <c r="L9" s="17">
        <v>53</v>
      </c>
      <c r="M9" s="17">
        <v>72</v>
      </c>
      <c r="N9" s="17">
        <v>77</v>
      </c>
      <c r="O9" s="17">
        <v>80</v>
      </c>
      <c r="P9" s="17">
        <v>10.43</v>
      </c>
      <c r="Q9" s="25">
        <v>10.82</v>
      </c>
      <c r="R9" s="25">
        <v>13.3</v>
      </c>
      <c r="S9" s="25">
        <v>17.579999999999998</v>
      </c>
      <c r="T9" s="17">
        <v>16.059999999999999</v>
      </c>
      <c r="U9" s="17">
        <v>20.149999999999999</v>
      </c>
      <c r="V9" s="17">
        <v>0</v>
      </c>
      <c r="W9" s="26">
        <v>3</v>
      </c>
      <c r="X9" s="26">
        <v>13</v>
      </c>
      <c r="Y9" s="26">
        <v>19</v>
      </c>
      <c r="Z9" s="26">
        <v>8</v>
      </c>
      <c r="AA9" s="26">
        <v>10</v>
      </c>
      <c r="AB9" s="26">
        <v>0</v>
      </c>
      <c r="AC9" s="26">
        <v>0</v>
      </c>
      <c r="AD9" s="26">
        <v>6</v>
      </c>
      <c r="AE9" s="26">
        <v>8</v>
      </c>
      <c r="AF9" s="26">
        <v>8</v>
      </c>
      <c r="AG9" s="26">
        <v>12</v>
      </c>
      <c r="AH9" s="26">
        <v>0</v>
      </c>
      <c r="AI9" s="26">
        <v>0</v>
      </c>
      <c r="AJ9" s="26">
        <v>0</v>
      </c>
      <c r="AK9" s="26">
        <v>4</v>
      </c>
      <c r="AL9" s="26">
        <v>26</v>
      </c>
      <c r="AM9" s="26">
        <v>28</v>
      </c>
    </row>
    <row r="10" spans="2:39" ht="15.75" x14ac:dyDescent="0.25">
      <c r="E10" s="24">
        <v>1</v>
      </c>
      <c r="F10" s="17" t="s">
        <v>5</v>
      </c>
      <c r="G10" s="17" t="s">
        <v>6</v>
      </c>
      <c r="H10" s="17">
        <v>2</v>
      </c>
      <c r="I10" s="17">
        <v>3</v>
      </c>
      <c r="J10" s="17">
        <v>25</v>
      </c>
      <c r="K10" s="17">
        <v>39</v>
      </c>
      <c r="L10" s="17">
        <v>56</v>
      </c>
      <c r="M10" s="17">
        <v>73</v>
      </c>
      <c r="N10" s="17">
        <v>75</v>
      </c>
      <c r="O10" s="17">
        <v>86</v>
      </c>
      <c r="P10" s="17">
        <v>12.73</v>
      </c>
      <c r="Q10" s="25">
        <v>14.61</v>
      </c>
      <c r="R10" s="25">
        <v>13.7</v>
      </c>
      <c r="S10" s="25">
        <v>18.87</v>
      </c>
      <c r="T10" s="17">
        <v>15.64</v>
      </c>
      <c r="U10" s="17">
        <v>16.690000000000001</v>
      </c>
      <c r="V10" s="17">
        <v>0</v>
      </c>
      <c r="W10" s="26">
        <v>0</v>
      </c>
      <c r="X10" s="26">
        <v>6</v>
      </c>
      <c r="Y10" s="26">
        <v>10</v>
      </c>
      <c r="Z10" s="26">
        <v>9</v>
      </c>
      <c r="AA10" s="26">
        <v>10</v>
      </c>
      <c r="AB10" s="26">
        <v>0</v>
      </c>
      <c r="AC10" s="26">
        <v>0</v>
      </c>
      <c r="AD10" s="26">
        <v>4</v>
      </c>
      <c r="AE10" s="26">
        <v>8</v>
      </c>
      <c r="AF10" s="26">
        <v>8</v>
      </c>
      <c r="AG10" s="26">
        <v>11</v>
      </c>
      <c r="AH10" s="26">
        <v>0</v>
      </c>
      <c r="AI10" s="26">
        <v>0</v>
      </c>
      <c r="AJ10" s="26">
        <v>0</v>
      </c>
      <c r="AK10" s="26">
        <v>6</v>
      </c>
      <c r="AL10" s="26">
        <v>21</v>
      </c>
      <c r="AM10" s="26">
        <v>27</v>
      </c>
    </row>
    <row r="11" spans="2:39" ht="15.75" x14ac:dyDescent="0.25">
      <c r="E11" s="17">
        <v>1</v>
      </c>
      <c r="F11" s="17" t="s">
        <v>5</v>
      </c>
      <c r="G11" s="17" t="s">
        <v>6</v>
      </c>
      <c r="H11" s="17">
        <v>2</v>
      </c>
      <c r="I11" s="17">
        <v>4</v>
      </c>
      <c r="J11" s="17">
        <v>21</v>
      </c>
      <c r="K11" s="17">
        <v>30</v>
      </c>
      <c r="L11" s="17">
        <v>57</v>
      </c>
      <c r="M11" s="17">
        <v>65</v>
      </c>
      <c r="N11" s="17">
        <v>72</v>
      </c>
      <c r="O11" s="17">
        <v>84</v>
      </c>
      <c r="P11" s="17">
        <v>8.0299999999999994</v>
      </c>
      <c r="Q11" s="25">
        <v>9.61</v>
      </c>
      <c r="R11" s="25">
        <v>11.5</v>
      </c>
      <c r="S11" s="25">
        <v>17.23</v>
      </c>
      <c r="T11" s="17">
        <v>15.24</v>
      </c>
      <c r="U11" s="17">
        <v>15.92</v>
      </c>
      <c r="V11" s="17">
        <v>0</v>
      </c>
      <c r="W11" s="26">
        <v>0</v>
      </c>
      <c r="X11" s="26">
        <v>2</v>
      </c>
      <c r="Y11" s="26">
        <v>6</v>
      </c>
      <c r="Z11" s="26">
        <v>8</v>
      </c>
      <c r="AA11" s="26">
        <v>9</v>
      </c>
      <c r="AB11" s="26">
        <v>0</v>
      </c>
      <c r="AC11" s="26">
        <v>0</v>
      </c>
      <c r="AD11" s="26">
        <v>3</v>
      </c>
      <c r="AE11" s="26">
        <v>4</v>
      </c>
      <c r="AF11" s="26">
        <v>8</v>
      </c>
      <c r="AG11" s="26">
        <v>11</v>
      </c>
      <c r="AH11" s="26">
        <v>0</v>
      </c>
      <c r="AI11" s="26">
        <v>0</v>
      </c>
      <c r="AJ11" s="26">
        <v>0</v>
      </c>
      <c r="AK11" s="26">
        <v>2</v>
      </c>
      <c r="AL11" s="26">
        <v>24</v>
      </c>
      <c r="AM11" s="26">
        <v>26</v>
      </c>
    </row>
    <row r="12" spans="2:39" ht="15.75" x14ac:dyDescent="0.25">
      <c r="E12" s="17">
        <v>1</v>
      </c>
      <c r="F12" s="17" t="s">
        <v>5</v>
      </c>
      <c r="G12" s="17" t="s">
        <v>6</v>
      </c>
      <c r="H12" s="17">
        <v>3</v>
      </c>
      <c r="I12" s="17">
        <v>1</v>
      </c>
      <c r="J12" s="17">
        <v>27</v>
      </c>
      <c r="K12" s="17">
        <v>45</v>
      </c>
      <c r="L12" s="17">
        <v>56</v>
      </c>
      <c r="M12" s="17">
        <v>67</v>
      </c>
      <c r="N12" s="17">
        <v>78</v>
      </c>
      <c r="O12" s="17">
        <v>82</v>
      </c>
      <c r="P12" s="25">
        <v>10.82</v>
      </c>
      <c r="Q12" s="25">
        <v>13.26</v>
      </c>
      <c r="R12" s="25">
        <v>16</v>
      </c>
      <c r="S12" s="25">
        <v>15.43</v>
      </c>
      <c r="T12" s="25">
        <v>17.100000000000001</v>
      </c>
      <c r="U12" s="25">
        <v>16.36</v>
      </c>
      <c r="V12" s="17">
        <v>0</v>
      </c>
      <c r="W12" s="26">
        <v>2</v>
      </c>
      <c r="X12" s="26">
        <v>7</v>
      </c>
      <c r="Y12" s="26">
        <v>13</v>
      </c>
      <c r="Z12" s="26">
        <v>3</v>
      </c>
      <c r="AA12" s="26">
        <v>8</v>
      </c>
      <c r="AB12" s="26">
        <v>0</v>
      </c>
      <c r="AC12" s="26">
        <v>0</v>
      </c>
      <c r="AD12" s="26">
        <v>3</v>
      </c>
      <c r="AE12" s="26">
        <v>6</v>
      </c>
      <c r="AF12" s="26">
        <v>5</v>
      </c>
      <c r="AG12" s="26">
        <v>8</v>
      </c>
      <c r="AH12" s="26">
        <v>0</v>
      </c>
      <c r="AI12" s="26">
        <v>0</v>
      </c>
      <c r="AJ12" s="26">
        <v>1</v>
      </c>
      <c r="AK12" s="26">
        <v>4</v>
      </c>
      <c r="AL12" s="26">
        <v>18</v>
      </c>
      <c r="AM12" s="26">
        <v>21</v>
      </c>
    </row>
    <row r="13" spans="2:39" ht="15.75" x14ac:dyDescent="0.25">
      <c r="E13" s="17">
        <v>1</v>
      </c>
      <c r="F13" s="17" t="s">
        <v>5</v>
      </c>
      <c r="G13" s="17" t="s">
        <v>6</v>
      </c>
      <c r="H13" s="17">
        <v>3</v>
      </c>
      <c r="I13" s="17">
        <v>2</v>
      </c>
      <c r="J13" s="17">
        <v>24</v>
      </c>
      <c r="K13" s="17">
        <v>40</v>
      </c>
      <c r="L13" s="17">
        <v>61</v>
      </c>
      <c r="M13" s="17">
        <v>73</v>
      </c>
      <c r="N13" s="17">
        <v>76</v>
      </c>
      <c r="O13" s="17">
        <v>81</v>
      </c>
      <c r="P13" s="25">
        <v>10.95</v>
      </c>
      <c r="Q13" s="25">
        <v>12.11</v>
      </c>
      <c r="R13" s="25">
        <v>15.1</v>
      </c>
      <c r="S13" s="25">
        <v>17.28</v>
      </c>
      <c r="T13" s="25">
        <v>16.350000000000001</v>
      </c>
      <c r="U13" s="25">
        <v>17.77</v>
      </c>
      <c r="V13" s="17">
        <v>0</v>
      </c>
      <c r="W13" s="26">
        <v>2</v>
      </c>
      <c r="X13" s="26">
        <v>10</v>
      </c>
      <c r="Y13" s="26">
        <v>27</v>
      </c>
      <c r="Z13" s="26">
        <v>12</v>
      </c>
      <c r="AA13" s="26">
        <v>13</v>
      </c>
      <c r="AB13" s="26">
        <v>0</v>
      </c>
      <c r="AC13" s="26">
        <v>0</v>
      </c>
      <c r="AD13" s="26">
        <v>6</v>
      </c>
      <c r="AE13" s="26">
        <v>7</v>
      </c>
      <c r="AF13" s="26">
        <v>8</v>
      </c>
      <c r="AG13" s="26">
        <v>16</v>
      </c>
      <c r="AH13" s="26">
        <v>0</v>
      </c>
      <c r="AI13" s="26">
        <v>0</v>
      </c>
      <c r="AJ13" s="26">
        <v>0</v>
      </c>
      <c r="AK13" s="26">
        <v>4</v>
      </c>
      <c r="AL13" s="26">
        <v>21</v>
      </c>
      <c r="AM13" s="26">
        <v>36</v>
      </c>
    </row>
    <row r="14" spans="2:39" ht="15.75" x14ac:dyDescent="0.25">
      <c r="E14" s="17">
        <v>1</v>
      </c>
      <c r="F14" s="17" t="s">
        <v>5</v>
      </c>
      <c r="G14" s="17" t="s">
        <v>6</v>
      </c>
      <c r="H14" s="17">
        <v>3</v>
      </c>
      <c r="I14" s="17">
        <v>3</v>
      </c>
      <c r="J14" s="17">
        <v>24</v>
      </c>
      <c r="K14" s="17">
        <v>36</v>
      </c>
      <c r="L14" s="17">
        <v>54</v>
      </c>
      <c r="M14" s="17">
        <v>65</v>
      </c>
      <c r="N14" s="17">
        <v>77</v>
      </c>
      <c r="O14" s="17">
        <v>80</v>
      </c>
      <c r="P14" s="25">
        <v>9.9700000000000006</v>
      </c>
      <c r="Q14" s="25">
        <v>11.6</v>
      </c>
      <c r="R14" s="25">
        <v>15.8</v>
      </c>
      <c r="S14" s="25">
        <v>15.99</v>
      </c>
      <c r="T14" s="25">
        <v>16.3</v>
      </c>
      <c r="U14" s="25">
        <v>19.47</v>
      </c>
      <c r="V14" s="17">
        <v>0</v>
      </c>
      <c r="W14" s="26">
        <v>0</v>
      </c>
      <c r="X14" s="26">
        <v>5</v>
      </c>
      <c r="Y14" s="26">
        <v>15</v>
      </c>
      <c r="Z14" s="26">
        <v>7</v>
      </c>
      <c r="AA14" s="26">
        <v>10</v>
      </c>
      <c r="AB14" s="26">
        <v>0</v>
      </c>
      <c r="AC14" s="26">
        <v>0</v>
      </c>
      <c r="AD14" s="26">
        <v>5</v>
      </c>
      <c r="AE14" s="26">
        <v>7</v>
      </c>
      <c r="AF14" s="26">
        <v>6</v>
      </c>
      <c r="AG14" s="26">
        <v>12</v>
      </c>
      <c r="AH14" s="26">
        <v>0</v>
      </c>
      <c r="AI14" s="26">
        <v>0</v>
      </c>
      <c r="AJ14" s="26">
        <v>0</v>
      </c>
      <c r="AK14" s="26">
        <v>12</v>
      </c>
      <c r="AL14" s="26">
        <v>19</v>
      </c>
      <c r="AM14" s="26">
        <v>28</v>
      </c>
    </row>
    <row r="15" spans="2:39" ht="15.75" x14ac:dyDescent="0.25">
      <c r="E15" s="17">
        <v>1</v>
      </c>
      <c r="F15" s="17" t="s">
        <v>5</v>
      </c>
      <c r="G15" s="17" t="s">
        <v>6</v>
      </c>
      <c r="H15" s="17">
        <v>3</v>
      </c>
      <c r="I15" s="17">
        <v>4</v>
      </c>
      <c r="J15" s="17">
        <v>24</v>
      </c>
      <c r="K15" s="17">
        <v>40</v>
      </c>
      <c r="L15" s="17">
        <v>52</v>
      </c>
      <c r="M15" s="17">
        <v>56</v>
      </c>
      <c r="N15" s="17">
        <v>71</v>
      </c>
      <c r="O15" s="17">
        <v>74</v>
      </c>
      <c r="P15" s="25">
        <v>9.39</v>
      </c>
      <c r="Q15" s="25">
        <v>10.199999999999999</v>
      </c>
      <c r="R15" s="25">
        <v>13.5</v>
      </c>
      <c r="S15" s="25">
        <v>17.59</v>
      </c>
      <c r="T15" s="25">
        <v>16.22</v>
      </c>
      <c r="U15" s="25">
        <v>18.29</v>
      </c>
      <c r="V15" s="17">
        <v>0</v>
      </c>
      <c r="W15" s="26">
        <v>1</v>
      </c>
      <c r="X15" s="26">
        <v>4</v>
      </c>
      <c r="Y15" s="26">
        <v>16</v>
      </c>
      <c r="Z15" s="26">
        <v>9</v>
      </c>
      <c r="AA15" s="26">
        <v>11</v>
      </c>
      <c r="AB15" s="26">
        <v>0</v>
      </c>
      <c r="AC15" s="26">
        <v>0</v>
      </c>
      <c r="AD15" s="26">
        <v>4</v>
      </c>
      <c r="AE15" s="26">
        <v>5</v>
      </c>
      <c r="AF15" s="26">
        <v>7</v>
      </c>
      <c r="AG15" s="26">
        <v>13</v>
      </c>
      <c r="AH15" s="26">
        <v>0</v>
      </c>
      <c r="AI15" s="26">
        <v>0</v>
      </c>
      <c r="AJ15" s="26">
        <v>0</v>
      </c>
      <c r="AK15" s="26">
        <v>3</v>
      </c>
      <c r="AL15" s="26">
        <v>20</v>
      </c>
      <c r="AM15" s="26">
        <v>29</v>
      </c>
    </row>
    <row r="16" spans="2:39" ht="15.75" x14ac:dyDescent="0.25">
      <c r="E16" s="17">
        <v>1</v>
      </c>
      <c r="F16" s="17" t="s">
        <v>5</v>
      </c>
      <c r="G16" s="17" t="s">
        <v>6</v>
      </c>
      <c r="H16" s="17">
        <v>4</v>
      </c>
      <c r="I16" s="17">
        <v>1</v>
      </c>
      <c r="J16" s="17">
        <v>23</v>
      </c>
      <c r="K16" s="17">
        <v>36</v>
      </c>
      <c r="L16" s="17">
        <v>60</v>
      </c>
      <c r="M16" s="17">
        <v>73</v>
      </c>
      <c r="N16" s="17">
        <v>77</v>
      </c>
      <c r="O16" s="17">
        <v>80</v>
      </c>
      <c r="P16" s="25">
        <v>10</v>
      </c>
      <c r="Q16" s="25">
        <v>12.45</v>
      </c>
      <c r="R16" s="25">
        <v>15.8</v>
      </c>
      <c r="S16" s="25">
        <v>17</v>
      </c>
      <c r="T16" s="25">
        <v>18.63</v>
      </c>
      <c r="U16" s="25">
        <v>18.79</v>
      </c>
      <c r="V16" s="17">
        <v>0</v>
      </c>
      <c r="W16" s="26">
        <v>3</v>
      </c>
      <c r="X16" s="26">
        <v>6</v>
      </c>
      <c r="Y16" s="26">
        <v>13</v>
      </c>
      <c r="Z16" s="26">
        <v>7</v>
      </c>
      <c r="AA16" s="26">
        <v>4</v>
      </c>
      <c r="AB16" s="26">
        <v>0</v>
      </c>
      <c r="AC16" s="26">
        <v>0</v>
      </c>
      <c r="AD16" s="26">
        <v>4</v>
      </c>
      <c r="AE16" s="26">
        <v>7</v>
      </c>
      <c r="AF16" s="26">
        <v>6</v>
      </c>
      <c r="AG16" s="26">
        <v>8</v>
      </c>
      <c r="AH16" s="26">
        <v>0</v>
      </c>
      <c r="AI16" s="26">
        <v>0</v>
      </c>
      <c r="AJ16" s="26">
        <v>0</v>
      </c>
      <c r="AK16" s="26">
        <v>5</v>
      </c>
      <c r="AL16" s="26">
        <v>9</v>
      </c>
      <c r="AM16" s="26">
        <v>14</v>
      </c>
    </row>
    <row r="17" spans="5:39" ht="15.75" x14ac:dyDescent="0.25">
      <c r="E17" s="17">
        <v>1</v>
      </c>
      <c r="F17" s="17" t="s">
        <v>5</v>
      </c>
      <c r="G17" s="17" t="s">
        <v>6</v>
      </c>
      <c r="H17" s="17">
        <v>4</v>
      </c>
      <c r="I17" s="17">
        <v>2</v>
      </c>
      <c r="J17" s="17">
        <v>24</v>
      </c>
      <c r="K17" s="17">
        <v>38</v>
      </c>
      <c r="L17" s="17">
        <v>58</v>
      </c>
      <c r="M17" s="17">
        <v>74</v>
      </c>
      <c r="N17" s="17">
        <v>75</v>
      </c>
      <c r="O17" s="17">
        <v>76</v>
      </c>
      <c r="P17" s="25">
        <v>11.41</v>
      </c>
      <c r="Q17" s="25">
        <v>12.26</v>
      </c>
      <c r="R17" s="25">
        <v>15.4</v>
      </c>
      <c r="S17" s="25">
        <v>16.46</v>
      </c>
      <c r="T17" s="25">
        <v>16.8</v>
      </c>
      <c r="U17" s="25">
        <v>18.27</v>
      </c>
      <c r="V17" s="17">
        <v>0</v>
      </c>
      <c r="W17" s="26">
        <v>1</v>
      </c>
      <c r="X17" s="26">
        <v>6</v>
      </c>
      <c r="Y17" s="26">
        <v>10</v>
      </c>
      <c r="Z17" s="26">
        <v>11</v>
      </c>
      <c r="AA17" s="26">
        <v>12</v>
      </c>
      <c r="AB17" s="26">
        <v>0</v>
      </c>
      <c r="AC17" s="26">
        <v>0</v>
      </c>
      <c r="AD17" s="26">
        <v>6</v>
      </c>
      <c r="AE17" s="26">
        <v>6</v>
      </c>
      <c r="AF17" s="26">
        <v>7</v>
      </c>
      <c r="AG17" s="26">
        <v>11</v>
      </c>
      <c r="AH17" s="26">
        <v>0</v>
      </c>
      <c r="AI17" s="26">
        <v>0</v>
      </c>
      <c r="AJ17" s="26">
        <v>0</v>
      </c>
      <c r="AK17" s="26">
        <v>6</v>
      </c>
      <c r="AL17" s="26">
        <v>13</v>
      </c>
      <c r="AM17" s="26">
        <v>20</v>
      </c>
    </row>
    <row r="18" spans="5:39" ht="15.75" x14ac:dyDescent="0.25">
      <c r="E18" s="17">
        <v>1</v>
      </c>
      <c r="F18" s="17" t="s">
        <v>5</v>
      </c>
      <c r="G18" s="17" t="s">
        <v>6</v>
      </c>
      <c r="H18" s="17">
        <v>4</v>
      </c>
      <c r="I18" s="17">
        <v>3</v>
      </c>
      <c r="J18" s="17">
        <v>26</v>
      </c>
      <c r="K18" s="17">
        <v>41</v>
      </c>
      <c r="L18" s="17">
        <v>60</v>
      </c>
      <c r="M18" s="17">
        <v>76</v>
      </c>
      <c r="N18" s="17">
        <v>73</v>
      </c>
      <c r="O18" s="17">
        <v>77</v>
      </c>
      <c r="P18" s="25">
        <v>10.5</v>
      </c>
      <c r="Q18" s="25">
        <v>12.76</v>
      </c>
      <c r="R18" s="25">
        <v>14.9</v>
      </c>
      <c r="S18" s="25">
        <v>17.87</v>
      </c>
      <c r="T18" s="25">
        <v>16.62</v>
      </c>
      <c r="U18" s="25">
        <v>20.16</v>
      </c>
      <c r="V18" s="17">
        <v>0</v>
      </c>
      <c r="W18" s="26">
        <v>2</v>
      </c>
      <c r="X18" s="26">
        <v>10</v>
      </c>
      <c r="Y18" s="26">
        <v>12</v>
      </c>
      <c r="Z18" s="26">
        <v>8</v>
      </c>
      <c r="AA18" s="26">
        <v>8</v>
      </c>
      <c r="AB18" s="26">
        <v>0</v>
      </c>
      <c r="AC18" s="26">
        <v>0</v>
      </c>
      <c r="AD18" s="26">
        <v>5</v>
      </c>
      <c r="AE18" s="26">
        <v>6</v>
      </c>
      <c r="AF18" s="26">
        <v>6</v>
      </c>
      <c r="AG18" s="26">
        <v>9</v>
      </c>
      <c r="AH18" s="26">
        <v>0</v>
      </c>
      <c r="AI18" s="26">
        <v>0</v>
      </c>
      <c r="AJ18" s="26">
        <v>0</v>
      </c>
      <c r="AK18" s="26">
        <v>6</v>
      </c>
      <c r="AL18" s="26">
        <v>12</v>
      </c>
      <c r="AM18" s="26">
        <v>18</v>
      </c>
    </row>
    <row r="19" spans="5:39" ht="15.75" x14ac:dyDescent="0.25">
      <c r="E19" s="17">
        <v>1</v>
      </c>
      <c r="F19" s="17" t="s">
        <v>5</v>
      </c>
      <c r="G19" s="17" t="s">
        <v>6</v>
      </c>
      <c r="H19" s="17">
        <v>4</v>
      </c>
      <c r="I19" s="17">
        <v>4</v>
      </c>
      <c r="J19" s="17">
        <v>23</v>
      </c>
      <c r="K19" s="17">
        <v>40</v>
      </c>
      <c r="L19" s="17">
        <v>61</v>
      </c>
      <c r="M19" s="17">
        <v>74</v>
      </c>
      <c r="N19" s="17">
        <v>74</v>
      </c>
      <c r="O19" s="17">
        <v>74</v>
      </c>
      <c r="P19" s="25">
        <v>9.26</v>
      </c>
      <c r="Q19" s="25">
        <v>11.64</v>
      </c>
      <c r="R19" s="25">
        <v>12.41</v>
      </c>
      <c r="S19" s="25">
        <v>12.46</v>
      </c>
      <c r="T19" s="25">
        <v>11.18</v>
      </c>
      <c r="U19" s="25">
        <v>14.11</v>
      </c>
      <c r="V19" s="17">
        <v>0</v>
      </c>
      <c r="W19" s="26">
        <v>0</v>
      </c>
      <c r="X19" s="26">
        <v>8</v>
      </c>
      <c r="Y19" s="26">
        <v>12</v>
      </c>
      <c r="Z19" s="26">
        <v>9</v>
      </c>
      <c r="AA19" s="26">
        <v>8</v>
      </c>
      <c r="AB19" s="26">
        <v>0</v>
      </c>
      <c r="AC19" s="26">
        <v>0</v>
      </c>
      <c r="AD19" s="26">
        <v>6</v>
      </c>
      <c r="AE19" s="26">
        <v>8</v>
      </c>
      <c r="AF19" s="26">
        <v>7</v>
      </c>
      <c r="AG19" s="26">
        <v>9</v>
      </c>
      <c r="AH19" s="26">
        <v>0</v>
      </c>
      <c r="AI19" s="26">
        <v>0</v>
      </c>
      <c r="AJ19" s="26">
        <v>0</v>
      </c>
      <c r="AK19" s="26">
        <v>7</v>
      </c>
      <c r="AL19" s="26">
        <v>11</v>
      </c>
      <c r="AM19" s="26">
        <v>20</v>
      </c>
    </row>
    <row r="20" spans="5:39" ht="15.75" x14ac:dyDescent="0.25">
      <c r="E20" s="29">
        <v>2</v>
      </c>
      <c r="F20" s="29" t="s">
        <v>5</v>
      </c>
      <c r="G20" s="29" t="s">
        <v>7</v>
      </c>
      <c r="H20" s="29">
        <v>1</v>
      </c>
      <c r="I20" s="29">
        <v>1</v>
      </c>
      <c r="J20" s="29">
        <v>23</v>
      </c>
      <c r="K20" s="29">
        <v>37</v>
      </c>
      <c r="L20" s="29">
        <v>73</v>
      </c>
      <c r="M20" s="29">
        <v>68</v>
      </c>
      <c r="N20" s="29">
        <v>80</v>
      </c>
      <c r="O20" s="29">
        <v>95</v>
      </c>
      <c r="P20" s="28">
        <v>10.3</v>
      </c>
      <c r="Q20" s="28">
        <v>15.74</v>
      </c>
      <c r="R20" s="28">
        <v>15.4</v>
      </c>
      <c r="S20" s="28">
        <v>16</v>
      </c>
      <c r="T20" s="28">
        <v>16.13</v>
      </c>
      <c r="U20" s="28">
        <v>16.579999999999998</v>
      </c>
      <c r="V20" s="29">
        <v>0</v>
      </c>
      <c r="W20" s="34">
        <v>1</v>
      </c>
      <c r="X20" s="34">
        <v>12</v>
      </c>
      <c r="Y20" s="34">
        <v>8</v>
      </c>
      <c r="Z20" s="34">
        <v>12</v>
      </c>
      <c r="AA20" s="34">
        <v>16</v>
      </c>
      <c r="AB20" s="34">
        <v>0</v>
      </c>
      <c r="AC20" s="34">
        <v>0</v>
      </c>
      <c r="AD20" s="34">
        <v>5</v>
      </c>
      <c r="AE20" s="34">
        <v>6</v>
      </c>
      <c r="AF20" s="34">
        <v>9</v>
      </c>
      <c r="AG20" s="34">
        <v>11</v>
      </c>
      <c r="AH20" s="34">
        <v>0</v>
      </c>
      <c r="AI20" s="34">
        <v>0</v>
      </c>
      <c r="AJ20" s="34">
        <v>0</v>
      </c>
      <c r="AK20" s="34">
        <v>5</v>
      </c>
      <c r="AL20" s="34">
        <v>18</v>
      </c>
      <c r="AM20" s="34">
        <v>39</v>
      </c>
    </row>
    <row r="21" spans="5:39" ht="15.75" x14ac:dyDescent="0.25">
      <c r="E21" s="29">
        <v>2</v>
      </c>
      <c r="F21" s="29" t="s">
        <v>5</v>
      </c>
      <c r="G21" s="29" t="s">
        <v>7</v>
      </c>
      <c r="H21" s="29">
        <v>1</v>
      </c>
      <c r="I21" s="29">
        <v>2</v>
      </c>
      <c r="J21" s="29">
        <v>20</v>
      </c>
      <c r="K21" s="29">
        <v>36</v>
      </c>
      <c r="L21" s="29">
        <v>58</v>
      </c>
      <c r="M21" s="29">
        <v>68</v>
      </c>
      <c r="N21" s="29">
        <v>83</v>
      </c>
      <c r="O21" s="29">
        <v>90</v>
      </c>
      <c r="P21" s="28">
        <v>9.9700000000000006</v>
      </c>
      <c r="Q21" s="28">
        <v>11.78</v>
      </c>
      <c r="R21" s="28">
        <v>16.399999999999999</v>
      </c>
      <c r="S21" s="28">
        <v>11.84</v>
      </c>
      <c r="T21" s="28">
        <v>17.940000000000001</v>
      </c>
      <c r="U21" s="28">
        <v>18.940000000000001</v>
      </c>
      <c r="V21" s="29">
        <v>0</v>
      </c>
      <c r="W21" s="34">
        <v>1</v>
      </c>
      <c r="X21" s="34">
        <v>11</v>
      </c>
      <c r="Y21" s="34">
        <v>4</v>
      </c>
      <c r="Z21" s="34">
        <v>8</v>
      </c>
      <c r="AA21" s="34">
        <v>12</v>
      </c>
      <c r="AB21" s="34">
        <v>0</v>
      </c>
      <c r="AC21" s="34">
        <v>0</v>
      </c>
      <c r="AD21" s="34">
        <v>5</v>
      </c>
      <c r="AE21" s="34">
        <v>8</v>
      </c>
      <c r="AF21" s="34">
        <v>7</v>
      </c>
      <c r="AG21" s="34">
        <v>10</v>
      </c>
      <c r="AH21" s="34">
        <v>0</v>
      </c>
      <c r="AI21" s="34">
        <v>0</v>
      </c>
      <c r="AJ21" s="34">
        <v>0</v>
      </c>
      <c r="AK21" s="34">
        <v>8</v>
      </c>
      <c r="AL21" s="34">
        <v>14</v>
      </c>
      <c r="AM21" s="34">
        <v>18</v>
      </c>
    </row>
    <row r="22" spans="5:39" ht="15.75" x14ac:dyDescent="0.25">
      <c r="E22" s="29">
        <v>2</v>
      </c>
      <c r="F22" s="29" t="s">
        <v>5</v>
      </c>
      <c r="G22" s="29" t="s">
        <v>7</v>
      </c>
      <c r="H22" s="29">
        <v>1</v>
      </c>
      <c r="I22" s="29">
        <v>3</v>
      </c>
      <c r="J22" s="29">
        <v>20</v>
      </c>
      <c r="K22" s="29">
        <v>30</v>
      </c>
      <c r="L22" s="29">
        <v>56</v>
      </c>
      <c r="M22" s="29">
        <v>70</v>
      </c>
      <c r="N22" s="29">
        <v>61</v>
      </c>
      <c r="O22" s="29">
        <v>87</v>
      </c>
      <c r="P22" s="28">
        <v>7.6</v>
      </c>
      <c r="Q22" s="28">
        <v>10.99</v>
      </c>
      <c r="R22" s="28">
        <v>13.13</v>
      </c>
      <c r="S22" s="28">
        <v>14.72</v>
      </c>
      <c r="T22" s="28">
        <v>15.84</v>
      </c>
      <c r="U22" s="28">
        <v>16.03</v>
      </c>
      <c r="V22" s="29">
        <v>0</v>
      </c>
      <c r="W22" s="34">
        <v>0</v>
      </c>
      <c r="X22" s="34">
        <v>5</v>
      </c>
      <c r="Y22" s="34">
        <v>6</v>
      </c>
      <c r="Z22" s="34">
        <v>9</v>
      </c>
      <c r="AA22" s="34">
        <v>15</v>
      </c>
      <c r="AB22" s="34">
        <v>0</v>
      </c>
      <c r="AC22" s="34">
        <v>0</v>
      </c>
      <c r="AD22" s="34">
        <v>4</v>
      </c>
      <c r="AE22" s="34">
        <v>5</v>
      </c>
      <c r="AF22" s="34">
        <v>8</v>
      </c>
      <c r="AG22" s="34">
        <v>12</v>
      </c>
      <c r="AH22" s="34">
        <v>0</v>
      </c>
      <c r="AI22" s="34">
        <v>0</v>
      </c>
      <c r="AJ22" s="34">
        <v>0</v>
      </c>
      <c r="AK22" s="34">
        <v>4</v>
      </c>
      <c r="AL22" s="34">
        <v>15</v>
      </c>
      <c r="AM22" s="34">
        <v>25</v>
      </c>
    </row>
    <row r="23" spans="5:39" ht="15.75" x14ac:dyDescent="0.25">
      <c r="E23" s="29">
        <v>2</v>
      </c>
      <c r="F23" s="29" t="s">
        <v>5</v>
      </c>
      <c r="G23" s="29" t="s">
        <v>7</v>
      </c>
      <c r="H23" s="29">
        <v>1</v>
      </c>
      <c r="I23" s="29">
        <v>4</v>
      </c>
      <c r="J23" s="29">
        <v>26</v>
      </c>
      <c r="K23" s="29">
        <v>42</v>
      </c>
      <c r="L23" s="29">
        <v>60</v>
      </c>
      <c r="M23" s="29">
        <v>68</v>
      </c>
      <c r="N23" s="29">
        <v>62</v>
      </c>
      <c r="O23" s="29">
        <v>86</v>
      </c>
      <c r="P23" s="28">
        <v>10.18</v>
      </c>
      <c r="Q23" s="28">
        <v>14.29</v>
      </c>
      <c r="R23" s="28">
        <v>18.899999999999999</v>
      </c>
      <c r="S23" s="28">
        <v>20</v>
      </c>
      <c r="T23" s="28">
        <v>15.84</v>
      </c>
      <c r="U23" s="28">
        <v>17.63</v>
      </c>
      <c r="V23" s="29">
        <v>0</v>
      </c>
      <c r="W23" s="34">
        <v>2</v>
      </c>
      <c r="X23" s="34">
        <v>13</v>
      </c>
      <c r="Y23" s="34">
        <v>16</v>
      </c>
      <c r="Z23" s="34">
        <v>10</v>
      </c>
      <c r="AA23" s="34">
        <v>13</v>
      </c>
      <c r="AB23" s="34">
        <v>0</v>
      </c>
      <c r="AC23" s="34">
        <v>0</v>
      </c>
      <c r="AD23" s="34">
        <v>5</v>
      </c>
      <c r="AE23" s="34">
        <v>7</v>
      </c>
      <c r="AF23" s="34">
        <v>7</v>
      </c>
      <c r="AG23" s="34">
        <v>10</v>
      </c>
      <c r="AH23" s="34">
        <v>0</v>
      </c>
      <c r="AI23" s="34">
        <v>0</v>
      </c>
      <c r="AJ23" s="34">
        <v>0</v>
      </c>
      <c r="AK23" s="34">
        <v>8</v>
      </c>
      <c r="AL23" s="34">
        <v>16</v>
      </c>
      <c r="AM23" s="34">
        <v>27</v>
      </c>
    </row>
    <row r="24" spans="5:39" ht="15.75" x14ac:dyDescent="0.25">
      <c r="E24" s="29">
        <v>2</v>
      </c>
      <c r="F24" s="29" t="s">
        <v>5</v>
      </c>
      <c r="G24" s="29" t="s">
        <v>7</v>
      </c>
      <c r="H24" s="29">
        <v>2</v>
      </c>
      <c r="I24" s="29">
        <v>1</v>
      </c>
      <c r="J24" s="29">
        <v>24</v>
      </c>
      <c r="K24" s="29">
        <v>36</v>
      </c>
      <c r="L24" s="29">
        <v>61</v>
      </c>
      <c r="M24" s="29">
        <v>71</v>
      </c>
      <c r="N24" s="29">
        <v>81</v>
      </c>
      <c r="O24" s="29">
        <v>100</v>
      </c>
      <c r="P24" s="28">
        <v>9</v>
      </c>
      <c r="Q24" s="28">
        <v>11.92</v>
      </c>
      <c r="R24" s="28">
        <v>16.3</v>
      </c>
      <c r="S24" s="28">
        <v>17.940000000000001</v>
      </c>
      <c r="T24" s="28">
        <v>19.170000000000002</v>
      </c>
      <c r="U24" s="28">
        <v>19.8</v>
      </c>
      <c r="V24" s="29">
        <v>0</v>
      </c>
      <c r="W24" s="34">
        <v>0</v>
      </c>
      <c r="X24" s="34">
        <v>7</v>
      </c>
      <c r="Y24" s="34">
        <v>8</v>
      </c>
      <c r="Z24" s="34">
        <v>11</v>
      </c>
      <c r="AA24" s="34">
        <v>17</v>
      </c>
      <c r="AB24" s="34">
        <v>0</v>
      </c>
      <c r="AC24" s="34">
        <v>0</v>
      </c>
      <c r="AD24" s="34">
        <v>2</v>
      </c>
      <c r="AE24" s="34">
        <v>8</v>
      </c>
      <c r="AF24" s="34">
        <v>6</v>
      </c>
      <c r="AG24" s="34">
        <v>13</v>
      </c>
      <c r="AH24" s="34">
        <v>0</v>
      </c>
      <c r="AI24" s="34">
        <v>0</v>
      </c>
      <c r="AJ24" s="34">
        <v>0</v>
      </c>
      <c r="AK24" s="34">
        <v>7</v>
      </c>
      <c r="AL24" s="34">
        <v>8</v>
      </c>
      <c r="AM24" s="34">
        <v>24</v>
      </c>
    </row>
    <row r="25" spans="5:39" ht="15.75" x14ac:dyDescent="0.25">
      <c r="E25" s="29">
        <v>2</v>
      </c>
      <c r="F25" s="29" t="s">
        <v>5</v>
      </c>
      <c r="G25" s="29" t="s">
        <v>7</v>
      </c>
      <c r="H25" s="29">
        <v>2</v>
      </c>
      <c r="I25" s="29">
        <v>2</v>
      </c>
      <c r="J25" s="29">
        <v>21</v>
      </c>
      <c r="K25" s="29">
        <v>34</v>
      </c>
      <c r="L25" s="29">
        <v>56</v>
      </c>
      <c r="M25" s="29">
        <v>68</v>
      </c>
      <c r="N25" s="29">
        <v>76</v>
      </c>
      <c r="O25" s="29">
        <v>92</v>
      </c>
      <c r="P25" s="28">
        <v>9.6</v>
      </c>
      <c r="Q25" s="28">
        <v>9.7799999999999994</v>
      </c>
      <c r="R25" s="28">
        <v>12.2</v>
      </c>
      <c r="S25" s="28">
        <v>14.64</v>
      </c>
      <c r="T25" s="28">
        <v>16.41</v>
      </c>
      <c r="U25" s="28">
        <v>17.59</v>
      </c>
      <c r="V25" s="29">
        <v>0</v>
      </c>
      <c r="W25" s="34">
        <v>0</v>
      </c>
      <c r="X25" s="34">
        <v>5</v>
      </c>
      <c r="Y25" s="34">
        <v>10</v>
      </c>
      <c r="Z25" s="34">
        <v>16</v>
      </c>
      <c r="AA25" s="34">
        <v>7</v>
      </c>
      <c r="AB25" s="34">
        <v>0</v>
      </c>
      <c r="AC25" s="34">
        <v>0</v>
      </c>
      <c r="AD25" s="34">
        <v>3</v>
      </c>
      <c r="AE25" s="34">
        <v>8</v>
      </c>
      <c r="AF25" s="34">
        <v>5</v>
      </c>
      <c r="AG25" s="34">
        <v>10</v>
      </c>
      <c r="AH25" s="34">
        <v>0</v>
      </c>
      <c r="AI25" s="34">
        <v>0</v>
      </c>
      <c r="AJ25" s="34">
        <v>0</v>
      </c>
      <c r="AK25" s="34">
        <v>4</v>
      </c>
      <c r="AL25" s="34">
        <v>9</v>
      </c>
      <c r="AM25" s="34">
        <v>22</v>
      </c>
    </row>
    <row r="26" spans="5:39" ht="15.75" x14ac:dyDescent="0.25">
      <c r="E26" s="29">
        <v>2</v>
      </c>
      <c r="F26" s="29" t="s">
        <v>5</v>
      </c>
      <c r="G26" s="29" t="s">
        <v>7</v>
      </c>
      <c r="H26" s="29">
        <v>2</v>
      </c>
      <c r="I26" s="29">
        <v>3</v>
      </c>
      <c r="J26" s="29">
        <v>18</v>
      </c>
      <c r="K26" s="29">
        <v>36</v>
      </c>
      <c r="L26" s="29">
        <v>53</v>
      </c>
      <c r="M26" s="29">
        <v>74</v>
      </c>
      <c r="N26" s="29">
        <v>75</v>
      </c>
      <c r="O26" s="29">
        <v>97</v>
      </c>
      <c r="P26" s="28">
        <v>7.5</v>
      </c>
      <c r="Q26" s="28">
        <v>12.21</v>
      </c>
      <c r="R26" s="28">
        <v>12.92</v>
      </c>
      <c r="S26" s="28">
        <v>14.56</v>
      </c>
      <c r="T26" s="28">
        <v>16.23</v>
      </c>
      <c r="U26" s="28">
        <v>17.84</v>
      </c>
      <c r="V26" s="29">
        <v>0</v>
      </c>
      <c r="W26" s="34">
        <v>0</v>
      </c>
      <c r="X26" s="34">
        <v>6</v>
      </c>
      <c r="Y26" s="34">
        <v>9</v>
      </c>
      <c r="Z26" s="34">
        <v>12</v>
      </c>
      <c r="AA26" s="34">
        <v>12</v>
      </c>
      <c r="AB26" s="34">
        <v>0</v>
      </c>
      <c r="AC26" s="34">
        <v>0</v>
      </c>
      <c r="AD26" s="34">
        <v>4</v>
      </c>
      <c r="AE26" s="34">
        <v>6</v>
      </c>
      <c r="AF26" s="34">
        <v>5</v>
      </c>
      <c r="AG26" s="34">
        <v>11</v>
      </c>
      <c r="AH26" s="34">
        <v>0</v>
      </c>
      <c r="AI26" s="34">
        <v>0</v>
      </c>
      <c r="AJ26" s="34">
        <v>0</v>
      </c>
      <c r="AK26" s="34">
        <v>4</v>
      </c>
      <c r="AL26" s="34">
        <v>7</v>
      </c>
      <c r="AM26" s="34">
        <v>25</v>
      </c>
    </row>
    <row r="27" spans="5:39" ht="15.75" x14ac:dyDescent="0.25">
      <c r="E27" s="29">
        <v>2</v>
      </c>
      <c r="F27" s="29" t="s">
        <v>5</v>
      </c>
      <c r="G27" s="29" t="s">
        <v>7</v>
      </c>
      <c r="H27" s="29">
        <v>2</v>
      </c>
      <c r="I27" s="29">
        <v>4</v>
      </c>
      <c r="J27" s="29">
        <v>23</v>
      </c>
      <c r="K27" s="29">
        <v>42</v>
      </c>
      <c r="L27" s="29">
        <v>65</v>
      </c>
      <c r="M27" s="29">
        <v>72</v>
      </c>
      <c r="N27" s="29">
        <v>84</v>
      </c>
      <c r="O27" s="29">
        <v>90</v>
      </c>
      <c r="P27" s="28">
        <v>11.6</v>
      </c>
      <c r="Q27" s="28">
        <v>15.54</v>
      </c>
      <c r="R27" s="28">
        <v>18.8</v>
      </c>
      <c r="S27" s="28">
        <v>16.28</v>
      </c>
      <c r="T27" s="28">
        <v>14.2</v>
      </c>
      <c r="U27" s="28">
        <v>19.329999999999998</v>
      </c>
      <c r="V27" s="29">
        <v>0</v>
      </c>
      <c r="W27" s="34">
        <v>3</v>
      </c>
      <c r="X27" s="34">
        <v>9</v>
      </c>
      <c r="Y27" s="34">
        <v>9</v>
      </c>
      <c r="Z27" s="34">
        <v>14</v>
      </c>
      <c r="AA27" s="34">
        <v>13</v>
      </c>
      <c r="AB27" s="34">
        <v>0</v>
      </c>
      <c r="AC27" s="34">
        <v>0</v>
      </c>
      <c r="AD27" s="34">
        <v>8</v>
      </c>
      <c r="AE27" s="34">
        <v>8</v>
      </c>
      <c r="AF27" s="34">
        <v>6</v>
      </c>
      <c r="AG27" s="34">
        <v>12</v>
      </c>
      <c r="AH27" s="34">
        <v>0</v>
      </c>
      <c r="AI27" s="34">
        <v>0</v>
      </c>
      <c r="AJ27" s="34">
        <v>0</v>
      </c>
      <c r="AK27" s="34">
        <v>9</v>
      </c>
      <c r="AL27" s="34">
        <v>8</v>
      </c>
      <c r="AM27" s="34">
        <v>22</v>
      </c>
    </row>
    <row r="28" spans="5:39" ht="15.75" x14ac:dyDescent="0.25">
      <c r="E28" s="29">
        <v>2</v>
      </c>
      <c r="F28" s="29" t="s">
        <v>5</v>
      </c>
      <c r="G28" s="29" t="s">
        <v>7</v>
      </c>
      <c r="H28" s="29">
        <v>3</v>
      </c>
      <c r="I28" s="29">
        <v>1</v>
      </c>
      <c r="J28" s="29">
        <v>22</v>
      </c>
      <c r="K28" s="29">
        <v>36</v>
      </c>
      <c r="L28" s="29">
        <v>55</v>
      </c>
      <c r="M28" s="29">
        <v>67</v>
      </c>
      <c r="N28" s="29">
        <v>84</v>
      </c>
      <c r="O28" s="29">
        <v>103</v>
      </c>
      <c r="P28" s="28">
        <v>12.26</v>
      </c>
      <c r="Q28" s="28">
        <v>14.74</v>
      </c>
      <c r="R28" s="28">
        <v>17</v>
      </c>
      <c r="S28" s="28">
        <v>19.8</v>
      </c>
      <c r="T28" s="28">
        <v>15.87</v>
      </c>
      <c r="U28" s="28">
        <v>18.920000000000002</v>
      </c>
      <c r="V28" s="29">
        <v>0</v>
      </c>
      <c r="W28" s="34">
        <v>0</v>
      </c>
      <c r="X28" s="34">
        <v>11</v>
      </c>
      <c r="Y28" s="34">
        <v>5</v>
      </c>
      <c r="Z28" s="34">
        <v>12</v>
      </c>
      <c r="AA28" s="34">
        <v>6</v>
      </c>
      <c r="AB28" s="34">
        <v>0</v>
      </c>
      <c r="AC28" s="34">
        <v>0</v>
      </c>
      <c r="AD28" s="34">
        <v>4</v>
      </c>
      <c r="AE28" s="34">
        <v>5</v>
      </c>
      <c r="AF28" s="34">
        <v>6</v>
      </c>
      <c r="AG28" s="34">
        <v>8</v>
      </c>
      <c r="AH28" s="34">
        <v>0</v>
      </c>
      <c r="AI28" s="34">
        <v>0</v>
      </c>
      <c r="AJ28" s="34">
        <v>0</v>
      </c>
      <c r="AK28" s="34">
        <v>4</v>
      </c>
      <c r="AL28" s="34">
        <v>9</v>
      </c>
      <c r="AM28" s="34">
        <v>19</v>
      </c>
    </row>
    <row r="29" spans="5:39" ht="15.75" x14ac:dyDescent="0.25">
      <c r="E29" s="29">
        <v>2</v>
      </c>
      <c r="F29" s="29" t="s">
        <v>5</v>
      </c>
      <c r="G29" s="29" t="s">
        <v>7</v>
      </c>
      <c r="H29" s="29">
        <v>3</v>
      </c>
      <c r="I29" s="29">
        <v>2</v>
      </c>
      <c r="J29" s="29">
        <v>24</v>
      </c>
      <c r="K29" s="29">
        <v>43</v>
      </c>
      <c r="L29" s="29">
        <v>58</v>
      </c>
      <c r="M29" s="29">
        <v>70</v>
      </c>
      <c r="N29" s="29">
        <v>80</v>
      </c>
      <c r="O29" s="29">
        <v>95</v>
      </c>
      <c r="P29" s="28">
        <v>12.12</v>
      </c>
      <c r="Q29" s="28">
        <v>15.07</v>
      </c>
      <c r="R29" s="28">
        <v>16.7</v>
      </c>
      <c r="S29" s="28">
        <v>18.77</v>
      </c>
      <c r="T29" s="28">
        <v>21.13</v>
      </c>
      <c r="U29" s="28">
        <v>21.14</v>
      </c>
      <c r="V29" s="29">
        <v>0</v>
      </c>
      <c r="W29" s="34">
        <v>2</v>
      </c>
      <c r="X29" s="34">
        <v>7</v>
      </c>
      <c r="Y29" s="34">
        <v>6</v>
      </c>
      <c r="Z29" s="34">
        <v>14</v>
      </c>
      <c r="AA29" s="34">
        <v>15</v>
      </c>
      <c r="AB29" s="34">
        <v>0</v>
      </c>
      <c r="AC29" s="34">
        <v>0</v>
      </c>
      <c r="AD29" s="34">
        <v>4</v>
      </c>
      <c r="AE29" s="34">
        <v>6</v>
      </c>
      <c r="AF29" s="34">
        <v>8</v>
      </c>
      <c r="AG29" s="34">
        <v>10</v>
      </c>
      <c r="AH29" s="34">
        <v>0</v>
      </c>
      <c r="AI29" s="34">
        <v>0</v>
      </c>
      <c r="AJ29" s="34">
        <v>0</v>
      </c>
      <c r="AK29" s="34">
        <v>5</v>
      </c>
      <c r="AL29" s="34">
        <v>12</v>
      </c>
      <c r="AM29" s="34">
        <v>16</v>
      </c>
    </row>
    <row r="30" spans="5:39" ht="15.75" x14ac:dyDescent="0.25">
      <c r="E30" s="29">
        <v>2</v>
      </c>
      <c r="F30" s="29" t="s">
        <v>5</v>
      </c>
      <c r="G30" s="29" t="s">
        <v>7</v>
      </c>
      <c r="H30" s="29">
        <v>3</v>
      </c>
      <c r="I30" s="29">
        <v>3</v>
      </c>
      <c r="J30" s="29">
        <v>24</v>
      </c>
      <c r="K30" s="29">
        <v>34</v>
      </c>
      <c r="L30" s="29">
        <v>55</v>
      </c>
      <c r="M30" s="29">
        <v>75</v>
      </c>
      <c r="N30" s="29">
        <v>76</v>
      </c>
      <c r="O30" s="29">
        <v>86</v>
      </c>
      <c r="P30" s="28">
        <v>11.25</v>
      </c>
      <c r="Q30" s="28">
        <v>12.32</v>
      </c>
      <c r="R30" s="28">
        <v>15.9</v>
      </c>
      <c r="S30" s="28">
        <v>15.91</v>
      </c>
      <c r="T30" s="28">
        <v>17.78</v>
      </c>
      <c r="U30" s="28">
        <v>20.239999999999998</v>
      </c>
      <c r="V30" s="29">
        <v>0</v>
      </c>
      <c r="W30" s="34">
        <v>0</v>
      </c>
      <c r="X30" s="34">
        <v>2</v>
      </c>
      <c r="Y30" s="34">
        <v>9</v>
      </c>
      <c r="Z30" s="34">
        <v>13</v>
      </c>
      <c r="AA30" s="34">
        <v>8</v>
      </c>
      <c r="AB30" s="34">
        <v>0</v>
      </c>
      <c r="AC30" s="34">
        <v>0</v>
      </c>
      <c r="AD30" s="34">
        <v>4</v>
      </c>
      <c r="AE30" s="34">
        <v>4</v>
      </c>
      <c r="AF30" s="34">
        <v>7</v>
      </c>
      <c r="AG30" s="34">
        <v>9</v>
      </c>
      <c r="AH30" s="34">
        <v>0</v>
      </c>
      <c r="AI30" s="34">
        <v>0</v>
      </c>
      <c r="AJ30" s="34">
        <v>0</v>
      </c>
      <c r="AK30" s="34">
        <v>2</v>
      </c>
      <c r="AL30" s="34">
        <v>10</v>
      </c>
      <c r="AM30" s="34">
        <v>18</v>
      </c>
    </row>
    <row r="31" spans="5:39" ht="15.75" x14ac:dyDescent="0.25">
      <c r="E31" s="29">
        <v>2</v>
      </c>
      <c r="F31" s="29" t="s">
        <v>5</v>
      </c>
      <c r="G31" s="29" t="s">
        <v>7</v>
      </c>
      <c r="H31" s="29">
        <v>3</v>
      </c>
      <c r="I31" s="29">
        <v>4</v>
      </c>
      <c r="J31" s="29">
        <v>20</v>
      </c>
      <c r="K31" s="29">
        <v>43</v>
      </c>
      <c r="L31" s="29">
        <v>54</v>
      </c>
      <c r="M31" s="29">
        <v>73</v>
      </c>
      <c r="N31" s="29">
        <v>71</v>
      </c>
      <c r="O31" s="29">
        <v>85</v>
      </c>
      <c r="P31" s="28">
        <v>12.83</v>
      </c>
      <c r="Q31" s="28">
        <v>11.13</v>
      </c>
      <c r="R31" s="28">
        <v>13.4</v>
      </c>
      <c r="S31" s="28">
        <v>19</v>
      </c>
      <c r="T31" s="28">
        <v>19.64</v>
      </c>
      <c r="U31" s="28">
        <v>19.579999999999998</v>
      </c>
      <c r="V31" s="29">
        <v>0</v>
      </c>
      <c r="W31" s="34">
        <v>0</v>
      </c>
      <c r="X31" s="34">
        <v>6</v>
      </c>
      <c r="Y31" s="34">
        <v>8</v>
      </c>
      <c r="Z31" s="34">
        <v>14</v>
      </c>
      <c r="AA31" s="34">
        <v>10</v>
      </c>
      <c r="AB31" s="34">
        <v>0</v>
      </c>
      <c r="AC31" s="34">
        <v>0</v>
      </c>
      <c r="AD31" s="34">
        <v>4</v>
      </c>
      <c r="AE31" s="34">
        <v>6</v>
      </c>
      <c r="AF31" s="34">
        <v>7</v>
      </c>
      <c r="AG31" s="34">
        <v>9</v>
      </c>
      <c r="AH31" s="34">
        <v>0</v>
      </c>
      <c r="AI31" s="34">
        <v>0</v>
      </c>
      <c r="AJ31" s="34">
        <v>0</v>
      </c>
      <c r="AK31" s="34">
        <v>7</v>
      </c>
      <c r="AL31" s="34">
        <v>11</v>
      </c>
      <c r="AM31" s="34">
        <v>19</v>
      </c>
    </row>
    <row r="32" spans="5:39" ht="15.75" x14ac:dyDescent="0.25">
      <c r="E32" s="29">
        <v>2</v>
      </c>
      <c r="F32" s="29" t="s">
        <v>5</v>
      </c>
      <c r="G32" s="29" t="s">
        <v>7</v>
      </c>
      <c r="H32" s="29">
        <v>4</v>
      </c>
      <c r="I32" s="29">
        <v>1</v>
      </c>
      <c r="J32" s="29">
        <v>28</v>
      </c>
      <c r="K32" s="29">
        <v>45</v>
      </c>
      <c r="L32" s="29">
        <v>61</v>
      </c>
      <c r="M32" s="29">
        <v>73</v>
      </c>
      <c r="N32" s="29">
        <v>83</v>
      </c>
      <c r="O32" s="29">
        <v>80</v>
      </c>
      <c r="P32" s="28">
        <v>9.64</v>
      </c>
      <c r="Q32" s="28">
        <v>11.81</v>
      </c>
      <c r="R32" s="28">
        <v>14.6</v>
      </c>
      <c r="S32" s="28">
        <v>16.5</v>
      </c>
      <c r="T32" s="28">
        <v>15.2</v>
      </c>
      <c r="U32" s="28">
        <v>19.63</v>
      </c>
      <c r="V32" s="29">
        <v>0</v>
      </c>
      <c r="W32" s="34">
        <v>1</v>
      </c>
      <c r="X32" s="34">
        <v>7</v>
      </c>
      <c r="Y32" s="34">
        <v>10</v>
      </c>
      <c r="Z32" s="34">
        <v>12</v>
      </c>
      <c r="AA32" s="34">
        <v>10</v>
      </c>
      <c r="AB32" s="34">
        <v>0</v>
      </c>
      <c r="AC32" s="34">
        <v>0</v>
      </c>
      <c r="AD32" s="34">
        <v>5</v>
      </c>
      <c r="AE32" s="34">
        <v>6</v>
      </c>
      <c r="AF32" s="34">
        <v>6</v>
      </c>
      <c r="AG32" s="34">
        <v>8</v>
      </c>
      <c r="AH32" s="34">
        <v>0</v>
      </c>
      <c r="AI32" s="34">
        <v>0</v>
      </c>
      <c r="AJ32" s="34">
        <v>1</v>
      </c>
      <c r="AK32" s="34">
        <v>6</v>
      </c>
      <c r="AL32" s="34">
        <v>13</v>
      </c>
      <c r="AM32" s="34">
        <v>15</v>
      </c>
    </row>
    <row r="33" spans="5:39" ht="15.75" x14ac:dyDescent="0.25">
      <c r="E33" s="29">
        <v>2</v>
      </c>
      <c r="F33" s="29" t="s">
        <v>5</v>
      </c>
      <c r="G33" s="29" t="s">
        <v>7</v>
      </c>
      <c r="H33" s="29">
        <v>4</v>
      </c>
      <c r="I33" s="29">
        <v>2</v>
      </c>
      <c r="J33" s="29">
        <v>23</v>
      </c>
      <c r="K33" s="29">
        <v>44</v>
      </c>
      <c r="L33" s="29">
        <v>63</v>
      </c>
      <c r="M33" s="29">
        <v>72</v>
      </c>
      <c r="N33" s="29">
        <v>81</v>
      </c>
      <c r="O33" s="29">
        <v>95</v>
      </c>
      <c r="P33" s="28">
        <v>11.8</v>
      </c>
      <c r="Q33" s="28">
        <v>14.73</v>
      </c>
      <c r="R33" s="28">
        <v>18.2</v>
      </c>
      <c r="S33" s="28">
        <v>19.649999999999999</v>
      </c>
      <c r="T33" s="28">
        <v>19.559999999999999</v>
      </c>
      <c r="U33" s="28">
        <v>19.260000000000002</v>
      </c>
      <c r="V33" s="29">
        <v>0</v>
      </c>
      <c r="W33" s="34">
        <v>2</v>
      </c>
      <c r="X33" s="34">
        <v>5</v>
      </c>
      <c r="Y33" s="34">
        <v>15</v>
      </c>
      <c r="Z33" s="34">
        <v>14</v>
      </c>
      <c r="AA33" s="34">
        <v>8</v>
      </c>
      <c r="AB33" s="34">
        <v>0</v>
      </c>
      <c r="AC33" s="34">
        <v>0</v>
      </c>
      <c r="AD33" s="34">
        <v>5</v>
      </c>
      <c r="AE33" s="34">
        <v>8</v>
      </c>
      <c r="AF33" s="34">
        <v>5</v>
      </c>
      <c r="AG33" s="34">
        <v>13</v>
      </c>
      <c r="AH33" s="34">
        <v>0</v>
      </c>
      <c r="AI33" s="34">
        <v>0</v>
      </c>
      <c r="AJ33" s="34">
        <v>1</v>
      </c>
      <c r="AK33" s="34">
        <v>4</v>
      </c>
      <c r="AL33" s="34">
        <v>19</v>
      </c>
      <c r="AM33" s="34">
        <v>27</v>
      </c>
    </row>
    <row r="34" spans="5:39" ht="15.75" x14ac:dyDescent="0.25">
      <c r="E34" s="29">
        <v>2</v>
      </c>
      <c r="F34" s="29" t="s">
        <v>5</v>
      </c>
      <c r="G34" s="29" t="s">
        <v>7</v>
      </c>
      <c r="H34" s="29">
        <v>4</v>
      </c>
      <c r="I34" s="29">
        <v>3</v>
      </c>
      <c r="J34" s="29">
        <v>24</v>
      </c>
      <c r="K34" s="29">
        <v>44</v>
      </c>
      <c r="L34" s="29">
        <v>64</v>
      </c>
      <c r="M34" s="29">
        <v>71</v>
      </c>
      <c r="N34" s="29">
        <v>85</v>
      </c>
      <c r="O34" s="29">
        <v>93</v>
      </c>
      <c r="P34" s="28">
        <v>10.4</v>
      </c>
      <c r="Q34" s="28">
        <v>13.4</v>
      </c>
      <c r="R34" s="28">
        <v>16.3</v>
      </c>
      <c r="S34" s="28">
        <v>18.100000000000001</v>
      </c>
      <c r="T34" s="28">
        <v>18.329999999999998</v>
      </c>
      <c r="U34" s="28">
        <v>17.690000000000001</v>
      </c>
      <c r="V34" s="29">
        <v>0</v>
      </c>
      <c r="W34" s="34">
        <v>1</v>
      </c>
      <c r="X34" s="34">
        <v>7</v>
      </c>
      <c r="Y34" s="34">
        <v>13</v>
      </c>
      <c r="Z34" s="34">
        <v>12</v>
      </c>
      <c r="AA34" s="34">
        <v>7</v>
      </c>
      <c r="AB34" s="34">
        <v>0</v>
      </c>
      <c r="AC34" s="34">
        <v>0</v>
      </c>
      <c r="AD34" s="34">
        <v>6</v>
      </c>
      <c r="AE34" s="34">
        <v>8</v>
      </c>
      <c r="AF34" s="34">
        <v>6</v>
      </c>
      <c r="AG34" s="34">
        <v>12</v>
      </c>
      <c r="AH34" s="34">
        <v>0</v>
      </c>
      <c r="AI34" s="34">
        <v>0</v>
      </c>
      <c r="AJ34" s="34">
        <v>0</v>
      </c>
      <c r="AK34" s="34">
        <v>3</v>
      </c>
      <c r="AL34" s="34">
        <v>15</v>
      </c>
      <c r="AM34" s="34">
        <v>25</v>
      </c>
    </row>
    <row r="35" spans="5:39" ht="15.75" x14ac:dyDescent="0.25">
      <c r="E35" s="29">
        <v>2</v>
      </c>
      <c r="F35" s="29" t="s">
        <v>5</v>
      </c>
      <c r="G35" s="29" t="s">
        <v>7</v>
      </c>
      <c r="H35" s="29">
        <v>4</v>
      </c>
      <c r="I35" s="29">
        <v>4</v>
      </c>
      <c r="J35" s="29">
        <v>23</v>
      </c>
      <c r="K35" s="29">
        <v>42</v>
      </c>
      <c r="L35" s="29">
        <v>55</v>
      </c>
      <c r="M35" s="29">
        <v>73</v>
      </c>
      <c r="N35" s="29">
        <v>97</v>
      </c>
      <c r="O35" s="29">
        <v>101</v>
      </c>
      <c r="P35" s="28">
        <v>12</v>
      </c>
      <c r="Q35" s="28">
        <v>14.31</v>
      </c>
      <c r="R35" s="28">
        <v>20.6</v>
      </c>
      <c r="S35" s="28">
        <v>20</v>
      </c>
      <c r="T35" s="28">
        <v>16.510000000000002</v>
      </c>
      <c r="U35" s="28">
        <v>21.34</v>
      </c>
      <c r="V35" s="29">
        <v>0</v>
      </c>
      <c r="W35" s="34">
        <v>0</v>
      </c>
      <c r="X35" s="34">
        <v>7</v>
      </c>
      <c r="Y35" s="34">
        <v>20</v>
      </c>
      <c r="Z35" s="34">
        <v>13</v>
      </c>
      <c r="AA35" s="34">
        <v>7</v>
      </c>
      <c r="AB35" s="34">
        <v>0</v>
      </c>
      <c r="AC35" s="34">
        <v>0</v>
      </c>
      <c r="AD35" s="34">
        <v>5</v>
      </c>
      <c r="AE35" s="34">
        <v>7</v>
      </c>
      <c r="AF35" s="34">
        <v>7</v>
      </c>
      <c r="AG35" s="34">
        <v>11</v>
      </c>
      <c r="AH35" s="34">
        <v>0</v>
      </c>
      <c r="AI35" s="34">
        <v>0</v>
      </c>
      <c r="AJ35" s="34">
        <v>0</v>
      </c>
      <c r="AK35" s="34">
        <v>5</v>
      </c>
      <c r="AL35" s="34">
        <v>17</v>
      </c>
      <c r="AM35" s="34">
        <v>22</v>
      </c>
    </row>
    <row r="36" spans="5:39" ht="15.75" x14ac:dyDescent="0.25">
      <c r="E36" s="17">
        <v>3</v>
      </c>
      <c r="F36" s="17" t="s">
        <v>5</v>
      </c>
      <c r="G36" s="17" t="s">
        <v>8</v>
      </c>
      <c r="H36" s="17">
        <v>1</v>
      </c>
      <c r="I36" s="17">
        <v>1</v>
      </c>
      <c r="J36" s="17">
        <v>21</v>
      </c>
      <c r="K36" s="17">
        <v>35</v>
      </c>
      <c r="L36" s="17">
        <v>51</v>
      </c>
      <c r="M36" s="17">
        <v>64</v>
      </c>
      <c r="N36" s="17">
        <v>80</v>
      </c>
      <c r="O36" s="17">
        <v>90</v>
      </c>
      <c r="P36" s="25">
        <v>8.81</v>
      </c>
      <c r="Q36" s="25">
        <v>14.66</v>
      </c>
      <c r="R36" s="25">
        <v>14.5</v>
      </c>
      <c r="S36" s="25">
        <v>13.48</v>
      </c>
      <c r="T36" s="25">
        <v>16.68</v>
      </c>
      <c r="U36" s="25">
        <v>16.82</v>
      </c>
      <c r="V36" s="17">
        <v>0</v>
      </c>
      <c r="W36" s="26">
        <v>0</v>
      </c>
      <c r="X36" s="26">
        <v>2</v>
      </c>
      <c r="Y36" s="26">
        <v>4</v>
      </c>
      <c r="Z36" s="26">
        <v>7</v>
      </c>
      <c r="AA36" s="26">
        <v>9</v>
      </c>
      <c r="AB36" s="26">
        <v>0</v>
      </c>
      <c r="AC36" s="26">
        <v>0</v>
      </c>
      <c r="AD36" s="26">
        <v>1</v>
      </c>
      <c r="AE36" s="26">
        <v>4</v>
      </c>
      <c r="AF36" s="26">
        <v>6</v>
      </c>
      <c r="AG36" s="26">
        <v>6</v>
      </c>
      <c r="AH36" s="26">
        <v>0</v>
      </c>
      <c r="AI36" s="26">
        <v>0</v>
      </c>
      <c r="AJ36" s="26">
        <v>0</v>
      </c>
      <c r="AK36" s="26">
        <v>3</v>
      </c>
      <c r="AL36" s="26">
        <v>11</v>
      </c>
      <c r="AM36" s="26">
        <v>15</v>
      </c>
    </row>
    <row r="37" spans="5:39" ht="15.75" x14ac:dyDescent="0.25">
      <c r="E37" s="17">
        <v>3</v>
      </c>
      <c r="F37" s="17" t="s">
        <v>5</v>
      </c>
      <c r="G37" s="17" t="s">
        <v>8</v>
      </c>
      <c r="H37" s="17">
        <v>1</v>
      </c>
      <c r="I37" s="17">
        <v>2</v>
      </c>
      <c r="J37" s="17">
        <v>20</v>
      </c>
      <c r="K37" s="17">
        <v>37</v>
      </c>
      <c r="L37" s="17">
        <v>60</v>
      </c>
      <c r="M37" s="17">
        <v>70</v>
      </c>
      <c r="N37" s="17">
        <v>74</v>
      </c>
      <c r="O37" s="17">
        <v>97</v>
      </c>
      <c r="P37" s="25">
        <v>7.7</v>
      </c>
      <c r="Q37" s="25">
        <v>13.34</v>
      </c>
      <c r="R37" s="25">
        <v>15.57</v>
      </c>
      <c r="S37" s="25">
        <v>17</v>
      </c>
      <c r="T37" s="25">
        <v>18.34</v>
      </c>
      <c r="U37" s="25">
        <v>17.2</v>
      </c>
      <c r="V37" s="17">
        <v>0</v>
      </c>
      <c r="W37" s="26">
        <v>3</v>
      </c>
      <c r="X37" s="26">
        <v>6</v>
      </c>
      <c r="Y37" s="26">
        <v>16</v>
      </c>
      <c r="Z37" s="26">
        <v>5</v>
      </c>
      <c r="AA37" s="26">
        <v>9</v>
      </c>
      <c r="AB37" s="26">
        <v>0</v>
      </c>
      <c r="AC37" s="26">
        <v>0</v>
      </c>
      <c r="AD37" s="26">
        <v>2</v>
      </c>
      <c r="AE37" s="26">
        <v>8</v>
      </c>
      <c r="AF37" s="26">
        <v>7</v>
      </c>
      <c r="AG37" s="26">
        <v>12</v>
      </c>
      <c r="AH37" s="26">
        <v>0</v>
      </c>
      <c r="AI37" s="26">
        <v>0</v>
      </c>
      <c r="AJ37" s="26">
        <v>0</v>
      </c>
      <c r="AK37" s="26">
        <v>7</v>
      </c>
      <c r="AL37" s="26">
        <v>18</v>
      </c>
      <c r="AM37" s="26">
        <v>31</v>
      </c>
    </row>
    <row r="38" spans="5:39" ht="15.75" x14ac:dyDescent="0.25">
      <c r="E38" s="17">
        <v>3</v>
      </c>
      <c r="F38" s="17" t="s">
        <v>5</v>
      </c>
      <c r="G38" s="17" t="s">
        <v>8</v>
      </c>
      <c r="H38" s="17">
        <v>1</v>
      </c>
      <c r="I38" s="17">
        <v>3</v>
      </c>
      <c r="J38" s="17">
        <v>20</v>
      </c>
      <c r="K38" s="17">
        <v>40</v>
      </c>
      <c r="L38" s="17">
        <v>54</v>
      </c>
      <c r="M38" s="17">
        <v>65</v>
      </c>
      <c r="N38" s="17">
        <v>73</v>
      </c>
      <c r="O38" s="17">
        <v>83</v>
      </c>
      <c r="P38" s="25">
        <v>10.5</v>
      </c>
      <c r="Q38" s="25">
        <v>13.29</v>
      </c>
      <c r="R38" s="25">
        <v>23</v>
      </c>
      <c r="S38" s="25">
        <v>19.87</v>
      </c>
      <c r="T38" s="25">
        <v>20.07</v>
      </c>
      <c r="U38" s="25">
        <v>20.77</v>
      </c>
      <c r="V38" s="17">
        <v>0</v>
      </c>
      <c r="W38" s="26">
        <v>0</v>
      </c>
      <c r="X38" s="26">
        <v>5</v>
      </c>
      <c r="Y38" s="26">
        <v>9</v>
      </c>
      <c r="Z38" s="26">
        <v>6</v>
      </c>
      <c r="AA38" s="26">
        <v>9</v>
      </c>
      <c r="AB38" s="26">
        <v>0</v>
      </c>
      <c r="AC38" s="26">
        <v>0</v>
      </c>
      <c r="AD38" s="26">
        <v>2</v>
      </c>
      <c r="AE38" s="26">
        <v>7</v>
      </c>
      <c r="AF38" s="26">
        <v>6</v>
      </c>
      <c r="AG38" s="26">
        <v>9</v>
      </c>
      <c r="AH38" s="26">
        <v>0</v>
      </c>
      <c r="AI38" s="26">
        <v>0</v>
      </c>
      <c r="AJ38" s="26">
        <v>0</v>
      </c>
      <c r="AK38" s="26">
        <v>3</v>
      </c>
      <c r="AL38" s="26">
        <v>15</v>
      </c>
      <c r="AM38" s="26">
        <v>23</v>
      </c>
    </row>
    <row r="39" spans="5:39" ht="15.75" x14ac:dyDescent="0.25">
      <c r="E39" s="17">
        <v>3</v>
      </c>
      <c r="F39" s="17" t="s">
        <v>5</v>
      </c>
      <c r="G39" s="17" t="s">
        <v>8</v>
      </c>
      <c r="H39" s="17">
        <v>1</v>
      </c>
      <c r="I39" s="17">
        <v>4</v>
      </c>
      <c r="J39" s="17">
        <v>22</v>
      </c>
      <c r="K39" s="17">
        <v>38</v>
      </c>
      <c r="L39" s="17">
        <v>62</v>
      </c>
      <c r="M39" s="17">
        <v>62</v>
      </c>
      <c r="N39" s="17">
        <v>80</v>
      </c>
      <c r="O39" s="17">
        <v>85</v>
      </c>
      <c r="P39" s="25">
        <v>11.5</v>
      </c>
      <c r="Q39" s="25">
        <v>13.49</v>
      </c>
      <c r="R39" s="25">
        <v>15.72</v>
      </c>
      <c r="S39" s="25">
        <v>15.87</v>
      </c>
      <c r="T39" s="25">
        <v>15.81</v>
      </c>
      <c r="U39" s="25">
        <v>17.45</v>
      </c>
      <c r="V39" s="17">
        <v>0</v>
      </c>
      <c r="W39" s="26">
        <v>0</v>
      </c>
      <c r="X39" s="26">
        <v>4</v>
      </c>
      <c r="Y39" s="26">
        <v>10</v>
      </c>
      <c r="Z39" s="26">
        <v>7</v>
      </c>
      <c r="AA39" s="26">
        <v>9</v>
      </c>
      <c r="AB39" s="26">
        <v>0</v>
      </c>
      <c r="AC39" s="26">
        <v>0</v>
      </c>
      <c r="AD39" s="26">
        <v>2</v>
      </c>
      <c r="AE39" s="26">
        <v>7</v>
      </c>
      <c r="AF39" s="26">
        <v>5</v>
      </c>
      <c r="AG39" s="26">
        <v>9</v>
      </c>
      <c r="AH39" s="26">
        <v>0</v>
      </c>
      <c r="AI39" s="26">
        <v>0</v>
      </c>
      <c r="AJ39" s="26">
        <v>0</v>
      </c>
      <c r="AK39" s="26">
        <v>4</v>
      </c>
      <c r="AL39" s="26">
        <v>9</v>
      </c>
      <c r="AM39" s="26">
        <v>23</v>
      </c>
    </row>
    <row r="40" spans="5:39" ht="15.75" x14ac:dyDescent="0.25">
      <c r="E40" s="17">
        <v>3</v>
      </c>
      <c r="F40" s="17" t="s">
        <v>5</v>
      </c>
      <c r="G40" s="17" t="s">
        <v>8</v>
      </c>
      <c r="H40" s="17">
        <v>2</v>
      </c>
      <c r="I40" s="17">
        <v>1</v>
      </c>
      <c r="J40" s="17">
        <v>24</v>
      </c>
      <c r="K40" s="17">
        <v>36</v>
      </c>
      <c r="L40" s="17">
        <v>54</v>
      </c>
      <c r="M40" s="17">
        <v>66</v>
      </c>
      <c r="N40" s="17">
        <v>75</v>
      </c>
      <c r="O40" s="17">
        <v>87</v>
      </c>
      <c r="P40" s="25">
        <v>8.74</v>
      </c>
      <c r="Q40" s="25">
        <v>11.42</v>
      </c>
      <c r="R40" s="25">
        <v>14.4</v>
      </c>
      <c r="S40" s="25">
        <v>14.79</v>
      </c>
      <c r="T40" s="25">
        <v>16.3</v>
      </c>
      <c r="U40" s="25">
        <v>16.82</v>
      </c>
      <c r="V40" s="17">
        <v>0</v>
      </c>
      <c r="W40" s="26">
        <v>0</v>
      </c>
      <c r="X40" s="26">
        <v>2</v>
      </c>
      <c r="Y40" s="26">
        <v>4</v>
      </c>
      <c r="Z40" s="26">
        <v>7</v>
      </c>
      <c r="AA40" s="26">
        <v>16</v>
      </c>
      <c r="AB40" s="26">
        <v>0</v>
      </c>
      <c r="AC40" s="26">
        <v>0</v>
      </c>
      <c r="AD40" s="26">
        <v>3</v>
      </c>
      <c r="AE40" s="26">
        <v>5</v>
      </c>
      <c r="AF40" s="26">
        <v>5</v>
      </c>
      <c r="AG40" s="26">
        <v>9</v>
      </c>
      <c r="AH40" s="26">
        <v>0</v>
      </c>
      <c r="AI40" s="26">
        <v>0</v>
      </c>
      <c r="AJ40" s="26">
        <v>0</v>
      </c>
      <c r="AK40" s="26">
        <v>2</v>
      </c>
      <c r="AL40" s="26">
        <v>6</v>
      </c>
      <c r="AM40" s="26">
        <v>18</v>
      </c>
    </row>
    <row r="41" spans="5:39" ht="15.75" x14ac:dyDescent="0.25">
      <c r="E41" s="17">
        <v>3</v>
      </c>
      <c r="F41" s="17" t="s">
        <v>5</v>
      </c>
      <c r="G41" s="17" t="s">
        <v>8</v>
      </c>
      <c r="H41" s="17">
        <v>2</v>
      </c>
      <c r="I41" s="17">
        <v>2</v>
      </c>
      <c r="J41" s="17">
        <v>22</v>
      </c>
      <c r="K41" s="17">
        <v>41</v>
      </c>
      <c r="L41" s="17">
        <v>55</v>
      </c>
      <c r="M41" s="17">
        <v>70</v>
      </c>
      <c r="N41" s="17">
        <v>73</v>
      </c>
      <c r="O41" s="17">
        <v>85</v>
      </c>
      <c r="P41" s="25">
        <v>9.6300000000000008</v>
      </c>
      <c r="Q41" s="25">
        <v>10.87</v>
      </c>
      <c r="R41" s="25">
        <v>12.8</v>
      </c>
      <c r="S41" s="25">
        <v>14.74</v>
      </c>
      <c r="T41" s="25">
        <v>15.91</v>
      </c>
      <c r="U41" s="25">
        <v>17.54</v>
      </c>
      <c r="V41" s="17">
        <v>0</v>
      </c>
      <c r="W41" s="26">
        <v>0</v>
      </c>
      <c r="X41" s="26">
        <v>2</v>
      </c>
      <c r="Y41" s="26">
        <v>3</v>
      </c>
      <c r="Z41" s="26">
        <v>14</v>
      </c>
      <c r="AA41" s="26">
        <v>14</v>
      </c>
      <c r="AB41" s="26">
        <v>0</v>
      </c>
      <c r="AC41" s="26">
        <v>0</v>
      </c>
      <c r="AD41" s="26">
        <v>3</v>
      </c>
      <c r="AE41" s="26">
        <v>4</v>
      </c>
      <c r="AF41" s="26">
        <v>6</v>
      </c>
      <c r="AG41" s="26">
        <v>12</v>
      </c>
      <c r="AH41" s="26">
        <v>0</v>
      </c>
      <c r="AI41" s="26">
        <v>0</v>
      </c>
      <c r="AJ41" s="26">
        <v>0</v>
      </c>
      <c r="AK41" s="26">
        <v>2</v>
      </c>
      <c r="AL41" s="26">
        <v>12</v>
      </c>
      <c r="AM41" s="26">
        <v>18</v>
      </c>
    </row>
    <row r="42" spans="5:39" ht="15.75" x14ac:dyDescent="0.25">
      <c r="E42" s="17">
        <v>3</v>
      </c>
      <c r="F42" s="17" t="s">
        <v>5</v>
      </c>
      <c r="G42" s="17" t="s">
        <v>8</v>
      </c>
      <c r="H42" s="17">
        <v>2</v>
      </c>
      <c r="I42" s="17">
        <v>3</v>
      </c>
      <c r="J42" s="17">
        <v>30</v>
      </c>
      <c r="K42" s="17">
        <v>43</v>
      </c>
      <c r="L42" s="17">
        <v>52</v>
      </c>
      <c r="M42" s="17">
        <v>68</v>
      </c>
      <c r="N42" s="17">
        <v>70</v>
      </c>
      <c r="O42" s="17">
        <v>75</v>
      </c>
      <c r="P42" s="25">
        <v>11</v>
      </c>
      <c r="Q42" s="25">
        <v>12.75</v>
      </c>
      <c r="R42" s="25">
        <v>13.49</v>
      </c>
      <c r="S42" s="25">
        <v>14.6</v>
      </c>
      <c r="T42" s="25">
        <v>17.46</v>
      </c>
      <c r="U42" s="25">
        <v>20.38</v>
      </c>
      <c r="V42" s="17">
        <v>0</v>
      </c>
      <c r="W42" s="26">
        <v>2</v>
      </c>
      <c r="X42" s="26">
        <v>7</v>
      </c>
      <c r="Y42" s="26">
        <v>14</v>
      </c>
      <c r="Z42" s="26">
        <v>9</v>
      </c>
      <c r="AA42" s="26">
        <v>15</v>
      </c>
      <c r="AB42" s="26">
        <v>0</v>
      </c>
      <c r="AC42" s="26">
        <v>0</v>
      </c>
      <c r="AD42" s="26">
        <v>4</v>
      </c>
      <c r="AE42" s="26">
        <v>9</v>
      </c>
      <c r="AF42" s="26">
        <v>5</v>
      </c>
      <c r="AG42" s="26">
        <v>11</v>
      </c>
      <c r="AH42" s="26">
        <v>0</v>
      </c>
      <c r="AI42" s="26">
        <v>0</v>
      </c>
      <c r="AJ42" s="26">
        <v>0</v>
      </c>
      <c r="AK42" s="26">
        <v>3</v>
      </c>
      <c r="AL42" s="26">
        <v>7</v>
      </c>
      <c r="AM42" s="26">
        <v>20</v>
      </c>
    </row>
    <row r="43" spans="5:39" ht="15.75" x14ac:dyDescent="0.25">
      <c r="E43" s="17">
        <v>3</v>
      </c>
      <c r="F43" s="17" t="s">
        <v>5</v>
      </c>
      <c r="G43" s="17" t="s">
        <v>8</v>
      </c>
      <c r="H43" s="17">
        <v>2</v>
      </c>
      <c r="I43" s="17">
        <v>4</v>
      </c>
      <c r="J43" s="17">
        <v>24</v>
      </c>
      <c r="K43" s="17">
        <v>46</v>
      </c>
      <c r="L43" s="17">
        <v>57</v>
      </c>
      <c r="M43" s="17">
        <v>66</v>
      </c>
      <c r="N43" s="17">
        <v>80</v>
      </c>
      <c r="O43" s="17">
        <v>88</v>
      </c>
      <c r="P43" s="25">
        <v>8.3800000000000008</v>
      </c>
      <c r="Q43" s="25">
        <v>10.58</v>
      </c>
      <c r="R43" s="25">
        <v>12.8</v>
      </c>
      <c r="S43" s="25">
        <v>13.3</v>
      </c>
      <c r="T43" s="25">
        <v>14.39</v>
      </c>
      <c r="U43" s="25">
        <v>16.2</v>
      </c>
      <c r="V43" s="17">
        <v>0</v>
      </c>
      <c r="W43" s="26">
        <v>0</v>
      </c>
      <c r="X43" s="26">
        <v>4</v>
      </c>
      <c r="Y43" s="26">
        <v>12</v>
      </c>
      <c r="Z43" s="26">
        <v>8</v>
      </c>
      <c r="AA43" s="26">
        <v>14</v>
      </c>
      <c r="AB43" s="26">
        <v>0</v>
      </c>
      <c r="AC43" s="26">
        <v>0</v>
      </c>
      <c r="AD43" s="26">
        <v>3</v>
      </c>
      <c r="AE43" s="26">
        <v>5</v>
      </c>
      <c r="AF43" s="26">
        <v>6</v>
      </c>
      <c r="AG43" s="26">
        <v>11</v>
      </c>
      <c r="AH43" s="26">
        <v>0</v>
      </c>
      <c r="AI43" s="26">
        <v>0</v>
      </c>
      <c r="AJ43" s="26">
        <v>0</v>
      </c>
      <c r="AK43" s="26">
        <v>2</v>
      </c>
      <c r="AL43" s="26">
        <v>8</v>
      </c>
      <c r="AM43" s="26">
        <v>20</v>
      </c>
    </row>
    <row r="44" spans="5:39" ht="15.75" x14ac:dyDescent="0.25">
      <c r="E44" s="17">
        <v>3</v>
      </c>
      <c r="F44" s="17" t="s">
        <v>5</v>
      </c>
      <c r="G44" s="17" t="s">
        <v>8</v>
      </c>
      <c r="H44" s="17">
        <v>3</v>
      </c>
      <c r="I44" s="17">
        <v>1</v>
      </c>
      <c r="J44" s="17">
        <v>22</v>
      </c>
      <c r="K44" s="17">
        <v>38</v>
      </c>
      <c r="L44" s="17">
        <v>55</v>
      </c>
      <c r="M44" s="17">
        <v>60</v>
      </c>
      <c r="N44" s="17">
        <v>74</v>
      </c>
      <c r="O44" s="17">
        <v>81</v>
      </c>
      <c r="P44" s="25">
        <v>11.87</v>
      </c>
      <c r="Q44" s="25">
        <v>11.56</v>
      </c>
      <c r="R44" s="25">
        <v>15.9</v>
      </c>
      <c r="S44" s="25">
        <v>16.87</v>
      </c>
      <c r="T44" s="25">
        <v>13.64</v>
      </c>
      <c r="U44" s="25">
        <v>19.2</v>
      </c>
      <c r="V44" s="17">
        <v>0</v>
      </c>
      <c r="W44" s="26">
        <v>0</v>
      </c>
      <c r="X44" s="26">
        <v>3</v>
      </c>
      <c r="Y44" s="26">
        <v>7</v>
      </c>
      <c r="Z44" s="26">
        <v>10</v>
      </c>
      <c r="AA44" s="26">
        <v>12</v>
      </c>
      <c r="AB44" s="26">
        <v>0</v>
      </c>
      <c r="AC44" s="26">
        <v>0</v>
      </c>
      <c r="AD44" s="26">
        <v>3</v>
      </c>
      <c r="AE44" s="26">
        <v>4</v>
      </c>
      <c r="AF44" s="26">
        <v>8</v>
      </c>
      <c r="AG44" s="26">
        <v>12</v>
      </c>
      <c r="AH44" s="26">
        <v>0</v>
      </c>
      <c r="AI44" s="26">
        <v>0</v>
      </c>
      <c r="AJ44" s="26">
        <v>0</v>
      </c>
      <c r="AK44" s="26">
        <v>2</v>
      </c>
      <c r="AL44" s="26">
        <v>11</v>
      </c>
      <c r="AM44" s="26">
        <v>22</v>
      </c>
    </row>
    <row r="45" spans="5:39" ht="15.75" x14ac:dyDescent="0.25">
      <c r="E45" s="17">
        <v>3</v>
      </c>
      <c r="F45" s="17" t="s">
        <v>5</v>
      </c>
      <c r="G45" s="17" t="s">
        <v>8</v>
      </c>
      <c r="H45" s="17">
        <v>3</v>
      </c>
      <c r="I45" s="17">
        <v>2</v>
      </c>
      <c r="J45" s="17">
        <v>23</v>
      </c>
      <c r="K45" s="17">
        <v>44</v>
      </c>
      <c r="L45" s="17">
        <v>60</v>
      </c>
      <c r="M45" s="17">
        <v>73</v>
      </c>
      <c r="N45" s="17">
        <v>80</v>
      </c>
      <c r="O45" s="17">
        <v>87</v>
      </c>
      <c r="P45" s="25">
        <v>10.38</v>
      </c>
      <c r="Q45" s="25">
        <v>14.62</v>
      </c>
      <c r="R45" s="25">
        <v>15.2</v>
      </c>
      <c r="S45" s="25">
        <v>15.54</v>
      </c>
      <c r="T45" s="25">
        <v>18.3</v>
      </c>
      <c r="U45" s="25">
        <v>19.05</v>
      </c>
      <c r="V45" s="17">
        <v>0</v>
      </c>
      <c r="W45" s="26">
        <v>0</v>
      </c>
      <c r="X45" s="26">
        <v>4</v>
      </c>
      <c r="Y45" s="26">
        <v>10</v>
      </c>
      <c r="Z45" s="26">
        <v>12</v>
      </c>
      <c r="AA45" s="26">
        <v>9</v>
      </c>
      <c r="AB45" s="26">
        <v>0</v>
      </c>
      <c r="AC45" s="26">
        <v>0</v>
      </c>
      <c r="AD45" s="26">
        <v>3</v>
      </c>
      <c r="AE45" s="26">
        <v>7</v>
      </c>
      <c r="AF45" s="26">
        <v>6</v>
      </c>
      <c r="AG45" s="26">
        <v>14</v>
      </c>
      <c r="AH45" s="26">
        <v>0</v>
      </c>
      <c r="AI45" s="26">
        <v>0</v>
      </c>
      <c r="AJ45" s="26">
        <v>0</v>
      </c>
      <c r="AK45" s="26">
        <v>2</v>
      </c>
      <c r="AL45" s="26">
        <v>20</v>
      </c>
      <c r="AM45" s="26">
        <v>27</v>
      </c>
    </row>
    <row r="46" spans="5:39" ht="15.75" x14ac:dyDescent="0.25">
      <c r="E46" s="17">
        <v>3</v>
      </c>
      <c r="F46" s="17" t="s">
        <v>5</v>
      </c>
      <c r="G46" s="17" t="s">
        <v>8</v>
      </c>
      <c r="H46" s="17">
        <v>3</v>
      </c>
      <c r="I46" s="17">
        <v>3</v>
      </c>
      <c r="J46" s="17">
        <v>24</v>
      </c>
      <c r="K46" s="17">
        <v>43</v>
      </c>
      <c r="L46" s="17">
        <v>60</v>
      </c>
      <c r="M46" s="17">
        <v>70</v>
      </c>
      <c r="N46" s="17">
        <v>77</v>
      </c>
      <c r="O46" s="17">
        <v>85</v>
      </c>
      <c r="P46" s="25">
        <v>7.9</v>
      </c>
      <c r="Q46" s="25">
        <v>9.89</v>
      </c>
      <c r="R46" s="25">
        <v>12</v>
      </c>
      <c r="S46" s="25">
        <v>15.29</v>
      </c>
      <c r="T46" s="25">
        <v>14.22</v>
      </c>
      <c r="U46" s="25">
        <v>14.85</v>
      </c>
      <c r="V46" s="17">
        <v>0</v>
      </c>
      <c r="W46" s="26">
        <v>0</v>
      </c>
      <c r="X46" s="26">
        <v>0</v>
      </c>
      <c r="Y46" s="26">
        <v>11</v>
      </c>
      <c r="Z46" s="26">
        <v>10</v>
      </c>
      <c r="AA46" s="26">
        <v>12</v>
      </c>
      <c r="AB46" s="26">
        <v>0</v>
      </c>
      <c r="AC46" s="26">
        <v>0</v>
      </c>
      <c r="AD46" s="26">
        <v>2</v>
      </c>
      <c r="AE46" s="26">
        <v>3</v>
      </c>
      <c r="AF46" s="26">
        <v>7</v>
      </c>
      <c r="AG46" s="26">
        <v>13</v>
      </c>
      <c r="AH46" s="26">
        <v>0</v>
      </c>
      <c r="AI46" s="26">
        <v>0</v>
      </c>
      <c r="AJ46" s="26">
        <v>0</v>
      </c>
      <c r="AK46" s="26">
        <v>0</v>
      </c>
      <c r="AL46" s="26">
        <v>15</v>
      </c>
      <c r="AM46" s="26">
        <v>25</v>
      </c>
    </row>
    <row r="47" spans="5:39" ht="15.75" x14ac:dyDescent="0.25">
      <c r="E47" s="17">
        <v>3</v>
      </c>
      <c r="F47" s="17" t="s">
        <v>5</v>
      </c>
      <c r="G47" s="17" t="s">
        <v>8</v>
      </c>
      <c r="H47" s="17">
        <v>3</v>
      </c>
      <c r="I47" s="17">
        <v>4</v>
      </c>
      <c r="J47" s="17">
        <v>27</v>
      </c>
      <c r="K47" s="17">
        <v>45</v>
      </c>
      <c r="L47" s="17">
        <v>62</v>
      </c>
      <c r="M47" s="17">
        <v>65</v>
      </c>
      <c r="N47" s="17">
        <v>73</v>
      </c>
      <c r="O47" s="17">
        <v>88</v>
      </c>
      <c r="P47" s="25">
        <v>8.6199999999999992</v>
      </c>
      <c r="Q47" s="25">
        <v>11.38</v>
      </c>
      <c r="R47" s="25">
        <v>13</v>
      </c>
      <c r="S47" s="25">
        <v>16.5</v>
      </c>
      <c r="T47" s="25">
        <v>16.940000000000001</v>
      </c>
      <c r="U47" s="25">
        <v>18.5</v>
      </c>
      <c r="V47" s="17">
        <v>0</v>
      </c>
      <c r="W47" s="26">
        <v>0</v>
      </c>
      <c r="X47" s="26">
        <v>6</v>
      </c>
      <c r="Y47" s="26">
        <v>23</v>
      </c>
      <c r="Z47" s="26">
        <v>11</v>
      </c>
      <c r="AA47" s="26">
        <v>10</v>
      </c>
      <c r="AB47" s="26">
        <v>0</v>
      </c>
      <c r="AC47" s="26">
        <v>0</v>
      </c>
      <c r="AD47" s="26">
        <v>6</v>
      </c>
      <c r="AE47" s="26">
        <v>9</v>
      </c>
      <c r="AF47" s="26">
        <v>8</v>
      </c>
      <c r="AG47" s="26">
        <v>14</v>
      </c>
      <c r="AH47" s="26">
        <v>0</v>
      </c>
      <c r="AI47" s="26">
        <v>0</v>
      </c>
      <c r="AJ47" s="26">
        <v>0</v>
      </c>
      <c r="AK47" s="26">
        <v>4</v>
      </c>
      <c r="AL47" s="26">
        <v>16</v>
      </c>
      <c r="AM47" s="26">
        <v>27</v>
      </c>
    </row>
    <row r="48" spans="5:39" ht="15.75" x14ac:dyDescent="0.25">
      <c r="E48" s="17">
        <v>3</v>
      </c>
      <c r="F48" s="17" t="s">
        <v>5</v>
      </c>
      <c r="G48" s="17" t="s">
        <v>8</v>
      </c>
      <c r="H48" s="17">
        <v>4</v>
      </c>
      <c r="I48" s="17">
        <v>1</v>
      </c>
      <c r="J48" s="17">
        <v>25</v>
      </c>
      <c r="K48" s="17">
        <v>43</v>
      </c>
      <c r="L48" s="17">
        <v>55</v>
      </c>
      <c r="M48" s="17">
        <v>70</v>
      </c>
      <c r="N48" s="17">
        <v>71</v>
      </c>
      <c r="O48" s="17">
        <v>88</v>
      </c>
      <c r="P48" s="25">
        <v>10</v>
      </c>
      <c r="Q48" s="25">
        <v>11.79</v>
      </c>
      <c r="R48" s="25">
        <v>13.7</v>
      </c>
      <c r="S48" s="25">
        <v>16.78</v>
      </c>
      <c r="T48" s="25">
        <v>16.97</v>
      </c>
      <c r="U48" s="25">
        <v>18.25</v>
      </c>
      <c r="V48" s="17">
        <v>0</v>
      </c>
      <c r="W48" s="26">
        <v>0</v>
      </c>
      <c r="X48" s="26">
        <v>3</v>
      </c>
      <c r="Y48" s="26">
        <v>6</v>
      </c>
      <c r="Z48" s="26">
        <v>12</v>
      </c>
      <c r="AA48" s="26">
        <v>9</v>
      </c>
      <c r="AB48" s="26">
        <v>0</v>
      </c>
      <c r="AC48" s="26">
        <v>0</v>
      </c>
      <c r="AD48" s="26">
        <v>3</v>
      </c>
      <c r="AE48" s="26">
        <v>5</v>
      </c>
      <c r="AF48" s="26">
        <v>6</v>
      </c>
      <c r="AG48" s="26">
        <v>10</v>
      </c>
      <c r="AH48" s="26">
        <v>0</v>
      </c>
      <c r="AI48" s="26">
        <v>0</v>
      </c>
      <c r="AJ48" s="26">
        <v>0</v>
      </c>
      <c r="AK48" s="26">
        <v>1</v>
      </c>
      <c r="AL48" s="26">
        <v>15</v>
      </c>
      <c r="AM48" s="26">
        <v>27</v>
      </c>
    </row>
    <row r="49" spans="5:39" ht="15.75" x14ac:dyDescent="0.25">
      <c r="E49" s="17">
        <v>3</v>
      </c>
      <c r="F49" s="17" t="s">
        <v>5</v>
      </c>
      <c r="G49" s="17" t="s">
        <v>8</v>
      </c>
      <c r="H49" s="17">
        <v>4</v>
      </c>
      <c r="I49" s="17">
        <v>2</v>
      </c>
      <c r="J49" s="17">
        <v>24</v>
      </c>
      <c r="K49" s="17">
        <v>41</v>
      </c>
      <c r="L49" s="17">
        <v>54</v>
      </c>
      <c r="M49" s="17">
        <v>66</v>
      </c>
      <c r="N49" s="17">
        <v>70</v>
      </c>
      <c r="O49" s="17">
        <v>85</v>
      </c>
      <c r="P49" s="25">
        <v>10.46</v>
      </c>
      <c r="Q49" s="25">
        <v>14.02</v>
      </c>
      <c r="R49" s="25">
        <v>19.100000000000001</v>
      </c>
      <c r="S49" s="25">
        <v>23.08</v>
      </c>
      <c r="T49" s="25">
        <v>19.850000000000001</v>
      </c>
      <c r="U49" s="25">
        <v>20.239999999999998</v>
      </c>
      <c r="V49" s="17">
        <v>0</v>
      </c>
      <c r="W49" s="26">
        <v>0</v>
      </c>
      <c r="X49" s="26">
        <v>4</v>
      </c>
      <c r="Y49" s="26">
        <v>12</v>
      </c>
      <c r="Z49" s="26">
        <v>6</v>
      </c>
      <c r="AA49" s="26">
        <v>14</v>
      </c>
      <c r="AB49" s="26">
        <v>0</v>
      </c>
      <c r="AC49" s="26">
        <v>0</v>
      </c>
      <c r="AD49" s="26">
        <v>4</v>
      </c>
      <c r="AE49" s="26">
        <v>8</v>
      </c>
      <c r="AF49" s="26">
        <v>8</v>
      </c>
      <c r="AG49" s="26">
        <v>12</v>
      </c>
      <c r="AH49" s="26">
        <v>0</v>
      </c>
      <c r="AI49" s="26">
        <v>0</v>
      </c>
      <c r="AJ49" s="26">
        <v>0</v>
      </c>
      <c r="AK49" s="26">
        <v>3</v>
      </c>
      <c r="AL49" s="26">
        <v>18</v>
      </c>
      <c r="AM49" s="26">
        <v>29</v>
      </c>
    </row>
    <row r="50" spans="5:39" ht="15.75" x14ac:dyDescent="0.25">
      <c r="E50" s="17">
        <v>3</v>
      </c>
      <c r="F50" s="17" t="s">
        <v>5</v>
      </c>
      <c r="G50" s="17" t="s">
        <v>8</v>
      </c>
      <c r="H50" s="17">
        <v>4</v>
      </c>
      <c r="I50" s="17">
        <v>3</v>
      </c>
      <c r="J50" s="17">
        <v>27</v>
      </c>
      <c r="K50" s="17">
        <v>42</v>
      </c>
      <c r="L50" s="17">
        <v>63</v>
      </c>
      <c r="M50" s="17">
        <v>76</v>
      </c>
      <c r="N50" s="17">
        <v>75</v>
      </c>
      <c r="O50" s="17">
        <v>87</v>
      </c>
      <c r="P50" s="25">
        <v>9.43</v>
      </c>
      <c r="Q50" s="25">
        <v>11.43</v>
      </c>
      <c r="R50" s="25">
        <v>15.17</v>
      </c>
      <c r="S50" s="25">
        <v>16.28</v>
      </c>
      <c r="T50" s="25">
        <v>17.7</v>
      </c>
      <c r="U50" s="25">
        <v>16.61</v>
      </c>
      <c r="V50" s="17">
        <v>0</v>
      </c>
      <c r="W50" s="26">
        <v>0</v>
      </c>
      <c r="X50" s="26">
        <v>6</v>
      </c>
      <c r="Y50" s="26">
        <v>17</v>
      </c>
      <c r="Z50" s="26">
        <v>8</v>
      </c>
      <c r="AA50" s="26">
        <v>14</v>
      </c>
      <c r="AB50" s="26">
        <v>0</v>
      </c>
      <c r="AC50" s="26">
        <v>0</v>
      </c>
      <c r="AD50" s="26">
        <v>4</v>
      </c>
      <c r="AE50" s="26">
        <v>9</v>
      </c>
      <c r="AF50" s="26">
        <v>7</v>
      </c>
      <c r="AG50" s="26">
        <v>11</v>
      </c>
      <c r="AH50" s="26">
        <v>0</v>
      </c>
      <c r="AI50" s="26">
        <v>0</v>
      </c>
      <c r="AJ50" s="26">
        <v>0</v>
      </c>
      <c r="AK50" s="26">
        <v>6</v>
      </c>
      <c r="AL50" s="26">
        <v>18</v>
      </c>
      <c r="AM50" s="26">
        <v>30</v>
      </c>
    </row>
    <row r="51" spans="5:39" ht="15.75" x14ac:dyDescent="0.25">
      <c r="E51" s="17">
        <v>3</v>
      </c>
      <c r="F51" s="17" t="s">
        <v>5</v>
      </c>
      <c r="G51" s="17" t="s">
        <v>8</v>
      </c>
      <c r="H51" s="17">
        <v>4</v>
      </c>
      <c r="I51" s="17">
        <v>4</v>
      </c>
      <c r="J51" s="17">
        <v>28</v>
      </c>
      <c r="K51" s="17">
        <v>44</v>
      </c>
      <c r="L51" s="17">
        <v>43</v>
      </c>
      <c r="M51" s="17">
        <v>75</v>
      </c>
      <c r="N51" s="17">
        <v>68</v>
      </c>
      <c r="O51" s="17">
        <v>82</v>
      </c>
      <c r="P51" s="25">
        <v>12.37</v>
      </c>
      <c r="Q51" s="25">
        <v>15.71</v>
      </c>
      <c r="R51" s="25">
        <v>17.8</v>
      </c>
      <c r="S51" s="25">
        <v>22.34</v>
      </c>
      <c r="T51" s="25">
        <v>19.850000000000001</v>
      </c>
      <c r="U51" s="25">
        <v>21.07</v>
      </c>
      <c r="V51" s="17">
        <v>0</v>
      </c>
      <c r="W51" s="26">
        <v>3</v>
      </c>
      <c r="X51" s="26">
        <v>8</v>
      </c>
      <c r="Y51" s="26">
        <v>10</v>
      </c>
      <c r="Z51" s="26">
        <v>9</v>
      </c>
      <c r="AA51" s="26">
        <v>16</v>
      </c>
      <c r="AB51" s="26">
        <v>0</v>
      </c>
      <c r="AC51" s="26">
        <v>0</v>
      </c>
      <c r="AD51" s="26">
        <v>5</v>
      </c>
      <c r="AE51" s="26">
        <v>7</v>
      </c>
      <c r="AF51" s="26">
        <v>6</v>
      </c>
      <c r="AG51" s="26">
        <v>11</v>
      </c>
      <c r="AH51" s="26">
        <v>0</v>
      </c>
      <c r="AI51" s="26">
        <v>0</v>
      </c>
      <c r="AJ51" s="26">
        <v>0</v>
      </c>
      <c r="AK51" s="26">
        <v>5</v>
      </c>
      <c r="AL51" s="26">
        <v>17</v>
      </c>
      <c r="AM51" s="26">
        <v>28</v>
      </c>
    </row>
    <row r="52" spans="5:39" ht="15.75" x14ac:dyDescent="0.25">
      <c r="E52" s="29">
        <v>4</v>
      </c>
      <c r="F52" s="29" t="s">
        <v>5</v>
      </c>
      <c r="G52" s="29" t="s">
        <v>9</v>
      </c>
      <c r="H52" s="29">
        <v>1</v>
      </c>
      <c r="I52" s="29">
        <v>1</v>
      </c>
      <c r="J52" s="29">
        <v>33</v>
      </c>
      <c r="K52" s="29">
        <v>49</v>
      </c>
      <c r="L52" s="29">
        <v>63</v>
      </c>
      <c r="M52" s="29">
        <v>76</v>
      </c>
      <c r="N52" s="29">
        <v>71</v>
      </c>
      <c r="O52" s="29">
        <v>58</v>
      </c>
      <c r="P52" s="28">
        <v>9.25</v>
      </c>
      <c r="Q52" s="28">
        <v>10.55</v>
      </c>
      <c r="R52" s="28">
        <v>13</v>
      </c>
      <c r="S52" s="28">
        <v>14.14</v>
      </c>
      <c r="T52" s="28">
        <v>15.05</v>
      </c>
      <c r="U52" s="28">
        <v>15.54</v>
      </c>
      <c r="V52" s="29">
        <v>0</v>
      </c>
      <c r="W52" s="34">
        <v>0</v>
      </c>
      <c r="X52" s="34">
        <v>4</v>
      </c>
      <c r="Y52" s="34">
        <v>9</v>
      </c>
      <c r="Z52" s="34">
        <v>4</v>
      </c>
      <c r="AA52" s="34">
        <v>1</v>
      </c>
      <c r="AB52" s="34">
        <v>0</v>
      </c>
      <c r="AC52" s="34">
        <v>0</v>
      </c>
      <c r="AD52" s="34">
        <v>4</v>
      </c>
      <c r="AE52" s="34">
        <v>5</v>
      </c>
      <c r="AF52" s="34">
        <v>7</v>
      </c>
      <c r="AG52" s="34">
        <v>6</v>
      </c>
      <c r="AH52" s="34">
        <v>0</v>
      </c>
      <c r="AI52" s="34">
        <v>0</v>
      </c>
      <c r="AJ52" s="34">
        <v>0</v>
      </c>
      <c r="AK52" s="34">
        <v>2</v>
      </c>
      <c r="AL52" s="34">
        <v>9</v>
      </c>
      <c r="AM52" s="34">
        <v>14</v>
      </c>
    </row>
    <row r="53" spans="5:39" ht="15.75" x14ac:dyDescent="0.25">
      <c r="E53" s="29">
        <v>4</v>
      </c>
      <c r="F53" s="29" t="s">
        <v>5</v>
      </c>
      <c r="G53" s="29" t="s">
        <v>9</v>
      </c>
      <c r="H53" s="29">
        <v>1</v>
      </c>
      <c r="I53" s="29">
        <v>2</v>
      </c>
      <c r="J53" s="29">
        <v>28</v>
      </c>
      <c r="K53" s="29">
        <v>46</v>
      </c>
      <c r="L53" s="29">
        <v>62</v>
      </c>
      <c r="M53" s="29">
        <v>73</v>
      </c>
      <c r="N53" s="29">
        <v>74</v>
      </c>
      <c r="O53" s="29">
        <v>82</v>
      </c>
      <c r="P53" s="28">
        <v>5.62</v>
      </c>
      <c r="Q53" s="28">
        <v>8.98</v>
      </c>
      <c r="R53" s="28">
        <v>10.7</v>
      </c>
      <c r="S53" s="28">
        <v>11.4</v>
      </c>
      <c r="T53" s="28">
        <v>11.99</v>
      </c>
      <c r="U53" s="28">
        <v>11.96</v>
      </c>
      <c r="V53" s="29">
        <v>0</v>
      </c>
      <c r="W53" s="34">
        <v>1</v>
      </c>
      <c r="X53" s="34">
        <v>3</v>
      </c>
      <c r="Y53" s="34">
        <v>9</v>
      </c>
      <c r="Z53" s="34">
        <v>2</v>
      </c>
      <c r="AA53" s="34">
        <v>0</v>
      </c>
      <c r="AB53" s="34">
        <v>0</v>
      </c>
      <c r="AC53" s="34">
        <v>0</v>
      </c>
      <c r="AD53" s="34">
        <v>3</v>
      </c>
      <c r="AE53" s="34">
        <v>7</v>
      </c>
      <c r="AF53" s="34">
        <v>4</v>
      </c>
      <c r="AG53" s="34">
        <v>8</v>
      </c>
      <c r="AH53" s="34">
        <v>0</v>
      </c>
      <c r="AI53" s="34">
        <v>0</v>
      </c>
      <c r="AJ53" s="34">
        <v>0</v>
      </c>
      <c r="AK53" s="34">
        <v>3</v>
      </c>
      <c r="AL53" s="34">
        <v>12</v>
      </c>
      <c r="AM53" s="34">
        <v>15</v>
      </c>
    </row>
    <row r="54" spans="5:39" ht="15.75" x14ac:dyDescent="0.25">
      <c r="E54" s="29">
        <v>4</v>
      </c>
      <c r="F54" s="29" t="s">
        <v>5</v>
      </c>
      <c r="G54" s="29" t="s">
        <v>9</v>
      </c>
      <c r="H54" s="29">
        <v>1</v>
      </c>
      <c r="I54" s="29">
        <v>3</v>
      </c>
      <c r="J54" s="29">
        <v>33</v>
      </c>
      <c r="K54" s="29">
        <v>53</v>
      </c>
      <c r="L54" s="29">
        <v>66</v>
      </c>
      <c r="M54" s="29">
        <v>70</v>
      </c>
      <c r="N54" s="29">
        <v>78</v>
      </c>
      <c r="O54" s="29">
        <v>79</v>
      </c>
      <c r="P54" s="28">
        <v>8</v>
      </c>
      <c r="Q54" s="28">
        <v>10.56</v>
      </c>
      <c r="R54" s="28">
        <v>13.3</v>
      </c>
      <c r="S54" s="28">
        <v>15.08</v>
      </c>
      <c r="T54" s="28">
        <v>15.55</v>
      </c>
      <c r="U54" s="28">
        <v>16.07</v>
      </c>
      <c r="V54" s="29">
        <v>0</v>
      </c>
      <c r="W54" s="34">
        <v>2</v>
      </c>
      <c r="X54" s="34">
        <v>8</v>
      </c>
      <c r="Y54" s="34">
        <v>9</v>
      </c>
      <c r="Z54" s="34">
        <v>3</v>
      </c>
      <c r="AA54" s="34">
        <v>2</v>
      </c>
      <c r="AB54" s="34">
        <v>0</v>
      </c>
      <c r="AC54" s="34">
        <v>0</v>
      </c>
      <c r="AD54" s="34">
        <v>4</v>
      </c>
      <c r="AE54" s="34">
        <v>7</v>
      </c>
      <c r="AF54" s="34">
        <v>5</v>
      </c>
      <c r="AG54" s="34">
        <v>7</v>
      </c>
      <c r="AH54" s="34">
        <v>0</v>
      </c>
      <c r="AI54" s="34">
        <v>0</v>
      </c>
      <c r="AJ54" s="34">
        <v>1</v>
      </c>
      <c r="AK54" s="34">
        <v>7</v>
      </c>
      <c r="AL54" s="34">
        <v>8</v>
      </c>
      <c r="AM54" s="34">
        <v>15</v>
      </c>
    </row>
    <row r="55" spans="5:39" ht="15.75" x14ac:dyDescent="0.25">
      <c r="E55" s="29">
        <v>4</v>
      </c>
      <c r="F55" s="29" t="s">
        <v>5</v>
      </c>
      <c r="G55" s="29" t="s">
        <v>9</v>
      </c>
      <c r="H55" s="29">
        <v>1</v>
      </c>
      <c r="I55" s="29">
        <v>4</v>
      </c>
      <c r="J55" s="29">
        <v>33</v>
      </c>
      <c r="K55" s="29">
        <v>58</v>
      </c>
      <c r="L55" s="29">
        <v>56</v>
      </c>
      <c r="M55" s="29">
        <v>77</v>
      </c>
      <c r="N55" s="29">
        <v>76</v>
      </c>
      <c r="O55" s="29">
        <v>76</v>
      </c>
      <c r="P55" s="28">
        <v>7.48</v>
      </c>
      <c r="Q55" s="28">
        <v>9.1</v>
      </c>
      <c r="R55" s="28">
        <v>12.13</v>
      </c>
      <c r="S55" s="28">
        <v>13.72</v>
      </c>
      <c r="T55" s="28">
        <v>12.52</v>
      </c>
      <c r="U55" s="28">
        <v>17.28</v>
      </c>
      <c r="V55" s="29">
        <v>0</v>
      </c>
      <c r="W55" s="34">
        <v>2</v>
      </c>
      <c r="X55" s="34">
        <v>5</v>
      </c>
      <c r="Y55" s="34">
        <v>8</v>
      </c>
      <c r="Z55" s="34">
        <v>9</v>
      </c>
      <c r="AA55" s="34">
        <v>3</v>
      </c>
      <c r="AB55" s="34">
        <v>0</v>
      </c>
      <c r="AC55" s="34">
        <v>0</v>
      </c>
      <c r="AD55" s="34">
        <v>4</v>
      </c>
      <c r="AE55" s="34">
        <v>7</v>
      </c>
      <c r="AF55" s="34">
        <v>6</v>
      </c>
      <c r="AG55" s="34">
        <v>7</v>
      </c>
      <c r="AH55" s="34">
        <v>0</v>
      </c>
      <c r="AI55" s="34">
        <v>0</v>
      </c>
      <c r="AJ55" s="34">
        <v>0</v>
      </c>
      <c r="AK55" s="34">
        <v>5</v>
      </c>
      <c r="AL55" s="34">
        <v>10</v>
      </c>
      <c r="AM55" s="34">
        <v>15</v>
      </c>
    </row>
    <row r="56" spans="5:39" ht="15.75" x14ac:dyDescent="0.25">
      <c r="E56" s="29">
        <v>4</v>
      </c>
      <c r="F56" s="29" t="s">
        <v>5</v>
      </c>
      <c r="G56" s="29" t="s">
        <v>9</v>
      </c>
      <c r="H56" s="29">
        <v>2</v>
      </c>
      <c r="I56" s="29">
        <v>1</v>
      </c>
      <c r="J56" s="29">
        <v>24</v>
      </c>
      <c r="K56" s="29">
        <v>39</v>
      </c>
      <c r="L56" s="29">
        <v>61</v>
      </c>
      <c r="M56" s="29">
        <v>71</v>
      </c>
      <c r="N56" s="29">
        <v>70</v>
      </c>
      <c r="O56" s="29">
        <v>82</v>
      </c>
      <c r="P56" s="28">
        <v>7.99</v>
      </c>
      <c r="Q56" s="28">
        <v>10.54</v>
      </c>
      <c r="R56" s="28">
        <v>15.4</v>
      </c>
      <c r="S56" s="28">
        <v>14.82</v>
      </c>
      <c r="T56" s="28">
        <v>15.03</v>
      </c>
      <c r="U56" s="28">
        <v>15.21</v>
      </c>
      <c r="V56" s="29">
        <v>0</v>
      </c>
      <c r="W56" s="34">
        <v>0</v>
      </c>
      <c r="X56" s="34">
        <v>2</v>
      </c>
      <c r="Y56" s="34">
        <v>4</v>
      </c>
      <c r="Z56" s="34">
        <v>14</v>
      </c>
      <c r="AA56" s="34">
        <v>3</v>
      </c>
      <c r="AB56" s="34">
        <v>0</v>
      </c>
      <c r="AC56" s="34">
        <v>0</v>
      </c>
      <c r="AD56" s="34">
        <v>4</v>
      </c>
      <c r="AE56" s="34">
        <v>7</v>
      </c>
      <c r="AF56" s="34">
        <v>7</v>
      </c>
      <c r="AG56" s="34">
        <v>5</v>
      </c>
      <c r="AH56" s="34">
        <v>0</v>
      </c>
      <c r="AI56" s="34">
        <v>0</v>
      </c>
      <c r="AJ56" s="34">
        <v>0</v>
      </c>
      <c r="AK56" s="34">
        <v>3</v>
      </c>
      <c r="AL56" s="34">
        <v>11</v>
      </c>
      <c r="AM56" s="34">
        <v>16</v>
      </c>
    </row>
    <row r="57" spans="5:39" ht="15.75" x14ac:dyDescent="0.25">
      <c r="E57" s="29">
        <v>4</v>
      </c>
      <c r="F57" s="29" t="s">
        <v>5</v>
      </c>
      <c r="G57" s="29" t="s">
        <v>9</v>
      </c>
      <c r="H57" s="29">
        <v>2</v>
      </c>
      <c r="I57" s="29">
        <v>2</v>
      </c>
      <c r="J57" s="29">
        <v>23</v>
      </c>
      <c r="K57" s="29">
        <v>37</v>
      </c>
      <c r="L57" s="29">
        <v>56</v>
      </c>
      <c r="M57" s="29">
        <v>69</v>
      </c>
      <c r="N57" s="29">
        <v>81</v>
      </c>
      <c r="O57" s="29">
        <v>90</v>
      </c>
      <c r="P57" s="28">
        <v>6.3</v>
      </c>
      <c r="Q57" s="28">
        <v>7.79</v>
      </c>
      <c r="R57" s="28">
        <v>9.8000000000000007</v>
      </c>
      <c r="S57" s="28">
        <v>10</v>
      </c>
      <c r="T57" s="28">
        <v>12.66</v>
      </c>
      <c r="U57" s="28">
        <v>12.83</v>
      </c>
      <c r="V57" s="29">
        <v>0</v>
      </c>
      <c r="W57" s="34">
        <v>0</v>
      </c>
      <c r="X57" s="34">
        <v>2</v>
      </c>
      <c r="Y57" s="34">
        <v>5</v>
      </c>
      <c r="Z57" s="34">
        <v>10</v>
      </c>
      <c r="AA57" s="34">
        <v>6</v>
      </c>
      <c r="AB57" s="34">
        <v>0</v>
      </c>
      <c r="AC57" s="34">
        <v>0</v>
      </c>
      <c r="AD57" s="34">
        <v>2</v>
      </c>
      <c r="AE57" s="34">
        <v>6</v>
      </c>
      <c r="AF57" s="34">
        <v>6</v>
      </c>
      <c r="AG57" s="34">
        <v>8</v>
      </c>
      <c r="AH57" s="34">
        <v>0</v>
      </c>
      <c r="AI57" s="34">
        <v>0</v>
      </c>
      <c r="AJ57" s="34">
        <v>0</v>
      </c>
      <c r="AK57" s="34">
        <v>1</v>
      </c>
      <c r="AL57" s="34">
        <v>11</v>
      </c>
      <c r="AM57" s="34">
        <v>18</v>
      </c>
    </row>
    <row r="58" spans="5:39" ht="15.75" x14ac:dyDescent="0.25">
      <c r="E58" s="29">
        <v>4</v>
      </c>
      <c r="F58" s="29" t="s">
        <v>5</v>
      </c>
      <c r="G58" s="29" t="s">
        <v>9</v>
      </c>
      <c r="H58" s="29">
        <v>2</v>
      </c>
      <c r="I58" s="29">
        <v>3</v>
      </c>
      <c r="J58" s="29">
        <v>23</v>
      </c>
      <c r="K58" s="29">
        <v>44</v>
      </c>
      <c r="L58" s="29">
        <v>54</v>
      </c>
      <c r="M58" s="29">
        <v>75</v>
      </c>
      <c r="N58" s="29">
        <v>75</v>
      </c>
      <c r="O58" s="29">
        <v>84</v>
      </c>
      <c r="P58" s="28">
        <v>5.75</v>
      </c>
      <c r="Q58" s="28">
        <v>9.49</v>
      </c>
      <c r="R58" s="28">
        <v>9.89</v>
      </c>
      <c r="S58" s="28">
        <v>11.11</v>
      </c>
      <c r="T58" s="28">
        <v>14.05</v>
      </c>
      <c r="U58" s="28">
        <v>13.4</v>
      </c>
      <c r="V58" s="29">
        <v>0</v>
      </c>
      <c r="W58" s="34">
        <v>0</v>
      </c>
      <c r="X58" s="34">
        <v>4</v>
      </c>
      <c r="Y58" s="34">
        <v>6</v>
      </c>
      <c r="Z58" s="34">
        <v>11</v>
      </c>
      <c r="AA58" s="34">
        <v>5</v>
      </c>
      <c r="AB58" s="34">
        <v>0</v>
      </c>
      <c r="AC58" s="34">
        <v>0</v>
      </c>
      <c r="AD58" s="34">
        <v>4</v>
      </c>
      <c r="AE58" s="34">
        <v>11</v>
      </c>
      <c r="AF58" s="34">
        <v>7</v>
      </c>
      <c r="AG58" s="34">
        <v>6</v>
      </c>
      <c r="AH58" s="34">
        <v>0</v>
      </c>
      <c r="AI58" s="34">
        <v>0</v>
      </c>
      <c r="AJ58" s="34">
        <v>0</v>
      </c>
      <c r="AK58" s="34">
        <v>3</v>
      </c>
      <c r="AL58" s="34">
        <v>10</v>
      </c>
      <c r="AM58" s="34">
        <v>17</v>
      </c>
    </row>
    <row r="59" spans="5:39" ht="15.75" x14ac:dyDescent="0.25">
      <c r="E59" s="29">
        <v>4</v>
      </c>
      <c r="F59" s="29" t="s">
        <v>5</v>
      </c>
      <c r="G59" s="29" t="s">
        <v>9</v>
      </c>
      <c r="H59" s="29">
        <v>2</v>
      </c>
      <c r="I59" s="29">
        <v>4</v>
      </c>
      <c r="J59" s="29">
        <v>32</v>
      </c>
      <c r="K59" s="29">
        <v>45</v>
      </c>
      <c r="L59" s="29">
        <v>58</v>
      </c>
      <c r="M59" s="29">
        <v>75</v>
      </c>
      <c r="N59" s="29">
        <v>76</v>
      </c>
      <c r="O59" s="29">
        <v>85</v>
      </c>
      <c r="P59" s="28">
        <v>6.66</v>
      </c>
      <c r="Q59" s="28">
        <v>10.050000000000001</v>
      </c>
      <c r="R59" s="28">
        <v>12.15</v>
      </c>
      <c r="S59" s="28">
        <v>13.81</v>
      </c>
      <c r="T59" s="28">
        <v>14.71</v>
      </c>
      <c r="U59" s="28">
        <v>16.399999999999999</v>
      </c>
      <c r="V59" s="29">
        <v>0</v>
      </c>
      <c r="W59" s="34">
        <v>0</v>
      </c>
      <c r="X59" s="34">
        <v>4</v>
      </c>
      <c r="Y59" s="34">
        <v>8</v>
      </c>
      <c r="Z59" s="34">
        <v>12</v>
      </c>
      <c r="AA59" s="34">
        <v>4</v>
      </c>
      <c r="AB59" s="34">
        <v>0</v>
      </c>
      <c r="AC59" s="34">
        <v>0</v>
      </c>
      <c r="AD59" s="34">
        <v>5</v>
      </c>
      <c r="AE59" s="34">
        <v>9</v>
      </c>
      <c r="AF59" s="34">
        <v>6</v>
      </c>
      <c r="AG59" s="34">
        <v>6</v>
      </c>
      <c r="AH59" s="34">
        <v>0</v>
      </c>
      <c r="AI59" s="34">
        <v>0</v>
      </c>
      <c r="AJ59" s="34">
        <v>0</v>
      </c>
      <c r="AK59" s="34">
        <v>4</v>
      </c>
      <c r="AL59" s="34">
        <v>11</v>
      </c>
      <c r="AM59" s="34">
        <v>20</v>
      </c>
    </row>
    <row r="60" spans="5:39" ht="15.75" x14ac:dyDescent="0.25">
      <c r="E60" s="29">
        <v>4</v>
      </c>
      <c r="F60" s="29" t="s">
        <v>5</v>
      </c>
      <c r="G60" s="29" t="s">
        <v>9</v>
      </c>
      <c r="H60" s="29">
        <v>3</v>
      </c>
      <c r="I60" s="29">
        <v>1</v>
      </c>
      <c r="J60" s="29">
        <v>30</v>
      </c>
      <c r="K60" s="29">
        <v>50</v>
      </c>
      <c r="L60" s="29">
        <v>66</v>
      </c>
      <c r="M60" s="29">
        <v>82</v>
      </c>
      <c r="N60" s="29">
        <v>83</v>
      </c>
      <c r="O60" s="29">
        <v>95</v>
      </c>
      <c r="P60" s="28">
        <v>9.6999999999999993</v>
      </c>
      <c r="Q60" s="28">
        <v>10.8</v>
      </c>
      <c r="R60" s="28">
        <v>14.9</v>
      </c>
      <c r="S60" s="28">
        <v>13.74</v>
      </c>
      <c r="T60" s="28">
        <v>13.87</v>
      </c>
      <c r="U60" s="28">
        <v>13.29</v>
      </c>
      <c r="V60" s="29">
        <v>0</v>
      </c>
      <c r="W60" s="34">
        <v>0</v>
      </c>
      <c r="X60" s="34">
        <v>7</v>
      </c>
      <c r="Y60" s="34">
        <v>11</v>
      </c>
      <c r="Z60" s="34">
        <v>10</v>
      </c>
      <c r="AA60" s="34">
        <v>0</v>
      </c>
      <c r="AB60" s="34">
        <v>0</v>
      </c>
      <c r="AC60" s="34">
        <v>0</v>
      </c>
      <c r="AD60" s="34">
        <v>5</v>
      </c>
      <c r="AE60" s="34">
        <v>6</v>
      </c>
      <c r="AF60" s="34">
        <v>4</v>
      </c>
      <c r="AG60" s="34">
        <v>7</v>
      </c>
      <c r="AH60" s="34">
        <v>0</v>
      </c>
      <c r="AI60" s="34">
        <v>0</v>
      </c>
      <c r="AJ60" s="34">
        <v>0</v>
      </c>
      <c r="AK60" s="34">
        <v>5</v>
      </c>
      <c r="AL60" s="34">
        <v>12</v>
      </c>
      <c r="AM60" s="34">
        <v>12</v>
      </c>
    </row>
    <row r="61" spans="5:39" ht="15.75" x14ac:dyDescent="0.25">
      <c r="E61" s="29">
        <v>4</v>
      </c>
      <c r="F61" s="29" t="s">
        <v>5</v>
      </c>
      <c r="G61" s="29" t="s">
        <v>9</v>
      </c>
      <c r="H61" s="29">
        <v>3</v>
      </c>
      <c r="I61" s="29">
        <v>2</v>
      </c>
      <c r="J61" s="29">
        <v>30</v>
      </c>
      <c r="K61" s="29">
        <v>52</v>
      </c>
      <c r="L61" s="29">
        <v>65</v>
      </c>
      <c r="M61" s="29">
        <v>74</v>
      </c>
      <c r="N61" s="29">
        <v>79</v>
      </c>
      <c r="O61" s="29">
        <v>86</v>
      </c>
      <c r="P61" s="28">
        <v>8.3000000000000007</v>
      </c>
      <c r="Q61" s="28">
        <v>10.41</v>
      </c>
      <c r="R61" s="28">
        <v>10.6</v>
      </c>
      <c r="S61" s="28">
        <v>11.26</v>
      </c>
      <c r="T61" s="28">
        <v>15.25</v>
      </c>
      <c r="U61" s="28">
        <v>17.329999999999998</v>
      </c>
      <c r="V61" s="29">
        <v>0</v>
      </c>
      <c r="W61" s="34">
        <v>0</v>
      </c>
      <c r="X61" s="34">
        <v>2</v>
      </c>
      <c r="Y61" s="34">
        <v>13</v>
      </c>
      <c r="Z61" s="34">
        <v>2</v>
      </c>
      <c r="AA61" s="34">
        <v>1</v>
      </c>
      <c r="AB61" s="34">
        <v>0</v>
      </c>
      <c r="AC61" s="34">
        <v>0</v>
      </c>
      <c r="AD61" s="34">
        <v>4</v>
      </c>
      <c r="AE61" s="34">
        <v>7</v>
      </c>
      <c r="AF61" s="34">
        <v>4</v>
      </c>
      <c r="AG61" s="34">
        <v>6</v>
      </c>
      <c r="AH61" s="34">
        <v>0</v>
      </c>
      <c r="AI61" s="34">
        <v>0</v>
      </c>
      <c r="AJ61" s="34">
        <v>0</v>
      </c>
      <c r="AK61" s="34">
        <v>4</v>
      </c>
      <c r="AL61" s="34">
        <v>8</v>
      </c>
      <c r="AM61" s="34">
        <v>15</v>
      </c>
    </row>
    <row r="62" spans="5:39" ht="15.75" x14ac:dyDescent="0.25">
      <c r="E62" s="29">
        <v>4</v>
      </c>
      <c r="F62" s="29" t="s">
        <v>5</v>
      </c>
      <c r="G62" s="29" t="s">
        <v>9</v>
      </c>
      <c r="H62" s="29">
        <v>3</v>
      </c>
      <c r="I62" s="29">
        <v>3</v>
      </c>
      <c r="J62" s="29">
        <v>31</v>
      </c>
      <c r="K62" s="29">
        <v>49</v>
      </c>
      <c r="L62" s="29">
        <v>63</v>
      </c>
      <c r="M62" s="29">
        <v>72</v>
      </c>
      <c r="N62" s="29">
        <v>77</v>
      </c>
      <c r="O62" s="29">
        <v>85</v>
      </c>
      <c r="P62" s="28">
        <v>8.8000000000000007</v>
      </c>
      <c r="Q62" s="28">
        <v>10.210000000000001</v>
      </c>
      <c r="R62" s="28">
        <v>13.16</v>
      </c>
      <c r="S62" s="28">
        <v>13.62</v>
      </c>
      <c r="T62" s="28">
        <v>14.08</v>
      </c>
      <c r="U62" s="28">
        <v>14.65</v>
      </c>
      <c r="V62" s="29">
        <v>0</v>
      </c>
      <c r="W62" s="34">
        <v>0</v>
      </c>
      <c r="X62" s="34">
        <v>4</v>
      </c>
      <c r="Y62" s="34">
        <v>8</v>
      </c>
      <c r="Z62" s="34">
        <v>5</v>
      </c>
      <c r="AA62" s="34">
        <v>0</v>
      </c>
      <c r="AB62" s="34">
        <v>0</v>
      </c>
      <c r="AC62" s="34">
        <v>0</v>
      </c>
      <c r="AD62" s="34">
        <v>7</v>
      </c>
      <c r="AE62" s="34">
        <v>9</v>
      </c>
      <c r="AF62" s="34">
        <v>4</v>
      </c>
      <c r="AG62" s="34">
        <v>7</v>
      </c>
      <c r="AH62" s="34">
        <v>0</v>
      </c>
      <c r="AI62" s="34">
        <v>0</v>
      </c>
      <c r="AJ62" s="34">
        <v>0</v>
      </c>
      <c r="AK62" s="34">
        <v>2</v>
      </c>
      <c r="AL62" s="34">
        <v>9</v>
      </c>
      <c r="AM62" s="34">
        <v>15</v>
      </c>
    </row>
    <row r="63" spans="5:39" ht="15.75" x14ac:dyDescent="0.25">
      <c r="E63" s="29">
        <v>4</v>
      </c>
      <c r="F63" s="29" t="s">
        <v>5</v>
      </c>
      <c r="G63" s="29" t="s">
        <v>9</v>
      </c>
      <c r="H63" s="29">
        <v>3</v>
      </c>
      <c r="I63" s="29">
        <v>4</v>
      </c>
      <c r="J63" s="29">
        <v>34</v>
      </c>
      <c r="K63" s="29">
        <v>52</v>
      </c>
      <c r="L63" s="29">
        <v>62</v>
      </c>
      <c r="M63" s="29">
        <v>77</v>
      </c>
      <c r="N63" s="29">
        <v>75</v>
      </c>
      <c r="O63" s="29">
        <v>88</v>
      </c>
      <c r="P63" s="28">
        <v>7.91</v>
      </c>
      <c r="Q63" s="28">
        <v>11.97</v>
      </c>
      <c r="R63" s="28">
        <v>12.47</v>
      </c>
      <c r="S63" s="28">
        <v>15.42</v>
      </c>
      <c r="T63" s="28">
        <v>13.67</v>
      </c>
      <c r="U63" s="28">
        <v>15.65</v>
      </c>
      <c r="V63" s="29">
        <v>0</v>
      </c>
      <c r="W63" s="34">
        <v>2</v>
      </c>
      <c r="X63" s="34">
        <v>6</v>
      </c>
      <c r="Y63" s="34">
        <v>12</v>
      </c>
      <c r="Z63" s="34">
        <v>7</v>
      </c>
      <c r="AA63" s="34">
        <v>0</v>
      </c>
      <c r="AB63" s="34">
        <v>0</v>
      </c>
      <c r="AC63" s="34">
        <v>0</v>
      </c>
      <c r="AD63" s="34">
        <v>5</v>
      </c>
      <c r="AE63" s="34">
        <v>8</v>
      </c>
      <c r="AF63" s="34">
        <v>5</v>
      </c>
      <c r="AG63" s="34">
        <v>7</v>
      </c>
      <c r="AH63" s="34">
        <v>0</v>
      </c>
      <c r="AI63" s="34">
        <v>0</v>
      </c>
      <c r="AJ63" s="34">
        <v>1</v>
      </c>
      <c r="AK63" s="34">
        <v>8</v>
      </c>
      <c r="AL63" s="34">
        <v>11</v>
      </c>
      <c r="AM63" s="34">
        <v>14</v>
      </c>
    </row>
    <row r="64" spans="5:39" ht="15.75" x14ac:dyDescent="0.25">
      <c r="E64" s="29">
        <v>4</v>
      </c>
      <c r="F64" s="29" t="s">
        <v>5</v>
      </c>
      <c r="G64" s="29" t="s">
        <v>9</v>
      </c>
      <c r="H64" s="29">
        <v>4</v>
      </c>
      <c r="I64" s="29">
        <v>1</v>
      </c>
      <c r="J64" s="29">
        <v>28</v>
      </c>
      <c r="K64" s="29">
        <v>60</v>
      </c>
      <c r="L64" s="29">
        <v>70</v>
      </c>
      <c r="M64" s="29">
        <v>84</v>
      </c>
      <c r="N64" s="29">
        <v>74</v>
      </c>
      <c r="O64" s="29">
        <v>81</v>
      </c>
      <c r="P64" s="28">
        <v>9.68</v>
      </c>
      <c r="Q64" s="28">
        <v>11.78</v>
      </c>
      <c r="R64" s="28">
        <v>14.11</v>
      </c>
      <c r="S64" s="28">
        <v>14.72</v>
      </c>
      <c r="T64" s="28">
        <v>16.82</v>
      </c>
      <c r="U64" s="28">
        <v>16.96</v>
      </c>
      <c r="V64" s="29">
        <v>0</v>
      </c>
      <c r="W64" s="34">
        <v>2</v>
      </c>
      <c r="X64" s="34">
        <v>4</v>
      </c>
      <c r="Y64" s="34">
        <v>12</v>
      </c>
      <c r="Z64" s="34">
        <v>14</v>
      </c>
      <c r="AA64" s="34">
        <v>4</v>
      </c>
      <c r="AB64" s="34">
        <v>0</v>
      </c>
      <c r="AC64" s="34">
        <v>0</v>
      </c>
      <c r="AD64" s="34">
        <v>5</v>
      </c>
      <c r="AE64" s="34">
        <v>8</v>
      </c>
      <c r="AF64" s="34">
        <v>7</v>
      </c>
      <c r="AG64" s="34">
        <v>12</v>
      </c>
      <c r="AH64" s="34">
        <v>0</v>
      </c>
      <c r="AI64" s="34">
        <v>0</v>
      </c>
      <c r="AJ64" s="34">
        <v>0</v>
      </c>
      <c r="AK64" s="34">
        <v>3</v>
      </c>
      <c r="AL64" s="34">
        <v>14</v>
      </c>
      <c r="AM64" s="34">
        <v>21</v>
      </c>
    </row>
    <row r="65" spans="5:39" ht="15.75" x14ac:dyDescent="0.25">
      <c r="E65" s="29">
        <v>4</v>
      </c>
      <c r="F65" s="29" t="s">
        <v>5</v>
      </c>
      <c r="G65" s="29" t="s">
        <v>9</v>
      </c>
      <c r="H65" s="29">
        <v>4</v>
      </c>
      <c r="I65" s="29">
        <v>2</v>
      </c>
      <c r="J65" s="29">
        <v>28</v>
      </c>
      <c r="K65" s="29">
        <v>60</v>
      </c>
      <c r="L65" s="29">
        <v>70</v>
      </c>
      <c r="M65" s="29">
        <v>85</v>
      </c>
      <c r="N65" s="29">
        <v>80</v>
      </c>
      <c r="O65" s="29">
        <v>67</v>
      </c>
      <c r="P65" s="28">
        <v>10</v>
      </c>
      <c r="Q65" s="28">
        <v>12.25</v>
      </c>
      <c r="R65" s="28">
        <v>12.7</v>
      </c>
      <c r="S65" s="28">
        <v>14.02</v>
      </c>
      <c r="T65" s="28">
        <v>14.2</v>
      </c>
      <c r="U65" s="28">
        <v>17.04</v>
      </c>
      <c r="V65" s="29">
        <v>0</v>
      </c>
      <c r="W65" s="34">
        <v>3</v>
      </c>
      <c r="X65" s="34">
        <v>8</v>
      </c>
      <c r="Y65" s="34">
        <v>19</v>
      </c>
      <c r="Z65" s="34">
        <v>5</v>
      </c>
      <c r="AA65" s="34">
        <v>4</v>
      </c>
      <c r="AB65" s="34">
        <v>0</v>
      </c>
      <c r="AC65" s="34">
        <v>0</v>
      </c>
      <c r="AD65" s="34">
        <v>4</v>
      </c>
      <c r="AE65" s="34">
        <v>5</v>
      </c>
      <c r="AF65" s="34">
        <v>4</v>
      </c>
      <c r="AG65" s="34">
        <v>7</v>
      </c>
      <c r="AH65" s="34">
        <v>0</v>
      </c>
      <c r="AI65" s="34">
        <v>0</v>
      </c>
      <c r="AJ65" s="34">
        <v>0</v>
      </c>
      <c r="AK65" s="34">
        <v>5</v>
      </c>
      <c r="AL65" s="34">
        <v>15</v>
      </c>
      <c r="AM65" s="34">
        <v>17</v>
      </c>
    </row>
    <row r="66" spans="5:39" ht="15.75" x14ac:dyDescent="0.25">
      <c r="E66" s="29">
        <v>4</v>
      </c>
      <c r="F66" s="29" t="s">
        <v>5</v>
      </c>
      <c r="G66" s="29" t="s">
        <v>9</v>
      </c>
      <c r="H66" s="29">
        <v>4</v>
      </c>
      <c r="I66" s="29">
        <v>3</v>
      </c>
      <c r="J66" s="29">
        <v>26</v>
      </c>
      <c r="K66" s="29">
        <v>50</v>
      </c>
      <c r="L66" s="29">
        <v>70</v>
      </c>
      <c r="M66" s="29">
        <v>80</v>
      </c>
      <c r="N66" s="29">
        <v>75</v>
      </c>
      <c r="O66" s="29">
        <v>83</v>
      </c>
      <c r="P66" s="28">
        <v>9.18</v>
      </c>
      <c r="Q66" s="28">
        <v>9.5399999999999991</v>
      </c>
      <c r="R66" s="28">
        <v>12</v>
      </c>
      <c r="S66" s="28">
        <v>14.99</v>
      </c>
      <c r="T66" s="28">
        <v>13</v>
      </c>
      <c r="U66" s="28">
        <v>15.63</v>
      </c>
      <c r="V66" s="29">
        <v>0</v>
      </c>
      <c r="W66" s="34">
        <v>0</v>
      </c>
      <c r="X66" s="34">
        <v>4</v>
      </c>
      <c r="Y66" s="34">
        <v>14</v>
      </c>
      <c r="Z66" s="34">
        <v>7</v>
      </c>
      <c r="AA66" s="34">
        <v>2</v>
      </c>
      <c r="AB66" s="34">
        <v>0</v>
      </c>
      <c r="AC66" s="34">
        <v>0</v>
      </c>
      <c r="AD66" s="34">
        <v>4</v>
      </c>
      <c r="AE66" s="34">
        <v>7</v>
      </c>
      <c r="AF66" s="34">
        <v>6</v>
      </c>
      <c r="AG66" s="34">
        <v>9</v>
      </c>
      <c r="AH66" s="34">
        <v>0</v>
      </c>
      <c r="AI66" s="34">
        <v>0</v>
      </c>
      <c r="AJ66" s="34">
        <v>1</v>
      </c>
      <c r="AK66" s="34">
        <v>5</v>
      </c>
      <c r="AL66" s="34">
        <v>14</v>
      </c>
      <c r="AM66" s="34">
        <v>20</v>
      </c>
    </row>
    <row r="67" spans="5:39" ht="15.75" x14ac:dyDescent="0.25">
      <c r="E67" s="29">
        <v>4</v>
      </c>
      <c r="F67" s="29" t="s">
        <v>5</v>
      </c>
      <c r="G67" s="29" t="s">
        <v>9</v>
      </c>
      <c r="H67" s="29">
        <v>4</v>
      </c>
      <c r="I67" s="29">
        <v>4</v>
      </c>
      <c r="J67" s="29">
        <v>27</v>
      </c>
      <c r="K67" s="29">
        <v>50</v>
      </c>
      <c r="L67" s="29">
        <v>63</v>
      </c>
      <c r="M67" s="29">
        <v>77</v>
      </c>
      <c r="N67" s="29">
        <v>73</v>
      </c>
      <c r="O67" s="29">
        <v>80</v>
      </c>
      <c r="P67" s="28">
        <v>6.45</v>
      </c>
      <c r="Q67" s="28">
        <v>8.91</v>
      </c>
      <c r="R67" s="28">
        <v>12.3</v>
      </c>
      <c r="S67" s="28">
        <v>12.04</v>
      </c>
      <c r="T67" s="28">
        <v>13.09</v>
      </c>
      <c r="U67" s="28">
        <v>13.23</v>
      </c>
      <c r="V67" s="29">
        <v>0</v>
      </c>
      <c r="W67" s="34">
        <v>0</v>
      </c>
      <c r="X67" s="34">
        <v>2</v>
      </c>
      <c r="Y67" s="34">
        <v>6</v>
      </c>
      <c r="Z67" s="34">
        <v>11</v>
      </c>
      <c r="AA67" s="34">
        <v>3</v>
      </c>
      <c r="AB67" s="34">
        <v>0</v>
      </c>
      <c r="AC67" s="34">
        <v>0</v>
      </c>
      <c r="AD67" s="34">
        <v>3</v>
      </c>
      <c r="AE67" s="34">
        <v>6</v>
      </c>
      <c r="AF67" s="34">
        <v>6</v>
      </c>
      <c r="AG67" s="34">
        <v>8</v>
      </c>
      <c r="AH67" s="34">
        <v>0</v>
      </c>
      <c r="AI67" s="34">
        <v>0</v>
      </c>
      <c r="AJ67" s="34">
        <v>0</v>
      </c>
      <c r="AK67" s="34">
        <v>2</v>
      </c>
      <c r="AL67" s="34">
        <v>15</v>
      </c>
      <c r="AM67" s="34">
        <v>20</v>
      </c>
    </row>
    <row r="68" spans="5:39" ht="15" customHeight="1" x14ac:dyDescent="0.25">
      <c r="E68" s="17">
        <v>5</v>
      </c>
      <c r="F68" s="17" t="s">
        <v>10</v>
      </c>
      <c r="G68" s="17" t="s">
        <v>11</v>
      </c>
      <c r="H68" s="17">
        <v>1</v>
      </c>
      <c r="I68" s="17">
        <v>1</v>
      </c>
      <c r="J68" s="17">
        <v>20</v>
      </c>
      <c r="K68" s="17">
        <v>28</v>
      </c>
      <c r="L68" s="17">
        <v>42</v>
      </c>
      <c r="M68" s="17">
        <v>60</v>
      </c>
      <c r="N68" s="17">
        <v>62</v>
      </c>
      <c r="O68" s="17">
        <v>70</v>
      </c>
      <c r="P68" s="25">
        <v>8.24</v>
      </c>
      <c r="Q68" s="25">
        <v>7.97</v>
      </c>
      <c r="R68" s="25">
        <v>10.199999999999999</v>
      </c>
      <c r="S68" s="25">
        <v>11.5</v>
      </c>
      <c r="T68" s="25">
        <v>12.62</v>
      </c>
      <c r="U68" s="25">
        <v>12.83</v>
      </c>
      <c r="V68" s="17">
        <v>0</v>
      </c>
      <c r="W68" s="26">
        <v>0</v>
      </c>
      <c r="X68" s="26">
        <v>5</v>
      </c>
      <c r="Y68" s="26">
        <v>5</v>
      </c>
      <c r="Z68" s="26">
        <v>12</v>
      </c>
      <c r="AA68" s="26">
        <v>7</v>
      </c>
      <c r="AB68" s="26">
        <v>0</v>
      </c>
      <c r="AC68" s="26">
        <v>0</v>
      </c>
      <c r="AD68" s="26">
        <v>2</v>
      </c>
      <c r="AE68" s="26">
        <v>5</v>
      </c>
      <c r="AF68" s="26">
        <v>7</v>
      </c>
      <c r="AG68" s="26">
        <v>11</v>
      </c>
      <c r="AH68" s="26">
        <v>0</v>
      </c>
      <c r="AI68" s="26">
        <v>0</v>
      </c>
      <c r="AJ68" s="26">
        <v>0</v>
      </c>
      <c r="AK68" s="26">
        <v>3</v>
      </c>
      <c r="AL68" s="26">
        <v>10</v>
      </c>
      <c r="AM68" s="26">
        <v>21</v>
      </c>
    </row>
    <row r="69" spans="5:39" ht="15.75" x14ac:dyDescent="0.25">
      <c r="E69" s="17">
        <v>5</v>
      </c>
      <c r="F69" s="17" t="s">
        <v>10</v>
      </c>
      <c r="G69" s="17" t="s">
        <v>11</v>
      </c>
      <c r="H69" s="17">
        <v>1</v>
      </c>
      <c r="I69" s="17">
        <v>2</v>
      </c>
      <c r="J69" s="17">
        <v>21</v>
      </c>
      <c r="K69" s="17">
        <v>27</v>
      </c>
      <c r="L69" s="17">
        <v>47</v>
      </c>
      <c r="M69" s="17">
        <v>58</v>
      </c>
      <c r="N69" s="17">
        <v>60</v>
      </c>
      <c r="O69" s="17">
        <v>79</v>
      </c>
      <c r="P69" s="25">
        <v>10</v>
      </c>
      <c r="Q69" s="25">
        <v>10.25</v>
      </c>
      <c r="R69" s="25">
        <v>11.6</v>
      </c>
      <c r="S69" s="25">
        <v>11.95</v>
      </c>
      <c r="T69" s="25">
        <v>13.07</v>
      </c>
      <c r="U69" s="25">
        <v>13.2</v>
      </c>
      <c r="V69" s="17">
        <v>0</v>
      </c>
      <c r="W69" s="26">
        <v>0</v>
      </c>
      <c r="X69" s="26">
        <v>9</v>
      </c>
      <c r="Y69" s="26">
        <v>11</v>
      </c>
      <c r="Z69" s="26">
        <v>10</v>
      </c>
      <c r="AA69" s="26">
        <v>13</v>
      </c>
      <c r="AB69" s="26">
        <v>0</v>
      </c>
      <c r="AC69" s="26">
        <v>0</v>
      </c>
      <c r="AD69" s="26">
        <v>3</v>
      </c>
      <c r="AE69" s="26">
        <v>4</v>
      </c>
      <c r="AF69" s="26">
        <v>6</v>
      </c>
      <c r="AG69" s="26">
        <v>12</v>
      </c>
      <c r="AH69" s="26">
        <v>0</v>
      </c>
      <c r="AI69" s="26">
        <v>0</v>
      </c>
      <c r="AJ69" s="26">
        <v>0</v>
      </c>
      <c r="AK69" s="26">
        <v>6</v>
      </c>
      <c r="AL69" s="26">
        <v>17</v>
      </c>
      <c r="AM69" s="26">
        <v>24</v>
      </c>
    </row>
    <row r="70" spans="5:39" ht="15.75" x14ac:dyDescent="0.25">
      <c r="E70" s="17">
        <v>5</v>
      </c>
      <c r="F70" s="17" t="s">
        <v>10</v>
      </c>
      <c r="G70" s="17" t="s">
        <v>11</v>
      </c>
      <c r="H70" s="17">
        <v>1</v>
      </c>
      <c r="I70" s="17">
        <v>3</v>
      </c>
      <c r="J70" s="17">
        <v>22</v>
      </c>
      <c r="K70" s="17">
        <v>25</v>
      </c>
      <c r="L70" s="17">
        <v>47</v>
      </c>
      <c r="M70" s="17">
        <v>61</v>
      </c>
      <c r="N70" s="17">
        <v>60</v>
      </c>
      <c r="O70" s="17">
        <v>75</v>
      </c>
      <c r="P70" s="25">
        <v>7.93</v>
      </c>
      <c r="Q70" s="25">
        <v>8.2100000000000009</v>
      </c>
      <c r="R70" s="25">
        <v>10.6</v>
      </c>
      <c r="S70" s="25">
        <v>10.08</v>
      </c>
      <c r="T70" s="25">
        <v>15.07</v>
      </c>
      <c r="U70" s="25">
        <v>17.52</v>
      </c>
      <c r="V70" s="17">
        <v>0</v>
      </c>
      <c r="W70" s="26">
        <v>0</v>
      </c>
      <c r="X70" s="26">
        <v>9</v>
      </c>
      <c r="Y70" s="26">
        <v>8</v>
      </c>
      <c r="Z70" s="26">
        <v>11</v>
      </c>
      <c r="AA70" s="26">
        <v>12</v>
      </c>
      <c r="AB70" s="26">
        <v>0</v>
      </c>
      <c r="AC70" s="26">
        <v>0</v>
      </c>
      <c r="AD70" s="26">
        <v>4</v>
      </c>
      <c r="AE70" s="26">
        <v>6</v>
      </c>
      <c r="AF70" s="26">
        <v>6</v>
      </c>
      <c r="AG70" s="26">
        <v>13</v>
      </c>
      <c r="AH70" s="26">
        <v>0</v>
      </c>
      <c r="AI70" s="26">
        <v>0</v>
      </c>
      <c r="AJ70" s="26">
        <v>0</v>
      </c>
      <c r="AK70" s="26">
        <v>1</v>
      </c>
      <c r="AL70" s="26">
        <v>15</v>
      </c>
      <c r="AM70" s="26">
        <v>22</v>
      </c>
    </row>
    <row r="71" spans="5:39" ht="15.75" x14ac:dyDescent="0.25">
      <c r="E71" s="17">
        <v>5</v>
      </c>
      <c r="F71" s="17" t="s">
        <v>10</v>
      </c>
      <c r="G71" s="17" t="s">
        <v>11</v>
      </c>
      <c r="H71" s="17">
        <v>1</v>
      </c>
      <c r="I71" s="17">
        <v>4</v>
      </c>
      <c r="J71" s="17">
        <v>20</v>
      </c>
      <c r="K71" s="17">
        <v>35</v>
      </c>
      <c r="L71" s="17">
        <v>46</v>
      </c>
      <c r="M71" s="17">
        <v>62</v>
      </c>
      <c r="N71" s="17">
        <v>64</v>
      </c>
      <c r="O71" s="17">
        <v>77</v>
      </c>
      <c r="P71" s="25">
        <v>5.54</v>
      </c>
      <c r="Q71" s="25">
        <v>8.4700000000000006</v>
      </c>
      <c r="R71" s="25">
        <v>11.7</v>
      </c>
      <c r="S71" s="25">
        <v>13.64</v>
      </c>
      <c r="T71" s="25">
        <v>13.56</v>
      </c>
      <c r="U71" s="25">
        <v>17.670000000000002</v>
      </c>
      <c r="V71" s="17">
        <v>0</v>
      </c>
      <c r="W71" s="26">
        <v>0</v>
      </c>
      <c r="X71" s="26">
        <v>7</v>
      </c>
      <c r="Y71" s="26">
        <v>11</v>
      </c>
      <c r="Z71" s="26">
        <v>12</v>
      </c>
      <c r="AA71" s="26">
        <v>10</v>
      </c>
      <c r="AB71" s="26">
        <v>0</v>
      </c>
      <c r="AC71" s="26">
        <v>0</v>
      </c>
      <c r="AD71" s="26">
        <v>3</v>
      </c>
      <c r="AE71" s="26">
        <v>6</v>
      </c>
      <c r="AF71" s="26">
        <v>6</v>
      </c>
      <c r="AG71" s="26">
        <v>13</v>
      </c>
      <c r="AH71" s="26">
        <v>0</v>
      </c>
      <c r="AI71" s="26">
        <v>0</v>
      </c>
      <c r="AJ71" s="26">
        <v>0</v>
      </c>
      <c r="AK71" s="26">
        <v>6</v>
      </c>
      <c r="AL71" s="26">
        <v>13</v>
      </c>
      <c r="AM71" s="26">
        <v>23</v>
      </c>
    </row>
    <row r="72" spans="5:39" ht="15.75" x14ac:dyDescent="0.25">
      <c r="E72" s="17">
        <v>5</v>
      </c>
      <c r="F72" s="17" t="s">
        <v>10</v>
      </c>
      <c r="G72" s="17" t="s">
        <v>11</v>
      </c>
      <c r="H72" s="17">
        <v>2</v>
      </c>
      <c r="I72" s="17">
        <v>1</v>
      </c>
      <c r="J72" s="17">
        <v>26</v>
      </c>
      <c r="K72" s="17">
        <v>49</v>
      </c>
      <c r="L72" s="17">
        <v>51</v>
      </c>
      <c r="M72" s="17">
        <v>62</v>
      </c>
      <c r="N72" s="17">
        <v>66</v>
      </c>
      <c r="O72" s="17">
        <v>72</v>
      </c>
      <c r="P72" s="25">
        <v>9.36</v>
      </c>
      <c r="Q72" s="25">
        <v>10.29</v>
      </c>
      <c r="R72" s="25">
        <v>15.3</v>
      </c>
      <c r="S72" s="25">
        <v>15.28</v>
      </c>
      <c r="T72" s="25">
        <v>11.07</v>
      </c>
      <c r="U72" s="25">
        <v>14.9</v>
      </c>
      <c r="V72" s="17">
        <v>0</v>
      </c>
      <c r="W72" s="26">
        <v>5</v>
      </c>
      <c r="X72" s="26">
        <v>6</v>
      </c>
      <c r="Y72" s="26">
        <v>6</v>
      </c>
      <c r="Z72" s="26">
        <v>9</v>
      </c>
      <c r="AA72" s="26">
        <v>5</v>
      </c>
      <c r="AB72" s="26">
        <v>0</v>
      </c>
      <c r="AC72" s="26">
        <v>0</v>
      </c>
      <c r="AD72" s="26">
        <v>3</v>
      </c>
      <c r="AE72" s="26">
        <v>4</v>
      </c>
      <c r="AF72" s="26">
        <v>7</v>
      </c>
      <c r="AG72" s="26">
        <v>8</v>
      </c>
      <c r="AH72" s="26">
        <v>0</v>
      </c>
      <c r="AI72" s="26">
        <v>0</v>
      </c>
      <c r="AJ72" s="26">
        <v>0</v>
      </c>
      <c r="AK72" s="26">
        <v>7</v>
      </c>
      <c r="AL72" s="26">
        <v>13</v>
      </c>
      <c r="AM72" s="26">
        <v>17</v>
      </c>
    </row>
    <row r="73" spans="5:39" ht="15.75" x14ac:dyDescent="0.25">
      <c r="E73" s="17">
        <v>5</v>
      </c>
      <c r="F73" s="17" t="s">
        <v>10</v>
      </c>
      <c r="G73" s="17" t="s">
        <v>11</v>
      </c>
      <c r="H73" s="17">
        <v>2</v>
      </c>
      <c r="I73" s="17">
        <v>2</v>
      </c>
      <c r="J73" s="17">
        <v>25</v>
      </c>
      <c r="K73" s="17">
        <v>35</v>
      </c>
      <c r="L73" s="17">
        <v>54</v>
      </c>
      <c r="M73" s="17">
        <v>67</v>
      </c>
      <c r="N73" s="17">
        <v>67</v>
      </c>
      <c r="O73" s="17">
        <v>69</v>
      </c>
      <c r="P73" s="25">
        <v>9.11</v>
      </c>
      <c r="Q73" s="25">
        <v>9.93</v>
      </c>
      <c r="R73" s="25">
        <v>15.12</v>
      </c>
      <c r="S73" s="25">
        <v>14.43</v>
      </c>
      <c r="T73" s="25">
        <v>11.2</v>
      </c>
      <c r="U73" s="25">
        <v>12.61</v>
      </c>
      <c r="V73" s="17">
        <v>0</v>
      </c>
      <c r="W73" s="26">
        <v>2</v>
      </c>
      <c r="X73" s="26">
        <v>8</v>
      </c>
      <c r="Y73" s="26">
        <v>8</v>
      </c>
      <c r="Z73" s="26">
        <v>7</v>
      </c>
      <c r="AA73" s="26">
        <v>5</v>
      </c>
      <c r="AB73" s="26">
        <v>0</v>
      </c>
      <c r="AC73" s="26">
        <v>0</v>
      </c>
      <c r="AD73" s="26">
        <v>3</v>
      </c>
      <c r="AE73" s="26">
        <v>5</v>
      </c>
      <c r="AF73" s="26">
        <v>6</v>
      </c>
      <c r="AG73" s="26">
        <v>10</v>
      </c>
      <c r="AH73" s="26">
        <v>0</v>
      </c>
      <c r="AI73" s="26">
        <v>0</v>
      </c>
      <c r="AJ73" s="26">
        <v>0</v>
      </c>
      <c r="AK73" s="26">
        <v>4</v>
      </c>
      <c r="AL73" s="26">
        <v>12</v>
      </c>
      <c r="AM73" s="26">
        <v>13</v>
      </c>
    </row>
    <row r="74" spans="5:39" ht="15.75" x14ac:dyDescent="0.25">
      <c r="E74" s="17">
        <v>5</v>
      </c>
      <c r="F74" s="17" t="s">
        <v>10</v>
      </c>
      <c r="G74" s="17" t="s">
        <v>11</v>
      </c>
      <c r="H74" s="17">
        <v>2</v>
      </c>
      <c r="I74" s="17">
        <v>3</v>
      </c>
      <c r="J74" s="17">
        <v>22</v>
      </c>
      <c r="K74" s="17">
        <v>33</v>
      </c>
      <c r="L74" s="17">
        <v>50</v>
      </c>
      <c r="M74" s="17">
        <v>64</v>
      </c>
      <c r="N74" s="17">
        <v>64</v>
      </c>
      <c r="O74" s="17">
        <v>65</v>
      </c>
      <c r="P74" s="25">
        <v>8.4700000000000006</v>
      </c>
      <c r="Q74" s="25">
        <v>9.36</v>
      </c>
      <c r="R74" s="25">
        <v>10.7</v>
      </c>
      <c r="S74" s="25">
        <v>14.1</v>
      </c>
      <c r="T74" s="25">
        <v>13.05</v>
      </c>
      <c r="U74" s="25">
        <v>14.16</v>
      </c>
      <c r="V74" s="17">
        <v>0</v>
      </c>
      <c r="W74" s="26">
        <v>1</v>
      </c>
      <c r="X74" s="26">
        <v>8</v>
      </c>
      <c r="Y74" s="26">
        <v>7</v>
      </c>
      <c r="Z74" s="26">
        <v>8</v>
      </c>
      <c r="AA74" s="26">
        <v>5</v>
      </c>
      <c r="AB74" s="26">
        <v>0</v>
      </c>
      <c r="AC74" s="26">
        <v>0</v>
      </c>
      <c r="AD74" s="26">
        <v>3</v>
      </c>
      <c r="AE74" s="26">
        <v>5</v>
      </c>
      <c r="AF74" s="26">
        <v>6</v>
      </c>
      <c r="AG74" s="26">
        <v>9</v>
      </c>
      <c r="AH74" s="26">
        <v>0</v>
      </c>
      <c r="AI74" s="26">
        <v>0</v>
      </c>
      <c r="AJ74" s="26">
        <v>0</v>
      </c>
      <c r="AK74" s="26">
        <v>8</v>
      </c>
      <c r="AL74" s="26">
        <v>12</v>
      </c>
      <c r="AM74" s="26">
        <v>15</v>
      </c>
    </row>
    <row r="75" spans="5:39" ht="15.75" x14ac:dyDescent="0.25">
      <c r="E75" s="17">
        <v>5</v>
      </c>
      <c r="F75" s="17" t="s">
        <v>10</v>
      </c>
      <c r="G75" s="17" t="s">
        <v>11</v>
      </c>
      <c r="H75" s="17">
        <v>2</v>
      </c>
      <c r="I75" s="17">
        <v>4</v>
      </c>
      <c r="J75" s="17">
        <v>26</v>
      </c>
      <c r="K75" s="17">
        <v>39</v>
      </c>
      <c r="L75" s="17">
        <v>52</v>
      </c>
      <c r="M75" s="17">
        <v>61</v>
      </c>
      <c r="N75" s="17">
        <v>62</v>
      </c>
      <c r="O75" s="17">
        <v>66</v>
      </c>
      <c r="P75" s="25">
        <v>8.64</v>
      </c>
      <c r="Q75" s="25">
        <v>11.09</v>
      </c>
      <c r="R75" s="25">
        <v>13</v>
      </c>
      <c r="S75" s="25">
        <v>13.42</v>
      </c>
      <c r="T75" s="25">
        <v>12.87</v>
      </c>
      <c r="U75" s="25">
        <v>14.35</v>
      </c>
      <c r="V75" s="17">
        <v>0</v>
      </c>
      <c r="W75" s="26">
        <v>2</v>
      </c>
      <c r="X75" s="26">
        <v>9</v>
      </c>
      <c r="Y75" s="26">
        <v>9</v>
      </c>
      <c r="Z75" s="26">
        <v>7</v>
      </c>
      <c r="AA75" s="26">
        <v>5</v>
      </c>
      <c r="AB75" s="26">
        <v>0</v>
      </c>
      <c r="AC75" s="26">
        <v>0</v>
      </c>
      <c r="AD75" s="26">
        <v>4</v>
      </c>
      <c r="AE75" s="26">
        <v>5</v>
      </c>
      <c r="AF75" s="26">
        <v>7</v>
      </c>
      <c r="AG75" s="26">
        <v>9</v>
      </c>
      <c r="AH75" s="26">
        <v>0</v>
      </c>
      <c r="AI75" s="26">
        <v>0</v>
      </c>
      <c r="AJ75" s="26">
        <v>0</v>
      </c>
      <c r="AK75" s="26">
        <v>7</v>
      </c>
      <c r="AL75" s="26">
        <v>15</v>
      </c>
      <c r="AM75" s="26">
        <v>16</v>
      </c>
    </row>
    <row r="76" spans="5:39" ht="15.75" x14ac:dyDescent="0.25">
      <c r="E76" s="17">
        <v>5</v>
      </c>
      <c r="F76" s="17" t="s">
        <v>10</v>
      </c>
      <c r="G76" s="17" t="s">
        <v>11</v>
      </c>
      <c r="H76" s="17">
        <v>3</v>
      </c>
      <c r="I76" s="17">
        <v>1</v>
      </c>
      <c r="J76" s="17">
        <v>23</v>
      </c>
      <c r="K76" s="17">
        <v>33</v>
      </c>
      <c r="L76" s="17">
        <v>44</v>
      </c>
      <c r="M76" s="17">
        <v>72</v>
      </c>
      <c r="N76" s="17">
        <v>70</v>
      </c>
      <c r="O76" s="17">
        <v>86</v>
      </c>
      <c r="P76" s="25">
        <v>6.69</v>
      </c>
      <c r="Q76" s="25">
        <v>9.43</v>
      </c>
      <c r="R76" s="25">
        <v>12</v>
      </c>
      <c r="S76" s="25">
        <v>11.64</v>
      </c>
      <c r="T76" s="25">
        <v>11.68</v>
      </c>
      <c r="U76" s="25">
        <v>13.88</v>
      </c>
      <c r="V76" s="17">
        <v>0</v>
      </c>
      <c r="W76" s="26">
        <v>0</v>
      </c>
      <c r="X76" s="26">
        <v>7</v>
      </c>
      <c r="Y76" s="26">
        <v>11</v>
      </c>
      <c r="Z76" s="26">
        <v>5</v>
      </c>
      <c r="AA76" s="26">
        <v>7</v>
      </c>
      <c r="AB76" s="26">
        <v>0</v>
      </c>
      <c r="AC76" s="26">
        <v>0</v>
      </c>
      <c r="AD76" s="26">
        <v>2</v>
      </c>
      <c r="AE76" s="26">
        <v>5</v>
      </c>
      <c r="AF76" s="26">
        <v>6</v>
      </c>
      <c r="AG76" s="26">
        <v>9</v>
      </c>
      <c r="AH76" s="26">
        <v>0</v>
      </c>
      <c r="AI76" s="26">
        <v>0</v>
      </c>
      <c r="AJ76" s="26">
        <v>0</v>
      </c>
      <c r="AK76" s="26">
        <v>4</v>
      </c>
      <c r="AL76" s="26">
        <v>11</v>
      </c>
      <c r="AM76" s="26">
        <v>20</v>
      </c>
    </row>
    <row r="77" spans="5:39" ht="15.75" x14ac:dyDescent="0.25">
      <c r="E77" s="17">
        <v>5</v>
      </c>
      <c r="F77" s="17" t="s">
        <v>10</v>
      </c>
      <c r="G77" s="17" t="s">
        <v>11</v>
      </c>
      <c r="H77" s="17">
        <v>3</v>
      </c>
      <c r="I77" s="17">
        <v>2</v>
      </c>
      <c r="J77" s="17">
        <v>26</v>
      </c>
      <c r="K77" s="17">
        <v>38</v>
      </c>
      <c r="L77" s="17">
        <v>52</v>
      </c>
      <c r="M77" s="17">
        <v>64</v>
      </c>
      <c r="N77" s="17">
        <v>67</v>
      </c>
      <c r="O77" s="17">
        <v>68</v>
      </c>
      <c r="P77" s="25">
        <v>7.28</v>
      </c>
      <c r="Q77" s="25">
        <v>8.7200000000000006</v>
      </c>
      <c r="R77" s="25">
        <v>14.9</v>
      </c>
      <c r="S77" s="25">
        <v>13.44</v>
      </c>
      <c r="T77" s="25">
        <v>11.71</v>
      </c>
      <c r="U77" s="25">
        <v>11.45</v>
      </c>
      <c r="V77" s="17">
        <v>0</v>
      </c>
      <c r="W77" s="26">
        <v>1</v>
      </c>
      <c r="X77" s="26">
        <v>9</v>
      </c>
      <c r="Y77" s="26">
        <v>11</v>
      </c>
      <c r="Z77" s="26">
        <v>14</v>
      </c>
      <c r="AA77" s="26">
        <v>4</v>
      </c>
      <c r="AB77" s="26">
        <v>0</v>
      </c>
      <c r="AC77" s="26">
        <v>0</v>
      </c>
      <c r="AD77" s="26">
        <v>4</v>
      </c>
      <c r="AE77" s="26">
        <v>3</v>
      </c>
      <c r="AF77" s="26">
        <v>8</v>
      </c>
      <c r="AG77" s="26">
        <v>5</v>
      </c>
      <c r="AH77" s="26">
        <v>0</v>
      </c>
      <c r="AI77" s="26">
        <v>0</v>
      </c>
      <c r="AJ77" s="26">
        <v>0</v>
      </c>
      <c r="AK77" s="26">
        <v>5</v>
      </c>
      <c r="AL77" s="26">
        <v>18</v>
      </c>
      <c r="AM77" s="26">
        <v>27</v>
      </c>
    </row>
    <row r="78" spans="5:39" ht="15.75" x14ac:dyDescent="0.25">
      <c r="E78" s="17">
        <v>5</v>
      </c>
      <c r="F78" s="17" t="s">
        <v>10</v>
      </c>
      <c r="G78" s="17" t="s">
        <v>11</v>
      </c>
      <c r="H78" s="17">
        <v>3</v>
      </c>
      <c r="I78" s="17">
        <v>3</v>
      </c>
      <c r="J78" s="17">
        <v>21</v>
      </c>
      <c r="K78" s="17">
        <v>32</v>
      </c>
      <c r="L78" s="17">
        <v>48</v>
      </c>
      <c r="M78" s="17">
        <v>66</v>
      </c>
      <c r="N78" s="17">
        <v>63</v>
      </c>
      <c r="O78" s="17">
        <v>69</v>
      </c>
      <c r="P78" s="25">
        <v>5.79</v>
      </c>
      <c r="Q78" s="25">
        <v>8.89</v>
      </c>
      <c r="R78" s="25">
        <v>10.5</v>
      </c>
      <c r="S78" s="25">
        <v>10.38</v>
      </c>
      <c r="T78" s="25">
        <v>11.34</v>
      </c>
      <c r="U78" s="25">
        <v>13.39</v>
      </c>
      <c r="V78" s="17">
        <v>0</v>
      </c>
      <c r="W78" s="26">
        <v>0</v>
      </c>
      <c r="X78" s="26">
        <v>3</v>
      </c>
      <c r="Y78" s="26">
        <v>4</v>
      </c>
      <c r="Z78" s="26">
        <v>9</v>
      </c>
      <c r="AA78" s="26">
        <v>5</v>
      </c>
      <c r="AB78" s="26">
        <v>0</v>
      </c>
      <c r="AC78" s="26">
        <v>0</v>
      </c>
      <c r="AD78" s="26">
        <v>2</v>
      </c>
      <c r="AE78" s="26">
        <v>4</v>
      </c>
      <c r="AF78" s="26">
        <v>7</v>
      </c>
      <c r="AG78" s="26">
        <v>7</v>
      </c>
      <c r="AH78" s="26">
        <v>0</v>
      </c>
      <c r="AI78" s="26">
        <v>0</v>
      </c>
      <c r="AJ78" s="26">
        <v>0</v>
      </c>
      <c r="AK78" s="26">
        <v>5</v>
      </c>
      <c r="AL78" s="26">
        <v>13</v>
      </c>
      <c r="AM78" s="26">
        <v>25</v>
      </c>
    </row>
    <row r="79" spans="5:39" ht="15.75" x14ac:dyDescent="0.25">
      <c r="E79" s="17">
        <v>5</v>
      </c>
      <c r="F79" s="17" t="s">
        <v>10</v>
      </c>
      <c r="G79" s="17" t="s">
        <v>11</v>
      </c>
      <c r="H79" s="17">
        <v>3</v>
      </c>
      <c r="I79" s="17">
        <v>4</v>
      </c>
      <c r="J79" s="17">
        <v>20</v>
      </c>
      <c r="K79" s="17">
        <v>30</v>
      </c>
      <c r="L79" s="17">
        <v>49</v>
      </c>
      <c r="M79" s="17">
        <v>62</v>
      </c>
      <c r="N79" s="17">
        <v>62</v>
      </c>
      <c r="O79" s="17">
        <v>66</v>
      </c>
      <c r="P79" s="25">
        <v>6.45</v>
      </c>
      <c r="Q79" s="25">
        <v>8.0500000000000007</v>
      </c>
      <c r="R79" s="25">
        <v>9.9</v>
      </c>
      <c r="S79" s="25">
        <v>10.46</v>
      </c>
      <c r="T79" s="25">
        <v>12.95</v>
      </c>
      <c r="U79" s="25">
        <v>15.3</v>
      </c>
      <c r="V79" s="17">
        <v>0</v>
      </c>
      <c r="W79" s="26">
        <v>0</v>
      </c>
      <c r="X79" s="26">
        <v>4</v>
      </c>
      <c r="Y79" s="26">
        <v>4</v>
      </c>
      <c r="Z79" s="26">
        <v>8</v>
      </c>
      <c r="AA79" s="26">
        <v>6</v>
      </c>
      <c r="AB79" s="26">
        <v>0</v>
      </c>
      <c r="AC79" s="26">
        <v>0</v>
      </c>
      <c r="AD79" s="26">
        <v>2</v>
      </c>
      <c r="AE79" s="26">
        <v>4</v>
      </c>
      <c r="AF79" s="26">
        <v>6</v>
      </c>
      <c r="AG79" s="26">
        <v>6</v>
      </c>
      <c r="AH79" s="26">
        <v>0</v>
      </c>
      <c r="AI79" s="26">
        <v>0</v>
      </c>
      <c r="AJ79" s="26">
        <v>0</v>
      </c>
      <c r="AK79" s="26">
        <v>8</v>
      </c>
      <c r="AL79" s="26">
        <v>14</v>
      </c>
      <c r="AM79" s="26">
        <v>15</v>
      </c>
    </row>
    <row r="80" spans="5:39" ht="15.75" x14ac:dyDescent="0.25">
      <c r="E80" s="17">
        <v>5</v>
      </c>
      <c r="F80" s="17" t="s">
        <v>10</v>
      </c>
      <c r="G80" s="17" t="s">
        <v>11</v>
      </c>
      <c r="H80" s="17">
        <v>4</v>
      </c>
      <c r="I80" s="17">
        <v>1</v>
      </c>
      <c r="J80" s="17">
        <v>25</v>
      </c>
      <c r="K80" s="17">
        <v>39</v>
      </c>
      <c r="L80" s="17">
        <v>53</v>
      </c>
      <c r="M80" s="17">
        <v>54</v>
      </c>
      <c r="N80" s="17">
        <v>66</v>
      </c>
      <c r="O80" s="17">
        <v>66</v>
      </c>
      <c r="P80" s="25">
        <v>7.15</v>
      </c>
      <c r="Q80" s="25">
        <v>8.65</v>
      </c>
      <c r="R80" s="25">
        <v>12.7</v>
      </c>
      <c r="S80" s="25">
        <v>14.17</v>
      </c>
      <c r="T80" s="25">
        <v>13.59</v>
      </c>
      <c r="U80" s="25">
        <v>13.21</v>
      </c>
      <c r="V80" s="17">
        <v>0</v>
      </c>
      <c r="W80" s="26">
        <v>3</v>
      </c>
      <c r="X80" s="26">
        <v>8</v>
      </c>
      <c r="Y80" s="26">
        <v>6</v>
      </c>
      <c r="Z80" s="26">
        <v>2</v>
      </c>
      <c r="AA80" s="26">
        <v>3</v>
      </c>
      <c r="AB80" s="26">
        <v>0</v>
      </c>
      <c r="AC80" s="26">
        <v>0</v>
      </c>
      <c r="AD80" s="26">
        <v>3</v>
      </c>
      <c r="AE80" s="26">
        <v>4</v>
      </c>
      <c r="AF80" s="26">
        <v>5</v>
      </c>
      <c r="AG80" s="26">
        <v>5</v>
      </c>
      <c r="AH80" s="26">
        <v>0</v>
      </c>
      <c r="AI80" s="26">
        <v>0</v>
      </c>
      <c r="AJ80" s="26">
        <v>1</v>
      </c>
      <c r="AK80" s="26">
        <v>9</v>
      </c>
      <c r="AL80" s="26">
        <v>14</v>
      </c>
      <c r="AM80" s="26">
        <v>5</v>
      </c>
    </row>
    <row r="81" spans="5:39" ht="15.75" x14ac:dyDescent="0.25">
      <c r="E81" s="17">
        <v>5</v>
      </c>
      <c r="F81" s="17" t="s">
        <v>10</v>
      </c>
      <c r="G81" s="17" t="s">
        <v>11</v>
      </c>
      <c r="H81" s="17">
        <v>4</v>
      </c>
      <c r="I81" s="17">
        <v>2</v>
      </c>
      <c r="J81" s="17">
        <v>20</v>
      </c>
      <c r="K81" s="17">
        <v>30</v>
      </c>
      <c r="L81" s="17">
        <v>35</v>
      </c>
      <c r="M81" s="17">
        <v>52</v>
      </c>
      <c r="N81" s="17">
        <v>64</v>
      </c>
      <c r="O81" s="17">
        <v>69</v>
      </c>
      <c r="P81" s="25">
        <v>5.48</v>
      </c>
      <c r="Q81" s="25">
        <v>7.38</v>
      </c>
      <c r="R81" s="25">
        <v>9.8000000000000007</v>
      </c>
      <c r="S81" s="25">
        <v>13.51</v>
      </c>
      <c r="T81" s="25">
        <v>11.29</v>
      </c>
      <c r="U81" s="25">
        <v>10.3</v>
      </c>
      <c r="V81" s="17">
        <v>0</v>
      </c>
      <c r="W81" s="26">
        <v>0</v>
      </c>
      <c r="X81" s="26">
        <v>0</v>
      </c>
      <c r="Y81" s="26">
        <v>1</v>
      </c>
      <c r="Z81" s="26">
        <v>8</v>
      </c>
      <c r="AA81" s="26">
        <v>6</v>
      </c>
      <c r="AB81" s="26">
        <v>0</v>
      </c>
      <c r="AC81" s="26">
        <v>0</v>
      </c>
      <c r="AD81" s="26">
        <v>0</v>
      </c>
      <c r="AE81" s="26">
        <v>2</v>
      </c>
      <c r="AF81" s="26">
        <v>5</v>
      </c>
      <c r="AG81" s="26">
        <v>4</v>
      </c>
      <c r="AH81" s="26">
        <v>0</v>
      </c>
      <c r="AI81" s="26">
        <v>0</v>
      </c>
      <c r="AJ81" s="26">
        <v>0</v>
      </c>
      <c r="AK81" s="26">
        <v>1</v>
      </c>
      <c r="AL81" s="26">
        <v>2</v>
      </c>
      <c r="AM81" s="26">
        <v>5</v>
      </c>
    </row>
    <row r="82" spans="5:39" ht="15.75" x14ac:dyDescent="0.25">
      <c r="E82" s="17">
        <v>5</v>
      </c>
      <c r="F82" s="17" t="s">
        <v>10</v>
      </c>
      <c r="G82" s="17" t="s">
        <v>11</v>
      </c>
      <c r="H82" s="17">
        <v>4</v>
      </c>
      <c r="I82" s="17">
        <v>3</v>
      </c>
      <c r="J82" s="17">
        <v>24</v>
      </c>
      <c r="K82" s="17">
        <v>38</v>
      </c>
      <c r="L82" s="17">
        <v>55</v>
      </c>
      <c r="M82" s="17">
        <v>70</v>
      </c>
      <c r="N82" s="17">
        <v>64</v>
      </c>
      <c r="O82" s="17">
        <v>62</v>
      </c>
      <c r="P82" s="25">
        <v>6.78</v>
      </c>
      <c r="Q82" s="25">
        <v>9.9700000000000006</v>
      </c>
      <c r="R82" s="25">
        <v>12.8</v>
      </c>
      <c r="S82" s="25">
        <v>11.2</v>
      </c>
      <c r="T82" s="25">
        <v>12.67</v>
      </c>
      <c r="U82" s="25">
        <v>14.83</v>
      </c>
      <c r="V82" s="17">
        <v>0</v>
      </c>
      <c r="W82" s="26">
        <v>2</v>
      </c>
      <c r="X82" s="26">
        <v>9</v>
      </c>
      <c r="Y82" s="26">
        <v>7</v>
      </c>
      <c r="Z82" s="26">
        <v>5</v>
      </c>
      <c r="AA82" s="26">
        <v>7</v>
      </c>
      <c r="AB82" s="26">
        <v>0</v>
      </c>
      <c r="AC82" s="26">
        <v>0</v>
      </c>
      <c r="AD82" s="26">
        <v>4</v>
      </c>
      <c r="AE82" s="26">
        <v>4</v>
      </c>
      <c r="AF82" s="26">
        <v>5</v>
      </c>
      <c r="AG82" s="26">
        <v>8</v>
      </c>
      <c r="AH82" s="26">
        <v>0</v>
      </c>
      <c r="AI82" s="26">
        <v>0</v>
      </c>
      <c r="AJ82" s="26">
        <v>0</v>
      </c>
      <c r="AK82" s="26">
        <v>5</v>
      </c>
      <c r="AL82" s="26">
        <v>9</v>
      </c>
      <c r="AM82" s="26">
        <v>4</v>
      </c>
    </row>
    <row r="83" spans="5:39" ht="16.5" customHeight="1" x14ac:dyDescent="0.25">
      <c r="E83" s="17">
        <v>5</v>
      </c>
      <c r="F83" s="17" t="s">
        <v>10</v>
      </c>
      <c r="G83" s="17" t="s">
        <v>11</v>
      </c>
      <c r="H83" s="17">
        <v>4</v>
      </c>
      <c r="I83" s="17">
        <v>4</v>
      </c>
      <c r="J83" s="17">
        <v>23</v>
      </c>
      <c r="K83" s="17">
        <v>36</v>
      </c>
      <c r="L83" s="17">
        <v>52</v>
      </c>
      <c r="M83" s="17">
        <v>60</v>
      </c>
      <c r="N83" s="17">
        <v>71</v>
      </c>
      <c r="O83" s="17">
        <v>65</v>
      </c>
      <c r="P83" s="25">
        <v>8.27</v>
      </c>
      <c r="Q83" s="25">
        <v>9.15</v>
      </c>
      <c r="R83" s="25">
        <v>12.3</v>
      </c>
      <c r="S83" s="25">
        <v>13.9</v>
      </c>
      <c r="T83" s="25">
        <v>12.27</v>
      </c>
      <c r="U83" s="25">
        <v>13.61</v>
      </c>
      <c r="V83" s="17">
        <v>0</v>
      </c>
      <c r="W83" s="26">
        <v>2</v>
      </c>
      <c r="X83" s="26">
        <v>7</v>
      </c>
      <c r="Y83" s="26">
        <v>9</v>
      </c>
      <c r="Z83" s="26">
        <v>4</v>
      </c>
      <c r="AA83" s="26">
        <v>4</v>
      </c>
      <c r="AB83" s="26">
        <v>0</v>
      </c>
      <c r="AC83" s="26">
        <v>0</v>
      </c>
      <c r="AD83" s="26">
        <v>3</v>
      </c>
      <c r="AE83" s="26">
        <v>8</v>
      </c>
      <c r="AF83" s="26">
        <v>6</v>
      </c>
      <c r="AG83" s="26">
        <v>7</v>
      </c>
      <c r="AH83" s="26">
        <v>0</v>
      </c>
      <c r="AI83" s="26">
        <v>0</v>
      </c>
      <c r="AJ83" s="26">
        <v>0</v>
      </c>
      <c r="AK83" s="26">
        <v>8</v>
      </c>
      <c r="AL83" s="26">
        <v>8</v>
      </c>
      <c r="AM83" s="26">
        <v>4</v>
      </c>
    </row>
    <row r="84" spans="5:39" ht="15.75" x14ac:dyDescent="0.25">
      <c r="E84" s="29">
        <v>6</v>
      </c>
      <c r="F84" s="29" t="s">
        <v>10</v>
      </c>
      <c r="G84" s="29" t="s">
        <v>7</v>
      </c>
      <c r="H84" s="29">
        <v>1</v>
      </c>
      <c r="I84" s="29">
        <v>1</v>
      </c>
      <c r="J84" s="29">
        <v>17</v>
      </c>
      <c r="K84" s="29">
        <v>25</v>
      </c>
      <c r="L84" s="29">
        <v>38</v>
      </c>
      <c r="M84" s="29">
        <v>60</v>
      </c>
      <c r="N84" s="29">
        <v>70</v>
      </c>
      <c r="O84" s="29">
        <v>74</v>
      </c>
      <c r="P84" s="28">
        <v>6.11</v>
      </c>
      <c r="Q84" s="28">
        <v>8.2899999999999991</v>
      </c>
      <c r="R84" s="28">
        <v>12</v>
      </c>
      <c r="S84" s="28">
        <v>12.36</v>
      </c>
      <c r="T84" s="28">
        <v>14.3</v>
      </c>
      <c r="U84" s="28">
        <v>14.2</v>
      </c>
      <c r="V84" s="29">
        <v>0</v>
      </c>
      <c r="W84" s="34">
        <v>0</v>
      </c>
      <c r="X84" s="34">
        <v>2</v>
      </c>
      <c r="Y84" s="34">
        <v>4</v>
      </c>
      <c r="Z84" s="34">
        <v>3</v>
      </c>
      <c r="AA84" s="34">
        <v>12</v>
      </c>
      <c r="AB84" s="34">
        <v>0</v>
      </c>
      <c r="AC84" s="34">
        <v>0</v>
      </c>
      <c r="AD84" s="34">
        <v>0</v>
      </c>
      <c r="AE84" s="34">
        <v>3</v>
      </c>
      <c r="AF84" s="34">
        <v>4</v>
      </c>
      <c r="AG84" s="34">
        <v>9</v>
      </c>
      <c r="AH84" s="34">
        <v>0</v>
      </c>
      <c r="AI84" s="34">
        <v>0</v>
      </c>
      <c r="AJ84" s="34">
        <v>0</v>
      </c>
      <c r="AK84" s="34">
        <v>2</v>
      </c>
      <c r="AL84" s="34">
        <v>8</v>
      </c>
      <c r="AM84" s="34">
        <v>14</v>
      </c>
    </row>
    <row r="85" spans="5:39" ht="15.75" x14ac:dyDescent="0.25">
      <c r="E85" s="29">
        <v>6</v>
      </c>
      <c r="F85" s="29" t="s">
        <v>10</v>
      </c>
      <c r="G85" s="29" t="s">
        <v>7</v>
      </c>
      <c r="H85" s="29">
        <v>1</v>
      </c>
      <c r="I85" s="29">
        <v>2</v>
      </c>
      <c r="J85" s="29">
        <v>18</v>
      </c>
      <c r="K85" s="29">
        <v>27</v>
      </c>
      <c r="L85" s="29">
        <v>43</v>
      </c>
      <c r="M85" s="29">
        <v>58</v>
      </c>
      <c r="N85" s="29">
        <v>75</v>
      </c>
      <c r="O85" s="29">
        <v>78</v>
      </c>
      <c r="P85" s="28">
        <v>7.44</v>
      </c>
      <c r="Q85" s="28">
        <v>7.25</v>
      </c>
      <c r="R85" s="28">
        <v>13</v>
      </c>
      <c r="S85" s="28">
        <v>13.4</v>
      </c>
      <c r="T85" s="28">
        <v>13.41</v>
      </c>
      <c r="U85" s="28">
        <v>14.64</v>
      </c>
      <c r="V85" s="29">
        <v>0</v>
      </c>
      <c r="W85" s="34">
        <v>0</v>
      </c>
      <c r="X85" s="34">
        <v>2</v>
      </c>
      <c r="Y85" s="34">
        <v>6</v>
      </c>
      <c r="Z85" s="34">
        <v>8</v>
      </c>
      <c r="AA85" s="34">
        <v>5</v>
      </c>
      <c r="AB85" s="34">
        <v>0</v>
      </c>
      <c r="AC85" s="34">
        <v>0</v>
      </c>
      <c r="AD85" s="34">
        <v>0</v>
      </c>
      <c r="AE85" s="34">
        <v>6</v>
      </c>
      <c r="AF85" s="34">
        <v>5</v>
      </c>
      <c r="AG85" s="34">
        <v>7</v>
      </c>
      <c r="AH85" s="34">
        <v>0</v>
      </c>
      <c r="AI85" s="34">
        <v>0</v>
      </c>
      <c r="AJ85" s="34">
        <v>0</v>
      </c>
      <c r="AK85" s="34">
        <v>3</v>
      </c>
      <c r="AL85" s="34">
        <v>9</v>
      </c>
      <c r="AM85" s="34">
        <v>16</v>
      </c>
    </row>
    <row r="86" spans="5:39" ht="15.75" x14ac:dyDescent="0.25">
      <c r="E86" s="29">
        <v>6</v>
      </c>
      <c r="F86" s="29" t="s">
        <v>10</v>
      </c>
      <c r="G86" s="29" t="s">
        <v>7</v>
      </c>
      <c r="H86" s="29">
        <v>1</v>
      </c>
      <c r="I86" s="29">
        <v>3</v>
      </c>
      <c r="J86" s="29">
        <v>20</v>
      </c>
      <c r="K86" s="29">
        <v>35</v>
      </c>
      <c r="L86" s="29">
        <v>50</v>
      </c>
      <c r="M86" s="29">
        <v>63</v>
      </c>
      <c r="N86" s="29">
        <v>63</v>
      </c>
      <c r="O86" s="29">
        <v>62</v>
      </c>
      <c r="P86" s="28">
        <v>8.82</v>
      </c>
      <c r="Q86" s="28">
        <v>11.97</v>
      </c>
      <c r="R86" s="28">
        <v>15.3</v>
      </c>
      <c r="S86" s="28">
        <v>17.100000000000001</v>
      </c>
      <c r="T86" s="28">
        <v>13.66</v>
      </c>
      <c r="U86" s="28">
        <v>17.14</v>
      </c>
      <c r="V86" s="29">
        <v>0</v>
      </c>
      <c r="W86" s="34">
        <v>0</v>
      </c>
      <c r="X86" s="34">
        <v>12</v>
      </c>
      <c r="Y86" s="34">
        <v>15</v>
      </c>
      <c r="Z86" s="34">
        <v>8</v>
      </c>
      <c r="AA86" s="34">
        <v>8</v>
      </c>
      <c r="AB86" s="34">
        <v>0</v>
      </c>
      <c r="AC86" s="34">
        <v>0</v>
      </c>
      <c r="AD86" s="34">
        <v>0</v>
      </c>
      <c r="AE86" s="34">
        <v>7</v>
      </c>
      <c r="AF86" s="34">
        <v>4</v>
      </c>
      <c r="AG86" s="34">
        <v>6</v>
      </c>
      <c r="AH86" s="34">
        <v>0</v>
      </c>
      <c r="AI86" s="34">
        <v>0</v>
      </c>
      <c r="AJ86" s="34">
        <v>0</v>
      </c>
      <c r="AK86" s="34">
        <v>6</v>
      </c>
      <c r="AL86" s="34">
        <v>7</v>
      </c>
      <c r="AM86" s="34">
        <v>15</v>
      </c>
    </row>
    <row r="87" spans="5:39" ht="15.75" x14ac:dyDescent="0.25">
      <c r="E87" s="29">
        <v>6</v>
      </c>
      <c r="F87" s="29" t="s">
        <v>10</v>
      </c>
      <c r="G87" s="29" t="s">
        <v>7</v>
      </c>
      <c r="H87" s="29">
        <v>1</v>
      </c>
      <c r="I87" s="29">
        <v>4</v>
      </c>
      <c r="J87" s="29">
        <v>21</v>
      </c>
      <c r="K87" s="29">
        <v>36</v>
      </c>
      <c r="L87" s="29">
        <v>52</v>
      </c>
      <c r="M87" s="29">
        <v>68</v>
      </c>
      <c r="N87" s="29">
        <v>75</v>
      </c>
      <c r="O87" s="29">
        <v>73</v>
      </c>
      <c r="P87" s="28">
        <v>9.8000000000000007</v>
      </c>
      <c r="Q87" s="28">
        <v>12.95</v>
      </c>
      <c r="R87" s="28">
        <v>15.3</v>
      </c>
      <c r="S87" s="28">
        <v>16.829999999999998</v>
      </c>
      <c r="T87" s="28">
        <v>12.86</v>
      </c>
      <c r="U87" s="28">
        <v>16.53</v>
      </c>
      <c r="V87" s="29">
        <v>0</v>
      </c>
      <c r="W87" s="34">
        <v>0</v>
      </c>
      <c r="X87" s="34">
        <v>9</v>
      </c>
      <c r="Y87" s="34">
        <v>13</v>
      </c>
      <c r="Z87" s="34">
        <v>6</v>
      </c>
      <c r="AA87" s="34">
        <v>7</v>
      </c>
      <c r="AB87" s="34">
        <v>0</v>
      </c>
      <c r="AC87" s="34">
        <v>0</v>
      </c>
      <c r="AD87" s="34">
        <v>5</v>
      </c>
      <c r="AE87" s="34">
        <v>5</v>
      </c>
      <c r="AF87" s="34">
        <v>4</v>
      </c>
      <c r="AG87" s="34">
        <v>7</v>
      </c>
      <c r="AH87" s="34">
        <v>0</v>
      </c>
      <c r="AI87" s="34">
        <v>0</v>
      </c>
      <c r="AJ87" s="34">
        <v>0</v>
      </c>
      <c r="AK87" s="34">
        <v>5</v>
      </c>
      <c r="AL87" s="34">
        <v>9</v>
      </c>
      <c r="AM87" s="34">
        <v>16</v>
      </c>
    </row>
    <row r="88" spans="5:39" ht="15.75" x14ac:dyDescent="0.25">
      <c r="E88" s="29">
        <v>6</v>
      </c>
      <c r="F88" s="29" t="s">
        <v>10</v>
      </c>
      <c r="G88" s="29" t="s">
        <v>7</v>
      </c>
      <c r="H88" s="29">
        <v>2</v>
      </c>
      <c r="I88" s="29">
        <v>1</v>
      </c>
      <c r="J88" s="29">
        <v>20</v>
      </c>
      <c r="K88" s="29">
        <v>35</v>
      </c>
      <c r="L88" s="29">
        <v>48</v>
      </c>
      <c r="M88" s="29">
        <v>60</v>
      </c>
      <c r="N88" s="29">
        <v>66</v>
      </c>
      <c r="O88" s="29">
        <v>77</v>
      </c>
      <c r="P88" s="28">
        <v>9.26</v>
      </c>
      <c r="Q88" s="28">
        <v>11.92</v>
      </c>
      <c r="R88" s="28">
        <v>14.7</v>
      </c>
      <c r="S88" s="28">
        <v>16.510000000000002</v>
      </c>
      <c r="T88" s="28">
        <v>16.920000000000002</v>
      </c>
      <c r="U88" s="28">
        <v>17.39</v>
      </c>
      <c r="V88" s="29">
        <v>0</v>
      </c>
      <c r="W88" s="34">
        <v>0</v>
      </c>
      <c r="X88" s="34">
        <v>8</v>
      </c>
      <c r="Y88" s="34">
        <v>10</v>
      </c>
      <c r="Z88" s="34">
        <v>12</v>
      </c>
      <c r="AA88" s="34">
        <v>13</v>
      </c>
      <c r="AB88" s="34">
        <v>0</v>
      </c>
      <c r="AC88" s="34">
        <v>0</v>
      </c>
      <c r="AD88" s="34">
        <v>4</v>
      </c>
      <c r="AE88" s="34">
        <v>5</v>
      </c>
      <c r="AF88" s="34">
        <v>8</v>
      </c>
      <c r="AG88" s="34">
        <v>10</v>
      </c>
      <c r="AH88" s="34">
        <v>0</v>
      </c>
      <c r="AI88" s="34">
        <v>0</v>
      </c>
      <c r="AJ88" s="34">
        <v>0</v>
      </c>
      <c r="AK88" s="34">
        <v>3</v>
      </c>
      <c r="AL88" s="34">
        <v>19</v>
      </c>
      <c r="AM88" s="34">
        <v>31</v>
      </c>
    </row>
    <row r="89" spans="5:39" ht="15.75" x14ac:dyDescent="0.25">
      <c r="E89" s="29">
        <v>6</v>
      </c>
      <c r="F89" s="29" t="s">
        <v>10</v>
      </c>
      <c r="G89" s="29" t="s">
        <v>7</v>
      </c>
      <c r="H89" s="29">
        <v>2</v>
      </c>
      <c r="I89" s="29">
        <v>2</v>
      </c>
      <c r="J89" s="29">
        <v>18</v>
      </c>
      <c r="K89" s="29">
        <v>30</v>
      </c>
      <c r="L89" s="29">
        <v>36</v>
      </c>
      <c r="M89" s="29">
        <v>56</v>
      </c>
      <c r="N89" s="29">
        <v>64</v>
      </c>
      <c r="O89" s="29">
        <v>73</v>
      </c>
      <c r="P89" s="28">
        <v>6.5</v>
      </c>
      <c r="Q89" s="28">
        <v>9.8800000000000008</v>
      </c>
      <c r="R89" s="28">
        <v>13.9</v>
      </c>
      <c r="S89" s="28">
        <v>14.49</v>
      </c>
      <c r="T89" s="28">
        <v>15.87</v>
      </c>
      <c r="U89" s="28">
        <v>16.88</v>
      </c>
      <c r="V89" s="29">
        <v>0</v>
      </c>
      <c r="W89" s="34">
        <v>0</v>
      </c>
      <c r="X89" s="34">
        <v>5</v>
      </c>
      <c r="Y89" s="34">
        <v>11</v>
      </c>
      <c r="Z89" s="34">
        <v>8</v>
      </c>
      <c r="AA89" s="34">
        <v>9</v>
      </c>
      <c r="AB89" s="34">
        <v>0</v>
      </c>
      <c r="AC89" s="34">
        <v>0</v>
      </c>
      <c r="AD89" s="34">
        <v>2</v>
      </c>
      <c r="AE89" s="34">
        <v>4</v>
      </c>
      <c r="AF89" s="34">
        <v>6</v>
      </c>
      <c r="AG89" s="34">
        <v>10</v>
      </c>
      <c r="AH89" s="34">
        <v>0</v>
      </c>
      <c r="AI89" s="34">
        <v>0</v>
      </c>
      <c r="AJ89" s="34">
        <v>0</v>
      </c>
      <c r="AK89" s="34">
        <v>5</v>
      </c>
      <c r="AL89" s="34">
        <v>15</v>
      </c>
      <c r="AM89" s="34">
        <v>24</v>
      </c>
    </row>
    <row r="90" spans="5:39" ht="15.75" x14ac:dyDescent="0.25">
      <c r="E90" s="29">
        <v>6</v>
      </c>
      <c r="F90" s="29" t="s">
        <v>10</v>
      </c>
      <c r="G90" s="29" t="s">
        <v>7</v>
      </c>
      <c r="H90" s="29">
        <v>2</v>
      </c>
      <c r="I90" s="29">
        <v>3</v>
      </c>
      <c r="J90" s="29">
        <v>28</v>
      </c>
      <c r="K90" s="29">
        <v>33</v>
      </c>
      <c r="L90" s="29">
        <v>52</v>
      </c>
      <c r="M90" s="29">
        <v>56</v>
      </c>
      <c r="N90" s="29">
        <v>70</v>
      </c>
      <c r="O90" s="29">
        <v>80</v>
      </c>
      <c r="P90" s="28">
        <v>7.65</v>
      </c>
      <c r="Q90" s="28">
        <v>10.36</v>
      </c>
      <c r="R90" s="28">
        <v>11.74</v>
      </c>
      <c r="S90" s="28">
        <v>15.12</v>
      </c>
      <c r="T90" s="28">
        <v>13.81</v>
      </c>
      <c r="U90" s="28">
        <v>14.18</v>
      </c>
      <c r="V90" s="29">
        <v>0</v>
      </c>
      <c r="W90" s="34">
        <v>0</v>
      </c>
      <c r="X90" s="34">
        <v>3</v>
      </c>
      <c r="Y90" s="34">
        <v>12</v>
      </c>
      <c r="Z90" s="34">
        <v>9</v>
      </c>
      <c r="AA90" s="34">
        <v>12</v>
      </c>
      <c r="AB90" s="34">
        <v>0</v>
      </c>
      <c r="AC90" s="34">
        <v>0</v>
      </c>
      <c r="AD90" s="34">
        <v>3</v>
      </c>
      <c r="AE90" s="34">
        <v>6</v>
      </c>
      <c r="AF90" s="34">
        <v>7</v>
      </c>
      <c r="AG90" s="34">
        <v>8</v>
      </c>
      <c r="AH90" s="34">
        <v>0</v>
      </c>
      <c r="AI90" s="34">
        <v>0</v>
      </c>
      <c r="AJ90" s="34">
        <v>0</v>
      </c>
      <c r="AK90" s="34">
        <v>3</v>
      </c>
      <c r="AL90" s="34">
        <v>16</v>
      </c>
      <c r="AM90" s="34">
        <v>27</v>
      </c>
    </row>
    <row r="91" spans="5:39" ht="15.75" x14ac:dyDescent="0.25">
      <c r="E91" s="29">
        <v>6</v>
      </c>
      <c r="F91" s="29" t="s">
        <v>10</v>
      </c>
      <c r="G91" s="29" t="s">
        <v>7</v>
      </c>
      <c r="H91" s="29">
        <v>2</v>
      </c>
      <c r="I91" s="29">
        <v>4</v>
      </c>
      <c r="J91" s="29">
        <v>18</v>
      </c>
      <c r="K91" s="29">
        <v>30</v>
      </c>
      <c r="L91" s="29">
        <v>53</v>
      </c>
      <c r="M91" s="29">
        <v>54</v>
      </c>
      <c r="N91" s="29">
        <v>75</v>
      </c>
      <c r="O91" s="29">
        <v>84</v>
      </c>
      <c r="P91" s="28">
        <v>7.58</v>
      </c>
      <c r="Q91" s="28">
        <v>11.15</v>
      </c>
      <c r="R91" s="28">
        <v>12.4</v>
      </c>
      <c r="S91" s="28">
        <v>13.5</v>
      </c>
      <c r="T91" s="28">
        <v>14.64</v>
      </c>
      <c r="U91" s="28">
        <v>16.989999999999998</v>
      </c>
      <c r="V91" s="29">
        <v>0</v>
      </c>
      <c r="W91" s="34">
        <v>0</v>
      </c>
      <c r="X91" s="34">
        <v>3</v>
      </c>
      <c r="Y91" s="34">
        <v>6</v>
      </c>
      <c r="Z91" s="34">
        <v>8</v>
      </c>
      <c r="AA91" s="34">
        <v>10</v>
      </c>
      <c r="AB91" s="34">
        <v>0</v>
      </c>
      <c r="AC91" s="34">
        <v>0</v>
      </c>
      <c r="AD91" s="34">
        <v>2</v>
      </c>
      <c r="AE91" s="34">
        <v>3</v>
      </c>
      <c r="AF91" s="34">
        <v>7</v>
      </c>
      <c r="AG91" s="34">
        <v>8</v>
      </c>
      <c r="AH91" s="34">
        <v>0</v>
      </c>
      <c r="AI91" s="34">
        <v>0</v>
      </c>
      <c r="AJ91" s="34">
        <v>0</v>
      </c>
      <c r="AK91" s="34">
        <v>4</v>
      </c>
      <c r="AL91" s="34">
        <v>17</v>
      </c>
      <c r="AM91" s="34">
        <v>25</v>
      </c>
    </row>
    <row r="92" spans="5:39" ht="15.75" x14ac:dyDescent="0.25">
      <c r="E92" s="29">
        <v>6</v>
      </c>
      <c r="F92" s="29" t="s">
        <v>10</v>
      </c>
      <c r="G92" s="29" t="s">
        <v>7</v>
      </c>
      <c r="H92" s="29">
        <v>3</v>
      </c>
      <c r="I92" s="29">
        <v>1</v>
      </c>
      <c r="J92" s="29">
        <v>15</v>
      </c>
      <c r="K92" s="29">
        <v>35</v>
      </c>
      <c r="L92" s="29">
        <v>49</v>
      </c>
      <c r="M92" s="29">
        <v>64</v>
      </c>
      <c r="N92" s="29">
        <v>78</v>
      </c>
      <c r="O92" s="29">
        <v>74</v>
      </c>
      <c r="P92" s="28">
        <v>8.74</v>
      </c>
      <c r="Q92" s="28">
        <v>12.5</v>
      </c>
      <c r="R92" s="28">
        <v>15.3</v>
      </c>
      <c r="S92" s="28">
        <v>13.37</v>
      </c>
      <c r="T92" s="28">
        <v>15.77</v>
      </c>
      <c r="U92" s="28">
        <v>16.34</v>
      </c>
      <c r="V92" s="29">
        <v>0</v>
      </c>
      <c r="W92" s="34">
        <v>0</v>
      </c>
      <c r="X92" s="34">
        <v>3</v>
      </c>
      <c r="Y92" s="34">
        <v>6</v>
      </c>
      <c r="Z92" s="34">
        <v>10</v>
      </c>
      <c r="AA92" s="34">
        <v>13</v>
      </c>
      <c r="AB92" s="34">
        <v>0</v>
      </c>
      <c r="AC92" s="34">
        <v>0</v>
      </c>
      <c r="AD92" s="34">
        <v>2</v>
      </c>
      <c r="AE92" s="34">
        <v>4</v>
      </c>
      <c r="AF92" s="34">
        <v>7</v>
      </c>
      <c r="AG92" s="34">
        <v>11</v>
      </c>
      <c r="AH92" s="34">
        <v>0</v>
      </c>
      <c r="AI92" s="34">
        <v>0</v>
      </c>
      <c r="AJ92" s="34">
        <v>0</v>
      </c>
      <c r="AK92" s="34">
        <v>0</v>
      </c>
      <c r="AL92" s="34">
        <v>4</v>
      </c>
      <c r="AM92" s="34">
        <v>17</v>
      </c>
    </row>
    <row r="93" spans="5:39" ht="15.75" x14ac:dyDescent="0.25">
      <c r="E93" s="29">
        <v>6</v>
      </c>
      <c r="F93" s="29" t="s">
        <v>10</v>
      </c>
      <c r="G93" s="29" t="s">
        <v>7</v>
      </c>
      <c r="H93" s="29">
        <v>3</v>
      </c>
      <c r="I93" s="29">
        <v>2</v>
      </c>
      <c r="J93" s="29">
        <v>18</v>
      </c>
      <c r="K93" s="29">
        <v>30</v>
      </c>
      <c r="L93" s="29">
        <v>48</v>
      </c>
      <c r="M93" s="29">
        <v>65</v>
      </c>
      <c r="N93" s="29">
        <v>74</v>
      </c>
      <c r="O93" s="29">
        <v>80</v>
      </c>
      <c r="P93" s="28">
        <v>8.65</v>
      </c>
      <c r="Q93" s="28">
        <v>10.15</v>
      </c>
      <c r="R93" s="28">
        <v>12.9</v>
      </c>
      <c r="S93" s="28">
        <v>12.63</v>
      </c>
      <c r="T93" s="28">
        <v>13.93</v>
      </c>
      <c r="U93" s="28">
        <v>16.91</v>
      </c>
      <c r="V93" s="29">
        <v>0</v>
      </c>
      <c r="W93" s="34">
        <v>0</v>
      </c>
      <c r="X93" s="34">
        <v>3</v>
      </c>
      <c r="Y93" s="34">
        <v>6</v>
      </c>
      <c r="Z93" s="34">
        <v>10</v>
      </c>
      <c r="AA93" s="34">
        <v>16</v>
      </c>
      <c r="AB93" s="34">
        <v>0</v>
      </c>
      <c r="AC93" s="34">
        <v>0</v>
      </c>
      <c r="AD93" s="34">
        <v>2</v>
      </c>
      <c r="AE93" s="34">
        <v>4</v>
      </c>
      <c r="AF93" s="34">
        <v>6</v>
      </c>
      <c r="AG93" s="34">
        <v>10</v>
      </c>
      <c r="AH93" s="34">
        <v>0</v>
      </c>
      <c r="AI93" s="34">
        <v>0</v>
      </c>
      <c r="AJ93" s="34">
        <v>0</v>
      </c>
      <c r="AK93" s="34">
        <v>0</v>
      </c>
      <c r="AL93" s="34">
        <v>5</v>
      </c>
      <c r="AM93" s="34">
        <v>19</v>
      </c>
    </row>
    <row r="94" spans="5:39" ht="15.75" x14ac:dyDescent="0.25">
      <c r="E94" s="29">
        <v>6</v>
      </c>
      <c r="F94" s="29" t="s">
        <v>10</v>
      </c>
      <c r="G94" s="29" t="s">
        <v>7</v>
      </c>
      <c r="H94" s="29">
        <v>3</v>
      </c>
      <c r="I94" s="29">
        <v>3</v>
      </c>
      <c r="J94" s="29">
        <v>19</v>
      </c>
      <c r="K94" s="29">
        <v>32</v>
      </c>
      <c r="L94" s="29">
        <v>48</v>
      </c>
      <c r="M94" s="29">
        <v>63</v>
      </c>
      <c r="N94" s="29">
        <v>68</v>
      </c>
      <c r="O94" s="29">
        <v>73</v>
      </c>
      <c r="P94" s="28">
        <v>8.36</v>
      </c>
      <c r="Q94" s="28">
        <v>8.09</v>
      </c>
      <c r="R94" s="28">
        <v>13.3</v>
      </c>
      <c r="S94" s="28">
        <v>12.01</v>
      </c>
      <c r="T94" s="28">
        <v>14.43</v>
      </c>
      <c r="U94" s="28">
        <v>16.46</v>
      </c>
      <c r="V94" s="29">
        <v>0</v>
      </c>
      <c r="W94" s="34">
        <v>0</v>
      </c>
      <c r="X94" s="34">
        <v>2</v>
      </c>
      <c r="Y94" s="34">
        <v>5</v>
      </c>
      <c r="Z94" s="34">
        <v>9</v>
      </c>
      <c r="AA94" s="34">
        <v>14</v>
      </c>
      <c r="AB94" s="34">
        <v>0</v>
      </c>
      <c r="AC94" s="34">
        <v>0</v>
      </c>
      <c r="AD94" s="34">
        <v>2</v>
      </c>
      <c r="AE94" s="34">
        <v>3</v>
      </c>
      <c r="AF94" s="34">
        <v>6</v>
      </c>
      <c r="AG94" s="34">
        <v>10</v>
      </c>
      <c r="AH94" s="34">
        <v>0</v>
      </c>
      <c r="AI94" s="34">
        <v>0</v>
      </c>
      <c r="AJ94" s="34">
        <v>0</v>
      </c>
      <c r="AK94" s="34">
        <v>3</v>
      </c>
      <c r="AL94" s="34">
        <v>4</v>
      </c>
      <c r="AM94" s="34">
        <v>15</v>
      </c>
    </row>
    <row r="95" spans="5:39" ht="15.75" x14ac:dyDescent="0.25">
      <c r="E95" s="29">
        <v>6</v>
      </c>
      <c r="F95" s="29" t="s">
        <v>10</v>
      </c>
      <c r="G95" s="29" t="s">
        <v>7</v>
      </c>
      <c r="H95" s="29">
        <v>3</v>
      </c>
      <c r="I95" s="29">
        <v>4</v>
      </c>
      <c r="J95" s="29">
        <v>17</v>
      </c>
      <c r="K95" s="29">
        <v>26</v>
      </c>
      <c r="L95" s="29">
        <v>51</v>
      </c>
      <c r="M95" s="29" t="s">
        <v>42</v>
      </c>
      <c r="N95" s="29">
        <v>62</v>
      </c>
      <c r="O95" s="29">
        <v>75</v>
      </c>
      <c r="P95" s="28">
        <v>6.23</v>
      </c>
      <c r="Q95" s="28">
        <v>8.4700000000000006</v>
      </c>
      <c r="R95" s="28">
        <v>10.9</v>
      </c>
      <c r="S95" s="28">
        <v>12.45</v>
      </c>
      <c r="T95" s="28">
        <v>14.01</v>
      </c>
      <c r="U95" s="28">
        <v>17.82</v>
      </c>
      <c r="V95" s="29">
        <v>0</v>
      </c>
      <c r="W95" s="34">
        <v>0</v>
      </c>
      <c r="X95" s="34">
        <v>2</v>
      </c>
      <c r="Y95" s="34">
        <v>7</v>
      </c>
      <c r="Z95" s="34">
        <v>10</v>
      </c>
      <c r="AA95" s="34">
        <v>12</v>
      </c>
      <c r="AB95" s="34">
        <v>0</v>
      </c>
      <c r="AC95" s="34">
        <v>0</v>
      </c>
      <c r="AD95" s="34">
        <v>3</v>
      </c>
      <c r="AE95" s="34">
        <v>3</v>
      </c>
      <c r="AF95" s="34">
        <v>7</v>
      </c>
      <c r="AG95" s="34">
        <v>10</v>
      </c>
      <c r="AH95" s="34">
        <v>0</v>
      </c>
      <c r="AI95" s="34">
        <v>0</v>
      </c>
      <c r="AJ95" s="34">
        <v>0</v>
      </c>
      <c r="AK95" s="34">
        <v>2</v>
      </c>
      <c r="AL95" s="34">
        <v>4</v>
      </c>
      <c r="AM95" s="34">
        <v>16</v>
      </c>
    </row>
    <row r="96" spans="5:39" ht="15.75" x14ac:dyDescent="0.25">
      <c r="E96" s="29">
        <v>6</v>
      </c>
      <c r="F96" s="29" t="s">
        <v>10</v>
      </c>
      <c r="G96" s="29" t="s">
        <v>7</v>
      </c>
      <c r="H96" s="29">
        <v>4</v>
      </c>
      <c r="I96" s="29">
        <v>1</v>
      </c>
      <c r="J96" s="29">
        <v>20</v>
      </c>
      <c r="K96" s="29">
        <v>30</v>
      </c>
      <c r="L96" s="29">
        <v>48</v>
      </c>
      <c r="M96" s="29">
        <v>65</v>
      </c>
      <c r="N96" s="29">
        <v>72</v>
      </c>
      <c r="O96" s="29">
        <v>80</v>
      </c>
      <c r="P96" s="28">
        <v>6.05</v>
      </c>
      <c r="Q96" s="28">
        <v>8.77</v>
      </c>
      <c r="R96" s="28">
        <v>10.6</v>
      </c>
      <c r="S96" s="28">
        <v>12.91</v>
      </c>
      <c r="T96" s="28">
        <v>14.01</v>
      </c>
      <c r="U96" s="28">
        <v>17.600000000000001</v>
      </c>
      <c r="V96" s="29">
        <v>0</v>
      </c>
      <c r="W96" s="34">
        <v>0</v>
      </c>
      <c r="X96" s="34">
        <v>2</v>
      </c>
      <c r="Y96" s="34">
        <v>6</v>
      </c>
      <c r="Z96" s="34">
        <v>13</v>
      </c>
      <c r="AA96" s="34">
        <v>7</v>
      </c>
      <c r="AB96" s="34">
        <v>0</v>
      </c>
      <c r="AC96" s="34">
        <v>0</v>
      </c>
      <c r="AD96" s="34">
        <v>1</v>
      </c>
      <c r="AE96" s="34">
        <v>4</v>
      </c>
      <c r="AF96" s="34">
        <v>6</v>
      </c>
      <c r="AG96" s="34">
        <v>8</v>
      </c>
      <c r="AH96" s="34">
        <v>0</v>
      </c>
      <c r="AI96" s="34">
        <v>0</v>
      </c>
      <c r="AJ96" s="34">
        <v>0</v>
      </c>
      <c r="AK96" s="34">
        <v>2</v>
      </c>
      <c r="AL96" s="34">
        <v>7</v>
      </c>
      <c r="AM96" s="34">
        <v>17</v>
      </c>
    </row>
    <row r="97" spans="5:39" ht="15.75" x14ac:dyDescent="0.25">
      <c r="E97" s="29">
        <v>6</v>
      </c>
      <c r="F97" s="29" t="s">
        <v>10</v>
      </c>
      <c r="G97" s="29" t="s">
        <v>7</v>
      </c>
      <c r="H97" s="29">
        <v>4</v>
      </c>
      <c r="I97" s="29">
        <v>2</v>
      </c>
      <c r="J97" s="29">
        <v>18</v>
      </c>
      <c r="K97" s="29">
        <v>29</v>
      </c>
      <c r="L97" s="29">
        <v>47</v>
      </c>
      <c r="M97" s="29">
        <v>68</v>
      </c>
      <c r="N97" s="29">
        <v>80</v>
      </c>
      <c r="O97" s="29">
        <v>75</v>
      </c>
      <c r="P97" s="28">
        <v>8.43</v>
      </c>
      <c r="Q97" s="28">
        <v>10.97</v>
      </c>
      <c r="R97" s="28">
        <v>13.13</v>
      </c>
      <c r="S97" s="28">
        <v>14.16</v>
      </c>
      <c r="T97" s="28">
        <v>14.83</v>
      </c>
      <c r="U97" s="28">
        <v>13.67</v>
      </c>
      <c r="V97" s="29">
        <v>0</v>
      </c>
      <c r="W97" s="34">
        <v>0</v>
      </c>
      <c r="X97" s="34">
        <v>3</v>
      </c>
      <c r="Y97" s="34">
        <v>8</v>
      </c>
      <c r="Z97" s="34">
        <v>7</v>
      </c>
      <c r="AA97" s="34">
        <v>8</v>
      </c>
      <c r="AB97" s="34">
        <v>0</v>
      </c>
      <c r="AC97" s="34">
        <v>0</v>
      </c>
      <c r="AD97" s="34">
        <v>3</v>
      </c>
      <c r="AE97" s="34">
        <v>5</v>
      </c>
      <c r="AF97" s="34">
        <v>7</v>
      </c>
      <c r="AG97" s="34">
        <v>10</v>
      </c>
      <c r="AH97" s="34">
        <v>0</v>
      </c>
      <c r="AI97" s="34">
        <v>0</v>
      </c>
      <c r="AJ97" s="34">
        <v>0</v>
      </c>
      <c r="AK97" s="34">
        <v>4</v>
      </c>
      <c r="AL97" s="34">
        <v>9</v>
      </c>
      <c r="AM97" s="34">
        <v>20</v>
      </c>
    </row>
    <row r="98" spans="5:39" ht="15.75" x14ac:dyDescent="0.25">
      <c r="E98" s="29">
        <v>6</v>
      </c>
      <c r="F98" s="29" t="s">
        <v>10</v>
      </c>
      <c r="G98" s="29" t="s">
        <v>7</v>
      </c>
      <c r="H98" s="29">
        <v>4</v>
      </c>
      <c r="I98" s="29">
        <v>3</v>
      </c>
      <c r="J98" s="29">
        <v>20</v>
      </c>
      <c r="K98" s="29">
        <v>35</v>
      </c>
      <c r="L98" s="29">
        <v>60</v>
      </c>
      <c r="M98" s="29">
        <v>70</v>
      </c>
      <c r="N98" s="29">
        <v>65</v>
      </c>
      <c r="O98" s="29">
        <v>85</v>
      </c>
      <c r="P98" s="28">
        <v>6.52</v>
      </c>
      <c r="Q98" s="28">
        <v>6.99</v>
      </c>
      <c r="R98" s="28">
        <v>9</v>
      </c>
      <c r="S98" s="28">
        <v>9.4600000000000009</v>
      </c>
      <c r="T98" s="28">
        <v>12.68</v>
      </c>
      <c r="U98" s="28">
        <v>13.76</v>
      </c>
      <c r="V98" s="29">
        <v>0</v>
      </c>
      <c r="W98" s="34">
        <v>0</v>
      </c>
      <c r="X98" s="34">
        <v>2</v>
      </c>
      <c r="Y98" s="34">
        <v>4</v>
      </c>
      <c r="Z98" s="34">
        <v>8</v>
      </c>
      <c r="AA98" s="34">
        <v>6</v>
      </c>
      <c r="AB98" s="34">
        <v>0</v>
      </c>
      <c r="AC98" s="34">
        <v>0</v>
      </c>
      <c r="AD98" s="34">
        <v>1</v>
      </c>
      <c r="AE98" s="34">
        <v>5</v>
      </c>
      <c r="AF98" s="34">
        <v>6</v>
      </c>
      <c r="AG98" s="34">
        <v>7</v>
      </c>
      <c r="AH98" s="34">
        <v>0</v>
      </c>
      <c r="AI98" s="34">
        <v>0</v>
      </c>
      <c r="AJ98" s="34">
        <v>0</v>
      </c>
      <c r="AK98" s="34">
        <v>3</v>
      </c>
      <c r="AL98" s="34">
        <v>8</v>
      </c>
      <c r="AM98" s="34">
        <v>19</v>
      </c>
    </row>
    <row r="99" spans="5:39" ht="15.75" x14ac:dyDescent="0.25">
      <c r="E99" s="29">
        <v>6</v>
      </c>
      <c r="F99" s="29" t="s">
        <v>10</v>
      </c>
      <c r="G99" s="29" t="s">
        <v>7</v>
      </c>
      <c r="H99" s="29">
        <v>4</v>
      </c>
      <c r="I99" s="29">
        <v>4</v>
      </c>
      <c r="J99" s="29">
        <v>19</v>
      </c>
      <c r="K99" s="29">
        <v>35</v>
      </c>
      <c r="L99" s="29">
        <v>55</v>
      </c>
      <c r="M99" s="29">
        <v>71</v>
      </c>
      <c r="N99" s="29">
        <v>68</v>
      </c>
      <c r="O99" s="29">
        <v>83</v>
      </c>
      <c r="P99" s="28">
        <v>6</v>
      </c>
      <c r="Q99" s="28">
        <v>7.81</v>
      </c>
      <c r="R99" s="28">
        <v>9</v>
      </c>
      <c r="S99" s="28">
        <v>11.97</v>
      </c>
      <c r="T99" s="28">
        <v>11.91</v>
      </c>
      <c r="U99" s="28">
        <v>13.29</v>
      </c>
      <c r="V99" s="29">
        <v>0</v>
      </c>
      <c r="W99" s="34">
        <v>0</v>
      </c>
      <c r="X99" s="34">
        <v>3</v>
      </c>
      <c r="Y99" s="34">
        <v>4</v>
      </c>
      <c r="Z99" s="34">
        <v>9</v>
      </c>
      <c r="AA99" s="34">
        <v>5</v>
      </c>
      <c r="AB99" s="34">
        <v>0</v>
      </c>
      <c r="AC99" s="34">
        <v>0</v>
      </c>
      <c r="AD99" s="34">
        <v>3</v>
      </c>
      <c r="AE99" s="34">
        <v>3</v>
      </c>
      <c r="AF99" s="34">
        <v>6</v>
      </c>
      <c r="AG99" s="34">
        <v>6</v>
      </c>
      <c r="AH99" s="34">
        <v>0</v>
      </c>
      <c r="AI99" s="34">
        <v>0</v>
      </c>
      <c r="AJ99" s="34">
        <v>0</v>
      </c>
      <c r="AK99" s="34">
        <v>2</v>
      </c>
      <c r="AL99" s="34">
        <v>8</v>
      </c>
      <c r="AM99" s="34">
        <v>18</v>
      </c>
    </row>
    <row r="100" spans="5:39" ht="15.75" x14ac:dyDescent="0.25">
      <c r="E100" s="26">
        <v>7</v>
      </c>
      <c r="F100" s="17" t="s">
        <v>10</v>
      </c>
      <c r="G100" s="26" t="s">
        <v>8</v>
      </c>
      <c r="H100" s="26">
        <v>1</v>
      </c>
      <c r="I100" s="26">
        <v>1</v>
      </c>
      <c r="J100" s="26">
        <v>20</v>
      </c>
      <c r="K100" s="17">
        <v>39</v>
      </c>
      <c r="L100" s="17">
        <v>56</v>
      </c>
      <c r="M100" s="26">
        <v>70</v>
      </c>
      <c r="N100" s="26">
        <v>78</v>
      </c>
      <c r="O100" s="26">
        <v>71</v>
      </c>
      <c r="P100" s="25">
        <v>7.64</v>
      </c>
      <c r="Q100" s="25">
        <v>8.2100000000000009</v>
      </c>
      <c r="R100" s="25">
        <v>11.9</v>
      </c>
      <c r="S100" s="25">
        <v>10.64</v>
      </c>
      <c r="T100" s="25">
        <v>12.42</v>
      </c>
      <c r="U100" s="25">
        <v>12.55</v>
      </c>
      <c r="V100" s="17">
        <v>0</v>
      </c>
      <c r="W100" s="26">
        <v>0</v>
      </c>
      <c r="X100" s="26">
        <v>1</v>
      </c>
      <c r="Y100" s="26">
        <v>1</v>
      </c>
      <c r="Z100" s="26">
        <v>2</v>
      </c>
      <c r="AA100" s="26">
        <v>8</v>
      </c>
      <c r="AB100" s="26">
        <v>0</v>
      </c>
      <c r="AC100" s="26">
        <v>0</v>
      </c>
      <c r="AD100" s="26">
        <v>1</v>
      </c>
      <c r="AE100" s="26">
        <v>2</v>
      </c>
      <c r="AF100" s="26">
        <v>3</v>
      </c>
      <c r="AG100" s="26">
        <v>6</v>
      </c>
      <c r="AH100" s="26">
        <v>0</v>
      </c>
      <c r="AI100" s="26">
        <v>0</v>
      </c>
      <c r="AJ100" s="26">
        <v>0</v>
      </c>
      <c r="AK100" s="26">
        <v>1</v>
      </c>
      <c r="AL100" s="26">
        <v>2</v>
      </c>
      <c r="AM100" s="26">
        <v>6</v>
      </c>
    </row>
    <row r="101" spans="5:39" ht="15.75" x14ac:dyDescent="0.25">
      <c r="E101" s="26">
        <v>7</v>
      </c>
      <c r="F101" s="17" t="s">
        <v>10</v>
      </c>
      <c r="G101" s="26" t="s">
        <v>8</v>
      </c>
      <c r="H101" s="26">
        <v>1</v>
      </c>
      <c r="I101" s="26">
        <v>2</v>
      </c>
      <c r="J101" s="26">
        <v>27</v>
      </c>
      <c r="K101" s="17">
        <v>40</v>
      </c>
      <c r="L101" s="17">
        <v>60</v>
      </c>
      <c r="M101" s="26">
        <v>71</v>
      </c>
      <c r="N101" s="26">
        <v>72</v>
      </c>
      <c r="O101" s="26">
        <v>66</v>
      </c>
      <c r="P101" s="25">
        <v>7.17</v>
      </c>
      <c r="Q101" s="25">
        <v>8.57</v>
      </c>
      <c r="R101" s="25">
        <v>10.1</v>
      </c>
      <c r="S101" s="25">
        <v>11.17</v>
      </c>
      <c r="T101" s="25">
        <v>11.16</v>
      </c>
      <c r="U101" s="25">
        <v>12.58</v>
      </c>
      <c r="V101" s="17">
        <v>0</v>
      </c>
      <c r="W101" s="26">
        <v>0</v>
      </c>
      <c r="X101" s="26">
        <v>3</v>
      </c>
      <c r="Y101" s="26">
        <v>6</v>
      </c>
      <c r="Z101" s="26">
        <v>6</v>
      </c>
      <c r="AA101" s="26">
        <v>4</v>
      </c>
      <c r="AB101" s="26">
        <v>0</v>
      </c>
      <c r="AC101" s="26">
        <v>0</v>
      </c>
      <c r="AD101" s="26">
        <v>3</v>
      </c>
      <c r="AE101" s="26">
        <v>3</v>
      </c>
      <c r="AF101" s="26">
        <v>4</v>
      </c>
      <c r="AG101" s="26">
        <v>8</v>
      </c>
      <c r="AH101" s="26">
        <v>0</v>
      </c>
      <c r="AI101" s="26">
        <v>0</v>
      </c>
      <c r="AJ101" s="26">
        <v>0</v>
      </c>
      <c r="AK101" s="26">
        <v>2</v>
      </c>
      <c r="AL101" s="26">
        <v>7</v>
      </c>
      <c r="AM101" s="26">
        <v>16</v>
      </c>
    </row>
    <row r="102" spans="5:39" ht="15.75" x14ac:dyDescent="0.25">
      <c r="E102" s="26">
        <v>7</v>
      </c>
      <c r="F102" s="17" t="s">
        <v>10</v>
      </c>
      <c r="G102" s="26" t="s">
        <v>8</v>
      </c>
      <c r="H102" s="26">
        <v>1</v>
      </c>
      <c r="I102" s="26">
        <v>3</v>
      </c>
      <c r="J102" s="26">
        <v>17</v>
      </c>
      <c r="K102" s="17">
        <v>30</v>
      </c>
      <c r="L102" s="17">
        <v>43</v>
      </c>
      <c r="M102" s="26">
        <v>53</v>
      </c>
      <c r="N102" s="26">
        <v>67</v>
      </c>
      <c r="O102" s="26">
        <v>68</v>
      </c>
      <c r="P102" s="25">
        <v>7.88</v>
      </c>
      <c r="Q102" s="25">
        <v>9.0299999999999994</v>
      </c>
      <c r="R102" s="25">
        <v>12.2</v>
      </c>
      <c r="S102" s="25">
        <v>13.2</v>
      </c>
      <c r="T102" s="25">
        <v>13.15</v>
      </c>
      <c r="U102" s="25">
        <v>12.52</v>
      </c>
      <c r="V102" s="17">
        <v>0</v>
      </c>
      <c r="W102" s="26">
        <v>0</v>
      </c>
      <c r="X102" s="26">
        <v>5</v>
      </c>
      <c r="Y102" s="26">
        <v>3</v>
      </c>
      <c r="Z102" s="26">
        <v>4</v>
      </c>
      <c r="AA102" s="26">
        <v>6</v>
      </c>
      <c r="AB102" s="26">
        <v>0</v>
      </c>
      <c r="AC102" s="26">
        <v>0</v>
      </c>
      <c r="AD102" s="26">
        <v>2</v>
      </c>
      <c r="AE102" s="26">
        <v>3</v>
      </c>
      <c r="AF102" s="26">
        <v>3</v>
      </c>
      <c r="AG102" s="26">
        <v>7</v>
      </c>
      <c r="AH102" s="26">
        <v>0</v>
      </c>
      <c r="AI102" s="26">
        <v>0</v>
      </c>
      <c r="AJ102" s="26">
        <v>0</v>
      </c>
      <c r="AK102" s="26">
        <v>2</v>
      </c>
      <c r="AL102" s="26">
        <v>5</v>
      </c>
      <c r="AM102" s="26">
        <v>11</v>
      </c>
    </row>
    <row r="103" spans="5:39" ht="15.75" x14ac:dyDescent="0.25">
      <c r="E103" s="26">
        <v>7</v>
      </c>
      <c r="F103" s="17" t="s">
        <v>10</v>
      </c>
      <c r="G103" s="26" t="s">
        <v>8</v>
      </c>
      <c r="H103" s="26">
        <v>1</v>
      </c>
      <c r="I103" s="26">
        <v>4</v>
      </c>
      <c r="J103" s="26">
        <v>22</v>
      </c>
      <c r="K103" s="17">
        <v>39</v>
      </c>
      <c r="L103" s="17">
        <v>54</v>
      </c>
      <c r="M103" s="26">
        <v>56</v>
      </c>
      <c r="N103" s="26">
        <v>69</v>
      </c>
      <c r="O103" s="26">
        <v>69</v>
      </c>
      <c r="P103" s="25">
        <v>6.11</v>
      </c>
      <c r="Q103" s="25">
        <v>8.59</v>
      </c>
      <c r="R103" s="25">
        <v>10.4</v>
      </c>
      <c r="S103" s="25">
        <v>12.57</v>
      </c>
      <c r="T103" s="25">
        <v>10.82</v>
      </c>
      <c r="U103" s="25">
        <v>12.46</v>
      </c>
      <c r="V103" s="17">
        <v>0</v>
      </c>
      <c r="W103" s="26">
        <v>0</v>
      </c>
      <c r="X103" s="26">
        <v>5</v>
      </c>
      <c r="Y103" s="26">
        <v>5</v>
      </c>
      <c r="Z103" s="26">
        <v>5</v>
      </c>
      <c r="AA103" s="26">
        <v>6</v>
      </c>
      <c r="AB103" s="26">
        <v>0</v>
      </c>
      <c r="AC103" s="26">
        <v>0</v>
      </c>
      <c r="AD103" s="26">
        <v>3</v>
      </c>
      <c r="AE103" s="26">
        <v>4</v>
      </c>
      <c r="AF103" s="26">
        <v>4</v>
      </c>
      <c r="AG103" s="26">
        <v>7</v>
      </c>
      <c r="AH103" s="26">
        <v>0</v>
      </c>
      <c r="AI103" s="26">
        <v>0</v>
      </c>
      <c r="AJ103" s="26">
        <v>0</v>
      </c>
      <c r="AK103" s="26">
        <v>6</v>
      </c>
      <c r="AL103" s="26">
        <v>4</v>
      </c>
      <c r="AM103" s="26">
        <v>12</v>
      </c>
    </row>
    <row r="104" spans="5:39" ht="15.75" x14ac:dyDescent="0.25">
      <c r="E104" s="26">
        <v>7</v>
      </c>
      <c r="F104" s="17" t="s">
        <v>10</v>
      </c>
      <c r="G104" s="26" t="s">
        <v>8</v>
      </c>
      <c r="H104" s="17">
        <v>2</v>
      </c>
      <c r="I104" s="17">
        <v>1</v>
      </c>
      <c r="J104" s="17">
        <v>22</v>
      </c>
      <c r="K104" s="17">
        <v>33</v>
      </c>
      <c r="L104" s="17">
        <v>40</v>
      </c>
      <c r="M104" s="17">
        <v>45</v>
      </c>
      <c r="N104" s="17">
        <v>55</v>
      </c>
      <c r="O104" s="17">
        <v>65</v>
      </c>
      <c r="P104" s="25">
        <v>9.1</v>
      </c>
      <c r="Q104" s="25">
        <v>8.6300000000000008</v>
      </c>
      <c r="R104" s="25">
        <v>10.3</v>
      </c>
      <c r="S104" s="25">
        <v>10.35</v>
      </c>
      <c r="T104" s="25">
        <v>10.25</v>
      </c>
      <c r="U104" s="25">
        <v>12.37</v>
      </c>
      <c r="V104" s="17">
        <v>0</v>
      </c>
      <c r="W104" s="26">
        <v>0</v>
      </c>
      <c r="X104" s="26">
        <v>4</v>
      </c>
      <c r="Y104" s="26">
        <v>2</v>
      </c>
      <c r="Z104" s="26">
        <v>6</v>
      </c>
      <c r="AA104" s="26">
        <v>11</v>
      </c>
      <c r="AB104" s="26">
        <v>0</v>
      </c>
      <c r="AC104" s="26">
        <v>0</v>
      </c>
      <c r="AD104" s="26">
        <v>3</v>
      </c>
      <c r="AE104" s="26">
        <v>3</v>
      </c>
      <c r="AF104" s="26">
        <v>4</v>
      </c>
      <c r="AG104" s="26">
        <v>6</v>
      </c>
      <c r="AH104" s="26">
        <v>0</v>
      </c>
      <c r="AI104" s="26">
        <v>0</v>
      </c>
      <c r="AJ104" s="26">
        <v>0</v>
      </c>
      <c r="AK104" s="26">
        <v>1</v>
      </c>
      <c r="AL104" s="26">
        <v>4</v>
      </c>
      <c r="AM104" s="26">
        <v>7</v>
      </c>
    </row>
    <row r="105" spans="5:39" ht="15.75" x14ac:dyDescent="0.25">
      <c r="E105" s="26">
        <v>7</v>
      </c>
      <c r="F105" s="17" t="s">
        <v>10</v>
      </c>
      <c r="G105" s="26" t="s">
        <v>8</v>
      </c>
      <c r="H105" s="17">
        <v>2</v>
      </c>
      <c r="I105" s="17">
        <v>2</v>
      </c>
      <c r="J105" s="17">
        <v>20</v>
      </c>
      <c r="K105" s="17">
        <v>32</v>
      </c>
      <c r="L105" s="17">
        <v>46</v>
      </c>
      <c r="M105" s="17">
        <v>62</v>
      </c>
      <c r="N105" s="17">
        <v>64</v>
      </c>
      <c r="O105" s="17">
        <v>70</v>
      </c>
      <c r="P105" s="25">
        <v>11.04</v>
      </c>
      <c r="Q105" s="25">
        <v>10.23</v>
      </c>
      <c r="R105" s="25">
        <v>11.9</v>
      </c>
      <c r="S105" s="25">
        <v>12.34</v>
      </c>
      <c r="T105" s="25">
        <v>14.1</v>
      </c>
      <c r="U105" s="25">
        <v>15</v>
      </c>
      <c r="V105" s="17">
        <v>0</v>
      </c>
      <c r="W105" s="26">
        <v>0</v>
      </c>
      <c r="X105" s="26">
        <v>2</v>
      </c>
      <c r="Y105" s="26">
        <v>7</v>
      </c>
      <c r="Z105" s="26">
        <v>9</v>
      </c>
      <c r="AA105" s="26">
        <v>15</v>
      </c>
      <c r="AB105" s="26">
        <v>0</v>
      </c>
      <c r="AC105" s="26">
        <v>0</v>
      </c>
      <c r="AD105" s="26">
        <v>2</v>
      </c>
      <c r="AE105" s="26">
        <v>2</v>
      </c>
      <c r="AF105" s="26">
        <v>6</v>
      </c>
      <c r="AG105" s="26">
        <v>8</v>
      </c>
      <c r="AH105" s="26">
        <v>0</v>
      </c>
      <c r="AI105" s="26">
        <v>0</v>
      </c>
      <c r="AJ105" s="26">
        <v>0</v>
      </c>
      <c r="AK105" s="26">
        <v>0</v>
      </c>
      <c r="AL105" s="26">
        <v>8</v>
      </c>
      <c r="AM105" s="26">
        <v>15</v>
      </c>
    </row>
    <row r="106" spans="5:39" ht="15.75" x14ac:dyDescent="0.25">
      <c r="E106" s="26">
        <v>7</v>
      </c>
      <c r="F106" s="17" t="s">
        <v>10</v>
      </c>
      <c r="G106" s="26" t="s">
        <v>8</v>
      </c>
      <c r="H106" s="17">
        <v>2</v>
      </c>
      <c r="I106" s="17">
        <v>3</v>
      </c>
      <c r="J106" s="17">
        <v>20</v>
      </c>
      <c r="K106" s="17">
        <v>35</v>
      </c>
      <c r="L106" s="17">
        <v>50</v>
      </c>
      <c r="M106" s="17">
        <v>64</v>
      </c>
      <c r="N106" s="17">
        <v>62</v>
      </c>
      <c r="O106" s="17">
        <v>68</v>
      </c>
      <c r="P106" s="25">
        <v>7.23</v>
      </c>
      <c r="Q106" s="25">
        <v>9.4499999999999993</v>
      </c>
      <c r="R106" s="25">
        <v>12.8</v>
      </c>
      <c r="S106" s="25">
        <v>10.69</v>
      </c>
      <c r="T106" s="25">
        <v>11.3</v>
      </c>
      <c r="U106" s="25">
        <v>13.16</v>
      </c>
      <c r="V106" s="17">
        <v>0</v>
      </c>
      <c r="W106" s="26">
        <v>0</v>
      </c>
      <c r="X106" s="26">
        <v>3</v>
      </c>
      <c r="Y106" s="26">
        <v>6</v>
      </c>
      <c r="Z106" s="26">
        <v>7</v>
      </c>
      <c r="AA106" s="26">
        <v>14</v>
      </c>
      <c r="AB106" s="26">
        <v>0</v>
      </c>
      <c r="AC106" s="26">
        <v>0</v>
      </c>
      <c r="AD106" s="26">
        <v>2</v>
      </c>
      <c r="AE106" s="26">
        <v>3</v>
      </c>
      <c r="AF106" s="26">
        <v>5</v>
      </c>
      <c r="AG106" s="26">
        <v>6</v>
      </c>
      <c r="AH106" s="26">
        <v>0</v>
      </c>
      <c r="AI106" s="26">
        <v>0</v>
      </c>
      <c r="AJ106" s="26">
        <v>0</v>
      </c>
      <c r="AK106" s="26">
        <v>3</v>
      </c>
      <c r="AL106" s="26">
        <v>5</v>
      </c>
      <c r="AM106" s="26">
        <v>12</v>
      </c>
    </row>
    <row r="107" spans="5:39" ht="15.75" x14ac:dyDescent="0.25">
      <c r="E107" s="26">
        <v>7</v>
      </c>
      <c r="F107" s="17" t="s">
        <v>10</v>
      </c>
      <c r="G107" s="26" t="s">
        <v>8</v>
      </c>
      <c r="H107" s="17">
        <v>2</v>
      </c>
      <c r="I107" s="17">
        <v>4</v>
      </c>
      <c r="J107" s="17">
        <v>22</v>
      </c>
      <c r="K107" s="17">
        <v>30</v>
      </c>
      <c r="L107" s="17">
        <v>51</v>
      </c>
      <c r="M107" s="17">
        <v>66</v>
      </c>
      <c r="N107" s="17">
        <v>67</v>
      </c>
      <c r="O107" s="17">
        <v>78</v>
      </c>
      <c r="P107" s="25">
        <v>9.08</v>
      </c>
      <c r="Q107" s="25">
        <v>10.29</v>
      </c>
      <c r="R107" s="25">
        <v>12.3</v>
      </c>
      <c r="S107" s="25">
        <v>13.48</v>
      </c>
      <c r="T107" s="25">
        <v>13.92</v>
      </c>
      <c r="U107" s="25">
        <v>14.11</v>
      </c>
      <c r="V107" s="17">
        <v>0</v>
      </c>
      <c r="W107" s="26">
        <v>1</v>
      </c>
      <c r="X107" s="26">
        <v>2</v>
      </c>
      <c r="Y107" s="26">
        <v>8</v>
      </c>
      <c r="Z107" s="26">
        <v>7</v>
      </c>
      <c r="AA107" s="26">
        <v>13</v>
      </c>
      <c r="AB107" s="26">
        <v>0</v>
      </c>
      <c r="AC107" s="26">
        <v>0</v>
      </c>
      <c r="AD107" s="26">
        <v>6</v>
      </c>
      <c r="AE107" s="26">
        <v>4</v>
      </c>
      <c r="AF107" s="26">
        <v>6</v>
      </c>
      <c r="AG107" s="26">
        <v>6</v>
      </c>
      <c r="AH107" s="26">
        <v>0</v>
      </c>
      <c r="AI107" s="26">
        <v>0</v>
      </c>
      <c r="AJ107" s="26">
        <v>0</v>
      </c>
      <c r="AK107" s="26">
        <v>4</v>
      </c>
      <c r="AL107" s="26">
        <v>6</v>
      </c>
      <c r="AM107" s="26">
        <v>12</v>
      </c>
    </row>
    <row r="108" spans="5:39" ht="15.75" x14ac:dyDescent="0.25">
      <c r="E108" s="26">
        <v>7</v>
      </c>
      <c r="F108" s="17" t="s">
        <v>10</v>
      </c>
      <c r="G108" s="26" t="s">
        <v>8</v>
      </c>
      <c r="H108" s="17">
        <v>3</v>
      </c>
      <c r="I108" s="17">
        <v>1</v>
      </c>
      <c r="J108" s="17">
        <v>23</v>
      </c>
      <c r="K108" s="17">
        <v>35</v>
      </c>
      <c r="L108" s="17">
        <v>45</v>
      </c>
      <c r="M108" s="17">
        <v>60</v>
      </c>
      <c r="N108" s="17">
        <v>67</v>
      </c>
      <c r="O108" s="17">
        <v>72</v>
      </c>
      <c r="P108" s="25">
        <v>6.63</v>
      </c>
      <c r="Q108" s="25">
        <v>9.49</v>
      </c>
      <c r="R108" s="25">
        <v>12.3</v>
      </c>
      <c r="S108" s="25">
        <v>14.31</v>
      </c>
      <c r="T108" s="25">
        <v>15.35</v>
      </c>
      <c r="U108" s="25">
        <v>14.54</v>
      </c>
      <c r="V108" s="17">
        <v>0</v>
      </c>
      <c r="W108" s="26">
        <v>0</v>
      </c>
      <c r="X108" s="26">
        <v>3</v>
      </c>
      <c r="Y108" s="26">
        <v>7</v>
      </c>
      <c r="Z108" s="26">
        <v>7</v>
      </c>
      <c r="AA108" s="26">
        <v>5</v>
      </c>
      <c r="AB108" s="26">
        <v>0</v>
      </c>
      <c r="AC108" s="26">
        <v>0</v>
      </c>
      <c r="AD108" s="26">
        <v>2</v>
      </c>
      <c r="AE108" s="26">
        <v>4</v>
      </c>
      <c r="AF108" s="26">
        <v>5</v>
      </c>
      <c r="AG108" s="26">
        <v>9</v>
      </c>
      <c r="AH108" s="26">
        <v>0</v>
      </c>
      <c r="AI108" s="26">
        <v>0</v>
      </c>
      <c r="AJ108" s="26">
        <v>0</v>
      </c>
      <c r="AK108" s="26">
        <v>3</v>
      </c>
      <c r="AL108" s="26">
        <v>11</v>
      </c>
      <c r="AM108" s="26">
        <v>22</v>
      </c>
    </row>
    <row r="109" spans="5:39" ht="15.75" x14ac:dyDescent="0.25">
      <c r="E109" s="26">
        <v>7</v>
      </c>
      <c r="F109" s="17" t="s">
        <v>10</v>
      </c>
      <c r="G109" s="26" t="s">
        <v>8</v>
      </c>
      <c r="H109" s="17">
        <v>3</v>
      </c>
      <c r="I109" s="17">
        <v>2</v>
      </c>
      <c r="J109" s="17">
        <v>20</v>
      </c>
      <c r="K109" s="17">
        <v>28</v>
      </c>
      <c r="L109" s="17">
        <v>42</v>
      </c>
      <c r="M109" s="17">
        <v>50</v>
      </c>
      <c r="N109" s="17">
        <v>75</v>
      </c>
      <c r="O109" s="17">
        <v>76</v>
      </c>
      <c r="P109" s="25">
        <v>6</v>
      </c>
      <c r="Q109" s="25">
        <v>7.37</v>
      </c>
      <c r="R109" s="25">
        <v>12</v>
      </c>
      <c r="S109" s="25">
        <v>13.37</v>
      </c>
      <c r="T109" s="25">
        <v>15.23</v>
      </c>
      <c r="U109" s="25">
        <v>15.4</v>
      </c>
      <c r="V109" s="17">
        <v>0</v>
      </c>
      <c r="W109" s="26">
        <v>0</v>
      </c>
      <c r="X109" s="26">
        <v>0</v>
      </c>
      <c r="Y109" s="26">
        <v>4</v>
      </c>
      <c r="Z109" s="26">
        <v>10</v>
      </c>
      <c r="AA109" s="26">
        <v>8</v>
      </c>
      <c r="AB109" s="26">
        <v>0</v>
      </c>
      <c r="AC109" s="26">
        <v>0</v>
      </c>
      <c r="AD109" s="26">
        <v>2</v>
      </c>
      <c r="AE109" s="26">
        <v>3</v>
      </c>
      <c r="AF109" s="26">
        <v>4</v>
      </c>
      <c r="AG109" s="26">
        <v>6</v>
      </c>
      <c r="AH109" s="26">
        <v>0</v>
      </c>
      <c r="AI109" s="26">
        <v>0</v>
      </c>
      <c r="AJ109" s="26">
        <v>0</v>
      </c>
      <c r="AK109" s="26">
        <v>1</v>
      </c>
      <c r="AL109" s="26">
        <v>6</v>
      </c>
      <c r="AM109" s="26">
        <v>13</v>
      </c>
    </row>
    <row r="110" spans="5:39" ht="15.75" x14ac:dyDescent="0.25">
      <c r="E110" s="26">
        <v>7</v>
      </c>
      <c r="F110" s="17" t="s">
        <v>10</v>
      </c>
      <c r="G110" s="26" t="s">
        <v>8</v>
      </c>
      <c r="H110" s="17">
        <v>3</v>
      </c>
      <c r="I110" s="17">
        <v>3</v>
      </c>
      <c r="J110" s="17">
        <v>30</v>
      </c>
      <c r="K110" s="17">
        <v>35</v>
      </c>
      <c r="L110" s="17">
        <v>46</v>
      </c>
      <c r="M110" s="17">
        <v>68</v>
      </c>
      <c r="N110" s="17">
        <v>70</v>
      </c>
      <c r="O110" s="17">
        <v>80</v>
      </c>
      <c r="P110" s="25">
        <v>7.4</v>
      </c>
      <c r="Q110" s="25">
        <v>9.83</v>
      </c>
      <c r="R110" s="25">
        <v>11.4</v>
      </c>
      <c r="S110" s="25">
        <v>13.19</v>
      </c>
      <c r="T110" s="25">
        <v>12.67</v>
      </c>
      <c r="U110" s="25">
        <v>13.05</v>
      </c>
      <c r="V110" s="17">
        <v>0</v>
      </c>
      <c r="W110" s="26">
        <v>0</v>
      </c>
      <c r="X110" s="26">
        <v>6</v>
      </c>
      <c r="Y110" s="26">
        <v>4</v>
      </c>
      <c r="Z110" s="26">
        <v>9</v>
      </c>
      <c r="AA110" s="26">
        <v>6</v>
      </c>
      <c r="AB110" s="26">
        <v>0</v>
      </c>
      <c r="AC110" s="26">
        <v>0</v>
      </c>
      <c r="AD110" s="26">
        <v>3</v>
      </c>
      <c r="AE110" s="26">
        <v>13</v>
      </c>
      <c r="AF110" s="26">
        <v>5</v>
      </c>
      <c r="AG110" s="26">
        <v>8</v>
      </c>
      <c r="AH110" s="26">
        <v>0</v>
      </c>
      <c r="AI110" s="26">
        <v>0</v>
      </c>
      <c r="AJ110" s="26">
        <v>0</v>
      </c>
      <c r="AK110" s="26">
        <v>2</v>
      </c>
      <c r="AL110" s="26">
        <v>7</v>
      </c>
      <c r="AM110" s="26">
        <v>17</v>
      </c>
    </row>
    <row r="111" spans="5:39" ht="15.75" x14ac:dyDescent="0.25">
      <c r="E111" s="26">
        <v>7</v>
      </c>
      <c r="F111" s="17" t="s">
        <v>10</v>
      </c>
      <c r="G111" s="26" t="s">
        <v>8</v>
      </c>
      <c r="H111" s="17">
        <v>3</v>
      </c>
      <c r="I111" s="17">
        <v>4</v>
      </c>
      <c r="J111" s="17">
        <v>25</v>
      </c>
      <c r="K111" s="17">
        <v>38</v>
      </c>
      <c r="L111" s="17">
        <v>42</v>
      </c>
      <c r="M111" s="17">
        <v>96</v>
      </c>
      <c r="N111" s="17">
        <v>55</v>
      </c>
      <c r="O111" s="17">
        <v>66</v>
      </c>
      <c r="P111" s="25">
        <v>7.82</v>
      </c>
      <c r="Q111" s="25">
        <v>10.57</v>
      </c>
      <c r="R111" s="25">
        <v>14.5</v>
      </c>
      <c r="S111" s="25">
        <v>16.34</v>
      </c>
      <c r="T111" s="25">
        <v>13.34</v>
      </c>
      <c r="U111" s="25">
        <v>16.55</v>
      </c>
      <c r="V111" s="17">
        <v>0</v>
      </c>
      <c r="W111" s="26">
        <v>2</v>
      </c>
      <c r="X111" s="26">
        <v>7</v>
      </c>
      <c r="Y111" s="26">
        <v>8</v>
      </c>
      <c r="Z111" s="26">
        <v>7</v>
      </c>
      <c r="AA111" s="26">
        <v>8</v>
      </c>
      <c r="AB111" s="26">
        <v>0</v>
      </c>
      <c r="AC111" s="26">
        <v>0</v>
      </c>
      <c r="AD111" s="26">
        <v>4</v>
      </c>
      <c r="AE111" s="26">
        <v>5</v>
      </c>
      <c r="AF111" s="26">
        <v>4</v>
      </c>
      <c r="AG111" s="26">
        <v>7</v>
      </c>
      <c r="AH111" s="26">
        <v>0</v>
      </c>
      <c r="AI111" s="26">
        <v>0</v>
      </c>
      <c r="AJ111" s="26">
        <v>0</v>
      </c>
      <c r="AK111" s="26">
        <v>1</v>
      </c>
      <c r="AL111" s="26">
        <v>9</v>
      </c>
      <c r="AM111" s="26">
        <v>18</v>
      </c>
    </row>
    <row r="112" spans="5:39" ht="15.75" x14ac:dyDescent="0.25">
      <c r="E112" s="26">
        <v>7</v>
      </c>
      <c r="F112" s="17" t="s">
        <v>10</v>
      </c>
      <c r="G112" s="26" t="s">
        <v>8</v>
      </c>
      <c r="H112" s="17">
        <v>4</v>
      </c>
      <c r="I112" s="17">
        <v>1</v>
      </c>
      <c r="J112" s="17">
        <v>18</v>
      </c>
      <c r="K112" s="17">
        <v>34</v>
      </c>
      <c r="L112" s="17">
        <v>45</v>
      </c>
      <c r="M112" s="17">
        <v>60</v>
      </c>
      <c r="N112" s="17">
        <v>77</v>
      </c>
      <c r="O112" s="17">
        <v>70</v>
      </c>
      <c r="P112" s="25">
        <v>6.88</v>
      </c>
      <c r="Q112" s="25">
        <v>7.82</v>
      </c>
      <c r="R112" s="25">
        <v>8</v>
      </c>
      <c r="S112" s="25">
        <v>8.49</v>
      </c>
      <c r="T112" s="25">
        <v>12.35</v>
      </c>
      <c r="U112" s="25">
        <v>11.1</v>
      </c>
      <c r="V112" s="17">
        <v>0</v>
      </c>
      <c r="W112" s="26">
        <v>0</v>
      </c>
      <c r="X112" s="26">
        <v>0</v>
      </c>
      <c r="Y112" s="26">
        <v>5</v>
      </c>
      <c r="Z112" s="26">
        <v>11</v>
      </c>
      <c r="AA112" s="26">
        <v>5</v>
      </c>
      <c r="AB112" s="26">
        <v>0</v>
      </c>
      <c r="AC112" s="26">
        <v>0</v>
      </c>
      <c r="AD112" s="26">
        <v>1</v>
      </c>
      <c r="AE112" s="26">
        <v>4</v>
      </c>
      <c r="AF112" s="26">
        <v>6</v>
      </c>
      <c r="AG112" s="26">
        <v>10</v>
      </c>
      <c r="AH112" s="26">
        <v>0</v>
      </c>
      <c r="AI112" s="26">
        <v>0</v>
      </c>
      <c r="AJ112" s="26">
        <v>0</v>
      </c>
      <c r="AK112" s="26">
        <v>0</v>
      </c>
      <c r="AL112" s="26">
        <v>5</v>
      </c>
      <c r="AM112" s="26">
        <v>21</v>
      </c>
    </row>
    <row r="113" spans="5:39" ht="15.75" x14ac:dyDescent="0.25">
      <c r="E113" s="26">
        <v>7</v>
      </c>
      <c r="F113" s="17" t="s">
        <v>10</v>
      </c>
      <c r="G113" s="26" t="s">
        <v>8</v>
      </c>
      <c r="H113" s="17">
        <v>4</v>
      </c>
      <c r="I113" s="17">
        <v>2</v>
      </c>
      <c r="J113" s="17">
        <v>25</v>
      </c>
      <c r="K113" s="17">
        <v>34</v>
      </c>
      <c r="L113" s="17">
        <v>35</v>
      </c>
      <c r="M113" s="17">
        <v>60</v>
      </c>
      <c r="N113" s="17">
        <v>70</v>
      </c>
      <c r="O113" s="17">
        <v>66</v>
      </c>
      <c r="P113" s="25">
        <v>8.2799999999999994</v>
      </c>
      <c r="Q113" s="25">
        <v>8.16</v>
      </c>
      <c r="R113" s="25">
        <v>8.6999999999999993</v>
      </c>
      <c r="S113" s="25">
        <v>9.17</v>
      </c>
      <c r="T113" s="25">
        <v>13.51</v>
      </c>
      <c r="U113" s="25">
        <v>11.42</v>
      </c>
      <c r="V113" s="17">
        <v>0</v>
      </c>
      <c r="W113" s="26">
        <v>0</v>
      </c>
      <c r="X113" s="26">
        <v>1</v>
      </c>
      <c r="Y113" s="26">
        <v>4</v>
      </c>
      <c r="Z113" s="26">
        <v>7</v>
      </c>
      <c r="AA113" s="26">
        <v>3</v>
      </c>
      <c r="AB113" s="26">
        <v>0</v>
      </c>
      <c r="AC113" s="26">
        <v>0</v>
      </c>
      <c r="AD113" s="26">
        <v>1</v>
      </c>
      <c r="AE113" s="26">
        <v>3</v>
      </c>
      <c r="AF113" s="26">
        <v>4</v>
      </c>
      <c r="AG113" s="26">
        <v>6</v>
      </c>
      <c r="AH113" s="26">
        <v>0</v>
      </c>
      <c r="AI113" s="26">
        <v>0</v>
      </c>
      <c r="AJ113" s="26">
        <v>0</v>
      </c>
      <c r="AK113" s="26">
        <v>2</v>
      </c>
      <c r="AL113" s="26">
        <v>8</v>
      </c>
      <c r="AM113" s="26">
        <v>17</v>
      </c>
    </row>
    <row r="114" spans="5:39" ht="15.75" x14ac:dyDescent="0.25">
      <c r="E114" s="26">
        <v>7</v>
      </c>
      <c r="F114" s="17" t="s">
        <v>10</v>
      </c>
      <c r="G114" s="26" t="s">
        <v>8</v>
      </c>
      <c r="H114" s="17">
        <v>4</v>
      </c>
      <c r="I114" s="17">
        <v>3</v>
      </c>
      <c r="J114" s="17">
        <v>25</v>
      </c>
      <c r="K114" s="17">
        <v>34</v>
      </c>
      <c r="L114" s="17">
        <v>54</v>
      </c>
      <c r="M114" s="17">
        <v>86</v>
      </c>
      <c r="N114" s="17">
        <v>73</v>
      </c>
      <c r="O114" s="17">
        <v>62</v>
      </c>
      <c r="P114" s="25">
        <v>7.18</v>
      </c>
      <c r="Q114" s="25">
        <v>8.33</v>
      </c>
      <c r="R114" s="25">
        <v>11.2</v>
      </c>
      <c r="S114" s="25">
        <v>9.9</v>
      </c>
      <c r="T114" s="25">
        <v>12.21</v>
      </c>
      <c r="U114" s="25">
        <v>11.66</v>
      </c>
      <c r="V114" s="17">
        <v>0</v>
      </c>
      <c r="W114" s="26">
        <v>0</v>
      </c>
      <c r="X114" s="26">
        <v>7</v>
      </c>
      <c r="Y114" s="26">
        <v>8</v>
      </c>
      <c r="Z114" s="26">
        <v>9</v>
      </c>
      <c r="AA114" s="26">
        <v>4</v>
      </c>
      <c r="AB114" s="26">
        <v>0</v>
      </c>
      <c r="AC114" s="26">
        <v>0</v>
      </c>
      <c r="AD114" s="26">
        <v>2</v>
      </c>
      <c r="AE114" s="26">
        <v>5</v>
      </c>
      <c r="AF114" s="26">
        <v>5</v>
      </c>
      <c r="AG114" s="26">
        <v>8</v>
      </c>
      <c r="AH114" s="26">
        <v>0</v>
      </c>
      <c r="AI114" s="26">
        <v>0</v>
      </c>
      <c r="AJ114" s="26">
        <v>0</v>
      </c>
      <c r="AK114" s="26">
        <v>3</v>
      </c>
      <c r="AL114" s="26">
        <v>6</v>
      </c>
      <c r="AM114" s="26">
        <v>20</v>
      </c>
    </row>
    <row r="115" spans="5:39" ht="15.75" x14ac:dyDescent="0.25">
      <c r="E115" s="26">
        <v>7</v>
      </c>
      <c r="F115" s="17" t="s">
        <v>10</v>
      </c>
      <c r="G115" s="26" t="s">
        <v>8</v>
      </c>
      <c r="H115" s="17">
        <v>4</v>
      </c>
      <c r="I115" s="17">
        <v>4</v>
      </c>
      <c r="J115" s="17">
        <v>26</v>
      </c>
      <c r="K115" s="17">
        <v>35</v>
      </c>
      <c r="L115" s="17">
        <v>53</v>
      </c>
      <c r="M115" s="17">
        <v>63</v>
      </c>
      <c r="N115" s="17">
        <v>76</v>
      </c>
      <c r="O115" s="17">
        <v>63</v>
      </c>
      <c r="P115" s="25">
        <v>7.06</v>
      </c>
      <c r="Q115" s="25">
        <v>9.75</v>
      </c>
      <c r="R115" s="25">
        <v>11.11</v>
      </c>
      <c r="S115" s="25">
        <v>12.92</v>
      </c>
      <c r="T115" s="25">
        <v>11.76</v>
      </c>
      <c r="U115" s="25">
        <v>12.21</v>
      </c>
      <c r="V115" s="17">
        <v>0</v>
      </c>
      <c r="W115" s="26">
        <v>0</v>
      </c>
      <c r="X115" s="26">
        <v>4</v>
      </c>
      <c r="Y115" s="26">
        <v>7</v>
      </c>
      <c r="Z115" s="26">
        <v>8</v>
      </c>
      <c r="AA115" s="26">
        <v>6</v>
      </c>
      <c r="AB115" s="26">
        <v>0</v>
      </c>
      <c r="AC115" s="26">
        <v>0</v>
      </c>
      <c r="AD115" s="26">
        <v>3</v>
      </c>
      <c r="AE115" s="26">
        <v>4</v>
      </c>
      <c r="AF115" s="26">
        <v>4</v>
      </c>
      <c r="AG115" s="26">
        <v>8</v>
      </c>
      <c r="AH115" s="26">
        <v>0</v>
      </c>
      <c r="AI115" s="26">
        <v>0</v>
      </c>
      <c r="AJ115" s="26">
        <v>0</v>
      </c>
      <c r="AK115" s="26">
        <v>4</v>
      </c>
      <c r="AL115" s="26">
        <v>7</v>
      </c>
      <c r="AM115" s="26">
        <v>18</v>
      </c>
    </row>
    <row r="116" spans="5:39" ht="15.75" x14ac:dyDescent="0.25">
      <c r="E116" s="29">
        <v>8</v>
      </c>
      <c r="F116" s="29" t="s">
        <v>10</v>
      </c>
      <c r="G116" s="29" t="s">
        <v>9</v>
      </c>
      <c r="H116" s="29">
        <v>1</v>
      </c>
      <c r="I116" s="29">
        <v>1</v>
      </c>
      <c r="J116" s="29">
        <v>20</v>
      </c>
      <c r="K116" s="29">
        <v>39</v>
      </c>
      <c r="L116" s="29">
        <v>56</v>
      </c>
      <c r="M116" s="29">
        <v>70</v>
      </c>
      <c r="N116" s="29">
        <v>64</v>
      </c>
      <c r="O116" s="29">
        <v>69</v>
      </c>
      <c r="P116" s="28">
        <v>6.14</v>
      </c>
      <c r="Q116" s="28">
        <v>7.99</v>
      </c>
      <c r="R116" s="28">
        <v>9.3000000000000007</v>
      </c>
      <c r="S116" s="28">
        <v>10.65</v>
      </c>
      <c r="T116" s="28">
        <v>9.69</v>
      </c>
      <c r="U116" s="28">
        <v>10.76</v>
      </c>
      <c r="V116" s="29">
        <v>0</v>
      </c>
      <c r="W116" s="34">
        <v>0</v>
      </c>
      <c r="X116" s="34">
        <v>3</v>
      </c>
      <c r="Y116" s="34">
        <v>6</v>
      </c>
      <c r="Z116" s="34">
        <v>5</v>
      </c>
      <c r="AA116" s="34">
        <v>4</v>
      </c>
      <c r="AB116" s="34">
        <v>0</v>
      </c>
      <c r="AC116" s="34">
        <v>0</v>
      </c>
      <c r="AD116" s="34">
        <v>3</v>
      </c>
      <c r="AE116" s="34">
        <v>5</v>
      </c>
      <c r="AF116" s="34">
        <v>5</v>
      </c>
      <c r="AG116" s="34">
        <v>6</v>
      </c>
      <c r="AH116" s="34">
        <v>0</v>
      </c>
      <c r="AI116" s="34">
        <v>0</v>
      </c>
      <c r="AJ116" s="34">
        <v>0</v>
      </c>
      <c r="AK116" s="34">
        <v>3</v>
      </c>
      <c r="AL116" s="34">
        <v>10</v>
      </c>
      <c r="AM116" s="34">
        <v>13</v>
      </c>
    </row>
    <row r="117" spans="5:39" ht="15.75" x14ac:dyDescent="0.25">
      <c r="E117" s="29">
        <v>8</v>
      </c>
      <c r="F117" s="29" t="s">
        <v>10</v>
      </c>
      <c r="G117" s="29" t="s">
        <v>9</v>
      </c>
      <c r="H117" s="29">
        <v>1</v>
      </c>
      <c r="I117" s="29">
        <v>2</v>
      </c>
      <c r="J117" s="29">
        <v>27</v>
      </c>
      <c r="K117" s="29">
        <v>44</v>
      </c>
      <c r="L117" s="29">
        <v>56</v>
      </c>
      <c r="M117" s="29">
        <v>70</v>
      </c>
      <c r="N117" s="29">
        <v>68</v>
      </c>
      <c r="O117" s="29">
        <v>87</v>
      </c>
      <c r="P117" s="28">
        <v>7.46</v>
      </c>
      <c r="Q117" s="28">
        <v>8.82</v>
      </c>
      <c r="R117" s="28">
        <v>12.7</v>
      </c>
      <c r="S117" s="28">
        <v>12.5</v>
      </c>
      <c r="T117" s="28">
        <v>13.7</v>
      </c>
      <c r="U117" s="28">
        <v>10.18</v>
      </c>
      <c r="V117" s="29">
        <v>0</v>
      </c>
      <c r="W117" s="34">
        <v>0</v>
      </c>
      <c r="X117" s="34">
        <v>7</v>
      </c>
      <c r="Y117" s="34">
        <v>15</v>
      </c>
      <c r="Z117" s="34">
        <v>4</v>
      </c>
      <c r="AA117" s="34">
        <v>7</v>
      </c>
      <c r="AB117" s="34">
        <v>0</v>
      </c>
      <c r="AC117" s="34">
        <v>0</v>
      </c>
      <c r="AD117" s="34">
        <v>2</v>
      </c>
      <c r="AE117" s="34">
        <v>7</v>
      </c>
      <c r="AF117" s="34">
        <v>4</v>
      </c>
      <c r="AG117" s="34">
        <v>10</v>
      </c>
      <c r="AH117" s="34">
        <v>0</v>
      </c>
      <c r="AI117" s="34">
        <v>0</v>
      </c>
      <c r="AJ117" s="34">
        <v>0</v>
      </c>
      <c r="AK117" s="34">
        <v>4</v>
      </c>
      <c r="AL117" s="34">
        <v>18</v>
      </c>
      <c r="AM117" s="34">
        <v>25</v>
      </c>
    </row>
    <row r="118" spans="5:39" ht="15.75" x14ac:dyDescent="0.25">
      <c r="E118" s="29">
        <v>8</v>
      </c>
      <c r="F118" s="29" t="s">
        <v>10</v>
      </c>
      <c r="G118" s="29" t="s">
        <v>9</v>
      </c>
      <c r="H118" s="29">
        <v>1</v>
      </c>
      <c r="I118" s="29">
        <v>3</v>
      </c>
      <c r="J118" s="29">
        <v>27</v>
      </c>
      <c r="K118" s="29">
        <v>46</v>
      </c>
      <c r="L118" s="29">
        <v>45</v>
      </c>
      <c r="M118" s="29">
        <v>72</v>
      </c>
      <c r="N118" s="29">
        <v>61</v>
      </c>
      <c r="O118" s="29">
        <v>63</v>
      </c>
      <c r="P118" s="28">
        <v>6.78</v>
      </c>
      <c r="Q118" s="28">
        <v>9.68</v>
      </c>
      <c r="R118" s="28">
        <v>11.2</v>
      </c>
      <c r="S118" s="28">
        <v>11.15</v>
      </c>
      <c r="T118" s="28">
        <v>8.1</v>
      </c>
      <c r="U118" s="28">
        <v>12.55</v>
      </c>
      <c r="V118" s="29">
        <v>0</v>
      </c>
      <c r="W118" s="34">
        <v>0</v>
      </c>
      <c r="X118" s="34">
        <v>6</v>
      </c>
      <c r="Y118" s="34">
        <v>12</v>
      </c>
      <c r="Z118" s="34">
        <v>5</v>
      </c>
      <c r="AA118" s="34">
        <v>6</v>
      </c>
      <c r="AB118" s="34">
        <v>0</v>
      </c>
      <c r="AC118" s="34">
        <v>0</v>
      </c>
      <c r="AD118" s="34">
        <v>3</v>
      </c>
      <c r="AE118" s="34">
        <v>6</v>
      </c>
      <c r="AF118" s="34">
        <v>5</v>
      </c>
      <c r="AG118" s="34">
        <v>8</v>
      </c>
      <c r="AH118" s="34">
        <v>0</v>
      </c>
      <c r="AI118" s="34">
        <v>0</v>
      </c>
      <c r="AJ118" s="34">
        <v>0</v>
      </c>
      <c r="AK118" s="34">
        <v>4</v>
      </c>
      <c r="AL118" s="34">
        <v>15</v>
      </c>
      <c r="AM118" s="34">
        <v>20</v>
      </c>
    </row>
    <row r="119" spans="5:39" ht="15.75" x14ac:dyDescent="0.25">
      <c r="E119" s="29">
        <v>8</v>
      </c>
      <c r="F119" s="29" t="s">
        <v>10</v>
      </c>
      <c r="G119" s="29" t="s">
        <v>9</v>
      </c>
      <c r="H119" s="29">
        <v>1</v>
      </c>
      <c r="I119" s="29">
        <v>4</v>
      </c>
      <c r="J119" s="29">
        <v>28</v>
      </c>
      <c r="K119" s="29">
        <v>44</v>
      </c>
      <c r="L119" s="29">
        <v>52</v>
      </c>
      <c r="M119" s="29">
        <v>77</v>
      </c>
      <c r="N119" s="29">
        <v>68</v>
      </c>
      <c r="O119" s="29">
        <v>61</v>
      </c>
      <c r="P119" s="28">
        <v>6</v>
      </c>
      <c r="Q119" s="28">
        <v>8.16</v>
      </c>
      <c r="R119" s="28">
        <v>10.4</v>
      </c>
      <c r="S119" s="28">
        <v>10.5</v>
      </c>
      <c r="T119" s="28">
        <v>12.92</v>
      </c>
      <c r="U119" s="28">
        <v>13.66</v>
      </c>
      <c r="V119" s="29">
        <v>0</v>
      </c>
      <c r="W119" s="34">
        <v>0</v>
      </c>
      <c r="X119" s="34">
        <v>3</v>
      </c>
      <c r="Y119" s="34">
        <v>16</v>
      </c>
      <c r="Z119" s="34">
        <v>4</v>
      </c>
      <c r="AA119" s="34">
        <v>5</v>
      </c>
      <c r="AB119" s="34">
        <v>0</v>
      </c>
      <c r="AC119" s="34">
        <v>0</v>
      </c>
      <c r="AD119" s="34">
        <v>1</v>
      </c>
      <c r="AE119" s="34">
        <v>5</v>
      </c>
      <c r="AF119" s="34">
        <v>4</v>
      </c>
      <c r="AG119" s="34">
        <v>7</v>
      </c>
      <c r="AH119" s="34">
        <v>0</v>
      </c>
      <c r="AI119" s="34">
        <v>0</v>
      </c>
      <c r="AJ119" s="34">
        <v>0</v>
      </c>
      <c r="AK119" s="34">
        <v>1</v>
      </c>
      <c r="AL119" s="34">
        <v>16</v>
      </c>
      <c r="AM119" s="34">
        <v>18</v>
      </c>
    </row>
    <row r="120" spans="5:39" ht="15.75" x14ac:dyDescent="0.25">
      <c r="E120" s="29">
        <v>8</v>
      </c>
      <c r="F120" s="29" t="s">
        <v>10</v>
      </c>
      <c r="G120" s="29" t="s">
        <v>9</v>
      </c>
      <c r="H120" s="29">
        <v>2</v>
      </c>
      <c r="I120" s="29">
        <v>1</v>
      </c>
      <c r="J120" s="29">
        <v>23</v>
      </c>
      <c r="K120" s="29">
        <v>39</v>
      </c>
      <c r="L120" s="29">
        <v>60</v>
      </c>
      <c r="M120" s="29">
        <v>73</v>
      </c>
      <c r="N120" s="29">
        <v>82</v>
      </c>
      <c r="O120" s="29">
        <v>66</v>
      </c>
      <c r="P120" s="28">
        <v>5.66</v>
      </c>
      <c r="Q120" s="28">
        <v>8.01</v>
      </c>
      <c r="R120" s="28">
        <v>10</v>
      </c>
      <c r="S120" s="28">
        <v>12.05</v>
      </c>
      <c r="T120" s="28">
        <v>13.5</v>
      </c>
      <c r="U120" s="28">
        <v>11.5</v>
      </c>
      <c r="V120" s="29">
        <v>0</v>
      </c>
      <c r="W120" s="34">
        <v>0</v>
      </c>
      <c r="X120" s="34">
        <v>6</v>
      </c>
      <c r="Y120" s="34">
        <v>9</v>
      </c>
      <c r="Z120" s="34">
        <v>3</v>
      </c>
      <c r="AA120" s="34">
        <v>9</v>
      </c>
      <c r="AB120" s="34">
        <v>0</v>
      </c>
      <c r="AC120" s="34">
        <v>0</v>
      </c>
      <c r="AD120" s="34">
        <v>3</v>
      </c>
      <c r="AE120" s="34">
        <v>5</v>
      </c>
      <c r="AF120" s="34">
        <v>3</v>
      </c>
      <c r="AG120" s="34">
        <v>8</v>
      </c>
      <c r="AH120" s="34">
        <v>0</v>
      </c>
      <c r="AI120" s="34">
        <v>0</v>
      </c>
      <c r="AJ120" s="34">
        <v>0</v>
      </c>
      <c r="AK120" s="34">
        <v>1</v>
      </c>
      <c r="AL120" s="34">
        <v>16</v>
      </c>
      <c r="AM120" s="34">
        <v>19</v>
      </c>
    </row>
    <row r="121" spans="5:39" ht="15.75" x14ac:dyDescent="0.25">
      <c r="E121" s="29">
        <v>8</v>
      </c>
      <c r="F121" s="29" t="s">
        <v>10</v>
      </c>
      <c r="G121" s="29" t="s">
        <v>9</v>
      </c>
      <c r="H121" s="29">
        <v>2</v>
      </c>
      <c r="I121" s="29">
        <v>2</v>
      </c>
      <c r="J121" s="29">
        <v>27</v>
      </c>
      <c r="K121" s="29">
        <v>46</v>
      </c>
      <c r="L121" s="29">
        <v>58</v>
      </c>
      <c r="M121" s="29">
        <v>74</v>
      </c>
      <c r="N121" s="29">
        <v>86</v>
      </c>
      <c r="O121" s="29">
        <v>72</v>
      </c>
      <c r="P121" s="28">
        <v>7.42</v>
      </c>
      <c r="Q121" s="28">
        <v>8.48</v>
      </c>
      <c r="R121" s="28">
        <v>10.4</v>
      </c>
      <c r="S121" s="28">
        <v>11.23</v>
      </c>
      <c r="T121" s="28">
        <v>13.13</v>
      </c>
      <c r="U121" s="28">
        <v>13.89</v>
      </c>
      <c r="V121" s="29">
        <v>0</v>
      </c>
      <c r="W121" s="34">
        <v>0</v>
      </c>
      <c r="X121" s="34">
        <v>5</v>
      </c>
      <c r="Y121" s="34">
        <v>9</v>
      </c>
      <c r="Z121" s="34">
        <v>6</v>
      </c>
      <c r="AA121" s="34">
        <v>11</v>
      </c>
      <c r="AB121" s="34">
        <v>0</v>
      </c>
      <c r="AC121" s="34">
        <v>0</v>
      </c>
      <c r="AD121" s="34">
        <v>3</v>
      </c>
      <c r="AE121" s="34">
        <v>6</v>
      </c>
      <c r="AF121" s="34">
        <v>6</v>
      </c>
      <c r="AG121" s="34">
        <v>10</v>
      </c>
      <c r="AH121" s="34">
        <v>0</v>
      </c>
      <c r="AI121" s="34">
        <v>0</v>
      </c>
      <c r="AJ121" s="34">
        <v>0</v>
      </c>
      <c r="AK121" s="34">
        <v>7</v>
      </c>
      <c r="AL121" s="34">
        <v>13</v>
      </c>
      <c r="AM121" s="34">
        <v>15</v>
      </c>
    </row>
    <row r="122" spans="5:39" ht="15.75" x14ac:dyDescent="0.25">
      <c r="E122" s="29">
        <v>8</v>
      </c>
      <c r="F122" s="29" t="s">
        <v>10</v>
      </c>
      <c r="G122" s="29" t="s">
        <v>9</v>
      </c>
      <c r="H122" s="29">
        <v>2</v>
      </c>
      <c r="I122" s="29">
        <v>3</v>
      </c>
      <c r="J122" s="29">
        <v>29</v>
      </c>
      <c r="K122" s="29">
        <v>50</v>
      </c>
      <c r="L122" s="29">
        <v>56</v>
      </c>
      <c r="M122" s="29">
        <v>64</v>
      </c>
      <c r="N122" s="29">
        <v>65</v>
      </c>
      <c r="O122" s="29">
        <v>67</v>
      </c>
      <c r="P122" s="28">
        <v>7.89</v>
      </c>
      <c r="Q122" s="28">
        <v>9.57</v>
      </c>
      <c r="R122" s="28">
        <v>13.4</v>
      </c>
      <c r="S122" s="28">
        <v>13.76</v>
      </c>
      <c r="T122" s="28">
        <v>11.12</v>
      </c>
      <c r="U122" s="28">
        <v>13.72</v>
      </c>
      <c r="V122" s="29">
        <v>0</v>
      </c>
      <c r="W122" s="34">
        <v>3</v>
      </c>
      <c r="X122" s="34">
        <v>7</v>
      </c>
      <c r="Y122" s="34">
        <v>13</v>
      </c>
      <c r="Z122" s="34">
        <v>4</v>
      </c>
      <c r="AA122" s="34">
        <v>10</v>
      </c>
      <c r="AB122" s="34">
        <v>0</v>
      </c>
      <c r="AC122" s="34">
        <v>0</v>
      </c>
      <c r="AD122" s="34">
        <v>4</v>
      </c>
      <c r="AE122" s="34">
        <v>8</v>
      </c>
      <c r="AF122" s="34">
        <v>4</v>
      </c>
      <c r="AG122" s="34">
        <v>9</v>
      </c>
      <c r="AH122" s="34">
        <v>0</v>
      </c>
      <c r="AI122" s="34">
        <v>0</v>
      </c>
      <c r="AJ122" s="34">
        <v>2</v>
      </c>
      <c r="AK122" s="34">
        <v>6</v>
      </c>
      <c r="AL122" s="34">
        <v>15</v>
      </c>
      <c r="AM122" s="34">
        <v>15</v>
      </c>
    </row>
    <row r="123" spans="5:39" ht="15.75" x14ac:dyDescent="0.25">
      <c r="E123" s="29">
        <v>8</v>
      </c>
      <c r="F123" s="29" t="s">
        <v>10</v>
      </c>
      <c r="G123" s="29" t="s">
        <v>9</v>
      </c>
      <c r="H123" s="29">
        <v>2</v>
      </c>
      <c r="I123" s="29">
        <v>4</v>
      </c>
      <c r="J123" s="29">
        <v>28</v>
      </c>
      <c r="K123" s="29">
        <v>47</v>
      </c>
      <c r="L123" s="29">
        <v>68</v>
      </c>
      <c r="M123" s="29">
        <v>77</v>
      </c>
      <c r="N123" s="29">
        <v>66</v>
      </c>
      <c r="O123" s="29">
        <v>73</v>
      </c>
      <c r="P123" s="28">
        <v>6.8</v>
      </c>
      <c r="Q123" s="28">
        <v>8.42</v>
      </c>
      <c r="R123" s="28">
        <v>11</v>
      </c>
      <c r="S123" s="28">
        <v>11.7</v>
      </c>
      <c r="T123" s="28">
        <v>10.88</v>
      </c>
      <c r="U123" s="28">
        <v>13.21</v>
      </c>
      <c r="V123" s="29">
        <v>0</v>
      </c>
      <c r="W123" s="34">
        <v>0</v>
      </c>
      <c r="X123" s="34">
        <v>6</v>
      </c>
      <c r="Y123" s="34">
        <v>10</v>
      </c>
      <c r="Z123" s="34">
        <v>5</v>
      </c>
      <c r="AA123" s="34">
        <v>10</v>
      </c>
      <c r="AB123" s="34">
        <v>0</v>
      </c>
      <c r="AC123" s="34">
        <v>0</v>
      </c>
      <c r="AD123" s="34">
        <v>3</v>
      </c>
      <c r="AE123" s="34">
        <v>6</v>
      </c>
      <c r="AF123" s="34">
        <v>5</v>
      </c>
      <c r="AG123" s="34">
        <v>8</v>
      </c>
      <c r="AH123" s="34">
        <v>0</v>
      </c>
      <c r="AI123" s="34">
        <v>0</v>
      </c>
      <c r="AJ123" s="34">
        <v>0</v>
      </c>
      <c r="AK123" s="34">
        <v>4</v>
      </c>
      <c r="AL123" s="34">
        <v>15</v>
      </c>
      <c r="AM123" s="34">
        <v>20</v>
      </c>
    </row>
    <row r="124" spans="5:39" ht="15.75" x14ac:dyDescent="0.25">
      <c r="E124" s="29">
        <v>8</v>
      </c>
      <c r="F124" s="29" t="s">
        <v>10</v>
      </c>
      <c r="G124" s="29" t="s">
        <v>9</v>
      </c>
      <c r="H124" s="29">
        <v>3</v>
      </c>
      <c r="I124" s="29">
        <v>1</v>
      </c>
      <c r="J124" s="29">
        <v>25</v>
      </c>
      <c r="K124" s="29">
        <v>40</v>
      </c>
      <c r="L124" s="29">
        <v>46</v>
      </c>
      <c r="M124" s="29">
        <v>66</v>
      </c>
      <c r="N124" s="29">
        <v>63</v>
      </c>
      <c r="O124" s="29">
        <v>68</v>
      </c>
      <c r="P124" s="28">
        <v>6.15</v>
      </c>
      <c r="Q124" s="28">
        <v>7.63</v>
      </c>
      <c r="R124" s="28">
        <v>10</v>
      </c>
      <c r="S124" s="28">
        <v>10.46</v>
      </c>
      <c r="T124" s="28">
        <v>13.89</v>
      </c>
      <c r="U124" s="28">
        <v>16.21</v>
      </c>
      <c r="V124" s="29">
        <v>0</v>
      </c>
      <c r="W124" s="34">
        <v>0</v>
      </c>
      <c r="X124" s="34">
        <v>4</v>
      </c>
      <c r="Y124" s="34">
        <v>5</v>
      </c>
      <c r="Z124" s="34">
        <v>6</v>
      </c>
      <c r="AA124" s="34">
        <v>7</v>
      </c>
      <c r="AB124" s="34">
        <v>0</v>
      </c>
      <c r="AC124" s="34">
        <v>0</v>
      </c>
      <c r="AD124" s="34">
        <v>2</v>
      </c>
      <c r="AE124" s="34">
        <v>4</v>
      </c>
      <c r="AF124" s="34">
        <v>6</v>
      </c>
      <c r="AG124" s="34">
        <v>8</v>
      </c>
      <c r="AH124" s="34">
        <v>0</v>
      </c>
      <c r="AI124" s="34">
        <v>0</v>
      </c>
      <c r="AJ124" s="34">
        <v>0</v>
      </c>
      <c r="AK124" s="34">
        <v>2</v>
      </c>
      <c r="AL124" s="34">
        <v>7</v>
      </c>
      <c r="AM124" s="34">
        <v>20</v>
      </c>
    </row>
    <row r="125" spans="5:39" ht="15.75" x14ac:dyDescent="0.25">
      <c r="E125" s="29">
        <v>8</v>
      </c>
      <c r="F125" s="29" t="s">
        <v>10</v>
      </c>
      <c r="G125" s="29" t="s">
        <v>9</v>
      </c>
      <c r="H125" s="29">
        <v>3</v>
      </c>
      <c r="I125" s="29">
        <v>2</v>
      </c>
      <c r="J125" s="29">
        <v>24</v>
      </c>
      <c r="K125" s="29">
        <v>40</v>
      </c>
      <c r="L125" s="29">
        <v>58</v>
      </c>
      <c r="M125" s="29">
        <v>65</v>
      </c>
      <c r="N125" s="29">
        <v>67</v>
      </c>
      <c r="O125" s="29">
        <v>64</v>
      </c>
      <c r="P125" s="28">
        <v>8.36</v>
      </c>
      <c r="Q125" s="28">
        <v>7.6</v>
      </c>
      <c r="R125" s="28">
        <v>10</v>
      </c>
      <c r="S125" s="28">
        <v>10.19</v>
      </c>
      <c r="T125" s="28">
        <v>12.5</v>
      </c>
      <c r="U125" s="28">
        <v>12.34</v>
      </c>
      <c r="V125" s="29">
        <v>0</v>
      </c>
      <c r="W125" s="34">
        <v>0</v>
      </c>
      <c r="X125" s="34">
        <v>3</v>
      </c>
      <c r="Y125" s="34">
        <v>6</v>
      </c>
      <c r="Z125" s="34">
        <v>2</v>
      </c>
      <c r="AA125" s="34">
        <v>8</v>
      </c>
      <c r="AB125" s="34">
        <v>0</v>
      </c>
      <c r="AC125" s="34">
        <v>0</v>
      </c>
      <c r="AD125" s="34">
        <v>1</v>
      </c>
      <c r="AE125" s="34">
        <v>4</v>
      </c>
      <c r="AF125" s="34">
        <v>2</v>
      </c>
      <c r="AG125" s="34">
        <v>10</v>
      </c>
      <c r="AH125" s="34">
        <v>0</v>
      </c>
      <c r="AI125" s="34">
        <v>0</v>
      </c>
      <c r="AJ125" s="34">
        <v>0</v>
      </c>
      <c r="AK125" s="34">
        <v>0</v>
      </c>
      <c r="AL125" s="34">
        <v>7</v>
      </c>
      <c r="AM125" s="34">
        <v>20</v>
      </c>
    </row>
    <row r="126" spans="5:39" ht="15.75" x14ac:dyDescent="0.25">
      <c r="E126" s="29">
        <v>8</v>
      </c>
      <c r="F126" s="29" t="s">
        <v>10</v>
      </c>
      <c r="G126" s="29" t="s">
        <v>9</v>
      </c>
      <c r="H126" s="29">
        <v>3</v>
      </c>
      <c r="I126" s="29">
        <v>3</v>
      </c>
      <c r="J126" s="29">
        <v>30</v>
      </c>
      <c r="K126" s="29">
        <v>50</v>
      </c>
      <c r="L126" s="29">
        <v>70</v>
      </c>
      <c r="M126" s="29">
        <v>74</v>
      </c>
      <c r="N126" s="29">
        <v>66</v>
      </c>
      <c r="O126" s="29">
        <v>67</v>
      </c>
      <c r="P126" s="28">
        <v>7.88</v>
      </c>
      <c r="Q126" s="28">
        <v>10</v>
      </c>
      <c r="R126" s="28">
        <v>13.1</v>
      </c>
      <c r="S126" s="28">
        <v>14.38</v>
      </c>
      <c r="T126" s="28">
        <v>13.95</v>
      </c>
      <c r="U126" s="28">
        <v>18.21</v>
      </c>
      <c r="V126" s="29">
        <v>0</v>
      </c>
      <c r="W126" s="34">
        <v>3</v>
      </c>
      <c r="X126" s="34">
        <v>6</v>
      </c>
      <c r="Y126" s="34">
        <v>10</v>
      </c>
      <c r="Z126" s="34">
        <v>4</v>
      </c>
      <c r="AA126" s="34">
        <v>9</v>
      </c>
      <c r="AB126" s="34">
        <v>0</v>
      </c>
      <c r="AC126" s="34">
        <v>0</v>
      </c>
      <c r="AD126" s="34">
        <v>3</v>
      </c>
      <c r="AE126" s="34">
        <v>7</v>
      </c>
      <c r="AF126" s="34">
        <v>4</v>
      </c>
      <c r="AG126" s="34">
        <v>9</v>
      </c>
      <c r="AH126" s="34">
        <v>0</v>
      </c>
      <c r="AI126" s="34">
        <v>0</v>
      </c>
      <c r="AJ126" s="34">
        <v>1</v>
      </c>
      <c r="AK126" s="34">
        <v>5</v>
      </c>
      <c r="AL126" s="34">
        <v>7</v>
      </c>
      <c r="AM126" s="34">
        <v>25</v>
      </c>
    </row>
    <row r="127" spans="5:39" ht="15.75" x14ac:dyDescent="0.25">
      <c r="E127" s="29">
        <v>8</v>
      </c>
      <c r="F127" s="29" t="s">
        <v>10</v>
      </c>
      <c r="G127" s="29" t="s">
        <v>9</v>
      </c>
      <c r="H127" s="29">
        <v>3</v>
      </c>
      <c r="I127" s="29">
        <v>4</v>
      </c>
      <c r="J127" s="29">
        <v>28</v>
      </c>
      <c r="K127" s="29">
        <v>49</v>
      </c>
      <c r="L127" s="29">
        <v>60</v>
      </c>
      <c r="M127" s="29">
        <v>70</v>
      </c>
      <c r="N127" s="29">
        <v>64</v>
      </c>
      <c r="O127" s="29">
        <v>65</v>
      </c>
      <c r="P127" s="28">
        <v>6.6</v>
      </c>
      <c r="Q127" s="28">
        <v>8.74</v>
      </c>
      <c r="R127" s="28">
        <v>11.24</v>
      </c>
      <c r="S127" s="28">
        <v>11.71</v>
      </c>
      <c r="T127" s="28">
        <v>12.57</v>
      </c>
      <c r="U127" s="28">
        <v>14.66</v>
      </c>
      <c r="V127" s="29">
        <v>0</v>
      </c>
      <c r="W127" s="34">
        <v>0</v>
      </c>
      <c r="X127" s="34">
        <v>5</v>
      </c>
      <c r="Y127" s="34">
        <v>8</v>
      </c>
      <c r="Z127" s="34">
        <v>3</v>
      </c>
      <c r="AA127" s="34">
        <v>8</v>
      </c>
      <c r="AB127" s="34">
        <v>0</v>
      </c>
      <c r="AC127" s="34">
        <v>0</v>
      </c>
      <c r="AD127" s="34">
        <v>2</v>
      </c>
      <c r="AE127" s="34">
        <v>4</v>
      </c>
      <c r="AF127" s="34">
        <v>3</v>
      </c>
      <c r="AG127" s="34">
        <v>9</v>
      </c>
      <c r="AH127" s="34">
        <v>0</v>
      </c>
      <c r="AI127" s="34">
        <v>0</v>
      </c>
      <c r="AJ127" s="34">
        <v>0</v>
      </c>
      <c r="AK127" s="34">
        <v>4</v>
      </c>
      <c r="AL127" s="34">
        <v>6</v>
      </c>
      <c r="AM127" s="34">
        <v>15</v>
      </c>
    </row>
    <row r="128" spans="5:39" ht="15.75" x14ac:dyDescent="0.25">
      <c r="E128" s="29">
        <v>8</v>
      </c>
      <c r="F128" s="29" t="s">
        <v>10</v>
      </c>
      <c r="G128" s="29" t="s">
        <v>9</v>
      </c>
      <c r="H128" s="29">
        <v>4</v>
      </c>
      <c r="I128" s="29">
        <v>1</v>
      </c>
      <c r="J128" s="29">
        <v>27</v>
      </c>
      <c r="K128" s="29">
        <v>44</v>
      </c>
      <c r="L128" s="29">
        <v>56</v>
      </c>
      <c r="M128" s="29">
        <v>70</v>
      </c>
      <c r="N128" s="29">
        <v>71</v>
      </c>
      <c r="O128" s="29">
        <v>75</v>
      </c>
      <c r="P128" s="28">
        <v>7.88</v>
      </c>
      <c r="Q128" s="28">
        <v>8.6</v>
      </c>
      <c r="R128" s="28">
        <v>10.3</v>
      </c>
      <c r="S128" s="28">
        <v>11.09</v>
      </c>
      <c r="T128" s="28">
        <v>13.5</v>
      </c>
      <c r="U128" s="28">
        <v>11.84</v>
      </c>
      <c r="V128" s="29">
        <v>0</v>
      </c>
      <c r="W128" s="34">
        <v>0</v>
      </c>
      <c r="X128" s="34">
        <v>6</v>
      </c>
      <c r="Y128" s="34">
        <v>10</v>
      </c>
      <c r="Z128" s="34">
        <v>4</v>
      </c>
      <c r="AA128" s="34">
        <v>2</v>
      </c>
      <c r="AB128" s="34">
        <v>0</v>
      </c>
      <c r="AC128" s="34">
        <v>0</v>
      </c>
      <c r="AD128" s="34">
        <v>3</v>
      </c>
      <c r="AE128" s="34">
        <v>6</v>
      </c>
      <c r="AF128" s="34">
        <v>4</v>
      </c>
      <c r="AG128" s="34">
        <v>8</v>
      </c>
      <c r="AH128" s="34">
        <v>0</v>
      </c>
      <c r="AI128" s="34">
        <v>0</v>
      </c>
      <c r="AJ128" s="34">
        <v>0</v>
      </c>
      <c r="AK128" s="34">
        <v>10</v>
      </c>
      <c r="AL128" s="34">
        <v>13</v>
      </c>
      <c r="AM128" s="34">
        <v>18</v>
      </c>
    </row>
    <row r="129" spans="5:39" ht="15.75" x14ac:dyDescent="0.25">
      <c r="E129" s="29">
        <v>8</v>
      </c>
      <c r="F129" s="29" t="s">
        <v>10</v>
      </c>
      <c r="G129" s="29" t="s">
        <v>9</v>
      </c>
      <c r="H129" s="29">
        <v>4</v>
      </c>
      <c r="I129" s="29">
        <v>2</v>
      </c>
      <c r="J129" s="29">
        <v>27</v>
      </c>
      <c r="K129" s="29">
        <v>42</v>
      </c>
      <c r="L129" s="29">
        <v>56</v>
      </c>
      <c r="M129" s="29">
        <v>62</v>
      </c>
      <c r="N129" s="29">
        <v>67</v>
      </c>
      <c r="O129" s="29">
        <v>68</v>
      </c>
      <c r="P129" s="28">
        <v>5.6</v>
      </c>
      <c r="Q129" s="28">
        <v>6.78</v>
      </c>
      <c r="R129" s="28">
        <v>9.8000000000000007</v>
      </c>
      <c r="S129" s="28">
        <v>10.67</v>
      </c>
      <c r="T129" s="28">
        <v>15.73</v>
      </c>
      <c r="U129" s="28">
        <v>15.61</v>
      </c>
      <c r="V129" s="29">
        <v>0</v>
      </c>
      <c r="W129" s="34">
        <v>0</v>
      </c>
      <c r="X129" s="34">
        <v>4</v>
      </c>
      <c r="Y129" s="34">
        <v>9</v>
      </c>
      <c r="Z129" s="34">
        <v>3</v>
      </c>
      <c r="AA129" s="34">
        <v>1</v>
      </c>
      <c r="AB129" s="34">
        <v>0</v>
      </c>
      <c r="AC129" s="34">
        <v>0</v>
      </c>
      <c r="AD129" s="34">
        <v>3</v>
      </c>
      <c r="AE129" s="34">
        <v>5</v>
      </c>
      <c r="AF129" s="34">
        <v>3</v>
      </c>
      <c r="AG129" s="34">
        <v>6</v>
      </c>
      <c r="AH129" s="34">
        <v>0</v>
      </c>
      <c r="AI129" s="34">
        <v>0</v>
      </c>
      <c r="AJ129" s="34">
        <v>0</v>
      </c>
      <c r="AK129" s="34">
        <v>3</v>
      </c>
      <c r="AL129" s="34">
        <v>12</v>
      </c>
      <c r="AM129" s="34">
        <v>19</v>
      </c>
    </row>
    <row r="130" spans="5:39" ht="15.75" x14ac:dyDescent="0.25">
      <c r="E130" s="29">
        <v>8</v>
      </c>
      <c r="F130" s="29" t="s">
        <v>10</v>
      </c>
      <c r="G130" s="29" t="s">
        <v>9</v>
      </c>
      <c r="H130" s="29">
        <v>4</v>
      </c>
      <c r="I130" s="29">
        <v>3</v>
      </c>
      <c r="J130" s="29">
        <v>23</v>
      </c>
      <c r="K130" s="29">
        <v>40</v>
      </c>
      <c r="L130" s="29">
        <v>56</v>
      </c>
      <c r="M130" s="29">
        <v>50</v>
      </c>
      <c r="N130" s="29">
        <v>66</v>
      </c>
      <c r="O130" s="29">
        <v>72</v>
      </c>
      <c r="P130" s="28">
        <v>5.42</v>
      </c>
      <c r="Q130" s="28">
        <v>7.14</v>
      </c>
      <c r="R130" s="28">
        <v>9.4</v>
      </c>
      <c r="S130" s="28">
        <v>10.17</v>
      </c>
      <c r="T130" s="28">
        <v>11.52</v>
      </c>
      <c r="U130" s="28">
        <v>15.68</v>
      </c>
      <c r="V130" s="29">
        <v>0</v>
      </c>
      <c r="W130" s="34">
        <v>0</v>
      </c>
      <c r="X130" s="34">
        <v>6</v>
      </c>
      <c r="Y130" s="34">
        <v>4</v>
      </c>
      <c r="Z130" s="34">
        <v>4</v>
      </c>
      <c r="AA130" s="34">
        <v>1</v>
      </c>
      <c r="AB130" s="34">
        <v>0</v>
      </c>
      <c r="AC130" s="34">
        <v>0</v>
      </c>
      <c r="AD130" s="34">
        <v>2</v>
      </c>
      <c r="AE130" s="34">
        <v>5</v>
      </c>
      <c r="AF130" s="34">
        <v>4</v>
      </c>
      <c r="AG130" s="34">
        <v>7</v>
      </c>
      <c r="AH130" s="34">
        <v>0</v>
      </c>
      <c r="AI130" s="34">
        <v>0</v>
      </c>
      <c r="AJ130" s="34">
        <v>0</v>
      </c>
      <c r="AK130" s="34">
        <v>3</v>
      </c>
      <c r="AL130" s="34">
        <v>10</v>
      </c>
      <c r="AM130" s="34">
        <v>18</v>
      </c>
    </row>
    <row r="131" spans="5:39" ht="15.75" x14ac:dyDescent="0.25">
      <c r="E131" s="29">
        <v>8</v>
      </c>
      <c r="F131" s="29" t="s">
        <v>10</v>
      </c>
      <c r="G131" s="29" t="s">
        <v>9</v>
      </c>
      <c r="H131" s="29">
        <v>4</v>
      </c>
      <c r="I131" s="29">
        <v>4</v>
      </c>
      <c r="J131" s="29">
        <v>26</v>
      </c>
      <c r="K131" s="29">
        <v>36</v>
      </c>
      <c r="L131" s="29">
        <v>61</v>
      </c>
      <c r="M131" s="29">
        <v>66</v>
      </c>
      <c r="N131" s="29">
        <v>70</v>
      </c>
      <c r="O131" s="29">
        <v>72</v>
      </c>
      <c r="P131" s="28">
        <v>7.7</v>
      </c>
      <c r="Q131" s="28">
        <v>11.1</v>
      </c>
      <c r="R131" s="28">
        <v>10.199999999999999</v>
      </c>
      <c r="S131" s="28">
        <v>11.83</v>
      </c>
      <c r="T131" s="28">
        <v>11.59</v>
      </c>
      <c r="U131" s="28">
        <v>11.76</v>
      </c>
      <c r="V131" s="29">
        <v>0</v>
      </c>
      <c r="W131" s="34">
        <v>1</v>
      </c>
      <c r="X131" s="34">
        <v>6</v>
      </c>
      <c r="Y131" s="34">
        <v>6</v>
      </c>
      <c r="Z131" s="34">
        <v>3</v>
      </c>
      <c r="AA131" s="34">
        <v>1</v>
      </c>
      <c r="AB131" s="34">
        <v>0</v>
      </c>
      <c r="AC131" s="34">
        <v>0</v>
      </c>
      <c r="AD131" s="34">
        <v>3</v>
      </c>
      <c r="AE131" s="34">
        <v>5</v>
      </c>
      <c r="AF131" s="34">
        <v>3</v>
      </c>
      <c r="AG131" s="34">
        <v>8</v>
      </c>
      <c r="AH131" s="34">
        <v>0</v>
      </c>
      <c r="AI131" s="34">
        <v>0</v>
      </c>
      <c r="AJ131" s="34">
        <v>0</v>
      </c>
      <c r="AK131" s="34">
        <v>5</v>
      </c>
      <c r="AL131" s="34">
        <v>11</v>
      </c>
      <c r="AM131" s="34">
        <v>17</v>
      </c>
    </row>
    <row r="132" spans="5:39" ht="15.75" x14ac:dyDescent="0.25">
      <c r="E132" s="2"/>
      <c r="F132" s="2"/>
      <c r="G132" s="2"/>
      <c r="H132" s="2"/>
      <c r="I132" s="2"/>
      <c r="J132" s="2"/>
      <c r="K132" s="2"/>
      <c r="L132" s="2"/>
      <c r="M132" s="2"/>
      <c r="N132" s="2"/>
      <c r="O132" s="2"/>
      <c r="P132" s="3"/>
      <c r="Q132" s="3"/>
      <c r="R132" s="3"/>
      <c r="S132" s="3"/>
      <c r="T132" s="3"/>
      <c r="U132" s="3"/>
      <c r="W132" s="5"/>
      <c r="X132" s="5"/>
      <c r="Y132" s="5"/>
      <c r="Z132" s="5"/>
      <c r="AA132" s="5"/>
      <c r="AB132" s="5"/>
      <c r="AC132" s="5"/>
      <c r="AD132" s="5"/>
      <c r="AE132" s="5"/>
      <c r="AF132" s="5"/>
      <c r="AG132" s="5"/>
      <c r="AH132" s="5"/>
      <c r="AI132" s="5"/>
      <c r="AJ132" s="5"/>
      <c r="AK132" s="5"/>
      <c r="AL132" s="5"/>
      <c r="AM132" s="5"/>
    </row>
    <row r="133" spans="5:39" ht="15.75" x14ac:dyDescent="0.25">
      <c r="E133" s="2"/>
      <c r="F133" s="2"/>
      <c r="G133" s="2"/>
      <c r="H133" s="2"/>
      <c r="I133" s="2"/>
      <c r="J133" s="2"/>
      <c r="K133" s="2"/>
      <c r="L133" s="2"/>
      <c r="M133" s="2"/>
      <c r="N133" s="2"/>
      <c r="O133" s="2"/>
      <c r="P133" s="3"/>
      <c r="Q133" s="3"/>
      <c r="R133" s="3"/>
      <c r="S133" s="3"/>
      <c r="T133" s="3"/>
      <c r="U133" s="3"/>
      <c r="W133" s="5"/>
      <c r="X133" s="5"/>
      <c r="Y133" s="5"/>
      <c r="Z133" s="5"/>
      <c r="AA133" s="5"/>
      <c r="AB133" s="5"/>
      <c r="AC133" s="5"/>
      <c r="AD133" s="5"/>
      <c r="AE133" s="5"/>
      <c r="AF133" s="5"/>
      <c r="AG133" s="5"/>
      <c r="AH133" s="5"/>
      <c r="AI133" s="5"/>
      <c r="AJ133" s="5"/>
      <c r="AK133" s="5"/>
      <c r="AL133" s="5"/>
      <c r="AM133" s="5"/>
    </row>
    <row r="134" spans="5:39" ht="15.75" x14ac:dyDescent="0.25">
      <c r="E134" s="2"/>
      <c r="F134" s="2"/>
      <c r="G134" s="2"/>
      <c r="H134" s="2"/>
      <c r="I134" s="2"/>
      <c r="J134" s="2"/>
      <c r="K134" s="2"/>
      <c r="L134" s="2"/>
      <c r="M134" s="2"/>
      <c r="N134" s="2"/>
      <c r="O134" s="2"/>
      <c r="P134" s="3"/>
      <c r="Q134" s="3"/>
      <c r="R134" s="3"/>
      <c r="S134" s="3"/>
      <c r="T134" s="3"/>
      <c r="U134" s="3"/>
    </row>
    <row r="135" spans="5:39" ht="15.75" x14ac:dyDescent="0.25">
      <c r="E135" s="2"/>
      <c r="F135" s="2"/>
      <c r="G135" s="2"/>
      <c r="H135" s="2"/>
      <c r="I135" s="2"/>
      <c r="J135" s="2"/>
      <c r="K135" s="2"/>
      <c r="L135" s="2"/>
      <c r="M135" s="2"/>
      <c r="N135" s="2"/>
      <c r="O135" s="2"/>
      <c r="P135" s="3"/>
      <c r="Q135" s="3"/>
      <c r="R135" s="3"/>
      <c r="S135" s="3"/>
      <c r="T135" s="3"/>
      <c r="U135" s="3"/>
    </row>
  </sheetData>
  <mergeCells count="1">
    <mergeCell ref="B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I133"/>
  <sheetViews>
    <sheetView zoomScale="80" zoomScaleNormal="80" workbookViewId="0">
      <selection activeCell="E1" sqref="E1"/>
    </sheetView>
  </sheetViews>
  <sheetFormatPr baseColWidth="10" defaultRowHeight="15.75" x14ac:dyDescent="0.25"/>
  <cols>
    <col min="1" max="1" width="5.140625" customWidth="1"/>
    <col min="2" max="2" width="24.140625" customWidth="1"/>
    <col min="3" max="3" width="63.7109375" customWidth="1"/>
    <col min="4" max="4" width="6.140625" customWidth="1"/>
    <col min="5" max="5" width="13.28515625" customWidth="1"/>
    <col min="6" max="7" width="13.140625" customWidth="1"/>
    <col min="8" max="8" width="13.28515625" customWidth="1"/>
    <col min="9" max="12" width="11.42578125" style="2"/>
    <col min="15" max="17" width="12.28515625" customWidth="1"/>
    <col min="18" max="18" width="12.5703125" customWidth="1"/>
    <col min="21" max="21" width="12.7109375" bestFit="1" customWidth="1"/>
    <col min="22" max="22" width="11.42578125" customWidth="1"/>
    <col min="25" max="26" width="11.42578125" customWidth="1"/>
    <col min="33" max="33" width="11.42578125" customWidth="1"/>
    <col min="40" max="40" width="12.7109375" bestFit="1" customWidth="1"/>
    <col min="105" max="105" width="12.7109375" bestFit="1" customWidth="1"/>
  </cols>
  <sheetData>
    <row r="1" spans="2:139" x14ac:dyDescent="0.25">
      <c r="CO1" s="212" t="s">
        <v>584</v>
      </c>
      <c r="CP1" s="212"/>
      <c r="CQ1" s="212"/>
      <c r="CR1" s="212"/>
      <c r="CS1" s="212"/>
      <c r="CT1" s="212"/>
      <c r="CU1" s="212"/>
      <c r="CV1" s="212"/>
      <c r="CW1" s="212"/>
      <c r="CX1" s="212"/>
      <c r="EA1" t="s">
        <v>185</v>
      </c>
      <c r="EC1">
        <v>1.5</v>
      </c>
    </row>
    <row r="2" spans="2:139" x14ac:dyDescent="0.25">
      <c r="I2" s="218" t="s">
        <v>514</v>
      </c>
      <c r="J2" s="218"/>
      <c r="K2" s="218"/>
      <c r="L2" s="218"/>
      <c r="M2" s="218"/>
      <c r="N2" s="218"/>
      <c r="O2" s="218" t="s">
        <v>515</v>
      </c>
      <c r="P2" s="218"/>
      <c r="Q2" s="218"/>
      <c r="R2" s="218"/>
      <c r="S2" s="218"/>
      <c r="T2" s="218"/>
      <c r="U2" s="218" t="s">
        <v>516</v>
      </c>
      <c r="V2" s="218"/>
      <c r="W2" s="218"/>
      <c r="X2" s="218"/>
      <c r="Y2" s="218"/>
      <c r="Z2" s="218"/>
      <c r="AA2" s="218" t="s">
        <v>522</v>
      </c>
      <c r="AB2" s="218"/>
      <c r="AC2" s="218"/>
      <c r="AD2" s="218"/>
      <c r="AE2" s="218"/>
      <c r="AF2" s="218"/>
      <c r="AG2" s="218" t="s">
        <v>517</v>
      </c>
      <c r="AH2" s="218"/>
      <c r="AI2" s="218"/>
      <c r="AJ2" s="218"/>
      <c r="AK2" s="218"/>
      <c r="AL2" s="218"/>
      <c r="AM2" s="218" t="s">
        <v>518</v>
      </c>
      <c r="AN2" s="218"/>
      <c r="AO2" s="218"/>
      <c r="AP2" s="218"/>
      <c r="AQ2" s="218"/>
      <c r="AR2" s="218"/>
      <c r="AS2" s="218" t="s">
        <v>519</v>
      </c>
      <c r="AT2" s="218"/>
      <c r="AU2" s="218"/>
      <c r="AV2" s="218"/>
      <c r="AW2" s="218"/>
      <c r="AX2" s="218"/>
      <c r="AY2" s="218" t="s">
        <v>521</v>
      </c>
      <c r="AZ2" s="218"/>
      <c r="BA2" s="218"/>
      <c r="BB2" s="218"/>
      <c r="BC2" s="218"/>
      <c r="BD2" s="218"/>
      <c r="BE2" s="218" t="s">
        <v>520</v>
      </c>
      <c r="BF2" s="218"/>
      <c r="BG2" s="218"/>
      <c r="BH2" s="218"/>
      <c r="BI2" s="218"/>
      <c r="BJ2" s="218"/>
      <c r="BK2" s="218" t="s">
        <v>523</v>
      </c>
      <c r="BL2" s="218"/>
      <c r="BM2" s="218"/>
      <c r="BN2" s="218"/>
      <c r="BO2" s="218"/>
      <c r="BP2" s="218"/>
      <c r="BQ2" s="218" t="s">
        <v>524</v>
      </c>
      <c r="BR2" s="218"/>
      <c r="BS2" s="218"/>
      <c r="BT2" s="218"/>
      <c r="BU2" s="218"/>
      <c r="BV2" s="218"/>
      <c r="BW2" s="218" t="s">
        <v>525</v>
      </c>
      <c r="BX2" s="218"/>
      <c r="BY2" s="218"/>
      <c r="BZ2" s="218"/>
      <c r="CA2" s="218"/>
      <c r="CB2" s="218"/>
      <c r="CC2" s="218" t="s">
        <v>526</v>
      </c>
      <c r="CD2" s="218"/>
      <c r="CE2" s="218"/>
      <c r="CF2" s="218"/>
      <c r="CG2" s="218"/>
      <c r="CH2" s="218"/>
      <c r="CI2" s="218" t="s">
        <v>527</v>
      </c>
      <c r="CJ2" s="218"/>
      <c r="CK2" s="218"/>
      <c r="CL2" s="218"/>
      <c r="CM2" s="218"/>
      <c r="CN2" s="218"/>
      <c r="CT2" s="212" t="s">
        <v>545</v>
      </c>
      <c r="CU2" s="212"/>
      <c r="CV2" s="212"/>
      <c r="CW2" s="212"/>
      <c r="CY2" s="212" t="s">
        <v>544</v>
      </c>
      <c r="CZ2" s="212"/>
      <c r="DA2" s="212"/>
      <c r="DB2" s="212"/>
      <c r="DC2" s="212" t="s">
        <v>545</v>
      </c>
      <c r="DD2" s="212"/>
      <c r="DE2" s="212" t="s">
        <v>580</v>
      </c>
      <c r="DF2" s="212"/>
      <c r="DG2" s="212"/>
      <c r="DH2" s="212"/>
      <c r="DI2" s="212"/>
      <c r="DJ2" s="212" t="s">
        <v>581</v>
      </c>
      <c r="DK2" s="212"/>
      <c r="DL2" s="212"/>
      <c r="DM2" s="212"/>
      <c r="DN2" s="212"/>
      <c r="DO2" s="212" t="s">
        <v>582</v>
      </c>
      <c r="DP2" s="212"/>
      <c r="DQ2" s="212"/>
      <c r="DR2" s="212"/>
      <c r="DS2" s="212"/>
      <c r="DT2" s="212" t="s">
        <v>583</v>
      </c>
      <c r="DU2" s="212"/>
      <c r="DV2" s="212"/>
      <c r="DW2" s="212"/>
      <c r="DX2" s="212"/>
      <c r="EA2" t="s">
        <v>567</v>
      </c>
      <c r="EC2">
        <v>0.4</v>
      </c>
    </row>
    <row r="3" spans="2:139" ht="20.25" x14ac:dyDescent="0.3">
      <c r="B3" s="211" t="s">
        <v>160</v>
      </c>
      <c r="C3" s="211"/>
      <c r="D3" s="35"/>
      <c r="E3" s="10" t="s">
        <v>0</v>
      </c>
      <c r="F3" s="10" t="s">
        <v>43</v>
      </c>
      <c r="G3" s="10" t="s">
        <v>44</v>
      </c>
      <c r="H3" s="10" t="s">
        <v>3</v>
      </c>
      <c r="I3" s="11" t="s">
        <v>48</v>
      </c>
      <c r="J3" s="11" t="s">
        <v>49</v>
      </c>
      <c r="K3" s="11" t="s">
        <v>50</v>
      </c>
      <c r="L3" s="11" t="s">
        <v>51</v>
      </c>
      <c r="M3" s="11" t="s">
        <v>52</v>
      </c>
      <c r="N3" s="11" t="s">
        <v>53</v>
      </c>
      <c r="O3" s="12" t="s">
        <v>54</v>
      </c>
      <c r="P3" s="12" t="s">
        <v>55</v>
      </c>
      <c r="Q3" s="12" t="s">
        <v>56</v>
      </c>
      <c r="R3" s="12" t="s">
        <v>57</v>
      </c>
      <c r="S3" s="12" t="s">
        <v>58</v>
      </c>
      <c r="T3" s="12" t="s">
        <v>59</v>
      </c>
      <c r="U3" s="13" t="s">
        <v>60</v>
      </c>
      <c r="V3" s="13" t="s">
        <v>61</v>
      </c>
      <c r="W3" s="13" t="s">
        <v>62</v>
      </c>
      <c r="X3" s="13" t="s">
        <v>63</v>
      </c>
      <c r="Y3" s="13" t="s">
        <v>64</v>
      </c>
      <c r="Z3" s="13" t="s">
        <v>65</v>
      </c>
      <c r="AA3" s="14" t="s">
        <v>66</v>
      </c>
      <c r="AB3" s="14" t="s">
        <v>67</v>
      </c>
      <c r="AC3" s="14" t="s">
        <v>68</v>
      </c>
      <c r="AD3" s="14" t="s">
        <v>69</v>
      </c>
      <c r="AE3" s="14" t="s">
        <v>70</v>
      </c>
      <c r="AF3" s="14" t="s">
        <v>71</v>
      </c>
      <c r="AG3" s="11" t="s">
        <v>72</v>
      </c>
      <c r="AH3" s="11" t="s">
        <v>73</v>
      </c>
      <c r="AI3" s="11" t="s">
        <v>74</v>
      </c>
      <c r="AJ3" s="11" t="s">
        <v>75</v>
      </c>
      <c r="AK3" s="11" t="s">
        <v>76</v>
      </c>
      <c r="AL3" s="11" t="s">
        <v>77</v>
      </c>
      <c r="AM3" s="12" t="s">
        <v>78</v>
      </c>
      <c r="AN3" s="12" t="s">
        <v>79</v>
      </c>
      <c r="AO3" s="12" t="s">
        <v>80</v>
      </c>
      <c r="AP3" s="12" t="s">
        <v>81</v>
      </c>
      <c r="AQ3" s="12" t="s">
        <v>82</v>
      </c>
      <c r="AR3" s="12" t="s">
        <v>83</v>
      </c>
      <c r="AS3" s="13" t="s">
        <v>84</v>
      </c>
      <c r="AT3" s="13" t="s">
        <v>85</v>
      </c>
      <c r="AU3" s="13" t="s">
        <v>86</v>
      </c>
      <c r="AV3" s="13" t="s">
        <v>87</v>
      </c>
      <c r="AW3" s="13" t="s">
        <v>88</v>
      </c>
      <c r="AX3" s="13" t="s">
        <v>89</v>
      </c>
      <c r="AY3" s="14" t="s">
        <v>90</v>
      </c>
      <c r="AZ3" s="14" t="s">
        <v>91</v>
      </c>
      <c r="BA3" s="14" t="s">
        <v>92</v>
      </c>
      <c r="BB3" s="14" t="s">
        <v>93</v>
      </c>
      <c r="BC3" s="14" t="s">
        <v>94</v>
      </c>
      <c r="BD3" s="14" t="s">
        <v>95</v>
      </c>
      <c r="BE3" s="15" t="s">
        <v>96</v>
      </c>
      <c r="BF3" s="15" t="s">
        <v>97</v>
      </c>
      <c r="BG3" s="15" t="s">
        <v>98</v>
      </c>
      <c r="BH3" s="15" t="s">
        <v>99</v>
      </c>
      <c r="BI3" s="15" t="s">
        <v>100</v>
      </c>
      <c r="BJ3" s="15" t="s">
        <v>101</v>
      </c>
      <c r="BK3" s="16" t="s">
        <v>102</v>
      </c>
      <c r="BL3" s="16" t="s">
        <v>103</v>
      </c>
      <c r="BM3" s="16" t="s">
        <v>104</v>
      </c>
      <c r="BN3" s="16" t="s">
        <v>105</v>
      </c>
      <c r="BO3" s="16" t="s">
        <v>106</v>
      </c>
      <c r="BP3" s="16" t="s">
        <v>107</v>
      </c>
      <c r="BQ3" s="15" t="s">
        <v>108</v>
      </c>
      <c r="BR3" s="15" t="s">
        <v>109</v>
      </c>
      <c r="BS3" s="15" t="s">
        <v>110</v>
      </c>
      <c r="BT3" s="15" t="s">
        <v>111</v>
      </c>
      <c r="BU3" s="15" t="s">
        <v>112</v>
      </c>
      <c r="BV3" s="15" t="s">
        <v>113</v>
      </c>
      <c r="BW3" s="16" t="s">
        <v>114</v>
      </c>
      <c r="BX3" s="16" t="s">
        <v>115</v>
      </c>
      <c r="BY3" s="16" t="s">
        <v>116</v>
      </c>
      <c r="BZ3" s="16" t="s">
        <v>117</v>
      </c>
      <c r="CA3" s="16" t="s">
        <v>118</v>
      </c>
      <c r="CB3" s="16" t="s">
        <v>119</v>
      </c>
      <c r="CC3" s="15" t="s">
        <v>120</v>
      </c>
      <c r="CD3" s="15" t="s">
        <v>121</v>
      </c>
      <c r="CE3" s="15" t="s">
        <v>122</v>
      </c>
      <c r="CF3" s="15" t="s">
        <v>123</v>
      </c>
      <c r="CG3" s="15" t="s">
        <v>124</v>
      </c>
      <c r="CH3" s="15" t="s">
        <v>125</v>
      </c>
      <c r="CI3" s="16" t="s">
        <v>126</v>
      </c>
      <c r="CJ3" s="16" t="s">
        <v>127</v>
      </c>
      <c r="CK3" s="16" t="s">
        <v>128</v>
      </c>
      <c r="CL3" s="16" t="s">
        <v>129</v>
      </c>
      <c r="CM3" s="16" t="s">
        <v>130</v>
      </c>
      <c r="CN3" s="16" t="s">
        <v>131</v>
      </c>
      <c r="CO3" s="56" t="s">
        <v>529</v>
      </c>
      <c r="CP3" s="56" t="s">
        <v>530</v>
      </c>
      <c r="CQ3" s="56" t="s">
        <v>531</v>
      </c>
      <c r="CR3" s="56" t="s">
        <v>532</v>
      </c>
      <c r="CS3" s="56" t="s">
        <v>533</v>
      </c>
      <c r="CT3" s="56" t="s">
        <v>528</v>
      </c>
      <c r="CU3" s="56" t="s">
        <v>534</v>
      </c>
      <c r="CV3" s="56" t="s">
        <v>535</v>
      </c>
      <c r="CW3" s="56" t="s">
        <v>536</v>
      </c>
      <c r="CX3" s="56" t="s">
        <v>537</v>
      </c>
      <c r="CY3" s="56" t="s">
        <v>538</v>
      </c>
      <c r="CZ3" s="56" t="s">
        <v>539</v>
      </c>
      <c r="DA3" s="56" t="s">
        <v>540</v>
      </c>
      <c r="DB3" s="56" t="s">
        <v>541</v>
      </c>
      <c r="DC3" s="56" t="s">
        <v>542</v>
      </c>
      <c r="DD3" s="56" t="s">
        <v>543</v>
      </c>
      <c r="DE3" s="56" t="s">
        <v>546</v>
      </c>
      <c r="DF3" s="56" t="s">
        <v>547</v>
      </c>
      <c r="DG3" s="56" t="s">
        <v>558</v>
      </c>
      <c r="DH3" s="56" t="s">
        <v>549</v>
      </c>
      <c r="DI3" s="56" t="s">
        <v>548</v>
      </c>
      <c r="DJ3" s="56" t="s">
        <v>550</v>
      </c>
      <c r="DK3" s="56" t="s">
        <v>551</v>
      </c>
      <c r="DL3" s="56" t="s">
        <v>557</v>
      </c>
      <c r="DM3" s="56" t="s">
        <v>552</v>
      </c>
      <c r="DN3" s="56" t="s">
        <v>553</v>
      </c>
      <c r="DO3" s="56" t="s">
        <v>554</v>
      </c>
      <c r="DP3" s="56" t="s">
        <v>555</v>
      </c>
      <c r="DQ3" s="56" t="s">
        <v>556</v>
      </c>
      <c r="DR3" s="56" t="s">
        <v>559</v>
      </c>
      <c r="DS3" s="56" t="s">
        <v>560</v>
      </c>
      <c r="DT3" s="56" t="s">
        <v>561</v>
      </c>
      <c r="DU3" s="56" t="s">
        <v>562</v>
      </c>
      <c r="DV3" s="56" t="s">
        <v>563</v>
      </c>
      <c r="DW3" s="56" t="s">
        <v>564</v>
      </c>
      <c r="DX3" s="56" t="s">
        <v>565</v>
      </c>
      <c r="EA3" s="57" t="s">
        <v>568</v>
      </c>
      <c r="EB3" s="57"/>
      <c r="EC3" s="55">
        <v>2</v>
      </c>
      <c r="ED3" s="9"/>
      <c r="EE3" t="s">
        <v>566</v>
      </c>
    </row>
    <row r="4" spans="2:139" x14ac:dyDescent="0.25">
      <c r="D4" s="35"/>
      <c r="E4" s="17">
        <v>1</v>
      </c>
      <c r="F4" s="17" t="s">
        <v>45</v>
      </c>
      <c r="G4" s="17" t="s">
        <v>11</v>
      </c>
      <c r="H4" s="17">
        <v>1</v>
      </c>
      <c r="I4" s="17">
        <v>18</v>
      </c>
      <c r="J4" s="17">
        <v>8</v>
      </c>
      <c r="K4" s="17">
        <v>19</v>
      </c>
      <c r="L4" s="17">
        <v>18</v>
      </c>
      <c r="M4" s="17">
        <v>7</v>
      </c>
      <c r="N4" s="17">
        <v>1</v>
      </c>
      <c r="O4" s="17">
        <v>4</v>
      </c>
      <c r="P4" s="17">
        <v>14</v>
      </c>
      <c r="Q4" s="17">
        <v>7</v>
      </c>
      <c r="R4" s="17">
        <v>23</v>
      </c>
      <c r="S4" s="17">
        <v>20</v>
      </c>
      <c r="T4" s="17">
        <v>6</v>
      </c>
      <c r="U4" s="17">
        <v>0</v>
      </c>
      <c r="V4" s="17">
        <v>3</v>
      </c>
      <c r="W4" s="17">
        <v>3</v>
      </c>
      <c r="X4" s="17">
        <v>1</v>
      </c>
      <c r="Y4" s="17">
        <v>4</v>
      </c>
      <c r="Z4" s="17">
        <v>2</v>
      </c>
      <c r="AA4" s="17">
        <v>6</v>
      </c>
      <c r="AB4" s="17">
        <v>7</v>
      </c>
      <c r="AC4" s="17">
        <v>4</v>
      </c>
      <c r="AD4" s="17">
        <v>18</v>
      </c>
      <c r="AE4" s="17">
        <v>20</v>
      </c>
      <c r="AF4" s="17">
        <v>7</v>
      </c>
      <c r="AG4" s="27">
        <v>1.756</v>
      </c>
      <c r="AH4" s="27">
        <v>1.0649999999999999</v>
      </c>
      <c r="AI4" s="27">
        <v>2.4900000000000002</v>
      </c>
      <c r="AJ4" s="27">
        <v>2.13</v>
      </c>
      <c r="AK4" s="27">
        <v>0.78</v>
      </c>
      <c r="AL4" s="27">
        <v>0.125</v>
      </c>
      <c r="AM4" s="27">
        <v>0.26500000000000001</v>
      </c>
      <c r="AN4" s="27">
        <v>1.125</v>
      </c>
      <c r="AO4" s="27">
        <v>0.53</v>
      </c>
      <c r="AP4" s="27">
        <v>1.74</v>
      </c>
      <c r="AQ4" s="27">
        <v>1.38</v>
      </c>
      <c r="AR4" s="27">
        <v>0.46500000000000002</v>
      </c>
      <c r="AS4" s="27">
        <v>0</v>
      </c>
      <c r="AT4" s="27">
        <v>0.13</v>
      </c>
      <c r="AU4" s="27">
        <v>0.11</v>
      </c>
      <c r="AV4" s="27">
        <v>0.03</v>
      </c>
      <c r="AW4" s="27">
        <v>0.155</v>
      </c>
      <c r="AX4" s="27">
        <v>0.08</v>
      </c>
      <c r="AY4" s="27">
        <v>0.40500000000000003</v>
      </c>
      <c r="AZ4" s="27">
        <v>0.57499999999999996</v>
      </c>
      <c r="BA4" s="27">
        <v>0.32500000000000001</v>
      </c>
      <c r="BB4" s="27">
        <v>1.425</v>
      </c>
      <c r="BC4" s="27">
        <v>0.94499999999999995</v>
      </c>
      <c r="BD4" s="27">
        <v>0.4</v>
      </c>
      <c r="BE4" s="25">
        <v>59</v>
      </c>
      <c r="BF4" s="25">
        <v>61.8</v>
      </c>
      <c r="BG4" s="25">
        <v>58.37</v>
      </c>
      <c r="BH4" s="25">
        <v>57.59</v>
      </c>
      <c r="BI4" s="25">
        <v>58.64</v>
      </c>
      <c r="BJ4" s="25">
        <v>51.22</v>
      </c>
      <c r="BK4" s="25">
        <v>42.4</v>
      </c>
      <c r="BL4" s="25">
        <v>47.98</v>
      </c>
      <c r="BM4" s="25">
        <v>50.1</v>
      </c>
      <c r="BN4" s="25">
        <v>52.98</v>
      </c>
      <c r="BO4" s="25">
        <v>40.299999999999997</v>
      </c>
      <c r="BP4" s="25">
        <v>49.53</v>
      </c>
      <c r="BQ4" s="25">
        <v>82</v>
      </c>
      <c r="BR4" s="25">
        <v>78.7</v>
      </c>
      <c r="BS4" s="25">
        <v>85.95</v>
      </c>
      <c r="BT4" s="25">
        <v>71.59</v>
      </c>
      <c r="BU4" s="25">
        <v>63.38</v>
      </c>
      <c r="BV4" s="25">
        <v>69.88</v>
      </c>
      <c r="BW4" s="25">
        <v>63.45</v>
      </c>
      <c r="BX4" s="25">
        <v>66.010000000000005</v>
      </c>
      <c r="BY4" s="25">
        <v>65.69</v>
      </c>
      <c r="BZ4" s="25">
        <v>62.12</v>
      </c>
      <c r="CA4" s="25">
        <v>55.75</v>
      </c>
      <c r="CB4" s="25">
        <v>65.63</v>
      </c>
      <c r="CC4" s="27">
        <v>0.2</v>
      </c>
      <c r="CD4" s="27">
        <v>0.16500000000000001</v>
      </c>
      <c r="CE4" s="27">
        <v>0.17499999999999999</v>
      </c>
      <c r="CF4" s="27">
        <v>0.14000000000000001</v>
      </c>
      <c r="CG4" s="27">
        <v>0.13</v>
      </c>
      <c r="CH4" s="27">
        <v>0.125</v>
      </c>
      <c r="CI4" s="27">
        <v>0.08</v>
      </c>
      <c r="CJ4" s="27">
        <v>0.09</v>
      </c>
      <c r="CK4" s="27">
        <v>9.5000000000000001E-2</v>
      </c>
      <c r="CL4" s="27">
        <v>9.5000000000000001E-2</v>
      </c>
      <c r="CM4" s="27">
        <v>7.4999999999999997E-2</v>
      </c>
      <c r="CN4" s="27">
        <v>9.5000000000000001E-2</v>
      </c>
      <c r="CO4" s="60">
        <f>SUM(I4:N4)</f>
        <v>71</v>
      </c>
      <c r="CP4" s="60">
        <f>SUM(O4:T4)</f>
        <v>74</v>
      </c>
      <c r="CQ4" s="60">
        <f>SUM(U4:Z4)</f>
        <v>13</v>
      </c>
      <c r="CR4" s="60">
        <f>SUM(AA4:AF4)</f>
        <v>62</v>
      </c>
      <c r="CS4" s="60">
        <f>SUM(CO4:CR4)</f>
        <v>220</v>
      </c>
      <c r="CT4" s="60">
        <f>SUM(AG4:AL4)</f>
        <v>8.3460000000000001</v>
      </c>
      <c r="CU4" s="60">
        <f>SUM(AM4:AR4)</f>
        <v>5.5049999999999999</v>
      </c>
      <c r="CV4" s="60">
        <f>SUM(AS4:AX4)</f>
        <v>0.505</v>
      </c>
      <c r="CW4" s="60">
        <f>SUM(AY4:BD4)</f>
        <v>4.0750000000000002</v>
      </c>
      <c r="CX4" s="60">
        <f>SUM(CT4:CW4)</f>
        <v>18.431000000000001</v>
      </c>
      <c r="CY4" s="60">
        <f>AVERAGE(BE4:BJ4)</f>
        <v>57.77</v>
      </c>
      <c r="CZ4" s="60">
        <f>AVERAGE(BK4:BP4)</f>
        <v>47.214999999999996</v>
      </c>
      <c r="DA4" s="60">
        <f>AVERAGE(BQ4:BV4)</f>
        <v>75.25</v>
      </c>
      <c r="DB4" s="60">
        <f>AVERAGE(BW4:CB4)</f>
        <v>63.108333333333327</v>
      </c>
      <c r="DC4" s="60">
        <f>AVERAGE(CC4:CH4)</f>
        <v>0.15583333333333335</v>
      </c>
      <c r="DD4" s="60">
        <f>AVERAGE(CI4:CN4)</f>
        <v>8.8333333333333333E-2</v>
      </c>
      <c r="DE4" s="60">
        <f>((CO4*10000)/$EB$17)/1000</f>
        <v>236.66666666666666</v>
      </c>
      <c r="DF4" s="60">
        <f>((CP4*10000)/$EB$17)/1000</f>
        <v>246.66666666666666</v>
      </c>
      <c r="DG4" s="60">
        <f>((CQ4*10000)/$EB$17)/1000</f>
        <v>43.333333333333336</v>
      </c>
      <c r="DH4" s="60">
        <f>((CR4*10000)/$EB$17)/1000</f>
        <v>206.66666666666666</v>
      </c>
      <c r="DI4" s="60">
        <f>SUM(DE4:DH4)</f>
        <v>733.33333333333326</v>
      </c>
      <c r="DJ4" s="60">
        <f>((CT4*10000)/$EB$17)/1000</f>
        <v>27.82</v>
      </c>
      <c r="DK4" s="60">
        <f>((CU4*10000)/$EB$17)/1000</f>
        <v>18.350000000000001</v>
      </c>
      <c r="DL4" s="60">
        <f>((CV4*10000)/$EB$17)/1000</f>
        <v>1.6833333333333333</v>
      </c>
      <c r="DM4" s="60">
        <f>((CW4*10000)/$EB$17)/1000</f>
        <v>13.583333333333334</v>
      </c>
      <c r="DN4" s="60">
        <f>SUM(DJ4:DM4)</f>
        <v>61.436666666666667</v>
      </c>
      <c r="DO4" s="60">
        <f>(DE4/10000)*1000</f>
        <v>23.666666666666664</v>
      </c>
      <c r="DP4" s="60">
        <f>(DF4/10000)*1000</f>
        <v>24.666666666666668</v>
      </c>
      <c r="DQ4" s="60">
        <f>(DG4/10000)*1000</f>
        <v>4.3333333333333339</v>
      </c>
      <c r="DR4" s="60">
        <f>(DH4/10000)*1000</f>
        <v>20.666666666666668</v>
      </c>
      <c r="DS4" s="60">
        <f>SUM(DO4:DR4)</f>
        <v>73.333333333333329</v>
      </c>
      <c r="DT4" s="60">
        <f>(DJ4/10000)*1000</f>
        <v>2.782</v>
      </c>
      <c r="DU4" s="60">
        <f>(DK4/10000)*1000</f>
        <v>1.835</v>
      </c>
      <c r="DV4" s="60">
        <f>(DL4/10000)*1000</f>
        <v>0.16833333333333333</v>
      </c>
      <c r="DW4" s="60">
        <f>(DM4/10000)*1000</f>
        <v>1.3583333333333334</v>
      </c>
      <c r="DX4" s="60">
        <f>SUM(DT4:DW4)</f>
        <v>6.1436666666666664</v>
      </c>
      <c r="EA4" s="57" t="s">
        <v>176</v>
      </c>
      <c r="EB4" s="57"/>
      <c r="EC4" s="55">
        <v>2.5</v>
      </c>
      <c r="ED4" s="9"/>
    </row>
    <row r="5" spans="2:139" x14ac:dyDescent="0.25">
      <c r="B5" s="37" t="s">
        <v>132</v>
      </c>
      <c r="C5" s="36" t="s">
        <v>133</v>
      </c>
      <c r="D5" s="35"/>
      <c r="E5" s="17">
        <v>1</v>
      </c>
      <c r="F5" s="17" t="s">
        <v>45</v>
      </c>
      <c r="G5" s="17" t="s">
        <v>11</v>
      </c>
      <c r="H5" s="17">
        <v>2</v>
      </c>
      <c r="I5" s="17">
        <v>5</v>
      </c>
      <c r="J5" s="17">
        <v>27</v>
      </c>
      <c r="K5" s="17">
        <v>38</v>
      </c>
      <c r="L5" s="17">
        <v>32</v>
      </c>
      <c r="M5" s="17">
        <v>13</v>
      </c>
      <c r="N5" s="17">
        <v>11</v>
      </c>
      <c r="O5" s="17">
        <v>2</v>
      </c>
      <c r="P5" s="17">
        <v>4</v>
      </c>
      <c r="Q5" s="17">
        <v>10</v>
      </c>
      <c r="R5" s="17">
        <v>5</v>
      </c>
      <c r="S5" s="17">
        <v>11</v>
      </c>
      <c r="T5" s="17">
        <v>12</v>
      </c>
      <c r="U5" s="17">
        <v>0</v>
      </c>
      <c r="V5" s="17">
        <v>0</v>
      </c>
      <c r="W5" s="17">
        <v>0</v>
      </c>
      <c r="X5" s="17">
        <v>0</v>
      </c>
      <c r="Y5" s="17">
        <v>0</v>
      </c>
      <c r="Z5" s="17">
        <v>5</v>
      </c>
      <c r="AA5" s="17">
        <v>0</v>
      </c>
      <c r="AB5" s="17">
        <v>12</v>
      </c>
      <c r="AC5" s="17">
        <v>7</v>
      </c>
      <c r="AD5" s="17">
        <v>23</v>
      </c>
      <c r="AE5" s="17">
        <v>6</v>
      </c>
      <c r="AF5" s="17">
        <v>13</v>
      </c>
      <c r="AG5" s="27">
        <v>0.67</v>
      </c>
      <c r="AH5" s="27">
        <v>3.51</v>
      </c>
      <c r="AI5" s="27">
        <v>5.01</v>
      </c>
      <c r="AJ5" s="27">
        <v>4.1349999999999998</v>
      </c>
      <c r="AK5" s="27">
        <v>0.52</v>
      </c>
      <c r="AL5" s="27">
        <v>1.345</v>
      </c>
      <c r="AM5" s="27">
        <v>0.125</v>
      </c>
      <c r="AN5" s="27">
        <v>0.245</v>
      </c>
      <c r="AO5" s="27">
        <v>0.76</v>
      </c>
      <c r="AP5" s="27">
        <v>0.38</v>
      </c>
      <c r="AQ5" s="27">
        <v>0.93</v>
      </c>
      <c r="AR5" s="27">
        <v>0.995</v>
      </c>
      <c r="AS5" s="27">
        <v>0</v>
      </c>
      <c r="AT5" s="27">
        <v>0</v>
      </c>
      <c r="AU5" s="27">
        <v>0</v>
      </c>
      <c r="AV5" s="27">
        <v>0</v>
      </c>
      <c r="AW5" s="27">
        <v>0</v>
      </c>
      <c r="AX5" s="27">
        <v>0.22</v>
      </c>
      <c r="AY5" s="27">
        <v>0</v>
      </c>
      <c r="AZ5" s="27">
        <v>1.2</v>
      </c>
      <c r="BA5" s="27">
        <v>0.745</v>
      </c>
      <c r="BB5" s="27">
        <v>2.2349999999999999</v>
      </c>
      <c r="BC5" s="27">
        <v>0.48</v>
      </c>
      <c r="BD5" s="27">
        <v>1.075</v>
      </c>
      <c r="BE5" s="25">
        <v>56</v>
      </c>
      <c r="BF5" s="25">
        <v>54.91</v>
      </c>
      <c r="BG5" s="25">
        <v>54.21</v>
      </c>
      <c r="BH5" s="25">
        <v>61.81</v>
      </c>
      <c r="BI5" s="25">
        <v>53.04</v>
      </c>
      <c r="BJ5" s="25">
        <v>58.73</v>
      </c>
      <c r="BK5" s="25">
        <v>45.35</v>
      </c>
      <c r="BL5" s="25">
        <v>46.17</v>
      </c>
      <c r="BM5" s="25">
        <v>46.14</v>
      </c>
      <c r="BN5" s="25">
        <v>49.22</v>
      </c>
      <c r="BO5" s="25">
        <v>45.67</v>
      </c>
      <c r="BP5" s="25">
        <v>45.78</v>
      </c>
      <c r="BQ5" s="25">
        <v>71.63</v>
      </c>
      <c r="BR5" s="25">
        <v>71</v>
      </c>
      <c r="BS5" s="25">
        <v>76.62</v>
      </c>
      <c r="BT5" s="25">
        <v>75</v>
      </c>
      <c r="BU5" s="25">
        <v>79.290000000000006</v>
      </c>
      <c r="BV5" s="25">
        <v>71.72</v>
      </c>
      <c r="BW5" s="25">
        <v>66.48</v>
      </c>
      <c r="BX5" s="25">
        <v>61.14</v>
      </c>
      <c r="BY5" s="25">
        <v>61.17</v>
      </c>
      <c r="BZ5" s="25">
        <v>64.88</v>
      </c>
      <c r="CA5" s="25">
        <v>59.23</v>
      </c>
      <c r="CB5" s="25">
        <v>65.87</v>
      </c>
      <c r="CC5" s="27">
        <v>0.15</v>
      </c>
      <c r="CD5" s="27">
        <v>0.11</v>
      </c>
      <c r="CE5" s="27">
        <v>0.14499999999999999</v>
      </c>
      <c r="CF5" s="27">
        <v>0.16</v>
      </c>
      <c r="CG5" s="27">
        <v>0.155</v>
      </c>
      <c r="CH5" s="27">
        <v>0.14000000000000001</v>
      </c>
      <c r="CI5" s="27">
        <v>7.0000000000000007E-2</v>
      </c>
      <c r="CJ5" s="27">
        <v>7.0000000000000007E-2</v>
      </c>
      <c r="CK5" s="27">
        <v>0.09</v>
      </c>
      <c r="CL5" s="27">
        <v>9.5000000000000001E-2</v>
      </c>
      <c r="CM5" s="27">
        <v>0.09</v>
      </c>
      <c r="CN5" s="27">
        <v>0.09</v>
      </c>
      <c r="CO5" s="60">
        <f t="shared" ref="CO5:CO28" si="0">SUM(I5:N5)</f>
        <v>126</v>
      </c>
      <c r="CP5" s="60">
        <f t="shared" ref="CP5:CP28" si="1">SUM(O5:T5)</f>
        <v>44</v>
      </c>
      <c r="CQ5" s="60">
        <f t="shared" ref="CQ5:CQ28" si="2">SUM(U5:Z5)</f>
        <v>5</v>
      </c>
      <c r="CR5" s="60">
        <f t="shared" ref="CR5:CR28" si="3">SUM(AA5:AF5)</f>
        <v>61</v>
      </c>
      <c r="CS5" s="60">
        <f t="shared" ref="CS5:CS28" si="4">SUM(CO5:CR5)</f>
        <v>236</v>
      </c>
      <c r="CT5" s="60">
        <f t="shared" ref="CT5:CT28" si="5">SUM(AG5:AL5)</f>
        <v>15.19</v>
      </c>
      <c r="CU5" s="60">
        <f t="shared" ref="CU5:CU28" si="6">SUM(AM5:AR5)</f>
        <v>3.4350000000000001</v>
      </c>
      <c r="CV5" s="60">
        <f t="shared" ref="CV5:CV28" si="7">SUM(AS5:AX5)</f>
        <v>0.22</v>
      </c>
      <c r="CW5" s="60">
        <f t="shared" ref="CW5:CW28" si="8">SUM(AY5:BD5)</f>
        <v>5.7350000000000003</v>
      </c>
      <c r="CX5" s="60">
        <f t="shared" ref="CX5:CX28" si="9">SUM(CT5:CW5)</f>
        <v>24.58</v>
      </c>
      <c r="CY5" s="60">
        <f t="shared" ref="CY5:CY28" si="10">AVERAGE(BE5:BJ5)</f>
        <v>56.45000000000001</v>
      </c>
      <c r="CZ5" s="60">
        <f t="shared" ref="CZ5:CZ28" si="11">AVERAGE(BK5:BP5)</f>
        <v>46.388333333333343</v>
      </c>
      <c r="DA5" s="60">
        <f t="shared" ref="DA5:DA28" si="12">AVERAGE(BQ5:BV5)</f>
        <v>74.209999999999994</v>
      </c>
      <c r="DB5" s="60">
        <f t="shared" ref="DB5:DB28" si="13">AVERAGE(BW5:CB5)</f>
        <v>63.128333333333337</v>
      </c>
      <c r="DC5" s="60">
        <f t="shared" ref="DC5:DC28" si="14">AVERAGE(CC5:CH5)</f>
        <v>0.14333333333333334</v>
      </c>
      <c r="DD5" s="60">
        <f t="shared" ref="DD5:DD28" si="15">AVERAGE(CI5:CN5)</f>
        <v>8.4166666666666667E-2</v>
      </c>
      <c r="DE5" s="60">
        <f t="shared" ref="DE5:DE28" si="16">((CO5*10000)/$EB$17)/1000</f>
        <v>420</v>
      </c>
      <c r="DF5" s="60">
        <f t="shared" ref="DF5:DF28" si="17">((CP5*10000)/$EB$17)/1000</f>
        <v>146.66666666666666</v>
      </c>
      <c r="DG5" s="60">
        <f t="shared" ref="DG5:DG28" si="18">((CQ5*10000)/$EB$17)/1000</f>
        <v>16.666666666666668</v>
      </c>
      <c r="DH5" s="60">
        <f t="shared" ref="DH5:DH28" si="19">((CR5*10000)/$EB$17)/1000</f>
        <v>203.33333333333334</v>
      </c>
      <c r="DI5" s="60">
        <f t="shared" ref="DI5:DI28" si="20">SUM(DE5:DH5)</f>
        <v>786.66666666666663</v>
      </c>
      <c r="DJ5" s="60">
        <f t="shared" ref="DJ5:DJ28" si="21">((CT5*10000)/$EB$17)/1000</f>
        <v>50.633333333333333</v>
      </c>
      <c r="DK5" s="60">
        <f t="shared" ref="DK5:DK28" si="22">((CU5*10000)/$EB$17)/1000</f>
        <v>11.45</v>
      </c>
      <c r="DL5" s="60">
        <f t="shared" ref="DL5:DL28" si="23">((CV5*10000)/$EB$17)/1000</f>
        <v>0.73333333333333339</v>
      </c>
      <c r="DM5" s="60">
        <f t="shared" ref="DM5:DM28" si="24">((CW5*10000)/$EB$17)/1000</f>
        <v>19.116666666666667</v>
      </c>
      <c r="DN5" s="60">
        <f t="shared" ref="DN5:DN28" si="25">SUM(DJ5:DM5)</f>
        <v>81.933333333333337</v>
      </c>
      <c r="DO5" s="60">
        <f t="shared" ref="DO5:DO28" si="26">(DE5/10000)*1000</f>
        <v>42</v>
      </c>
      <c r="DP5" s="60">
        <f t="shared" ref="DP5:DP28" si="27">(DF5/10000)*1000</f>
        <v>14.666666666666666</v>
      </c>
      <c r="DQ5" s="60">
        <f t="shared" ref="DQ5:DQ28" si="28">(DG5/10000)*1000</f>
        <v>1.6666666666666667</v>
      </c>
      <c r="DR5" s="60">
        <f t="shared" ref="DR5:DR28" si="29">(DH5/10000)*1000</f>
        <v>20.333333333333336</v>
      </c>
      <c r="DS5" s="60">
        <f t="shared" ref="DS5:DS28" si="30">SUM(DO5:DR5)</f>
        <v>78.666666666666657</v>
      </c>
      <c r="DT5" s="60">
        <f t="shared" ref="DT5:DT28" si="31">(DJ5/10000)*1000</f>
        <v>5.0633333333333326</v>
      </c>
      <c r="DU5" s="60">
        <f t="shared" ref="DU5:DU28" si="32">(DK5/10000)*1000</f>
        <v>1.145</v>
      </c>
      <c r="DV5" s="60">
        <f t="shared" ref="DV5:DV28" si="33">(DL5/10000)*1000</f>
        <v>7.3333333333333348E-2</v>
      </c>
      <c r="DW5" s="60">
        <f t="shared" ref="DW5:DW28" si="34">(DM5/10000)*1000</f>
        <v>1.9116666666666668</v>
      </c>
      <c r="DX5" s="60">
        <f t="shared" ref="DX5:DX28" si="35">SUM(DT5:DW5)</f>
        <v>8.1933333333333316</v>
      </c>
      <c r="EA5" s="57" t="s">
        <v>569</v>
      </c>
      <c r="EB5" s="57"/>
      <c r="EC5" s="59">
        <f>(100/EC1)*((100/EC2)*2)</f>
        <v>33333.333333333336</v>
      </c>
      <c r="ED5" s="7">
        <f>EC3*EC4</f>
        <v>5</v>
      </c>
    </row>
    <row r="6" spans="2:139" x14ac:dyDescent="0.25">
      <c r="B6" s="21" t="s">
        <v>134</v>
      </c>
      <c r="C6" s="36" t="s">
        <v>137</v>
      </c>
      <c r="D6" s="35"/>
      <c r="E6" s="17">
        <v>1</v>
      </c>
      <c r="F6" s="17" t="s">
        <v>45</v>
      </c>
      <c r="G6" s="17" t="s">
        <v>11</v>
      </c>
      <c r="H6" s="17">
        <v>3</v>
      </c>
      <c r="I6" s="17">
        <v>4</v>
      </c>
      <c r="J6" s="17">
        <v>18</v>
      </c>
      <c r="K6" s="17">
        <v>31</v>
      </c>
      <c r="L6" s="17">
        <v>15</v>
      </c>
      <c r="M6" s="17">
        <v>17</v>
      </c>
      <c r="N6" s="17">
        <v>14</v>
      </c>
      <c r="O6" s="17">
        <v>5</v>
      </c>
      <c r="P6" s="17">
        <v>4</v>
      </c>
      <c r="Q6" s="17">
        <v>10</v>
      </c>
      <c r="R6" s="17">
        <v>7</v>
      </c>
      <c r="S6" s="17">
        <v>14</v>
      </c>
      <c r="T6" s="17">
        <v>16</v>
      </c>
      <c r="U6" s="17">
        <v>0</v>
      </c>
      <c r="V6" s="17">
        <v>0</v>
      </c>
      <c r="W6" s="17">
        <v>1</v>
      </c>
      <c r="X6" s="17">
        <v>3</v>
      </c>
      <c r="Y6" s="17">
        <v>2</v>
      </c>
      <c r="Z6" s="17">
        <v>5</v>
      </c>
      <c r="AA6" s="17">
        <v>1</v>
      </c>
      <c r="AB6" s="17">
        <v>10</v>
      </c>
      <c r="AC6" s="17">
        <v>11</v>
      </c>
      <c r="AD6" s="17">
        <v>24</v>
      </c>
      <c r="AE6" s="17">
        <v>4</v>
      </c>
      <c r="AF6" s="17">
        <v>9</v>
      </c>
      <c r="AG6" s="27">
        <v>0.52</v>
      </c>
      <c r="AH6" s="27">
        <v>2.42</v>
      </c>
      <c r="AI6" s="27">
        <v>3.71</v>
      </c>
      <c r="AJ6" s="27">
        <v>1.825</v>
      </c>
      <c r="AK6" s="27">
        <v>2.0499999999999998</v>
      </c>
      <c r="AL6" s="27">
        <v>1.8</v>
      </c>
      <c r="AM6" s="27">
        <v>0.40500000000000003</v>
      </c>
      <c r="AN6" s="27">
        <v>0.26</v>
      </c>
      <c r="AO6" s="27">
        <v>0.72</v>
      </c>
      <c r="AP6" s="27">
        <v>0.65500000000000003</v>
      </c>
      <c r="AQ6" s="27">
        <v>1.135</v>
      </c>
      <c r="AR6" s="27">
        <v>1.2150000000000001</v>
      </c>
      <c r="AS6" s="27">
        <v>0</v>
      </c>
      <c r="AT6" s="27">
        <v>0</v>
      </c>
      <c r="AU6" s="27">
        <v>4.4999999999999998E-2</v>
      </c>
      <c r="AV6" s="27">
        <v>0.1</v>
      </c>
      <c r="AW6" s="27">
        <v>8.5000000000000006E-2</v>
      </c>
      <c r="AX6" s="27">
        <v>0.755</v>
      </c>
      <c r="AY6" s="27">
        <v>0.115</v>
      </c>
      <c r="AZ6" s="27">
        <v>0.77</v>
      </c>
      <c r="BA6" s="27">
        <v>0.77500000000000002</v>
      </c>
      <c r="BB6" s="27">
        <v>1.9950000000000001</v>
      </c>
      <c r="BC6" s="27">
        <v>0.39</v>
      </c>
      <c r="BD6" s="27">
        <v>0.75</v>
      </c>
      <c r="BE6" s="25">
        <v>54.47</v>
      </c>
      <c r="BF6" s="25">
        <v>58.73</v>
      </c>
      <c r="BG6" s="25">
        <v>61.82</v>
      </c>
      <c r="BH6" s="25">
        <v>59.67</v>
      </c>
      <c r="BI6" s="25">
        <v>52.26</v>
      </c>
      <c r="BJ6" s="25">
        <v>61.34</v>
      </c>
      <c r="BK6" s="25">
        <v>45.43</v>
      </c>
      <c r="BL6" s="25">
        <v>44.91</v>
      </c>
      <c r="BM6" s="25">
        <v>42.88</v>
      </c>
      <c r="BN6" s="25">
        <v>52.08</v>
      </c>
      <c r="BO6" s="25">
        <v>41.83</v>
      </c>
      <c r="BP6" s="25">
        <v>49.7</v>
      </c>
      <c r="BQ6" s="25">
        <v>81.83</v>
      </c>
      <c r="BR6" s="25">
        <v>80.19</v>
      </c>
      <c r="BS6" s="25">
        <v>72.7</v>
      </c>
      <c r="BT6" s="25">
        <v>78.760000000000005</v>
      </c>
      <c r="BU6" s="25">
        <v>62.3</v>
      </c>
      <c r="BV6" s="25">
        <v>74.25</v>
      </c>
      <c r="BW6" s="25">
        <v>59.58</v>
      </c>
      <c r="BX6" s="25">
        <v>60.7</v>
      </c>
      <c r="BY6" s="25">
        <v>58.55</v>
      </c>
      <c r="BZ6" s="25">
        <v>71.66</v>
      </c>
      <c r="CA6" s="25">
        <v>54.33</v>
      </c>
      <c r="CB6" s="25">
        <v>70.94</v>
      </c>
      <c r="CC6" s="27">
        <v>0.13500000000000001</v>
      </c>
      <c r="CD6" s="27">
        <v>0.14499999999999999</v>
      </c>
      <c r="CE6" s="27">
        <v>0.15</v>
      </c>
      <c r="CF6" s="27">
        <v>0.16</v>
      </c>
      <c r="CG6" s="27">
        <v>0.13500000000000001</v>
      </c>
      <c r="CH6" s="27">
        <v>0.15</v>
      </c>
      <c r="CI6" s="27">
        <v>7.4999999999999997E-2</v>
      </c>
      <c r="CJ6" s="27">
        <v>6.5000000000000002E-2</v>
      </c>
      <c r="CK6" s="27">
        <v>0.08</v>
      </c>
      <c r="CL6" s="27">
        <v>0.09</v>
      </c>
      <c r="CM6" s="27">
        <v>7.4999999999999997E-2</v>
      </c>
      <c r="CN6" s="27">
        <v>9.5000000000000001E-2</v>
      </c>
      <c r="CO6" s="60">
        <f t="shared" si="0"/>
        <v>99</v>
      </c>
      <c r="CP6" s="60">
        <f t="shared" si="1"/>
        <v>56</v>
      </c>
      <c r="CQ6" s="60">
        <f t="shared" si="2"/>
        <v>11</v>
      </c>
      <c r="CR6" s="60">
        <f t="shared" si="3"/>
        <v>59</v>
      </c>
      <c r="CS6" s="60">
        <f t="shared" si="4"/>
        <v>225</v>
      </c>
      <c r="CT6" s="60">
        <f t="shared" si="5"/>
        <v>12.324999999999999</v>
      </c>
      <c r="CU6" s="60">
        <f t="shared" si="6"/>
        <v>4.3899999999999997</v>
      </c>
      <c r="CV6" s="60">
        <f t="shared" si="7"/>
        <v>0.9850000000000001</v>
      </c>
      <c r="CW6" s="60">
        <f t="shared" si="8"/>
        <v>4.7949999999999999</v>
      </c>
      <c r="CX6" s="60">
        <f t="shared" si="9"/>
        <v>22.494999999999997</v>
      </c>
      <c r="CY6" s="60">
        <f t="shared" si="10"/>
        <v>58.048333333333325</v>
      </c>
      <c r="CZ6" s="60">
        <f t="shared" si="11"/>
        <v>46.138333333333328</v>
      </c>
      <c r="DA6" s="60">
        <f t="shared" si="12"/>
        <v>75.004999999999995</v>
      </c>
      <c r="DB6" s="60">
        <f t="shared" si="13"/>
        <v>62.626666666666665</v>
      </c>
      <c r="DC6" s="60">
        <f t="shared" si="14"/>
        <v>0.14583333333333334</v>
      </c>
      <c r="DD6" s="60">
        <f t="shared" si="15"/>
        <v>8.0000000000000016E-2</v>
      </c>
      <c r="DE6" s="60">
        <f t="shared" si="16"/>
        <v>330</v>
      </c>
      <c r="DF6" s="60">
        <f t="shared" si="17"/>
        <v>186.66666666666666</v>
      </c>
      <c r="DG6" s="60">
        <f t="shared" si="18"/>
        <v>36.666666666666664</v>
      </c>
      <c r="DH6" s="60">
        <f t="shared" si="19"/>
        <v>196.66666666666666</v>
      </c>
      <c r="DI6" s="60">
        <f t="shared" si="20"/>
        <v>749.99999999999989</v>
      </c>
      <c r="DJ6" s="60">
        <f t="shared" si="21"/>
        <v>41.083333333333336</v>
      </c>
      <c r="DK6" s="60">
        <f t="shared" si="22"/>
        <v>14.633333333333335</v>
      </c>
      <c r="DL6" s="60">
        <f t="shared" si="23"/>
        <v>3.2833333333333341</v>
      </c>
      <c r="DM6" s="60">
        <f t="shared" si="24"/>
        <v>15.983333333333334</v>
      </c>
      <c r="DN6" s="60">
        <f t="shared" si="25"/>
        <v>74.983333333333334</v>
      </c>
      <c r="DO6" s="60">
        <f t="shared" si="26"/>
        <v>33</v>
      </c>
      <c r="DP6" s="60">
        <f t="shared" si="27"/>
        <v>18.666666666666664</v>
      </c>
      <c r="DQ6" s="60">
        <f t="shared" si="28"/>
        <v>3.6666666666666665</v>
      </c>
      <c r="DR6" s="60">
        <f t="shared" si="29"/>
        <v>19.666666666666664</v>
      </c>
      <c r="DS6" s="60">
        <f t="shared" si="30"/>
        <v>75</v>
      </c>
      <c r="DT6" s="60">
        <f t="shared" si="31"/>
        <v>4.1083333333333334</v>
      </c>
      <c r="DU6" s="60">
        <f t="shared" si="32"/>
        <v>1.4633333333333334</v>
      </c>
      <c r="DV6" s="60">
        <f t="shared" si="33"/>
        <v>0.32833333333333342</v>
      </c>
      <c r="DW6" s="60">
        <f t="shared" si="34"/>
        <v>1.5983333333333334</v>
      </c>
      <c r="DX6" s="60">
        <f t="shared" si="35"/>
        <v>7.498333333333334</v>
      </c>
      <c r="EA6" s="9"/>
      <c r="EB6" s="9"/>
      <c r="EC6" s="9"/>
      <c r="ED6" s="9"/>
    </row>
    <row r="7" spans="2:139" x14ac:dyDescent="0.25">
      <c r="B7" s="38" t="s">
        <v>135</v>
      </c>
      <c r="C7" s="36" t="s">
        <v>138</v>
      </c>
      <c r="E7" s="17">
        <v>1</v>
      </c>
      <c r="F7" s="17" t="s">
        <v>45</v>
      </c>
      <c r="G7" s="17" t="s">
        <v>11</v>
      </c>
      <c r="H7" s="17">
        <v>4</v>
      </c>
      <c r="I7" s="17">
        <v>5</v>
      </c>
      <c r="J7" s="17">
        <v>19</v>
      </c>
      <c r="K7" s="17">
        <v>13</v>
      </c>
      <c r="L7" s="17">
        <v>32</v>
      </c>
      <c r="M7" s="17">
        <v>21</v>
      </c>
      <c r="N7" s="17">
        <v>14</v>
      </c>
      <c r="O7" s="17">
        <v>3</v>
      </c>
      <c r="P7" s="17">
        <v>9</v>
      </c>
      <c r="Q7" s="17">
        <v>11</v>
      </c>
      <c r="R7" s="17">
        <v>23</v>
      </c>
      <c r="S7" s="17">
        <v>15</v>
      </c>
      <c r="T7" s="17">
        <v>29</v>
      </c>
      <c r="U7" s="17">
        <v>0</v>
      </c>
      <c r="V7" s="17">
        <v>0</v>
      </c>
      <c r="W7" s="17">
        <v>0</v>
      </c>
      <c r="X7" s="17">
        <v>6</v>
      </c>
      <c r="Y7" s="17">
        <v>4</v>
      </c>
      <c r="Z7" s="17">
        <v>3</v>
      </c>
      <c r="AA7" s="17">
        <v>3</v>
      </c>
      <c r="AB7" s="17">
        <v>17</v>
      </c>
      <c r="AC7" s="17">
        <v>6</v>
      </c>
      <c r="AD7" s="17">
        <v>20</v>
      </c>
      <c r="AE7" s="17">
        <v>10</v>
      </c>
      <c r="AF7" s="17">
        <v>4</v>
      </c>
      <c r="AG7" s="27">
        <v>0.61499999999999999</v>
      </c>
      <c r="AH7" s="27">
        <v>1.7350000000000001</v>
      </c>
      <c r="AI7" s="27">
        <v>1.5349999999999999</v>
      </c>
      <c r="AJ7" s="27">
        <v>4.1550000000000002</v>
      </c>
      <c r="AK7" s="27">
        <v>2.4550000000000001</v>
      </c>
      <c r="AL7" s="27">
        <v>1.865</v>
      </c>
      <c r="AM7" s="27">
        <v>0.23499999999999999</v>
      </c>
      <c r="AN7" s="27">
        <v>0.74</v>
      </c>
      <c r="AO7" s="27">
        <v>0.81499999999999995</v>
      </c>
      <c r="AP7" s="27">
        <v>1.7450000000000001</v>
      </c>
      <c r="AQ7" s="27">
        <v>1.05</v>
      </c>
      <c r="AR7" s="27">
        <v>2.415</v>
      </c>
      <c r="AS7" s="27">
        <v>0</v>
      </c>
      <c r="AT7" s="27">
        <v>0</v>
      </c>
      <c r="AU7" s="27">
        <v>0</v>
      </c>
      <c r="AV7" s="27">
        <v>0.20499999999999999</v>
      </c>
      <c r="AW7" s="27">
        <v>0.13</v>
      </c>
      <c r="AX7" s="27">
        <v>0.15</v>
      </c>
      <c r="AY7" s="27">
        <v>0.14499999999999999</v>
      </c>
      <c r="AZ7" s="27">
        <v>1.61</v>
      </c>
      <c r="BA7" s="27">
        <v>0.495</v>
      </c>
      <c r="BB7" s="27">
        <v>1.62</v>
      </c>
      <c r="BC7" s="27">
        <v>0.875</v>
      </c>
      <c r="BD7" s="27">
        <v>0.35499999999999998</v>
      </c>
      <c r="BE7" s="25">
        <v>56.27</v>
      </c>
      <c r="BF7" s="25">
        <v>51.54</v>
      </c>
      <c r="BG7" s="25">
        <v>56.32</v>
      </c>
      <c r="BH7" s="25">
        <v>55.24</v>
      </c>
      <c r="BI7" s="25">
        <v>57.33</v>
      </c>
      <c r="BJ7" s="25">
        <v>62</v>
      </c>
      <c r="BK7" s="25">
        <v>46.36</v>
      </c>
      <c r="BL7" s="25">
        <v>49.45</v>
      </c>
      <c r="BM7" s="25">
        <v>45</v>
      </c>
      <c r="BN7" s="25">
        <v>50.59</v>
      </c>
      <c r="BO7" s="25">
        <v>41.86</v>
      </c>
      <c r="BP7" s="25">
        <v>48.1</v>
      </c>
      <c r="BQ7" s="25">
        <v>69.23</v>
      </c>
      <c r="BR7" s="25">
        <v>81.3</v>
      </c>
      <c r="BS7" s="25">
        <v>73.47</v>
      </c>
      <c r="BT7" s="25">
        <v>77.41</v>
      </c>
      <c r="BU7" s="25">
        <v>70.77</v>
      </c>
      <c r="BV7" s="25">
        <v>62.16</v>
      </c>
      <c r="BW7" s="25">
        <v>71.459999999999994</v>
      </c>
      <c r="BX7" s="25">
        <v>70.81</v>
      </c>
      <c r="BY7" s="25">
        <v>70.13</v>
      </c>
      <c r="BZ7" s="25">
        <v>65.12</v>
      </c>
      <c r="CA7" s="25">
        <v>64.62</v>
      </c>
      <c r="CB7" s="25">
        <v>68.39</v>
      </c>
      <c r="CC7" s="27">
        <v>0.13</v>
      </c>
      <c r="CD7" s="27">
        <v>0.125</v>
      </c>
      <c r="CE7" s="27">
        <v>0.13</v>
      </c>
      <c r="CF7" s="27">
        <v>0.14000000000000001</v>
      </c>
      <c r="CG7" s="27">
        <v>0.16</v>
      </c>
      <c r="CH7" s="27">
        <v>0.14499999999999999</v>
      </c>
      <c r="CI7" s="27">
        <v>8.5000000000000006E-2</v>
      </c>
      <c r="CJ7" s="27">
        <v>0.09</v>
      </c>
      <c r="CK7" s="27">
        <v>0.08</v>
      </c>
      <c r="CL7" s="27">
        <v>0.09</v>
      </c>
      <c r="CM7" s="27">
        <v>0.09</v>
      </c>
      <c r="CN7" s="27">
        <v>9.5000000000000001E-2</v>
      </c>
      <c r="CO7" s="60">
        <f t="shared" si="0"/>
        <v>104</v>
      </c>
      <c r="CP7" s="60">
        <f t="shared" si="1"/>
        <v>90</v>
      </c>
      <c r="CQ7" s="60">
        <f t="shared" si="2"/>
        <v>13</v>
      </c>
      <c r="CR7" s="60">
        <f t="shared" si="3"/>
        <v>60</v>
      </c>
      <c r="CS7" s="60">
        <f t="shared" si="4"/>
        <v>267</v>
      </c>
      <c r="CT7" s="60">
        <f t="shared" si="5"/>
        <v>12.36</v>
      </c>
      <c r="CU7" s="60">
        <f t="shared" si="6"/>
        <v>7</v>
      </c>
      <c r="CV7" s="60">
        <f t="shared" si="7"/>
        <v>0.48499999999999999</v>
      </c>
      <c r="CW7" s="60">
        <f t="shared" si="8"/>
        <v>5.0999999999999996</v>
      </c>
      <c r="CX7" s="60">
        <f t="shared" si="9"/>
        <v>24.945</v>
      </c>
      <c r="CY7" s="60">
        <f t="shared" si="10"/>
        <v>56.449999999999996</v>
      </c>
      <c r="CZ7" s="60">
        <f t="shared" si="11"/>
        <v>46.893333333333338</v>
      </c>
      <c r="DA7" s="60">
        <f t="shared" si="12"/>
        <v>72.389999999999986</v>
      </c>
      <c r="DB7" s="60">
        <f t="shared" si="13"/>
        <v>68.421666666666667</v>
      </c>
      <c r="DC7" s="60">
        <f t="shared" si="14"/>
        <v>0.13833333333333334</v>
      </c>
      <c r="DD7" s="60">
        <f t="shared" si="15"/>
        <v>8.8333333333333319E-2</v>
      </c>
      <c r="DE7" s="60">
        <f t="shared" si="16"/>
        <v>346.66666666666669</v>
      </c>
      <c r="DF7" s="60">
        <f t="shared" si="17"/>
        <v>300</v>
      </c>
      <c r="DG7" s="60">
        <f t="shared" si="18"/>
        <v>43.333333333333336</v>
      </c>
      <c r="DH7" s="60">
        <f t="shared" si="19"/>
        <v>200</v>
      </c>
      <c r="DI7" s="60">
        <f t="shared" si="20"/>
        <v>890.00000000000011</v>
      </c>
      <c r="DJ7" s="60">
        <f t="shared" si="21"/>
        <v>41.2</v>
      </c>
      <c r="DK7" s="60">
        <f t="shared" si="22"/>
        <v>23.333333333333332</v>
      </c>
      <c r="DL7" s="60">
        <f t="shared" si="23"/>
        <v>1.6166666666666667</v>
      </c>
      <c r="DM7" s="60">
        <f t="shared" si="24"/>
        <v>17</v>
      </c>
      <c r="DN7" s="60">
        <f t="shared" si="25"/>
        <v>83.149999999999991</v>
      </c>
      <c r="DO7" s="60">
        <f t="shared" si="26"/>
        <v>34.666666666666671</v>
      </c>
      <c r="DP7" s="60">
        <f t="shared" si="27"/>
        <v>30</v>
      </c>
      <c r="DQ7" s="60">
        <f t="shared" si="28"/>
        <v>4.3333333333333339</v>
      </c>
      <c r="DR7" s="60">
        <f t="shared" si="29"/>
        <v>20</v>
      </c>
      <c r="DS7" s="60">
        <f t="shared" si="30"/>
        <v>89</v>
      </c>
      <c r="DT7" s="60">
        <f t="shared" si="31"/>
        <v>4.12</v>
      </c>
      <c r="DU7" s="60">
        <f t="shared" si="32"/>
        <v>2.333333333333333</v>
      </c>
      <c r="DV7" s="60">
        <f t="shared" si="33"/>
        <v>0.16166666666666668</v>
      </c>
      <c r="DW7" s="60">
        <f t="shared" si="34"/>
        <v>1.7</v>
      </c>
      <c r="DX7" s="60">
        <f t="shared" si="35"/>
        <v>8.3149999999999995</v>
      </c>
      <c r="EA7" s="9" t="s">
        <v>570</v>
      </c>
    </row>
    <row r="8" spans="2:139" x14ac:dyDescent="0.25">
      <c r="B8" s="22" t="s">
        <v>136</v>
      </c>
      <c r="C8" s="36" t="s">
        <v>139</v>
      </c>
      <c r="D8" s="35"/>
      <c r="E8" s="29">
        <v>2</v>
      </c>
      <c r="F8" s="29" t="s">
        <v>45</v>
      </c>
      <c r="G8" s="29" t="s">
        <v>7</v>
      </c>
      <c r="H8" s="29">
        <v>1</v>
      </c>
      <c r="I8" s="29">
        <v>22</v>
      </c>
      <c r="J8" s="29">
        <v>9</v>
      </c>
      <c r="K8" s="29">
        <v>13</v>
      </c>
      <c r="L8" s="29">
        <v>2</v>
      </c>
      <c r="M8" s="29">
        <v>1</v>
      </c>
      <c r="N8" s="29">
        <v>0</v>
      </c>
      <c r="O8" s="29">
        <v>15</v>
      </c>
      <c r="P8" s="29">
        <v>4</v>
      </c>
      <c r="Q8" s="29">
        <v>21</v>
      </c>
      <c r="R8" s="29">
        <v>24</v>
      </c>
      <c r="S8" s="29">
        <v>9</v>
      </c>
      <c r="T8" s="29">
        <v>3</v>
      </c>
      <c r="U8" s="29">
        <v>0</v>
      </c>
      <c r="V8" s="29">
        <v>2</v>
      </c>
      <c r="W8" s="29">
        <v>7</v>
      </c>
      <c r="X8" s="29">
        <v>7</v>
      </c>
      <c r="Y8" s="29">
        <v>9</v>
      </c>
      <c r="Z8" s="29">
        <v>1</v>
      </c>
      <c r="AA8" s="29">
        <v>9</v>
      </c>
      <c r="AB8" s="29">
        <v>18</v>
      </c>
      <c r="AC8" s="29">
        <v>11</v>
      </c>
      <c r="AD8" s="29">
        <v>28</v>
      </c>
      <c r="AE8" s="29">
        <v>10</v>
      </c>
      <c r="AF8" s="29">
        <v>40</v>
      </c>
      <c r="AG8" s="33">
        <v>2.67</v>
      </c>
      <c r="AH8" s="33">
        <v>1.155</v>
      </c>
      <c r="AI8" s="33">
        <v>1.54</v>
      </c>
      <c r="AJ8" s="33">
        <v>0.215</v>
      </c>
      <c r="AK8" s="33">
        <v>0.125</v>
      </c>
      <c r="AL8" s="33">
        <v>0</v>
      </c>
      <c r="AM8" s="33">
        <v>0.82499999999999996</v>
      </c>
      <c r="AN8" s="33">
        <v>0.31</v>
      </c>
      <c r="AO8" s="33">
        <v>1.365</v>
      </c>
      <c r="AP8" s="33">
        <v>1.68</v>
      </c>
      <c r="AQ8" s="33">
        <v>0.57499999999999996</v>
      </c>
      <c r="AR8" s="33">
        <v>0.16500000000000001</v>
      </c>
      <c r="AS8" s="33">
        <v>0</v>
      </c>
      <c r="AT8" s="33">
        <v>0.9</v>
      </c>
      <c r="AU8" s="33">
        <v>0.215</v>
      </c>
      <c r="AV8" s="33">
        <v>0.3</v>
      </c>
      <c r="AW8" s="33">
        <v>0.29499999999999998</v>
      </c>
      <c r="AX8" s="33">
        <v>0.03</v>
      </c>
      <c r="AY8" s="33">
        <v>0.375</v>
      </c>
      <c r="AZ8" s="33">
        <v>1.7450000000000001</v>
      </c>
      <c r="BA8" s="33">
        <v>0.77500000000000002</v>
      </c>
      <c r="BB8" s="33">
        <v>1.2050000000000001</v>
      </c>
      <c r="BC8" s="33">
        <v>0.42</v>
      </c>
      <c r="BD8" s="33">
        <v>1.1950000000000001</v>
      </c>
      <c r="BE8" s="28">
        <v>60.3</v>
      </c>
      <c r="BF8" s="28">
        <v>56.82</v>
      </c>
      <c r="BG8" s="28">
        <v>59.81</v>
      </c>
      <c r="BH8" s="28">
        <v>55.13</v>
      </c>
      <c r="BI8" s="28">
        <v>52.46</v>
      </c>
      <c r="BJ8" s="28">
        <v>0</v>
      </c>
      <c r="BK8" s="28">
        <v>45.39</v>
      </c>
      <c r="BL8" s="28">
        <v>51.41</v>
      </c>
      <c r="BM8" s="28">
        <v>49.09</v>
      </c>
      <c r="BN8" s="28">
        <v>49.26</v>
      </c>
      <c r="BO8" s="28">
        <v>44.09</v>
      </c>
      <c r="BP8" s="28">
        <v>46.04</v>
      </c>
      <c r="BQ8" s="28">
        <v>73.55</v>
      </c>
      <c r="BR8" s="28">
        <v>71.34</v>
      </c>
      <c r="BS8" s="28">
        <v>67.86</v>
      </c>
      <c r="BT8" s="28">
        <v>65.040000000000006</v>
      </c>
      <c r="BU8" s="28">
        <v>58.19</v>
      </c>
      <c r="BV8" s="28">
        <v>0</v>
      </c>
      <c r="BW8" s="28">
        <v>64.42</v>
      </c>
      <c r="BX8" s="28">
        <v>64.38</v>
      </c>
      <c r="BY8" s="28">
        <v>60.81</v>
      </c>
      <c r="BZ8" s="28">
        <v>60.56</v>
      </c>
      <c r="CA8" s="28">
        <v>58.6</v>
      </c>
      <c r="CB8" s="28">
        <v>52.37</v>
      </c>
      <c r="CC8" s="33">
        <v>0.105</v>
      </c>
      <c r="CD8" s="33">
        <v>0.115</v>
      </c>
      <c r="CE8" s="33">
        <v>0.14499999999999999</v>
      </c>
      <c r="CF8" s="33">
        <v>0.115</v>
      </c>
      <c r="CG8" s="33">
        <v>0.125</v>
      </c>
      <c r="CH8" s="33">
        <v>0</v>
      </c>
      <c r="CI8" s="33">
        <v>7.4999999999999997E-2</v>
      </c>
      <c r="CJ8" s="33">
        <v>9.5000000000000001E-2</v>
      </c>
      <c r="CK8" s="33">
        <v>0.08</v>
      </c>
      <c r="CL8" s="33">
        <v>8.5000000000000006E-2</v>
      </c>
      <c r="CM8" s="33">
        <v>7.0000000000000007E-2</v>
      </c>
      <c r="CN8" s="33">
        <v>0.06</v>
      </c>
      <c r="CO8" s="60">
        <f t="shared" si="0"/>
        <v>47</v>
      </c>
      <c r="CP8" s="60">
        <f t="shared" si="1"/>
        <v>76</v>
      </c>
      <c r="CQ8" s="60">
        <f t="shared" si="2"/>
        <v>26</v>
      </c>
      <c r="CR8" s="60">
        <f t="shared" si="3"/>
        <v>116</v>
      </c>
      <c r="CS8" s="60">
        <f t="shared" si="4"/>
        <v>265</v>
      </c>
      <c r="CT8" s="60">
        <f t="shared" si="5"/>
        <v>5.7050000000000001</v>
      </c>
      <c r="CU8" s="60">
        <f t="shared" si="6"/>
        <v>4.92</v>
      </c>
      <c r="CV8" s="60">
        <f t="shared" si="7"/>
        <v>1.74</v>
      </c>
      <c r="CW8" s="60">
        <f t="shared" si="8"/>
        <v>5.7149999999999999</v>
      </c>
      <c r="CX8" s="60">
        <f t="shared" si="9"/>
        <v>18.079999999999998</v>
      </c>
      <c r="CY8" s="60">
        <f t="shared" si="10"/>
        <v>47.419999999999995</v>
      </c>
      <c r="CZ8" s="60">
        <f t="shared" si="11"/>
        <v>47.54666666666666</v>
      </c>
      <c r="DA8" s="60">
        <f t="shared" si="12"/>
        <v>55.99666666666667</v>
      </c>
      <c r="DB8" s="60">
        <f t="shared" si="13"/>
        <v>60.190000000000005</v>
      </c>
      <c r="DC8" s="60">
        <f t="shared" si="14"/>
        <v>0.10083333333333333</v>
      </c>
      <c r="DD8" s="60">
        <f t="shared" si="15"/>
        <v>7.7499999999999999E-2</v>
      </c>
      <c r="DE8" s="60">
        <f t="shared" si="16"/>
        <v>156.66666666666666</v>
      </c>
      <c r="DF8" s="60">
        <f t="shared" si="17"/>
        <v>253.33333333333334</v>
      </c>
      <c r="DG8" s="60">
        <f t="shared" si="18"/>
        <v>86.666666666666671</v>
      </c>
      <c r="DH8" s="60">
        <f t="shared" si="19"/>
        <v>386.66666666666669</v>
      </c>
      <c r="DI8" s="60">
        <f t="shared" si="20"/>
        <v>883.33333333333337</v>
      </c>
      <c r="DJ8" s="60">
        <f t="shared" si="21"/>
        <v>19.016666666666669</v>
      </c>
      <c r="DK8" s="60">
        <f t="shared" si="22"/>
        <v>16.399999999999999</v>
      </c>
      <c r="DL8" s="60">
        <f t="shared" si="23"/>
        <v>5.8</v>
      </c>
      <c r="DM8" s="60">
        <f t="shared" si="24"/>
        <v>19.05</v>
      </c>
      <c r="DN8" s="60">
        <f t="shared" si="25"/>
        <v>60.266666666666666</v>
      </c>
      <c r="DO8" s="60">
        <f t="shared" si="26"/>
        <v>15.666666666666666</v>
      </c>
      <c r="DP8" s="60">
        <f t="shared" si="27"/>
        <v>25.333333333333332</v>
      </c>
      <c r="DQ8" s="60">
        <f t="shared" si="28"/>
        <v>8.6666666666666679</v>
      </c>
      <c r="DR8" s="60">
        <f t="shared" si="29"/>
        <v>38.666666666666671</v>
      </c>
      <c r="DS8" s="60">
        <f t="shared" si="30"/>
        <v>88.333333333333343</v>
      </c>
      <c r="DT8" s="60">
        <f t="shared" si="31"/>
        <v>1.9016666666666671</v>
      </c>
      <c r="DU8" s="60">
        <f t="shared" si="32"/>
        <v>1.64</v>
      </c>
      <c r="DV8" s="60">
        <f t="shared" si="33"/>
        <v>0.57999999999999996</v>
      </c>
      <c r="DW8" s="60">
        <f t="shared" si="34"/>
        <v>1.905</v>
      </c>
      <c r="DX8" s="60">
        <f t="shared" si="35"/>
        <v>6.0266666666666673</v>
      </c>
      <c r="EA8" s="9" t="s">
        <v>571</v>
      </c>
      <c r="EB8">
        <v>2</v>
      </c>
      <c r="EF8" t="s">
        <v>577</v>
      </c>
    </row>
    <row r="9" spans="2:139" x14ac:dyDescent="0.25">
      <c r="D9" s="35"/>
      <c r="E9" s="29">
        <v>2</v>
      </c>
      <c r="F9" s="29" t="s">
        <v>45</v>
      </c>
      <c r="G9" s="29" t="s">
        <v>7</v>
      </c>
      <c r="H9" s="29">
        <v>2</v>
      </c>
      <c r="I9" s="29">
        <v>19</v>
      </c>
      <c r="J9" s="29">
        <v>28</v>
      </c>
      <c r="K9" s="29">
        <v>19</v>
      </c>
      <c r="L9" s="29">
        <v>9</v>
      </c>
      <c r="M9" s="29">
        <v>9</v>
      </c>
      <c r="N9" s="29">
        <v>3</v>
      </c>
      <c r="O9" s="29">
        <v>6</v>
      </c>
      <c r="P9" s="29">
        <v>27</v>
      </c>
      <c r="Q9" s="29">
        <v>13</v>
      </c>
      <c r="R9" s="29">
        <v>22</v>
      </c>
      <c r="S9" s="29">
        <v>38</v>
      </c>
      <c r="T9" s="29">
        <v>23</v>
      </c>
      <c r="U9" s="29">
        <v>0</v>
      </c>
      <c r="V9" s="29">
        <v>6</v>
      </c>
      <c r="W9" s="29">
        <v>4</v>
      </c>
      <c r="X9" s="29">
        <v>5</v>
      </c>
      <c r="Y9" s="29">
        <v>5</v>
      </c>
      <c r="Z9" s="29">
        <v>8</v>
      </c>
      <c r="AA9" s="29">
        <v>0</v>
      </c>
      <c r="AB9" s="29">
        <v>4</v>
      </c>
      <c r="AC9" s="29">
        <v>4</v>
      </c>
      <c r="AD9" s="29">
        <v>4</v>
      </c>
      <c r="AE9" s="29">
        <v>3</v>
      </c>
      <c r="AF9" s="29">
        <v>9</v>
      </c>
      <c r="AG9" s="33">
        <v>1.86</v>
      </c>
      <c r="AH9" s="33">
        <v>3.39</v>
      </c>
      <c r="AI9" s="33">
        <v>2.25</v>
      </c>
      <c r="AJ9" s="33">
        <v>1.1000000000000001</v>
      </c>
      <c r="AK9" s="33">
        <v>1.05</v>
      </c>
      <c r="AL9" s="33">
        <v>0.30499999999999999</v>
      </c>
      <c r="AM9" s="33">
        <v>0.38</v>
      </c>
      <c r="AN9" s="33">
        <v>2.1</v>
      </c>
      <c r="AO9" s="33">
        <v>0.95</v>
      </c>
      <c r="AP9" s="33">
        <v>1.615</v>
      </c>
      <c r="AQ9" s="33">
        <v>2.7349999999999999</v>
      </c>
      <c r="AR9" s="33">
        <v>1.595</v>
      </c>
      <c r="AS9" s="33">
        <v>0</v>
      </c>
      <c r="AT9" s="33">
        <v>0.23499999999999999</v>
      </c>
      <c r="AU9" s="33">
        <v>0.155</v>
      </c>
      <c r="AV9" s="33">
        <v>0.19</v>
      </c>
      <c r="AW9" s="33">
        <v>0.155</v>
      </c>
      <c r="AX9" s="33">
        <v>0.29499999999999998</v>
      </c>
      <c r="AY9" s="33">
        <v>0</v>
      </c>
      <c r="AZ9" s="33">
        <v>0.24</v>
      </c>
      <c r="BA9" s="33">
        <v>0.41</v>
      </c>
      <c r="BB9" s="33">
        <v>0.40500000000000003</v>
      </c>
      <c r="BC9" s="33">
        <v>0.19</v>
      </c>
      <c r="BD9" s="33">
        <v>0.36499999999999999</v>
      </c>
      <c r="BE9" s="28">
        <v>56.67</v>
      </c>
      <c r="BF9" s="28">
        <v>62.63</v>
      </c>
      <c r="BG9" s="28">
        <v>59.71</v>
      </c>
      <c r="BH9" s="28">
        <v>61.42</v>
      </c>
      <c r="BI9" s="28">
        <v>58.55</v>
      </c>
      <c r="BJ9" s="28">
        <v>49.76</v>
      </c>
      <c r="BK9" s="28">
        <v>47.78</v>
      </c>
      <c r="BL9" s="28">
        <v>51.08</v>
      </c>
      <c r="BM9" s="28">
        <v>52.9</v>
      </c>
      <c r="BN9" s="28">
        <v>49.64</v>
      </c>
      <c r="BO9" s="28">
        <v>44.3</v>
      </c>
      <c r="BP9" s="28">
        <v>53.8</v>
      </c>
      <c r="BQ9" s="28">
        <v>69.680000000000007</v>
      </c>
      <c r="BR9" s="28">
        <v>78.88</v>
      </c>
      <c r="BS9" s="28">
        <v>68.010000000000005</v>
      </c>
      <c r="BT9" s="28">
        <v>78.13</v>
      </c>
      <c r="BU9" s="28">
        <v>62.42</v>
      </c>
      <c r="BV9" s="28">
        <v>70.81</v>
      </c>
      <c r="BW9" s="28">
        <v>56.6</v>
      </c>
      <c r="BX9" s="28">
        <v>63.85</v>
      </c>
      <c r="BY9" s="28">
        <v>61.55</v>
      </c>
      <c r="BZ9" s="28">
        <v>69.91</v>
      </c>
      <c r="CA9" s="28">
        <v>60.7</v>
      </c>
      <c r="CB9" s="28">
        <v>57</v>
      </c>
      <c r="CC9" s="33">
        <v>0.12</v>
      </c>
      <c r="CD9" s="33">
        <v>0.155</v>
      </c>
      <c r="CE9" s="33">
        <v>0.14000000000000001</v>
      </c>
      <c r="CF9" s="33">
        <v>0.14000000000000001</v>
      </c>
      <c r="CG9" s="33">
        <v>0.15</v>
      </c>
      <c r="CH9" s="33">
        <v>0.1</v>
      </c>
      <c r="CI9" s="33">
        <v>8.5000000000000006E-2</v>
      </c>
      <c r="CJ9" s="33">
        <v>0.09</v>
      </c>
      <c r="CK9" s="33">
        <v>9.5000000000000001E-2</v>
      </c>
      <c r="CL9" s="33">
        <v>0.09</v>
      </c>
      <c r="CM9" s="33">
        <v>9.5000000000000001E-2</v>
      </c>
      <c r="CN9" s="33">
        <v>9.5000000000000001E-2</v>
      </c>
      <c r="CO9" s="60">
        <f t="shared" si="0"/>
        <v>87</v>
      </c>
      <c r="CP9" s="60">
        <f t="shared" si="1"/>
        <v>129</v>
      </c>
      <c r="CQ9" s="60">
        <f t="shared" si="2"/>
        <v>28</v>
      </c>
      <c r="CR9" s="60">
        <f t="shared" si="3"/>
        <v>24</v>
      </c>
      <c r="CS9" s="60">
        <f t="shared" si="4"/>
        <v>268</v>
      </c>
      <c r="CT9" s="60">
        <f t="shared" si="5"/>
        <v>9.9550000000000001</v>
      </c>
      <c r="CU9" s="60">
        <f t="shared" si="6"/>
        <v>9.375</v>
      </c>
      <c r="CV9" s="60">
        <f t="shared" si="7"/>
        <v>1.03</v>
      </c>
      <c r="CW9" s="60">
        <f t="shared" si="8"/>
        <v>1.6099999999999999</v>
      </c>
      <c r="CX9" s="60">
        <f t="shared" si="9"/>
        <v>21.97</v>
      </c>
      <c r="CY9" s="60">
        <f t="shared" si="10"/>
        <v>58.123333333333335</v>
      </c>
      <c r="CZ9" s="60">
        <f t="shared" si="11"/>
        <v>49.916666666666664</v>
      </c>
      <c r="DA9" s="60">
        <f t="shared" si="12"/>
        <v>71.321666666666673</v>
      </c>
      <c r="DB9" s="60">
        <f t="shared" si="13"/>
        <v>61.601666666666667</v>
      </c>
      <c r="DC9" s="60">
        <f t="shared" si="14"/>
        <v>0.13416666666666668</v>
      </c>
      <c r="DD9" s="60">
        <f t="shared" si="15"/>
        <v>9.166666666666666E-2</v>
      </c>
      <c r="DE9" s="60">
        <f t="shared" si="16"/>
        <v>290</v>
      </c>
      <c r="DF9" s="60">
        <f t="shared" si="17"/>
        <v>430</v>
      </c>
      <c r="DG9" s="60">
        <f t="shared" si="18"/>
        <v>93.333333333333329</v>
      </c>
      <c r="DH9" s="60">
        <f t="shared" si="19"/>
        <v>80</v>
      </c>
      <c r="DI9" s="60">
        <f t="shared" si="20"/>
        <v>893.33333333333337</v>
      </c>
      <c r="DJ9" s="60">
        <f t="shared" si="21"/>
        <v>33.183333333333337</v>
      </c>
      <c r="DK9" s="60">
        <f t="shared" si="22"/>
        <v>31.25</v>
      </c>
      <c r="DL9" s="60">
        <f t="shared" si="23"/>
        <v>3.4333333333333336</v>
      </c>
      <c r="DM9" s="60">
        <f t="shared" si="24"/>
        <v>5.3666666666666663</v>
      </c>
      <c r="DN9" s="60">
        <f t="shared" si="25"/>
        <v>73.233333333333334</v>
      </c>
      <c r="DO9" s="60">
        <f t="shared" si="26"/>
        <v>29</v>
      </c>
      <c r="DP9" s="60">
        <f t="shared" si="27"/>
        <v>43</v>
      </c>
      <c r="DQ9" s="60">
        <f t="shared" si="28"/>
        <v>9.3333333333333321</v>
      </c>
      <c r="DR9" s="60">
        <f t="shared" si="29"/>
        <v>8</v>
      </c>
      <c r="DS9" s="60">
        <f t="shared" si="30"/>
        <v>89.333333333333329</v>
      </c>
      <c r="DT9" s="60">
        <f t="shared" si="31"/>
        <v>3.3183333333333338</v>
      </c>
      <c r="DU9" s="60">
        <f t="shared" si="32"/>
        <v>3.125</v>
      </c>
      <c r="DV9" s="60">
        <f t="shared" si="33"/>
        <v>0.34333333333333332</v>
      </c>
      <c r="DW9" s="60">
        <f t="shared" si="34"/>
        <v>0.53666666666666663</v>
      </c>
      <c r="DX9" s="60">
        <f t="shared" si="35"/>
        <v>7.3233333333333341</v>
      </c>
      <c r="EA9" s="9" t="s">
        <v>572</v>
      </c>
      <c r="EB9">
        <v>2.4</v>
      </c>
      <c r="EC9" t="s">
        <v>186</v>
      </c>
      <c r="EF9">
        <v>15</v>
      </c>
      <c r="EG9" t="s">
        <v>579</v>
      </c>
      <c r="EH9">
        <v>10</v>
      </c>
      <c r="EI9" t="s">
        <v>578</v>
      </c>
    </row>
    <row r="10" spans="2:139" x14ac:dyDescent="0.25">
      <c r="B10" s="37" t="s">
        <v>141</v>
      </c>
      <c r="C10" s="36" t="s">
        <v>156</v>
      </c>
      <c r="D10" s="35"/>
      <c r="E10" s="29">
        <v>2</v>
      </c>
      <c r="F10" s="29" t="s">
        <v>45</v>
      </c>
      <c r="G10" s="29" t="s">
        <v>7</v>
      </c>
      <c r="H10" s="29">
        <v>3</v>
      </c>
      <c r="I10" s="29">
        <v>21</v>
      </c>
      <c r="J10" s="29">
        <v>13</v>
      </c>
      <c r="K10" s="29">
        <v>12</v>
      </c>
      <c r="L10" s="29">
        <v>17</v>
      </c>
      <c r="M10" s="29">
        <v>4</v>
      </c>
      <c r="N10" s="29">
        <v>8</v>
      </c>
      <c r="O10" s="29">
        <v>11</v>
      </c>
      <c r="P10" s="29">
        <v>16</v>
      </c>
      <c r="Q10" s="29">
        <v>29</v>
      </c>
      <c r="R10" s="29">
        <v>23</v>
      </c>
      <c r="S10" s="29">
        <v>16</v>
      </c>
      <c r="T10" s="29">
        <v>21</v>
      </c>
      <c r="U10" s="29">
        <v>0</v>
      </c>
      <c r="V10" s="29">
        <v>3</v>
      </c>
      <c r="W10" s="29">
        <v>8</v>
      </c>
      <c r="X10" s="29">
        <v>17</v>
      </c>
      <c r="Y10" s="29">
        <v>6</v>
      </c>
      <c r="Z10" s="29">
        <v>4</v>
      </c>
      <c r="AA10" s="29">
        <v>10</v>
      </c>
      <c r="AB10" s="29">
        <v>6</v>
      </c>
      <c r="AC10" s="29">
        <v>7</v>
      </c>
      <c r="AD10" s="29">
        <v>8</v>
      </c>
      <c r="AE10" s="29">
        <v>6</v>
      </c>
      <c r="AF10" s="29">
        <v>15</v>
      </c>
      <c r="AG10" s="33">
        <v>2.46</v>
      </c>
      <c r="AH10" s="33">
        <v>1.5649999999999999</v>
      </c>
      <c r="AI10" s="33">
        <v>1.37</v>
      </c>
      <c r="AJ10" s="33">
        <v>1.9850000000000001</v>
      </c>
      <c r="AK10" s="33">
        <v>0.45</v>
      </c>
      <c r="AL10" s="33">
        <v>1.0449999999999999</v>
      </c>
      <c r="AM10" s="33">
        <v>0.875</v>
      </c>
      <c r="AN10" s="33">
        <v>1.1850000000000001</v>
      </c>
      <c r="AO10" s="33">
        <v>2.02</v>
      </c>
      <c r="AP10" s="33">
        <v>1.595</v>
      </c>
      <c r="AQ10" s="33">
        <v>1.175</v>
      </c>
      <c r="AR10" s="33">
        <v>1.5</v>
      </c>
      <c r="AS10" s="33">
        <v>0</v>
      </c>
      <c r="AT10" s="33">
        <v>0.1</v>
      </c>
      <c r="AU10" s="33">
        <v>0.33500000000000002</v>
      </c>
      <c r="AV10" s="33">
        <v>0.56000000000000005</v>
      </c>
      <c r="AW10" s="33">
        <v>0.17499999999999999</v>
      </c>
      <c r="AX10" s="33">
        <v>0.16</v>
      </c>
      <c r="AY10" s="33">
        <v>0.48</v>
      </c>
      <c r="AZ10" s="33">
        <v>0.505</v>
      </c>
      <c r="BA10" s="33">
        <v>0.435</v>
      </c>
      <c r="BB10" s="33">
        <v>0.71</v>
      </c>
      <c r="BC10" s="33">
        <v>0.215</v>
      </c>
      <c r="BD10" s="33">
        <v>0.39</v>
      </c>
      <c r="BE10" s="28">
        <v>58.84</v>
      </c>
      <c r="BF10" s="28">
        <v>57.51</v>
      </c>
      <c r="BG10" s="28">
        <v>57.83</v>
      </c>
      <c r="BH10" s="28">
        <v>59.94</v>
      </c>
      <c r="BI10" s="28">
        <v>50.38</v>
      </c>
      <c r="BJ10" s="28">
        <v>56.99</v>
      </c>
      <c r="BK10" s="28">
        <v>46.34</v>
      </c>
      <c r="BL10" s="28">
        <v>51.89</v>
      </c>
      <c r="BM10" s="28">
        <v>50.07</v>
      </c>
      <c r="BN10" s="28">
        <v>52.28</v>
      </c>
      <c r="BO10" s="28">
        <v>44.5</v>
      </c>
      <c r="BP10" s="28">
        <v>51.33</v>
      </c>
      <c r="BQ10" s="28">
        <v>73.72</v>
      </c>
      <c r="BR10" s="28">
        <v>78.77</v>
      </c>
      <c r="BS10" s="28">
        <v>68.459999999999994</v>
      </c>
      <c r="BT10" s="28">
        <v>74.98</v>
      </c>
      <c r="BU10" s="28">
        <v>63.1</v>
      </c>
      <c r="BV10" s="28">
        <v>74.14</v>
      </c>
      <c r="BW10" s="28">
        <v>66.400000000000006</v>
      </c>
      <c r="BX10" s="28">
        <v>65.14</v>
      </c>
      <c r="BY10" s="28">
        <v>57.78</v>
      </c>
      <c r="BZ10" s="28">
        <v>60.67</v>
      </c>
      <c r="CA10" s="28">
        <v>56.94</v>
      </c>
      <c r="CB10" s="28">
        <v>61.22</v>
      </c>
      <c r="CC10" s="33">
        <v>0.13500000000000001</v>
      </c>
      <c r="CD10" s="33">
        <v>0.14000000000000001</v>
      </c>
      <c r="CE10" s="33">
        <v>0.125</v>
      </c>
      <c r="CF10" s="33">
        <v>0.14000000000000001</v>
      </c>
      <c r="CG10" s="33">
        <v>0.125</v>
      </c>
      <c r="CH10" s="33">
        <v>0.13500000000000001</v>
      </c>
      <c r="CI10" s="33">
        <v>8.5000000000000006E-2</v>
      </c>
      <c r="CJ10" s="33">
        <v>9.5000000000000001E-2</v>
      </c>
      <c r="CK10" s="33">
        <v>0.09</v>
      </c>
      <c r="CL10" s="33">
        <v>0.09</v>
      </c>
      <c r="CM10" s="33">
        <v>8.5000000000000006E-2</v>
      </c>
      <c r="CN10" s="33">
        <v>9.5000000000000001E-2</v>
      </c>
      <c r="CO10" s="60">
        <f t="shared" si="0"/>
        <v>75</v>
      </c>
      <c r="CP10" s="60">
        <f t="shared" si="1"/>
        <v>116</v>
      </c>
      <c r="CQ10" s="60">
        <f t="shared" si="2"/>
        <v>38</v>
      </c>
      <c r="CR10" s="60">
        <f t="shared" si="3"/>
        <v>52</v>
      </c>
      <c r="CS10" s="60">
        <f t="shared" si="4"/>
        <v>281</v>
      </c>
      <c r="CT10" s="60">
        <f t="shared" si="5"/>
        <v>8.875</v>
      </c>
      <c r="CU10" s="60">
        <f t="shared" si="6"/>
        <v>8.35</v>
      </c>
      <c r="CV10" s="60">
        <f t="shared" si="7"/>
        <v>1.33</v>
      </c>
      <c r="CW10" s="60">
        <f t="shared" si="8"/>
        <v>2.7349999999999999</v>
      </c>
      <c r="CX10" s="60">
        <f t="shared" si="9"/>
        <v>21.29</v>
      </c>
      <c r="CY10" s="60">
        <f t="shared" si="10"/>
        <v>56.914999999999999</v>
      </c>
      <c r="CZ10" s="60">
        <f t="shared" si="11"/>
        <v>49.401666666666671</v>
      </c>
      <c r="DA10" s="60">
        <f t="shared" si="12"/>
        <v>72.195000000000007</v>
      </c>
      <c r="DB10" s="60">
        <f t="shared" si="13"/>
        <v>61.358333333333327</v>
      </c>
      <c r="DC10" s="60">
        <f t="shared" si="14"/>
        <v>0.13333333333333333</v>
      </c>
      <c r="DD10" s="60">
        <f t="shared" si="15"/>
        <v>9.0000000000000011E-2</v>
      </c>
      <c r="DE10" s="60">
        <f t="shared" si="16"/>
        <v>250</v>
      </c>
      <c r="DF10" s="60">
        <f t="shared" si="17"/>
        <v>386.66666666666669</v>
      </c>
      <c r="DG10" s="60">
        <f t="shared" si="18"/>
        <v>126.66666666666667</v>
      </c>
      <c r="DH10" s="60">
        <f t="shared" si="19"/>
        <v>173.33333333333334</v>
      </c>
      <c r="DI10" s="60">
        <f t="shared" si="20"/>
        <v>936.66666666666674</v>
      </c>
      <c r="DJ10" s="60">
        <f t="shared" si="21"/>
        <v>29.583333333333332</v>
      </c>
      <c r="DK10" s="60">
        <f t="shared" si="22"/>
        <v>27.833333333333332</v>
      </c>
      <c r="DL10" s="60">
        <f t="shared" si="23"/>
        <v>4.4333333333333327</v>
      </c>
      <c r="DM10" s="60">
        <f t="shared" si="24"/>
        <v>9.1166666666666654</v>
      </c>
      <c r="DN10" s="60">
        <f t="shared" si="25"/>
        <v>70.966666666666654</v>
      </c>
      <c r="DO10" s="60">
        <f t="shared" si="26"/>
        <v>25</v>
      </c>
      <c r="DP10" s="60">
        <f t="shared" si="27"/>
        <v>38.666666666666671</v>
      </c>
      <c r="DQ10" s="60">
        <f t="shared" si="28"/>
        <v>12.666666666666666</v>
      </c>
      <c r="DR10" s="60">
        <f t="shared" si="29"/>
        <v>17.333333333333336</v>
      </c>
      <c r="DS10" s="60">
        <f t="shared" si="30"/>
        <v>93.666666666666686</v>
      </c>
      <c r="DT10" s="60">
        <f t="shared" si="31"/>
        <v>2.958333333333333</v>
      </c>
      <c r="DU10" s="60">
        <f t="shared" si="32"/>
        <v>2.7833333333333332</v>
      </c>
      <c r="DV10" s="60">
        <f t="shared" si="33"/>
        <v>0.4433333333333333</v>
      </c>
      <c r="DW10" s="60">
        <f t="shared" si="34"/>
        <v>0.91166666666666651</v>
      </c>
      <c r="DX10" s="60">
        <f t="shared" si="35"/>
        <v>7.0966666666666658</v>
      </c>
      <c r="EA10" s="9" t="s">
        <v>573</v>
      </c>
      <c r="EB10">
        <v>2.5</v>
      </c>
      <c r="EC10" t="s">
        <v>186</v>
      </c>
      <c r="EF10">
        <f>(EF9*EH10)/EH9</f>
        <v>50000.000000000007</v>
      </c>
      <c r="EH10" s="9">
        <f>EC5</f>
        <v>33333.333333333336</v>
      </c>
      <c r="EI10" t="s">
        <v>578</v>
      </c>
    </row>
    <row r="11" spans="2:139" x14ac:dyDescent="0.25">
      <c r="B11" s="21" t="s">
        <v>140</v>
      </c>
      <c r="C11" s="36" t="s">
        <v>157</v>
      </c>
      <c r="D11" s="35"/>
      <c r="E11" s="29">
        <v>2</v>
      </c>
      <c r="F11" s="29" t="s">
        <v>45</v>
      </c>
      <c r="G11" s="29" t="s">
        <v>7</v>
      </c>
      <c r="H11" s="29">
        <v>4</v>
      </c>
      <c r="I11" s="29">
        <v>9</v>
      </c>
      <c r="J11" s="29">
        <v>23</v>
      </c>
      <c r="K11" s="29">
        <v>32</v>
      </c>
      <c r="L11" s="29">
        <v>9</v>
      </c>
      <c r="M11" s="29">
        <v>7</v>
      </c>
      <c r="N11" s="29">
        <v>1</v>
      </c>
      <c r="O11" s="29">
        <v>7</v>
      </c>
      <c r="P11" s="29">
        <v>27</v>
      </c>
      <c r="Q11" s="29">
        <v>37</v>
      </c>
      <c r="R11" s="29">
        <v>28</v>
      </c>
      <c r="S11" s="29">
        <v>32</v>
      </c>
      <c r="T11" s="29">
        <v>16</v>
      </c>
      <c r="U11" s="29">
        <v>0</v>
      </c>
      <c r="V11" s="29">
        <v>1</v>
      </c>
      <c r="W11" s="29">
        <v>9</v>
      </c>
      <c r="X11" s="29">
        <v>0</v>
      </c>
      <c r="Y11" s="29">
        <v>9</v>
      </c>
      <c r="Z11" s="29">
        <v>4</v>
      </c>
      <c r="AA11" s="29">
        <v>6</v>
      </c>
      <c r="AB11" s="29">
        <v>9</v>
      </c>
      <c r="AC11" s="29">
        <v>12</v>
      </c>
      <c r="AD11" s="29">
        <v>5</v>
      </c>
      <c r="AE11" s="29">
        <v>5</v>
      </c>
      <c r="AF11" s="29">
        <v>4</v>
      </c>
      <c r="AG11" s="33">
        <v>0.90500000000000003</v>
      </c>
      <c r="AH11" s="33">
        <v>2.9</v>
      </c>
      <c r="AI11" s="33">
        <v>4.0350000000000001</v>
      </c>
      <c r="AJ11" s="33">
        <v>1.0349999999999999</v>
      </c>
      <c r="AK11" s="33">
        <v>0.8</v>
      </c>
      <c r="AL11" s="33">
        <v>0.14499999999999999</v>
      </c>
      <c r="AM11" s="33">
        <v>0.47</v>
      </c>
      <c r="AN11" s="33">
        <v>1.9550000000000001</v>
      </c>
      <c r="AO11" s="33">
        <v>2.54</v>
      </c>
      <c r="AP11" s="33">
        <v>2.0950000000000002</v>
      </c>
      <c r="AQ11" s="33">
        <v>2.1349999999999998</v>
      </c>
      <c r="AR11" s="33">
        <v>1.0900000000000001</v>
      </c>
      <c r="AS11" s="33">
        <v>0</v>
      </c>
      <c r="AT11" s="33">
        <v>0.35</v>
      </c>
      <c r="AU11" s="33">
        <v>0.32</v>
      </c>
      <c r="AV11" s="33">
        <v>0</v>
      </c>
      <c r="AW11" s="33">
        <v>0.28499999999999998</v>
      </c>
      <c r="AX11" s="33">
        <v>0.16500000000000001</v>
      </c>
      <c r="AY11" s="33">
        <v>0.375</v>
      </c>
      <c r="AZ11" s="33">
        <v>0.86</v>
      </c>
      <c r="BA11" s="33">
        <v>0.91500000000000004</v>
      </c>
      <c r="BB11" s="33">
        <v>0.42499999999999999</v>
      </c>
      <c r="BC11" s="33">
        <v>0.215</v>
      </c>
      <c r="BD11" s="33">
        <v>0.17</v>
      </c>
      <c r="BE11" s="28">
        <v>52.9</v>
      </c>
      <c r="BF11" s="28">
        <v>62.14</v>
      </c>
      <c r="BG11" s="28">
        <v>57.75</v>
      </c>
      <c r="BH11" s="28">
        <v>56.86</v>
      </c>
      <c r="BI11" s="28">
        <v>53.92</v>
      </c>
      <c r="BJ11" s="28">
        <v>61.44</v>
      </c>
      <c r="BK11" s="28">
        <v>47.59</v>
      </c>
      <c r="BL11" s="28">
        <v>52.93</v>
      </c>
      <c r="BM11" s="28">
        <v>43.94</v>
      </c>
      <c r="BN11" s="28">
        <v>48.3</v>
      </c>
      <c r="BO11" s="28">
        <v>46.88</v>
      </c>
      <c r="BP11" s="28">
        <v>45.04</v>
      </c>
      <c r="BQ11" s="28">
        <v>75.739999999999995</v>
      </c>
      <c r="BR11" s="28">
        <v>80.150000000000006</v>
      </c>
      <c r="BS11" s="28">
        <v>69.28</v>
      </c>
      <c r="BT11" s="28">
        <v>73.97</v>
      </c>
      <c r="BU11" s="28">
        <v>62.28</v>
      </c>
      <c r="BV11" s="28">
        <v>68.73</v>
      </c>
      <c r="BW11" s="28">
        <v>59.83</v>
      </c>
      <c r="BX11" s="28">
        <v>64.16</v>
      </c>
      <c r="BY11" s="28">
        <v>55.32</v>
      </c>
      <c r="BZ11" s="28">
        <v>57.88</v>
      </c>
      <c r="CA11" s="28">
        <v>56.6</v>
      </c>
      <c r="CB11" s="28">
        <v>57.28</v>
      </c>
      <c r="CC11" s="33">
        <v>0.13</v>
      </c>
      <c r="CD11" s="33">
        <v>0.17</v>
      </c>
      <c r="CE11" s="33">
        <v>0.14000000000000001</v>
      </c>
      <c r="CF11" s="33">
        <v>0.14499999999999999</v>
      </c>
      <c r="CG11" s="33">
        <v>0.14000000000000001</v>
      </c>
      <c r="CH11" s="33">
        <v>0.14499999999999999</v>
      </c>
      <c r="CI11" s="33">
        <v>0.08</v>
      </c>
      <c r="CJ11" s="33">
        <v>9.5000000000000001E-2</v>
      </c>
      <c r="CK11" s="33">
        <v>7.0000000000000007E-2</v>
      </c>
      <c r="CL11" s="33">
        <v>0.08</v>
      </c>
      <c r="CM11" s="33">
        <v>9.5000000000000001E-2</v>
      </c>
      <c r="CN11" s="33">
        <v>7.0000000000000007E-2</v>
      </c>
      <c r="CO11" s="60">
        <f t="shared" si="0"/>
        <v>81</v>
      </c>
      <c r="CP11" s="60">
        <f t="shared" si="1"/>
        <v>147</v>
      </c>
      <c r="CQ11" s="60">
        <f t="shared" si="2"/>
        <v>23</v>
      </c>
      <c r="CR11" s="60">
        <f t="shared" si="3"/>
        <v>41</v>
      </c>
      <c r="CS11" s="60">
        <f t="shared" si="4"/>
        <v>292</v>
      </c>
      <c r="CT11" s="60">
        <f t="shared" si="5"/>
        <v>9.82</v>
      </c>
      <c r="CU11" s="60">
        <f t="shared" si="6"/>
        <v>10.285</v>
      </c>
      <c r="CV11" s="60">
        <f t="shared" si="7"/>
        <v>1.1199999999999999</v>
      </c>
      <c r="CW11" s="60">
        <f t="shared" si="8"/>
        <v>2.9599999999999995</v>
      </c>
      <c r="CX11" s="60">
        <f t="shared" si="9"/>
        <v>24.185000000000002</v>
      </c>
      <c r="CY11" s="60">
        <f t="shared" si="10"/>
        <v>57.501666666666665</v>
      </c>
      <c r="CZ11" s="60">
        <f t="shared" si="11"/>
        <v>47.446666666666665</v>
      </c>
      <c r="DA11" s="60">
        <f t="shared" si="12"/>
        <v>71.691666666666663</v>
      </c>
      <c r="DB11" s="60">
        <f t="shared" si="13"/>
        <v>58.511666666666677</v>
      </c>
      <c r="DC11" s="60">
        <f t="shared" si="14"/>
        <v>0.14500000000000002</v>
      </c>
      <c r="DD11" s="60">
        <f t="shared" si="15"/>
        <v>8.1666666666666679E-2</v>
      </c>
      <c r="DE11" s="60">
        <f t="shared" si="16"/>
        <v>270</v>
      </c>
      <c r="DF11" s="60">
        <f t="shared" si="17"/>
        <v>490</v>
      </c>
      <c r="DG11" s="60">
        <f t="shared" si="18"/>
        <v>76.666666666666671</v>
      </c>
      <c r="DH11" s="60">
        <f t="shared" si="19"/>
        <v>136.66666666666666</v>
      </c>
      <c r="DI11" s="60">
        <f t="shared" si="20"/>
        <v>973.33333333333326</v>
      </c>
      <c r="DJ11" s="60">
        <f t="shared" si="21"/>
        <v>32.733333333333334</v>
      </c>
      <c r="DK11" s="60">
        <f t="shared" si="22"/>
        <v>34.283333333333339</v>
      </c>
      <c r="DL11" s="60">
        <f t="shared" si="23"/>
        <v>3.7333333333333325</v>
      </c>
      <c r="DM11" s="60">
        <f t="shared" si="24"/>
        <v>9.8666666666666654</v>
      </c>
      <c r="DN11" s="60">
        <f t="shared" si="25"/>
        <v>80.616666666666674</v>
      </c>
      <c r="DO11" s="60">
        <f t="shared" si="26"/>
        <v>27</v>
      </c>
      <c r="DP11" s="60">
        <f t="shared" si="27"/>
        <v>49</v>
      </c>
      <c r="DQ11" s="60">
        <f t="shared" si="28"/>
        <v>7.666666666666667</v>
      </c>
      <c r="DR11" s="60">
        <f t="shared" si="29"/>
        <v>13.666666666666666</v>
      </c>
      <c r="DS11" s="60">
        <f t="shared" si="30"/>
        <v>97.333333333333343</v>
      </c>
      <c r="DT11" s="60">
        <f t="shared" si="31"/>
        <v>3.2733333333333334</v>
      </c>
      <c r="DU11" s="60">
        <f t="shared" si="32"/>
        <v>3.4283333333333341</v>
      </c>
      <c r="DV11" s="60">
        <f t="shared" si="33"/>
        <v>0.37333333333333324</v>
      </c>
      <c r="DW11" s="60">
        <f t="shared" si="34"/>
        <v>0.98666666666666647</v>
      </c>
      <c r="DX11" s="60">
        <f t="shared" si="35"/>
        <v>8.0616666666666674</v>
      </c>
      <c r="EA11" s="9" t="s">
        <v>574</v>
      </c>
      <c r="EB11">
        <f>EB9*EB10</f>
        <v>6</v>
      </c>
      <c r="EC11" t="s">
        <v>193</v>
      </c>
    </row>
    <row r="12" spans="2:139" x14ac:dyDescent="0.25">
      <c r="B12" s="38" t="s">
        <v>142</v>
      </c>
      <c r="C12" s="36" t="s">
        <v>158</v>
      </c>
      <c r="D12" s="1"/>
      <c r="E12" s="17">
        <v>3</v>
      </c>
      <c r="F12" s="17" t="s">
        <v>45</v>
      </c>
      <c r="G12" s="17" t="s">
        <v>8</v>
      </c>
      <c r="H12" s="17">
        <v>1</v>
      </c>
      <c r="I12" s="17">
        <v>13</v>
      </c>
      <c r="J12" s="17">
        <v>25</v>
      </c>
      <c r="K12" s="17">
        <v>10</v>
      </c>
      <c r="L12" s="17">
        <v>3</v>
      </c>
      <c r="M12" s="17">
        <v>7</v>
      </c>
      <c r="N12" s="17">
        <v>1</v>
      </c>
      <c r="O12" s="17">
        <v>11</v>
      </c>
      <c r="P12" s="17">
        <v>32</v>
      </c>
      <c r="Q12" s="17">
        <v>27</v>
      </c>
      <c r="R12" s="17">
        <v>13</v>
      </c>
      <c r="S12" s="17">
        <v>32</v>
      </c>
      <c r="T12" s="17">
        <v>26</v>
      </c>
      <c r="U12" s="17">
        <v>0</v>
      </c>
      <c r="V12" s="17">
        <v>7</v>
      </c>
      <c r="W12" s="17">
        <v>4</v>
      </c>
      <c r="X12" s="17">
        <v>2</v>
      </c>
      <c r="Y12" s="17">
        <v>5</v>
      </c>
      <c r="Z12" s="17">
        <v>6</v>
      </c>
      <c r="AA12" s="17">
        <v>9</v>
      </c>
      <c r="AB12" s="17">
        <v>8</v>
      </c>
      <c r="AC12" s="17">
        <v>5</v>
      </c>
      <c r="AD12" s="17">
        <v>3</v>
      </c>
      <c r="AE12" s="17">
        <v>8</v>
      </c>
      <c r="AF12" s="17">
        <v>3</v>
      </c>
      <c r="AG12" s="27">
        <v>1.325</v>
      </c>
      <c r="AH12" s="27">
        <v>3.06</v>
      </c>
      <c r="AI12" s="27">
        <v>1.115</v>
      </c>
      <c r="AJ12" s="27">
        <v>0.36499999999999999</v>
      </c>
      <c r="AK12" s="27">
        <v>0.72499999999999998</v>
      </c>
      <c r="AL12" s="27">
        <v>0.105</v>
      </c>
      <c r="AM12" s="27">
        <v>0.56499999999999995</v>
      </c>
      <c r="AN12" s="27">
        <v>2.4750000000000001</v>
      </c>
      <c r="AO12" s="27">
        <v>2.0550000000000002</v>
      </c>
      <c r="AP12" s="27">
        <v>0.95</v>
      </c>
      <c r="AQ12" s="27">
        <v>2.3149999999999999</v>
      </c>
      <c r="AR12" s="27">
        <v>1.8</v>
      </c>
      <c r="AS12" s="27">
        <v>0</v>
      </c>
      <c r="AT12" s="27">
        <v>0.255</v>
      </c>
      <c r="AU12" s="27">
        <v>0.13</v>
      </c>
      <c r="AV12" s="27">
        <v>0.155</v>
      </c>
      <c r="AW12" s="27">
        <v>0.2</v>
      </c>
      <c r="AX12" s="27">
        <v>0.2</v>
      </c>
      <c r="AY12" s="27">
        <v>0.52</v>
      </c>
      <c r="AZ12" s="27">
        <v>0.59499999999999997</v>
      </c>
      <c r="BA12" s="27">
        <v>0.28499999999999998</v>
      </c>
      <c r="BB12" s="27">
        <v>0.14499999999999999</v>
      </c>
      <c r="BC12" s="27">
        <v>0.52</v>
      </c>
      <c r="BD12" s="27">
        <v>0.16</v>
      </c>
      <c r="BE12" s="25">
        <v>59.8</v>
      </c>
      <c r="BF12" s="25">
        <v>61.8</v>
      </c>
      <c r="BG12" s="25">
        <v>64.44</v>
      </c>
      <c r="BH12" s="25">
        <v>60.76</v>
      </c>
      <c r="BI12" s="25">
        <v>50.41</v>
      </c>
      <c r="BJ12" s="25">
        <v>51.75</v>
      </c>
      <c r="BK12" s="25">
        <v>50.61</v>
      </c>
      <c r="BL12" s="25">
        <v>53.54</v>
      </c>
      <c r="BM12" s="25">
        <v>52.38</v>
      </c>
      <c r="BN12" s="25">
        <v>55.17</v>
      </c>
      <c r="BO12" s="25">
        <v>46.48</v>
      </c>
      <c r="BP12" s="25">
        <v>46.84</v>
      </c>
      <c r="BQ12" s="25">
        <v>66.599999999999994</v>
      </c>
      <c r="BR12" s="25">
        <v>73.88</v>
      </c>
      <c r="BS12" s="25">
        <v>65.94</v>
      </c>
      <c r="BT12" s="25">
        <v>62.2</v>
      </c>
      <c r="BU12" s="25">
        <v>57.32</v>
      </c>
      <c r="BV12" s="25">
        <v>77.55</v>
      </c>
      <c r="BW12" s="25">
        <v>60.24</v>
      </c>
      <c r="BX12" s="25">
        <v>62.23</v>
      </c>
      <c r="BY12" s="25">
        <v>64.19</v>
      </c>
      <c r="BZ12" s="25">
        <v>58.68</v>
      </c>
      <c r="CA12" s="25">
        <v>52.6</v>
      </c>
      <c r="CB12" s="25">
        <v>56.64</v>
      </c>
      <c r="CC12" s="27">
        <v>0.215</v>
      </c>
      <c r="CD12" s="27">
        <v>0.14000000000000001</v>
      </c>
      <c r="CE12" s="27">
        <v>0.14000000000000001</v>
      </c>
      <c r="CF12" s="27">
        <v>0.125</v>
      </c>
      <c r="CG12" s="27">
        <v>0.115</v>
      </c>
      <c r="CH12" s="27">
        <v>0.105</v>
      </c>
      <c r="CI12" s="27">
        <v>8.5000000000000006E-2</v>
      </c>
      <c r="CJ12" s="27">
        <v>9.5000000000000001E-2</v>
      </c>
      <c r="CK12" s="27">
        <v>0.09</v>
      </c>
      <c r="CL12" s="27">
        <v>9.5000000000000001E-2</v>
      </c>
      <c r="CM12" s="27">
        <v>8.5000000000000006E-2</v>
      </c>
      <c r="CN12" s="27">
        <v>7.4999999999999997E-2</v>
      </c>
      <c r="CO12" s="60">
        <f t="shared" si="0"/>
        <v>59</v>
      </c>
      <c r="CP12" s="60">
        <f t="shared" si="1"/>
        <v>141</v>
      </c>
      <c r="CQ12" s="60">
        <f t="shared" si="2"/>
        <v>24</v>
      </c>
      <c r="CR12" s="60">
        <f t="shared" si="3"/>
        <v>36</v>
      </c>
      <c r="CS12" s="60">
        <f t="shared" si="4"/>
        <v>260</v>
      </c>
      <c r="CT12" s="60">
        <f t="shared" si="5"/>
        <v>6.6950000000000003</v>
      </c>
      <c r="CU12" s="60">
        <f t="shared" si="6"/>
        <v>10.160000000000002</v>
      </c>
      <c r="CV12" s="60">
        <f t="shared" si="7"/>
        <v>0.94</v>
      </c>
      <c r="CW12" s="60">
        <f t="shared" si="8"/>
        <v>2.2250000000000001</v>
      </c>
      <c r="CX12" s="60">
        <f t="shared" si="9"/>
        <v>20.020000000000007</v>
      </c>
      <c r="CY12" s="60">
        <f t="shared" si="10"/>
        <v>58.16</v>
      </c>
      <c r="CZ12" s="60">
        <f t="shared" si="11"/>
        <v>50.836666666666666</v>
      </c>
      <c r="DA12" s="60">
        <f t="shared" si="12"/>
        <v>67.248333333333335</v>
      </c>
      <c r="DB12" s="60">
        <f t="shared" si="13"/>
        <v>59.096666666666664</v>
      </c>
      <c r="DC12" s="60">
        <f t="shared" si="14"/>
        <v>0.13999999999999999</v>
      </c>
      <c r="DD12" s="60">
        <f t="shared" si="15"/>
        <v>8.7500000000000008E-2</v>
      </c>
      <c r="DE12" s="60">
        <f t="shared" si="16"/>
        <v>196.66666666666666</v>
      </c>
      <c r="DF12" s="60">
        <f t="shared" si="17"/>
        <v>470</v>
      </c>
      <c r="DG12" s="60">
        <f t="shared" si="18"/>
        <v>80</v>
      </c>
      <c r="DH12" s="60">
        <f t="shared" si="19"/>
        <v>120</v>
      </c>
      <c r="DI12" s="60">
        <f t="shared" si="20"/>
        <v>866.66666666666663</v>
      </c>
      <c r="DJ12" s="60">
        <f t="shared" si="21"/>
        <v>22.316666666666666</v>
      </c>
      <c r="DK12" s="60">
        <f t="shared" si="22"/>
        <v>33.866666666666674</v>
      </c>
      <c r="DL12" s="60">
        <f t="shared" si="23"/>
        <v>3.1333333333333333</v>
      </c>
      <c r="DM12" s="60">
        <f t="shared" si="24"/>
        <v>7.416666666666667</v>
      </c>
      <c r="DN12" s="60">
        <f t="shared" si="25"/>
        <v>66.733333333333334</v>
      </c>
      <c r="DO12" s="60">
        <f t="shared" si="26"/>
        <v>19.666666666666664</v>
      </c>
      <c r="DP12" s="60">
        <f t="shared" si="27"/>
        <v>47</v>
      </c>
      <c r="DQ12" s="60">
        <f t="shared" si="28"/>
        <v>8</v>
      </c>
      <c r="DR12" s="60">
        <f t="shared" si="29"/>
        <v>12</v>
      </c>
      <c r="DS12" s="60">
        <f t="shared" si="30"/>
        <v>86.666666666666657</v>
      </c>
      <c r="DT12" s="60">
        <f t="shared" si="31"/>
        <v>2.2316666666666665</v>
      </c>
      <c r="DU12" s="60">
        <f t="shared" si="32"/>
        <v>3.3866666666666676</v>
      </c>
      <c r="DV12" s="60">
        <f t="shared" si="33"/>
        <v>0.3133333333333333</v>
      </c>
      <c r="DW12" s="60">
        <f t="shared" si="34"/>
        <v>0.7416666666666667</v>
      </c>
      <c r="DX12" s="60">
        <f t="shared" si="35"/>
        <v>6.6733333333333338</v>
      </c>
      <c r="EA12" s="9" t="s">
        <v>189</v>
      </c>
      <c r="EB12">
        <f>(EB10/0.4)*4</f>
        <v>25</v>
      </c>
    </row>
    <row r="13" spans="2:139" x14ac:dyDescent="0.25">
      <c r="B13" s="22" t="s">
        <v>143</v>
      </c>
      <c r="C13" s="36" t="s">
        <v>159</v>
      </c>
      <c r="D13" s="1"/>
      <c r="E13" s="17">
        <v>3</v>
      </c>
      <c r="F13" s="17" t="s">
        <v>45</v>
      </c>
      <c r="G13" s="17" t="s">
        <v>8</v>
      </c>
      <c r="H13" s="17">
        <v>2</v>
      </c>
      <c r="I13" s="17">
        <v>25</v>
      </c>
      <c r="J13" s="17">
        <v>16</v>
      </c>
      <c r="K13" s="17">
        <v>26</v>
      </c>
      <c r="L13" s="17">
        <v>21</v>
      </c>
      <c r="M13" s="17">
        <v>13</v>
      </c>
      <c r="N13" s="17">
        <v>5</v>
      </c>
      <c r="O13" s="17">
        <v>10</v>
      </c>
      <c r="P13" s="17">
        <v>14</v>
      </c>
      <c r="Q13" s="17">
        <v>7</v>
      </c>
      <c r="R13" s="17">
        <v>23</v>
      </c>
      <c r="S13" s="17">
        <v>15</v>
      </c>
      <c r="T13" s="17">
        <v>14</v>
      </c>
      <c r="U13" s="17">
        <v>0</v>
      </c>
      <c r="V13" s="17">
        <v>1</v>
      </c>
      <c r="W13" s="17">
        <v>2</v>
      </c>
      <c r="X13" s="17">
        <v>3</v>
      </c>
      <c r="Y13" s="17">
        <v>4</v>
      </c>
      <c r="Z13" s="17">
        <v>2</v>
      </c>
      <c r="AA13" s="17">
        <v>1</v>
      </c>
      <c r="AB13" s="17">
        <v>5</v>
      </c>
      <c r="AC13" s="17">
        <v>4</v>
      </c>
      <c r="AD13" s="17">
        <v>14</v>
      </c>
      <c r="AE13" s="17">
        <v>10</v>
      </c>
      <c r="AF13" s="17">
        <v>3</v>
      </c>
      <c r="AG13" s="27">
        <v>2.73</v>
      </c>
      <c r="AH13" s="27">
        <v>1.9450000000000001</v>
      </c>
      <c r="AI13" s="27">
        <v>3.31</v>
      </c>
      <c r="AJ13" s="27">
        <v>2.58</v>
      </c>
      <c r="AK13" s="27">
        <v>1.5049999999999999</v>
      </c>
      <c r="AL13" s="27">
        <v>0.52</v>
      </c>
      <c r="AM13" s="27">
        <v>0.63</v>
      </c>
      <c r="AN13" s="27">
        <v>1.665</v>
      </c>
      <c r="AO13" s="27">
        <v>0.64500000000000002</v>
      </c>
      <c r="AP13" s="27">
        <v>1.165</v>
      </c>
      <c r="AQ13" s="27">
        <v>1.03</v>
      </c>
      <c r="AR13" s="27">
        <v>1.095</v>
      </c>
      <c r="AS13" s="27">
        <v>0</v>
      </c>
      <c r="AT13" s="27">
        <v>0.45</v>
      </c>
      <c r="AU13" s="27">
        <v>0.06</v>
      </c>
      <c r="AV13" s="27">
        <v>9.5000000000000001E-2</v>
      </c>
      <c r="AW13" s="27">
        <v>0.115</v>
      </c>
      <c r="AX13" s="27">
        <v>8.5000000000000006E-2</v>
      </c>
      <c r="AY13" s="27">
        <v>0.03</v>
      </c>
      <c r="AZ13" s="27">
        <v>0.22</v>
      </c>
      <c r="BA13" s="27">
        <v>0.30499999999999999</v>
      </c>
      <c r="BB13" s="27">
        <v>1.42</v>
      </c>
      <c r="BC13" s="27">
        <v>0.93500000000000005</v>
      </c>
      <c r="BD13" s="27">
        <v>0.27500000000000002</v>
      </c>
      <c r="BE13" s="25">
        <v>51.86</v>
      </c>
      <c r="BF13" s="25">
        <v>57.86</v>
      </c>
      <c r="BG13" s="25">
        <v>60.71</v>
      </c>
      <c r="BH13" s="25">
        <v>60.95</v>
      </c>
      <c r="BI13" s="25">
        <v>55.62</v>
      </c>
      <c r="BJ13" s="25">
        <v>57.95</v>
      </c>
      <c r="BK13" s="25">
        <v>46.95</v>
      </c>
      <c r="BL13" s="25">
        <v>53.02</v>
      </c>
      <c r="BM13" s="25">
        <v>53.27</v>
      </c>
      <c r="BN13" s="25">
        <v>52.19</v>
      </c>
      <c r="BO13" s="25">
        <v>50.44</v>
      </c>
      <c r="BP13" s="25">
        <v>48.23</v>
      </c>
      <c r="BQ13" s="25">
        <v>66.86</v>
      </c>
      <c r="BR13" s="25">
        <v>66.819999999999993</v>
      </c>
      <c r="BS13" s="25">
        <v>74.290000000000006</v>
      </c>
      <c r="BT13" s="25">
        <v>71.89</v>
      </c>
      <c r="BU13" s="25">
        <v>61.35</v>
      </c>
      <c r="BV13" s="25">
        <v>62.18</v>
      </c>
      <c r="BW13" s="25">
        <v>60.41</v>
      </c>
      <c r="BX13" s="25">
        <v>60.75</v>
      </c>
      <c r="BY13" s="25">
        <v>60.23</v>
      </c>
      <c r="BZ13" s="25">
        <v>59.09</v>
      </c>
      <c r="CA13" s="25">
        <v>57.64</v>
      </c>
      <c r="CB13" s="25">
        <v>56.04</v>
      </c>
      <c r="CC13" s="27">
        <v>0.115</v>
      </c>
      <c r="CD13" s="27">
        <v>0.125</v>
      </c>
      <c r="CE13" s="27">
        <v>0.15</v>
      </c>
      <c r="CF13" s="27">
        <v>0.14000000000000001</v>
      </c>
      <c r="CG13" s="27">
        <v>0.13500000000000001</v>
      </c>
      <c r="CH13" s="27">
        <v>0.105</v>
      </c>
      <c r="CI13" s="27">
        <v>8.5000000000000006E-2</v>
      </c>
      <c r="CJ13" s="27">
        <v>0.09</v>
      </c>
      <c r="CK13" s="27">
        <v>0.09</v>
      </c>
      <c r="CL13" s="27">
        <v>0.09</v>
      </c>
      <c r="CM13" s="27">
        <v>9.5000000000000001E-2</v>
      </c>
      <c r="CN13" s="27">
        <v>7.0000000000000007E-2</v>
      </c>
      <c r="CO13" s="60">
        <f t="shared" si="0"/>
        <v>106</v>
      </c>
      <c r="CP13" s="60">
        <f t="shared" si="1"/>
        <v>83</v>
      </c>
      <c r="CQ13" s="60">
        <f t="shared" si="2"/>
        <v>12</v>
      </c>
      <c r="CR13" s="60">
        <f t="shared" si="3"/>
        <v>37</v>
      </c>
      <c r="CS13" s="60">
        <f t="shared" si="4"/>
        <v>238</v>
      </c>
      <c r="CT13" s="60">
        <f t="shared" si="5"/>
        <v>12.59</v>
      </c>
      <c r="CU13" s="60">
        <f t="shared" si="6"/>
        <v>6.23</v>
      </c>
      <c r="CV13" s="60">
        <f t="shared" si="7"/>
        <v>0.80499999999999994</v>
      </c>
      <c r="CW13" s="60">
        <f t="shared" si="8"/>
        <v>3.1850000000000001</v>
      </c>
      <c r="CX13" s="60">
        <f t="shared" si="9"/>
        <v>22.81</v>
      </c>
      <c r="CY13" s="60">
        <f t="shared" si="10"/>
        <v>57.491666666666667</v>
      </c>
      <c r="CZ13" s="60">
        <f t="shared" si="11"/>
        <v>50.683333333333337</v>
      </c>
      <c r="DA13" s="60">
        <f t="shared" si="12"/>
        <v>67.231666666666669</v>
      </c>
      <c r="DB13" s="60">
        <f t="shared" si="13"/>
        <v>59.026666666666671</v>
      </c>
      <c r="DC13" s="60">
        <f t="shared" si="14"/>
        <v>0.12833333333333333</v>
      </c>
      <c r="DD13" s="60">
        <f t="shared" si="15"/>
        <v>8.666666666666667E-2</v>
      </c>
      <c r="DE13" s="60">
        <f t="shared" si="16"/>
        <v>353.33333333333331</v>
      </c>
      <c r="DF13" s="60">
        <f t="shared" si="17"/>
        <v>276.66666666666669</v>
      </c>
      <c r="DG13" s="60">
        <f t="shared" si="18"/>
        <v>40</v>
      </c>
      <c r="DH13" s="60">
        <f t="shared" si="19"/>
        <v>123.33333333333333</v>
      </c>
      <c r="DI13" s="60">
        <f t="shared" si="20"/>
        <v>793.33333333333337</v>
      </c>
      <c r="DJ13" s="60">
        <f t="shared" si="21"/>
        <v>41.966666666666661</v>
      </c>
      <c r="DK13" s="60">
        <f t="shared" si="22"/>
        <v>20.766666666666669</v>
      </c>
      <c r="DL13" s="60">
        <f t="shared" si="23"/>
        <v>2.6833333333333331</v>
      </c>
      <c r="DM13" s="60">
        <f t="shared" si="24"/>
        <v>10.616666666666665</v>
      </c>
      <c r="DN13" s="60">
        <f t="shared" si="25"/>
        <v>76.033333333333331</v>
      </c>
      <c r="DO13" s="60">
        <f t="shared" si="26"/>
        <v>35.333333333333336</v>
      </c>
      <c r="DP13" s="60">
        <f t="shared" si="27"/>
        <v>27.666666666666668</v>
      </c>
      <c r="DQ13" s="60">
        <f t="shared" si="28"/>
        <v>4</v>
      </c>
      <c r="DR13" s="60">
        <f t="shared" si="29"/>
        <v>12.333333333333334</v>
      </c>
      <c r="DS13" s="60">
        <f t="shared" si="30"/>
        <v>79.333333333333329</v>
      </c>
      <c r="DT13" s="60">
        <f t="shared" si="31"/>
        <v>4.1966666666666663</v>
      </c>
      <c r="DU13" s="60">
        <f t="shared" si="32"/>
        <v>2.0766666666666667</v>
      </c>
      <c r="DV13" s="60">
        <f t="shared" si="33"/>
        <v>0.26833333333333331</v>
      </c>
      <c r="DW13" s="60">
        <f t="shared" si="34"/>
        <v>1.0616666666666665</v>
      </c>
      <c r="DX13" s="60">
        <f t="shared" si="35"/>
        <v>7.6033333333333335</v>
      </c>
      <c r="EA13" s="9" t="s">
        <v>575</v>
      </c>
      <c r="EF13">
        <v>15</v>
      </c>
      <c r="EG13" t="s">
        <v>579</v>
      </c>
      <c r="EH13">
        <v>3</v>
      </c>
      <c r="EI13" t="s">
        <v>193</v>
      </c>
    </row>
    <row r="14" spans="2:139" x14ac:dyDescent="0.25">
      <c r="B14" s="1"/>
      <c r="C14" s="1"/>
      <c r="D14" s="1"/>
      <c r="E14" s="17">
        <v>3</v>
      </c>
      <c r="F14" s="17" t="s">
        <v>45</v>
      </c>
      <c r="G14" s="17" t="s">
        <v>8</v>
      </c>
      <c r="H14" s="17">
        <v>3</v>
      </c>
      <c r="I14" s="17">
        <v>7</v>
      </c>
      <c r="J14" s="17">
        <v>8</v>
      </c>
      <c r="K14" s="17">
        <v>30</v>
      </c>
      <c r="L14" s="17">
        <v>42</v>
      </c>
      <c r="M14" s="17">
        <v>30</v>
      </c>
      <c r="N14" s="17">
        <v>6</v>
      </c>
      <c r="O14" s="17">
        <v>5</v>
      </c>
      <c r="P14" s="17">
        <v>24</v>
      </c>
      <c r="Q14" s="17">
        <v>26</v>
      </c>
      <c r="R14" s="17">
        <v>12</v>
      </c>
      <c r="S14" s="17">
        <v>29</v>
      </c>
      <c r="T14" s="17">
        <v>13</v>
      </c>
      <c r="U14" s="17">
        <v>0</v>
      </c>
      <c r="V14" s="17">
        <v>2</v>
      </c>
      <c r="W14" s="17">
        <v>2</v>
      </c>
      <c r="X14" s="17">
        <v>15</v>
      </c>
      <c r="Y14" s="17">
        <v>9</v>
      </c>
      <c r="Z14" s="17">
        <v>4</v>
      </c>
      <c r="AA14" s="17">
        <v>7</v>
      </c>
      <c r="AB14" s="17">
        <v>1</v>
      </c>
      <c r="AC14" s="17">
        <v>10</v>
      </c>
      <c r="AD14" s="17">
        <v>19</v>
      </c>
      <c r="AE14" s="17">
        <v>10</v>
      </c>
      <c r="AF14" s="17">
        <v>11</v>
      </c>
      <c r="AG14" s="27">
        <v>0.61</v>
      </c>
      <c r="AH14" s="27">
        <v>0.875</v>
      </c>
      <c r="AI14" s="27">
        <v>2.4049999999999998</v>
      </c>
      <c r="AJ14" s="27">
        <v>5.32</v>
      </c>
      <c r="AK14" s="27">
        <v>3.4449999999999998</v>
      </c>
      <c r="AL14" s="27">
        <v>0.71499999999999997</v>
      </c>
      <c r="AM14" s="27">
        <v>0.34499999999999997</v>
      </c>
      <c r="AN14" s="27">
        <v>1.74</v>
      </c>
      <c r="AO14" s="27">
        <v>1.98</v>
      </c>
      <c r="AP14" s="27">
        <v>1.05</v>
      </c>
      <c r="AQ14" s="27">
        <v>2.2400000000000002</v>
      </c>
      <c r="AR14" s="27">
        <v>0.98499999999999999</v>
      </c>
      <c r="AS14" s="27">
        <v>0</v>
      </c>
      <c r="AT14" s="27">
        <v>0.85</v>
      </c>
      <c r="AU14" s="27">
        <v>9.5000000000000001E-2</v>
      </c>
      <c r="AV14" s="27">
        <v>0.54</v>
      </c>
      <c r="AW14" s="27">
        <v>0.26</v>
      </c>
      <c r="AX14" s="27">
        <v>0.185</v>
      </c>
      <c r="AY14" s="27">
        <v>0.41</v>
      </c>
      <c r="AZ14" s="27">
        <v>0.45</v>
      </c>
      <c r="BA14" s="27">
        <v>0.72499999999999998</v>
      </c>
      <c r="BB14" s="27">
        <v>1.35</v>
      </c>
      <c r="BC14" s="27">
        <v>0.85499999999999998</v>
      </c>
      <c r="BD14" s="27">
        <v>0.69499999999999995</v>
      </c>
      <c r="BE14" s="25">
        <v>60.03</v>
      </c>
      <c r="BF14" s="25">
        <v>54.56</v>
      </c>
      <c r="BG14" s="25">
        <v>65.400000000000006</v>
      </c>
      <c r="BH14" s="25">
        <v>60.41</v>
      </c>
      <c r="BI14" s="25">
        <v>56.62</v>
      </c>
      <c r="BJ14" s="25">
        <v>59.87</v>
      </c>
      <c r="BK14" s="25">
        <v>46.6</v>
      </c>
      <c r="BL14" s="25">
        <v>53.82</v>
      </c>
      <c r="BM14" s="25">
        <v>55.08</v>
      </c>
      <c r="BN14" s="25">
        <v>50.41</v>
      </c>
      <c r="BO14" s="25">
        <v>46.48</v>
      </c>
      <c r="BP14" s="25">
        <v>46.5</v>
      </c>
      <c r="BQ14" s="25">
        <v>64.790000000000006</v>
      </c>
      <c r="BR14" s="25">
        <v>72.91</v>
      </c>
      <c r="BS14" s="25">
        <v>76.95</v>
      </c>
      <c r="BT14" s="25">
        <v>71.44</v>
      </c>
      <c r="BU14" s="25">
        <v>62.29</v>
      </c>
      <c r="BV14" s="25">
        <v>59.5</v>
      </c>
      <c r="BW14" s="25">
        <v>64.86</v>
      </c>
      <c r="BX14" s="25">
        <v>69.72</v>
      </c>
      <c r="BY14" s="25">
        <v>61.99</v>
      </c>
      <c r="BZ14" s="25">
        <v>63.01</v>
      </c>
      <c r="CA14" s="25">
        <v>52.13</v>
      </c>
      <c r="CB14" s="25">
        <v>58.24</v>
      </c>
      <c r="CC14" s="27">
        <v>0.115</v>
      </c>
      <c r="CD14" s="27">
        <v>0.115</v>
      </c>
      <c r="CE14" s="27">
        <v>0.17</v>
      </c>
      <c r="CF14" s="27">
        <v>0.14499999999999999</v>
      </c>
      <c r="CG14" s="27">
        <v>0.15</v>
      </c>
      <c r="CH14" s="27">
        <v>0.13</v>
      </c>
      <c r="CI14" s="27">
        <v>7.4999999999999997E-2</v>
      </c>
      <c r="CJ14" s="27">
        <v>0.09</v>
      </c>
      <c r="CK14" s="27">
        <v>9.5000000000000001E-2</v>
      </c>
      <c r="CL14" s="27">
        <v>0.09</v>
      </c>
      <c r="CM14" s="27">
        <v>8.5000000000000006E-2</v>
      </c>
      <c r="CN14" s="27">
        <v>8.5000000000000006E-2</v>
      </c>
      <c r="CO14" s="60">
        <f t="shared" si="0"/>
        <v>123</v>
      </c>
      <c r="CP14" s="60">
        <f t="shared" si="1"/>
        <v>109</v>
      </c>
      <c r="CQ14" s="60">
        <f t="shared" si="2"/>
        <v>32</v>
      </c>
      <c r="CR14" s="60">
        <f t="shared" si="3"/>
        <v>58</v>
      </c>
      <c r="CS14" s="60">
        <f t="shared" si="4"/>
        <v>322</v>
      </c>
      <c r="CT14" s="60">
        <f t="shared" si="5"/>
        <v>13.370000000000001</v>
      </c>
      <c r="CU14" s="60">
        <f t="shared" si="6"/>
        <v>8.34</v>
      </c>
      <c r="CV14" s="60">
        <f t="shared" si="7"/>
        <v>1.93</v>
      </c>
      <c r="CW14" s="60">
        <f t="shared" si="8"/>
        <v>4.4850000000000003</v>
      </c>
      <c r="CX14" s="60">
        <f t="shared" si="9"/>
        <v>28.125</v>
      </c>
      <c r="CY14" s="60">
        <f t="shared" si="10"/>
        <v>59.481666666666662</v>
      </c>
      <c r="CZ14" s="60">
        <f t="shared" si="11"/>
        <v>49.814999999999998</v>
      </c>
      <c r="DA14" s="60">
        <f t="shared" si="12"/>
        <v>67.98</v>
      </c>
      <c r="DB14" s="60">
        <f t="shared" si="13"/>
        <v>61.658333333333331</v>
      </c>
      <c r="DC14" s="60">
        <f t="shared" si="14"/>
        <v>0.13750000000000001</v>
      </c>
      <c r="DD14" s="60">
        <f t="shared" si="15"/>
        <v>8.666666666666667E-2</v>
      </c>
      <c r="DE14" s="60">
        <f t="shared" si="16"/>
        <v>410</v>
      </c>
      <c r="DF14" s="60">
        <f t="shared" si="17"/>
        <v>363.33333333333331</v>
      </c>
      <c r="DG14" s="60">
        <f t="shared" si="18"/>
        <v>106.66666666666667</v>
      </c>
      <c r="DH14" s="60">
        <f t="shared" si="19"/>
        <v>193.33333333333334</v>
      </c>
      <c r="DI14" s="60">
        <f t="shared" si="20"/>
        <v>1073.3333333333333</v>
      </c>
      <c r="DJ14" s="60">
        <f t="shared" si="21"/>
        <v>44.566666666666663</v>
      </c>
      <c r="DK14" s="60">
        <f t="shared" si="22"/>
        <v>27.8</v>
      </c>
      <c r="DL14" s="60">
        <f t="shared" si="23"/>
        <v>6.4333333333333327</v>
      </c>
      <c r="DM14" s="60">
        <f t="shared" si="24"/>
        <v>14.95</v>
      </c>
      <c r="DN14" s="60">
        <f t="shared" si="25"/>
        <v>93.75</v>
      </c>
      <c r="DO14" s="60">
        <f t="shared" si="26"/>
        <v>41</v>
      </c>
      <c r="DP14" s="60">
        <f t="shared" si="27"/>
        <v>36.333333333333329</v>
      </c>
      <c r="DQ14" s="60">
        <f t="shared" si="28"/>
        <v>10.666666666666666</v>
      </c>
      <c r="DR14" s="60">
        <f t="shared" si="29"/>
        <v>19.333333333333336</v>
      </c>
      <c r="DS14" s="60">
        <f t="shared" si="30"/>
        <v>107.33333333333334</v>
      </c>
      <c r="DT14" s="60">
        <f t="shared" si="31"/>
        <v>4.4566666666666661</v>
      </c>
      <c r="DU14" s="60">
        <f t="shared" si="32"/>
        <v>2.78</v>
      </c>
      <c r="DV14" s="60">
        <f t="shared" si="33"/>
        <v>0.64333333333333331</v>
      </c>
      <c r="DW14" s="60">
        <f t="shared" si="34"/>
        <v>1.4950000000000001</v>
      </c>
      <c r="DX14" s="60">
        <f t="shared" si="35"/>
        <v>9.375</v>
      </c>
      <c r="EA14" s="9" t="s">
        <v>571</v>
      </c>
      <c r="EB14">
        <v>2</v>
      </c>
      <c r="EF14">
        <f>(EF13*EH14)/EH13</f>
        <v>50000</v>
      </c>
      <c r="EH14">
        <v>10000</v>
      </c>
      <c r="EI14" t="s">
        <v>193</v>
      </c>
    </row>
    <row r="15" spans="2:139" x14ac:dyDescent="0.25">
      <c r="B15" s="37" t="s">
        <v>144</v>
      </c>
      <c r="C15" s="19" t="s">
        <v>154</v>
      </c>
      <c r="E15" s="17">
        <v>3</v>
      </c>
      <c r="F15" s="17" t="s">
        <v>45</v>
      </c>
      <c r="G15" s="17" t="s">
        <v>8</v>
      </c>
      <c r="H15" s="17">
        <v>4</v>
      </c>
      <c r="I15" s="17">
        <v>13</v>
      </c>
      <c r="J15" s="17">
        <v>16</v>
      </c>
      <c r="K15" s="17">
        <v>16</v>
      </c>
      <c r="L15" s="17">
        <v>15</v>
      </c>
      <c r="M15" s="17">
        <v>4</v>
      </c>
      <c r="N15" s="17">
        <v>4</v>
      </c>
      <c r="O15" s="17">
        <v>21</v>
      </c>
      <c r="P15" s="17">
        <v>35</v>
      </c>
      <c r="Q15" s="17">
        <v>27</v>
      </c>
      <c r="R15" s="17">
        <v>32</v>
      </c>
      <c r="S15" s="17">
        <v>13</v>
      </c>
      <c r="T15" s="17">
        <v>24</v>
      </c>
      <c r="U15" s="17">
        <v>0</v>
      </c>
      <c r="V15" s="17">
        <v>1</v>
      </c>
      <c r="W15" s="17">
        <v>16</v>
      </c>
      <c r="X15" s="17">
        <v>7</v>
      </c>
      <c r="Y15" s="17">
        <v>11</v>
      </c>
      <c r="Z15" s="17">
        <v>7</v>
      </c>
      <c r="AA15" s="17">
        <v>7</v>
      </c>
      <c r="AB15" s="17">
        <v>9</v>
      </c>
      <c r="AC15" s="17">
        <v>9</v>
      </c>
      <c r="AD15" s="17">
        <v>13</v>
      </c>
      <c r="AE15" s="17">
        <v>3</v>
      </c>
      <c r="AF15" s="17">
        <v>11</v>
      </c>
      <c r="AG15" s="27">
        <v>1.55</v>
      </c>
      <c r="AH15" s="27">
        <v>2.02</v>
      </c>
      <c r="AI15" s="27">
        <v>1.92</v>
      </c>
      <c r="AJ15" s="27">
        <v>1.7250000000000001</v>
      </c>
      <c r="AK15" s="27">
        <v>0.42499999999999999</v>
      </c>
      <c r="AL15" s="27">
        <v>0.44</v>
      </c>
      <c r="AM15" s="27">
        <v>1.38</v>
      </c>
      <c r="AN15" s="27">
        <v>2.6349999999999998</v>
      </c>
      <c r="AO15" s="27">
        <v>2.06</v>
      </c>
      <c r="AP15" s="27">
        <v>2.2850000000000001</v>
      </c>
      <c r="AQ15" s="27">
        <v>0.87</v>
      </c>
      <c r="AR15" s="27">
        <v>1.7430000000000001</v>
      </c>
      <c r="AS15" s="27">
        <v>0</v>
      </c>
      <c r="AT15" s="27">
        <v>0.3</v>
      </c>
      <c r="AU15" s="27">
        <v>0.58499999999999996</v>
      </c>
      <c r="AV15" s="27">
        <v>0.23</v>
      </c>
      <c r="AW15" s="27">
        <v>0.87</v>
      </c>
      <c r="AX15" s="27">
        <v>0.25</v>
      </c>
      <c r="AY15" s="27">
        <v>0.42499999999999999</v>
      </c>
      <c r="AZ15" s="27">
        <v>0.72499999999999998</v>
      </c>
      <c r="BA15" s="27">
        <v>0.42499999999999999</v>
      </c>
      <c r="BB15" s="27">
        <v>0.81</v>
      </c>
      <c r="BC15" s="27">
        <v>0.28000000000000003</v>
      </c>
      <c r="BD15" s="27">
        <v>0.24</v>
      </c>
      <c r="BE15" s="25">
        <v>59.17</v>
      </c>
      <c r="BF15" s="25">
        <v>63.4</v>
      </c>
      <c r="BG15" s="25">
        <v>55.24</v>
      </c>
      <c r="BH15" s="25">
        <v>65.28</v>
      </c>
      <c r="BI15" s="25">
        <v>53.37</v>
      </c>
      <c r="BJ15" s="25">
        <v>53.55</v>
      </c>
      <c r="BK15" s="25">
        <v>46.51</v>
      </c>
      <c r="BL15" s="25">
        <v>48.63</v>
      </c>
      <c r="BM15" s="25">
        <v>52.14</v>
      </c>
      <c r="BN15" s="25">
        <v>41.83</v>
      </c>
      <c r="BO15" s="25">
        <v>43.96</v>
      </c>
      <c r="BP15" s="25">
        <v>53.68</v>
      </c>
      <c r="BQ15" s="25">
        <v>63.04</v>
      </c>
      <c r="BR15" s="25">
        <v>68.94</v>
      </c>
      <c r="BS15" s="25">
        <v>66.77</v>
      </c>
      <c r="BT15" s="25">
        <v>65.63</v>
      </c>
      <c r="BU15" s="25">
        <v>53.75</v>
      </c>
      <c r="BV15" s="25">
        <v>62.72</v>
      </c>
      <c r="BW15" s="25">
        <v>54.31</v>
      </c>
      <c r="BX15" s="25">
        <v>61.4</v>
      </c>
      <c r="BY15" s="25">
        <v>57.1</v>
      </c>
      <c r="BZ15" s="25">
        <v>59.14</v>
      </c>
      <c r="CA15" s="25">
        <v>45.13</v>
      </c>
      <c r="CB15" s="25">
        <v>61.72</v>
      </c>
      <c r="CC15" s="27">
        <v>0.13</v>
      </c>
      <c r="CD15" s="27">
        <v>0.15</v>
      </c>
      <c r="CE15" s="27">
        <v>0.115</v>
      </c>
      <c r="CF15" s="27">
        <v>0.13500000000000001</v>
      </c>
      <c r="CG15" s="27">
        <v>0.115</v>
      </c>
      <c r="CH15" s="27">
        <v>0.105</v>
      </c>
      <c r="CI15" s="27">
        <v>8.5000000000000006E-2</v>
      </c>
      <c r="CJ15" s="27">
        <v>8.5000000000000006E-2</v>
      </c>
      <c r="CK15" s="27">
        <v>0.08</v>
      </c>
      <c r="CL15" s="27">
        <v>0.09</v>
      </c>
      <c r="CM15" s="27">
        <v>6.5000000000000002E-2</v>
      </c>
      <c r="CN15" s="27">
        <v>9.5000000000000001E-2</v>
      </c>
      <c r="CO15" s="60">
        <f t="shared" si="0"/>
        <v>68</v>
      </c>
      <c r="CP15" s="60">
        <f t="shared" si="1"/>
        <v>152</v>
      </c>
      <c r="CQ15" s="60">
        <f t="shared" si="2"/>
        <v>42</v>
      </c>
      <c r="CR15" s="60">
        <f t="shared" si="3"/>
        <v>52</v>
      </c>
      <c r="CS15" s="60">
        <f t="shared" si="4"/>
        <v>314</v>
      </c>
      <c r="CT15" s="60">
        <f t="shared" si="5"/>
        <v>8.08</v>
      </c>
      <c r="CU15" s="60">
        <f t="shared" si="6"/>
        <v>10.972999999999999</v>
      </c>
      <c r="CV15" s="60">
        <f t="shared" si="7"/>
        <v>2.2349999999999999</v>
      </c>
      <c r="CW15" s="60">
        <f t="shared" si="8"/>
        <v>2.9050000000000002</v>
      </c>
      <c r="CX15" s="60">
        <f t="shared" si="9"/>
        <v>24.192999999999998</v>
      </c>
      <c r="CY15" s="60">
        <f t="shared" si="10"/>
        <v>58.335000000000001</v>
      </c>
      <c r="CZ15" s="60">
        <f t="shared" si="11"/>
        <v>47.791666666666664</v>
      </c>
      <c r="DA15" s="60">
        <f t="shared" si="12"/>
        <v>63.475000000000001</v>
      </c>
      <c r="DB15" s="60">
        <f t="shared" si="13"/>
        <v>56.466666666666661</v>
      </c>
      <c r="DC15" s="60">
        <f t="shared" si="14"/>
        <v>0.125</v>
      </c>
      <c r="DD15" s="60">
        <f t="shared" si="15"/>
        <v>8.3333333333333329E-2</v>
      </c>
      <c r="DE15" s="60">
        <f t="shared" si="16"/>
        <v>226.66666666666666</v>
      </c>
      <c r="DF15" s="60">
        <f t="shared" si="17"/>
        <v>506.66666666666669</v>
      </c>
      <c r="DG15" s="60">
        <f t="shared" si="18"/>
        <v>140</v>
      </c>
      <c r="DH15" s="60">
        <f t="shared" si="19"/>
        <v>173.33333333333334</v>
      </c>
      <c r="DI15" s="60">
        <f t="shared" si="20"/>
        <v>1046.6666666666667</v>
      </c>
      <c r="DJ15" s="60">
        <f t="shared" si="21"/>
        <v>26.933333333333334</v>
      </c>
      <c r="DK15" s="60">
        <f t="shared" si="22"/>
        <v>36.576666666666661</v>
      </c>
      <c r="DL15" s="60">
        <f t="shared" si="23"/>
        <v>7.45</v>
      </c>
      <c r="DM15" s="60">
        <f t="shared" si="24"/>
        <v>9.6833333333333336</v>
      </c>
      <c r="DN15" s="60">
        <f t="shared" si="25"/>
        <v>80.643333333333331</v>
      </c>
      <c r="DO15" s="60">
        <f t="shared" si="26"/>
        <v>22.666666666666664</v>
      </c>
      <c r="DP15" s="60">
        <f t="shared" si="27"/>
        <v>50.666666666666664</v>
      </c>
      <c r="DQ15" s="60">
        <f t="shared" si="28"/>
        <v>14</v>
      </c>
      <c r="DR15" s="60">
        <f t="shared" si="29"/>
        <v>17.333333333333336</v>
      </c>
      <c r="DS15" s="60">
        <f t="shared" si="30"/>
        <v>104.66666666666666</v>
      </c>
      <c r="DT15" s="60">
        <f t="shared" si="31"/>
        <v>2.6933333333333334</v>
      </c>
      <c r="DU15" s="60">
        <f t="shared" si="32"/>
        <v>3.6576666666666662</v>
      </c>
      <c r="DV15" s="60">
        <f t="shared" si="33"/>
        <v>0.745</v>
      </c>
      <c r="DW15" s="60">
        <f t="shared" si="34"/>
        <v>0.96833333333333327</v>
      </c>
      <c r="DX15" s="60">
        <f t="shared" si="35"/>
        <v>8.064333333333332</v>
      </c>
      <c r="EA15" s="9" t="s">
        <v>572</v>
      </c>
      <c r="EB15">
        <v>1.5</v>
      </c>
    </row>
    <row r="16" spans="2:139" x14ac:dyDescent="0.25">
      <c r="B16" s="21" t="s">
        <v>145</v>
      </c>
      <c r="C16" s="19" t="s">
        <v>155</v>
      </c>
      <c r="D16" s="1"/>
      <c r="E16" s="29">
        <v>4</v>
      </c>
      <c r="F16" s="29" t="s">
        <v>45</v>
      </c>
      <c r="G16" s="29" t="s">
        <v>46</v>
      </c>
      <c r="H16" s="29">
        <v>1</v>
      </c>
      <c r="I16" s="29">
        <v>1</v>
      </c>
      <c r="J16" s="29">
        <v>4</v>
      </c>
      <c r="K16" s="29">
        <v>9</v>
      </c>
      <c r="L16" s="29">
        <v>10</v>
      </c>
      <c r="M16" s="29">
        <v>12</v>
      </c>
      <c r="N16" s="29">
        <v>9</v>
      </c>
      <c r="O16" s="29">
        <v>0</v>
      </c>
      <c r="P16" s="29">
        <v>1</v>
      </c>
      <c r="Q16" s="29">
        <v>2</v>
      </c>
      <c r="R16" s="29">
        <v>8</v>
      </c>
      <c r="S16" s="29">
        <v>4</v>
      </c>
      <c r="T16" s="29">
        <v>8</v>
      </c>
      <c r="U16" s="29">
        <v>0</v>
      </c>
      <c r="V16" s="29">
        <v>0</v>
      </c>
      <c r="W16" s="29">
        <v>0</v>
      </c>
      <c r="X16" s="29">
        <v>7</v>
      </c>
      <c r="Y16" s="29">
        <v>0</v>
      </c>
      <c r="Z16" s="29">
        <v>0</v>
      </c>
      <c r="AA16" s="29">
        <v>3</v>
      </c>
      <c r="AB16" s="29">
        <v>1</v>
      </c>
      <c r="AC16" s="29">
        <v>1</v>
      </c>
      <c r="AD16" s="29">
        <v>0</v>
      </c>
      <c r="AE16" s="29">
        <v>4</v>
      </c>
      <c r="AF16" s="29">
        <v>15</v>
      </c>
      <c r="AG16" s="33">
        <v>0.185</v>
      </c>
      <c r="AH16" s="33">
        <v>0.51</v>
      </c>
      <c r="AI16" s="33">
        <v>1.4</v>
      </c>
      <c r="AJ16" s="33">
        <v>1.5649999999999999</v>
      </c>
      <c r="AK16" s="33">
        <v>1.71</v>
      </c>
      <c r="AL16" s="33">
        <v>1.28</v>
      </c>
      <c r="AM16" s="33">
        <v>0</v>
      </c>
      <c r="AN16" s="33">
        <v>0.95</v>
      </c>
      <c r="AO16" s="33">
        <v>0.17499999999999999</v>
      </c>
      <c r="AP16" s="33">
        <v>0.28000000000000003</v>
      </c>
      <c r="AQ16" s="33">
        <v>0.28499999999999998</v>
      </c>
      <c r="AR16" s="33">
        <v>0.72</v>
      </c>
      <c r="AS16" s="33">
        <v>0</v>
      </c>
      <c r="AT16" s="33">
        <v>0</v>
      </c>
      <c r="AU16" s="33">
        <v>0</v>
      </c>
      <c r="AV16" s="33">
        <v>0.27500000000000002</v>
      </c>
      <c r="AW16" s="33">
        <v>0</v>
      </c>
      <c r="AX16" s="33">
        <v>0</v>
      </c>
      <c r="AY16" s="33">
        <v>0.16500000000000001</v>
      </c>
      <c r="AZ16" s="33">
        <v>0.13</v>
      </c>
      <c r="BA16" s="33">
        <v>0.27</v>
      </c>
      <c r="BB16" s="33">
        <v>0</v>
      </c>
      <c r="BC16" s="33">
        <v>0.505</v>
      </c>
      <c r="BD16" s="33">
        <v>1.33</v>
      </c>
      <c r="BE16" s="28">
        <v>55.88</v>
      </c>
      <c r="BF16" s="28">
        <v>55.38</v>
      </c>
      <c r="BG16" s="28">
        <v>66.67</v>
      </c>
      <c r="BH16" s="28">
        <v>64.61</v>
      </c>
      <c r="BI16" s="28">
        <v>50.47</v>
      </c>
      <c r="BJ16" s="28">
        <v>56.08</v>
      </c>
      <c r="BK16" s="28">
        <v>0</v>
      </c>
      <c r="BL16" s="28">
        <v>50.63</v>
      </c>
      <c r="BM16" s="28">
        <v>47.52</v>
      </c>
      <c r="BN16" s="28">
        <v>50.22</v>
      </c>
      <c r="BO16" s="28">
        <v>45.2</v>
      </c>
      <c r="BP16" s="28">
        <v>53.36</v>
      </c>
      <c r="BQ16" s="28">
        <v>86.78</v>
      </c>
      <c r="BR16" s="28">
        <v>78.180000000000007</v>
      </c>
      <c r="BS16" s="28">
        <v>73.77</v>
      </c>
      <c r="BT16" s="28">
        <v>76.930000000000007</v>
      </c>
      <c r="BU16" s="28">
        <v>75.88</v>
      </c>
      <c r="BV16" s="28">
        <v>73.78</v>
      </c>
      <c r="BW16" s="28">
        <v>0</v>
      </c>
      <c r="BX16" s="28">
        <v>73.06</v>
      </c>
      <c r="BY16" s="28">
        <v>67.66</v>
      </c>
      <c r="BZ16" s="28">
        <v>66.33</v>
      </c>
      <c r="CA16" s="28">
        <v>57.77</v>
      </c>
      <c r="CB16" s="28">
        <v>61.3</v>
      </c>
      <c r="CC16" s="33">
        <v>0.185</v>
      </c>
      <c r="CD16" s="33">
        <v>0.125</v>
      </c>
      <c r="CE16" s="33">
        <v>0.17</v>
      </c>
      <c r="CF16" s="33">
        <v>0.18</v>
      </c>
      <c r="CG16" s="33">
        <v>0.13500000000000001</v>
      </c>
      <c r="CH16" s="33">
        <v>0.15</v>
      </c>
      <c r="CI16" s="33">
        <v>0</v>
      </c>
      <c r="CJ16" s="33">
        <v>9.5000000000000001E-2</v>
      </c>
      <c r="CK16" s="33">
        <v>0.09</v>
      </c>
      <c r="CL16" s="33">
        <v>9.5000000000000001E-2</v>
      </c>
      <c r="CM16" s="33">
        <v>8.5000000000000006E-2</v>
      </c>
      <c r="CN16" s="33">
        <v>0.09</v>
      </c>
      <c r="CO16" s="60">
        <f t="shared" si="0"/>
        <v>45</v>
      </c>
      <c r="CP16" s="60">
        <f t="shared" si="1"/>
        <v>23</v>
      </c>
      <c r="CQ16" s="60">
        <f t="shared" si="2"/>
        <v>7</v>
      </c>
      <c r="CR16" s="60">
        <f t="shared" si="3"/>
        <v>24</v>
      </c>
      <c r="CS16" s="60">
        <f t="shared" si="4"/>
        <v>99</v>
      </c>
      <c r="CT16" s="60">
        <f t="shared" si="5"/>
        <v>6.6499999999999995</v>
      </c>
      <c r="CU16" s="60">
        <f t="shared" si="6"/>
        <v>2.41</v>
      </c>
      <c r="CV16" s="60">
        <f t="shared" si="7"/>
        <v>0.27500000000000002</v>
      </c>
      <c r="CW16" s="60">
        <f t="shared" si="8"/>
        <v>2.4000000000000004</v>
      </c>
      <c r="CX16" s="60">
        <f t="shared" si="9"/>
        <v>11.734999999999999</v>
      </c>
      <c r="CY16" s="60">
        <f t="shared" si="10"/>
        <v>58.181666666666665</v>
      </c>
      <c r="CZ16" s="60">
        <f t="shared" si="11"/>
        <v>41.155000000000001</v>
      </c>
      <c r="DA16" s="60">
        <f t="shared" si="12"/>
        <v>77.553333333333342</v>
      </c>
      <c r="DB16" s="60">
        <f t="shared" si="13"/>
        <v>54.353333333333332</v>
      </c>
      <c r="DC16" s="60">
        <f t="shared" si="14"/>
        <v>0.1575</v>
      </c>
      <c r="DD16" s="60">
        <f t="shared" si="15"/>
        <v>7.583333333333335E-2</v>
      </c>
      <c r="DE16" s="60">
        <f t="shared" si="16"/>
        <v>150</v>
      </c>
      <c r="DF16" s="60">
        <f t="shared" si="17"/>
        <v>76.666666666666671</v>
      </c>
      <c r="DG16" s="60">
        <f t="shared" si="18"/>
        <v>23.333333333333332</v>
      </c>
      <c r="DH16" s="60">
        <f t="shared" si="19"/>
        <v>80</v>
      </c>
      <c r="DI16" s="60">
        <f t="shared" si="20"/>
        <v>330</v>
      </c>
      <c r="DJ16" s="60">
        <f t="shared" si="21"/>
        <v>22.166666666666668</v>
      </c>
      <c r="DK16" s="60">
        <f t="shared" si="22"/>
        <v>8.0333333333333332</v>
      </c>
      <c r="DL16" s="60">
        <f t="shared" si="23"/>
        <v>0.91666666666666663</v>
      </c>
      <c r="DM16" s="60">
        <f t="shared" si="24"/>
        <v>8.0000000000000018</v>
      </c>
      <c r="DN16" s="60">
        <f t="shared" si="25"/>
        <v>39.116666666666674</v>
      </c>
      <c r="DO16" s="60">
        <f t="shared" si="26"/>
        <v>15</v>
      </c>
      <c r="DP16" s="60">
        <f t="shared" si="27"/>
        <v>7.666666666666667</v>
      </c>
      <c r="DQ16" s="60">
        <f t="shared" si="28"/>
        <v>2.333333333333333</v>
      </c>
      <c r="DR16" s="60">
        <f t="shared" si="29"/>
        <v>8</v>
      </c>
      <c r="DS16" s="60">
        <f t="shared" si="30"/>
        <v>33</v>
      </c>
      <c r="DT16" s="60">
        <f t="shared" si="31"/>
        <v>2.2166666666666668</v>
      </c>
      <c r="DU16" s="60">
        <f t="shared" si="32"/>
        <v>0.80333333333333334</v>
      </c>
      <c r="DV16" s="60">
        <f t="shared" si="33"/>
        <v>9.1666666666666674E-2</v>
      </c>
      <c r="DW16" s="60">
        <f t="shared" si="34"/>
        <v>0.80000000000000016</v>
      </c>
      <c r="DX16" s="60">
        <f t="shared" si="35"/>
        <v>3.9116666666666671</v>
      </c>
      <c r="EA16" s="9" t="s">
        <v>573</v>
      </c>
      <c r="EB16">
        <v>2</v>
      </c>
    </row>
    <row r="17" spans="2:134" x14ac:dyDescent="0.25">
      <c r="B17" s="1"/>
      <c r="D17" s="1"/>
      <c r="E17" s="29">
        <v>4</v>
      </c>
      <c r="F17" s="29" t="s">
        <v>45</v>
      </c>
      <c r="G17" s="29" t="s">
        <v>46</v>
      </c>
      <c r="H17" s="29">
        <v>2</v>
      </c>
      <c r="I17" s="29">
        <v>0</v>
      </c>
      <c r="J17" s="29">
        <v>4</v>
      </c>
      <c r="K17" s="29">
        <v>3</v>
      </c>
      <c r="L17" s="29">
        <v>8</v>
      </c>
      <c r="M17" s="29">
        <v>17</v>
      </c>
      <c r="N17" s="29">
        <v>21</v>
      </c>
      <c r="O17" s="29">
        <v>0</v>
      </c>
      <c r="P17" s="29">
        <v>4</v>
      </c>
      <c r="Q17" s="29">
        <v>3</v>
      </c>
      <c r="R17" s="29">
        <v>2</v>
      </c>
      <c r="S17" s="29">
        <v>3</v>
      </c>
      <c r="T17" s="29">
        <v>5</v>
      </c>
      <c r="U17" s="29">
        <v>0</v>
      </c>
      <c r="V17" s="29">
        <v>0</v>
      </c>
      <c r="W17" s="29">
        <v>0</v>
      </c>
      <c r="X17" s="29">
        <v>0</v>
      </c>
      <c r="Y17" s="29">
        <v>0</v>
      </c>
      <c r="Z17" s="29">
        <v>0</v>
      </c>
      <c r="AA17" s="29">
        <v>2</v>
      </c>
      <c r="AB17" s="29">
        <v>3</v>
      </c>
      <c r="AC17" s="29">
        <v>2</v>
      </c>
      <c r="AD17" s="29">
        <v>7</v>
      </c>
      <c r="AE17" s="29">
        <v>11</v>
      </c>
      <c r="AF17" s="29">
        <v>4</v>
      </c>
      <c r="AG17" s="33">
        <v>0</v>
      </c>
      <c r="AH17" s="33">
        <v>0.51500000000000001</v>
      </c>
      <c r="AI17" s="33">
        <v>0.64</v>
      </c>
      <c r="AJ17" s="33">
        <v>1.45</v>
      </c>
      <c r="AK17" s="33">
        <v>3.0449999999999999</v>
      </c>
      <c r="AL17" s="33">
        <v>3.54</v>
      </c>
      <c r="AM17" s="33">
        <v>0</v>
      </c>
      <c r="AN17" s="33">
        <v>0.34</v>
      </c>
      <c r="AO17" s="33">
        <v>0.255</v>
      </c>
      <c r="AP17" s="33">
        <v>0.18</v>
      </c>
      <c r="AQ17" s="33">
        <v>0.24</v>
      </c>
      <c r="AR17" s="33">
        <v>0.51500000000000001</v>
      </c>
      <c r="AS17" s="33">
        <v>0</v>
      </c>
      <c r="AT17" s="33">
        <v>0</v>
      </c>
      <c r="AU17" s="33">
        <v>0</v>
      </c>
      <c r="AV17" s="33">
        <v>0</v>
      </c>
      <c r="AW17" s="33">
        <v>0</v>
      </c>
      <c r="AX17" s="33">
        <v>0</v>
      </c>
      <c r="AY17" s="33">
        <v>0.27500000000000002</v>
      </c>
      <c r="AZ17" s="33">
        <v>0.36</v>
      </c>
      <c r="BA17" s="33">
        <v>0.35</v>
      </c>
      <c r="BB17" s="33">
        <v>0.71</v>
      </c>
      <c r="BC17" s="33">
        <v>1.556</v>
      </c>
      <c r="BD17" s="33">
        <v>0.90500000000000003</v>
      </c>
      <c r="BE17" s="28">
        <v>0</v>
      </c>
      <c r="BF17" s="28">
        <v>59.7</v>
      </c>
      <c r="BG17" s="28">
        <v>59.87</v>
      </c>
      <c r="BH17" s="28">
        <v>64.11</v>
      </c>
      <c r="BI17" s="28">
        <v>62.21</v>
      </c>
      <c r="BJ17" s="28">
        <v>65.900000000000006</v>
      </c>
      <c r="BK17" s="28">
        <v>0</v>
      </c>
      <c r="BL17" s="28">
        <v>50.82</v>
      </c>
      <c r="BM17" s="28">
        <v>46</v>
      </c>
      <c r="BN17" s="28">
        <v>49.23</v>
      </c>
      <c r="BO17" s="28">
        <v>44.92</v>
      </c>
      <c r="BP17" s="28">
        <v>49.03</v>
      </c>
      <c r="BQ17" s="28">
        <v>0</v>
      </c>
      <c r="BR17" s="28">
        <v>68.22</v>
      </c>
      <c r="BS17" s="28">
        <v>86.89</v>
      </c>
      <c r="BT17" s="28">
        <v>85.69</v>
      </c>
      <c r="BU17" s="28">
        <v>73.89</v>
      </c>
      <c r="BV17" s="28">
        <v>72.959999999999994</v>
      </c>
      <c r="BW17" s="28">
        <v>0</v>
      </c>
      <c r="BX17" s="28">
        <v>65.45</v>
      </c>
      <c r="BY17" s="28">
        <v>74.180000000000007</v>
      </c>
      <c r="BZ17" s="28">
        <v>65.13</v>
      </c>
      <c r="CA17" s="28">
        <v>60.13</v>
      </c>
      <c r="CB17" s="28">
        <v>60.95</v>
      </c>
      <c r="CC17" s="33">
        <v>0</v>
      </c>
      <c r="CD17" s="33">
        <v>0.13500000000000001</v>
      </c>
      <c r="CE17" s="33">
        <v>0.185</v>
      </c>
      <c r="CF17" s="33">
        <v>0.19500000000000001</v>
      </c>
      <c r="CG17" s="33">
        <v>0.19</v>
      </c>
      <c r="CH17" s="33">
        <v>0.19</v>
      </c>
      <c r="CI17" s="33">
        <v>0</v>
      </c>
      <c r="CJ17" s="33">
        <v>9.5000000000000001E-2</v>
      </c>
      <c r="CK17" s="33">
        <v>9.5000000000000001E-2</v>
      </c>
      <c r="CL17" s="33">
        <v>8.5000000000000006E-2</v>
      </c>
      <c r="CM17" s="33">
        <v>0.09</v>
      </c>
      <c r="CN17" s="33">
        <v>8.5000000000000006E-2</v>
      </c>
      <c r="CO17" s="60">
        <f t="shared" si="0"/>
        <v>53</v>
      </c>
      <c r="CP17" s="60">
        <f t="shared" si="1"/>
        <v>17</v>
      </c>
      <c r="CQ17" s="60">
        <f t="shared" si="2"/>
        <v>0</v>
      </c>
      <c r="CR17" s="60">
        <f t="shared" si="3"/>
        <v>29</v>
      </c>
      <c r="CS17" s="60">
        <f t="shared" si="4"/>
        <v>99</v>
      </c>
      <c r="CT17" s="60">
        <f t="shared" si="5"/>
        <v>9.1900000000000013</v>
      </c>
      <c r="CU17" s="60">
        <f t="shared" si="6"/>
        <v>1.5299999999999998</v>
      </c>
      <c r="CV17" s="60">
        <f t="shared" si="7"/>
        <v>0</v>
      </c>
      <c r="CW17" s="60">
        <f t="shared" si="8"/>
        <v>4.1559999999999997</v>
      </c>
      <c r="CX17" s="60">
        <f t="shared" si="9"/>
        <v>14.876000000000001</v>
      </c>
      <c r="CY17" s="60">
        <f t="shared" si="10"/>
        <v>51.965000000000003</v>
      </c>
      <c r="CZ17" s="60">
        <f t="shared" si="11"/>
        <v>39.999999999999993</v>
      </c>
      <c r="DA17" s="60">
        <f t="shared" si="12"/>
        <v>64.608333333333334</v>
      </c>
      <c r="DB17" s="60">
        <f t="shared" si="13"/>
        <v>54.306666666666665</v>
      </c>
      <c r="DC17" s="60">
        <f t="shared" si="14"/>
        <v>0.14916666666666667</v>
      </c>
      <c r="DD17" s="60">
        <f t="shared" si="15"/>
        <v>7.4999999999999997E-2</v>
      </c>
      <c r="DE17" s="60">
        <f t="shared" si="16"/>
        <v>176.66666666666666</v>
      </c>
      <c r="DF17" s="60">
        <f t="shared" si="17"/>
        <v>56.666666666666664</v>
      </c>
      <c r="DG17" s="60">
        <f t="shared" si="18"/>
        <v>0</v>
      </c>
      <c r="DH17" s="60">
        <f t="shared" si="19"/>
        <v>96.666666666666671</v>
      </c>
      <c r="DI17" s="60">
        <f t="shared" si="20"/>
        <v>330</v>
      </c>
      <c r="DJ17" s="60">
        <f t="shared" si="21"/>
        <v>30.63333333333334</v>
      </c>
      <c r="DK17" s="60">
        <f t="shared" si="22"/>
        <v>5.0999999999999988</v>
      </c>
      <c r="DL17" s="60">
        <f t="shared" si="23"/>
        <v>0</v>
      </c>
      <c r="DM17" s="60">
        <f t="shared" si="24"/>
        <v>13.853333333333333</v>
      </c>
      <c r="DN17" s="60">
        <f t="shared" si="25"/>
        <v>49.586666666666673</v>
      </c>
      <c r="DO17" s="60">
        <f t="shared" si="26"/>
        <v>17.666666666666668</v>
      </c>
      <c r="DP17" s="60">
        <f t="shared" si="27"/>
        <v>5.6666666666666661</v>
      </c>
      <c r="DQ17" s="60">
        <f t="shared" si="28"/>
        <v>0</v>
      </c>
      <c r="DR17" s="60">
        <f t="shared" si="29"/>
        <v>9.6666666666666679</v>
      </c>
      <c r="DS17" s="60">
        <f t="shared" si="30"/>
        <v>33</v>
      </c>
      <c r="DT17" s="60">
        <f t="shared" si="31"/>
        <v>3.0633333333333344</v>
      </c>
      <c r="DU17" s="60">
        <f t="shared" si="32"/>
        <v>0.5099999999999999</v>
      </c>
      <c r="DV17" s="60">
        <f t="shared" si="33"/>
        <v>0</v>
      </c>
      <c r="DW17" s="60">
        <f t="shared" si="34"/>
        <v>1.3853333333333333</v>
      </c>
      <c r="DX17" s="60">
        <f t="shared" si="35"/>
        <v>4.9586666666666677</v>
      </c>
      <c r="EA17" s="9" t="s">
        <v>574</v>
      </c>
      <c r="EB17">
        <f>EB15*EB16</f>
        <v>3</v>
      </c>
      <c r="EC17" t="s">
        <v>193</v>
      </c>
    </row>
    <row r="18" spans="2:134" x14ac:dyDescent="0.25">
      <c r="B18" s="37" t="s">
        <v>146</v>
      </c>
      <c r="C18" s="19" t="s">
        <v>152</v>
      </c>
      <c r="E18" s="29">
        <v>4</v>
      </c>
      <c r="F18" s="29" t="s">
        <v>45</v>
      </c>
      <c r="G18" s="29" t="s">
        <v>46</v>
      </c>
      <c r="H18" s="29">
        <v>3</v>
      </c>
      <c r="I18" s="29">
        <v>6</v>
      </c>
      <c r="J18" s="29">
        <v>10</v>
      </c>
      <c r="K18" s="29">
        <v>11</v>
      </c>
      <c r="L18" s="29">
        <v>27</v>
      </c>
      <c r="M18" s="29">
        <v>23</v>
      </c>
      <c r="N18" s="29">
        <v>20</v>
      </c>
      <c r="O18" s="29">
        <v>0</v>
      </c>
      <c r="P18" s="29">
        <v>4</v>
      </c>
      <c r="Q18" s="29">
        <v>2</v>
      </c>
      <c r="R18" s="29">
        <v>2</v>
      </c>
      <c r="S18" s="29">
        <v>6</v>
      </c>
      <c r="T18" s="29">
        <v>7</v>
      </c>
      <c r="U18" s="29">
        <v>0</v>
      </c>
      <c r="V18" s="29">
        <v>2</v>
      </c>
      <c r="W18" s="29">
        <v>1</v>
      </c>
      <c r="X18" s="29">
        <v>0</v>
      </c>
      <c r="Y18" s="29">
        <v>7</v>
      </c>
      <c r="Z18" s="29">
        <v>2</v>
      </c>
      <c r="AA18" s="29">
        <v>4</v>
      </c>
      <c r="AB18" s="29">
        <v>6</v>
      </c>
      <c r="AC18" s="29">
        <v>2</v>
      </c>
      <c r="AD18" s="29">
        <v>7</v>
      </c>
      <c r="AE18" s="29">
        <v>6</v>
      </c>
      <c r="AF18" s="29">
        <v>4</v>
      </c>
      <c r="AG18" s="33">
        <v>0.93</v>
      </c>
      <c r="AH18" s="33">
        <v>1.43</v>
      </c>
      <c r="AI18" s="33">
        <v>1.86</v>
      </c>
      <c r="AJ18" s="33">
        <v>4.62</v>
      </c>
      <c r="AK18" s="33">
        <v>3.64</v>
      </c>
      <c r="AL18" s="33">
        <v>2.9449999999999998</v>
      </c>
      <c r="AM18" s="33">
        <v>0</v>
      </c>
      <c r="AN18" s="33">
        <v>0.27500000000000002</v>
      </c>
      <c r="AO18" s="33">
        <v>0.155</v>
      </c>
      <c r="AP18" s="33">
        <v>0.19</v>
      </c>
      <c r="AQ18" s="33">
        <v>0.495</v>
      </c>
      <c r="AR18" s="33">
        <v>0.57999999999999996</v>
      </c>
      <c r="AS18" s="33">
        <v>0</v>
      </c>
      <c r="AT18" s="33">
        <v>0.65</v>
      </c>
      <c r="AU18" s="33">
        <v>0.03</v>
      </c>
      <c r="AV18" s="33">
        <v>0</v>
      </c>
      <c r="AW18" s="33">
        <v>0.04</v>
      </c>
      <c r="AX18" s="33">
        <v>7.4999999999999997E-2</v>
      </c>
      <c r="AY18" s="33">
        <v>0.255</v>
      </c>
      <c r="AZ18" s="33">
        <v>0.625</v>
      </c>
      <c r="BA18" s="33">
        <v>0.46500000000000002</v>
      </c>
      <c r="BB18" s="33">
        <v>0.875</v>
      </c>
      <c r="BC18" s="33">
        <v>0.74</v>
      </c>
      <c r="BD18" s="33">
        <v>0.66</v>
      </c>
      <c r="BE18" s="28">
        <v>65.16</v>
      </c>
      <c r="BF18" s="28">
        <v>64.88</v>
      </c>
      <c r="BG18" s="28">
        <v>64.16</v>
      </c>
      <c r="BH18" s="28">
        <v>65.510000000000005</v>
      </c>
      <c r="BI18" s="28">
        <v>55</v>
      </c>
      <c r="BJ18" s="28">
        <v>59.54</v>
      </c>
      <c r="BK18" s="28">
        <v>0</v>
      </c>
      <c r="BL18" s="28">
        <v>49.63</v>
      </c>
      <c r="BM18" s="28">
        <v>51.75</v>
      </c>
      <c r="BN18" s="28">
        <v>52.37</v>
      </c>
      <c r="BO18" s="28">
        <v>40.81</v>
      </c>
      <c r="BP18" s="28">
        <v>46.32</v>
      </c>
      <c r="BQ18" s="28">
        <v>80.099999999999994</v>
      </c>
      <c r="BR18" s="28">
        <v>80.459999999999994</v>
      </c>
      <c r="BS18" s="28">
        <v>85.65</v>
      </c>
      <c r="BT18" s="28">
        <v>83.29</v>
      </c>
      <c r="BU18" s="28">
        <v>76.989999999999995</v>
      </c>
      <c r="BV18" s="28">
        <v>73.59</v>
      </c>
      <c r="BW18" s="28">
        <v>0</v>
      </c>
      <c r="BX18" s="28">
        <v>61.2</v>
      </c>
      <c r="BY18" s="28">
        <v>62.71</v>
      </c>
      <c r="BZ18" s="28">
        <v>62.24</v>
      </c>
      <c r="CA18" s="28">
        <v>63.55</v>
      </c>
      <c r="CB18" s="28">
        <v>61.22</v>
      </c>
      <c r="CC18" s="33">
        <v>0.21</v>
      </c>
      <c r="CD18" s="33">
        <v>0.185</v>
      </c>
      <c r="CE18" s="33">
        <v>0.20499999999999999</v>
      </c>
      <c r="CF18" s="33">
        <v>0.20499999999999999</v>
      </c>
      <c r="CG18" s="33">
        <v>0.17</v>
      </c>
      <c r="CH18" s="33">
        <v>0.16</v>
      </c>
      <c r="CI18" s="33">
        <v>0</v>
      </c>
      <c r="CJ18" s="33">
        <v>0.08</v>
      </c>
      <c r="CK18" s="33">
        <v>0.09</v>
      </c>
      <c r="CL18" s="33">
        <v>9.5000000000000001E-2</v>
      </c>
      <c r="CM18" s="33">
        <v>9.5000000000000001E-2</v>
      </c>
      <c r="CN18" s="33">
        <v>8.5000000000000006E-2</v>
      </c>
      <c r="CO18" s="60">
        <f t="shared" si="0"/>
        <v>97</v>
      </c>
      <c r="CP18" s="60">
        <f t="shared" si="1"/>
        <v>21</v>
      </c>
      <c r="CQ18" s="60">
        <f t="shared" si="2"/>
        <v>12</v>
      </c>
      <c r="CR18" s="60">
        <f t="shared" si="3"/>
        <v>29</v>
      </c>
      <c r="CS18" s="60">
        <f t="shared" si="4"/>
        <v>159</v>
      </c>
      <c r="CT18" s="60">
        <f t="shared" si="5"/>
        <v>15.425000000000001</v>
      </c>
      <c r="CU18" s="60">
        <f t="shared" si="6"/>
        <v>1.6950000000000003</v>
      </c>
      <c r="CV18" s="60">
        <f t="shared" si="7"/>
        <v>0.79500000000000004</v>
      </c>
      <c r="CW18" s="60">
        <f t="shared" si="8"/>
        <v>3.62</v>
      </c>
      <c r="CX18" s="60">
        <f t="shared" si="9"/>
        <v>21.535000000000004</v>
      </c>
      <c r="CY18" s="60">
        <f t="shared" si="10"/>
        <v>62.375</v>
      </c>
      <c r="CZ18" s="60">
        <f t="shared" si="11"/>
        <v>40.146666666666668</v>
      </c>
      <c r="DA18" s="60">
        <f t="shared" si="12"/>
        <v>80.013333333333335</v>
      </c>
      <c r="DB18" s="60">
        <f t="shared" si="13"/>
        <v>51.819999999999993</v>
      </c>
      <c r="DC18" s="60">
        <f t="shared" si="14"/>
        <v>0.18916666666666668</v>
      </c>
      <c r="DD18" s="60">
        <f t="shared" si="15"/>
        <v>7.4166666666666672E-2</v>
      </c>
      <c r="DE18" s="60">
        <f t="shared" si="16"/>
        <v>323.33333333333331</v>
      </c>
      <c r="DF18" s="60">
        <f t="shared" si="17"/>
        <v>70</v>
      </c>
      <c r="DG18" s="60">
        <f t="shared" si="18"/>
        <v>40</v>
      </c>
      <c r="DH18" s="60">
        <f t="shared" si="19"/>
        <v>96.666666666666671</v>
      </c>
      <c r="DI18" s="60">
        <f t="shared" si="20"/>
        <v>530</v>
      </c>
      <c r="DJ18" s="60">
        <f t="shared" si="21"/>
        <v>51.416666666666664</v>
      </c>
      <c r="DK18" s="60">
        <f t="shared" si="22"/>
        <v>5.6500000000000012</v>
      </c>
      <c r="DL18" s="60">
        <f t="shared" si="23"/>
        <v>2.65</v>
      </c>
      <c r="DM18" s="60">
        <f t="shared" si="24"/>
        <v>12.066666666666666</v>
      </c>
      <c r="DN18" s="60">
        <f t="shared" si="25"/>
        <v>71.783333333333331</v>
      </c>
      <c r="DO18" s="60">
        <f t="shared" si="26"/>
        <v>32.333333333333329</v>
      </c>
      <c r="DP18" s="60">
        <f t="shared" si="27"/>
        <v>7</v>
      </c>
      <c r="DQ18" s="60">
        <f t="shared" si="28"/>
        <v>4</v>
      </c>
      <c r="DR18" s="60">
        <f t="shared" si="29"/>
        <v>9.6666666666666679</v>
      </c>
      <c r="DS18" s="60">
        <f t="shared" si="30"/>
        <v>53</v>
      </c>
      <c r="DT18" s="60">
        <f t="shared" si="31"/>
        <v>5.1416666666666666</v>
      </c>
      <c r="DU18" s="60">
        <f t="shared" si="32"/>
        <v>0.56500000000000006</v>
      </c>
      <c r="DV18" s="60">
        <f t="shared" si="33"/>
        <v>0.26500000000000001</v>
      </c>
      <c r="DW18" s="60">
        <f t="shared" si="34"/>
        <v>1.2066666666666666</v>
      </c>
      <c r="DX18" s="60">
        <f t="shared" si="35"/>
        <v>7.1783333333333328</v>
      </c>
      <c r="EA18" s="9" t="s">
        <v>576</v>
      </c>
      <c r="EB18" s="58">
        <f>(EB16/0.4)*2</f>
        <v>10</v>
      </c>
    </row>
    <row r="19" spans="2:134" x14ac:dyDescent="0.25">
      <c r="B19" s="21" t="s">
        <v>147</v>
      </c>
      <c r="C19" s="19" t="s">
        <v>153</v>
      </c>
      <c r="D19" s="1"/>
      <c r="E19" s="29">
        <v>4</v>
      </c>
      <c r="F19" s="29" t="s">
        <v>45</v>
      </c>
      <c r="G19" s="29" t="s">
        <v>46</v>
      </c>
      <c r="H19" s="29">
        <v>4</v>
      </c>
      <c r="I19" s="29">
        <v>2</v>
      </c>
      <c r="J19" s="29">
        <v>6</v>
      </c>
      <c r="K19" s="29">
        <v>12</v>
      </c>
      <c r="L19" s="29">
        <v>23</v>
      </c>
      <c r="M19" s="29">
        <v>21</v>
      </c>
      <c r="N19" s="29">
        <v>21</v>
      </c>
      <c r="O19" s="29">
        <v>1</v>
      </c>
      <c r="P19" s="29">
        <v>0</v>
      </c>
      <c r="Q19" s="29">
        <v>4</v>
      </c>
      <c r="R19" s="29">
        <v>6</v>
      </c>
      <c r="S19" s="29">
        <v>4</v>
      </c>
      <c r="T19" s="29">
        <v>10</v>
      </c>
      <c r="U19" s="29">
        <v>0</v>
      </c>
      <c r="V19" s="29">
        <v>1</v>
      </c>
      <c r="W19" s="29">
        <v>0</v>
      </c>
      <c r="X19" s="29">
        <v>1</v>
      </c>
      <c r="Y19" s="29">
        <v>1</v>
      </c>
      <c r="Z19" s="29">
        <v>2</v>
      </c>
      <c r="AA19" s="29">
        <v>1</v>
      </c>
      <c r="AB19" s="29">
        <v>4</v>
      </c>
      <c r="AC19" s="29">
        <v>7</v>
      </c>
      <c r="AD19" s="29">
        <v>5</v>
      </c>
      <c r="AE19" s="29">
        <v>7</v>
      </c>
      <c r="AF19" s="29">
        <v>10</v>
      </c>
      <c r="AG19" s="33">
        <v>0.3</v>
      </c>
      <c r="AH19" s="33">
        <v>1.155</v>
      </c>
      <c r="AI19" s="33">
        <v>1.85</v>
      </c>
      <c r="AJ19" s="33">
        <v>3.49</v>
      </c>
      <c r="AK19" s="33">
        <v>3.29</v>
      </c>
      <c r="AL19" s="33">
        <v>3.09</v>
      </c>
      <c r="AM19" s="33">
        <v>9.5000000000000001E-2</v>
      </c>
      <c r="AN19" s="33">
        <v>0</v>
      </c>
      <c r="AO19" s="33">
        <v>0.34499999999999997</v>
      </c>
      <c r="AP19" s="33">
        <v>0.44</v>
      </c>
      <c r="AQ19" s="33">
        <v>0.33</v>
      </c>
      <c r="AR19" s="33">
        <v>0.84499999999999997</v>
      </c>
      <c r="AS19" s="33">
        <v>0</v>
      </c>
      <c r="AT19" s="33">
        <v>0.5</v>
      </c>
      <c r="AU19" s="33">
        <v>0</v>
      </c>
      <c r="AV19" s="33">
        <v>3.5000000000000003E-2</v>
      </c>
      <c r="AW19" s="33">
        <v>0.03</v>
      </c>
      <c r="AX19" s="33">
        <v>6.5000000000000002E-2</v>
      </c>
      <c r="AY19" s="33">
        <v>0.26500000000000001</v>
      </c>
      <c r="AZ19" s="33">
        <v>0.55000000000000004</v>
      </c>
      <c r="BA19" s="33">
        <v>1.06</v>
      </c>
      <c r="BB19" s="33">
        <v>0.82499999999999996</v>
      </c>
      <c r="BC19" s="33">
        <v>1.0649999999999999</v>
      </c>
      <c r="BD19" s="33">
        <v>1.145</v>
      </c>
      <c r="BE19" s="28">
        <v>57.7</v>
      </c>
      <c r="BF19" s="28">
        <v>59.53</v>
      </c>
      <c r="BG19" s="28">
        <v>61.14</v>
      </c>
      <c r="BH19" s="28">
        <v>59.61</v>
      </c>
      <c r="BI19" s="28">
        <v>60.54</v>
      </c>
      <c r="BJ19" s="28">
        <v>56.04</v>
      </c>
      <c r="BK19" s="28">
        <v>45.47</v>
      </c>
      <c r="BL19" s="28">
        <v>0</v>
      </c>
      <c r="BM19" s="28">
        <v>48.47</v>
      </c>
      <c r="BN19" s="28">
        <v>47.55</v>
      </c>
      <c r="BO19" s="28">
        <v>40.68</v>
      </c>
      <c r="BP19" s="28">
        <v>52.4</v>
      </c>
      <c r="BQ19" s="28">
        <v>76.099999999999994</v>
      </c>
      <c r="BR19" s="28">
        <v>83.74</v>
      </c>
      <c r="BS19" s="28">
        <v>75.569999999999993</v>
      </c>
      <c r="BT19" s="28">
        <v>75.239999999999995</v>
      </c>
      <c r="BU19" s="28">
        <v>79.62</v>
      </c>
      <c r="BV19" s="28">
        <v>73.48</v>
      </c>
      <c r="BW19" s="28">
        <v>65.39</v>
      </c>
      <c r="BX19" s="28">
        <v>0</v>
      </c>
      <c r="BY19" s="28">
        <v>72.23</v>
      </c>
      <c r="BZ19" s="28">
        <v>63.86</v>
      </c>
      <c r="CA19" s="28">
        <v>66.3</v>
      </c>
      <c r="CB19" s="28">
        <v>59.85</v>
      </c>
      <c r="CC19" s="33">
        <v>0.16</v>
      </c>
      <c r="CD19" s="33">
        <v>0.16</v>
      </c>
      <c r="CE19" s="33">
        <v>0.17499999999999999</v>
      </c>
      <c r="CF19" s="33">
        <v>0.14000000000000001</v>
      </c>
      <c r="CG19" s="33">
        <v>0.21</v>
      </c>
      <c r="CH19" s="33">
        <v>0.14499999999999999</v>
      </c>
      <c r="CI19" s="33">
        <v>8.5000000000000006E-2</v>
      </c>
      <c r="CJ19" s="33">
        <v>0</v>
      </c>
      <c r="CK19" s="33">
        <v>9.5000000000000001E-2</v>
      </c>
      <c r="CL19" s="33">
        <v>0.08</v>
      </c>
      <c r="CM19" s="33">
        <v>9.5000000000000001E-2</v>
      </c>
      <c r="CN19" s="33">
        <v>0.09</v>
      </c>
      <c r="CO19" s="60">
        <f t="shared" si="0"/>
        <v>85</v>
      </c>
      <c r="CP19" s="60">
        <f t="shared" si="1"/>
        <v>25</v>
      </c>
      <c r="CQ19" s="60">
        <f t="shared" si="2"/>
        <v>5</v>
      </c>
      <c r="CR19" s="60">
        <f t="shared" si="3"/>
        <v>34</v>
      </c>
      <c r="CS19" s="60">
        <f t="shared" si="4"/>
        <v>149</v>
      </c>
      <c r="CT19" s="60">
        <f t="shared" si="5"/>
        <v>13.175000000000001</v>
      </c>
      <c r="CU19" s="60">
        <f t="shared" si="6"/>
        <v>2.0549999999999997</v>
      </c>
      <c r="CV19" s="60">
        <f t="shared" si="7"/>
        <v>0.63000000000000012</v>
      </c>
      <c r="CW19" s="60">
        <f t="shared" si="8"/>
        <v>4.91</v>
      </c>
      <c r="CX19" s="60">
        <f t="shared" si="9"/>
        <v>20.770000000000003</v>
      </c>
      <c r="CY19" s="60">
        <f t="shared" si="10"/>
        <v>59.093333333333341</v>
      </c>
      <c r="CZ19" s="60">
        <f t="shared" si="11"/>
        <v>39.095000000000006</v>
      </c>
      <c r="DA19" s="60">
        <f t="shared" si="12"/>
        <v>77.291666666666671</v>
      </c>
      <c r="DB19" s="60">
        <f t="shared" si="13"/>
        <v>54.605000000000011</v>
      </c>
      <c r="DC19" s="60">
        <f t="shared" si="14"/>
        <v>0.16500000000000001</v>
      </c>
      <c r="DD19" s="60">
        <f t="shared" si="15"/>
        <v>7.4166666666666659E-2</v>
      </c>
      <c r="DE19" s="60">
        <f t="shared" si="16"/>
        <v>283.33333333333331</v>
      </c>
      <c r="DF19" s="60">
        <f t="shared" si="17"/>
        <v>83.333333333333329</v>
      </c>
      <c r="DG19" s="60">
        <f t="shared" si="18"/>
        <v>16.666666666666668</v>
      </c>
      <c r="DH19" s="60">
        <f t="shared" si="19"/>
        <v>113.33333333333333</v>
      </c>
      <c r="DI19" s="60">
        <f t="shared" si="20"/>
        <v>496.66666666666663</v>
      </c>
      <c r="DJ19" s="60">
        <f t="shared" si="21"/>
        <v>43.916666666666664</v>
      </c>
      <c r="DK19" s="60">
        <f t="shared" si="22"/>
        <v>6.8499999999999988</v>
      </c>
      <c r="DL19" s="60">
        <f t="shared" si="23"/>
        <v>2.1000000000000005</v>
      </c>
      <c r="DM19" s="60">
        <f t="shared" si="24"/>
        <v>16.366666666666667</v>
      </c>
      <c r="DN19" s="60">
        <f t="shared" si="25"/>
        <v>69.233333333333334</v>
      </c>
      <c r="DO19" s="60">
        <f t="shared" si="26"/>
        <v>28.333333333333332</v>
      </c>
      <c r="DP19" s="60">
        <f t="shared" si="27"/>
        <v>8.3333333333333339</v>
      </c>
      <c r="DQ19" s="60">
        <f t="shared" si="28"/>
        <v>1.6666666666666667</v>
      </c>
      <c r="DR19" s="60">
        <f t="shared" si="29"/>
        <v>11.333333333333332</v>
      </c>
      <c r="DS19" s="60">
        <f t="shared" si="30"/>
        <v>49.666666666666657</v>
      </c>
      <c r="DT19" s="60">
        <f t="shared" si="31"/>
        <v>4.3916666666666657</v>
      </c>
      <c r="DU19" s="60">
        <f t="shared" si="32"/>
        <v>0.68499999999999983</v>
      </c>
      <c r="DV19" s="60">
        <f t="shared" si="33"/>
        <v>0.21000000000000008</v>
      </c>
      <c r="DW19" s="60">
        <f t="shared" si="34"/>
        <v>1.6366666666666667</v>
      </c>
      <c r="DX19" s="60">
        <f t="shared" si="35"/>
        <v>6.923333333333332</v>
      </c>
      <c r="EA19" s="9"/>
    </row>
    <row r="20" spans="2:134" x14ac:dyDescent="0.25">
      <c r="D20" s="1"/>
      <c r="E20" s="17">
        <v>5</v>
      </c>
      <c r="F20" s="17" t="s">
        <v>47</v>
      </c>
      <c r="G20" s="17" t="s">
        <v>11</v>
      </c>
      <c r="H20" s="17">
        <v>1</v>
      </c>
      <c r="I20" s="17">
        <v>0</v>
      </c>
      <c r="J20" s="17">
        <v>3</v>
      </c>
      <c r="K20" s="17">
        <v>7</v>
      </c>
      <c r="L20" s="17">
        <v>10</v>
      </c>
      <c r="M20" s="17">
        <v>2</v>
      </c>
      <c r="N20" s="17">
        <v>0</v>
      </c>
      <c r="O20" s="17">
        <v>4</v>
      </c>
      <c r="P20" s="17">
        <v>4</v>
      </c>
      <c r="Q20" s="17">
        <v>14</v>
      </c>
      <c r="R20" s="17">
        <v>17</v>
      </c>
      <c r="S20" s="17">
        <v>9</v>
      </c>
      <c r="T20" s="17">
        <v>11</v>
      </c>
      <c r="U20" s="17">
        <v>0</v>
      </c>
      <c r="V20" s="17">
        <v>2</v>
      </c>
      <c r="W20" s="17">
        <v>5</v>
      </c>
      <c r="X20" s="17">
        <v>3</v>
      </c>
      <c r="Y20" s="17">
        <v>2</v>
      </c>
      <c r="Z20" s="17">
        <v>0</v>
      </c>
      <c r="AA20" s="17">
        <v>1</v>
      </c>
      <c r="AB20" s="17">
        <v>6</v>
      </c>
      <c r="AC20" s="17">
        <v>6</v>
      </c>
      <c r="AD20" s="17">
        <v>17</v>
      </c>
      <c r="AE20" s="17">
        <v>14</v>
      </c>
      <c r="AF20" s="17">
        <v>18</v>
      </c>
      <c r="AG20" s="27">
        <v>0</v>
      </c>
      <c r="AH20" s="27">
        <v>3.33</v>
      </c>
      <c r="AI20" s="27">
        <v>0.8</v>
      </c>
      <c r="AJ20" s="27">
        <v>1.0549999999999999</v>
      </c>
      <c r="AK20" s="27">
        <v>0.39500000000000002</v>
      </c>
      <c r="AL20" s="27">
        <v>0</v>
      </c>
      <c r="AM20" s="27">
        <v>0.34</v>
      </c>
      <c r="AN20" s="27">
        <v>0.28499999999999998</v>
      </c>
      <c r="AO20" s="27">
        <v>1.0649999999999999</v>
      </c>
      <c r="AP20" s="27">
        <v>1.21</v>
      </c>
      <c r="AQ20" s="27">
        <v>0.19500000000000001</v>
      </c>
      <c r="AR20" s="27">
        <v>0.70499999999999996</v>
      </c>
      <c r="AS20" s="27">
        <v>0</v>
      </c>
      <c r="AT20" s="27">
        <v>0.9</v>
      </c>
      <c r="AU20" s="27">
        <v>0.19500000000000001</v>
      </c>
      <c r="AV20" s="27">
        <v>0.105</v>
      </c>
      <c r="AW20" s="27">
        <v>0.54500000000000004</v>
      </c>
      <c r="AX20" s="27">
        <v>0</v>
      </c>
      <c r="AY20" s="27">
        <v>0.03</v>
      </c>
      <c r="AZ20" s="27">
        <v>0.54500000000000004</v>
      </c>
      <c r="BA20" s="27">
        <v>0.45</v>
      </c>
      <c r="BB20" s="27">
        <v>0.99</v>
      </c>
      <c r="BC20" s="27">
        <v>7.0000000000000007E-2</v>
      </c>
      <c r="BD20" s="27">
        <v>0.81499999999999995</v>
      </c>
      <c r="BE20" s="25">
        <v>0</v>
      </c>
      <c r="BF20" s="25">
        <v>53.35</v>
      </c>
      <c r="BG20" s="25">
        <v>49.8</v>
      </c>
      <c r="BH20" s="25">
        <v>52.61</v>
      </c>
      <c r="BI20" s="25">
        <v>46.37</v>
      </c>
      <c r="BJ20" s="25">
        <v>0</v>
      </c>
      <c r="BK20" s="25">
        <v>44.48</v>
      </c>
      <c r="BL20" s="25">
        <v>51.76</v>
      </c>
      <c r="BM20" s="25">
        <v>47.35</v>
      </c>
      <c r="BN20" s="25">
        <v>45</v>
      </c>
      <c r="BO20" s="25">
        <v>37.409999999999997</v>
      </c>
      <c r="BP20" s="25">
        <v>47.36</v>
      </c>
      <c r="BQ20" s="25">
        <v>0</v>
      </c>
      <c r="BR20" s="25">
        <v>68.02</v>
      </c>
      <c r="BS20" s="25">
        <v>82.94</v>
      </c>
      <c r="BT20" s="25">
        <v>63.6</v>
      </c>
      <c r="BU20" s="25">
        <v>59.56</v>
      </c>
      <c r="BV20" s="25">
        <v>0</v>
      </c>
      <c r="BW20" s="25">
        <v>74.81</v>
      </c>
      <c r="BX20" s="25">
        <v>64.290000000000006</v>
      </c>
      <c r="BY20" s="25">
        <v>65.61</v>
      </c>
      <c r="BZ20" s="25">
        <v>68.81</v>
      </c>
      <c r="CA20" s="25">
        <v>54.32</v>
      </c>
      <c r="CB20" s="25">
        <v>61.46</v>
      </c>
      <c r="CC20" s="27">
        <v>0</v>
      </c>
      <c r="CD20" s="27">
        <v>0.1</v>
      </c>
      <c r="CE20" s="27">
        <v>0.13</v>
      </c>
      <c r="CF20" s="27">
        <v>0.1</v>
      </c>
      <c r="CG20" s="27">
        <v>0.1</v>
      </c>
      <c r="CH20" s="27">
        <v>0</v>
      </c>
      <c r="CI20" s="27">
        <v>7.4999999999999997E-2</v>
      </c>
      <c r="CJ20" s="27">
        <v>0.09</v>
      </c>
      <c r="CK20" s="27">
        <v>8.5000000000000006E-2</v>
      </c>
      <c r="CL20" s="27">
        <v>8.5000000000000006E-2</v>
      </c>
      <c r="CM20" s="27">
        <v>0.06</v>
      </c>
      <c r="CN20" s="27">
        <v>8.5000000000000006E-2</v>
      </c>
      <c r="CO20" s="60">
        <f t="shared" si="0"/>
        <v>22</v>
      </c>
      <c r="CP20" s="60">
        <f t="shared" si="1"/>
        <v>59</v>
      </c>
      <c r="CQ20" s="60">
        <f t="shared" si="2"/>
        <v>12</v>
      </c>
      <c r="CR20" s="60">
        <f t="shared" si="3"/>
        <v>62</v>
      </c>
      <c r="CS20" s="60">
        <f t="shared" si="4"/>
        <v>155</v>
      </c>
      <c r="CT20" s="60">
        <f t="shared" si="5"/>
        <v>5.58</v>
      </c>
      <c r="CU20" s="60">
        <f t="shared" si="6"/>
        <v>3.8</v>
      </c>
      <c r="CV20" s="60">
        <f t="shared" si="7"/>
        <v>1.7450000000000001</v>
      </c>
      <c r="CW20" s="60">
        <f t="shared" si="8"/>
        <v>2.9</v>
      </c>
      <c r="CX20" s="60">
        <f t="shared" si="9"/>
        <v>14.025</v>
      </c>
      <c r="CY20" s="60">
        <f t="shared" si="10"/>
        <v>33.688333333333333</v>
      </c>
      <c r="CZ20" s="60">
        <f t="shared" si="11"/>
        <v>45.56</v>
      </c>
      <c r="DA20" s="60">
        <f t="shared" si="12"/>
        <v>45.686666666666667</v>
      </c>
      <c r="DB20" s="60">
        <f t="shared" si="13"/>
        <v>64.88333333333334</v>
      </c>
      <c r="DC20" s="60">
        <f t="shared" si="14"/>
        <v>7.166666666666667E-2</v>
      </c>
      <c r="DD20" s="60">
        <f t="shared" si="15"/>
        <v>0.08</v>
      </c>
      <c r="DE20" s="60">
        <f t="shared" si="16"/>
        <v>73.333333333333329</v>
      </c>
      <c r="DF20" s="60">
        <f t="shared" si="17"/>
        <v>196.66666666666666</v>
      </c>
      <c r="DG20" s="60">
        <f t="shared" si="18"/>
        <v>40</v>
      </c>
      <c r="DH20" s="60">
        <f t="shared" si="19"/>
        <v>206.66666666666666</v>
      </c>
      <c r="DI20" s="60">
        <f t="shared" si="20"/>
        <v>516.66666666666663</v>
      </c>
      <c r="DJ20" s="60">
        <f t="shared" si="21"/>
        <v>18.600000000000001</v>
      </c>
      <c r="DK20" s="60">
        <f t="shared" si="22"/>
        <v>12.666666666666666</v>
      </c>
      <c r="DL20" s="60">
        <f t="shared" si="23"/>
        <v>5.8166666666666673</v>
      </c>
      <c r="DM20" s="60">
        <f t="shared" si="24"/>
        <v>9.6666666666666661</v>
      </c>
      <c r="DN20" s="60">
        <f t="shared" si="25"/>
        <v>46.75</v>
      </c>
      <c r="DO20" s="60">
        <f t="shared" si="26"/>
        <v>7.333333333333333</v>
      </c>
      <c r="DP20" s="60">
        <f t="shared" si="27"/>
        <v>19.666666666666664</v>
      </c>
      <c r="DQ20" s="60">
        <f t="shared" si="28"/>
        <v>4</v>
      </c>
      <c r="DR20" s="60">
        <f t="shared" si="29"/>
        <v>20.666666666666668</v>
      </c>
      <c r="DS20" s="60">
        <f t="shared" si="30"/>
        <v>51.666666666666664</v>
      </c>
      <c r="DT20" s="60">
        <f t="shared" si="31"/>
        <v>1.86</v>
      </c>
      <c r="DU20" s="60">
        <f t="shared" si="32"/>
        <v>1.2666666666666666</v>
      </c>
      <c r="DV20" s="60">
        <f t="shared" si="33"/>
        <v>0.58166666666666678</v>
      </c>
      <c r="DW20" s="60">
        <f t="shared" si="34"/>
        <v>0.96666666666666656</v>
      </c>
      <c r="DX20" s="60">
        <f t="shared" si="35"/>
        <v>4.6750000000000007</v>
      </c>
    </row>
    <row r="21" spans="2:134" x14ac:dyDescent="0.25">
      <c r="B21" s="37" t="s">
        <v>148</v>
      </c>
      <c r="C21" s="19" t="s">
        <v>150</v>
      </c>
      <c r="D21" s="1"/>
      <c r="E21" s="17">
        <v>5</v>
      </c>
      <c r="F21" s="17" t="s">
        <v>47</v>
      </c>
      <c r="G21" s="17" t="s">
        <v>11</v>
      </c>
      <c r="H21" s="17">
        <v>2</v>
      </c>
      <c r="I21" s="17">
        <v>5</v>
      </c>
      <c r="J21" s="17">
        <v>12</v>
      </c>
      <c r="K21" s="17">
        <v>21</v>
      </c>
      <c r="L21" s="17">
        <v>18</v>
      </c>
      <c r="M21" s="17">
        <v>21</v>
      </c>
      <c r="N21" s="17">
        <v>1</v>
      </c>
      <c r="O21" s="17">
        <v>6</v>
      </c>
      <c r="P21" s="17">
        <v>14</v>
      </c>
      <c r="Q21" s="17">
        <v>21</v>
      </c>
      <c r="R21" s="17">
        <v>14</v>
      </c>
      <c r="S21" s="17">
        <v>12</v>
      </c>
      <c r="T21" s="17">
        <v>20</v>
      </c>
      <c r="U21" s="17">
        <v>0</v>
      </c>
      <c r="V21" s="17">
        <v>1</v>
      </c>
      <c r="W21" s="17">
        <v>0</v>
      </c>
      <c r="X21" s="17">
        <v>0</v>
      </c>
      <c r="Y21" s="17">
        <v>3</v>
      </c>
      <c r="Z21" s="17">
        <v>4</v>
      </c>
      <c r="AA21" s="17">
        <v>3</v>
      </c>
      <c r="AB21" s="17">
        <v>14</v>
      </c>
      <c r="AC21" s="17">
        <v>10</v>
      </c>
      <c r="AD21" s="17">
        <v>8</v>
      </c>
      <c r="AE21" s="17">
        <v>8</v>
      </c>
      <c r="AF21" s="17">
        <v>9</v>
      </c>
      <c r="AG21" s="27">
        <v>0.59</v>
      </c>
      <c r="AH21" s="27">
        <v>1.67</v>
      </c>
      <c r="AI21" s="27">
        <v>2.56</v>
      </c>
      <c r="AJ21" s="27">
        <v>2.395</v>
      </c>
      <c r="AK21" s="27">
        <v>2.46</v>
      </c>
      <c r="AL21" s="27">
        <v>0.105</v>
      </c>
      <c r="AM21" s="27">
        <v>0.35</v>
      </c>
      <c r="AN21" s="27">
        <v>1.115</v>
      </c>
      <c r="AO21" s="27">
        <v>1.59</v>
      </c>
      <c r="AP21" s="27">
        <v>1.17</v>
      </c>
      <c r="AQ21" s="27">
        <v>0.9</v>
      </c>
      <c r="AR21" s="27">
        <v>1.4350000000000001</v>
      </c>
      <c r="AS21" s="27">
        <v>0</v>
      </c>
      <c r="AT21" s="27">
        <v>0.45</v>
      </c>
      <c r="AU21" s="27">
        <v>0</v>
      </c>
      <c r="AV21" s="27">
        <v>0</v>
      </c>
      <c r="AW21" s="27">
        <v>0.12</v>
      </c>
      <c r="AX21" s="27">
        <v>0.17</v>
      </c>
      <c r="AY21" s="27">
        <v>0.23</v>
      </c>
      <c r="AZ21" s="27">
        <v>1.31</v>
      </c>
      <c r="BA21" s="27">
        <v>0.9</v>
      </c>
      <c r="BB21" s="27">
        <v>0.88300000000000001</v>
      </c>
      <c r="BC21" s="27">
        <v>0.625</v>
      </c>
      <c r="BD21" s="27">
        <v>0.54</v>
      </c>
      <c r="BE21" s="25">
        <v>51.52</v>
      </c>
      <c r="BF21" s="25">
        <v>64.180000000000007</v>
      </c>
      <c r="BG21" s="25">
        <v>53.76</v>
      </c>
      <c r="BH21" s="25">
        <v>60.08</v>
      </c>
      <c r="BI21" s="25">
        <v>51.2</v>
      </c>
      <c r="BJ21" s="25">
        <v>51.1</v>
      </c>
      <c r="BK21" s="25">
        <v>34.159999999999997</v>
      </c>
      <c r="BL21" s="25">
        <v>48.42</v>
      </c>
      <c r="BM21" s="25">
        <v>49.6</v>
      </c>
      <c r="BN21" s="25">
        <v>45.39</v>
      </c>
      <c r="BO21" s="25">
        <v>39</v>
      </c>
      <c r="BP21" s="25">
        <v>46.61</v>
      </c>
      <c r="BQ21" s="25">
        <v>80.36</v>
      </c>
      <c r="BR21" s="25">
        <v>80.41</v>
      </c>
      <c r="BS21" s="25">
        <v>82.49</v>
      </c>
      <c r="BT21" s="25">
        <v>83.44</v>
      </c>
      <c r="BU21" s="25">
        <v>70.42</v>
      </c>
      <c r="BV21" s="25">
        <v>69.02</v>
      </c>
      <c r="BW21" s="25">
        <v>63.06</v>
      </c>
      <c r="BX21" s="25">
        <v>61.86</v>
      </c>
      <c r="BY21" s="25">
        <v>67.48</v>
      </c>
      <c r="BZ21" s="25">
        <v>72.72</v>
      </c>
      <c r="CA21" s="25">
        <v>58.15</v>
      </c>
      <c r="CB21" s="25">
        <v>61.89</v>
      </c>
      <c r="CC21" s="27">
        <v>0.15</v>
      </c>
      <c r="CD21" s="27">
        <v>0.17</v>
      </c>
      <c r="CE21" s="27">
        <v>0.14499999999999999</v>
      </c>
      <c r="CF21" s="27">
        <v>0.18</v>
      </c>
      <c r="CG21" s="27">
        <v>0.13500000000000001</v>
      </c>
      <c r="CH21" s="27">
        <v>0.105</v>
      </c>
      <c r="CI21" s="27">
        <v>7.0000000000000007E-2</v>
      </c>
      <c r="CJ21" s="27">
        <v>9.5000000000000001E-2</v>
      </c>
      <c r="CK21" s="27">
        <v>0.09</v>
      </c>
      <c r="CL21" s="27">
        <v>9.5000000000000001E-2</v>
      </c>
      <c r="CM21" s="27">
        <v>0.08</v>
      </c>
      <c r="CN21" s="27">
        <v>0.08</v>
      </c>
      <c r="CO21" s="60">
        <f t="shared" si="0"/>
        <v>78</v>
      </c>
      <c r="CP21" s="60">
        <f t="shared" si="1"/>
        <v>87</v>
      </c>
      <c r="CQ21" s="60">
        <f t="shared" si="2"/>
        <v>8</v>
      </c>
      <c r="CR21" s="60">
        <f t="shared" si="3"/>
        <v>52</v>
      </c>
      <c r="CS21" s="60">
        <f t="shared" si="4"/>
        <v>225</v>
      </c>
      <c r="CT21" s="60">
        <f t="shared" si="5"/>
        <v>9.7800000000000011</v>
      </c>
      <c r="CU21" s="60">
        <f t="shared" si="6"/>
        <v>6.5600000000000005</v>
      </c>
      <c r="CV21" s="60">
        <f t="shared" si="7"/>
        <v>0.7400000000000001</v>
      </c>
      <c r="CW21" s="60">
        <f t="shared" si="8"/>
        <v>4.4879999999999995</v>
      </c>
      <c r="CX21" s="60">
        <f t="shared" si="9"/>
        <v>21.568000000000001</v>
      </c>
      <c r="CY21" s="60">
        <f t="shared" si="10"/>
        <v>55.306666666666672</v>
      </c>
      <c r="CZ21" s="60">
        <f t="shared" si="11"/>
        <v>43.863333333333337</v>
      </c>
      <c r="DA21" s="60">
        <f t="shared" si="12"/>
        <v>77.69</v>
      </c>
      <c r="DB21" s="60">
        <f t="shared" si="13"/>
        <v>64.193333333333328</v>
      </c>
      <c r="DC21" s="60">
        <f t="shared" si="14"/>
        <v>0.14749999999999999</v>
      </c>
      <c r="DD21" s="60">
        <f t="shared" si="15"/>
        <v>8.5000000000000006E-2</v>
      </c>
      <c r="DE21" s="60">
        <f t="shared" si="16"/>
        <v>260</v>
      </c>
      <c r="DF21" s="60">
        <f t="shared" si="17"/>
        <v>290</v>
      </c>
      <c r="DG21" s="60">
        <f t="shared" si="18"/>
        <v>26.666666666666668</v>
      </c>
      <c r="DH21" s="60">
        <f t="shared" si="19"/>
        <v>173.33333333333334</v>
      </c>
      <c r="DI21" s="60">
        <f t="shared" si="20"/>
        <v>750</v>
      </c>
      <c r="DJ21" s="60">
        <f t="shared" si="21"/>
        <v>32.6</v>
      </c>
      <c r="DK21" s="60">
        <f t="shared" si="22"/>
        <v>21.866666666666667</v>
      </c>
      <c r="DL21" s="60">
        <f t="shared" si="23"/>
        <v>2.4666666666666668</v>
      </c>
      <c r="DM21" s="60">
        <f t="shared" si="24"/>
        <v>14.959999999999997</v>
      </c>
      <c r="DN21" s="60">
        <f t="shared" si="25"/>
        <v>71.893333333333331</v>
      </c>
      <c r="DO21" s="60">
        <f t="shared" si="26"/>
        <v>26</v>
      </c>
      <c r="DP21" s="60">
        <f t="shared" si="27"/>
        <v>29</v>
      </c>
      <c r="DQ21" s="60">
        <f t="shared" si="28"/>
        <v>2.6666666666666665</v>
      </c>
      <c r="DR21" s="60">
        <f t="shared" si="29"/>
        <v>17.333333333333336</v>
      </c>
      <c r="DS21" s="60">
        <f t="shared" si="30"/>
        <v>75</v>
      </c>
      <c r="DT21" s="60">
        <f t="shared" si="31"/>
        <v>3.2600000000000002</v>
      </c>
      <c r="DU21" s="60">
        <f t="shared" si="32"/>
        <v>2.1866666666666665</v>
      </c>
      <c r="DV21" s="60">
        <f t="shared" si="33"/>
        <v>0.24666666666666667</v>
      </c>
      <c r="DW21" s="60">
        <f t="shared" si="34"/>
        <v>1.4959999999999998</v>
      </c>
      <c r="DX21" s="60">
        <f t="shared" si="35"/>
        <v>7.1893333333333338</v>
      </c>
      <c r="EA21" s="57" t="s">
        <v>178</v>
      </c>
      <c r="EB21" s="57"/>
      <c r="EC21" s="57"/>
      <c r="ED21" s="7">
        <f>1*EA23/1.5</f>
        <v>8</v>
      </c>
    </row>
    <row r="22" spans="2:134" x14ac:dyDescent="0.25">
      <c r="B22" s="21" t="s">
        <v>149</v>
      </c>
      <c r="C22" s="19" t="s">
        <v>151</v>
      </c>
      <c r="D22" s="1"/>
      <c r="E22" s="17">
        <v>5</v>
      </c>
      <c r="F22" s="17" t="s">
        <v>47</v>
      </c>
      <c r="G22" s="17" t="s">
        <v>11</v>
      </c>
      <c r="H22" s="17">
        <v>3</v>
      </c>
      <c r="I22" s="17">
        <v>1</v>
      </c>
      <c r="J22" s="17">
        <v>8</v>
      </c>
      <c r="K22" s="17">
        <v>11</v>
      </c>
      <c r="L22" s="17">
        <v>21</v>
      </c>
      <c r="M22" s="17">
        <v>17</v>
      </c>
      <c r="N22" s="17">
        <v>19</v>
      </c>
      <c r="O22" s="17">
        <v>3</v>
      </c>
      <c r="P22" s="17">
        <v>8</v>
      </c>
      <c r="Q22" s="17">
        <v>13</v>
      </c>
      <c r="R22" s="17">
        <v>5</v>
      </c>
      <c r="S22" s="17">
        <v>8</v>
      </c>
      <c r="T22" s="17">
        <v>0</v>
      </c>
      <c r="U22" s="17">
        <v>0</v>
      </c>
      <c r="V22" s="17">
        <v>0</v>
      </c>
      <c r="W22" s="17">
        <v>2</v>
      </c>
      <c r="X22" s="17">
        <v>0</v>
      </c>
      <c r="Y22" s="17">
        <v>0</v>
      </c>
      <c r="Z22" s="17">
        <v>0</v>
      </c>
      <c r="AA22" s="17">
        <v>4</v>
      </c>
      <c r="AB22" s="17">
        <v>9</v>
      </c>
      <c r="AC22" s="17">
        <v>6</v>
      </c>
      <c r="AD22" s="17">
        <v>10</v>
      </c>
      <c r="AE22" s="17">
        <v>9</v>
      </c>
      <c r="AF22" s="17">
        <v>2</v>
      </c>
      <c r="AG22" s="27">
        <v>0.125</v>
      </c>
      <c r="AH22" s="27">
        <v>0.995</v>
      </c>
      <c r="AI22" s="27">
        <v>1.33</v>
      </c>
      <c r="AJ22" s="27">
        <v>2.77</v>
      </c>
      <c r="AK22" s="27">
        <v>2.2549999999999999</v>
      </c>
      <c r="AL22" s="27">
        <v>2.31</v>
      </c>
      <c r="AM22" s="27">
        <v>0.20499999999999999</v>
      </c>
      <c r="AN22" s="27">
        <v>0.69499999999999995</v>
      </c>
      <c r="AO22" s="27">
        <v>0.89500000000000002</v>
      </c>
      <c r="AP22" s="27">
        <v>0.38500000000000001</v>
      </c>
      <c r="AQ22" s="27">
        <v>0.625</v>
      </c>
      <c r="AR22" s="27">
        <v>0</v>
      </c>
      <c r="AS22" s="27">
        <v>0</v>
      </c>
      <c r="AT22" s="27">
        <v>0</v>
      </c>
      <c r="AU22" s="27">
        <v>0.06</v>
      </c>
      <c r="AV22" s="27">
        <v>0</v>
      </c>
      <c r="AW22" s="27">
        <v>0</v>
      </c>
      <c r="AX22" s="27">
        <v>0</v>
      </c>
      <c r="AY22" s="27">
        <v>0.16500000000000001</v>
      </c>
      <c r="AZ22" s="27">
        <v>0.82499999999999996</v>
      </c>
      <c r="BA22" s="27">
        <v>0.6</v>
      </c>
      <c r="BB22" s="27">
        <v>1.06</v>
      </c>
      <c r="BC22" s="27">
        <v>0.51</v>
      </c>
      <c r="BD22" s="27">
        <v>0.20499999999999999</v>
      </c>
      <c r="BE22" s="25">
        <v>52.9</v>
      </c>
      <c r="BF22" s="25">
        <v>60.76</v>
      </c>
      <c r="BG22" s="25">
        <v>57.26</v>
      </c>
      <c r="BH22" s="25">
        <v>60.69</v>
      </c>
      <c r="BI22" s="25">
        <v>50.55</v>
      </c>
      <c r="BJ22" s="25">
        <v>58.25</v>
      </c>
      <c r="BK22" s="25">
        <v>46.08</v>
      </c>
      <c r="BL22" s="25">
        <v>50.65</v>
      </c>
      <c r="BM22" s="25">
        <v>46.16</v>
      </c>
      <c r="BN22" s="25">
        <v>43.01</v>
      </c>
      <c r="BO22" s="25">
        <v>48.06</v>
      </c>
      <c r="BP22" s="25">
        <v>0</v>
      </c>
      <c r="BQ22" s="25">
        <v>74.319999999999993</v>
      </c>
      <c r="BR22" s="25">
        <v>76.319999999999993</v>
      </c>
      <c r="BS22" s="25">
        <v>54.24</v>
      </c>
      <c r="BT22" s="25">
        <v>72.92</v>
      </c>
      <c r="BU22" s="25">
        <v>66.53</v>
      </c>
      <c r="BV22" s="25">
        <v>73.52</v>
      </c>
      <c r="BW22" s="25">
        <v>62.53</v>
      </c>
      <c r="BX22" s="25">
        <v>69.489999999999995</v>
      </c>
      <c r="BY22" s="25">
        <v>64.709999999999994</v>
      </c>
      <c r="BZ22" s="25">
        <v>66.569999999999993</v>
      </c>
      <c r="CA22" s="25">
        <v>55.9</v>
      </c>
      <c r="CB22" s="25">
        <v>0</v>
      </c>
      <c r="CC22" s="27">
        <v>0.125</v>
      </c>
      <c r="CD22" s="27">
        <v>0.155</v>
      </c>
      <c r="CE22" s="27">
        <v>0.14000000000000001</v>
      </c>
      <c r="CF22" s="27">
        <v>0.16500000000000001</v>
      </c>
      <c r="CG22" s="27">
        <v>0.14000000000000001</v>
      </c>
      <c r="CH22" s="27">
        <v>0.15</v>
      </c>
      <c r="CI22" s="27">
        <v>0.08</v>
      </c>
      <c r="CJ22" s="27">
        <v>9.5000000000000001E-2</v>
      </c>
      <c r="CK22" s="27">
        <v>7.4999999999999997E-2</v>
      </c>
      <c r="CL22" s="27">
        <v>0.08</v>
      </c>
      <c r="CM22" s="27">
        <v>9.5000000000000001E-2</v>
      </c>
      <c r="CN22" s="27">
        <v>0</v>
      </c>
      <c r="CO22" s="60">
        <f t="shared" si="0"/>
        <v>77</v>
      </c>
      <c r="CP22" s="60">
        <f t="shared" si="1"/>
        <v>37</v>
      </c>
      <c r="CQ22" s="60">
        <f t="shared" si="2"/>
        <v>2</v>
      </c>
      <c r="CR22" s="60">
        <f t="shared" si="3"/>
        <v>40</v>
      </c>
      <c r="CS22" s="60">
        <f t="shared" si="4"/>
        <v>156</v>
      </c>
      <c r="CT22" s="60">
        <f t="shared" si="5"/>
        <v>9.7850000000000001</v>
      </c>
      <c r="CU22" s="60">
        <f t="shared" si="6"/>
        <v>2.8049999999999997</v>
      </c>
      <c r="CV22" s="60">
        <f t="shared" si="7"/>
        <v>0.06</v>
      </c>
      <c r="CW22" s="60">
        <f t="shared" si="8"/>
        <v>3.3650000000000002</v>
      </c>
      <c r="CX22" s="60">
        <f t="shared" si="9"/>
        <v>16.015000000000001</v>
      </c>
      <c r="CY22" s="60">
        <f t="shared" si="10"/>
        <v>56.734999999999992</v>
      </c>
      <c r="CZ22" s="60">
        <f t="shared" si="11"/>
        <v>38.993333333333332</v>
      </c>
      <c r="DA22" s="60">
        <f t="shared" si="12"/>
        <v>69.641666666666666</v>
      </c>
      <c r="DB22" s="60">
        <f t="shared" si="13"/>
        <v>53.199999999999989</v>
      </c>
      <c r="DC22" s="60">
        <f t="shared" si="14"/>
        <v>0.14583333333333334</v>
      </c>
      <c r="DD22" s="60">
        <f t="shared" si="15"/>
        <v>7.0833333333333345E-2</v>
      </c>
      <c r="DE22" s="60">
        <f t="shared" si="16"/>
        <v>256.66666666666663</v>
      </c>
      <c r="DF22" s="60">
        <f t="shared" si="17"/>
        <v>123.33333333333333</v>
      </c>
      <c r="DG22" s="60">
        <f t="shared" si="18"/>
        <v>6.666666666666667</v>
      </c>
      <c r="DH22" s="60">
        <f t="shared" si="19"/>
        <v>133.33333333333334</v>
      </c>
      <c r="DI22" s="60">
        <f t="shared" si="20"/>
        <v>520</v>
      </c>
      <c r="DJ22" s="60">
        <f t="shared" si="21"/>
        <v>32.616666666666667</v>
      </c>
      <c r="DK22" s="60">
        <f t="shared" si="22"/>
        <v>9.3499999999999979</v>
      </c>
      <c r="DL22" s="60">
        <f t="shared" si="23"/>
        <v>0.2</v>
      </c>
      <c r="DM22" s="60">
        <f t="shared" si="24"/>
        <v>11.216666666666667</v>
      </c>
      <c r="DN22" s="60">
        <f t="shared" si="25"/>
        <v>53.38333333333334</v>
      </c>
      <c r="DO22" s="60">
        <f t="shared" si="26"/>
        <v>25.666666666666664</v>
      </c>
      <c r="DP22" s="60">
        <f t="shared" si="27"/>
        <v>12.333333333333334</v>
      </c>
      <c r="DQ22" s="60">
        <f t="shared" si="28"/>
        <v>0.66666666666666663</v>
      </c>
      <c r="DR22" s="60">
        <f t="shared" si="29"/>
        <v>13.333333333333334</v>
      </c>
      <c r="DS22" s="60">
        <f t="shared" si="30"/>
        <v>52</v>
      </c>
      <c r="DT22" s="60">
        <f t="shared" si="31"/>
        <v>3.2616666666666667</v>
      </c>
      <c r="DU22" s="60">
        <f t="shared" si="32"/>
        <v>0.93499999999999972</v>
      </c>
      <c r="DV22" s="60">
        <f t="shared" si="33"/>
        <v>0.02</v>
      </c>
      <c r="DW22" s="60">
        <f t="shared" si="34"/>
        <v>1.1216666666666666</v>
      </c>
      <c r="DX22" s="60">
        <f t="shared" si="35"/>
        <v>5.3383333333333329</v>
      </c>
      <c r="EA22" s="9" t="s">
        <v>179</v>
      </c>
      <c r="EB22" s="9"/>
      <c r="EC22" s="9"/>
      <c r="ED22" s="9">
        <f>10000*ED21/1</f>
        <v>80000</v>
      </c>
    </row>
    <row r="23" spans="2:134" x14ac:dyDescent="0.25">
      <c r="E23" s="17">
        <v>5</v>
      </c>
      <c r="F23" s="17" t="s">
        <v>47</v>
      </c>
      <c r="G23" s="17" t="s">
        <v>11</v>
      </c>
      <c r="H23" s="17">
        <v>4</v>
      </c>
      <c r="I23" s="17">
        <v>10</v>
      </c>
      <c r="J23" s="17">
        <v>16</v>
      </c>
      <c r="K23" s="17">
        <v>6</v>
      </c>
      <c r="L23" s="17">
        <v>16</v>
      </c>
      <c r="M23" s="17">
        <v>10</v>
      </c>
      <c r="N23" s="17">
        <v>1</v>
      </c>
      <c r="O23" s="17">
        <v>14</v>
      </c>
      <c r="P23" s="17">
        <v>16</v>
      </c>
      <c r="Q23" s="17">
        <v>12</v>
      </c>
      <c r="R23" s="17">
        <v>15</v>
      </c>
      <c r="S23" s="17">
        <v>20</v>
      </c>
      <c r="T23" s="17">
        <v>12</v>
      </c>
      <c r="U23" s="17">
        <v>0</v>
      </c>
      <c r="V23" s="17">
        <v>4</v>
      </c>
      <c r="W23" s="17">
        <v>3</v>
      </c>
      <c r="X23" s="17">
        <v>0</v>
      </c>
      <c r="Y23" s="17">
        <v>2</v>
      </c>
      <c r="Z23" s="17">
        <v>5</v>
      </c>
      <c r="AA23" s="17">
        <v>10</v>
      </c>
      <c r="AB23" s="17">
        <v>5</v>
      </c>
      <c r="AC23" s="17">
        <v>2</v>
      </c>
      <c r="AD23" s="17">
        <v>13</v>
      </c>
      <c r="AE23" s="17">
        <v>7</v>
      </c>
      <c r="AF23" s="17">
        <v>2</v>
      </c>
      <c r="AG23" s="27">
        <v>1.02</v>
      </c>
      <c r="AH23" s="27">
        <v>1.9350000000000001</v>
      </c>
      <c r="AI23" s="27">
        <v>0.75</v>
      </c>
      <c r="AJ23" s="27">
        <v>1.9650000000000001</v>
      </c>
      <c r="AK23" s="27">
        <v>1.345</v>
      </c>
      <c r="AL23" s="27">
        <v>0.125</v>
      </c>
      <c r="AM23" s="27">
        <v>0.89</v>
      </c>
      <c r="AN23" s="27">
        <v>1.1499999999999999</v>
      </c>
      <c r="AO23" s="27">
        <v>0.98499999999999999</v>
      </c>
      <c r="AP23" s="27">
        <v>1.2</v>
      </c>
      <c r="AQ23" s="27">
        <v>1.41</v>
      </c>
      <c r="AR23" s="27">
        <v>0.745</v>
      </c>
      <c r="AS23" s="27">
        <v>0</v>
      </c>
      <c r="AT23" s="27">
        <v>0.13500000000000001</v>
      </c>
      <c r="AU23" s="27">
        <v>0.115</v>
      </c>
      <c r="AV23" s="27">
        <v>0</v>
      </c>
      <c r="AW23" s="27">
        <v>0.05</v>
      </c>
      <c r="AX23" s="27">
        <v>0.20499999999999999</v>
      </c>
      <c r="AY23" s="27">
        <v>0.66</v>
      </c>
      <c r="AZ23" s="27">
        <v>0.39500000000000002</v>
      </c>
      <c r="BA23" s="27">
        <v>0.05</v>
      </c>
      <c r="BB23" s="27">
        <v>1.395</v>
      </c>
      <c r="BC23" s="27">
        <v>0.37</v>
      </c>
      <c r="BD23" s="27">
        <v>2.5000000000000001E-2</v>
      </c>
      <c r="BE23" s="25">
        <v>51.7</v>
      </c>
      <c r="BF23" s="25">
        <v>61.34</v>
      </c>
      <c r="BG23" s="25">
        <v>55.24</v>
      </c>
      <c r="BH23" s="25">
        <v>59.87</v>
      </c>
      <c r="BI23" s="25">
        <v>49.35</v>
      </c>
      <c r="BJ23" s="25">
        <v>58.9</v>
      </c>
      <c r="BK23" s="25">
        <v>42.95</v>
      </c>
      <c r="BL23" s="25">
        <v>47.72</v>
      </c>
      <c r="BM23" s="25">
        <v>50.29</v>
      </c>
      <c r="BN23" s="25">
        <v>49.48</v>
      </c>
      <c r="BO23" s="25">
        <v>43.31</v>
      </c>
      <c r="BP23" s="25">
        <v>44.32</v>
      </c>
      <c r="BQ23" s="25">
        <v>73.489999999999995</v>
      </c>
      <c r="BR23" s="25">
        <v>78.09</v>
      </c>
      <c r="BS23" s="25">
        <v>74.66</v>
      </c>
      <c r="BT23" s="25">
        <v>81.41</v>
      </c>
      <c r="BU23" s="25">
        <v>68.36</v>
      </c>
      <c r="BV23" s="25">
        <v>70.14</v>
      </c>
      <c r="BW23" s="25">
        <v>69.86</v>
      </c>
      <c r="BX23" s="25">
        <v>57.66</v>
      </c>
      <c r="BY23" s="25">
        <v>64.23</v>
      </c>
      <c r="BZ23" s="25">
        <v>63.44</v>
      </c>
      <c r="CA23" s="25">
        <v>54.01</v>
      </c>
      <c r="CB23" s="25">
        <v>54.78</v>
      </c>
      <c r="CC23" s="27">
        <v>0.11</v>
      </c>
      <c r="CD23" s="27">
        <v>0.155</v>
      </c>
      <c r="CE23" s="27">
        <v>0.125</v>
      </c>
      <c r="CF23" s="27">
        <v>0.16500000000000001</v>
      </c>
      <c r="CG23" s="27">
        <v>0.13</v>
      </c>
      <c r="CH23" s="27">
        <v>0.125</v>
      </c>
      <c r="CI23" s="27">
        <v>0.08</v>
      </c>
      <c r="CJ23" s="27">
        <v>0.09</v>
      </c>
      <c r="CK23" s="27">
        <v>0.09</v>
      </c>
      <c r="CL23" s="27">
        <v>0.09</v>
      </c>
      <c r="CM23" s="27">
        <v>8.5000000000000006E-2</v>
      </c>
      <c r="CN23" s="27">
        <v>6.5000000000000002E-2</v>
      </c>
      <c r="CO23" s="60">
        <f t="shared" si="0"/>
        <v>59</v>
      </c>
      <c r="CP23" s="60">
        <f t="shared" si="1"/>
        <v>89</v>
      </c>
      <c r="CQ23" s="60">
        <f t="shared" si="2"/>
        <v>14</v>
      </c>
      <c r="CR23" s="60">
        <f t="shared" si="3"/>
        <v>39</v>
      </c>
      <c r="CS23" s="60">
        <f t="shared" si="4"/>
        <v>201</v>
      </c>
      <c r="CT23" s="60">
        <f t="shared" si="5"/>
        <v>7.14</v>
      </c>
      <c r="CU23" s="60">
        <f t="shared" si="6"/>
        <v>6.38</v>
      </c>
      <c r="CV23" s="60">
        <f t="shared" si="7"/>
        <v>0.505</v>
      </c>
      <c r="CW23" s="60">
        <f t="shared" si="8"/>
        <v>2.895</v>
      </c>
      <c r="CX23" s="60">
        <f t="shared" si="9"/>
        <v>16.920000000000002</v>
      </c>
      <c r="CY23" s="60">
        <f t="shared" si="10"/>
        <v>56.066666666666663</v>
      </c>
      <c r="CZ23" s="60">
        <f t="shared" si="11"/>
        <v>46.344999999999999</v>
      </c>
      <c r="DA23" s="60">
        <f t="shared" si="12"/>
        <v>74.358333333333334</v>
      </c>
      <c r="DB23" s="60">
        <f t="shared" si="13"/>
        <v>60.663333333333334</v>
      </c>
      <c r="DC23" s="60">
        <f t="shared" si="14"/>
        <v>0.13500000000000001</v>
      </c>
      <c r="DD23" s="60">
        <f t="shared" si="15"/>
        <v>8.3333333333333329E-2</v>
      </c>
      <c r="DE23" s="60">
        <f t="shared" si="16"/>
        <v>196.66666666666666</v>
      </c>
      <c r="DF23" s="60">
        <f t="shared" si="17"/>
        <v>296.66666666666669</v>
      </c>
      <c r="DG23" s="60">
        <f t="shared" si="18"/>
        <v>46.666666666666664</v>
      </c>
      <c r="DH23" s="60">
        <f t="shared" si="19"/>
        <v>130</v>
      </c>
      <c r="DI23" s="60">
        <f t="shared" si="20"/>
        <v>670</v>
      </c>
      <c r="DJ23" s="60">
        <f t="shared" si="21"/>
        <v>23.8</v>
      </c>
      <c r="DK23" s="60">
        <f t="shared" si="22"/>
        <v>21.266666666666669</v>
      </c>
      <c r="DL23" s="60">
        <f t="shared" si="23"/>
        <v>1.6833333333333333</v>
      </c>
      <c r="DM23" s="60">
        <f t="shared" si="24"/>
        <v>9.65</v>
      </c>
      <c r="DN23" s="60">
        <f t="shared" si="25"/>
        <v>56.4</v>
      </c>
      <c r="DO23" s="60">
        <f t="shared" si="26"/>
        <v>19.666666666666664</v>
      </c>
      <c r="DP23" s="60">
        <f t="shared" si="27"/>
        <v>29.666666666666668</v>
      </c>
      <c r="DQ23" s="60">
        <f t="shared" si="28"/>
        <v>4.6666666666666661</v>
      </c>
      <c r="DR23" s="60">
        <f t="shared" si="29"/>
        <v>13</v>
      </c>
      <c r="DS23" s="60">
        <f t="shared" si="30"/>
        <v>67</v>
      </c>
      <c r="DT23" s="60">
        <f t="shared" si="31"/>
        <v>2.3800000000000003</v>
      </c>
      <c r="DU23" s="60">
        <f t="shared" si="32"/>
        <v>2.1266666666666669</v>
      </c>
      <c r="DV23" s="60">
        <f t="shared" si="33"/>
        <v>0.16833333333333333</v>
      </c>
      <c r="DW23" s="60">
        <f t="shared" si="34"/>
        <v>0.96500000000000008</v>
      </c>
      <c r="DX23" s="60">
        <f t="shared" si="35"/>
        <v>5.6400000000000006</v>
      </c>
      <c r="EA23" s="7">
        <v>12</v>
      </c>
      <c r="EB23" s="9"/>
      <c r="EC23" s="9"/>
      <c r="ED23" s="9"/>
    </row>
    <row r="24" spans="2:134" x14ac:dyDescent="0.25">
      <c r="E24" s="29">
        <v>6</v>
      </c>
      <c r="F24" s="29" t="s">
        <v>47</v>
      </c>
      <c r="G24" s="29" t="s">
        <v>7</v>
      </c>
      <c r="H24" s="29">
        <v>1</v>
      </c>
      <c r="I24" s="29">
        <v>13</v>
      </c>
      <c r="J24" s="29">
        <v>10</v>
      </c>
      <c r="K24" s="29">
        <v>5</v>
      </c>
      <c r="L24" s="29">
        <v>6</v>
      </c>
      <c r="M24" s="29">
        <v>0</v>
      </c>
      <c r="N24" s="29">
        <v>0</v>
      </c>
      <c r="O24" s="29">
        <v>4</v>
      </c>
      <c r="P24" s="29">
        <v>13</v>
      </c>
      <c r="Q24" s="29">
        <v>10</v>
      </c>
      <c r="R24" s="29">
        <v>4</v>
      </c>
      <c r="S24" s="29">
        <v>4</v>
      </c>
      <c r="T24" s="29">
        <v>1</v>
      </c>
      <c r="U24" s="29">
        <v>0</v>
      </c>
      <c r="V24" s="29">
        <v>5</v>
      </c>
      <c r="W24" s="29">
        <v>3</v>
      </c>
      <c r="X24" s="29">
        <v>0</v>
      </c>
      <c r="Y24" s="29">
        <v>3</v>
      </c>
      <c r="Z24" s="29">
        <v>0</v>
      </c>
      <c r="AA24" s="29">
        <v>13</v>
      </c>
      <c r="AB24" s="29">
        <v>2</v>
      </c>
      <c r="AC24" s="29">
        <v>21</v>
      </c>
      <c r="AD24" s="29">
        <v>10</v>
      </c>
      <c r="AE24" s="29">
        <v>35</v>
      </c>
      <c r="AF24" s="29">
        <v>5</v>
      </c>
      <c r="AG24" s="33">
        <v>1.3</v>
      </c>
      <c r="AH24" s="33">
        <v>1.085</v>
      </c>
      <c r="AI24" s="33">
        <v>0.56000000000000005</v>
      </c>
      <c r="AJ24" s="33">
        <v>0.68</v>
      </c>
      <c r="AK24" s="33">
        <v>0</v>
      </c>
      <c r="AL24" s="33">
        <v>0</v>
      </c>
      <c r="AM24" s="33">
        <v>0.26</v>
      </c>
      <c r="AN24" s="33">
        <v>1</v>
      </c>
      <c r="AO24" s="33">
        <v>0.745</v>
      </c>
      <c r="AP24" s="33">
        <v>0.30499999999999999</v>
      </c>
      <c r="AQ24" s="33">
        <v>0.34499999999999997</v>
      </c>
      <c r="AR24" s="33">
        <v>5.5E-2</v>
      </c>
      <c r="AS24" s="33">
        <v>0</v>
      </c>
      <c r="AT24" s="33">
        <v>0.22</v>
      </c>
      <c r="AU24" s="33">
        <v>0.115</v>
      </c>
      <c r="AV24" s="33">
        <v>0</v>
      </c>
      <c r="AW24" s="33">
        <v>0.115</v>
      </c>
      <c r="AX24" s="33">
        <v>0</v>
      </c>
      <c r="AY24" s="33">
        <v>0.78500000000000003</v>
      </c>
      <c r="AZ24" s="33">
        <v>0.75</v>
      </c>
      <c r="BA24" s="33">
        <v>1.33</v>
      </c>
      <c r="BB24" s="33">
        <v>1.65</v>
      </c>
      <c r="BC24" s="33">
        <v>2.5</v>
      </c>
      <c r="BD24" s="33">
        <v>0.125</v>
      </c>
      <c r="BE24" s="28">
        <v>57.6</v>
      </c>
      <c r="BF24" s="28">
        <v>58.31</v>
      </c>
      <c r="BG24" s="28">
        <v>54.61</v>
      </c>
      <c r="BH24" s="28">
        <v>56.19</v>
      </c>
      <c r="BI24" s="28">
        <v>0</v>
      </c>
      <c r="BJ24" s="28">
        <v>0</v>
      </c>
      <c r="BK24" s="28">
        <v>45.62</v>
      </c>
      <c r="BL24" s="28">
        <v>52.76</v>
      </c>
      <c r="BM24" s="28">
        <v>52.15</v>
      </c>
      <c r="BN24" s="28">
        <v>52.7</v>
      </c>
      <c r="BO24" s="28">
        <v>44.4</v>
      </c>
      <c r="BP24" s="28">
        <v>42.37</v>
      </c>
      <c r="BQ24" s="28">
        <v>66.86</v>
      </c>
      <c r="BR24" s="28">
        <v>69.94</v>
      </c>
      <c r="BS24" s="28">
        <v>70.760000000000005</v>
      </c>
      <c r="BT24" s="28">
        <v>70.34</v>
      </c>
      <c r="BU24" s="28">
        <v>0</v>
      </c>
      <c r="BV24" s="28">
        <v>0</v>
      </c>
      <c r="BW24" s="28">
        <v>61.5</v>
      </c>
      <c r="BX24" s="28">
        <v>63.98</v>
      </c>
      <c r="BY24" s="28">
        <v>77.349999999999994</v>
      </c>
      <c r="BZ24" s="28">
        <v>62.68</v>
      </c>
      <c r="CA24" s="28">
        <v>0</v>
      </c>
      <c r="CB24" s="28">
        <v>54.29</v>
      </c>
      <c r="CC24" s="33">
        <v>0.115</v>
      </c>
      <c r="CD24" s="33">
        <v>0.125</v>
      </c>
      <c r="CE24" s="33">
        <v>0.13</v>
      </c>
      <c r="CF24" s="33">
        <v>0.125</v>
      </c>
      <c r="CG24" s="33">
        <v>0</v>
      </c>
      <c r="CH24" s="33">
        <v>0</v>
      </c>
      <c r="CI24" s="33">
        <v>0.08</v>
      </c>
      <c r="CJ24" s="33">
        <v>9.5000000000000001E-2</v>
      </c>
      <c r="CK24" s="33">
        <v>9.5000000000000001E-2</v>
      </c>
      <c r="CL24" s="33">
        <v>0.09</v>
      </c>
      <c r="CM24" s="33">
        <v>8.5000000000000006E-2</v>
      </c>
      <c r="CN24" s="33">
        <v>5.5E-2</v>
      </c>
      <c r="CO24" s="60">
        <f t="shared" si="0"/>
        <v>34</v>
      </c>
      <c r="CP24" s="60">
        <f t="shared" si="1"/>
        <v>36</v>
      </c>
      <c r="CQ24" s="60">
        <f t="shared" si="2"/>
        <v>11</v>
      </c>
      <c r="CR24" s="60">
        <f t="shared" si="3"/>
        <v>86</v>
      </c>
      <c r="CS24" s="60">
        <f t="shared" si="4"/>
        <v>167</v>
      </c>
      <c r="CT24" s="60">
        <f t="shared" si="5"/>
        <v>3.625</v>
      </c>
      <c r="CU24" s="60">
        <f t="shared" si="6"/>
        <v>2.7100000000000004</v>
      </c>
      <c r="CV24" s="60">
        <f t="shared" si="7"/>
        <v>0.45</v>
      </c>
      <c r="CW24" s="60">
        <f t="shared" si="8"/>
        <v>7.1400000000000006</v>
      </c>
      <c r="CX24" s="60">
        <f t="shared" si="9"/>
        <v>13.925000000000001</v>
      </c>
      <c r="CY24" s="60">
        <f t="shared" si="10"/>
        <v>37.784999999999997</v>
      </c>
      <c r="CZ24" s="60">
        <f t="shared" si="11"/>
        <v>48.333333333333336</v>
      </c>
      <c r="DA24" s="60">
        <f t="shared" si="12"/>
        <v>46.316666666666663</v>
      </c>
      <c r="DB24" s="60">
        <f t="shared" si="13"/>
        <v>53.300000000000004</v>
      </c>
      <c r="DC24" s="60">
        <f t="shared" si="14"/>
        <v>8.2500000000000004E-2</v>
      </c>
      <c r="DD24" s="60">
        <f t="shared" si="15"/>
        <v>8.3333333333333329E-2</v>
      </c>
      <c r="DE24" s="60">
        <f t="shared" si="16"/>
        <v>113.33333333333333</v>
      </c>
      <c r="DF24" s="60">
        <f t="shared" si="17"/>
        <v>120</v>
      </c>
      <c r="DG24" s="60">
        <f t="shared" si="18"/>
        <v>36.666666666666664</v>
      </c>
      <c r="DH24" s="60">
        <f t="shared" si="19"/>
        <v>286.66666666666669</v>
      </c>
      <c r="DI24" s="60">
        <f t="shared" si="20"/>
        <v>556.66666666666674</v>
      </c>
      <c r="DJ24" s="60">
        <f t="shared" si="21"/>
        <v>12.083333333333334</v>
      </c>
      <c r="DK24" s="60">
        <f t="shared" si="22"/>
        <v>9.0333333333333332</v>
      </c>
      <c r="DL24" s="60">
        <f t="shared" si="23"/>
        <v>1.5</v>
      </c>
      <c r="DM24" s="60">
        <f t="shared" si="24"/>
        <v>23.8</v>
      </c>
      <c r="DN24" s="60">
        <f t="shared" si="25"/>
        <v>46.416666666666671</v>
      </c>
      <c r="DO24" s="60">
        <f t="shared" si="26"/>
        <v>11.333333333333332</v>
      </c>
      <c r="DP24" s="60">
        <f t="shared" si="27"/>
        <v>12</v>
      </c>
      <c r="DQ24" s="60">
        <f t="shared" si="28"/>
        <v>3.6666666666666665</v>
      </c>
      <c r="DR24" s="60">
        <f t="shared" si="29"/>
        <v>28.666666666666671</v>
      </c>
      <c r="DS24" s="60">
        <f t="shared" si="30"/>
        <v>55.666666666666671</v>
      </c>
      <c r="DT24" s="60">
        <f t="shared" si="31"/>
        <v>1.2083333333333335</v>
      </c>
      <c r="DU24" s="60">
        <f t="shared" si="32"/>
        <v>0.90333333333333332</v>
      </c>
      <c r="DV24" s="60">
        <f t="shared" si="33"/>
        <v>0.15</v>
      </c>
      <c r="DW24" s="60">
        <f t="shared" si="34"/>
        <v>2.3800000000000003</v>
      </c>
      <c r="DX24" s="60">
        <f t="shared" si="35"/>
        <v>4.6416666666666675</v>
      </c>
    </row>
    <row r="25" spans="2:134" x14ac:dyDescent="0.25">
      <c r="E25" s="29">
        <v>6</v>
      </c>
      <c r="F25" s="29" t="s">
        <v>47</v>
      </c>
      <c r="G25" s="29" t="s">
        <v>7</v>
      </c>
      <c r="H25" s="29">
        <v>2</v>
      </c>
      <c r="I25" s="29">
        <v>10</v>
      </c>
      <c r="J25" s="29">
        <v>23</v>
      </c>
      <c r="K25" s="29">
        <v>17</v>
      </c>
      <c r="L25" s="29">
        <v>22</v>
      </c>
      <c r="M25" s="29">
        <v>8</v>
      </c>
      <c r="N25" s="29">
        <v>4</v>
      </c>
      <c r="O25" s="29">
        <v>11</v>
      </c>
      <c r="P25" s="29">
        <v>9</v>
      </c>
      <c r="Q25" s="29">
        <v>12</v>
      </c>
      <c r="R25" s="29">
        <v>10</v>
      </c>
      <c r="S25" s="29">
        <v>34</v>
      </c>
      <c r="T25" s="29">
        <v>7</v>
      </c>
      <c r="U25" s="29">
        <v>0</v>
      </c>
      <c r="V25" s="29">
        <v>2</v>
      </c>
      <c r="W25" s="29">
        <v>5</v>
      </c>
      <c r="X25" s="29">
        <v>0</v>
      </c>
      <c r="Y25" s="29">
        <v>9</v>
      </c>
      <c r="Z25" s="29">
        <v>1</v>
      </c>
      <c r="AA25" s="29">
        <v>2</v>
      </c>
      <c r="AB25" s="29">
        <v>10</v>
      </c>
      <c r="AC25" s="29">
        <v>6</v>
      </c>
      <c r="AD25" s="29">
        <v>10</v>
      </c>
      <c r="AE25" s="29">
        <v>22</v>
      </c>
      <c r="AF25" s="29">
        <v>15</v>
      </c>
      <c r="AG25" s="33">
        <v>1.1200000000000001</v>
      </c>
      <c r="AH25" s="33">
        <v>2.7850000000000001</v>
      </c>
      <c r="AI25" s="33">
        <v>2.2549999999999999</v>
      </c>
      <c r="AJ25" s="33">
        <v>2.89</v>
      </c>
      <c r="AK25" s="33">
        <v>0.9</v>
      </c>
      <c r="AL25" s="33">
        <v>0.40500000000000003</v>
      </c>
      <c r="AM25" s="33">
        <v>0.8</v>
      </c>
      <c r="AN25" s="33">
        <v>0.7</v>
      </c>
      <c r="AO25" s="33">
        <v>0.92</v>
      </c>
      <c r="AP25" s="33">
        <v>0.82499999999999996</v>
      </c>
      <c r="AQ25" s="33">
        <v>2.42</v>
      </c>
      <c r="AR25" s="33">
        <v>0.51500000000000001</v>
      </c>
      <c r="AS25" s="33">
        <v>0</v>
      </c>
      <c r="AT25" s="33">
        <v>0.75</v>
      </c>
      <c r="AU25" s="33">
        <v>0.185</v>
      </c>
      <c r="AV25" s="33">
        <v>0</v>
      </c>
      <c r="AW25" s="33">
        <v>0.32500000000000001</v>
      </c>
      <c r="AX25" s="33">
        <v>4.4999999999999998E-2</v>
      </c>
      <c r="AY25" s="33">
        <v>7.4999999999999997E-2</v>
      </c>
      <c r="AZ25" s="33">
        <v>0.82499999999999996</v>
      </c>
      <c r="BA25" s="33">
        <v>0.32</v>
      </c>
      <c r="BB25" s="33">
        <v>1.21</v>
      </c>
      <c r="BC25" s="33">
        <v>1.165</v>
      </c>
      <c r="BD25" s="33">
        <v>0.91500000000000004</v>
      </c>
      <c r="BE25" s="28">
        <v>58.66</v>
      </c>
      <c r="BF25" s="28">
        <v>56.01</v>
      </c>
      <c r="BG25" s="28">
        <v>60.85</v>
      </c>
      <c r="BH25" s="28">
        <v>56.91</v>
      </c>
      <c r="BI25" s="28">
        <v>52.21</v>
      </c>
      <c r="BJ25" s="28">
        <v>54.44</v>
      </c>
      <c r="BK25" s="28">
        <v>51.67</v>
      </c>
      <c r="BL25" s="28">
        <v>50.71</v>
      </c>
      <c r="BM25" s="28">
        <v>49.44</v>
      </c>
      <c r="BN25" s="28">
        <v>48.48</v>
      </c>
      <c r="BO25" s="28">
        <v>42.67</v>
      </c>
      <c r="BP25" s="28">
        <v>49.44</v>
      </c>
      <c r="BQ25" s="28">
        <v>63.42</v>
      </c>
      <c r="BR25" s="28">
        <v>72.959999999999994</v>
      </c>
      <c r="BS25" s="28">
        <v>80.540000000000006</v>
      </c>
      <c r="BT25" s="28">
        <v>75.209999999999994</v>
      </c>
      <c r="BU25" s="28">
        <v>66.7</v>
      </c>
      <c r="BV25" s="28">
        <v>62.15</v>
      </c>
      <c r="BW25" s="28">
        <v>65.930000000000007</v>
      </c>
      <c r="BX25" s="28">
        <v>71.900000000000006</v>
      </c>
      <c r="BY25" s="28">
        <v>68.13</v>
      </c>
      <c r="BZ25" s="28">
        <v>65.14</v>
      </c>
      <c r="CA25" s="28">
        <v>63.22</v>
      </c>
      <c r="CB25" s="28">
        <v>61.47</v>
      </c>
      <c r="CC25" s="33">
        <v>0.14000000000000001</v>
      </c>
      <c r="CD25" s="33">
        <v>0.14000000000000001</v>
      </c>
      <c r="CE25" s="33">
        <v>0.16</v>
      </c>
      <c r="CF25" s="33">
        <v>0.15</v>
      </c>
      <c r="CG25" s="33">
        <v>0.13500000000000001</v>
      </c>
      <c r="CH25" s="33">
        <v>0.105</v>
      </c>
      <c r="CI25" s="33">
        <v>7.4999999999999997E-2</v>
      </c>
      <c r="CJ25" s="33">
        <v>9.5000000000000001E-2</v>
      </c>
      <c r="CK25" s="33">
        <v>9.5000000000000001E-2</v>
      </c>
      <c r="CL25" s="33">
        <v>0.08</v>
      </c>
      <c r="CM25" s="33">
        <v>0.09</v>
      </c>
      <c r="CN25" s="33">
        <v>0.08</v>
      </c>
      <c r="CO25" s="60">
        <f t="shared" si="0"/>
        <v>84</v>
      </c>
      <c r="CP25" s="60">
        <f t="shared" si="1"/>
        <v>83</v>
      </c>
      <c r="CQ25" s="60">
        <f t="shared" si="2"/>
        <v>17</v>
      </c>
      <c r="CR25" s="60">
        <f t="shared" si="3"/>
        <v>65</v>
      </c>
      <c r="CS25" s="60">
        <f t="shared" si="4"/>
        <v>249</v>
      </c>
      <c r="CT25" s="60">
        <f t="shared" si="5"/>
        <v>10.355</v>
      </c>
      <c r="CU25" s="60">
        <f t="shared" si="6"/>
        <v>6.18</v>
      </c>
      <c r="CV25" s="60">
        <f t="shared" si="7"/>
        <v>1.3049999999999999</v>
      </c>
      <c r="CW25" s="60">
        <f t="shared" si="8"/>
        <v>4.51</v>
      </c>
      <c r="CX25" s="60">
        <f t="shared" si="9"/>
        <v>22.35</v>
      </c>
      <c r="CY25" s="60">
        <f t="shared" si="10"/>
        <v>56.513333333333328</v>
      </c>
      <c r="CZ25" s="60">
        <f t="shared" si="11"/>
        <v>48.734999999999992</v>
      </c>
      <c r="DA25" s="60">
        <f t="shared" si="12"/>
        <v>70.163333333333327</v>
      </c>
      <c r="DB25" s="60">
        <f t="shared" si="13"/>
        <v>65.965000000000018</v>
      </c>
      <c r="DC25" s="60">
        <f t="shared" si="14"/>
        <v>0.13833333333333334</v>
      </c>
      <c r="DD25" s="60">
        <f t="shared" si="15"/>
        <v>8.5833333333333331E-2</v>
      </c>
      <c r="DE25" s="60">
        <f t="shared" si="16"/>
        <v>280</v>
      </c>
      <c r="DF25" s="60">
        <f t="shared" si="17"/>
        <v>276.66666666666669</v>
      </c>
      <c r="DG25" s="60">
        <f t="shared" si="18"/>
        <v>56.666666666666664</v>
      </c>
      <c r="DH25" s="60">
        <f t="shared" si="19"/>
        <v>216.66666666666666</v>
      </c>
      <c r="DI25" s="60">
        <f t="shared" si="20"/>
        <v>830</v>
      </c>
      <c r="DJ25" s="60">
        <f t="shared" si="21"/>
        <v>34.516666666666666</v>
      </c>
      <c r="DK25" s="60">
        <f t="shared" si="22"/>
        <v>20.6</v>
      </c>
      <c r="DL25" s="60">
        <f t="shared" si="23"/>
        <v>4.3499999999999996</v>
      </c>
      <c r="DM25" s="60">
        <f t="shared" si="24"/>
        <v>15.033333333333333</v>
      </c>
      <c r="DN25" s="60">
        <f t="shared" si="25"/>
        <v>74.5</v>
      </c>
      <c r="DO25" s="60">
        <f t="shared" si="26"/>
        <v>28</v>
      </c>
      <c r="DP25" s="60">
        <f t="shared" si="27"/>
        <v>27.666666666666668</v>
      </c>
      <c r="DQ25" s="60">
        <f t="shared" si="28"/>
        <v>5.6666666666666661</v>
      </c>
      <c r="DR25" s="60">
        <f t="shared" si="29"/>
        <v>21.666666666666668</v>
      </c>
      <c r="DS25" s="60">
        <f t="shared" si="30"/>
        <v>83</v>
      </c>
      <c r="DT25" s="60">
        <f t="shared" si="31"/>
        <v>3.4516666666666667</v>
      </c>
      <c r="DU25" s="60">
        <f t="shared" si="32"/>
        <v>2.06</v>
      </c>
      <c r="DV25" s="60">
        <f t="shared" si="33"/>
        <v>0.43499999999999994</v>
      </c>
      <c r="DW25" s="60">
        <f t="shared" si="34"/>
        <v>1.5033333333333334</v>
      </c>
      <c r="DX25" s="60">
        <f t="shared" si="35"/>
        <v>7.4499999999999993</v>
      </c>
    </row>
    <row r="26" spans="2:134" x14ac:dyDescent="0.25">
      <c r="E26" s="29">
        <v>6</v>
      </c>
      <c r="F26" s="29" t="s">
        <v>47</v>
      </c>
      <c r="G26" s="29" t="s">
        <v>7</v>
      </c>
      <c r="H26" s="29">
        <v>3</v>
      </c>
      <c r="I26" s="29">
        <v>6</v>
      </c>
      <c r="J26" s="29">
        <v>17</v>
      </c>
      <c r="K26" s="29">
        <v>11</v>
      </c>
      <c r="L26" s="29">
        <v>16</v>
      </c>
      <c r="M26" s="29">
        <v>2</v>
      </c>
      <c r="N26" s="29">
        <v>2</v>
      </c>
      <c r="O26" s="29">
        <v>5</v>
      </c>
      <c r="P26" s="29">
        <v>13</v>
      </c>
      <c r="Q26" s="29">
        <v>8</v>
      </c>
      <c r="R26" s="29">
        <v>29</v>
      </c>
      <c r="S26" s="29">
        <v>18</v>
      </c>
      <c r="T26" s="29">
        <v>5</v>
      </c>
      <c r="U26" s="29">
        <v>0</v>
      </c>
      <c r="V26" s="29">
        <v>4</v>
      </c>
      <c r="W26" s="29">
        <v>5</v>
      </c>
      <c r="X26" s="29">
        <v>9</v>
      </c>
      <c r="Y26" s="29">
        <v>2</v>
      </c>
      <c r="Z26" s="29">
        <v>3</v>
      </c>
      <c r="AA26" s="29">
        <v>0</v>
      </c>
      <c r="AB26" s="29">
        <v>2</v>
      </c>
      <c r="AC26" s="29">
        <v>4</v>
      </c>
      <c r="AD26" s="29">
        <v>14</v>
      </c>
      <c r="AE26" s="29">
        <v>8</v>
      </c>
      <c r="AF26" s="29">
        <v>10</v>
      </c>
      <c r="AG26" s="33">
        <v>0.61499999999999999</v>
      </c>
      <c r="AH26" s="33">
        <v>1.96</v>
      </c>
      <c r="AI26" s="33">
        <v>1.29</v>
      </c>
      <c r="AJ26" s="33">
        <v>1.8149999999999999</v>
      </c>
      <c r="AK26" s="33">
        <v>0.21</v>
      </c>
      <c r="AL26" s="33">
        <v>0.2</v>
      </c>
      <c r="AM26" s="33">
        <v>0.28499999999999998</v>
      </c>
      <c r="AN26" s="33">
        <v>1.0049999999999999</v>
      </c>
      <c r="AO26" s="33">
        <v>0.67</v>
      </c>
      <c r="AP26" s="33">
        <v>2.2050000000000001</v>
      </c>
      <c r="AQ26" s="33">
        <v>1.23</v>
      </c>
      <c r="AR26" s="33">
        <v>0.32</v>
      </c>
      <c r="AS26" s="33">
        <v>0</v>
      </c>
      <c r="AT26" s="33">
        <v>0.15</v>
      </c>
      <c r="AU26" s="33">
        <v>0.17499999999999999</v>
      </c>
      <c r="AV26" s="33">
        <v>0.32</v>
      </c>
      <c r="AW26" s="33">
        <v>8.5000000000000006E-2</v>
      </c>
      <c r="AX26" s="33">
        <v>0.115</v>
      </c>
      <c r="AY26" s="33">
        <v>0</v>
      </c>
      <c r="AZ26" s="33">
        <v>0.22</v>
      </c>
      <c r="BA26" s="33">
        <v>0.3</v>
      </c>
      <c r="BB26" s="33">
        <v>0.93</v>
      </c>
      <c r="BC26" s="33">
        <v>0.46500000000000002</v>
      </c>
      <c r="BD26" s="33">
        <v>0.33500000000000002</v>
      </c>
      <c r="BE26" s="28">
        <v>52.32</v>
      </c>
      <c r="BF26" s="28">
        <v>61.55</v>
      </c>
      <c r="BG26" s="28">
        <v>60.67</v>
      </c>
      <c r="BH26" s="28">
        <v>54.48</v>
      </c>
      <c r="BI26" s="28">
        <v>47.98</v>
      </c>
      <c r="BJ26" s="28">
        <v>53.11</v>
      </c>
      <c r="BK26" s="28">
        <v>44.21</v>
      </c>
      <c r="BL26" s="28">
        <v>64.28</v>
      </c>
      <c r="BM26" s="28">
        <v>47.94</v>
      </c>
      <c r="BN26" s="28">
        <v>59.65</v>
      </c>
      <c r="BO26" s="28">
        <v>45.74</v>
      </c>
      <c r="BP26" s="28">
        <v>45.78</v>
      </c>
      <c r="BQ26" s="28">
        <v>75</v>
      </c>
      <c r="BR26" s="28">
        <v>82.73</v>
      </c>
      <c r="BS26" s="28">
        <v>70.819999999999993</v>
      </c>
      <c r="BT26" s="28">
        <v>68.14</v>
      </c>
      <c r="BU26" s="28">
        <v>60.43</v>
      </c>
      <c r="BV26" s="28">
        <v>64.180000000000007</v>
      </c>
      <c r="BW26" s="28">
        <v>68.319999999999993</v>
      </c>
      <c r="BX26" s="28">
        <v>50.94</v>
      </c>
      <c r="BY26" s="28">
        <v>68.239999999999995</v>
      </c>
      <c r="BZ26" s="28">
        <v>63.91</v>
      </c>
      <c r="CA26" s="28">
        <v>53.77</v>
      </c>
      <c r="CB26" s="28">
        <v>53.67</v>
      </c>
      <c r="CC26" s="33">
        <v>0.125</v>
      </c>
      <c r="CD26" s="33">
        <v>0.16500000000000001</v>
      </c>
      <c r="CE26" s="33">
        <v>0.14499999999999999</v>
      </c>
      <c r="CF26" s="33">
        <v>0.115</v>
      </c>
      <c r="CG26" s="33">
        <v>0.11</v>
      </c>
      <c r="CH26" s="33">
        <v>0.105</v>
      </c>
      <c r="CI26" s="33">
        <v>0.08</v>
      </c>
      <c r="CJ26" s="33">
        <v>0.09</v>
      </c>
      <c r="CK26" s="33">
        <v>9.5000000000000001E-2</v>
      </c>
      <c r="CL26" s="33">
        <v>0.09</v>
      </c>
      <c r="CM26" s="33">
        <v>0.09</v>
      </c>
      <c r="CN26" s="33">
        <v>7.0000000000000007E-2</v>
      </c>
      <c r="CO26" s="60">
        <f t="shared" si="0"/>
        <v>54</v>
      </c>
      <c r="CP26" s="60">
        <f t="shared" si="1"/>
        <v>78</v>
      </c>
      <c r="CQ26" s="60">
        <f t="shared" si="2"/>
        <v>23</v>
      </c>
      <c r="CR26" s="60">
        <f t="shared" si="3"/>
        <v>38</v>
      </c>
      <c r="CS26" s="60">
        <f t="shared" si="4"/>
        <v>193</v>
      </c>
      <c r="CT26" s="60">
        <f t="shared" si="5"/>
        <v>6.09</v>
      </c>
      <c r="CU26" s="60">
        <f t="shared" si="6"/>
        <v>5.7149999999999999</v>
      </c>
      <c r="CV26" s="60">
        <f t="shared" si="7"/>
        <v>0.84499999999999997</v>
      </c>
      <c r="CW26" s="60">
        <f t="shared" si="8"/>
        <v>2.2500000000000004</v>
      </c>
      <c r="CX26" s="60">
        <f t="shared" si="9"/>
        <v>14.9</v>
      </c>
      <c r="CY26" s="60">
        <f t="shared" si="10"/>
        <v>55.018333333333338</v>
      </c>
      <c r="CZ26" s="60">
        <f t="shared" si="11"/>
        <v>51.266666666666673</v>
      </c>
      <c r="DA26" s="60">
        <f t="shared" si="12"/>
        <v>70.216666666666669</v>
      </c>
      <c r="DB26" s="60">
        <f t="shared" si="13"/>
        <v>59.808333333333337</v>
      </c>
      <c r="DC26" s="60">
        <f t="shared" si="14"/>
        <v>0.1275</v>
      </c>
      <c r="DD26" s="60">
        <f t="shared" si="15"/>
        <v>8.5833333333333317E-2</v>
      </c>
      <c r="DE26" s="60">
        <f t="shared" si="16"/>
        <v>180</v>
      </c>
      <c r="DF26" s="60">
        <f t="shared" si="17"/>
        <v>260</v>
      </c>
      <c r="DG26" s="60">
        <f t="shared" si="18"/>
        <v>76.666666666666671</v>
      </c>
      <c r="DH26" s="60">
        <f t="shared" si="19"/>
        <v>126.66666666666667</v>
      </c>
      <c r="DI26" s="60">
        <f t="shared" si="20"/>
        <v>643.33333333333326</v>
      </c>
      <c r="DJ26" s="60">
        <f t="shared" si="21"/>
        <v>20.3</v>
      </c>
      <c r="DK26" s="60">
        <f t="shared" si="22"/>
        <v>19.05</v>
      </c>
      <c r="DL26" s="60">
        <f t="shared" si="23"/>
        <v>2.8166666666666664</v>
      </c>
      <c r="DM26" s="60">
        <f t="shared" si="24"/>
        <v>7.5000000000000009</v>
      </c>
      <c r="DN26" s="60">
        <f t="shared" si="25"/>
        <v>49.666666666666671</v>
      </c>
      <c r="DO26" s="60">
        <f t="shared" si="26"/>
        <v>18</v>
      </c>
      <c r="DP26" s="60">
        <f t="shared" si="27"/>
        <v>26</v>
      </c>
      <c r="DQ26" s="60">
        <f t="shared" si="28"/>
        <v>7.666666666666667</v>
      </c>
      <c r="DR26" s="60">
        <f t="shared" si="29"/>
        <v>12.666666666666666</v>
      </c>
      <c r="DS26" s="60">
        <f t="shared" si="30"/>
        <v>64.333333333333329</v>
      </c>
      <c r="DT26" s="60">
        <f t="shared" si="31"/>
        <v>2.0300000000000002</v>
      </c>
      <c r="DU26" s="60">
        <f t="shared" si="32"/>
        <v>1.905</v>
      </c>
      <c r="DV26" s="60">
        <f t="shared" si="33"/>
        <v>0.28166666666666668</v>
      </c>
      <c r="DW26" s="60">
        <f t="shared" si="34"/>
        <v>0.75000000000000011</v>
      </c>
      <c r="DX26" s="60">
        <f t="shared" si="35"/>
        <v>4.9666666666666668</v>
      </c>
    </row>
    <row r="27" spans="2:134" x14ac:dyDescent="0.25">
      <c r="E27" s="29">
        <v>6</v>
      </c>
      <c r="F27" s="29" t="s">
        <v>47</v>
      </c>
      <c r="G27" s="29" t="s">
        <v>7</v>
      </c>
      <c r="H27" s="29">
        <v>4</v>
      </c>
      <c r="I27" s="29">
        <v>5</v>
      </c>
      <c r="J27" s="29">
        <v>8</v>
      </c>
      <c r="K27" s="29">
        <v>5</v>
      </c>
      <c r="L27" s="29">
        <v>6</v>
      </c>
      <c r="M27" s="29">
        <v>0</v>
      </c>
      <c r="N27" s="29">
        <v>0</v>
      </c>
      <c r="O27" s="29">
        <v>2</v>
      </c>
      <c r="P27" s="29">
        <v>31</v>
      </c>
      <c r="Q27" s="29">
        <v>32</v>
      </c>
      <c r="R27" s="29">
        <v>36</v>
      </c>
      <c r="S27" s="29">
        <v>17</v>
      </c>
      <c r="T27" s="29">
        <v>2</v>
      </c>
      <c r="U27" s="29">
        <v>0</v>
      </c>
      <c r="V27" s="29">
        <v>4</v>
      </c>
      <c r="W27" s="29">
        <v>7</v>
      </c>
      <c r="X27" s="29">
        <v>20</v>
      </c>
      <c r="Y27" s="29">
        <v>0</v>
      </c>
      <c r="Z27" s="29">
        <v>0</v>
      </c>
      <c r="AA27" s="29">
        <v>0</v>
      </c>
      <c r="AB27" s="29">
        <v>4</v>
      </c>
      <c r="AC27" s="29">
        <v>8</v>
      </c>
      <c r="AD27" s="29">
        <v>21</v>
      </c>
      <c r="AE27" s="29">
        <v>13</v>
      </c>
      <c r="AF27" s="29">
        <v>13</v>
      </c>
      <c r="AG27" s="33">
        <v>0.495</v>
      </c>
      <c r="AH27" s="33">
        <v>0.92</v>
      </c>
      <c r="AI27" s="33">
        <v>0.53</v>
      </c>
      <c r="AJ27" s="33">
        <v>0.66500000000000004</v>
      </c>
      <c r="AK27" s="33">
        <v>0</v>
      </c>
      <c r="AL27" s="33">
        <v>0</v>
      </c>
      <c r="AM27" s="33">
        <v>0.12</v>
      </c>
      <c r="AN27" s="33">
        <v>2.2749999999999999</v>
      </c>
      <c r="AO27" s="33">
        <v>2.35</v>
      </c>
      <c r="AP27" s="33">
        <v>2.4049999999999998</v>
      </c>
      <c r="AQ27" s="33">
        <v>1.085</v>
      </c>
      <c r="AR27" s="33">
        <v>0.15</v>
      </c>
      <c r="AS27" s="33">
        <v>0</v>
      </c>
      <c r="AT27" s="33">
        <v>0.18</v>
      </c>
      <c r="AU27" s="33">
        <v>0.23</v>
      </c>
      <c r="AV27" s="33">
        <v>0.63</v>
      </c>
      <c r="AW27" s="33">
        <v>0</v>
      </c>
      <c r="AX27" s="33">
        <v>0</v>
      </c>
      <c r="AY27" s="33">
        <v>0</v>
      </c>
      <c r="AZ27" s="33">
        <v>0.16</v>
      </c>
      <c r="BA27" s="33">
        <v>0.43</v>
      </c>
      <c r="BB27" s="33">
        <v>1.48</v>
      </c>
      <c r="BC27" s="33">
        <v>0.52500000000000002</v>
      </c>
      <c r="BD27" s="33">
        <v>0.51500000000000001</v>
      </c>
      <c r="BE27" s="28">
        <v>51</v>
      </c>
      <c r="BF27" s="28">
        <v>55.44</v>
      </c>
      <c r="BG27" s="28">
        <v>54.69</v>
      </c>
      <c r="BH27" s="28">
        <v>55.64</v>
      </c>
      <c r="BI27" s="28">
        <v>0</v>
      </c>
      <c r="BJ27" s="28">
        <v>0</v>
      </c>
      <c r="BK27" s="28">
        <v>46.51</v>
      </c>
      <c r="BL27" s="28">
        <v>68.709999999999994</v>
      </c>
      <c r="BM27" s="28">
        <v>49.3</v>
      </c>
      <c r="BN27" s="28">
        <v>49.92</v>
      </c>
      <c r="BO27" s="28">
        <v>45.76</v>
      </c>
      <c r="BP27" s="28">
        <v>43.86</v>
      </c>
      <c r="BQ27" s="28">
        <v>74.790000000000006</v>
      </c>
      <c r="BR27" s="28">
        <v>70.680000000000007</v>
      </c>
      <c r="BS27" s="28">
        <v>68.78</v>
      </c>
      <c r="BT27" s="28">
        <v>76.040000000000006</v>
      </c>
      <c r="BU27" s="28">
        <v>0</v>
      </c>
      <c r="BV27" s="28">
        <v>0</v>
      </c>
      <c r="BW27" s="28">
        <v>64.930000000000007</v>
      </c>
      <c r="BX27" s="28">
        <v>49.33</v>
      </c>
      <c r="BY27" s="28">
        <v>61.18</v>
      </c>
      <c r="BZ27" s="28">
        <v>65.48</v>
      </c>
      <c r="CA27" s="28">
        <v>52.29</v>
      </c>
      <c r="CB27" s="28">
        <v>57.47</v>
      </c>
      <c r="CC27" s="33">
        <v>0.1</v>
      </c>
      <c r="CD27" s="33">
        <v>0.11</v>
      </c>
      <c r="CE27" s="33">
        <v>0.12</v>
      </c>
      <c r="CF27" s="33">
        <v>0.13500000000000001</v>
      </c>
      <c r="CG27" s="33">
        <v>0</v>
      </c>
      <c r="CH27" s="33">
        <v>0</v>
      </c>
      <c r="CI27" s="33">
        <v>8.5000000000000006E-2</v>
      </c>
      <c r="CJ27" s="33">
        <v>0.09</v>
      </c>
      <c r="CK27" s="33">
        <v>0.08</v>
      </c>
      <c r="CL27" s="33">
        <v>9.5000000000000001E-2</v>
      </c>
      <c r="CM27" s="33">
        <v>8.5000000000000006E-2</v>
      </c>
      <c r="CN27" s="33">
        <v>6.5000000000000002E-2</v>
      </c>
      <c r="CO27" s="60">
        <f t="shared" si="0"/>
        <v>24</v>
      </c>
      <c r="CP27" s="60">
        <f t="shared" si="1"/>
        <v>120</v>
      </c>
      <c r="CQ27" s="60">
        <f t="shared" si="2"/>
        <v>31</v>
      </c>
      <c r="CR27" s="60">
        <f t="shared" si="3"/>
        <v>59</v>
      </c>
      <c r="CS27" s="60">
        <f t="shared" si="4"/>
        <v>234</v>
      </c>
      <c r="CT27" s="60">
        <f t="shared" si="5"/>
        <v>2.6100000000000003</v>
      </c>
      <c r="CU27" s="60">
        <f t="shared" si="6"/>
        <v>8.3849999999999998</v>
      </c>
      <c r="CV27" s="60">
        <f t="shared" si="7"/>
        <v>1.04</v>
      </c>
      <c r="CW27" s="60">
        <f t="shared" si="8"/>
        <v>3.11</v>
      </c>
      <c r="CX27" s="60">
        <f t="shared" si="9"/>
        <v>15.145</v>
      </c>
      <c r="CY27" s="60">
        <f t="shared" si="10"/>
        <v>36.12833333333333</v>
      </c>
      <c r="CZ27" s="60">
        <f t="shared" si="11"/>
        <v>50.676666666666669</v>
      </c>
      <c r="DA27" s="60">
        <f t="shared" si="12"/>
        <v>48.381666666666668</v>
      </c>
      <c r="DB27" s="60">
        <f t="shared" si="13"/>
        <v>58.44666666666668</v>
      </c>
      <c r="DC27" s="60">
        <f t="shared" si="14"/>
        <v>7.7499999999999999E-2</v>
      </c>
      <c r="DD27" s="60">
        <f t="shared" si="15"/>
        <v>8.3333333333333329E-2</v>
      </c>
      <c r="DE27" s="60">
        <f t="shared" si="16"/>
        <v>80</v>
      </c>
      <c r="DF27" s="60">
        <f t="shared" si="17"/>
        <v>400</v>
      </c>
      <c r="DG27" s="60">
        <f t="shared" si="18"/>
        <v>103.33333333333333</v>
      </c>
      <c r="DH27" s="60">
        <f t="shared" si="19"/>
        <v>196.66666666666666</v>
      </c>
      <c r="DI27" s="60">
        <f t="shared" si="20"/>
        <v>780</v>
      </c>
      <c r="DJ27" s="60">
        <f t="shared" si="21"/>
        <v>8.7000000000000011</v>
      </c>
      <c r="DK27" s="60">
        <f t="shared" si="22"/>
        <v>27.95</v>
      </c>
      <c r="DL27" s="60">
        <f t="shared" si="23"/>
        <v>3.4666666666666663</v>
      </c>
      <c r="DM27" s="60">
        <f t="shared" si="24"/>
        <v>10.366666666666665</v>
      </c>
      <c r="DN27" s="60">
        <f t="shared" si="25"/>
        <v>50.483333333333334</v>
      </c>
      <c r="DO27" s="60">
        <f t="shared" si="26"/>
        <v>8</v>
      </c>
      <c r="DP27" s="60">
        <f t="shared" si="27"/>
        <v>40</v>
      </c>
      <c r="DQ27" s="60">
        <f t="shared" si="28"/>
        <v>10.333333333333334</v>
      </c>
      <c r="DR27" s="60">
        <f t="shared" si="29"/>
        <v>19.666666666666664</v>
      </c>
      <c r="DS27" s="60">
        <f t="shared" si="30"/>
        <v>78</v>
      </c>
      <c r="DT27" s="60">
        <f t="shared" si="31"/>
        <v>0.87000000000000011</v>
      </c>
      <c r="DU27" s="60">
        <f t="shared" si="32"/>
        <v>2.7949999999999999</v>
      </c>
      <c r="DV27" s="60">
        <f t="shared" si="33"/>
        <v>0.34666666666666662</v>
      </c>
      <c r="DW27" s="60">
        <f t="shared" si="34"/>
        <v>1.0366666666666666</v>
      </c>
      <c r="DX27" s="60">
        <f t="shared" si="35"/>
        <v>5.0483333333333338</v>
      </c>
    </row>
    <row r="28" spans="2:134" x14ac:dyDescent="0.25">
      <c r="E28" s="17">
        <v>7</v>
      </c>
      <c r="F28" s="17" t="s">
        <v>47</v>
      </c>
      <c r="G28" s="17" t="s">
        <v>8</v>
      </c>
      <c r="H28" s="17">
        <v>1</v>
      </c>
      <c r="I28" s="17">
        <v>11</v>
      </c>
      <c r="J28" s="17">
        <v>14</v>
      </c>
      <c r="K28" s="17">
        <v>5</v>
      </c>
      <c r="L28" s="17">
        <v>14</v>
      </c>
      <c r="M28" s="17">
        <v>6</v>
      </c>
      <c r="N28" s="17">
        <v>0</v>
      </c>
      <c r="O28" s="17">
        <v>9</v>
      </c>
      <c r="P28" s="17">
        <v>19</v>
      </c>
      <c r="Q28" s="17">
        <v>29</v>
      </c>
      <c r="R28" s="17">
        <v>5</v>
      </c>
      <c r="S28" s="17">
        <v>12</v>
      </c>
      <c r="T28" s="17">
        <v>9</v>
      </c>
      <c r="U28" s="17">
        <v>0</v>
      </c>
      <c r="V28" s="17">
        <v>2</v>
      </c>
      <c r="W28" s="17">
        <v>2</v>
      </c>
      <c r="X28" s="17">
        <v>0</v>
      </c>
      <c r="Y28" s="17">
        <v>3</v>
      </c>
      <c r="Z28" s="17">
        <v>2</v>
      </c>
      <c r="AA28" s="17">
        <v>0</v>
      </c>
      <c r="AB28" s="17">
        <v>4</v>
      </c>
      <c r="AC28" s="17">
        <v>1</v>
      </c>
      <c r="AD28" s="17">
        <v>0</v>
      </c>
      <c r="AE28" s="17">
        <v>10</v>
      </c>
      <c r="AF28" s="17">
        <v>8</v>
      </c>
      <c r="AG28" s="27">
        <v>1.0249999999999999</v>
      </c>
      <c r="AH28" s="27">
        <v>1.6950000000000001</v>
      </c>
      <c r="AI28" s="27">
        <v>0.53</v>
      </c>
      <c r="AJ28" s="27">
        <v>1.63</v>
      </c>
      <c r="AK28" s="27">
        <v>0.59</v>
      </c>
      <c r="AL28" s="27">
        <v>0</v>
      </c>
      <c r="AM28" s="27">
        <v>0.64</v>
      </c>
      <c r="AN28" s="27">
        <v>1.52</v>
      </c>
      <c r="AO28" s="27">
        <v>2.13</v>
      </c>
      <c r="AP28" s="27">
        <v>0.41</v>
      </c>
      <c r="AQ28" s="27">
        <v>0.82</v>
      </c>
      <c r="AR28" s="27">
        <v>0.59</v>
      </c>
      <c r="AS28" s="27">
        <v>0</v>
      </c>
      <c r="AT28" s="27">
        <v>0.75</v>
      </c>
      <c r="AU28" s="27">
        <v>6.5000000000000002E-2</v>
      </c>
      <c r="AV28" s="27">
        <v>0</v>
      </c>
      <c r="AW28" s="27">
        <v>0.125</v>
      </c>
      <c r="AX28" s="27">
        <v>0.03</v>
      </c>
      <c r="AY28" s="27">
        <v>0.43</v>
      </c>
      <c r="AZ28" s="27">
        <v>0.43</v>
      </c>
      <c r="BA28" s="27">
        <v>0.05</v>
      </c>
      <c r="BB28" s="27">
        <v>0</v>
      </c>
      <c r="BC28" s="27">
        <v>0.4</v>
      </c>
      <c r="BD28" s="27">
        <v>0.53500000000000003</v>
      </c>
      <c r="BE28" s="25">
        <v>55.8</v>
      </c>
      <c r="BF28" s="25">
        <v>74.489999999999995</v>
      </c>
      <c r="BG28" s="25">
        <v>58.04</v>
      </c>
      <c r="BH28" s="25">
        <v>57.63</v>
      </c>
      <c r="BI28" s="25">
        <v>47.26</v>
      </c>
      <c r="BJ28" s="25">
        <v>0</v>
      </c>
      <c r="BK28" s="25">
        <v>52.81</v>
      </c>
      <c r="BL28" s="25">
        <v>56.3</v>
      </c>
      <c r="BM28" s="25">
        <v>51.15</v>
      </c>
      <c r="BN28" s="25">
        <v>48.71</v>
      </c>
      <c r="BO28" s="25">
        <v>47.89</v>
      </c>
      <c r="BP28" s="25">
        <v>53.15</v>
      </c>
      <c r="BQ28" s="25">
        <v>66.08</v>
      </c>
      <c r="BR28" s="25">
        <v>68.03</v>
      </c>
      <c r="BS28" s="25">
        <v>62.34</v>
      </c>
      <c r="BT28" s="25">
        <v>70.16</v>
      </c>
      <c r="BU28" s="25">
        <v>52.39</v>
      </c>
      <c r="BV28" s="25">
        <v>0</v>
      </c>
      <c r="BW28" s="25">
        <v>58.2</v>
      </c>
      <c r="BX28" s="25">
        <v>60.95</v>
      </c>
      <c r="BY28" s="25">
        <v>59.44</v>
      </c>
      <c r="BZ28" s="25">
        <v>60.26</v>
      </c>
      <c r="CA28" s="25">
        <v>50.1</v>
      </c>
      <c r="CB28" s="25">
        <v>58.87</v>
      </c>
      <c r="CC28" s="27">
        <v>0.115</v>
      </c>
      <c r="CD28" s="27">
        <v>0.125</v>
      </c>
      <c r="CE28" s="27">
        <v>0.115</v>
      </c>
      <c r="CF28" s="27">
        <v>0.14000000000000001</v>
      </c>
      <c r="CG28" s="27">
        <v>0.1</v>
      </c>
      <c r="CH28" s="27">
        <v>0</v>
      </c>
      <c r="CI28" s="27">
        <v>0.08</v>
      </c>
      <c r="CJ28" s="27">
        <v>9.5000000000000001E-2</v>
      </c>
      <c r="CK28" s="27">
        <v>8.5000000000000006E-2</v>
      </c>
      <c r="CL28" s="27">
        <v>8.5000000000000006E-2</v>
      </c>
      <c r="CM28" s="27">
        <v>0.08</v>
      </c>
      <c r="CN28" s="27">
        <v>0.09</v>
      </c>
      <c r="CO28" s="60">
        <f t="shared" si="0"/>
        <v>50</v>
      </c>
      <c r="CP28" s="60">
        <f t="shared" si="1"/>
        <v>83</v>
      </c>
      <c r="CQ28" s="60">
        <f t="shared" si="2"/>
        <v>9</v>
      </c>
      <c r="CR28" s="60">
        <f t="shared" si="3"/>
        <v>23</v>
      </c>
      <c r="CS28" s="60">
        <f t="shared" si="4"/>
        <v>165</v>
      </c>
      <c r="CT28" s="60">
        <f t="shared" si="5"/>
        <v>5.47</v>
      </c>
      <c r="CU28" s="60">
        <f t="shared" si="6"/>
        <v>6.11</v>
      </c>
      <c r="CV28" s="60">
        <f t="shared" si="7"/>
        <v>0.97</v>
      </c>
      <c r="CW28" s="60">
        <f t="shared" si="8"/>
        <v>1.8450000000000002</v>
      </c>
      <c r="CX28" s="60">
        <f t="shared" si="9"/>
        <v>14.395000000000001</v>
      </c>
      <c r="CY28" s="60">
        <f t="shared" si="10"/>
        <v>48.87</v>
      </c>
      <c r="CZ28" s="60">
        <f t="shared" si="11"/>
        <v>51.668333333333329</v>
      </c>
      <c r="DA28" s="60">
        <f t="shared" si="12"/>
        <v>53.166666666666664</v>
      </c>
      <c r="DB28" s="60">
        <f t="shared" si="13"/>
        <v>57.97</v>
      </c>
      <c r="DC28" s="60">
        <f t="shared" si="14"/>
        <v>9.9166666666666667E-2</v>
      </c>
      <c r="DD28" s="60">
        <f t="shared" si="15"/>
        <v>8.5833333333333331E-2</v>
      </c>
      <c r="DE28" s="60">
        <f t="shared" si="16"/>
        <v>166.66666666666666</v>
      </c>
      <c r="DF28" s="60">
        <f t="shared" si="17"/>
        <v>276.66666666666669</v>
      </c>
      <c r="DG28" s="60">
        <f t="shared" si="18"/>
        <v>30</v>
      </c>
      <c r="DH28" s="60">
        <f t="shared" si="19"/>
        <v>76.666666666666671</v>
      </c>
      <c r="DI28" s="60">
        <f t="shared" si="20"/>
        <v>550</v>
      </c>
      <c r="DJ28" s="60">
        <f t="shared" si="21"/>
        <v>18.233333333333331</v>
      </c>
      <c r="DK28" s="60">
        <f t="shared" si="22"/>
        <v>20.366666666666667</v>
      </c>
      <c r="DL28" s="60">
        <f t="shared" si="23"/>
        <v>3.2333333333333334</v>
      </c>
      <c r="DM28" s="60">
        <f t="shared" si="24"/>
        <v>6.1500000000000012</v>
      </c>
      <c r="DN28" s="60">
        <f t="shared" si="25"/>
        <v>47.983333333333327</v>
      </c>
      <c r="DO28" s="60">
        <f t="shared" si="26"/>
        <v>16.666666666666668</v>
      </c>
      <c r="DP28" s="60">
        <f t="shared" si="27"/>
        <v>27.666666666666668</v>
      </c>
      <c r="DQ28" s="60">
        <f t="shared" si="28"/>
        <v>3</v>
      </c>
      <c r="DR28" s="60">
        <f t="shared" si="29"/>
        <v>7.666666666666667</v>
      </c>
      <c r="DS28" s="60">
        <f t="shared" si="30"/>
        <v>55</v>
      </c>
      <c r="DT28" s="60">
        <f t="shared" si="31"/>
        <v>1.823333333333333</v>
      </c>
      <c r="DU28" s="60">
        <f t="shared" si="32"/>
        <v>2.0366666666666666</v>
      </c>
      <c r="DV28" s="60">
        <f t="shared" si="33"/>
        <v>0.32333333333333336</v>
      </c>
      <c r="DW28" s="60">
        <f t="shared" si="34"/>
        <v>0.6150000000000001</v>
      </c>
      <c r="DX28" s="60">
        <f t="shared" si="35"/>
        <v>4.7983333333333329</v>
      </c>
    </row>
    <row r="29" spans="2:134" x14ac:dyDescent="0.25">
      <c r="E29" s="17">
        <v>7</v>
      </c>
      <c r="F29" s="17" t="s">
        <v>47</v>
      </c>
      <c r="G29" s="17" t="s">
        <v>8</v>
      </c>
      <c r="H29" s="17">
        <v>2</v>
      </c>
      <c r="I29" s="17">
        <v>0</v>
      </c>
      <c r="J29" s="17">
        <v>13</v>
      </c>
      <c r="K29" s="17">
        <v>6</v>
      </c>
      <c r="L29" s="17">
        <v>24</v>
      </c>
      <c r="M29" s="17">
        <v>8</v>
      </c>
      <c r="N29" s="17">
        <v>3</v>
      </c>
      <c r="O29" s="17">
        <v>0</v>
      </c>
      <c r="P29" s="17">
        <v>9</v>
      </c>
      <c r="Q29" s="17">
        <v>20</v>
      </c>
      <c r="R29" s="17">
        <v>43</v>
      </c>
      <c r="S29" s="17">
        <v>30</v>
      </c>
      <c r="T29" s="17">
        <v>21</v>
      </c>
      <c r="U29" s="17">
        <v>0</v>
      </c>
      <c r="V29" s="17">
        <v>1</v>
      </c>
      <c r="W29" s="17">
        <v>2</v>
      </c>
      <c r="X29" s="17">
        <v>6</v>
      </c>
      <c r="Y29" s="17">
        <v>7</v>
      </c>
      <c r="Z29" s="17">
        <v>9</v>
      </c>
      <c r="AA29" s="17">
        <v>3</v>
      </c>
      <c r="AB29" s="17">
        <v>1</v>
      </c>
      <c r="AC29" s="17">
        <v>2</v>
      </c>
      <c r="AD29" s="17">
        <v>12</v>
      </c>
      <c r="AE29" s="17">
        <v>4</v>
      </c>
      <c r="AF29" s="17">
        <v>9</v>
      </c>
      <c r="AG29" s="27">
        <v>0</v>
      </c>
      <c r="AH29" s="27">
        <v>1.4750000000000001</v>
      </c>
      <c r="AI29" s="27">
        <v>0.67</v>
      </c>
      <c r="AJ29" s="27">
        <v>2.665</v>
      </c>
      <c r="AK29" s="27">
        <v>0.93</v>
      </c>
      <c r="AL29" s="27">
        <v>0.32</v>
      </c>
      <c r="AM29" s="27">
        <v>0</v>
      </c>
      <c r="AN29" s="27">
        <v>0.71</v>
      </c>
      <c r="AO29" s="27">
        <v>1.585</v>
      </c>
      <c r="AP29" s="27">
        <v>3.605</v>
      </c>
      <c r="AQ29" s="27">
        <v>2.14</v>
      </c>
      <c r="AR29" s="27">
        <v>1.425</v>
      </c>
      <c r="AS29" s="27">
        <v>0</v>
      </c>
      <c r="AT29" s="27">
        <v>0.45</v>
      </c>
      <c r="AU29" s="27">
        <v>7.4999999999999997E-2</v>
      </c>
      <c r="AV29" s="27">
        <v>0.24</v>
      </c>
      <c r="AW29" s="27">
        <v>0.24</v>
      </c>
      <c r="AX29" s="27">
        <v>0.36</v>
      </c>
      <c r="AY29" s="27">
        <v>0.23</v>
      </c>
      <c r="AZ29" s="27">
        <v>0.35</v>
      </c>
      <c r="BA29" s="27">
        <v>0.16</v>
      </c>
      <c r="BB29" s="27">
        <v>0.75</v>
      </c>
      <c r="BC29" s="27">
        <v>0.33</v>
      </c>
      <c r="BD29" s="27">
        <v>0.40500000000000003</v>
      </c>
      <c r="BE29" s="25">
        <v>0</v>
      </c>
      <c r="BF29" s="25">
        <v>59.75</v>
      </c>
      <c r="BG29" s="25">
        <v>60.54</v>
      </c>
      <c r="BH29" s="25">
        <v>64.680000000000007</v>
      </c>
      <c r="BI29" s="25">
        <v>50.64</v>
      </c>
      <c r="BJ29" s="25">
        <v>59.09</v>
      </c>
      <c r="BK29" s="25">
        <v>0</v>
      </c>
      <c r="BL29" s="25">
        <v>53.33</v>
      </c>
      <c r="BM29" s="25">
        <v>50.78</v>
      </c>
      <c r="BN29" s="25">
        <v>48.73</v>
      </c>
      <c r="BO29" s="25">
        <v>42.3</v>
      </c>
      <c r="BP29" s="25">
        <v>50.91</v>
      </c>
      <c r="BQ29" s="25">
        <v>0</v>
      </c>
      <c r="BR29" s="25">
        <v>72.959999999999994</v>
      </c>
      <c r="BS29" s="25">
        <v>69.86</v>
      </c>
      <c r="BT29" s="25">
        <v>74.13</v>
      </c>
      <c r="BU29" s="25">
        <v>62.24</v>
      </c>
      <c r="BV29" s="25">
        <v>56.66</v>
      </c>
      <c r="BW29" s="25">
        <v>0</v>
      </c>
      <c r="BX29" s="25">
        <v>61.57</v>
      </c>
      <c r="BY29" s="25">
        <v>56.77</v>
      </c>
      <c r="BZ29" s="25">
        <v>58.15</v>
      </c>
      <c r="CA29" s="25">
        <v>53.16</v>
      </c>
      <c r="CB29" s="25">
        <v>51.6</v>
      </c>
      <c r="CC29" s="27">
        <v>0</v>
      </c>
      <c r="CD29" s="27">
        <v>0.13500000000000001</v>
      </c>
      <c r="CE29" s="27">
        <v>0.14000000000000001</v>
      </c>
      <c r="CF29" s="27">
        <v>0.15</v>
      </c>
      <c r="CG29" s="27">
        <v>0.12</v>
      </c>
      <c r="CH29" s="27">
        <v>0.11</v>
      </c>
      <c r="CI29" s="27">
        <v>0</v>
      </c>
      <c r="CJ29" s="27">
        <v>0.09</v>
      </c>
      <c r="CK29" s="27">
        <v>8.5000000000000006E-2</v>
      </c>
      <c r="CL29" s="27">
        <v>0.08</v>
      </c>
      <c r="CM29" s="27">
        <v>0.08</v>
      </c>
      <c r="CN29" s="27">
        <v>0.08</v>
      </c>
      <c r="CO29" s="60">
        <f>SUM(I29:N29)</f>
        <v>54</v>
      </c>
      <c r="CP29" s="60">
        <f>SUM(O29:T29)</f>
        <v>123</v>
      </c>
      <c r="CQ29" s="60">
        <f>SUM(U29:Z29)</f>
        <v>25</v>
      </c>
      <c r="CR29" s="60">
        <f>SUM(AA29:AF29)</f>
        <v>31</v>
      </c>
      <c r="CS29" s="60">
        <f>SUM(CO29:CR29)</f>
        <v>233</v>
      </c>
      <c r="CT29" s="60">
        <f>SUM(AG29:AL29)</f>
        <v>6.0600000000000005</v>
      </c>
      <c r="CU29" s="60">
        <f>SUM(AM29:AR29)</f>
        <v>9.4650000000000016</v>
      </c>
      <c r="CV29" s="60">
        <f>SUM(AS29:AX29)</f>
        <v>1.3649999999999998</v>
      </c>
      <c r="CW29" s="60">
        <f>SUM(AY29:BD29)</f>
        <v>2.2250000000000001</v>
      </c>
      <c r="CX29" s="60">
        <f>SUM(CT29:CW29)</f>
        <v>19.115000000000002</v>
      </c>
      <c r="CY29" s="60">
        <f>AVERAGE(BE29:BJ29)</f>
        <v>49.116666666666674</v>
      </c>
      <c r="CZ29" s="60">
        <f>AVERAGE(BK29:BP29)</f>
        <v>41.008333333333333</v>
      </c>
      <c r="DA29" s="60">
        <f>AVERAGE(BQ29:BV29)</f>
        <v>55.975000000000001</v>
      </c>
      <c r="DB29" s="60">
        <f>AVERAGE(BW29:CB29)</f>
        <v>46.875</v>
      </c>
      <c r="DC29" s="60">
        <f>AVERAGE(CC29:CH29)</f>
        <v>0.10916666666666668</v>
      </c>
      <c r="DD29" s="60">
        <f>AVERAGE(CI29:CN29)</f>
        <v>6.9166666666666668E-2</v>
      </c>
      <c r="DE29" s="60">
        <f>((CO29*10000)/$EB$17)/1000</f>
        <v>180</v>
      </c>
      <c r="DF29" s="60">
        <f>((CP29*10000)/$EB$17)/1000</f>
        <v>410</v>
      </c>
      <c r="DG29" s="60">
        <f>((CQ29*10000)/$EB$17)/1000</f>
        <v>83.333333333333329</v>
      </c>
      <c r="DH29" s="60">
        <f>((CR29*10000)/$EB$17)/1000</f>
        <v>103.33333333333333</v>
      </c>
      <c r="DI29" s="60">
        <f>SUM(DE29:DH29)</f>
        <v>776.66666666666674</v>
      </c>
      <c r="DJ29" s="60">
        <f>((CT29*10000)/$EB$17)/1000</f>
        <v>20.200000000000003</v>
      </c>
      <c r="DK29" s="60">
        <f>((CU29*10000)/$EB$17)/1000</f>
        <v>31.550000000000004</v>
      </c>
      <c r="DL29" s="60">
        <f>((CV29*10000)/$EB$17)/1000</f>
        <v>4.5499999999999989</v>
      </c>
      <c r="DM29" s="60">
        <f>((CW29*10000)/$EB$17)/1000</f>
        <v>7.416666666666667</v>
      </c>
      <c r="DN29" s="60">
        <f>SUM(DJ29:DM29)</f>
        <v>63.716666666666669</v>
      </c>
      <c r="DO29" s="60">
        <f>(DE29/10000)*1000</f>
        <v>18</v>
      </c>
      <c r="DP29" s="60">
        <f>(DF29/10000)*1000</f>
        <v>41</v>
      </c>
      <c r="DQ29" s="60">
        <f>(DG29/10000)*1000</f>
        <v>8.3333333333333339</v>
      </c>
      <c r="DR29" s="60">
        <f>(DH29/10000)*1000</f>
        <v>10.333333333333334</v>
      </c>
      <c r="DS29" s="60">
        <f>SUM(DO29:DR29)</f>
        <v>77.666666666666657</v>
      </c>
      <c r="DT29" s="60">
        <f>(DJ29/10000)*1000</f>
        <v>2.02</v>
      </c>
      <c r="DU29" s="60">
        <f>(DK29/10000)*1000</f>
        <v>3.1550000000000002</v>
      </c>
      <c r="DV29" s="60">
        <f>(DL29/10000)*1000</f>
        <v>0.4549999999999999</v>
      </c>
      <c r="DW29" s="60">
        <f>(DM29/10000)*1000</f>
        <v>0.7416666666666667</v>
      </c>
      <c r="DX29" s="60">
        <f>SUM(DT29:DW29)</f>
        <v>6.3716666666666679</v>
      </c>
    </row>
    <row r="30" spans="2:134" x14ac:dyDescent="0.25">
      <c r="E30" s="17">
        <v>7</v>
      </c>
      <c r="F30" s="17" t="s">
        <v>47</v>
      </c>
      <c r="G30" s="17" t="s">
        <v>8</v>
      </c>
      <c r="H30" s="17">
        <v>3</v>
      </c>
      <c r="I30" s="17">
        <v>6</v>
      </c>
      <c r="J30" s="17">
        <v>16</v>
      </c>
      <c r="K30" s="17">
        <v>16</v>
      </c>
      <c r="L30" s="17">
        <v>40</v>
      </c>
      <c r="M30" s="17">
        <v>11</v>
      </c>
      <c r="N30" s="17">
        <v>12</v>
      </c>
      <c r="O30" s="17">
        <v>15</v>
      </c>
      <c r="P30" s="17">
        <v>13</v>
      </c>
      <c r="Q30" s="17">
        <v>23</v>
      </c>
      <c r="R30" s="17">
        <v>19</v>
      </c>
      <c r="S30" s="17">
        <v>27</v>
      </c>
      <c r="T30" s="17">
        <v>31</v>
      </c>
      <c r="U30" s="17">
        <v>0</v>
      </c>
      <c r="V30" s="17">
        <v>2</v>
      </c>
      <c r="W30" s="17">
        <v>0</v>
      </c>
      <c r="X30" s="17">
        <v>0</v>
      </c>
      <c r="Y30" s="17">
        <v>4</v>
      </c>
      <c r="Z30" s="17">
        <v>4</v>
      </c>
      <c r="AA30" s="17">
        <v>12</v>
      </c>
      <c r="AB30" s="17">
        <v>3</v>
      </c>
      <c r="AC30" s="17">
        <v>1</v>
      </c>
      <c r="AD30" s="17">
        <v>5</v>
      </c>
      <c r="AE30" s="17">
        <v>3</v>
      </c>
      <c r="AF30" s="17">
        <v>4</v>
      </c>
      <c r="AG30" s="27">
        <v>0.65500000000000003</v>
      </c>
      <c r="AH30" s="27">
        <v>1.825</v>
      </c>
      <c r="AI30" s="27">
        <v>1.895</v>
      </c>
      <c r="AJ30" s="27">
        <v>4.53</v>
      </c>
      <c r="AK30" s="27">
        <v>1.24</v>
      </c>
      <c r="AL30" s="27">
        <v>1.345</v>
      </c>
      <c r="AM30" s="27">
        <v>1.01</v>
      </c>
      <c r="AN30" s="27">
        <v>1.095</v>
      </c>
      <c r="AO30" s="27">
        <v>1.8</v>
      </c>
      <c r="AP30" s="27">
        <v>1.66</v>
      </c>
      <c r="AQ30" s="27">
        <v>2.1749999999999998</v>
      </c>
      <c r="AR30" s="27">
        <v>2.3450000000000002</v>
      </c>
      <c r="AS30" s="27">
        <v>0</v>
      </c>
      <c r="AT30" s="27">
        <v>0.65</v>
      </c>
      <c r="AU30" s="27">
        <v>0</v>
      </c>
      <c r="AV30" s="27">
        <v>0</v>
      </c>
      <c r="AW30" s="27">
        <v>0.13500000000000001</v>
      </c>
      <c r="AX30" s="27">
        <v>0.155</v>
      </c>
      <c r="AY30" s="27">
        <v>0.65500000000000003</v>
      </c>
      <c r="AZ30" s="27">
        <v>0.29499999999999998</v>
      </c>
      <c r="BA30" s="27">
        <v>7.4999999999999997E-2</v>
      </c>
      <c r="BB30" s="27">
        <v>0.58499999999999996</v>
      </c>
      <c r="BC30" s="27">
        <v>0.26</v>
      </c>
      <c r="BD30" s="27">
        <v>0.35</v>
      </c>
      <c r="BE30" s="25">
        <v>58.41</v>
      </c>
      <c r="BF30" s="25">
        <v>60.37</v>
      </c>
      <c r="BG30" s="25">
        <v>63.01</v>
      </c>
      <c r="BH30" s="25">
        <v>62.03</v>
      </c>
      <c r="BI30" s="25">
        <v>55.55</v>
      </c>
      <c r="BJ30" s="25">
        <v>61.59</v>
      </c>
      <c r="BK30" s="25">
        <v>55.86</v>
      </c>
      <c r="BL30" s="25">
        <v>53.86</v>
      </c>
      <c r="BM30" s="25">
        <v>52.54</v>
      </c>
      <c r="BN30" s="25">
        <v>52.04</v>
      </c>
      <c r="BO30" s="25">
        <v>44.96</v>
      </c>
      <c r="BP30" s="25">
        <v>50.27</v>
      </c>
      <c r="BQ30" s="25">
        <v>66.86</v>
      </c>
      <c r="BR30" s="25">
        <v>69.94</v>
      </c>
      <c r="BS30" s="25">
        <v>61.58</v>
      </c>
      <c r="BT30" s="25">
        <v>64.56</v>
      </c>
      <c r="BU30" s="25">
        <v>66.03</v>
      </c>
      <c r="BV30" s="25">
        <v>63.75</v>
      </c>
      <c r="BW30" s="25">
        <v>57.42</v>
      </c>
      <c r="BX30" s="25">
        <v>65.12</v>
      </c>
      <c r="BY30" s="25">
        <v>59.44</v>
      </c>
      <c r="BZ30" s="25">
        <v>58.97</v>
      </c>
      <c r="CA30" s="25">
        <v>52.06</v>
      </c>
      <c r="CB30" s="25">
        <v>57.96</v>
      </c>
      <c r="CC30" s="27">
        <v>0.115</v>
      </c>
      <c r="CD30" s="27">
        <v>0.13500000000000001</v>
      </c>
      <c r="CE30" s="27">
        <v>0.125</v>
      </c>
      <c r="CF30" s="27">
        <v>0.14000000000000001</v>
      </c>
      <c r="CG30" s="27">
        <v>0.15</v>
      </c>
      <c r="CH30" s="27">
        <v>0.13500000000000001</v>
      </c>
      <c r="CI30" s="27">
        <v>6.5000000000000002E-2</v>
      </c>
      <c r="CJ30" s="27">
        <v>9.5000000000000001E-2</v>
      </c>
      <c r="CK30" s="27">
        <v>9.5000000000000001E-2</v>
      </c>
      <c r="CL30" s="27">
        <v>0.09</v>
      </c>
      <c r="CM30" s="27">
        <v>0.08</v>
      </c>
      <c r="CN30" s="27">
        <v>8.5000000000000006E-2</v>
      </c>
      <c r="CO30" s="60">
        <f t="shared" ref="CO30:CO35" si="36">SUM(I30:N30)</f>
        <v>101</v>
      </c>
      <c r="CP30" s="60">
        <f t="shared" ref="CP30:CP35" si="37">SUM(O30:T30)</f>
        <v>128</v>
      </c>
      <c r="CQ30" s="60">
        <f t="shared" ref="CQ30:CQ35" si="38">SUM(U30:Z30)</f>
        <v>10</v>
      </c>
      <c r="CR30" s="60">
        <f t="shared" ref="CR30:CR35" si="39">SUM(AA30:AF30)</f>
        <v>28</v>
      </c>
      <c r="CS30" s="60">
        <f t="shared" ref="CS30:CS35" si="40">SUM(CO30:CR30)</f>
        <v>267</v>
      </c>
      <c r="CT30" s="60">
        <f t="shared" ref="CT30:CT35" si="41">SUM(AG30:AL30)</f>
        <v>11.490000000000002</v>
      </c>
      <c r="CU30" s="60">
        <f t="shared" ref="CU30:CU35" si="42">SUM(AM30:AR30)</f>
        <v>10.085000000000001</v>
      </c>
      <c r="CV30" s="60">
        <f t="shared" ref="CV30:CV35" si="43">SUM(AS30:AX30)</f>
        <v>0.94000000000000006</v>
      </c>
      <c r="CW30" s="60">
        <f t="shared" ref="CW30:CW35" si="44">SUM(AY30:BD30)</f>
        <v>2.2199999999999998</v>
      </c>
      <c r="CX30" s="60">
        <f t="shared" ref="CX30:CX35" si="45">SUM(CT30:CW30)</f>
        <v>24.735000000000003</v>
      </c>
      <c r="CY30" s="60">
        <f t="shared" ref="CY30:CY35" si="46">AVERAGE(BE30:BJ30)</f>
        <v>60.160000000000004</v>
      </c>
      <c r="CZ30" s="60">
        <f t="shared" ref="CZ30:CZ35" si="47">AVERAGE(BK30:BP30)</f>
        <v>51.588333333333331</v>
      </c>
      <c r="DA30" s="60">
        <f t="shared" ref="DA30:DA35" si="48">AVERAGE(BQ30:BV30)</f>
        <v>65.453333333333333</v>
      </c>
      <c r="DB30" s="60">
        <f t="shared" ref="DB30:DB35" si="49">AVERAGE(BW30:CB30)</f>
        <v>58.494999999999997</v>
      </c>
      <c r="DC30" s="60">
        <f t="shared" ref="DC30:DC35" si="50">AVERAGE(CC30:CH30)</f>
        <v>0.13333333333333333</v>
      </c>
      <c r="DD30" s="60">
        <f t="shared" ref="DD30:DD35" si="51">AVERAGE(CI30:CN30)</f>
        <v>8.5000000000000006E-2</v>
      </c>
      <c r="DE30" s="60">
        <f t="shared" ref="DE30:DE35" si="52">((CO30*10000)/$EB$17)/1000</f>
        <v>336.66666666666669</v>
      </c>
      <c r="DF30" s="60">
        <f t="shared" ref="DF30:DF35" si="53">((CP30*10000)/$EB$17)/1000</f>
        <v>426.66666666666669</v>
      </c>
      <c r="DG30" s="60">
        <f t="shared" ref="DG30:DG35" si="54">((CQ30*10000)/$EB$17)/1000</f>
        <v>33.333333333333336</v>
      </c>
      <c r="DH30" s="60">
        <f t="shared" ref="DH30:DH35" si="55">((CR30*10000)/$EB$17)/1000</f>
        <v>93.333333333333329</v>
      </c>
      <c r="DI30" s="60">
        <f t="shared" ref="DI30:DI35" si="56">SUM(DE30:DH30)</f>
        <v>890.00000000000011</v>
      </c>
      <c r="DJ30" s="60">
        <f t="shared" ref="DJ30:DJ35" si="57">((CT30*10000)/$EB$17)/1000</f>
        <v>38.300000000000004</v>
      </c>
      <c r="DK30" s="60">
        <f t="shared" ref="DK30:DK35" si="58">((CU30*10000)/$EB$17)/1000</f>
        <v>33.616666666666674</v>
      </c>
      <c r="DL30" s="60">
        <f t="shared" ref="DL30:DL35" si="59">((CV30*10000)/$EB$17)/1000</f>
        <v>3.1333333333333333</v>
      </c>
      <c r="DM30" s="60">
        <f t="shared" ref="DM30:DM35" si="60">((CW30*10000)/$EB$17)/1000</f>
        <v>7.3999999999999995</v>
      </c>
      <c r="DN30" s="60">
        <f t="shared" ref="DN30:DN35" si="61">SUM(DJ30:DM30)</f>
        <v>82.450000000000031</v>
      </c>
      <c r="DO30" s="60">
        <f t="shared" ref="DO30:DO35" si="62">(DE30/10000)*1000</f>
        <v>33.666666666666671</v>
      </c>
      <c r="DP30" s="60">
        <f t="shared" ref="DP30:DP35" si="63">(DF30/10000)*1000</f>
        <v>42.666666666666664</v>
      </c>
      <c r="DQ30" s="60">
        <f t="shared" ref="DQ30:DQ35" si="64">(DG30/10000)*1000</f>
        <v>3.3333333333333335</v>
      </c>
      <c r="DR30" s="60">
        <f t="shared" ref="DR30:DR35" si="65">(DH30/10000)*1000</f>
        <v>9.3333333333333321</v>
      </c>
      <c r="DS30" s="60">
        <f t="shared" ref="DS30:DS35" si="66">SUM(DO30:DR30)</f>
        <v>89</v>
      </c>
      <c r="DT30" s="60">
        <f t="shared" ref="DT30:DT35" si="67">(DJ30/10000)*1000</f>
        <v>3.8300000000000005</v>
      </c>
      <c r="DU30" s="60">
        <f t="shared" ref="DU30:DU35" si="68">(DK30/10000)*1000</f>
        <v>3.3616666666666672</v>
      </c>
      <c r="DV30" s="60">
        <f t="shared" ref="DV30:DV35" si="69">(DL30/10000)*1000</f>
        <v>0.3133333333333333</v>
      </c>
      <c r="DW30" s="60">
        <f t="shared" ref="DW30:DW35" si="70">(DM30/10000)*1000</f>
        <v>0.74</v>
      </c>
      <c r="DX30" s="60">
        <f t="shared" ref="DX30:DX35" si="71">SUM(DT30:DW30)</f>
        <v>8.245000000000001</v>
      </c>
    </row>
    <row r="31" spans="2:134" x14ac:dyDescent="0.25">
      <c r="E31" s="17">
        <v>7</v>
      </c>
      <c r="F31" s="17" t="s">
        <v>47</v>
      </c>
      <c r="G31" s="17" t="s">
        <v>8</v>
      </c>
      <c r="H31" s="17">
        <v>4</v>
      </c>
      <c r="I31" s="17">
        <v>4</v>
      </c>
      <c r="J31" s="17">
        <v>25</v>
      </c>
      <c r="K31" s="17">
        <v>12</v>
      </c>
      <c r="L31" s="17">
        <v>17</v>
      </c>
      <c r="M31" s="17">
        <v>8</v>
      </c>
      <c r="N31" s="17">
        <v>2</v>
      </c>
      <c r="O31" s="17">
        <v>8</v>
      </c>
      <c r="P31" s="17">
        <v>30</v>
      </c>
      <c r="Q31" s="17">
        <v>14</v>
      </c>
      <c r="R31" s="17">
        <v>50</v>
      </c>
      <c r="S31" s="17">
        <v>22</v>
      </c>
      <c r="T31" s="17">
        <v>38</v>
      </c>
      <c r="U31" s="17">
        <v>0</v>
      </c>
      <c r="V31" s="17">
        <v>9</v>
      </c>
      <c r="W31" s="17">
        <v>1</v>
      </c>
      <c r="X31" s="17">
        <v>2</v>
      </c>
      <c r="Y31" s="17">
        <v>4</v>
      </c>
      <c r="Z31" s="17">
        <v>4</v>
      </c>
      <c r="AA31" s="17">
        <v>2</v>
      </c>
      <c r="AB31" s="17">
        <v>2</v>
      </c>
      <c r="AC31" s="17">
        <v>4</v>
      </c>
      <c r="AD31" s="17">
        <v>6</v>
      </c>
      <c r="AE31" s="17">
        <v>2</v>
      </c>
      <c r="AF31" s="17">
        <v>10</v>
      </c>
      <c r="AG31" s="27">
        <v>0.45500000000000002</v>
      </c>
      <c r="AH31" s="27">
        <v>3.04</v>
      </c>
      <c r="AI31" s="27">
        <v>1.35</v>
      </c>
      <c r="AJ31" s="27">
        <v>1.87</v>
      </c>
      <c r="AK31" s="27">
        <v>0.82499999999999996</v>
      </c>
      <c r="AL31" s="27">
        <v>0.255</v>
      </c>
      <c r="AM31" s="27">
        <v>0.63</v>
      </c>
      <c r="AN31" s="27">
        <v>2.3149999999999999</v>
      </c>
      <c r="AO31" s="27">
        <v>1.1850000000000001</v>
      </c>
      <c r="AP31" s="27">
        <v>4.0149999999999997</v>
      </c>
      <c r="AQ31" s="27">
        <v>1.645</v>
      </c>
      <c r="AR31" s="27">
        <v>2.64</v>
      </c>
      <c r="AS31" s="27">
        <v>0</v>
      </c>
      <c r="AT31" s="27">
        <v>0.34499999999999997</v>
      </c>
      <c r="AU31" s="27">
        <v>0.04</v>
      </c>
      <c r="AV31" s="27">
        <v>6.5000000000000002E-2</v>
      </c>
      <c r="AW31" s="27">
        <v>0.13</v>
      </c>
      <c r="AX31" s="27">
        <v>0.18</v>
      </c>
      <c r="AY31" s="27">
        <v>0.14499999999999999</v>
      </c>
      <c r="AZ31" s="27">
        <v>0.17</v>
      </c>
      <c r="BA31" s="27">
        <v>0.28999999999999998</v>
      </c>
      <c r="BB31" s="27">
        <v>0.54500000000000004</v>
      </c>
      <c r="BC31" s="27">
        <v>0.18</v>
      </c>
      <c r="BD31" s="27">
        <v>0.64</v>
      </c>
      <c r="BE31" s="25">
        <v>57.46</v>
      </c>
      <c r="BF31" s="25">
        <v>65.349999999999994</v>
      </c>
      <c r="BG31" s="25">
        <v>55.88</v>
      </c>
      <c r="BH31" s="25">
        <v>64.180000000000007</v>
      </c>
      <c r="BI31" s="25">
        <v>52.93</v>
      </c>
      <c r="BJ31" s="25">
        <v>59.92</v>
      </c>
      <c r="BK31" s="25">
        <v>51.45</v>
      </c>
      <c r="BL31" s="25">
        <v>52.4</v>
      </c>
      <c r="BM31" s="25">
        <v>49.63</v>
      </c>
      <c r="BN31" s="25">
        <v>51.37</v>
      </c>
      <c r="BO31" s="25">
        <v>47.51</v>
      </c>
      <c r="BP31" s="25">
        <v>48.44</v>
      </c>
      <c r="BQ31" s="25">
        <v>65.19</v>
      </c>
      <c r="BR31" s="25">
        <v>68.63</v>
      </c>
      <c r="BS31" s="25">
        <v>68.989999999999995</v>
      </c>
      <c r="BT31" s="25">
        <v>62.48</v>
      </c>
      <c r="BU31" s="25">
        <v>60.62</v>
      </c>
      <c r="BV31" s="25">
        <v>62.36</v>
      </c>
      <c r="BW31" s="25">
        <v>55.55</v>
      </c>
      <c r="BX31" s="25">
        <v>68.260000000000005</v>
      </c>
      <c r="BY31" s="25">
        <v>63.73</v>
      </c>
      <c r="BZ31" s="25">
        <v>62.41</v>
      </c>
      <c r="CA31" s="25">
        <v>56.16</v>
      </c>
      <c r="CB31" s="25">
        <v>55.02</v>
      </c>
      <c r="CC31" s="27">
        <v>0.115</v>
      </c>
      <c r="CD31" s="27">
        <v>0.14000000000000001</v>
      </c>
      <c r="CE31" s="27">
        <v>0.115</v>
      </c>
      <c r="CF31" s="27">
        <v>0.13500000000000001</v>
      </c>
      <c r="CG31" s="27">
        <v>0.115</v>
      </c>
      <c r="CH31" s="27">
        <v>0.13500000000000001</v>
      </c>
      <c r="CI31" s="27">
        <v>0.08</v>
      </c>
      <c r="CJ31" s="27">
        <v>0.09</v>
      </c>
      <c r="CK31" s="27">
        <v>0.08</v>
      </c>
      <c r="CL31" s="27">
        <v>0.09</v>
      </c>
      <c r="CM31" s="27">
        <v>0.09</v>
      </c>
      <c r="CN31" s="27">
        <v>0.08</v>
      </c>
      <c r="CO31" s="60">
        <f t="shared" si="36"/>
        <v>68</v>
      </c>
      <c r="CP31" s="60">
        <f t="shared" si="37"/>
        <v>162</v>
      </c>
      <c r="CQ31" s="60">
        <f t="shared" si="38"/>
        <v>20</v>
      </c>
      <c r="CR31" s="60">
        <f t="shared" si="39"/>
        <v>26</v>
      </c>
      <c r="CS31" s="60">
        <f t="shared" si="40"/>
        <v>276</v>
      </c>
      <c r="CT31" s="60">
        <f t="shared" si="41"/>
        <v>7.7950000000000008</v>
      </c>
      <c r="CU31" s="60">
        <f t="shared" si="42"/>
        <v>12.43</v>
      </c>
      <c r="CV31" s="60">
        <f t="shared" si="43"/>
        <v>0.76</v>
      </c>
      <c r="CW31" s="60">
        <f t="shared" si="44"/>
        <v>1.9699999999999998</v>
      </c>
      <c r="CX31" s="60">
        <f t="shared" si="45"/>
        <v>22.955000000000002</v>
      </c>
      <c r="CY31" s="60">
        <f t="shared" si="46"/>
        <v>59.286666666666669</v>
      </c>
      <c r="CZ31" s="60">
        <f t="shared" si="47"/>
        <v>50.133333333333326</v>
      </c>
      <c r="DA31" s="60">
        <f t="shared" si="48"/>
        <v>64.711666666666673</v>
      </c>
      <c r="DB31" s="60">
        <f t="shared" si="49"/>
        <v>60.188333333333333</v>
      </c>
      <c r="DC31" s="60">
        <f t="shared" si="50"/>
        <v>0.12583333333333332</v>
      </c>
      <c r="DD31" s="60">
        <f t="shared" si="51"/>
        <v>8.4999999999999978E-2</v>
      </c>
      <c r="DE31" s="60">
        <f t="shared" si="52"/>
        <v>226.66666666666666</v>
      </c>
      <c r="DF31" s="60">
        <f t="shared" si="53"/>
        <v>540</v>
      </c>
      <c r="DG31" s="60">
        <f t="shared" si="54"/>
        <v>66.666666666666671</v>
      </c>
      <c r="DH31" s="60">
        <f t="shared" si="55"/>
        <v>86.666666666666671</v>
      </c>
      <c r="DI31" s="60">
        <f t="shared" si="56"/>
        <v>919.99999999999989</v>
      </c>
      <c r="DJ31" s="60">
        <f t="shared" si="57"/>
        <v>25.983333333333338</v>
      </c>
      <c r="DK31" s="60">
        <f t="shared" si="58"/>
        <v>41.433333333333337</v>
      </c>
      <c r="DL31" s="60">
        <f t="shared" si="59"/>
        <v>2.5333333333333337</v>
      </c>
      <c r="DM31" s="60">
        <f t="shared" si="60"/>
        <v>6.5666666666666655</v>
      </c>
      <c r="DN31" s="60">
        <f t="shared" si="61"/>
        <v>76.516666666666666</v>
      </c>
      <c r="DO31" s="60">
        <f t="shared" si="62"/>
        <v>22.666666666666664</v>
      </c>
      <c r="DP31" s="60">
        <f t="shared" si="63"/>
        <v>54</v>
      </c>
      <c r="DQ31" s="60">
        <f t="shared" si="64"/>
        <v>6.666666666666667</v>
      </c>
      <c r="DR31" s="60">
        <f t="shared" si="65"/>
        <v>8.6666666666666679</v>
      </c>
      <c r="DS31" s="60">
        <f t="shared" si="66"/>
        <v>92</v>
      </c>
      <c r="DT31" s="60">
        <f t="shared" si="67"/>
        <v>2.5983333333333336</v>
      </c>
      <c r="DU31" s="60">
        <f t="shared" si="68"/>
        <v>4.1433333333333335</v>
      </c>
      <c r="DV31" s="60">
        <f t="shared" si="69"/>
        <v>0.25333333333333341</v>
      </c>
      <c r="DW31" s="60">
        <f t="shared" si="70"/>
        <v>0.65666666666666651</v>
      </c>
      <c r="DX31" s="60">
        <f t="shared" si="71"/>
        <v>7.6516666666666673</v>
      </c>
    </row>
    <row r="32" spans="2:134" ht="15" customHeight="1" x14ac:dyDescent="0.25">
      <c r="E32" s="29">
        <v>8</v>
      </c>
      <c r="F32" s="29" t="s">
        <v>47</v>
      </c>
      <c r="G32" s="29" t="s">
        <v>46</v>
      </c>
      <c r="H32" s="29">
        <v>1</v>
      </c>
      <c r="I32" s="29">
        <v>2</v>
      </c>
      <c r="J32" s="29">
        <v>6</v>
      </c>
      <c r="K32" s="29">
        <v>11</v>
      </c>
      <c r="L32" s="29">
        <v>9</v>
      </c>
      <c r="M32" s="29">
        <v>2</v>
      </c>
      <c r="N32" s="29">
        <v>2</v>
      </c>
      <c r="O32" s="29">
        <v>1</v>
      </c>
      <c r="P32" s="29">
        <v>3</v>
      </c>
      <c r="Q32" s="29">
        <v>4</v>
      </c>
      <c r="R32" s="29">
        <v>3</v>
      </c>
      <c r="S32" s="29">
        <v>3</v>
      </c>
      <c r="T32" s="29">
        <v>5</v>
      </c>
      <c r="U32" s="29">
        <v>0</v>
      </c>
      <c r="V32" s="29">
        <v>0</v>
      </c>
      <c r="W32" s="29">
        <v>0</v>
      </c>
      <c r="X32" s="29">
        <v>2</v>
      </c>
      <c r="Y32" s="29">
        <v>0</v>
      </c>
      <c r="Z32" s="29">
        <v>0</v>
      </c>
      <c r="AA32" s="29">
        <v>0</v>
      </c>
      <c r="AB32" s="29">
        <v>2</v>
      </c>
      <c r="AC32" s="29">
        <v>3</v>
      </c>
      <c r="AD32" s="29">
        <v>3</v>
      </c>
      <c r="AE32" s="29">
        <v>2</v>
      </c>
      <c r="AF32" s="29">
        <v>14</v>
      </c>
      <c r="AG32" s="33">
        <v>0.26500000000000001</v>
      </c>
      <c r="AH32" s="33">
        <v>0.86</v>
      </c>
      <c r="AI32" s="33">
        <v>1.42</v>
      </c>
      <c r="AJ32" s="33">
        <v>1.1950000000000001</v>
      </c>
      <c r="AK32" s="33">
        <v>0.215</v>
      </c>
      <c r="AL32" s="33">
        <v>0.25</v>
      </c>
      <c r="AM32" s="33">
        <v>6.5000000000000002E-2</v>
      </c>
      <c r="AN32" s="33">
        <v>0.23</v>
      </c>
      <c r="AO32" s="33">
        <v>0.315</v>
      </c>
      <c r="AP32" s="33">
        <v>0.21</v>
      </c>
      <c r="AQ32" s="33">
        <v>0.215</v>
      </c>
      <c r="AR32" s="33">
        <v>0.42</v>
      </c>
      <c r="AS32" s="33">
        <v>0</v>
      </c>
      <c r="AT32" s="33">
        <v>0</v>
      </c>
      <c r="AU32" s="33">
        <v>0</v>
      </c>
      <c r="AV32" s="33">
        <v>7.4999999999999997E-2</v>
      </c>
      <c r="AW32" s="33">
        <v>0</v>
      </c>
      <c r="AX32" s="33">
        <v>0</v>
      </c>
      <c r="AY32" s="33">
        <v>0</v>
      </c>
      <c r="AZ32" s="33">
        <v>0.20499999999999999</v>
      </c>
      <c r="BA32" s="33">
        <v>0.31</v>
      </c>
      <c r="BB32" s="33">
        <v>0.22</v>
      </c>
      <c r="BC32" s="33">
        <v>0.12</v>
      </c>
      <c r="BD32" s="33">
        <v>1.165</v>
      </c>
      <c r="BE32" s="28">
        <v>57.5</v>
      </c>
      <c r="BF32" s="28">
        <v>61.68</v>
      </c>
      <c r="BG32" s="28">
        <v>61.62</v>
      </c>
      <c r="BH32" s="28">
        <v>56.25</v>
      </c>
      <c r="BI32" s="28">
        <v>46.76</v>
      </c>
      <c r="BJ32" s="28">
        <v>53.65</v>
      </c>
      <c r="BK32" s="28">
        <v>52.3</v>
      </c>
      <c r="BL32" s="28">
        <v>47.17</v>
      </c>
      <c r="BM32" s="28">
        <v>51.06</v>
      </c>
      <c r="BN32" s="28">
        <v>49.59</v>
      </c>
      <c r="BO32" s="28">
        <v>40</v>
      </c>
      <c r="BP32" s="28">
        <v>47.77</v>
      </c>
      <c r="BQ32" s="28">
        <v>80.599999999999994</v>
      </c>
      <c r="BR32" s="28">
        <v>82.99</v>
      </c>
      <c r="BS32" s="28">
        <v>77.709999999999994</v>
      </c>
      <c r="BT32" s="28">
        <v>83.75</v>
      </c>
      <c r="BU32" s="28">
        <v>71.63</v>
      </c>
      <c r="BV32" s="28">
        <v>74.459999999999994</v>
      </c>
      <c r="BW32" s="28">
        <v>67.17</v>
      </c>
      <c r="BX32" s="28">
        <v>68.739999999999995</v>
      </c>
      <c r="BY32" s="28">
        <v>71.98</v>
      </c>
      <c r="BZ32" s="28">
        <v>65.36</v>
      </c>
      <c r="CA32" s="28">
        <v>49.55</v>
      </c>
      <c r="CB32" s="28">
        <v>73.5</v>
      </c>
      <c r="CC32" s="33">
        <v>0.155</v>
      </c>
      <c r="CD32" s="33">
        <v>0.17</v>
      </c>
      <c r="CE32" s="33">
        <v>0.16</v>
      </c>
      <c r="CF32" s="33">
        <v>0.14000000000000001</v>
      </c>
      <c r="CG32" s="33">
        <v>0.115</v>
      </c>
      <c r="CH32" s="33">
        <v>0.125</v>
      </c>
      <c r="CI32" s="33">
        <v>6.5000000000000002E-2</v>
      </c>
      <c r="CJ32" s="33">
        <v>8.5000000000000006E-2</v>
      </c>
      <c r="CK32" s="33">
        <v>9.5000000000000001E-2</v>
      </c>
      <c r="CL32" s="33">
        <v>0.09</v>
      </c>
      <c r="CM32" s="33">
        <v>0.06</v>
      </c>
      <c r="CN32" s="33">
        <v>0.09</v>
      </c>
      <c r="CO32" s="60">
        <f t="shared" si="36"/>
        <v>32</v>
      </c>
      <c r="CP32" s="60">
        <f t="shared" si="37"/>
        <v>19</v>
      </c>
      <c r="CQ32" s="60">
        <f t="shared" si="38"/>
        <v>2</v>
      </c>
      <c r="CR32" s="60">
        <f t="shared" si="39"/>
        <v>24</v>
      </c>
      <c r="CS32" s="60">
        <f t="shared" si="40"/>
        <v>77</v>
      </c>
      <c r="CT32" s="60">
        <f t="shared" si="41"/>
        <v>4.2050000000000001</v>
      </c>
      <c r="CU32" s="60">
        <f t="shared" si="42"/>
        <v>1.4550000000000001</v>
      </c>
      <c r="CV32" s="60">
        <f t="shared" si="43"/>
        <v>7.4999999999999997E-2</v>
      </c>
      <c r="CW32" s="60">
        <f t="shared" si="44"/>
        <v>2.02</v>
      </c>
      <c r="CX32" s="60">
        <f t="shared" si="45"/>
        <v>7.7550000000000008</v>
      </c>
      <c r="CY32" s="60">
        <f t="shared" si="46"/>
        <v>56.243333333333332</v>
      </c>
      <c r="CZ32" s="60">
        <f t="shared" si="47"/>
        <v>47.981666666666662</v>
      </c>
      <c r="DA32" s="60">
        <f t="shared" si="48"/>
        <v>78.523333333333326</v>
      </c>
      <c r="DB32" s="60">
        <f t="shared" si="49"/>
        <v>66.05</v>
      </c>
      <c r="DC32" s="60">
        <f t="shared" si="50"/>
        <v>0.14416666666666667</v>
      </c>
      <c r="DD32" s="60">
        <f t="shared" si="51"/>
        <v>8.0833333333333326E-2</v>
      </c>
      <c r="DE32" s="60">
        <f t="shared" si="52"/>
        <v>106.66666666666667</v>
      </c>
      <c r="DF32" s="60">
        <f t="shared" si="53"/>
        <v>63.333333333333336</v>
      </c>
      <c r="DG32" s="60">
        <f t="shared" si="54"/>
        <v>6.666666666666667</v>
      </c>
      <c r="DH32" s="60">
        <f t="shared" si="55"/>
        <v>80</v>
      </c>
      <c r="DI32" s="60">
        <f t="shared" si="56"/>
        <v>256.66666666666663</v>
      </c>
      <c r="DJ32" s="60">
        <f t="shared" si="57"/>
        <v>14.016666666666666</v>
      </c>
      <c r="DK32" s="60">
        <f t="shared" si="58"/>
        <v>4.8499999999999996</v>
      </c>
      <c r="DL32" s="60">
        <f t="shared" si="59"/>
        <v>0.25</v>
      </c>
      <c r="DM32" s="60">
        <f t="shared" si="60"/>
        <v>6.7333333333333334</v>
      </c>
      <c r="DN32" s="60">
        <f t="shared" si="61"/>
        <v>25.85</v>
      </c>
      <c r="DO32" s="60">
        <f t="shared" si="62"/>
        <v>10.666666666666666</v>
      </c>
      <c r="DP32" s="60">
        <f t="shared" si="63"/>
        <v>6.333333333333333</v>
      </c>
      <c r="DQ32" s="60">
        <f t="shared" si="64"/>
        <v>0.66666666666666663</v>
      </c>
      <c r="DR32" s="60">
        <f t="shared" si="65"/>
        <v>8</v>
      </c>
      <c r="DS32" s="60">
        <f t="shared" si="66"/>
        <v>25.666666666666668</v>
      </c>
      <c r="DT32" s="60">
        <f t="shared" si="67"/>
        <v>1.4016666666666666</v>
      </c>
      <c r="DU32" s="60">
        <f t="shared" si="68"/>
        <v>0.48499999999999999</v>
      </c>
      <c r="DV32" s="60">
        <f t="shared" si="69"/>
        <v>2.5000000000000001E-2</v>
      </c>
      <c r="DW32" s="60">
        <f t="shared" si="70"/>
        <v>0.67333333333333334</v>
      </c>
      <c r="DX32" s="60">
        <f t="shared" si="71"/>
        <v>2.585</v>
      </c>
    </row>
    <row r="33" spans="5:128" x14ac:dyDescent="0.25">
      <c r="E33" s="29">
        <v>8</v>
      </c>
      <c r="F33" s="29" t="s">
        <v>47</v>
      </c>
      <c r="G33" s="29" t="s">
        <v>46</v>
      </c>
      <c r="H33" s="29">
        <v>2</v>
      </c>
      <c r="I33" s="29">
        <v>5</v>
      </c>
      <c r="J33" s="29">
        <v>4</v>
      </c>
      <c r="K33" s="29">
        <v>17</v>
      </c>
      <c r="L33" s="29">
        <v>22</v>
      </c>
      <c r="M33" s="29">
        <v>11</v>
      </c>
      <c r="N33" s="29">
        <v>10</v>
      </c>
      <c r="O33" s="29">
        <v>0</v>
      </c>
      <c r="P33" s="29">
        <v>4</v>
      </c>
      <c r="Q33" s="29">
        <v>5</v>
      </c>
      <c r="R33" s="29">
        <v>7</v>
      </c>
      <c r="S33" s="29">
        <v>7</v>
      </c>
      <c r="T33" s="29">
        <v>11</v>
      </c>
      <c r="U33" s="29">
        <v>0</v>
      </c>
      <c r="V33" s="29">
        <v>0</v>
      </c>
      <c r="W33" s="29">
        <v>2</v>
      </c>
      <c r="X33" s="29">
        <v>0</v>
      </c>
      <c r="Y33" s="29">
        <v>0</v>
      </c>
      <c r="Z33" s="29">
        <v>1</v>
      </c>
      <c r="AA33" s="29">
        <v>4</v>
      </c>
      <c r="AB33" s="29">
        <v>6</v>
      </c>
      <c r="AC33" s="29">
        <v>1</v>
      </c>
      <c r="AD33" s="29">
        <v>8</v>
      </c>
      <c r="AE33" s="29">
        <v>8</v>
      </c>
      <c r="AF33" s="29">
        <v>11</v>
      </c>
      <c r="AG33" s="33">
        <v>0.51</v>
      </c>
      <c r="AH33" s="33">
        <v>0.68</v>
      </c>
      <c r="AI33" s="33">
        <v>2.415</v>
      </c>
      <c r="AJ33" s="33">
        <v>3.13</v>
      </c>
      <c r="AK33" s="33">
        <v>1.86</v>
      </c>
      <c r="AL33" s="33">
        <v>1.57</v>
      </c>
      <c r="AM33" s="33">
        <v>0</v>
      </c>
      <c r="AN33" s="33">
        <v>0.3</v>
      </c>
      <c r="AO33" s="33">
        <v>0.42</v>
      </c>
      <c r="AP33" s="33">
        <v>0.46500000000000002</v>
      </c>
      <c r="AQ33" s="33">
        <v>0.52</v>
      </c>
      <c r="AR33" s="33">
        <v>0.96</v>
      </c>
      <c r="AS33" s="33">
        <v>0</v>
      </c>
      <c r="AT33" s="33">
        <v>0</v>
      </c>
      <c r="AU33" s="33">
        <v>9.5000000000000001E-2</v>
      </c>
      <c r="AV33" s="33">
        <v>0</v>
      </c>
      <c r="AW33" s="33">
        <v>0</v>
      </c>
      <c r="AX33" s="33">
        <v>0.04</v>
      </c>
      <c r="AY33" s="33">
        <v>0.33</v>
      </c>
      <c r="AZ33" s="33">
        <v>0.66500000000000004</v>
      </c>
      <c r="BA33" s="33">
        <v>0.15</v>
      </c>
      <c r="BB33" s="33">
        <v>0.73499999999999999</v>
      </c>
      <c r="BC33" s="33">
        <v>0.83</v>
      </c>
      <c r="BD33" s="33">
        <v>1.155</v>
      </c>
      <c r="BE33" s="28">
        <v>59.64</v>
      </c>
      <c r="BF33" s="28">
        <v>56.49</v>
      </c>
      <c r="BG33" s="28">
        <v>62.28</v>
      </c>
      <c r="BH33" s="28">
        <v>57.58</v>
      </c>
      <c r="BI33" s="28">
        <v>56.72</v>
      </c>
      <c r="BJ33" s="28">
        <v>60.06</v>
      </c>
      <c r="BK33" s="28">
        <v>0</v>
      </c>
      <c r="BL33" s="28">
        <v>48.6</v>
      </c>
      <c r="BM33" s="28">
        <v>49.34</v>
      </c>
      <c r="BN33" s="28">
        <v>49.36</v>
      </c>
      <c r="BO33" s="28">
        <v>37.229999999999997</v>
      </c>
      <c r="BP33" s="28">
        <v>49.67</v>
      </c>
      <c r="BQ33" s="28">
        <v>78.56</v>
      </c>
      <c r="BR33" s="28">
        <v>81.78</v>
      </c>
      <c r="BS33" s="28">
        <v>80.75</v>
      </c>
      <c r="BT33" s="28">
        <v>56.91</v>
      </c>
      <c r="BU33" s="28">
        <v>75.16</v>
      </c>
      <c r="BV33" s="28">
        <v>74.75</v>
      </c>
      <c r="BW33" s="28">
        <v>0</v>
      </c>
      <c r="BX33" s="28">
        <v>63.02</v>
      </c>
      <c r="BY33" s="28">
        <v>73.53</v>
      </c>
      <c r="BZ33" s="28">
        <v>66.28</v>
      </c>
      <c r="CA33" s="28">
        <v>55.48</v>
      </c>
      <c r="CB33" s="28">
        <v>64.3</v>
      </c>
      <c r="CC33" s="33">
        <v>0.14499999999999999</v>
      </c>
      <c r="CD33" s="33">
        <v>0.14000000000000001</v>
      </c>
      <c r="CE33" s="33">
        <v>0.115</v>
      </c>
      <c r="CF33" s="33">
        <v>0.13500000000000001</v>
      </c>
      <c r="CG33" s="33">
        <v>0.16500000000000001</v>
      </c>
      <c r="CH33" s="33">
        <v>0.16500000000000001</v>
      </c>
      <c r="CI33" s="33">
        <v>0</v>
      </c>
      <c r="CJ33" s="33">
        <v>7.4999999999999997E-2</v>
      </c>
      <c r="CK33" s="33">
        <v>8.5000000000000006E-2</v>
      </c>
      <c r="CL33" s="33">
        <v>7.4999999999999997E-2</v>
      </c>
      <c r="CM33" s="33">
        <v>7.0000000000000007E-2</v>
      </c>
      <c r="CN33" s="33">
        <v>8.5000000000000006E-2</v>
      </c>
      <c r="CO33" s="60">
        <f t="shared" si="36"/>
        <v>69</v>
      </c>
      <c r="CP33" s="60">
        <f t="shared" si="37"/>
        <v>34</v>
      </c>
      <c r="CQ33" s="60">
        <f t="shared" si="38"/>
        <v>3</v>
      </c>
      <c r="CR33" s="60">
        <f t="shared" si="39"/>
        <v>38</v>
      </c>
      <c r="CS33" s="60">
        <f t="shared" si="40"/>
        <v>144</v>
      </c>
      <c r="CT33" s="60">
        <f t="shared" si="41"/>
        <v>10.164999999999999</v>
      </c>
      <c r="CU33" s="60">
        <f t="shared" si="42"/>
        <v>2.665</v>
      </c>
      <c r="CV33" s="60">
        <f t="shared" si="43"/>
        <v>0.13500000000000001</v>
      </c>
      <c r="CW33" s="60">
        <f t="shared" si="44"/>
        <v>3.8650000000000002</v>
      </c>
      <c r="CX33" s="60">
        <f t="shared" si="45"/>
        <v>16.829999999999998</v>
      </c>
      <c r="CY33" s="60">
        <f t="shared" si="46"/>
        <v>58.795000000000009</v>
      </c>
      <c r="CZ33" s="60">
        <f t="shared" si="47"/>
        <v>39.033333333333331</v>
      </c>
      <c r="DA33" s="60">
        <f t="shared" si="48"/>
        <v>74.651666666666657</v>
      </c>
      <c r="DB33" s="60">
        <f t="shared" si="49"/>
        <v>53.768333333333338</v>
      </c>
      <c r="DC33" s="60">
        <f t="shared" si="50"/>
        <v>0.14416666666666669</v>
      </c>
      <c r="DD33" s="60">
        <f t="shared" si="51"/>
        <v>6.5000000000000002E-2</v>
      </c>
      <c r="DE33" s="60">
        <f t="shared" si="52"/>
        <v>230</v>
      </c>
      <c r="DF33" s="60">
        <f t="shared" si="53"/>
        <v>113.33333333333333</v>
      </c>
      <c r="DG33" s="60">
        <f t="shared" si="54"/>
        <v>10</v>
      </c>
      <c r="DH33" s="60">
        <f t="shared" si="55"/>
        <v>126.66666666666667</v>
      </c>
      <c r="DI33" s="60">
        <f t="shared" si="56"/>
        <v>480</v>
      </c>
      <c r="DJ33" s="60">
        <f t="shared" si="57"/>
        <v>33.883333333333326</v>
      </c>
      <c r="DK33" s="60">
        <f t="shared" si="58"/>
        <v>8.8833333333333346</v>
      </c>
      <c r="DL33" s="60">
        <f t="shared" si="59"/>
        <v>0.45</v>
      </c>
      <c r="DM33" s="60">
        <f t="shared" si="60"/>
        <v>12.883333333333335</v>
      </c>
      <c r="DN33" s="60">
        <f t="shared" si="61"/>
        <v>56.099999999999994</v>
      </c>
      <c r="DO33" s="60">
        <f t="shared" si="62"/>
        <v>23</v>
      </c>
      <c r="DP33" s="60">
        <f t="shared" si="63"/>
        <v>11.333333333333332</v>
      </c>
      <c r="DQ33" s="60">
        <f t="shared" si="64"/>
        <v>1</v>
      </c>
      <c r="DR33" s="60">
        <f t="shared" si="65"/>
        <v>12.666666666666666</v>
      </c>
      <c r="DS33" s="60">
        <f t="shared" si="66"/>
        <v>47.999999999999993</v>
      </c>
      <c r="DT33" s="60">
        <f t="shared" si="67"/>
        <v>3.3883333333333328</v>
      </c>
      <c r="DU33" s="60">
        <f t="shared" si="68"/>
        <v>0.88833333333333342</v>
      </c>
      <c r="DV33" s="60">
        <f t="shared" si="69"/>
        <v>4.5000000000000005E-2</v>
      </c>
      <c r="DW33" s="60">
        <f t="shared" si="70"/>
        <v>1.2883333333333333</v>
      </c>
      <c r="DX33" s="60">
        <f t="shared" si="71"/>
        <v>5.6099999999999994</v>
      </c>
    </row>
    <row r="34" spans="5:128" x14ac:dyDescent="0.25">
      <c r="E34" s="29">
        <v>8</v>
      </c>
      <c r="F34" s="29" t="s">
        <v>47</v>
      </c>
      <c r="G34" s="29" t="s">
        <v>46</v>
      </c>
      <c r="H34" s="29">
        <v>3</v>
      </c>
      <c r="I34" s="29">
        <v>3</v>
      </c>
      <c r="J34" s="29">
        <v>5</v>
      </c>
      <c r="K34" s="29">
        <v>7</v>
      </c>
      <c r="L34" s="29">
        <v>11</v>
      </c>
      <c r="M34" s="29">
        <v>7</v>
      </c>
      <c r="N34" s="29">
        <v>8</v>
      </c>
      <c r="O34" s="29">
        <v>2</v>
      </c>
      <c r="P34" s="29">
        <v>2</v>
      </c>
      <c r="Q34" s="29">
        <v>8</v>
      </c>
      <c r="R34" s="29">
        <v>4</v>
      </c>
      <c r="S34" s="29">
        <v>0</v>
      </c>
      <c r="T34" s="29">
        <v>5</v>
      </c>
      <c r="U34" s="29">
        <v>0</v>
      </c>
      <c r="V34" s="29">
        <v>0</v>
      </c>
      <c r="W34" s="29">
        <v>0</v>
      </c>
      <c r="X34" s="29">
        <v>1</v>
      </c>
      <c r="Y34" s="29">
        <v>1</v>
      </c>
      <c r="Z34" s="29">
        <v>0</v>
      </c>
      <c r="AA34" s="29">
        <v>4</v>
      </c>
      <c r="AB34" s="29">
        <v>1</v>
      </c>
      <c r="AC34" s="29">
        <v>5</v>
      </c>
      <c r="AD34" s="29">
        <v>6</v>
      </c>
      <c r="AE34" s="29">
        <v>2</v>
      </c>
      <c r="AF34" s="29">
        <v>4</v>
      </c>
      <c r="AG34" s="33">
        <v>0.44500000000000001</v>
      </c>
      <c r="AH34" s="33">
        <v>0.92500000000000004</v>
      </c>
      <c r="AI34" s="33">
        <v>1.075</v>
      </c>
      <c r="AJ34" s="33">
        <v>1.405</v>
      </c>
      <c r="AK34" s="33">
        <v>0.98</v>
      </c>
      <c r="AL34" s="33">
        <v>1.2</v>
      </c>
      <c r="AM34" s="33">
        <v>0.16500000000000001</v>
      </c>
      <c r="AN34" s="33">
        <v>0.125</v>
      </c>
      <c r="AO34" s="33">
        <v>0.68</v>
      </c>
      <c r="AP34" s="33">
        <v>0.35</v>
      </c>
      <c r="AQ34" s="33">
        <v>0</v>
      </c>
      <c r="AR34" s="33">
        <v>0.38</v>
      </c>
      <c r="AS34" s="33">
        <v>0</v>
      </c>
      <c r="AT34" s="33">
        <v>0</v>
      </c>
      <c r="AU34" s="33">
        <v>0</v>
      </c>
      <c r="AV34" s="33">
        <v>0.03</v>
      </c>
      <c r="AW34" s="33">
        <v>4.4999999999999998E-2</v>
      </c>
      <c r="AX34" s="33">
        <v>0</v>
      </c>
      <c r="AY34" s="33">
        <v>0.53500000000000003</v>
      </c>
      <c r="AZ34" s="33">
        <v>0.7</v>
      </c>
      <c r="BA34" s="33">
        <v>0.88500000000000001</v>
      </c>
      <c r="BB34" s="33">
        <v>0.60499999999999998</v>
      </c>
      <c r="BC34" s="33">
        <v>0.21</v>
      </c>
      <c r="BD34" s="33">
        <v>0.32500000000000001</v>
      </c>
      <c r="BE34" s="28">
        <v>56.61</v>
      </c>
      <c r="BF34" s="28">
        <v>61.32</v>
      </c>
      <c r="BG34" s="28">
        <v>57.74</v>
      </c>
      <c r="BH34" s="28">
        <v>55.89</v>
      </c>
      <c r="BI34" s="28">
        <v>59.33</v>
      </c>
      <c r="BJ34" s="28">
        <v>53.64</v>
      </c>
      <c r="BK34" s="28">
        <v>46.33</v>
      </c>
      <c r="BL34" s="28">
        <v>46.16</v>
      </c>
      <c r="BM34" s="28">
        <v>51.95</v>
      </c>
      <c r="BN34" s="28">
        <v>42.19</v>
      </c>
      <c r="BO34" s="28">
        <v>0</v>
      </c>
      <c r="BP34" s="28">
        <v>49.4</v>
      </c>
      <c r="BQ34" s="28">
        <v>79.95</v>
      </c>
      <c r="BR34" s="28">
        <v>84.92</v>
      </c>
      <c r="BS34" s="28">
        <v>77.48</v>
      </c>
      <c r="BT34" s="28">
        <v>74.25</v>
      </c>
      <c r="BU34" s="28">
        <v>66.34</v>
      </c>
      <c r="BV34" s="28">
        <v>63.74</v>
      </c>
      <c r="BW34" s="28">
        <v>67.790000000000006</v>
      </c>
      <c r="BX34" s="28">
        <v>61.67</v>
      </c>
      <c r="BY34" s="28">
        <v>67.739999999999995</v>
      </c>
      <c r="BZ34" s="28">
        <v>70.86</v>
      </c>
      <c r="CA34" s="28">
        <v>0</v>
      </c>
      <c r="CB34" s="28">
        <v>68.2</v>
      </c>
      <c r="CC34" s="33">
        <v>0.16</v>
      </c>
      <c r="CD34" s="33">
        <v>0.17</v>
      </c>
      <c r="CE34" s="33">
        <v>0.13500000000000001</v>
      </c>
      <c r="CF34" s="33">
        <v>0.15</v>
      </c>
      <c r="CG34" s="33">
        <v>0.16500000000000001</v>
      </c>
      <c r="CH34" s="33">
        <v>0.11</v>
      </c>
      <c r="CI34" s="33">
        <v>0.08</v>
      </c>
      <c r="CJ34" s="33">
        <v>7.0000000000000007E-2</v>
      </c>
      <c r="CK34" s="33">
        <v>9.5000000000000001E-2</v>
      </c>
      <c r="CL34" s="33">
        <v>0.09</v>
      </c>
      <c r="CM34" s="33">
        <v>0</v>
      </c>
      <c r="CN34" s="33">
        <v>8.5000000000000006E-2</v>
      </c>
      <c r="CO34" s="60">
        <f t="shared" si="36"/>
        <v>41</v>
      </c>
      <c r="CP34" s="60">
        <f t="shared" si="37"/>
        <v>21</v>
      </c>
      <c r="CQ34" s="60">
        <f t="shared" si="38"/>
        <v>2</v>
      </c>
      <c r="CR34" s="60">
        <f t="shared" si="39"/>
        <v>22</v>
      </c>
      <c r="CS34" s="60">
        <f t="shared" si="40"/>
        <v>86</v>
      </c>
      <c r="CT34" s="60">
        <f t="shared" si="41"/>
        <v>6.03</v>
      </c>
      <c r="CU34" s="60">
        <f t="shared" si="42"/>
        <v>1.7000000000000002</v>
      </c>
      <c r="CV34" s="60">
        <f t="shared" si="43"/>
        <v>7.4999999999999997E-2</v>
      </c>
      <c r="CW34" s="60">
        <f t="shared" si="44"/>
        <v>3.2600000000000002</v>
      </c>
      <c r="CX34" s="60">
        <f t="shared" si="45"/>
        <v>11.065000000000001</v>
      </c>
      <c r="CY34" s="60">
        <f t="shared" si="46"/>
        <v>57.42166666666666</v>
      </c>
      <c r="CZ34" s="60">
        <f t="shared" si="47"/>
        <v>39.338333333333331</v>
      </c>
      <c r="DA34" s="60">
        <f t="shared" si="48"/>
        <v>74.446666666666673</v>
      </c>
      <c r="DB34" s="60">
        <f t="shared" si="49"/>
        <v>56.043333333333329</v>
      </c>
      <c r="DC34" s="60">
        <f t="shared" si="50"/>
        <v>0.14833333333333334</v>
      </c>
      <c r="DD34" s="60">
        <f t="shared" si="51"/>
        <v>7.0000000000000007E-2</v>
      </c>
      <c r="DE34" s="60">
        <f t="shared" si="52"/>
        <v>136.66666666666666</v>
      </c>
      <c r="DF34" s="60">
        <f t="shared" si="53"/>
        <v>70</v>
      </c>
      <c r="DG34" s="60">
        <f t="shared" si="54"/>
        <v>6.666666666666667</v>
      </c>
      <c r="DH34" s="60">
        <f t="shared" si="55"/>
        <v>73.333333333333329</v>
      </c>
      <c r="DI34" s="60">
        <f t="shared" si="56"/>
        <v>286.66666666666663</v>
      </c>
      <c r="DJ34" s="60">
        <f t="shared" si="57"/>
        <v>20.100000000000001</v>
      </c>
      <c r="DK34" s="60">
        <f t="shared" si="58"/>
        <v>5.666666666666667</v>
      </c>
      <c r="DL34" s="60">
        <f t="shared" si="59"/>
        <v>0.25</v>
      </c>
      <c r="DM34" s="60">
        <f t="shared" si="60"/>
        <v>10.866666666666667</v>
      </c>
      <c r="DN34" s="60">
        <f t="shared" si="61"/>
        <v>36.88333333333334</v>
      </c>
      <c r="DO34" s="60">
        <f t="shared" si="62"/>
        <v>13.666666666666666</v>
      </c>
      <c r="DP34" s="60">
        <f t="shared" si="63"/>
        <v>7</v>
      </c>
      <c r="DQ34" s="60">
        <f t="shared" si="64"/>
        <v>0.66666666666666663</v>
      </c>
      <c r="DR34" s="60">
        <f t="shared" si="65"/>
        <v>7.333333333333333</v>
      </c>
      <c r="DS34" s="60">
        <f t="shared" si="66"/>
        <v>28.666666666666664</v>
      </c>
      <c r="DT34" s="60">
        <f t="shared" si="67"/>
        <v>2.0100000000000002</v>
      </c>
      <c r="DU34" s="60">
        <f t="shared" si="68"/>
        <v>0.56666666666666665</v>
      </c>
      <c r="DV34" s="60">
        <f t="shared" si="69"/>
        <v>2.5000000000000001E-2</v>
      </c>
      <c r="DW34" s="60">
        <f t="shared" si="70"/>
        <v>1.0866666666666667</v>
      </c>
      <c r="DX34" s="60">
        <f t="shared" si="71"/>
        <v>3.6883333333333335</v>
      </c>
    </row>
    <row r="35" spans="5:128" x14ac:dyDescent="0.25">
      <c r="E35" s="29">
        <v>8</v>
      </c>
      <c r="F35" s="29" t="s">
        <v>47</v>
      </c>
      <c r="G35" s="29" t="s">
        <v>46</v>
      </c>
      <c r="H35" s="29">
        <v>4</v>
      </c>
      <c r="I35" s="29">
        <v>4</v>
      </c>
      <c r="J35" s="29">
        <v>11</v>
      </c>
      <c r="K35" s="29">
        <v>6</v>
      </c>
      <c r="L35" s="29">
        <v>7</v>
      </c>
      <c r="M35" s="29">
        <v>29</v>
      </c>
      <c r="N35" s="29">
        <v>7</v>
      </c>
      <c r="O35" s="29">
        <v>1</v>
      </c>
      <c r="P35" s="29">
        <v>3</v>
      </c>
      <c r="Q35" s="29">
        <v>1</v>
      </c>
      <c r="R35" s="29">
        <v>2</v>
      </c>
      <c r="S35" s="29">
        <v>8</v>
      </c>
      <c r="T35" s="29">
        <v>4</v>
      </c>
      <c r="U35" s="29">
        <v>0</v>
      </c>
      <c r="V35" s="29">
        <v>1</v>
      </c>
      <c r="W35" s="29">
        <v>0</v>
      </c>
      <c r="X35" s="29">
        <v>0</v>
      </c>
      <c r="Y35" s="29">
        <v>0</v>
      </c>
      <c r="Z35" s="29">
        <v>0</v>
      </c>
      <c r="AA35" s="29">
        <v>1</v>
      </c>
      <c r="AB35" s="29">
        <v>2</v>
      </c>
      <c r="AC35" s="29">
        <v>3</v>
      </c>
      <c r="AD35" s="29">
        <v>2</v>
      </c>
      <c r="AE35" s="29">
        <v>10</v>
      </c>
      <c r="AF35" s="29">
        <v>2</v>
      </c>
      <c r="AG35" s="33">
        <v>0.47</v>
      </c>
      <c r="AH35" s="33">
        <v>1.5549999999999999</v>
      </c>
      <c r="AI35" s="33">
        <v>0.93</v>
      </c>
      <c r="AJ35" s="33">
        <v>1.1950000000000001</v>
      </c>
      <c r="AK35" s="33">
        <v>4.1050000000000004</v>
      </c>
      <c r="AL35" s="33">
        <v>1.085</v>
      </c>
      <c r="AM35" s="33">
        <v>7.4999999999999997E-2</v>
      </c>
      <c r="AN35" s="33">
        <v>0.25</v>
      </c>
      <c r="AO35" s="33">
        <v>9.5000000000000001E-2</v>
      </c>
      <c r="AP35" s="33">
        <v>0.16500000000000001</v>
      </c>
      <c r="AQ35" s="33">
        <v>0.59499999999999997</v>
      </c>
      <c r="AR35" s="33">
        <v>0.35499999999999998</v>
      </c>
      <c r="AS35" s="33">
        <v>0</v>
      </c>
      <c r="AT35" s="33">
        <v>0.55000000000000004</v>
      </c>
      <c r="AU35" s="33">
        <v>0</v>
      </c>
      <c r="AV35" s="33">
        <v>0</v>
      </c>
      <c r="AW35" s="33">
        <v>0</v>
      </c>
      <c r="AX35" s="33">
        <v>0</v>
      </c>
      <c r="AY35" s="33">
        <v>0.125</v>
      </c>
      <c r="AZ35" s="33">
        <v>0.15</v>
      </c>
      <c r="BA35" s="33">
        <v>0.37</v>
      </c>
      <c r="BB35" s="33">
        <v>0.375</v>
      </c>
      <c r="BC35" s="33">
        <v>0.96</v>
      </c>
      <c r="BD35" s="33">
        <v>0.245</v>
      </c>
      <c r="BE35" s="28">
        <v>51.63</v>
      </c>
      <c r="BF35" s="28">
        <v>62.41</v>
      </c>
      <c r="BG35" s="28">
        <v>55.19</v>
      </c>
      <c r="BH35" s="28">
        <v>60.95</v>
      </c>
      <c r="BI35" s="28">
        <v>61.75</v>
      </c>
      <c r="BJ35" s="28">
        <v>59.14</v>
      </c>
      <c r="BK35" s="28">
        <v>40.43</v>
      </c>
      <c r="BL35" s="28">
        <v>49.69</v>
      </c>
      <c r="BM35" s="28">
        <v>45.59</v>
      </c>
      <c r="BN35" s="28">
        <v>43.4</v>
      </c>
      <c r="BO35" s="28">
        <v>39.450000000000003</v>
      </c>
      <c r="BP35" s="28">
        <v>51.83</v>
      </c>
      <c r="BQ35" s="28">
        <v>84.19</v>
      </c>
      <c r="BR35" s="28">
        <v>85.3</v>
      </c>
      <c r="BS35" s="28">
        <v>79.94</v>
      </c>
      <c r="BT35" s="28">
        <v>86.4</v>
      </c>
      <c r="BU35" s="28">
        <v>76.13</v>
      </c>
      <c r="BV35" s="28">
        <v>72.78</v>
      </c>
      <c r="BW35" s="28">
        <v>63.91</v>
      </c>
      <c r="BX35" s="28">
        <v>80.38</v>
      </c>
      <c r="BY35" s="28">
        <v>80.61</v>
      </c>
      <c r="BZ35" s="28">
        <v>64.040000000000006</v>
      </c>
      <c r="CA35" s="28">
        <v>65.98</v>
      </c>
      <c r="CB35" s="28">
        <v>59.27</v>
      </c>
      <c r="CC35" s="33">
        <v>0.13</v>
      </c>
      <c r="CD35" s="33">
        <v>0.155</v>
      </c>
      <c r="CE35" s="33">
        <v>0.14499999999999999</v>
      </c>
      <c r="CF35" s="33">
        <v>0.19</v>
      </c>
      <c r="CG35" s="33">
        <v>0.19500000000000001</v>
      </c>
      <c r="CH35" s="33">
        <v>0.14499999999999999</v>
      </c>
      <c r="CI35" s="33">
        <v>7.4999999999999997E-2</v>
      </c>
      <c r="CJ35" s="33">
        <v>9.5000000000000001E-2</v>
      </c>
      <c r="CK35" s="33">
        <v>9.5000000000000001E-2</v>
      </c>
      <c r="CL35" s="33">
        <v>7.0000000000000007E-2</v>
      </c>
      <c r="CM35" s="33">
        <v>0.08</v>
      </c>
      <c r="CN35" s="33">
        <v>9.5000000000000001E-2</v>
      </c>
      <c r="CO35" s="60">
        <f t="shared" si="36"/>
        <v>64</v>
      </c>
      <c r="CP35" s="60">
        <f t="shared" si="37"/>
        <v>19</v>
      </c>
      <c r="CQ35" s="60">
        <f t="shared" si="38"/>
        <v>1</v>
      </c>
      <c r="CR35" s="60">
        <f t="shared" si="39"/>
        <v>20</v>
      </c>
      <c r="CS35" s="60">
        <f t="shared" si="40"/>
        <v>104</v>
      </c>
      <c r="CT35" s="60">
        <f t="shared" si="41"/>
        <v>9.34</v>
      </c>
      <c r="CU35" s="60">
        <f t="shared" si="42"/>
        <v>1.5350000000000001</v>
      </c>
      <c r="CV35" s="60">
        <f t="shared" si="43"/>
        <v>0.55000000000000004</v>
      </c>
      <c r="CW35" s="60">
        <f t="shared" si="44"/>
        <v>2.2250000000000001</v>
      </c>
      <c r="CX35" s="60">
        <f t="shared" si="45"/>
        <v>13.65</v>
      </c>
      <c r="CY35" s="60">
        <f t="shared" si="46"/>
        <v>58.511666666666663</v>
      </c>
      <c r="CZ35" s="60">
        <f t="shared" si="47"/>
        <v>45.064999999999998</v>
      </c>
      <c r="DA35" s="60">
        <f t="shared" si="48"/>
        <v>80.790000000000006</v>
      </c>
      <c r="DB35" s="60">
        <f t="shared" si="49"/>
        <v>69.031666666666666</v>
      </c>
      <c r="DC35" s="60">
        <f t="shared" si="50"/>
        <v>0.16000000000000003</v>
      </c>
      <c r="DD35" s="60">
        <f t="shared" si="51"/>
        <v>8.5000000000000006E-2</v>
      </c>
      <c r="DE35" s="60">
        <f t="shared" si="52"/>
        <v>213.33333333333334</v>
      </c>
      <c r="DF35" s="60">
        <f t="shared" si="53"/>
        <v>63.333333333333336</v>
      </c>
      <c r="DG35" s="60">
        <f t="shared" si="54"/>
        <v>3.3333333333333335</v>
      </c>
      <c r="DH35" s="60">
        <f t="shared" si="55"/>
        <v>66.666666666666671</v>
      </c>
      <c r="DI35" s="60">
        <f t="shared" si="56"/>
        <v>346.66666666666669</v>
      </c>
      <c r="DJ35" s="60">
        <f t="shared" si="57"/>
        <v>31.133333333333333</v>
      </c>
      <c r="DK35" s="60">
        <f t="shared" si="58"/>
        <v>5.1166666666666671</v>
      </c>
      <c r="DL35" s="60">
        <f t="shared" si="59"/>
        <v>1.8333333333333333</v>
      </c>
      <c r="DM35" s="60">
        <f t="shared" si="60"/>
        <v>7.416666666666667</v>
      </c>
      <c r="DN35" s="60">
        <f t="shared" si="61"/>
        <v>45.5</v>
      </c>
      <c r="DO35" s="60">
        <f t="shared" si="62"/>
        <v>21.333333333333332</v>
      </c>
      <c r="DP35" s="60">
        <f t="shared" si="63"/>
        <v>6.333333333333333</v>
      </c>
      <c r="DQ35" s="60">
        <f t="shared" si="64"/>
        <v>0.33333333333333331</v>
      </c>
      <c r="DR35" s="60">
        <f t="shared" si="65"/>
        <v>6.666666666666667</v>
      </c>
      <c r="DS35" s="60">
        <f t="shared" si="66"/>
        <v>34.666666666666664</v>
      </c>
      <c r="DT35" s="60">
        <f t="shared" si="67"/>
        <v>3.1133333333333333</v>
      </c>
      <c r="DU35" s="60">
        <f t="shared" si="68"/>
        <v>0.51166666666666671</v>
      </c>
      <c r="DV35" s="60">
        <f t="shared" si="69"/>
        <v>0.18333333333333335</v>
      </c>
      <c r="DW35" s="60">
        <f t="shared" si="70"/>
        <v>0.7416666666666667</v>
      </c>
      <c r="DX35" s="60">
        <f t="shared" si="71"/>
        <v>4.5500000000000007</v>
      </c>
    </row>
    <row r="36" spans="5:128" x14ac:dyDescent="0.25">
      <c r="E36" s="2"/>
      <c r="F36" s="2"/>
      <c r="G36" s="2"/>
      <c r="H36" s="2"/>
      <c r="AE36" s="40"/>
      <c r="AF36" s="40"/>
      <c r="AG36" s="42"/>
      <c r="AH36" s="42"/>
      <c r="AI36" s="42"/>
      <c r="AJ36" s="42"/>
      <c r="AK36" s="42"/>
      <c r="AL36" s="41"/>
      <c r="AM36" s="43"/>
      <c r="AN36" s="43"/>
      <c r="AO36" s="43"/>
      <c r="AP36" s="43"/>
      <c r="AQ36" s="43"/>
      <c r="AR36" s="41"/>
      <c r="AS36" s="9"/>
      <c r="AT36" s="9"/>
      <c r="AU36" s="9"/>
      <c r="AV36" s="9"/>
      <c r="AW36" s="9"/>
      <c r="AX36" s="9"/>
      <c r="AY36" s="9"/>
      <c r="AZ36" s="9"/>
      <c r="BA36" s="9"/>
      <c r="BB36" s="9"/>
      <c r="BC36" s="9"/>
      <c r="BD36" s="9"/>
      <c r="BE36" s="3"/>
      <c r="BF36" s="3"/>
      <c r="BG36" s="3"/>
      <c r="BH36" s="3"/>
      <c r="BI36" s="3"/>
      <c r="BQ36" s="3"/>
      <c r="BR36" s="3"/>
      <c r="BS36" s="3"/>
      <c r="BT36" s="3"/>
      <c r="BU36" s="3"/>
      <c r="BV36" s="3"/>
      <c r="BW36" s="3"/>
      <c r="BX36" s="3"/>
      <c r="BY36" s="3"/>
      <c r="BZ36" s="3"/>
      <c r="CA36" s="3"/>
      <c r="CB36" s="3"/>
      <c r="CC36" s="8"/>
      <c r="CD36" s="8"/>
      <c r="CE36" s="8"/>
      <c r="CF36" s="8"/>
      <c r="CG36" s="8"/>
      <c r="CH36" s="8"/>
      <c r="CI36" s="8"/>
      <c r="CJ36" s="8"/>
      <c r="CK36" s="8"/>
      <c r="CL36" s="8"/>
      <c r="CM36" s="8"/>
      <c r="CN36" s="8"/>
      <c r="CT36" s="9"/>
      <c r="CU36" s="9"/>
      <c r="CV36" s="9"/>
      <c r="CW36" s="9"/>
      <c r="CX36" s="9"/>
      <c r="CY36" s="7"/>
      <c r="CZ36" s="7"/>
      <c r="DA36" s="7"/>
      <c r="DB36" s="7"/>
      <c r="DC36" s="9"/>
      <c r="DD36" s="9"/>
    </row>
    <row r="37" spans="5:128" x14ac:dyDescent="0.25">
      <c r="E37" s="2"/>
      <c r="F37" s="2"/>
      <c r="G37" s="2"/>
      <c r="H37" s="2"/>
      <c r="AE37" s="4"/>
      <c r="AF37" s="4"/>
      <c r="AG37" s="44"/>
      <c r="AH37" s="44"/>
      <c r="AI37" s="44"/>
      <c r="AJ37" s="44"/>
      <c r="AK37" s="44"/>
      <c r="AL37" s="41"/>
      <c r="AM37" s="44"/>
      <c r="AN37" s="44"/>
      <c r="AO37" s="44"/>
      <c r="AP37" s="44"/>
      <c r="AQ37" s="44"/>
      <c r="AR37" s="41"/>
      <c r="AS37" s="9"/>
      <c r="AT37" s="9"/>
      <c r="AU37" s="9"/>
      <c r="AV37" s="9"/>
      <c r="AW37" s="9"/>
      <c r="AX37" s="9"/>
      <c r="AY37" s="9"/>
      <c r="AZ37" s="9"/>
      <c r="BA37" s="9"/>
      <c r="BB37" s="9"/>
      <c r="BC37" s="9"/>
      <c r="BD37" s="9"/>
      <c r="BQ37" s="3"/>
      <c r="BR37" s="3"/>
      <c r="BS37" s="3"/>
      <c r="BT37" s="3"/>
      <c r="BU37" s="3"/>
      <c r="BV37" s="3"/>
      <c r="BW37" s="3"/>
      <c r="BX37" s="3"/>
      <c r="BY37" s="3"/>
      <c r="BZ37" s="3"/>
      <c r="CA37" s="3"/>
      <c r="CB37" s="3"/>
      <c r="CC37" s="3"/>
      <c r="CD37" s="3"/>
      <c r="CE37" s="3"/>
      <c r="CF37" s="3"/>
      <c r="CG37" s="3"/>
      <c r="CH37" s="3"/>
      <c r="CI37" s="3"/>
      <c r="CJ37" s="3"/>
      <c r="CK37" s="3"/>
      <c r="CL37" s="3"/>
      <c r="CM37" s="3"/>
      <c r="CN37" s="3"/>
      <c r="CT37" s="9"/>
      <c r="CU37" s="9"/>
      <c r="CV37" s="9"/>
      <c r="CW37" s="9"/>
      <c r="CX37" s="9"/>
      <c r="CY37" s="7"/>
      <c r="CZ37" s="7"/>
      <c r="DA37" s="7"/>
      <c r="DB37" s="7"/>
      <c r="DC37" s="9"/>
      <c r="DD37" s="9"/>
    </row>
    <row r="38" spans="5:128" x14ac:dyDescent="0.25">
      <c r="E38" s="32"/>
      <c r="F38" s="32"/>
      <c r="G38" s="2"/>
      <c r="H38" s="30"/>
      <c r="I38" s="31"/>
      <c r="J38" s="31"/>
      <c r="K38" s="54"/>
      <c r="L38" s="54" t="s">
        <v>324</v>
      </c>
      <c r="M38" s="54" t="s">
        <v>325</v>
      </c>
      <c r="N38" s="54"/>
      <c r="T38" t="s">
        <v>324</v>
      </c>
      <c r="U38" t="s">
        <v>325</v>
      </c>
      <c r="AB38" s="9" t="s">
        <v>181</v>
      </c>
      <c r="AC38" s="9" t="s">
        <v>182</v>
      </c>
      <c r="AD38" s="47" t="s">
        <v>183</v>
      </c>
      <c r="AG38" s="9"/>
      <c r="AH38" s="9"/>
      <c r="AI38" s="9"/>
      <c r="AJ38" s="9"/>
      <c r="AK38" s="9"/>
      <c r="AL38" s="9" t="s">
        <v>181</v>
      </c>
      <c r="AM38" s="9" t="s">
        <v>182</v>
      </c>
      <c r="AN38" s="9" t="s">
        <v>183</v>
      </c>
      <c r="AO38" s="9"/>
      <c r="AP38" s="9"/>
      <c r="AQ38" s="9"/>
      <c r="AR38" s="9"/>
      <c r="AS38" s="9"/>
      <c r="AT38" s="9"/>
      <c r="AU38" s="9"/>
      <c r="AV38" s="9"/>
      <c r="AW38" s="9"/>
      <c r="AX38" s="9"/>
      <c r="AY38" s="9"/>
      <c r="AZ38" s="9"/>
      <c r="BA38" s="9" t="s">
        <v>181</v>
      </c>
      <c r="BB38" s="9" t="s">
        <v>227</v>
      </c>
      <c r="BC38" s="9" t="s">
        <v>183</v>
      </c>
      <c r="BD38" s="9"/>
      <c r="BJ38" t="s">
        <v>181</v>
      </c>
      <c r="BK38" t="s">
        <v>227</v>
      </c>
      <c r="BL38" t="s">
        <v>183</v>
      </c>
      <c r="BQ38" s="3"/>
      <c r="BR38" s="3"/>
      <c r="BS38" s="49" t="s">
        <v>181</v>
      </c>
      <c r="BT38" s="49" t="s">
        <v>227</v>
      </c>
      <c r="BU38" s="49" t="s">
        <v>183</v>
      </c>
      <c r="BV38" s="3"/>
      <c r="BW38" s="3"/>
      <c r="BX38" s="3"/>
      <c r="BY38" s="3"/>
      <c r="BZ38" s="3"/>
      <c r="CA38" s="3"/>
      <c r="CB38" s="53" t="s">
        <v>181</v>
      </c>
      <c r="CC38" s="53" t="s">
        <v>227</v>
      </c>
      <c r="CD38" s="53" t="s">
        <v>183</v>
      </c>
      <c r="CE38" s="3"/>
      <c r="CF38" s="3"/>
      <c r="CG38" s="3"/>
      <c r="CH38" s="3"/>
      <c r="CI38" s="3"/>
      <c r="CJ38" s="3"/>
      <c r="CK38" s="3"/>
      <c r="CL38" s="3"/>
      <c r="CM38" s="3"/>
      <c r="CN38" s="3"/>
      <c r="CT38" s="9"/>
      <c r="CU38" s="9"/>
      <c r="CV38" s="9"/>
      <c r="CW38" s="9"/>
      <c r="CX38" s="9"/>
      <c r="CY38" s="7"/>
      <c r="CZ38" s="7"/>
      <c r="DA38" s="7"/>
      <c r="DB38" s="7"/>
      <c r="DC38" s="9"/>
      <c r="DD38" s="9"/>
    </row>
    <row r="39" spans="5:128" x14ac:dyDescent="0.25">
      <c r="E39" s="32"/>
      <c r="F39" s="32"/>
      <c r="G39" s="210" t="s">
        <v>320</v>
      </c>
      <c r="H39" s="210"/>
      <c r="I39" s="210"/>
      <c r="J39" s="210"/>
      <c r="K39" s="54">
        <f>SUM(I4:N4)</f>
        <v>71</v>
      </c>
      <c r="L39" s="54">
        <f>K39*$AQ$59/$AO$45</f>
        <v>19.722222222222225</v>
      </c>
      <c r="M39" s="54">
        <f>K39*$AS$54/$AO$45</f>
        <v>197222.22222222225</v>
      </c>
      <c r="N39" s="54"/>
      <c r="O39" s="210" t="s">
        <v>339</v>
      </c>
      <c r="P39" s="210"/>
      <c r="Q39" s="210"/>
      <c r="R39" s="210"/>
      <c r="S39" s="9">
        <f>SUM(I20:N20)</f>
        <v>22</v>
      </c>
      <c r="T39" s="9">
        <f>S39*$AQ$59/$AO$45</f>
        <v>6.1111111111111116</v>
      </c>
      <c r="U39" s="9">
        <f>S39*$AS$54/$AO$45</f>
        <v>61111.111111111117</v>
      </c>
      <c r="W39" s="210" t="s">
        <v>207</v>
      </c>
      <c r="X39" s="210"/>
      <c r="Y39" s="210"/>
      <c r="Z39" s="210"/>
      <c r="AA39" s="9">
        <f>SUM(AG20:AL20)</f>
        <v>5.58</v>
      </c>
      <c r="AB39" s="9">
        <f>AA39*$AQ$59/$AO$45</f>
        <v>1.55</v>
      </c>
      <c r="AC39" s="9">
        <f>AA39*$AS$54/$AO$45</f>
        <v>15500.000000000002</v>
      </c>
      <c r="AD39" s="9">
        <f>AC39/1000</f>
        <v>15.500000000000002</v>
      </c>
      <c r="AG39" s="210" t="s">
        <v>171</v>
      </c>
      <c r="AH39" s="210"/>
      <c r="AI39" s="210"/>
      <c r="AJ39" s="210"/>
      <c r="AK39" s="9">
        <f>SUM(AG4:AL4)</f>
        <v>8.3460000000000001</v>
      </c>
      <c r="AL39" s="9">
        <f>AK39*$AQ$59/$AO$45</f>
        <v>2.3183333333333334</v>
      </c>
      <c r="AM39" s="9">
        <f>$AS$54*AK39/$AO$45</f>
        <v>23183.333333333332</v>
      </c>
      <c r="AN39" s="9">
        <f>AM39/1000</f>
        <v>23.183333333333334</v>
      </c>
      <c r="AO39" s="210" t="s">
        <v>175</v>
      </c>
      <c r="AP39" s="210"/>
      <c r="AQ39" s="45">
        <v>0.6</v>
      </c>
      <c r="AR39" s="9"/>
      <c r="AS39" s="9"/>
      <c r="AT39" s="9"/>
      <c r="AU39" s="9"/>
      <c r="AV39" s="210" t="s">
        <v>223</v>
      </c>
      <c r="AW39" s="210"/>
      <c r="AX39" s="210"/>
      <c r="AY39" s="210"/>
      <c r="AZ39" s="9">
        <f>SUM(AM4:AR4)</f>
        <v>5.5049999999999999</v>
      </c>
      <c r="BA39" s="9">
        <f>AZ39*$AQ$59/$AO$45</f>
        <v>1.5291666666666668</v>
      </c>
      <c r="BB39" s="9">
        <f>AZ39*$AS$54/$AO$45</f>
        <v>15291.666666666666</v>
      </c>
      <c r="BC39" s="9">
        <f>BB39/1000</f>
        <v>15.291666666666666</v>
      </c>
      <c r="BD39" s="9"/>
      <c r="BE39" s="210" t="s">
        <v>240</v>
      </c>
      <c r="BF39" s="210"/>
      <c r="BG39" s="210"/>
      <c r="BH39" s="210"/>
      <c r="BI39" s="9">
        <f>SUM(AM20:AR20)</f>
        <v>3.8</v>
      </c>
      <c r="BJ39" s="9">
        <f>BI39*$AQ$59/$AO$45</f>
        <v>1.0555555555555556</v>
      </c>
      <c r="BK39" s="9">
        <f>BI39*$AS$54/$AO$45</f>
        <v>10555.555555555557</v>
      </c>
      <c r="BL39" s="9">
        <f>BK39/1000</f>
        <v>10.555555555555557</v>
      </c>
      <c r="BN39" s="210" t="s">
        <v>256</v>
      </c>
      <c r="BO39" s="210"/>
      <c r="BP39" s="210"/>
      <c r="BQ39" s="210"/>
      <c r="BR39" s="51">
        <f>SUM(AS4:AX4)</f>
        <v>0.505</v>
      </c>
      <c r="BS39" s="51">
        <f>BR39*$AQ$59/$AO$45</f>
        <v>0.14027777777777778</v>
      </c>
      <c r="BT39" s="51">
        <f>BR39*$AS$54/$AO$45</f>
        <v>1402.7777777777781</v>
      </c>
      <c r="BU39" s="51">
        <f>BT39/1000</f>
        <v>1.4027777777777781</v>
      </c>
      <c r="BV39" s="3"/>
      <c r="BW39" s="210" t="s">
        <v>272</v>
      </c>
      <c r="BX39" s="210"/>
      <c r="BY39" s="210"/>
      <c r="BZ39" s="210"/>
      <c r="CA39" s="51">
        <f>SUM(AS20:AX20)</f>
        <v>1.7450000000000001</v>
      </c>
      <c r="CB39" s="51">
        <f>CA39*$AQ$59/$AO$45</f>
        <v>0.48472222222222228</v>
      </c>
      <c r="CC39" s="51">
        <f>CA39*$AS$54/$AO$45</f>
        <v>4847.2222222222226</v>
      </c>
      <c r="CD39" s="51">
        <f>CC39/1000</f>
        <v>4.8472222222222223</v>
      </c>
      <c r="CE39" s="3"/>
      <c r="CF39" s="3"/>
      <c r="CG39" s="3"/>
      <c r="CH39" s="3"/>
      <c r="CI39" s="3"/>
      <c r="CJ39" s="3"/>
      <c r="CK39" s="3"/>
      <c r="CL39" s="3"/>
      <c r="CM39" s="3"/>
      <c r="CN39" s="3"/>
    </row>
    <row r="40" spans="5:128" x14ac:dyDescent="0.25">
      <c r="E40" s="2"/>
      <c r="F40" s="2"/>
      <c r="G40" s="210" t="s">
        <v>321</v>
      </c>
      <c r="H40" s="210"/>
      <c r="I40" s="210"/>
      <c r="J40" s="210"/>
      <c r="K40" s="54">
        <f t="shared" ref="K40:K42" si="72">SUM(I5:N5)</f>
        <v>126</v>
      </c>
      <c r="L40" s="54">
        <f t="shared" ref="L40:L42" si="73">K40*$AQ$59/$AO$45</f>
        <v>35</v>
      </c>
      <c r="M40" s="54">
        <f t="shared" ref="M40:M42" si="74">K40*$AS$54/$AO$45</f>
        <v>350000</v>
      </c>
      <c r="N40" s="54"/>
      <c r="O40" s="210" t="s">
        <v>340</v>
      </c>
      <c r="P40" s="210"/>
      <c r="Q40" s="210"/>
      <c r="R40" s="210"/>
      <c r="S40" s="9">
        <f t="shared" ref="S40:S42" si="75">SUM(I21:N21)</f>
        <v>78</v>
      </c>
      <c r="T40" s="9">
        <f t="shared" ref="T40:T42" si="76">S40*$AQ$59/$AO$45</f>
        <v>21.666666666666668</v>
      </c>
      <c r="U40" s="9">
        <f t="shared" ref="U40:U42" si="77">S40*$AS$54/$AO$45</f>
        <v>216666.66666666666</v>
      </c>
      <c r="W40" s="210" t="s">
        <v>208</v>
      </c>
      <c r="X40" s="210"/>
      <c r="Y40" s="210"/>
      <c r="Z40" s="210"/>
      <c r="AA40" s="9">
        <f>SUM(AG21:AL21)</f>
        <v>9.7800000000000011</v>
      </c>
      <c r="AB40" s="9">
        <f>AA40*$AQ$59/$AO$45</f>
        <v>2.7166666666666672</v>
      </c>
      <c r="AC40" s="9">
        <f>AA40*$AS$54/$AO$45</f>
        <v>27166.666666666672</v>
      </c>
      <c r="AD40" s="9">
        <f t="shared" ref="AD40:AD42" si="78">AC40/1000</f>
        <v>27.166666666666671</v>
      </c>
      <c r="AG40" s="210" t="s">
        <v>172</v>
      </c>
      <c r="AH40" s="210"/>
      <c r="AI40" s="210"/>
      <c r="AJ40" s="210"/>
      <c r="AK40" s="9">
        <f>SUM(AG5:AL5)</f>
        <v>15.19</v>
      </c>
      <c r="AL40" s="9">
        <f t="shared" ref="AL40:AL42" si="79">AK40*$AQ$59/$AO$45</f>
        <v>4.2194444444444441</v>
      </c>
      <c r="AM40" s="9">
        <f>$AS$54*AK40/$AO$45</f>
        <v>42194.444444444445</v>
      </c>
      <c r="AN40" s="9">
        <f>AM40/1000</f>
        <v>42.194444444444443</v>
      </c>
      <c r="AO40" s="210" t="s">
        <v>176</v>
      </c>
      <c r="AP40" s="210"/>
      <c r="AQ40" s="45">
        <v>2.5</v>
      </c>
      <c r="AR40" s="9"/>
      <c r="AS40" s="9"/>
      <c r="AT40" s="9"/>
      <c r="AU40" s="9"/>
      <c r="AV40" s="210" t="s">
        <v>224</v>
      </c>
      <c r="AW40" s="210"/>
      <c r="AX40" s="210"/>
      <c r="AY40" s="210"/>
      <c r="AZ40" s="9">
        <f>SUM(AM5:AR5)</f>
        <v>3.4350000000000001</v>
      </c>
      <c r="BA40" s="9">
        <f>AZ40*$AQ$59/$AO$45</f>
        <v>0.95416666666666672</v>
      </c>
      <c r="BB40" s="9">
        <f t="shared" ref="BB40:BB42" si="80">AZ40*$AS$54/$AO$45</f>
        <v>9541.6666666666679</v>
      </c>
      <c r="BC40" s="9">
        <f t="shared" ref="BC40:BC42" si="81">BB40/1000</f>
        <v>9.5416666666666679</v>
      </c>
      <c r="BD40" s="9"/>
      <c r="BE40" s="210" t="s">
        <v>241</v>
      </c>
      <c r="BF40" s="210"/>
      <c r="BG40" s="210"/>
      <c r="BH40" s="210"/>
      <c r="BI40" s="9">
        <f t="shared" ref="BI40:BI42" si="82">SUM(AM21:AR21)</f>
        <v>6.5600000000000005</v>
      </c>
      <c r="BJ40" s="9">
        <f>BI40*$AQ$59/$AO$45</f>
        <v>1.8222222222222226</v>
      </c>
      <c r="BK40" s="9">
        <f t="shared" ref="BK40:BK42" si="83">BI40*$AS$54/$AO$45</f>
        <v>18222.222222222223</v>
      </c>
      <c r="BL40" s="9">
        <f t="shared" ref="BL40:BL42" si="84">BK40/1000</f>
        <v>18.222222222222221</v>
      </c>
      <c r="BM40" s="3"/>
      <c r="BN40" s="210" t="s">
        <v>257</v>
      </c>
      <c r="BO40" s="210"/>
      <c r="BP40" s="210"/>
      <c r="BQ40" s="210"/>
      <c r="BR40" s="51">
        <f t="shared" ref="BR40:BR42" si="85">SUM(AS5:AX5)</f>
        <v>0.22</v>
      </c>
      <c r="BS40" s="51">
        <f t="shared" ref="BS40:BS42" si="86">BR40*$AQ$59/$AO$45</f>
        <v>6.1111111111111116E-2</v>
      </c>
      <c r="BT40" s="51">
        <f t="shared" ref="BT40:BT42" si="87">BR40*$AS$54/$AO$45</f>
        <v>611.1111111111112</v>
      </c>
      <c r="BU40" s="51">
        <f t="shared" ref="BU40:BU42" si="88">BT40/1000</f>
        <v>0.61111111111111116</v>
      </c>
      <c r="BV40" s="3"/>
      <c r="BW40" s="210" t="s">
        <v>273</v>
      </c>
      <c r="BX40" s="210"/>
      <c r="BY40" s="210"/>
      <c r="BZ40" s="210"/>
      <c r="CA40" s="51">
        <f t="shared" ref="CA40:CA42" si="89">SUM(AS21:AX21)</f>
        <v>0.7400000000000001</v>
      </c>
      <c r="CB40" s="51">
        <f>CA40*$AQ$59/$AO$45</f>
        <v>0.2055555555555556</v>
      </c>
      <c r="CC40" s="51">
        <f t="shared" ref="CC40:CC42" si="90">CA40*$AS$54/$AO$45</f>
        <v>2055.5555555555561</v>
      </c>
      <c r="CD40" s="51">
        <f t="shared" ref="CD40:CD42" si="91">CC40/1000</f>
        <v>2.0555555555555562</v>
      </c>
      <c r="CE40" s="3"/>
      <c r="CF40" s="3"/>
      <c r="CG40" s="3"/>
      <c r="CH40" s="3"/>
      <c r="CI40" s="3"/>
      <c r="CJ40" s="3"/>
      <c r="CK40" s="3"/>
      <c r="CL40" s="3"/>
      <c r="CM40" s="3"/>
      <c r="CN40" s="3"/>
    </row>
    <row r="41" spans="5:128" x14ac:dyDescent="0.25">
      <c r="E41" s="2"/>
      <c r="F41" s="2"/>
      <c r="G41" s="210" t="s">
        <v>322</v>
      </c>
      <c r="H41" s="210"/>
      <c r="I41" s="210"/>
      <c r="J41" s="210"/>
      <c r="K41" s="54">
        <f t="shared" si="72"/>
        <v>99</v>
      </c>
      <c r="L41" s="54">
        <f t="shared" si="73"/>
        <v>27.5</v>
      </c>
      <c r="M41" s="54">
        <f t="shared" si="74"/>
        <v>275000.00000000006</v>
      </c>
      <c r="N41" s="54"/>
      <c r="O41" s="210" t="s">
        <v>341</v>
      </c>
      <c r="P41" s="210"/>
      <c r="Q41" s="210"/>
      <c r="R41" s="210"/>
      <c r="S41" s="9">
        <f t="shared" si="75"/>
        <v>77</v>
      </c>
      <c r="T41" s="9">
        <f t="shared" si="76"/>
        <v>21.388888888888889</v>
      </c>
      <c r="U41" s="9">
        <f t="shared" si="77"/>
        <v>213888.88888888891</v>
      </c>
      <c r="W41" s="210" t="s">
        <v>209</v>
      </c>
      <c r="X41" s="210"/>
      <c r="Y41" s="210"/>
      <c r="Z41" s="210"/>
      <c r="AA41" s="9">
        <f t="shared" ref="AA41:AA42" si="92">SUM(AG22:AL22)</f>
        <v>9.7850000000000001</v>
      </c>
      <c r="AB41" s="9">
        <f t="shared" ref="AB41:AB42" si="93">AA41*$AQ$59/$AO$45</f>
        <v>2.7180555555555554</v>
      </c>
      <c r="AC41" s="9">
        <f t="shared" ref="AC41:AC42" si="94">AA41*$AS$54/$AO$45</f>
        <v>27180.555555555558</v>
      </c>
      <c r="AD41" s="9">
        <f t="shared" si="78"/>
        <v>27.180555555555557</v>
      </c>
      <c r="AG41" s="210" t="s">
        <v>173</v>
      </c>
      <c r="AH41" s="210"/>
      <c r="AI41" s="210"/>
      <c r="AJ41" s="210"/>
      <c r="AK41" s="9">
        <f>SUM(AG6:AL6)</f>
        <v>12.324999999999999</v>
      </c>
      <c r="AL41" s="9">
        <f t="shared" si="79"/>
        <v>3.4236111111111112</v>
      </c>
      <c r="AM41" s="9">
        <f t="shared" ref="AM41:AM42" si="95">$AS$54*AK41/$AO$45</f>
        <v>34236.111111111109</v>
      </c>
      <c r="AN41" s="9">
        <f>AM41/1000</f>
        <v>34.236111111111107</v>
      </c>
      <c r="AO41" s="210" t="s">
        <v>177</v>
      </c>
      <c r="AP41" s="210"/>
      <c r="AQ41" s="210"/>
      <c r="AR41" s="7">
        <f>AQ39*AQ40</f>
        <v>1.5</v>
      </c>
      <c r="AS41" s="9"/>
      <c r="AT41" s="9"/>
      <c r="AU41" s="9"/>
      <c r="AV41" s="210" t="s">
        <v>225</v>
      </c>
      <c r="AW41" s="210"/>
      <c r="AX41" s="210"/>
      <c r="AY41" s="210"/>
      <c r="AZ41" s="9">
        <f t="shared" ref="AZ41:AZ42" si="96">SUM(AM6:AR6)</f>
        <v>4.3899999999999997</v>
      </c>
      <c r="BA41" s="9">
        <f t="shared" ref="BA41:BA42" si="97">AZ41*$AQ$59/$AO$45</f>
        <v>1.2194444444444443</v>
      </c>
      <c r="BB41" s="9">
        <f t="shared" si="80"/>
        <v>12194.444444444445</v>
      </c>
      <c r="BC41" s="9">
        <f t="shared" si="81"/>
        <v>12.194444444444445</v>
      </c>
      <c r="BD41" s="9"/>
      <c r="BE41" s="210" t="s">
        <v>242</v>
      </c>
      <c r="BF41" s="210"/>
      <c r="BG41" s="210"/>
      <c r="BH41" s="210"/>
      <c r="BI41" s="9">
        <f t="shared" si="82"/>
        <v>2.8049999999999997</v>
      </c>
      <c r="BJ41" s="9">
        <f t="shared" ref="BJ41:BJ42" si="98">BI41*$AQ$59/$AO$45</f>
        <v>0.77916666666666667</v>
      </c>
      <c r="BK41" s="9">
        <f t="shared" si="83"/>
        <v>7791.666666666667</v>
      </c>
      <c r="BL41" s="9">
        <f t="shared" si="84"/>
        <v>7.791666666666667</v>
      </c>
      <c r="BM41" s="3"/>
      <c r="BN41" s="210" t="s">
        <v>258</v>
      </c>
      <c r="BO41" s="210"/>
      <c r="BP41" s="210"/>
      <c r="BQ41" s="210"/>
      <c r="BR41" s="51">
        <f t="shared" si="85"/>
        <v>0.9850000000000001</v>
      </c>
      <c r="BS41" s="51">
        <f t="shared" si="86"/>
        <v>0.27361111111111114</v>
      </c>
      <c r="BT41" s="51">
        <f t="shared" si="87"/>
        <v>2736.1111111111113</v>
      </c>
      <c r="BU41" s="51">
        <f t="shared" si="88"/>
        <v>2.7361111111111112</v>
      </c>
      <c r="BV41" s="3"/>
      <c r="BW41" s="210" t="s">
        <v>274</v>
      </c>
      <c r="BX41" s="210"/>
      <c r="BY41" s="210"/>
      <c r="BZ41" s="210"/>
      <c r="CA41" s="51">
        <f t="shared" si="89"/>
        <v>0.06</v>
      </c>
      <c r="CB41" s="51">
        <f t="shared" ref="CB41:CB42" si="99">CA41*$AQ$59/$AO$45</f>
        <v>1.6666666666666666E-2</v>
      </c>
      <c r="CC41" s="51">
        <f t="shared" si="90"/>
        <v>166.66666666666666</v>
      </c>
      <c r="CD41" s="51">
        <f t="shared" si="91"/>
        <v>0.16666666666666666</v>
      </c>
      <c r="CE41" s="3"/>
      <c r="CF41" s="3"/>
      <c r="CG41" s="3"/>
      <c r="CH41" s="3"/>
      <c r="CI41" s="3"/>
      <c r="CJ41" s="3"/>
      <c r="CK41" s="3"/>
      <c r="CL41" s="3"/>
      <c r="CM41" s="3"/>
      <c r="CN41" s="3"/>
    </row>
    <row r="42" spans="5:128" x14ac:dyDescent="0.25">
      <c r="E42" s="2"/>
      <c r="F42" s="2"/>
      <c r="G42" s="210" t="s">
        <v>323</v>
      </c>
      <c r="H42" s="210"/>
      <c r="I42" s="210"/>
      <c r="J42" s="210"/>
      <c r="K42" s="54">
        <f t="shared" si="72"/>
        <v>104</v>
      </c>
      <c r="L42" s="54">
        <f t="shared" si="73"/>
        <v>28.888888888888889</v>
      </c>
      <c r="M42" s="54">
        <f t="shared" si="74"/>
        <v>288888.88888888893</v>
      </c>
      <c r="N42" s="54"/>
      <c r="O42" s="210" t="s">
        <v>342</v>
      </c>
      <c r="P42" s="210"/>
      <c r="Q42" s="210"/>
      <c r="R42" s="210"/>
      <c r="S42" s="9">
        <f t="shared" si="75"/>
        <v>59</v>
      </c>
      <c r="T42" s="9">
        <f t="shared" si="76"/>
        <v>16.388888888888889</v>
      </c>
      <c r="U42" s="9">
        <f t="shared" si="77"/>
        <v>163888.88888888891</v>
      </c>
      <c r="W42" s="210" t="s">
        <v>210</v>
      </c>
      <c r="X42" s="210"/>
      <c r="Y42" s="210"/>
      <c r="Z42" s="210"/>
      <c r="AA42" s="9">
        <f t="shared" si="92"/>
        <v>7.14</v>
      </c>
      <c r="AB42" s="9">
        <f t="shared" si="93"/>
        <v>1.9833333333333334</v>
      </c>
      <c r="AC42" s="9">
        <f t="shared" si="94"/>
        <v>19833.333333333332</v>
      </c>
      <c r="AD42" s="9">
        <f t="shared" si="78"/>
        <v>19.833333333333332</v>
      </c>
      <c r="AG42" s="210" t="s">
        <v>174</v>
      </c>
      <c r="AH42" s="210"/>
      <c r="AI42" s="210"/>
      <c r="AJ42" s="210"/>
      <c r="AK42" s="9">
        <f>SUM(AG7:AL7)</f>
        <v>12.36</v>
      </c>
      <c r="AL42" s="9">
        <f t="shared" si="79"/>
        <v>3.4333333333333336</v>
      </c>
      <c r="AM42" s="9">
        <f t="shared" si="95"/>
        <v>34333.333333333336</v>
      </c>
      <c r="AN42" s="9">
        <f>AM42/1000</f>
        <v>34.333333333333336</v>
      </c>
      <c r="AO42" s="9"/>
      <c r="AP42" s="9"/>
      <c r="AQ42" s="9"/>
      <c r="AR42" s="9"/>
      <c r="AS42" s="9"/>
      <c r="AT42" s="9"/>
      <c r="AU42" s="9"/>
      <c r="AV42" s="210" t="s">
        <v>226</v>
      </c>
      <c r="AW42" s="210"/>
      <c r="AX42" s="210"/>
      <c r="AY42" s="210"/>
      <c r="AZ42" s="9">
        <f t="shared" si="96"/>
        <v>7</v>
      </c>
      <c r="BA42" s="9">
        <f t="shared" si="97"/>
        <v>1.9444444444444446</v>
      </c>
      <c r="BB42" s="9">
        <f t="shared" si="80"/>
        <v>19444.444444444445</v>
      </c>
      <c r="BC42" s="9">
        <f t="shared" si="81"/>
        <v>19.444444444444446</v>
      </c>
      <c r="BD42" s="9"/>
      <c r="BE42" s="210" t="s">
        <v>243</v>
      </c>
      <c r="BF42" s="210"/>
      <c r="BG42" s="210"/>
      <c r="BH42" s="210"/>
      <c r="BI42" s="9">
        <f t="shared" si="82"/>
        <v>6.38</v>
      </c>
      <c r="BJ42" s="9">
        <f t="shared" si="98"/>
        <v>1.7722222222222221</v>
      </c>
      <c r="BK42" s="9">
        <f t="shared" si="83"/>
        <v>17722.222222222223</v>
      </c>
      <c r="BL42" s="9">
        <f t="shared" si="84"/>
        <v>17.722222222222221</v>
      </c>
      <c r="BM42" s="3"/>
      <c r="BN42" s="210" t="s">
        <v>259</v>
      </c>
      <c r="BO42" s="210"/>
      <c r="BP42" s="210"/>
      <c r="BQ42" s="210"/>
      <c r="BR42" s="51">
        <f t="shared" si="85"/>
        <v>0.48499999999999999</v>
      </c>
      <c r="BS42" s="51">
        <f t="shared" si="86"/>
        <v>0.13472222222222222</v>
      </c>
      <c r="BT42" s="51">
        <f t="shared" si="87"/>
        <v>1347.2222222222224</v>
      </c>
      <c r="BU42" s="51">
        <f t="shared" si="88"/>
        <v>1.3472222222222223</v>
      </c>
      <c r="BV42" s="3"/>
      <c r="BW42" s="210" t="s">
        <v>275</v>
      </c>
      <c r="BX42" s="210"/>
      <c r="BY42" s="210"/>
      <c r="BZ42" s="210"/>
      <c r="CA42" s="51">
        <f t="shared" si="89"/>
        <v>0.505</v>
      </c>
      <c r="CB42" s="51">
        <f t="shared" si="99"/>
        <v>0.14027777777777778</v>
      </c>
      <c r="CC42" s="51">
        <f t="shared" si="90"/>
        <v>1402.7777777777781</v>
      </c>
      <c r="CD42" s="51">
        <f t="shared" si="91"/>
        <v>1.4027777777777781</v>
      </c>
      <c r="CE42" s="3"/>
      <c r="CF42" s="3"/>
      <c r="CG42" s="3"/>
      <c r="CH42" s="3"/>
      <c r="CI42" s="3"/>
      <c r="CJ42" s="3"/>
      <c r="CK42" s="3"/>
      <c r="CL42" s="3"/>
      <c r="CM42" s="3"/>
      <c r="CN42" s="3"/>
    </row>
    <row r="43" spans="5:128" x14ac:dyDescent="0.25">
      <c r="E43" s="2"/>
      <c r="F43" s="2"/>
      <c r="G43" s="215" t="s">
        <v>202</v>
      </c>
      <c r="H43" s="215"/>
      <c r="I43" s="215"/>
      <c r="J43" s="215"/>
      <c r="K43" s="54"/>
      <c r="L43" s="54">
        <f>AVERAGE(L39:L42)</f>
        <v>27.777777777777779</v>
      </c>
      <c r="M43" s="54">
        <f>AVERAGE(M39:M42)</f>
        <v>277777.77777777781</v>
      </c>
      <c r="N43" s="54"/>
      <c r="O43" s="212" t="s">
        <v>202</v>
      </c>
      <c r="P43" s="212"/>
      <c r="Q43" s="212"/>
      <c r="R43" s="212"/>
      <c r="S43" s="9"/>
      <c r="T43" s="9">
        <f>AVERAGE(T39:T42)</f>
        <v>16.388888888888889</v>
      </c>
      <c r="U43" s="9">
        <f>AVERAGE(U39:U42)</f>
        <v>163888.88888888888</v>
      </c>
      <c r="W43" s="212" t="s">
        <v>202</v>
      </c>
      <c r="X43" s="212"/>
      <c r="Y43" s="212"/>
      <c r="Z43" s="212"/>
      <c r="AC43" s="9">
        <f>AVERAGE(AC39:AC42)</f>
        <v>22420.138888888891</v>
      </c>
      <c r="AD43" s="9">
        <f>AVERAGE(AD39:AD42)</f>
        <v>22.420138888888889</v>
      </c>
      <c r="AG43" s="210" t="s">
        <v>184</v>
      </c>
      <c r="AH43" s="210"/>
      <c r="AI43" s="210"/>
      <c r="AJ43" s="210"/>
      <c r="AK43" s="9"/>
      <c r="AL43" s="9"/>
      <c r="AM43" s="9">
        <f>SUM(AM39:AM42)</f>
        <v>133947.22222222222</v>
      </c>
      <c r="AN43" s="9">
        <f>SUM(AN39:AN42)</f>
        <v>133.94722222222222</v>
      </c>
      <c r="AO43" s="210" t="s">
        <v>178</v>
      </c>
      <c r="AP43" s="210"/>
      <c r="AQ43" s="210"/>
      <c r="AR43" s="7">
        <f>1*AO45/1.5</f>
        <v>8</v>
      </c>
      <c r="AS43" s="9"/>
      <c r="AT43" s="48"/>
      <c r="AU43" s="9"/>
      <c r="AV43" s="210" t="s">
        <v>202</v>
      </c>
      <c r="AW43" s="210"/>
      <c r="AX43" s="210"/>
      <c r="AY43" s="210"/>
      <c r="AZ43" s="9"/>
      <c r="BA43" s="9"/>
      <c r="BB43" s="9">
        <f>AVERAGE(BB39:BB42)</f>
        <v>14118.055555555557</v>
      </c>
      <c r="BC43" s="9">
        <f>AVERAGE(BC39:BC42)</f>
        <v>14.118055555555557</v>
      </c>
      <c r="BD43" s="9"/>
      <c r="BE43" s="212" t="s">
        <v>202</v>
      </c>
      <c r="BF43" s="212"/>
      <c r="BG43" s="212"/>
      <c r="BH43" s="212"/>
      <c r="BK43" s="9">
        <f>AVERAGE(BK39:BK42)</f>
        <v>13572.916666666668</v>
      </c>
      <c r="BL43" s="9">
        <f>AVERAGE(BL39:BL42)</f>
        <v>13.572916666666666</v>
      </c>
      <c r="BM43" s="3"/>
      <c r="BN43" s="212" t="s">
        <v>202</v>
      </c>
      <c r="BO43" s="212"/>
      <c r="BP43" s="212"/>
      <c r="BQ43" s="212"/>
      <c r="BR43" s="52"/>
      <c r="BS43" s="51"/>
      <c r="BT43" s="51">
        <f>AVERAGE(BT39:BT42)</f>
        <v>1524.3055555555557</v>
      </c>
      <c r="BU43" s="51">
        <f>AVERAGE(BU39:BU42)</f>
        <v>1.5243055555555556</v>
      </c>
      <c r="BV43" s="3"/>
      <c r="BW43" s="214" t="s">
        <v>202</v>
      </c>
      <c r="BX43" s="214"/>
      <c r="BY43" s="214"/>
      <c r="BZ43" s="214"/>
      <c r="CA43" s="8"/>
      <c r="CB43" s="51"/>
      <c r="CC43" s="51">
        <f>AVERAGE(CC39:CC42)</f>
        <v>2118.0555555555561</v>
      </c>
      <c r="CD43" s="51">
        <f>AVERAGE(CD39:CD42)</f>
        <v>2.1180555555555558</v>
      </c>
      <c r="CE43" s="3"/>
      <c r="CF43" s="3"/>
      <c r="CG43" s="3"/>
      <c r="CH43" s="3"/>
      <c r="CI43" s="3"/>
      <c r="CJ43" s="3"/>
      <c r="CK43" s="3"/>
      <c r="CL43" s="3"/>
      <c r="CM43" s="3"/>
      <c r="CN43" s="3"/>
    </row>
    <row r="44" spans="5:128" x14ac:dyDescent="0.25">
      <c r="E44" s="2"/>
      <c r="F44" s="2"/>
      <c r="G44" s="2"/>
      <c r="H44" s="2"/>
      <c r="AG44" s="9"/>
      <c r="AH44" s="9"/>
      <c r="AI44" s="9"/>
      <c r="AJ44" s="9"/>
      <c r="AK44" s="9"/>
      <c r="AL44" s="9"/>
      <c r="AM44" s="9"/>
      <c r="AN44" s="9"/>
      <c r="AO44" s="9" t="s">
        <v>179</v>
      </c>
      <c r="AP44" s="9"/>
      <c r="AQ44" s="9"/>
      <c r="AR44" s="9">
        <f>10000*AR43/1</f>
        <v>80000</v>
      </c>
      <c r="AS44" s="9"/>
      <c r="AT44" s="9"/>
      <c r="AU44" s="9"/>
      <c r="AV44" s="9"/>
      <c r="AW44" s="9"/>
      <c r="AX44" s="9"/>
      <c r="AY44" s="9"/>
      <c r="AZ44" s="9"/>
      <c r="BA44" s="9"/>
      <c r="BB44" s="9"/>
      <c r="BC44" s="9"/>
      <c r="BD44" s="9"/>
      <c r="BM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5:128" x14ac:dyDescent="0.25">
      <c r="E45" s="2"/>
      <c r="F45" s="2"/>
      <c r="G45" s="210" t="s">
        <v>326</v>
      </c>
      <c r="H45" s="210"/>
      <c r="I45" s="210"/>
      <c r="J45" s="210"/>
      <c r="K45" s="51">
        <f>SUM(I8:N8)</f>
        <v>47</v>
      </c>
      <c r="L45" s="51">
        <f>K45*$AQ$59/$AO$45</f>
        <v>13.055555555555557</v>
      </c>
      <c r="M45" s="51">
        <f>K45*$AS$54/$AO$45</f>
        <v>130555.55555555556</v>
      </c>
      <c r="O45" s="210" t="s">
        <v>343</v>
      </c>
      <c r="P45" s="210"/>
      <c r="Q45" s="210"/>
      <c r="R45" s="210"/>
      <c r="S45" s="9">
        <f>SUM(I24:N24)</f>
        <v>34</v>
      </c>
      <c r="T45" s="9">
        <f>S45*$AQ$59/$AO$45</f>
        <v>9.4444444444444446</v>
      </c>
      <c r="U45" s="9">
        <f>S45*$AS$54/$AO$45</f>
        <v>94444.444444444453</v>
      </c>
      <c r="W45" s="210" t="s">
        <v>211</v>
      </c>
      <c r="X45" s="210"/>
      <c r="Y45" s="210"/>
      <c r="Z45" s="210"/>
      <c r="AA45" s="9">
        <f>SUM(AG24:AL24)</f>
        <v>3.625</v>
      </c>
      <c r="AB45" s="9">
        <f>AA45*$AQ$59/$AO$45</f>
        <v>1.0069444444444444</v>
      </c>
      <c r="AC45" s="9">
        <f>AA45*$AS$54/$AO$45</f>
        <v>10069.444444444445</v>
      </c>
      <c r="AD45" s="9">
        <f>AC45/1000</f>
        <v>10.069444444444445</v>
      </c>
      <c r="AG45" s="9"/>
      <c r="AH45" s="9"/>
      <c r="AI45" s="9"/>
      <c r="AJ45" s="9"/>
      <c r="AK45" s="9"/>
      <c r="AL45" s="9"/>
      <c r="AM45" s="210" t="s">
        <v>180</v>
      </c>
      <c r="AN45" s="210"/>
      <c r="AO45" s="7">
        <v>12</v>
      </c>
      <c r="AP45" s="9"/>
      <c r="AQ45" s="9"/>
      <c r="AR45" s="9"/>
      <c r="AS45" s="9"/>
      <c r="AT45" s="9"/>
      <c r="AU45" s="9"/>
      <c r="AV45" s="210" t="s">
        <v>228</v>
      </c>
      <c r="AW45" s="210"/>
      <c r="AX45" s="210"/>
      <c r="AY45" s="210"/>
      <c r="AZ45" s="9">
        <f>SUM(AM8:AR8)</f>
        <v>4.92</v>
      </c>
      <c r="BA45" s="9">
        <f>AZ45*$AQ$59/$AO$45</f>
        <v>1.3666666666666669</v>
      </c>
      <c r="BB45" s="9">
        <f>AZ45*$AS$54/$AO$45</f>
        <v>13666.666666666666</v>
      </c>
      <c r="BC45" s="9">
        <f>BB45/1000</f>
        <v>13.666666666666666</v>
      </c>
      <c r="BD45" s="9"/>
      <c r="BE45" s="210" t="s">
        <v>244</v>
      </c>
      <c r="BF45" s="210"/>
      <c r="BG45" s="210"/>
      <c r="BH45" s="210"/>
      <c r="BI45" s="9">
        <f>SUM(AM24:AR24)</f>
        <v>2.7100000000000004</v>
      </c>
      <c r="BJ45" s="9">
        <f>BI45*$AQ$59/$AO$45</f>
        <v>0.75277777777777788</v>
      </c>
      <c r="BK45" s="9">
        <f>BI45*$AS$54/$AO$45</f>
        <v>7527.7777777777801</v>
      </c>
      <c r="BL45" s="9">
        <f>BK45/1000</f>
        <v>7.5277777777777803</v>
      </c>
      <c r="BM45" s="3"/>
      <c r="BN45" s="210" t="s">
        <v>260</v>
      </c>
      <c r="BO45" s="210"/>
      <c r="BP45" s="210"/>
      <c r="BQ45" s="210"/>
      <c r="BR45" s="51">
        <f>SUM(AS8:AX8)</f>
        <v>1.74</v>
      </c>
      <c r="BS45" s="51">
        <f>BR45*$AQ$59/$AO$45</f>
        <v>0.48333333333333334</v>
      </c>
      <c r="BT45" s="51">
        <f>BR45*$AS$54/$AO$45</f>
        <v>4833.3333333333339</v>
      </c>
      <c r="BU45" s="51">
        <f>BT45/1000</f>
        <v>4.8333333333333339</v>
      </c>
      <c r="BV45" s="3"/>
      <c r="BW45" s="210" t="s">
        <v>276</v>
      </c>
      <c r="BX45" s="210"/>
      <c r="BY45" s="210"/>
      <c r="BZ45" s="210"/>
      <c r="CA45" s="53">
        <f>SUM(AS24:AX24)</f>
        <v>0.45</v>
      </c>
      <c r="CB45" s="51">
        <f>CA45*$AQ$59/$AO$45</f>
        <v>0.125</v>
      </c>
      <c r="CC45" s="51">
        <f>CA45*$AS$54/$AO$45</f>
        <v>1250.0000000000002</v>
      </c>
      <c r="CD45" s="51">
        <f>CC45/1000</f>
        <v>1.2500000000000002</v>
      </c>
      <c r="CE45" s="3"/>
      <c r="CF45" s="3"/>
      <c r="CG45" s="3"/>
      <c r="CH45" s="3"/>
      <c r="CI45" s="3"/>
      <c r="CJ45" s="3"/>
      <c r="CK45" s="3"/>
      <c r="CL45" s="3"/>
      <c r="CM45" s="3"/>
      <c r="CN45" s="3"/>
    </row>
    <row r="46" spans="5:128" x14ac:dyDescent="0.25">
      <c r="E46" s="2"/>
      <c r="F46" s="2"/>
      <c r="G46" s="210" t="s">
        <v>327</v>
      </c>
      <c r="H46" s="210"/>
      <c r="I46" s="210"/>
      <c r="J46" s="210"/>
      <c r="K46" s="51">
        <f t="shared" ref="K46:K48" si="100">SUM(I9:N9)</f>
        <v>87</v>
      </c>
      <c r="L46" s="51">
        <f t="shared" ref="L46:L48" si="101">K46*$AQ$59/$AO$45</f>
        <v>24.166666666666668</v>
      </c>
      <c r="M46" s="51">
        <f t="shared" ref="M46:M48" si="102">K46*$AS$54/$AO$45</f>
        <v>241666.66666666666</v>
      </c>
      <c r="O46" s="210" t="s">
        <v>344</v>
      </c>
      <c r="P46" s="210"/>
      <c r="Q46" s="210"/>
      <c r="R46" s="210"/>
      <c r="S46" s="9">
        <f t="shared" ref="S46:S48" si="103">SUM(I25:N25)</f>
        <v>84</v>
      </c>
      <c r="T46" s="9">
        <f t="shared" ref="T46:T48" si="104">S46*$AQ$59/$AO$45</f>
        <v>23.333333333333332</v>
      </c>
      <c r="U46" s="9">
        <f t="shared" ref="U46:U48" si="105">S46*$AS$54/$AO$45</f>
        <v>233333.33333333334</v>
      </c>
      <c r="W46" s="210" t="s">
        <v>212</v>
      </c>
      <c r="X46" s="210"/>
      <c r="Y46" s="210"/>
      <c r="Z46" s="210"/>
      <c r="AA46" s="9">
        <f>SUM(AG25:AL25)</f>
        <v>10.355</v>
      </c>
      <c r="AB46" s="9">
        <f t="shared" ref="AB46:AB48" si="106">AA46*$AQ$59/$AO$45</f>
        <v>2.8763888888888896</v>
      </c>
      <c r="AC46" s="9">
        <f t="shared" ref="AC46:AC48" si="107">AA46*$AS$54/$AO$45</f>
        <v>28763.888888888891</v>
      </c>
      <c r="AD46" s="9">
        <f t="shared" ref="AD46:AD48" si="108">AC46/1000</f>
        <v>28.763888888888889</v>
      </c>
      <c r="AG46" s="9"/>
      <c r="AH46" s="9"/>
      <c r="AI46" s="9"/>
      <c r="AJ46" s="9"/>
      <c r="AK46" s="9"/>
      <c r="AL46" s="9"/>
      <c r="AM46" s="9"/>
      <c r="AN46" s="9"/>
      <c r="AO46" s="9"/>
      <c r="AP46" s="9"/>
      <c r="AQ46" s="9"/>
      <c r="AR46" s="9"/>
      <c r="AS46" s="9"/>
      <c r="AT46" s="9"/>
      <c r="AU46" s="9"/>
      <c r="AV46" s="210" t="s">
        <v>229</v>
      </c>
      <c r="AW46" s="210"/>
      <c r="AX46" s="210"/>
      <c r="AY46" s="210"/>
      <c r="AZ46" s="9">
        <f t="shared" ref="AZ46:AZ48" si="109">SUM(AM9:AR9)</f>
        <v>9.375</v>
      </c>
      <c r="BA46" s="9">
        <f t="shared" ref="BA46:BA48" si="110">AZ46*$AQ$59/$AO$45</f>
        <v>2.6041666666666665</v>
      </c>
      <c r="BB46" s="9">
        <f t="shared" ref="BB46:BB48" si="111">AZ46*$AS$54/$AO$45</f>
        <v>26041.666666666668</v>
      </c>
      <c r="BC46" s="9">
        <f t="shared" ref="BC46:BC48" si="112">BB46/1000</f>
        <v>26.041666666666668</v>
      </c>
      <c r="BD46" s="9"/>
      <c r="BE46" s="210" t="s">
        <v>245</v>
      </c>
      <c r="BF46" s="210"/>
      <c r="BG46" s="210"/>
      <c r="BH46" s="210"/>
      <c r="BI46" s="9">
        <f>SUM(AM25:AR25)</f>
        <v>6.18</v>
      </c>
      <c r="BJ46" s="9">
        <f t="shared" ref="BJ46:BJ48" si="113">BI46*$AQ$59/$AO$45</f>
        <v>1.7166666666666668</v>
      </c>
      <c r="BK46" s="9">
        <f t="shared" ref="BK46:BK48" si="114">BI46*$AS$54/$AO$45</f>
        <v>17166.666666666668</v>
      </c>
      <c r="BL46" s="9">
        <f t="shared" ref="BL46:BL48" si="115">BK46/1000</f>
        <v>17.166666666666668</v>
      </c>
      <c r="BM46" s="3"/>
      <c r="BN46" s="210" t="s">
        <v>261</v>
      </c>
      <c r="BO46" s="210"/>
      <c r="BP46" s="210"/>
      <c r="BQ46" s="210"/>
      <c r="BR46" s="51">
        <f t="shared" ref="BR46:BR48" si="116">SUM(AS9:AX9)</f>
        <v>1.03</v>
      </c>
      <c r="BS46" s="51">
        <f t="shared" ref="BS46:BS48" si="117">BR46*$AQ$59/$AO$45</f>
        <v>0.28611111111111115</v>
      </c>
      <c r="BT46" s="51">
        <f t="shared" ref="BT46:BT48" si="118">BR46*$AS$54/$AO$45</f>
        <v>2861.1111111111113</v>
      </c>
      <c r="BU46" s="51">
        <f t="shared" ref="BU46:BU48" si="119">BT46/1000</f>
        <v>2.8611111111111112</v>
      </c>
      <c r="BV46" s="3"/>
      <c r="BW46" s="210" t="s">
        <v>277</v>
      </c>
      <c r="BX46" s="210"/>
      <c r="BY46" s="210"/>
      <c r="BZ46" s="210"/>
      <c r="CA46" s="53">
        <f t="shared" ref="CA46:CA48" si="120">SUM(AS25:AX25)</f>
        <v>1.3049999999999999</v>
      </c>
      <c r="CB46" s="51">
        <f t="shared" ref="CB46:CB48" si="121">CA46*$AQ$59/$AO$45</f>
        <v>0.36249999999999999</v>
      </c>
      <c r="CC46" s="51">
        <f t="shared" ref="CC46:CC48" si="122">CA46*$AS$54/$AO$45</f>
        <v>3625</v>
      </c>
      <c r="CD46" s="51">
        <f t="shared" ref="CD46:CD48" si="123">CC46/1000</f>
        <v>3.625</v>
      </c>
      <c r="CE46" s="3"/>
      <c r="CF46" s="3"/>
      <c r="CG46" s="3"/>
      <c r="CH46" s="3"/>
      <c r="CI46" s="3"/>
      <c r="CJ46" s="3"/>
      <c r="CK46" s="3"/>
      <c r="CL46" s="3"/>
      <c r="CM46" s="3"/>
      <c r="CN46" s="3"/>
    </row>
    <row r="47" spans="5:128" x14ac:dyDescent="0.25">
      <c r="E47" s="2"/>
      <c r="F47" s="2"/>
      <c r="G47" s="210" t="s">
        <v>328</v>
      </c>
      <c r="H47" s="210"/>
      <c r="I47" s="210"/>
      <c r="J47" s="210"/>
      <c r="K47" s="51">
        <f t="shared" si="100"/>
        <v>75</v>
      </c>
      <c r="L47" s="51">
        <f t="shared" si="101"/>
        <v>20.833333333333332</v>
      </c>
      <c r="M47" s="51">
        <f t="shared" si="102"/>
        <v>208333.33333333334</v>
      </c>
      <c r="O47" s="210" t="s">
        <v>345</v>
      </c>
      <c r="P47" s="210"/>
      <c r="Q47" s="210"/>
      <c r="R47" s="210"/>
      <c r="S47" s="9">
        <f t="shared" si="103"/>
        <v>54</v>
      </c>
      <c r="T47" s="9">
        <f t="shared" si="104"/>
        <v>15</v>
      </c>
      <c r="U47" s="9">
        <f t="shared" si="105"/>
        <v>150000.00000000003</v>
      </c>
      <c r="W47" s="210" t="s">
        <v>213</v>
      </c>
      <c r="X47" s="210"/>
      <c r="Y47" s="210"/>
      <c r="Z47" s="210"/>
      <c r="AA47" s="9">
        <f t="shared" ref="AA47:AA48" si="124">SUM(AG26:AL26)</f>
        <v>6.09</v>
      </c>
      <c r="AB47" s="9">
        <f t="shared" si="106"/>
        <v>1.6916666666666667</v>
      </c>
      <c r="AC47" s="9">
        <f t="shared" si="107"/>
        <v>16916.666666666668</v>
      </c>
      <c r="AD47" s="9">
        <f t="shared" si="108"/>
        <v>16.916666666666668</v>
      </c>
      <c r="AG47" s="210" t="s">
        <v>194</v>
      </c>
      <c r="AH47" s="210"/>
      <c r="AI47" s="210"/>
      <c r="AJ47" s="210"/>
      <c r="AK47" s="9">
        <f>SUM(AG8:AL8)</f>
        <v>5.7050000000000001</v>
      </c>
      <c r="AL47" s="9">
        <f>AK47*$AQ$59/$AO$45</f>
        <v>1.5847222222222224</v>
      </c>
      <c r="AM47" s="9">
        <f>AK47*$AS$54/$AO$45</f>
        <v>15847.222222222224</v>
      </c>
      <c r="AN47" s="9">
        <f>AM47/1000</f>
        <v>15.847222222222225</v>
      </c>
      <c r="AO47" s="9"/>
      <c r="AP47" s="9"/>
      <c r="AQ47" s="9"/>
      <c r="AR47" s="9"/>
      <c r="AS47" s="9"/>
      <c r="AT47" s="9"/>
      <c r="AU47" s="9"/>
      <c r="AV47" s="210" t="s">
        <v>230</v>
      </c>
      <c r="AW47" s="210"/>
      <c r="AX47" s="210"/>
      <c r="AY47" s="210"/>
      <c r="AZ47" s="9">
        <f t="shared" si="109"/>
        <v>8.35</v>
      </c>
      <c r="BA47" s="9">
        <f t="shared" si="110"/>
        <v>2.3194444444444442</v>
      </c>
      <c r="BB47" s="9">
        <f t="shared" si="111"/>
        <v>23194.444444444442</v>
      </c>
      <c r="BC47" s="9">
        <f t="shared" si="112"/>
        <v>23.194444444444443</v>
      </c>
      <c r="BD47" s="9"/>
      <c r="BE47" s="210" t="s">
        <v>246</v>
      </c>
      <c r="BF47" s="210"/>
      <c r="BG47" s="210"/>
      <c r="BH47" s="210"/>
      <c r="BI47" s="9">
        <f t="shared" ref="BI47:BI48" si="125">SUM(AM26:AR26)</f>
        <v>5.7149999999999999</v>
      </c>
      <c r="BJ47" s="9">
        <f t="shared" si="113"/>
        <v>1.5875000000000001</v>
      </c>
      <c r="BK47" s="9">
        <f t="shared" si="114"/>
        <v>15875</v>
      </c>
      <c r="BL47" s="9">
        <f t="shared" si="115"/>
        <v>15.875</v>
      </c>
      <c r="BM47" s="3"/>
      <c r="BN47" s="210" t="s">
        <v>262</v>
      </c>
      <c r="BO47" s="210"/>
      <c r="BP47" s="210"/>
      <c r="BQ47" s="210"/>
      <c r="BR47" s="51">
        <f t="shared" si="116"/>
        <v>1.33</v>
      </c>
      <c r="BS47" s="51">
        <f t="shared" si="117"/>
        <v>0.36944444444444446</v>
      </c>
      <c r="BT47" s="51">
        <f t="shared" si="118"/>
        <v>3694.4444444444448</v>
      </c>
      <c r="BU47" s="51">
        <f t="shared" si="119"/>
        <v>3.6944444444444446</v>
      </c>
      <c r="BV47" s="3"/>
      <c r="BW47" s="210" t="s">
        <v>278</v>
      </c>
      <c r="BX47" s="210"/>
      <c r="BY47" s="210"/>
      <c r="BZ47" s="210"/>
      <c r="CA47" s="53">
        <f t="shared" si="120"/>
        <v>0.84499999999999997</v>
      </c>
      <c r="CB47" s="51">
        <f t="shared" si="121"/>
        <v>0.23472222222222225</v>
      </c>
      <c r="CC47" s="51">
        <f t="shared" si="122"/>
        <v>2347.2222222222222</v>
      </c>
      <c r="CD47" s="51">
        <f t="shared" si="123"/>
        <v>2.3472222222222223</v>
      </c>
      <c r="CE47" s="3"/>
      <c r="CF47" s="3"/>
      <c r="CG47" s="3"/>
      <c r="CH47" s="3"/>
      <c r="CI47" s="3"/>
      <c r="CJ47" s="3"/>
      <c r="CK47" s="3"/>
      <c r="CL47" s="3"/>
      <c r="CM47" s="3"/>
      <c r="CN47" s="3"/>
    </row>
    <row r="48" spans="5:128" x14ac:dyDescent="0.25">
      <c r="E48" s="2"/>
      <c r="F48" s="2"/>
      <c r="G48" s="210" t="s">
        <v>329</v>
      </c>
      <c r="H48" s="210"/>
      <c r="I48" s="210"/>
      <c r="J48" s="210"/>
      <c r="K48" s="51">
        <f t="shared" si="100"/>
        <v>81</v>
      </c>
      <c r="L48" s="51">
        <f t="shared" si="101"/>
        <v>22.5</v>
      </c>
      <c r="M48" s="51">
        <f t="shared" si="102"/>
        <v>225000</v>
      </c>
      <c r="O48" s="210" t="s">
        <v>346</v>
      </c>
      <c r="P48" s="210"/>
      <c r="Q48" s="210"/>
      <c r="R48" s="210"/>
      <c r="S48" s="9">
        <f t="shared" si="103"/>
        <v>24</v>
      </c>
      <c r="T48" s="9">
        <f t="shared" si="104"/>
        <v>6.666666666666667</v>
      </c>
      <c r="U48" s="9">
        <f t="shared" si="105"/>
        <v>66666.666666666672</v>
      </c>
      <c r="W48" s="210" t="s">
        <v>214</v>
      </c>
      <c r="X48" s="210"/>
      <c r="Y48" s="210"/>
      <c r="Z48" s="210"/>
      <c r="AA48" s="9">
        <f t="shared" si="124"/>
        <v>2.6100000000000003</v>
      </c>
      <c r="AB48" s="9">
        <f t="shared" si="106"/>
        <v>0.72500000000000009</v>
      </c>
      <c r="AC48" s="9">
        <f t="shared" si="107"/>
        <v>7250.0000000000009</v>
      </c>
      <c r="AD48" s="9">
        <f t="shared" si="108"/>
        <v>7.2500000000000009</v>
      </c>
      <c r="AG48" s="210" t="s">
        <v>195</v>
      </c>
      <c r="AH48" s="210"/>
      <c r="AI48" s="210"/>
      <c r="AJ48" s="210"/>
      <c r="AK48" s="9">
        <f>SUM(AG9:AL9)</f>
        <v>9.9550000000000001</v>
      </c>
      <c r="AL48" s="9">
        <f>AK48*$AQ$59/$AO$45</f>
        <v>2.7652777777777779</v>
      </c>
      <c r="AM48" s="9">
        <f t="shared" ref="AM48:AM49" si="126">AK48*$AS$54/$AO$45</f>
        <v>27652.777777777781</v>
      </c>
      <c r="AN48" s="9">
        <f>AM48/1000</f>
        <v>27.652777777777782</v>
      </c>
      <c r="AO48" s="9"/>
      <c r="AP48" s="46" t="s">
        <v>185</v>
      </c>
      <c r="AQ48" s="46"/>
      <c r="AR48" s="46"/>
      <c r="AS48" s="46">
        <v>1.5</v>
      </c>
      <c r="AT48" s="46" t="s">
        <v>186</v>
      </c>
      <c r="AU48" s="9"/>
      <c r="AV48" s="210" t="s">
        <v>231</v>
      </c>
      <c r="AW48" s="210"/>
      <c r="AX48" s="210"/>
      <c r="AY48" s="210"/>
      <c r="AZ48" s="9">
        <f t="shared" si="109"/>
        <v>10.285</v>
      </c>
      <c r="BA48" s="9">
        <f t="shared" si="110"/>
        <v>2.8569444444444447</v>
      </c>
      <c r="BB48" s="9">
        <f t="shared" si="111"/>
        <v>28569.444444444449</v>
      </c>
      <c r="BC48" s="9">
        <f t="shared" si="112"/>
        <v>28.56944444444445</v>
      </c>
      <c r="BD48" s="9"/>
      <c r="BE48" s="210" t="s">
        <v>247</v>
      </c>
      <c r="BF48" s="210"/>
      <c r="BG48" s="210"/>
      <c r="BH48" s="210"/>
      <c r="BI48" s="9">
        <f t="shared" si="125"/>
        <v>8.3849999999999998</v>
      </c>
      <c r="BJ48" s="9">
        <f t="shared" si="113"/>
        <v>2.3291666666666666</v>
      </c>
      <c r="BK48" s="9">
        <f t="shared" si="114"/>
        <v>23291.666666666668</v>
      </c>
      <c r="BL48" s="9">
        <f t="shared" si="115"/>
        <v>23.291666666666668</v>
      </c>
      <c r="BM48" s="3"/>
      <c r="BN48" s="210" t="s">
        <v>263</v>
      </c>
      <c r="BO48" s="210"/>
      <c r="BP48" s="210"/>
      <c r="BQ48" s="210"/>
      <c r="BR48" s="51">
        <f t="shared" si="116"/>
        <v>1.1199999999999999</v>
      </c>
      <c r="BS48" s="51">
        <f t="shared" si="117"/>
        <v>0.31111111111111106</v>
      </c>
      <c r="BT48" s="51">
        <f t="shared" si="118"/>
        <v>3111.1111111111113</v>
      </c>
      <c r="BU48" s="51">
        <f t="shared" si="119"/>
        <v>3.1111111111111112</v>
      </c>
      <c r="BV48" s="3"/>
      <c r="BW48" s="210" t="s">
        <v>279</v>
      </c>
      <c r="BX48" s="210"/>
      <c r="BY48" s="210"/>
      <c r="BZ48" s="210"/>
      <c r="CA48" s="53">
        <f t="shared" si="120"/>
        <v>1.04</v>
      </c>
      <c r="CB48" s="51">
        <f t="shared" si="121"/>
        <v>0.28888888888888892</v>
      </c>
      <c r="CC48" s="51">
        <f t="shared" si="122"/>
        <v>2888.8888888888891</v>
      </c>
      <c r="CD48" s="51">
        <f t="shared" si="123"/>
        <v>2.8888888888888893</v>
      </c>
      <c r="CE48" s="3"/>
      <c r="CF48" s="3"/>
      <c r="CG48" s="3"/>
      <c r="CH48" s="3"/>
      <c r="CI48" s="3"/>
      <c r="CJ48" s="3"/>
      <c r="CK48" s="3"/>
      <c r="CL48" s="3"/>
      <c r="CM48" s="3"/>
      <c r="CN48" s="3"/>
    </row>
    <row r="49" spans="5:92" x14ac:dyDescent="0.25">
      <c r="E49" s="2"/>
      <c r="F49" s="2"/>
      <c r="G49" s="215" t="s">
        <v>202</v>
      </c>
      <c r="H49" s="215"/>
      <c r="I49" s="215"/>
      <c r="J49" s="215"/>
      <c r="K49" s="51"/>
      <c r="L49" s="51">
        <f>AVERAGE(L45:L48)</f>
        <v>20.138888888888889</v>
      </c>
      <c r="M49" s="51">
        <f>AVERAGE(M45:M48)</f>
        <v>201388.88888888891</v>
      </c>
      <c r="O49" s="212" t="s">
        <v>202</v>
      </c>
      <c r="P49" s="212"/>
      <c r="Q49" s="212"/>
      <c r="R49" s="212"/>
      <c r="S49" s="9"/>
      <c r="T49" s="9">
        <f>AVERAGE(T45:T48)</f>
        <v>13.611111111111111</v>
      </c>
      <c r="U49" s="9">
        <f>AVERAGE(U45:U48)</f>
        <v>136111.11111111112</v>
      </c>
      <c r="W49" s="212" t="s">
        <v>184</v>
      </c>
      <c r="X49" s="212"/>
      <c r="Y49" s="212"/>
      <c r="Z49" s="212"/>
      <c r="AB49" s="9"/>
      <c r="AC49" s="9">
        <f>AVERAGE(AC45:AC48)</f>
        <v>15750</v>
      </c>
      <c r="AD49" s="9">
        <f>AVERAGE(AD45:AD48)</f>
        <v>15.75</v>
      </c>
      <c r="AG49" s="210" t="s">
        <v>196</v>
      </c>
      <c r="AH49" s="210"/>
      <c r="AI49" s="210"/>
      <c r="AJ49" s="210"/>
      <c r="AK49" s="9">
        <f>SUM(AG10:AL10)</f>
        <v>8.875</v>
      </c>
      <c r="AL49" s="9">
        <f t="shared" ref="AL49:AL50" si="127">AK49*$AQ$59/$AO$45</f>
        <v>2.4652777777777781</v>
      </c>
      <c r="AM49" s="9">
        <f t="shared" si="126"/>
        <v>24652.777777777781</v>
      </c>
      <c r="AN49" s="9">
        <f t="shared" ref="AN49:AN50" si="128">AM49/1000</f>
        <v>24.652777777777782</v>
      </c>
      <c r="AO49" s="9"/>
      <c r="AP49" s="46" t="s">
        <v>187</v>
      </c>
      <c r="AQ49" s="46"/>
      <c r="AR49" s="46"/>
      <c r="AS49" s="46">
        <v>0.4</v>
      </c>
      <c r="AT49" s="46"/>
      <c r="AU49" s="9"/>
      <c r="AV49" s="210" t="s">
        <v>202</v>
      </c>
      <c r="AW49" s="210"/>
      <c r="AX49" s="210"/>
      <c r="AY49" s="210"/>
      <c r="AZ49" s="9"/>
      <c r="BA49" s="9"/>
      <c r="BB49" s="9">
        <f>AVERAGE(BB45:BB48)</f>
        <v>22868.055555555558</v>
      </c>
      <c r="BC49" s="9">
        <f>AVERAGE(BC45:BC48)</f>
        <v>22.868055555555557</v>
      </c>
      <c r="BD49" s="9"/>
      <c r="BE49" s="212" t="s">
        <v>202</v>
      </c>
      <c r="BF49" s="212"/>
      <c r="BG49" s="212"/>
      <c r="BH49" s="212"/>
      <c r="BK49" s="9">
        <f>AVERAGE(BK45:BK48)</f>
        <v>15965.277777777781</v>
      </c>
      <c r="BL49" s="9">
        <f>AVERAGE(BL45:BL48)</f>
        <v>15.965277777777779</v>
      </c>
      <c r="BM49" s="3"/>
      <c r="BN49" s="212" t="s">
        <v>202</v>
      </c>
      <c r="BO49" s="212"/>
      <c r="BP49" s="212"/>
      <c r="BQ49" s="212"/>
      <c r="BR49" s="51"/>
      <c r="BS49" s="51"/>
      <c r="BT49" s="51">
        <f>AVERAGE(BT45:BT48)</f>
        <v>3625.0000000000005</v>
      </c>
      <c r="BU49" s="51">
        <f>AVERAGE(BU45:BU48)</f>
        <v>3.625</v>
      </c>
      <c r="BV49" s="3"/>
      <c r="BW49" s="213" t="s">
        <v>202</v>
      </c>
      <c r="BX49" s="213"/>
      <c r="BY49" s="213"/>
      <c r="BZ49" s="213"/>
      <c r="CA49" s="53"/>
      <c r="CB49" s="51"/>
      <c r="CC49" s="51">
        <f>AVERAGE(CC45:CC48)</f>
        <v>2527.7777777777778</v>
      </c>
      <c r="CD49" s="51">
        <f>AVERAGE(CD45:CD48)</f>
        <v>2.5277777777777777</v>
      </c>
      <c r="CE49" s="3"/>
      <c r="CF49" s="3"/>
      <c r="CG49" s="3"/>
      <c r="CH49" s="3"/>
      <c r="CI49" s="3"/>
      <c r="CJ49" s="3"/>
      <c r="CK49" s="3"/>
      <c r="CL49" s="3"/>
      <c r="CM49" s="3"/>
      <c r="CN49" s="3"/>
    </row>
    <row r="50" spans="5:92" x14ac:dyDescent="0.25">
      <c r="E50" s="2"/>
      <c r="F50" s="2"/>
      <c r="G50" s="2"/>
      <c r="H50" s="2"/>
      <c r="AG50" s="210" t="s">
        <v>197</v>
      </c>
      <c r="AH50" s="210"/>
      <c r="AI50" s="210"/>
      <c r="AJ50" s="210"/>
      <c r="AK50" s="9">
        <f>SUM(AG11:AL11)</f>
        <v>9.82</v>
      </c>
      <c r="AL50" s="9">
        <f t="shared" si="127"/>
        <v>2.7277777777777779</v>
      </c>
      <c r="AM50" s="9">
        <f>AK50*$AS$54/$AO$45</f>
        <v>27277.777777777781</v>
      </c>
      <c r="AN50" s="9">
        <f t="shared" si="128"/>
        <v>27.277777777777782</v>
      </c>
      <c r="AO50" s="9"/>
      <c r="AP50" s="46" t="s">
        <v>188</v>
      </c>
      <c r="AQ50" s="46"/>
      <c r="AR50" s="46"/>
      <c r="AS50" s="46">
        <v>2</v>
      </c>
      <c r="AT50" s="46"/>
      <c r="AU50" s="9"/>
      <c r="AV50" s="9"/>
      <c r="AW50" s="9"/>
      <c r="AX50" s="9"/>
      <c r="AY50" s="9"/>
      <c r="AZ50" s="9"/>
      <c r="BA50" s="9"/>
      <c r="BB50" s="9"/>
      <c r="BC50" s="9"/>
      <c r="BD50" s="9"/>
      <c r="BM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5:92" x14ac:dyDescent="0.25">
      <c r="E51" s="2"/>
      <c r="F51" s="2"/>
      <c r="G51" s="210" t="s">
        <v>330</v>
      </c>
      <c r="H51" s="210"/>
      <c r="I51" s="210"/>
      <c r="J51" s="210"/>
      <c r="K51" s="51">
        <f>SUM(I12:N12)</f>
        <v>59</v>
      </c>
      <c r="L51" s="51">
        <f>K51*$AQ$59/$AO$45</f>
        <v>16.388888888888889</v>
      </c>
      <c r="M51" s="51">
        <f>K51*$AS$54/$AO$45</f>
        <v>163888.88888888891</v>
      </c>
      <c r="O51" s="210" t="s">
        <v>347</v>
      </c>
      <c r="P51" s="210"/>
      <c r="Q51" s="210"/>
      <c r="R51" s="210"/>
      <c r="S51" s="9">
        <f>SUM(I28:N28)</f>
        <v>50</v>
      </c>
      <c r="T51" s="9">
        <f>S51*$AQ$59/$AO$45</f>
        <v>13.888888888888891</v>
      </c>
      <c r="U51" s="9">
        <f>S51*$AS$54/$AO$45</f>
        <v>138888.88888888891</v>
      </c>
      <c r="W51" s="210" t="s">
        <v>215</v>
      </c>
      <c r="X51" s="210"/>
      <c r="Y51" s="210"/>
      <c r="Z51" s="210"/>
      <c r="AA51" s="9">
        <f>SUM(AG28:AL28)</f>
        <v>5.47</v>
      </c>
      <c r="AB51" s="9">
        <f>AA51*$AQ$59/$AO$45</f>
        <v>1.5194444444444446</v>
      </c>
      <c r="AC51" s="9">
        <f>AA51*$AS$54/$AO$45</f>
        <v>15194.444444444445</v>
      </c>
      <c r="AD51" s="9">
        <f>AC51/1000</f>
        <v>15.194444444444445</v>
      </c>
      <c r="AG51" s="210" t="s">
        <v>184</v>
      </c>
      <c r="AH51" s="210"/>
      <c r="AI51" s="210"/>
      <c r="AJ51" s="210"/>
      <c r="AK51" s="9"/>
      <c r="AL51" s="9"/>
      <c r="AM51" s="9">
        <f>SUM(AM47:AM50)</f>
        <v>95430.555555555562</v>
      </c>
      <c r="AN51" s="9">
        <f>SUM(AN47:AN50)</f>
        <v>95.430555555555571</v>
      </c>
      <c r="AO51" s="9"/>
      <c r="AP51" s="46"/>
      <c r="AQ51" s="46"/>
      <c r="AR51" s="46"/>
      <c r="AS51" s="46"/>
      <c r="AT51" s="46"/>
      <c r="AU51" s="9"/>
      <c r="AV51" s="210" t="s">
        <v>232</v>
      </c>
      <c r="AW51" s="210"/>
      <c r="AX51" s="210"/>
      <c r="AY51" s="210"/>
      <c r="AZ51" s="9">
        <f>SUM(AM12:AR12)</f>
        <v>10.160000000000002</v>
      </c>
      <c r="BA51" s="9">
        <f>AZ51*$AQ$59/$AO$45</f>
        <v>2.8222222222222229</v>
      </c>
      <c r="BB51" s="9">
        <f>AZ51*$AS$54/$AO$45</f>
        <v>28222.22222222223</v>
      </c>
      <c r="BC51" s="9">
        <f>BB51/1000</f>
        <v>28.222222222222229</v>
      </c>
      <c r="BD51" s="9"/>
      <c r="BE51" s="210" t="s">
        <v>248</v>
      </c>
      <c r="BF51" s="210"/>
      <c r="BG51" s="210"/>
      <c r="BH51" s="210"/>
      <c r="BI51" s="9">
        <f>SUM(AM28:AR28)</f>
        <v>6.11</v>
      </c>
      <c r="BJ51" s="9">
        <f>BI51*$AQ$59/$AO$45</f>
        <v>1.6972222222222222</v>
      </c>
      <c r="BK51">
        <f>BI51*$AS$54/$AO$45</f>
        <v>16972.222222222223</v>
      </c>
      <c r="BL51" s="9">
        <f>BK51/1000</f>
        <v>16.972222222222221</v>
      </c>
      <c r="BM51" s="3"/>
      <c r="BN51" s="210" t="s">
        <v>264</v>
      </c>
      <c r="BO51" s="210"/>
      <c r="BP51" s="210"/>
      <c r="BQ51" s="210"/>
      <c r="BR51" s="50">
        <f>SUM(AS12:AX12)</f>
        <v>0.94</v>
      </c>
      <c r="BS51" s="50">
        <f>BR51*$AQ$59/$AO$45</f>
        <v>0.26111111111111113</v>
      </c>
      <c r="BT51" s="50">
        <f>BR51*$AS$54/$AO$45</f>
        <v>2611.1111111111109</v>
      </c>
      <c r="BU51" s="50">
        <f>BT51/1000</f>
        <v>2.6111111111111107</v>
      </c>
      <c r="BV51" s="3"/>
      <c r="BW51" s="210" t="s">
        <v>280</v>
      </c>
      <c r="BX51" s="210"/>
      <c r="BY51" s="210"/>
      <c r="BZ51" s="210"/>
      <c r="CA51" s="51">
        <f>SUM(AS28:AX28)</f>
        <v>0.97</v>
      </c>
      <c r="CB51" s="51">
        <f>CA51*$AQ$59/$AO$45</f>
        <v>0.26944444444444443</v>
      </c>
      <c r="CC51" s="51">
        <f>CA51*$AS$54/$AO$45</f>
        <v>2694.4444444444448</v>
      </c>
      <c r="CD51" s="51">
        <f>CC51/1000</f>
        <v>2.6944444444444446</v>
      </c>
      <c r="CE51" s="3"/>
      <c r="CF51" s="3"/>
      <c r="CG51" s="3"/>
      <c r="CH51" s="3"/>
      <c r="CI51" s="3"/>
      <c r="CJ51" s="3"/>
      <c r="CK51" s="3"/>
      <c r="CL51" s="3"/>
      <c r="CM51" s="3"/>
      <c r="CN51" s="3"/>
    </row>
    <row r="52" spans="5:92" x14ac:dyDescent="0.25">
      <c r="E52" s="2"/>
      <c r="F52" s="2"/>
      <c r="G52" s="210" t="s">
        <v>331</v>
      </c>
      <c r="H52" s="210"/>
      <c r="I52" s="210"/>
      <c r="J52" s="210"/>
      <c r="K52" s="51">
        <f t="shared" ref="K52:K54" si="129">SUM(I13:N13)</f>
        <v>106</v>
      </c>
      <c r="L52" s="51">
        <f t="shared" ref="L52:L54" si="130">K52*$AQ$59/$AO$45</f>
        <v>29.444444444444446</v>
      </c>
      <c r="M52" s="51">
        <f t="shared" ref="M52:M54" si="131">K52*$AS$54/$AO$45</f>
        <v>294444.44444444444</v>
      </c>
      <c r="O52" s="210" t="s">
        <v>348</v>
      </c>
      <c r="P52" s="210"/>
      <c r="Q52" s="210"/>
      <c r="R52" s="210"/>
      <c r="S52" s="9">
        <f t="shared" ref="S52:S54" si="132">SUM(I29:N29)</f>
        <v>54</v>
      </c>
      <c r="T52" s="9">
        <f t="shared" ref="T52:T54" si="133">S52*$AQ$59/$AO$45</f>
        <v>15</v>
      </c>
      <c r="U52" s="9">
        <f t="shared" ref="U52:U54" si="134">S52*$AS$54/$AO$45</f>
        <v>150000.00000000003</v>
      </c>
      <c r="W52" s="210" t="s">
        <v>216</v>
      </c>
      <c r="X52" s="210"/>
      <c r="Y52" s="210"/>
      <c r="Z52" s="210"/>
      <c r="AA52" s="9">
        <f t="shared" ref="AA52:AA54" si="135">SUM(AG29:AL29)</f>
        <v>6.0600000000000005</v>
      </c>
      <c r="AB52" s="9">
        <f t="shared" ref="AB52:AB54" si="136">AA52*$AQ$59/$AO$45</f>
        <v>1.6833333333333336</v>
      </c>
      <c r="AC52" s="9">
        <f t="shared" ref="AC52:AC54" si="137">AA52*$AS$54/$AO$45</f>
        <v>16833.333333333336</v>
      </c>
      <c r="AD52" s="9">
        <f t="shared" ref="AD52:AD54" si="138">AC52/1000</f>
        <v>16.833333333333336</v>
      </c>
      <c r="AG52" s="9"/>
      <c r="AH52" s="9"/>
      <c r="AI52" s="9"/>
      <c r="AJ52" s="9"/>
      <c r="AK52" s="9"/>
      <c r="AL52" s="9"/>
      <c r="AM52" s="9"/>
      <c r="AN52" s="9"/>
      <c r="AO52" s="9"/>
      <c r="AP52" s="46" t="s">
        <v>189</v>
      </c>
      <c r="AQ52" s="46"/>
      <c r="AR52" s="46"/>
      <c r="AS52" s="46">
        <f>100/AS49*2</f>
        <v>500</v>
      </c>
      <c r="AT52" s="46"/>
      <c r="AU52" s="9"/>
      <c r="AV52" s="210" t="s">
        <v>233</v>
      </c>
      <c r="AW52" s="210"/>
      <c r="AX52" s="210"/>
      <c r="AY52" s="210"/>
      <c r="AZ52" s="9">
        <f t="shared" ref="AZ52:AZ54" si="139">SUM(AM13:AR13)</f>
        <v>6.23</v>
      </c>
      <c r="BA52" s="9">
        <f t="shared" ref="BA52:BA54" si="140">AZ52*$AQ$59/$AO$45</f>
        <v>1.7305555555555558</v>
      </c>
      <c r="BB52" s="9">
        <f t="shared" ref="BB52:BB54" si="141">AZ52*$AS$54/$AO$45</f>
        <v>17305.555555555558</v>
      </c>
      <c r="BC52" s="9">
        <f t="shared" ref="BC52:BC54" si="142">BB52/1000</f>
        <v>17.305555555555557</v>
      </c>
      <c r="BD52" s="9"/>
      <c r="BE52" s="210" t="s">
        <v>249</v>
      </c>
      <c r="BF52" s="210"/>
      <c r="BG52" s="210"/>
      <c r="BH52" s="210"/>
      <c r="BI52" s="9">
        <f t="shared" ref="BI52:BI53" si="143">SUM(AM29:AR29)</f>
        <v>9.4650000000000016</v>
      </c>
      <c r="BJ52" s="9">
        <f t="shared" ref="BJ52:BJ54" si="144">BI52*$AQ$59/$AO$45</f>
        <v>2.6291666666666673</v>
      </c>
      <c r="BK52">
        <f t="shared" ref="BK52:BK54" si="145">BI52*$AS$54/$AO$45</f>
        <v>26291.666666666672</v>
      </c>
      <c r="BL52" s="9">
        <f t="shared" ref="BL52:BL54" si="146">BK52/1000</f>
        <v>26.291666666666671</v>
      </c>
      <c r="BM52" s="3"/>
      <c r="BN52" s="210" t="s">
        <v>265</v>
      </c>
      <c r="BO52" s="210"/>
      <c r="BP52" s="210"/>
      <c r="BQ52" s="210"/>
      <c r="BR52" s="50">
        <f t="shared" ref="BR52:BR54" si="147">SUM(AS13:AX13)</f>
        <v>0.80499999999999994</v>
      </c>
      <c r="BS52" s="50">
        <f t="shared" ref="BS52:BS54" si="148">BR52*$AQ$59/$AO$45</f>
        <v>0.22361111111111109</v>
      </c>
      <c r="BT52" s="50">
        <f t="shared" ref="BT52:BT54" si="149">BR52*$AS$54/$AO$45</f>
        <v>2236.1111111111109</v>
      </c>
      <c r="BU52" s="50">
        <f t="shared" ref="BU52:BU54" si="150">BT52/1000</f>
        <v>2.2361111111111107</v>
      </c>
      <c r="BV52" s="3"/>
      <c r="BW52" s="210" t="s">
        <v>281</v>
      </c>
      <c r="BX52" s="210"/>
      <c r="BY52" s="210"/>
      <c r="BZ52" s="210"/>
      <c r="CA52" s="51">
        <f t="shared" ref="CA52:CA54" si="151">SUM(AS29:AX29)</f>
        <v>1.3649999999999998</v>
      </c>
      <c r="CB52" s="51">
        <f t="shared" ref="CB52:CB54" si="152">CA52*$AQ$59/$AO$45</f>
        <v>0.37916666666666665</v>
      </c>
      <c r="CC52" s="51">
        <f t="shared" ref="CC52:CC54" si="153">CA52*$AS$54/$AO$45</f>
        <v>3791.6666666666661</v>
      </c>
      <c r="CD52" s="51">
        <f t="shared" ref="CD52:CD54" si="154">CC52/1000</f>
        <v>3.7916666666666661</v>
      </c>
      <c r="CE52" s="3"/>
      <c r="CF52" s="3"/>
      <c r="CG52" s="3"/>
      <c r="CH52" s="3"/>
      <c r="CI52" s="3"/>
      <c r="CJ52" s="3"/>
      <c r="CK52" s="3"/>
      <c r="CL52" s="3"/>
      <c r="CM52" s="3"/>
      <c r="CN52" s="3"/>
    </row>
    <row r="53" spans="5:92" x14ac:dyDescent="0.25">
      <c r="G53" s="210" t="s">
        <v>332</v>
      </c>
      <c r="H53" s="210"/>
      <c r="I53" s="210"/>
      <c r="J53" s="210"/>
      <c r="K53" s="51">
        <f t="shared" si="129"/>
        <v>123</v>
      </c>
      <c r="L53" s="51">
        <f t="shared" si="130"/>
        <v>34.166666666666664</v>
      </c>
      <c r="M53" s="51">
        <f t="shared" si="131"/>
        <v>341666.66666666669</v>
      </c>
      <c r="O53" s="210" t="s">
        <v>349</v>
      </c>
      <c r="P53" s="210"/>
      <c r="Q53" s="210"/>
      <c r="R53" s="210"/>
      <c r="S53" s="9">
        <f t="shared" si="132"/>
        <v>101</v>
      </c>
      <c r="T53" s="9">
        <f t="shared" si="133"/>
        <v>28.055555555555557</v>
      </c>
      <c r="U53" s="9">
        <f t="shared" si="134"/>
        <v>280555.55555555556</v>
      </c>
      <c r="W53" s="210" t="s">
        <v>217</v>
      </c>
      <c r="X53" s="210"/>
      <c r="Y53" s="210"/>
      <c r="Z53" s="210"/>
      <c r="AA53" s="9">
        <f t="shared" si="135"/>
        <v>11.490000000000002</v>
      </c>
      <c r="AB53" s="9">
        <f t="shared" si="136"/>
        <v>3.1916666666666678</v>
      </c>
      <c r="AC53" s="9">
        <f t="shared" si="137"/>
        <v>31916.666666666675</v>
      </c>
      <c r="AD53" s="9">
        <f t="shared" si="138"/>
        <v>31.916666666666675</v>
      </c>
      <c r="AG53" s="210" t="s">
        <v>198</v>
      </c>
      <c r="AH53" s="210"/>
      <c r="AI53" s="210"/>
      <c r="AJ53" s="210"/>
      <c r="AK53" s="9">
        <f>SUM(AG12:AL12)</f>
        <v>6.6950000000000003</v>
      </c>
      <c r="AL53" s="9">
        <f>AK53*$AQ$59/$AO$45</f>
        <v>1.8597222222222225</v>
      </c>
      <c r="AM53" s="9">
        <f>AK53*$AS$54/$AO$45</f>
        <v>18597.222222222223</v>
      </c>
      <c r="AN53" s="9">
        <f>AM53/1000</f>
        <v>18.597222222222221</v>
      </c>
      <c r="AO53" s="9"/>
      <c r="AP53" s="46" t="s">
        <v>190</v>
      </c>
      <c r="AQ53" s="46"/>
      <c r="AR53" s="46"/>
      <c r="AS53" s="46">
        <f>100/AS48</f>
        <v>66.666666666666671</v>
      </c>
      <c r="AT53" s="46"/>
      <c r="AU53" s="9"/>
      <c r="AV53" s="210" t="s">
        <v>234</v>
      </c>
      <c r="AW53" s="210"/>
      <c r="AX53" s="210"/>
      <c r="AY53" s="210"/>
      <c r="AZ53" s="9">
        <f t="shared" si="139"/>
        <v>8.34</v>
      </c>
      <c r="BA53" s="9">
        <f t="shared" si="140"/>
        <v>2.3166666666666669</v>
      </c>
      <c r="BB53" s="9">
        <f t="shared" si="141"/>
        <v>23166.666666666668</v>
      </c>
      <c r="BC53" s="9">
        <f t="shared" si="142"/>
        <v>23.166666666666668</v>
      </c>
      <c r="BD53" s="9"/>
      <c r="BE53" s="210" t="s">
        <v>250</v>
      </c>
      <c r="BF53" s="210"/>
      <c r="BG53" s="210"/>
      <c r="BH53" s="210"/>
      <c r="BI53" s="9">
        <f t="shared" si="143"/>
        <v>10.085000000000001</v>
      </c>
      <c r="BJ53" s="9">
        <f t="shared" si="144"/>
        <v>2.8013888888888894</v>
      </c>
      <c r="BK53">
        <f t="shared" si="145"/>
        <v>28013.888888888894</v>
      </c>
      <c r="BL53" s="9">
        <f t="shared" si="146"/>
        <v>28.013888888888893</v>
      </c>
      <c r="BM53" s="3"/>
      <c r="BN53" s="210" t="s">
        <v>266</v>
      </c>
      <c r="BO53" s="210"/>
      <c r="BP53" s="210"/>
      <c r="BQ53" s="210"/>
      <c r="BR53" s="50">
        <f t="shared" si="147"/>
        <v>1.93</v>
      </c>
      <c r="BS53" s="50">
        <f t="shared" si="148"/>
        <v>0.53611111111111109</v>
      </c>
      <c r="BT53" s="50">
        <f t="shared" si="149"/>
        <v>5361.1111111111113</v>
      </c>
      <c r="BU53" s="50">
        <f t="shared" si="150"/>
        <v>5.3611111111111116</v>
      </c>
      <c r="BV53" s="3"/>
      <c r="BW53" s="210" t="s">
        <v>282</v>
      </c>
      <c r="BX53" s="210"/>
      <c r="BY53" s="210"/>
      <c r="BZ53" s="210"/>
      <c r="CA53" s="51">
        <f t="shared" si="151"/>
        <v>0.94000000000000006</v>
      </c>
      <c r="CB53" s="51">
        <f t="shared" si="152"/>
        <v>0.26111111111111113</v>
      </c>
      <c r="CC53" s="51">
        <f t="shared" si="153"/>
        <v>2611.1111111111113</v>
      </c>
      <c r="CD53" s="51">
        <f t="shared" si="154"/>
        <v>2.6111111111111112</v>
      </c>
      <c r="CE53" s="3"/>
      <c r="CF53" s="3"/>
      <c r="CG53" s="3"/>
      <c r="CH53" s="3"/>
      <c r="CI53" s="3"/>
      <c r="CJ53" s="3"/>
      <c r="CK53" s="3"/>
      <c r="CL53" s="3"/>
      <c r="CM53" s="3"/>
      <c r="CN53" s="3"/>
    </row>
    <row r="54" spans="5:92" x14ac:dyDescent="0.25">
      <c r="G54" s="210" t="s">
        <v>333</v>
      </c>
      <c r="H54" s="210"/>
      <c r="I54" s="210"/>
      <c r="J54" s="210"/>
      <c r="K54" s="51">
        <f t="shared" si="129"/>
        <v>68</v>
      </c>
      <c r="L54" s="51">
        <f t="shared" si="130"/>
        <v>18.888888888888889</v>
      </c>
      <c r="M54" s="51">
        <f t="shared" si="131"/>
        <v>188888.88888888891</v>
      </c>
      <c r="O54" s="210" t="s">
        <v>350</v>
      </c>
      <c r="P54" s="210"/>
      <c r="Q54" s="210"/>
      <c r="R54" s="210"/>
      <c r="S54" s="9">
        <f t="shared" si="132"/>
        <v>68</v>
      </c>
      <c r="T54" s="9">
        <f t="shared" si="133"/>
        <v>18.888888888888889</v>
      </c>
      <c r="U54" s="9">
        <f t="shared" si="134"/>
        <v>188888.88888888891</v>
      </c>
      <c r="W54" s="210" t="s">
        <v>218</v>
      </c>
      <c r="X54" s="210"/>
      <c r="Y54" s="210"/>
      <c r="Z54" s="210"/>
      <c r="AA54" s="9">
        <f t="shared" si="135"/>
        <v>7.7950000000000008</v>
      </c>
      <c r="AB54" s="9">
        <f t="shared" si="136"/>
        <v>2.1652777777777783</v>
      </c>
      <c r="AC54" s="9">
        <f t="shared" si="137"/>
        <v>21652.777777777781</v>
      </c>
      <c r="AD54" s="9">
        <f t="shared" si="138"/>
        <v>21.652777777777782</v>
      </c>
      <c r="AG54" s="210" t="s">
        <v>199</v>
      </c>
      <c r="AH54" s="210"/>
      <c r="AI54" s="210"/>
      <c r="AJ54" s="210"/>
      <c r="AK54" s="9">
        <f>SUM(AG13:AL13)</f>
        <v>12.59</v>
      </c>
      <c r="AL54" s="9">
        <f>AK54*$AQ$59/$AO$45</f>
        <v>3.4972222222222222</v>
      </c>
      <c r="AM54" s="9">
        <f>AK54*$AS$54/$AO$45</f>
        <v>34972.222222222226</v>
      </c>
      <c r="AN54" s="9">
        <f t="shared" ref="AN54:AN56" si="155">AM54/1000</f>
        <v>34.972222222222229</v>
      </c>
      <c r="AO54" s="9"/>
      <c r="AP54" s="46"/>
      <c r="AQ54" s="46"/>
      <c r="AR54" s="46"/>
      <c r="AS54" s="46">
        <f>AS52*AS53</f>
        <v>33333.333333333336</v>
      </c>
      <c r="AT54" s="46"/>
      <c r="AU54" s="9"/>
      <c r="AV54" s="210" t="s">
        <v>235</v>
      </c>
      <c r="AW54" s="210"/>
      <c r="AX54" s="210"/>
      <c r="AY54" s="210"/>
      <c r="AZ54" s="9">
        <f t="shared" si="139"/>
        <v>10.972999999999999</v>
      </c>
      <c r="BA54" s="9">
        <f t="shared" si="140"/>
        <v>3.0480555555555555</v>
      </c>
      <c r="BB54" s="9">
        <f t="shared" si="141"/>
        <v>30480.555555555558</v>
      </c>
      <c r="BC54" s="9">
        <f t="shared" si="142"/>
        <v>30.480555555555558</v>
      </c>
      <c r="BD54" s="9"/>
      <c r="BE54" s="210" t="s">
        <v>251</v>
      </c>
      <c r="BF54" s="210"/>
      <c r="BG54" s="210"/>
      <c r="BH54" s="210"/>
      <c r="BI54" s="9">
        <f>SUM(AM31:AR31)</f>
        <v>12.43</v>
      </c>
      <c r="BJ54" s="9">
        <f t="shared" si="144"/>
        <v>3.4527777777777779</v>
      </c>
      <c r="BK54">
        <f t="shared" si="145"/>
        <v>34527.777777777781</v>
      </c>
      <c r="BL54" s="9">
        <f t="shared" si="146"/>
        <v>34.527777777777779</v>
      </c>
      <c r="BM54" s="3"/>
      <c r="BN54" s="210" t="s">
        <v>267</v>
      </c>
      <c r="BO54" s="210"/>
      <c r="BP54" s="210"/>
      <c r="BQ54" s="210"/>
      <c r="BR54" s="50">
        <f t="shared" si="147"/>
        <v>2.2349999999999999</v>
      </c>
      <c r="BS54" s="50">
        <f t="shared" si="148"/>
        <v>0.62083333333333335</v>
      </c>
      <c r="BT54" s="50">
        <f t="shared" si="149"/>
        <v>6208.333333333333</v>
      </c>
      <c r="BU54" s="50">
        <f t="shared" si="150"/>
        <v>6.208333333333333</v>
      </c>
      <c r="BV54" s="3"/>
      <c r="BW54" s="210" t="s">
        <v>283</v>
      </c>
      <c r="BX54" s="210"/>
      <c r="BY54" s="210"/>
      <c r="BZ54" s="210"/>
      <c r="CA54" s="51">
        <f t="shared" si="151"/>
        <v>0.76</v>
      </c>
      <c r="CB54" s="51">
        <f t="shared" si="152"/>
        <v>0.21111111111111114</v>
      </c>
      <c r="CC54" s="51">
        <f t="shared" si="153"/>
        <v>2111.1111111111113</v>
      </c>
      <c r="CD54" s="51">
        <f t="shared" si="154"/>
        <v>2.1111111111111112</v>
      </c>
      <c r="CE54" s="3"/>
      <c r="CF54" s="3"/>
      <c r="CG54" s="3"/>
      <c r="CH54" s="3"/>
      <c r="CI54" s="3"/>
      <c r="CJ54" s="3"/>
      <c r="CK54" s="3"/>
      <c r="CL54" s="3"/>
      <c r="CM54" s="3"/>
      <c r="CN54" s="3"/>
    </row>
    <row r="55" spans="5:92" x14ac:dyDescent="0.25">
      <c r="G55" s="212" t="s">
        <v>202</v>
      </c>
      <c r="H55" s="212"/>
      <c r="I55" s="212"/>
      <c r="J55" s="212"/>
      <c r="K55" s="51"/>
      <c r="L55" s="51">
        <f>AVERAGE(L51:L54)</f>
        <v>24.722222222222221</v>
      </c>
      <c r="M55" s="51">
        <f>AVERAGE(M51:M54)</f>
        <v>247222.22222222222</v>
      </c>
      <c r="O55" s="212" t="s">
        <v>202</v>
      </c>
      <c r="P55" s="212"/>
      <c r="Q55" s="212"/>
      <c r="R55" s="212"/>
      <c r="S55" s="9"/>
      <c r="T55" s="9">
        <f>AVERAGE(T51:T54)</f>
        <v>18.958333333333336</v>
      </c>
      <c r="U55" s="9">
        <f>AVERAGE(U51:U54)</f>
        <v>189583.33333333334</v>
      </c>
      <c r="W55" s="212" t="s">
        <v>202</v>
      </c>
      <c r="X55" s="212"/>
      <c r="Y55" s="212"/>
      <c r="Z55" s="212"/>
      <c r="AC55" s="9">
        <f>AVERAGE(AC51:AC54)</f>
        <v>21399.305555555558</v>
      </c>
      <c r="AD55" s="9">
        <f>AVERAGE(AD51:AD54)</f>
        <v>21.399305555555561</v>
      </c>
      <c r="AG55" s="210" t="s">
        <v>200</v>
      </c>
      <c r="AH55" s="210"/>
      <c r="AI55" s="210"/>
      <c r="AJ55" s="210"/>
      <c r="AK55" s="9">
        <f>SUM(AG14:AL14)</f>
        <v>13.370000000000001</v>
      </c>
      <c r="AL55" s="9">
        <f t="shared" ref="AL55:AL56" si="156">AK55*$AQ$59/$AO$45</f>
        <v>3.713888888888889</v>
      </c>
      <c r="AM55" s="9">
        <f t="shared" ref="AM55:AM56" si="157">AK55*$AS$54/$AO$45</f>
        <v>37138.888888888898</v>
      </c>
      <c r="AN55" s="9">
        <f t="shared" si="155"/>
        <v>37.1388888888889</v>
      </c>
      <c r="AO55" s="9"/>
      <c r="AP55" s="46"/>
      <c r="AQ55" s="46"/>
      <c r="AR55" s="46"/>
      <c r="AS55" s="46"/>
      <c r="AT55" s="46"/>
      <c r="AU55" s="9"/>
      <c r="AV55" s="210" t="s">
        <v>202</v>
      </c>
      <c r="AW55" s="210"/>
      <c r="AX55" s="210"/>
      <c r="AY55" s="210"/>
      <c r="AZ55" s="9"/>
      <c r="BA55" s="9"/>
      <c r="BB55" s="9">
        <f>AVERAGE(BB51:BB54)</f>
        <v>24793.750000000004</v>
      </c>
      <c r="BC55" s="9">
        <f>AVERAGE(BC51:BC54)</f>
        <v>24.793750000000003</v>
      </c>
      <c r="BD55" s="9"/>
      <c r="BE55" s="212" t="s">
        <v>202</v>
      </c>
      <c r="BF55" s="212"/>
      <c r="BG55" s="212"/>
      <c r="BH55" s="212"/>
      <c r="BK55">
        <f>AVERAGE(BK51:BK54)</f>
        <v>26451.388888888891</v>
      </c>
      <c r="BL55" s="9">
        <f>AVERAGE(BL51:BL54)</f>
        <v>26.451388888888893</v>
      </c>
      <c r="BM55" s="3"/>
      <c r="BN55" s="212" t="s">
        <v>202</v>
      </c>
      <c r="BO55" s="212"/>
      <c r="BP55" s="212"/>
      <c r="BQ55" s="212"/>
      <c r="BR55" s="50"/>
      <c r="BS55" s="50"/>
      <c r="BT55" s="50">
        <f>AVERAGE(BT51:BT54)</f>
        <v>4104.1666666666661</v>
      </c>
      <c r="BU55" s="50">
        <f>AVERAGE(BU51:BU54)</f>
        <v>4.1041666666666661</v>
      </c>
      <c r="BV55" s="3"/>
      <c r="BW55" s="213" t="s">
        <v>202</v>
      </c>
      <c r="BX55" s="213"/>
      <c r="BY55" s="213"/>
      <c r="BZ55" s="213"/>
      <c r="CA55" s="51"/>
      <c r="CB55" s="51"/>
      <c r="CC55" s="51">
        <f>AVERAGE(CC51:CC54)</f>
        <v>2802.0833333333335</v>
      </c>
      <c r="CD55" s="51">
        <f>AVERAGE(CD51:CD54)</f>
        <v>2.802083333333333</v>
      </c>
      <c r="CE55" s="3"/>
      <c r="CF55" s="3"/>
      <c r="CG55" s="3"/>
      <c r="CH55" s="3"/>
      <c r="CI55" s="3"/>
      <c r="CJ55" s="3"/>
      <c r="CK55" s="3"/>
      <c r="CL55" s="3"/>
      <c r="CM55" s="3"/>
      <c r="CN55" s="3"/>
    </row>
    <row r="56" spans="5:92" x14ac:dyDescent="0.25">
      <c r="AG56" s="210" t="s">
        <v>201</v>
      </c>
      <c r="AH56" s="210"/>
      <c r="AI56" s="210"/>
      <c r="AJ56" s="210"/>
      <c r="AK56" s="9">
        <f t="shared" ref="AK56" si="158">SUM(AG15:AL15)</f>
        <v>8.08</v>
      </c>
      <c r="AL56" s="9">
        <f t="shared" si="156"/>
        <v>2.2444444444444445</v>
      </c>
      <c r="AM56" s="9">
        <f t="shared" si="157"/>
        <v>22444.444444444449</v>
      </c>
      <c r="AN56" s="9">
        <f t="shared" si="155"/>
        <v>22.44444444444445</v>
      </c>
      <c r="AO56" s="9"/>
      <c r="AP56" s="46" t="s">
        <v>191</v>
      </c>
      <c r="AQ56" s="46"/>
      <c r="AR56" s="46"/>
      <c r="AS56" s="46"/>
      <c r="AT56" s="46"/>
      <c r="AU56" s="9"/>
      <c r="AV56" s="9"/>
      <c r="AW56" s="9"/>
      <c r="AX56" s="9"/>
      <c r="AY56" s="9"/>
      <c r="AZ56" s="9"/>
      <c r="BA56" s="9"/>
      <c r="BB56" s="9"/>
      <c r="BC56" s="9"/>
      <c r="BD56" s="9"/>
      <c r="BM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5:92" x14ac:dyDescent="0.25">
      <c r="G57" s="210" t="s">
        <v>334</v>
      </c>
      <c r="H57" s="210"/>
      <c r="I57" s="210"/>
      <c r="J57" s="210"/>
      <c r="K57" s="51">
        <f>SUM(I16:N16)</f>
        <v>45</v>
      </c>
      <c r="L57" s="51">
        <f>K57*$AQ$59/$AO$45</f>
        <v>12.5</v>
      </c>
      <c r="M57" s="51">
        <f>K57*$AS$54/$AO$45</f>
        <v>125000</v>
      </c>
      <c r="O57" s="210" t="s">
        <v>351</v>
      </c>
      <c r="P57" s="210"/>
      <c r="Q57" s="210"/>
      <c r="R57" s="210"/>
      <c r="S57" s="9">
        <f>SUM(I32:N32)</f>
        <v>32</v>
      </c>
      <c r="T57" s="9">
        <f>S57*$AQ$59/$AO$45</f>
        <v>8.8888888888888893</v>
      </c>
      <c r="U57" s="9">
        <f>S57*$AS$54/$AO$45</f>
        <v>88888.888888888891</v>
      </c>
      <c r="W57" s="210" t="s">
        <v>219</v>
      </c>
      <c r="X57" s="210"/>
      <c r="Y57" s="210"/>
      <c r="Z57" s="210"/>
      <c r="AA57" s="9">
        <f>SUM(AG32:AL32)</f>
        <v>4.2050000000000001</v>
      </c>
      <c r="AB57" s="9">
        <f>AA57*$AQ$59/$AO$45</f>
        <v>1.1680555555555556</v>
      </c>
      <c r="AC57" s="9">
        <f>AA57*$AS$54/$AO$45</f>
        <v>11680.555555555557</v>
      </c>
      <c r="AD57" s="9">
        <f>AC57/1000</f>
        <v>11.680555555555557</v>
      </c>
      <c r="AG57" s="210" t="s">
        <v>202</v>
      </c>
      <c r="AH57" s="210"/>
      <c r="AI57" s="210"/>
      <c r="AJ57" s="210"/>
      <c r="AK57" s="9"/>
      <c r="AL57" s="9"/>
      <c r="AM57" s="9">
        <f>SUM(AM53:AM56)</f>
        <v>113152.7777777778</v>
      </c>
      <c r="AN57" s="9">
        <f>SUM(AN53:AN56)</f>
        <v>113.1527777777778</v>
      </c>
      <c r="AO57" s="9"/>
      <c r="AP57" s="46"/>
      <c r="AQ57" s="46"/>
      <c r="AR57" s="46"/>
      <c r="AS57" s="46"/>
      <c r="AT57" s="46"/>
      <c r="AU57" s="9"/>
      <c r="AV57" s="210" t="s">
        <v>236</v>
      </c>
      <c r="AW57" s="210"/>
      <c r="AX57" s="210"/>
      <c r="AY57" s="210"/>
      <c r="AZ57" s="9">
        <f>SUM(AM16:AR16)</f>
        <v>2.41</v>
      </c>
      <c r="BA57" s="9">
        <f>AZ57*$AQ$59/$AO$45</f>
        <v>0.66944444444444462</v>
      </c>
      <c r="BB57" s="9">
        <f>AZ57*$AS$54/$AO$45</f>
        <v>6694.4444444444453</v>
      </c>
      <c r="BC57" s="9">
        <f>BB57/1000</f>
        <v>6.6944444444444455</v>
      </c>
      <c r="BD57" s="9"/>
      <c r="BE57" s="210" t="s">
        <v>252</v>
      </c>
      <c r="BF57" s="210"/>
      <c r="BG57" s="210"/>
      <c r="BH57" s="210"/>
      <c r="BI57" s="9">
        <f>SUM(AM32:AR32)</f>
        <v>1.4550000000000001</v>
      </c>
      <c r="BJ57" s="9">
        <f>BI57*$AQ$59/$AO$45</f>
        <v>0.40416666666666673</v>
      </c>
      <c r="BK57" s="9">
        <f>BI57*$AS$54/$AO$45</f>
        <v>4041.6666666666674</v>
      </c>
      <c r="BL57" s="9">
        <f>BK57/1000</f>
        <v>4.0416666666666679</v>
      </c>
      <c r="BM57" s="3"/>
      <c r="BN57" s="210" t="s">
        <v>268</v>
      </c>
      <c r="BO57" s="210"/>
      <c r="BP57" s="210"/>
      <c r="BQ57" s="210"/>
      <c r="BR57" s="51">
        <f>SUM(AS16:AX16)</f>
        <v>0.27500000000000002</v>
      </c>
      <c r="BS57" s="51">
        <f>BR57*$AQ$59/$AO$45</f>
        <v>7.6388888888888895E-2</v>
      </c>
      <c r="BT57" s="51">
        <f>BR57*$AS$54/$AO$45</f>
        <v>763.88888888888903</v>
      </c>
      <c r="BU57" s="51">
        <f>BT57/1000</f>
        <v>0.76388888888888906</v>
      </c>
      <c r="BV57" s="3"/>
      <c r="BW57" s="210" t="s">
        <v>284</v>
      </c>
      <c r="BX57" s="210"/>
      <c r="BY57" s="210"/>
      <c r="BZ57" s="210"/>
      <c r="CA57" s="51">
        <f>SUM(AS32:AX32)</f>
        <v>7.4999999999999997E-2</v>
      </c>
      <c r="CB57" s="51">
        <f>CA57*$AQ$59/$AO$45</f>
        <v>2.0833333333333332E-2</v>
      </c>
      <c r="CC57" s="51">
        <f>CA57*$AS$54/$AO$45</f>
        <v>208.33333333333334</v>
      </c>
      <c r="CD57" s="51">
        <f>CC57/1000</f>
        <v>0.20833333333333334</v>
      </c>
      <c r="CE57" s="3"/>
      <c r="CF57" s="3"/>
      <c r="CG57" s="3"/>
      <c r="CH57" s="3"/>
      <c r="CI57" s="3"/>
      <c r="CJ57" s="3"/>
      <c r="CK57" s="3"/>
      <c r="CL57" s="3"/>
      <c r="CM57" s="3"/>
      <c r="CN57" s="3"/>
    </row>
    <row r="58" spans="5:92" x14ac:dyDescent="0.25">
      <c r="G58" s="210" t="s">
        <v>335</v>
      </c>
      <c r="H58" s="210"/>
      <c r="I58" s="210"/>
      <c r="J58" s="210"/>
      <c r="K58" s="51">
        <f t="shared" ref="K58:K60" si="159">SUM(I17:N17)</f>
        <v>53</v>
      </c>
      <c r="L58" s="51">
        <f t="shared" ref="L58:L60" si="160">K58*$AQ$59/$AO$45</f>
        <v>14.722222222222223</v>
      </c>
      <c r="M58" s="51">
        <f t="shared" ref="M58:M60" si="161">K58*$AS$54/$AO$45</f>
        <v>147222.22222222222</v>
      </c>
      <c r="O58" s="210" t="s">
        <v>352</v>
      </c>
      <c r="P58" s="210"/>
      <c r="Q58" s="210"/>
      <c r="R58" s="210"/>
      <c r="S58" s="9">
        <f t="shared" ref="S58:S60" si="162">SUM(I33:N33)</f>
        <v>69</v>
      </c>
      <c r="T58" s="9">
        <f t="shared" ref="T58:T60" si="163">S58*$AQ$59/$AO$45</f>
        <v>19.166666666666668</v>
      </c>
      <c r="U58" s="9">
        <f t="shared" ref="U58:U60" si="164">S58*$AS$54/$AO$45</f>
        <v>191666.66666666666</v>
      </c>
      <c r="W58" s="210" t="s">
        <v>220</v>
      </c>
      <c r="X58" s="210"/>
      <c r="Y58" s="210"/>
      <c r="Z58" s="210"/>
      <c r="AA58" s="9">
        <f t="shared" ref="AA58:AA60" si="165">SUM(AG33:AL33)</f>
        <v>10.164999999999999</v>
      </c>
      <c r="AB58" s="9">
        <f t="shared" ref="AB58:AB60" si="166">AA58*$AQ$59/$AO$45</f>
        <v>2.8236111111111111</v>
      </c>
      <c r="AC58" s="9">
        <f>AA58*$AS$54/$AO$45</f>
        <v>28236.111111111109</v>
      </c>
      <c r="AD58" s="9">
        <f t="shared" ref="AD58:AD60" si="167">AC58/1000</f>
        <v>28.236111111111111</v>
      </c>
      <c r="AG58" s="9"/>
      <c r="AH58" s="9"/>
      <c r="AI58" s="9"/>
      <c r="AJ58" s="9"/>
      <c r="AK58" s="9"/>
      <c r="AL58" s="9"/>
      <c r="AM58" s="9"/>
      <c r="AN58" s="9"/>
      <c r="AO58" s="9"/>
      <c r="AP58" s="46"/>
      <c r="AQ58" s="46">
        <f>AS54</f>
        <v>33333.333333333336</v>
      </c>
      <c r="AR58" s="46" t="s">
        <v>192</v>
      </c>
      <c r="AS58" s="46">
        <v>10000</v>
      </c>
      <c r="AT58" s="46" t="s">
        <v>193</v>
      </c>
      <c r="AU58" s="9"/>
      <c r="AV58" s="210" t="s">
        <v>237</v>
      </c>
      <c r="AW58" s="210"/>
      <c r="AX58" s="210"/>
      <c r="AY58" s="210"/>
      <c r="AZ58" s="9">
        <f t="shared" ref="AZ58:AZ60" si="168">SUM(AM17:AR17)</f>
        <v>1.5299999999999998</v>
      </c>
      <c r="BA58" s="9">
        <f t="shared" ref="BA58:BA60" si="169">AZ58*$AQ$59/$AO$45</f>
        <v>0.42499999999999999</v>
      </c>
      <c r="BB58" s="9">
        <f t="shared" ref="BB58:BB60" si="170">AZ58*$AS$54/$AO$45</f>
        <v>4250</v>
      </c>
      <c r="BC58" s="9">
        <f t="shared" ref="BC58:BC60" si="171">BB58/1000</f>
        <v>4.25</v>
      </c>
      <c r="BD58" s="9"/>
      <c r="BE58" s="210" t="s">
        <v>253</v>
      </c>
      <c r="BF58" s="210"/>
      <c r="BG58" s="210"/>
      <c r="BH58" s="210"/>
      <c r="BI58" s="9">
        <f t="shared" ref="BI58:BI60" si="172">SUM(AM33:AR33)</f>
        <v>2.665</v>
      </c>
      <c r="BJ58" s="9">
        <f t="shared" ref="BJ58:BJ60" si="173">BI58*$AQ$59/$AO$45</f>
        <v>0.74027777777777792</v>
      </c>
      <c r="BK58" s="9">
        <f t="shared" ref="BK58:BK60" si="174">BI58*$AS$54/$AO$45</f>
        <v>7402.7777777777783</v>
      </c>
      <c r="BL58" s="9">
        <f t="shared" ref="BL58:BL60" si="175">BK58/1000</f>
        <v>7.4027777777777786</v>
      </c>
      <c r="BM58" s="3"/>
      <c r="BN58" s="210" t="s">
        <v>269</v>
      </c>
      <c r="BO58" s="210"/>
      <c r="BP58" s="210"/>
      <c r="BQ58" s="210"/>
      <c r="BR58" s="51">
        <f>SUM(AS17:AX17)</f>
        <v>0</v>
      </c>
      <c r="BS58" s="51">
        <f t="shared" ref="BS58:BS60" si="176">BR58*$AQ$59/$AO$45</f>
        <v>0</v>
      </c>
      <c r="BT58" s="51">
        <f t="shared" ref="BT58:BT60" si="177">BR58*$AS$54/$AO$45</f>
        <v>0</v>
      </c>
      <c r="BU58" s="51">
        <f t="shared" ref="BU58:BU60" si="178">BT58/1000</f>
        <v>0</v>
      </c>
      <c r="BV58" s="3"/>
      <c r="BW58" s="210" t="s">
        <v>285</v>
      </c>
      <c r="BX58" s="210"/>
      <c r="BY58" s="210"/>
      <c r="BZ58" s="210"/>
      <c r="CA58" s="51">
        <f t="shared" ref="CA58:CA60" si="179">SUM(AS33:AX33)</f>
        <v>0.13500000000000001</v>
      </c>
      <c r="CB58" s="51">
        <f t="shared" ref="CB58:CB60" si="180">CA58*$AQ$59/$AO$45</f>
        <v>3.7500000000000006E-2</v>
      </c>
      <c r="CC58" s="51">
        <f t="shared" ref="CC58:CC60" si="181">CA58*$AS$54/$AO$45</f>
        <v>375.00000000000006</v>
      </c>
      <c r="CD58" s="51">
        <f t="shared" ref="CD58:CD60" si="182">CC58/1000</f>
        <v>0.37500000000000006</v>
      </c>
      <c r="CE58" s="3"/>
      <c r="CF58" s="3"/>
      <c r="CG58" s="3"/>
      <c r="CH58" s="3"/>
      <c r="CI58" s="3"/>
      <c r="CJ58" s="3"/>
      <c r="CK58" s="3"/>
      <c r="CL58" s="3"/>
      <c r="CM58" s="3"/>
      <c r="CN58" s="3"/>
    </row>
    <row r="59" spans="5:92" x14ac:dyDescent="0.25">
      <c r="G59" s="210" t="s">
        <v>336</v>
      </c>
      <c r="H59" s="210"/>
      <c r="I59" s="210"/>
      <c r="J59" s="210"/>
      <c r="K59" s="51">
        <f t="shared" si="159"/>
        <v>97</v>
      </c>
      <c r="L59" s="51">
        <f t="shared" si="160"/>
        <v>26.944444444444446</v>
      </c>
      <c r="M59" s="51">
        <f t="shared" si="161"/>
        <v>269444.44444444444</v>
      </c>
      <c r="O59" s="210" t="s">
        <v>353</v>
      </c>
      <c r="P59" s="210"/>
      <c r="Q59" s="210"/>
      <c r="R59" s="210"/>
      <c r="S59" s="9">
        <f t="shared" si="162"/>
        <v>41</v>
      </c>
      <c r="T59" s="9">
        <f t="shared" si="163"/>
        <v>11.388888888888891</v>
      </c>
      <c r="U59" s="9">
        <f t="shared" si="164"/>
        <v>113888.88888888889</v>
      </c>
      <c r="W59" s="210" t="s">
        <v>221</v>
      </c>
      <c r="X59" s="210"/>
      <c r="Y59" s="210"/>
      <c r="Z59" s="210"/>
      <c r="AA59" s="9">
        <f t="shared" si="165"/>
        <v>6.03</v>
      </c>
      <c r="AB59" s="9">
        <f t="shared" si="166"/>
        <v>1.675</v>
      </c>
      <c r="AC59" s="9">
        <f t="shared" ref="AC59:AC60" si="183">AA59*$AS$54/$AO$45</f>
        <v>16750.000000000004</v>
      </c>
      <c r="AD59" s="9">
        <f t="shared" si="167"/>
        <v>16.750000000000004</v>
      </c>
      <c r="AG59" s="210" t="s">
        <v>203</v>
      </c>
      <c r="AH59" s="210"/>
      <c r="AI59" s="210"/>
      <c r="AJ59" s="210"/>
      <c r="AK59" s="9">
        <f>SUM(AG16:AL16)</f>
        <v>6.6499999999999995</v>
      </c>
      <c r="AL59" s="9">
        <f>AK59*$AQ$59/$AO$45</f>
        <v>1.8472222222222221</v>
      </c>
      <c r="AM59" s="9">
        <f>AK59*$AS$54/$AO$45</f>
        <v>18472.222222222223</v>
      </c>
      <c r="AN59" s="9">
        <f>AM59/1000</f>
        <v>18.472222222222221</v>
      </c>
      <c r="AO59" s="9"/>
      <c r="AP59" s="46"/>
      <c r="AQ59" s="46">
        <f>(AQ58*AS59)/AS58</f>
        <v>3.3333333333333335</v>
      </c>
      <c r="AR59" s="46"/>
      <c r="AS59" s="46">
        <v>1</v>
      </c>
      <c r="AT59" s="46" t="s">
        <v>193</v>
      </c>
      <c r="AU59" s="9"/>
      <c r="AV59" s="210" t="s">
        <v>238</v>
      </c>
      <c r="AW59" s="210"/>
      <c r="AX59" s="210"/>
      <c r="AY59" s="210"/>
      <c r="AZ59" s="9">
        <f t="shared" si="168"/>
        <v>1.6950000000000003</v>
      </c>
      <c r="BA59" s="9">
        <f t="shared" si="169"/>
        <v>0.47083333333333344</v>
      </c>
      <c r="BB59" s="9">
        <f t="shared" si="170"/>
        <v>4708.3333333333348</v>
      </c>
      <c r="BC59" s="9">
        <f t="shared" si="171"/>
        <v>4.7083333333333348</v>
      </c>
      <c r="BD59" s="9"/>
      <c r="BE59" s="210" t="s">
        <v>254</v>
      </c>
      <c r="BF59" s="210"/>
      <c r="BG59" s="210"/>
      <c r="BH59" s="210"/>
      <c r="BI59" s="9">
        <f t="shared" si="172"/>
        <v>1.7000000000000002</v>
      </c>
      <c r="BJ59" s="9">
        <f t="shared" si="173"/>
        <v>0.47222222222222232</v>
      </c>
      <c r="BK59" s="9">
        <f t="shared" si="174"/>
        <v>4722.2222222222235</v>
      </c>
      <c r="BL59" s="9">
        <f t="shared" si="175"/>
        <v>4.7222222222222232</v>
      </c>
      <c r="BM59" s="3"/>
      <c r="BN59" s="210" t="s">
        <v>270</v>
      </c>
      <c r="BO59" s="210"/>
      <c r="BP59" s="210"/>
      <c r="BQ59" s="210"/>
      <c r="BR59" s="51">
        <f t="shared" ref="BR59:BR60" si="184">SUM(AS18:AX18)</f>
        <v>0.79500000000000004</v>
      </c>
      <c r="BS59" s="51">
        <f t="shared" si="176"/>
        <v>0.22083333333333335</v>
      </c>
      <c r="BT59" s="51">
        <f t="shared" si="177"/>
        <v>2208.3333333333335</v>
      </c>
      <c r="BU59" s="51">
        <f t="shared" si="178"/>
        <v>2.2083333333333335</v>
      </c>
      <c r="BV59" s="3"/>
      <c r="BW59" s="210" t="s">
        <v>286</v>
      </c>
      <c r="BX59" s="210"/>
      <c r="BY59" s="210"/>
      <c r="BZ59" s="210"/>
      <c r="CA59" s="51">
        <f t="shared" si="179"/>
        <v>7.4999999999999997E-2</v>
      </c>
      <c r="CB59" s="51">
        <f t="shared" si="180"/>
        <v>2.0833333333333332E-2</v>
      </c>
      <c r="CC59" s="51">
        <f t="shared" si="181"/>
        <v>208.33333333333334</v>
      </c>
      <c r="CD59" s="51">
        <f t="shared" si="182"/>
        <v>0.20833333333333334</v>
      </c>
      <c r="CE59" s="3"/>
      <c r="CF59" s="3"/>
      <c r="CG59" s="3"/>
      <c r="CH59" s="3"/>
      <c r="CI59" s="3"/>
      <c r="CJ59" s="3"/>
      <c r="CK59" s="3"/>
      <c r="CL59" s="3"/>
      <c r="CM59" s="3"/>
      <c r="CN59" s="3"/>
    </row>
    <row r="60" spans="5:92" x14ac:dyDescent="0.25">
      <c r="G60" s="210" t="s">
        <v>337</v>
      </c>
      <c r="H60" s="210"/>
      <c r="I60" s="210"/>
      <c r="J60" s="210"/>
      <c r="K60" s="51">
        <f t="shared" si="159"/>
        <v>85</v>
      </c>
      <c r="L60" s="51">
        <f t="shared" si="160"/>
        <v>23.611111111111114</v>
      </c>
      <c r="M60" s="51">
        <f t="shared" si="161"/>
        <v>236111.11111111112</v>
      </c>
      <c r="O60" s="210" t="s">
        <v>354</v>
      </c>
      <c r="P60" s="210"/>
      <c r="Q60" s="210"/>
      <c r="R60" s="210"/>
      <c r="S60" s="9">
        <f t="shared" si="162"/>
        <v>64</v>
      </c>
      <c r="T60" s="9">
        <f t="shared" si="163"/>
        <v>17.777777777777779</v>
      </c>
      <c r="U60" s="9">
        <f t="shared" si="164"/>
        <v>177777.77777777778</v>
      </c>
      <c r="W60" s="210" t="s">
        <v>222</v>
      </c>
      <c r="X60" s="210"/>
      <c r="Y60" s="210"/>
      <c r="Z60" s="210"/>
      <c r="AA60" s="9">
        <f t="shared" si="165"/>
        <v>9.34</v>
      </c>
      <c r="AB60" s="9">
        <f t="shared" si="166"/>
        <v>2.5944444444444446</v>
      </c>
      <c r="AC60" s="9">
        <f t="shared" si="183"/>
        <v>25944.444444444449</v>
      </c>
      <c r="AD60" s="9">
        <f t="shared" si="167"/>
        <v>25.94444444444445</v>
      </c>
      <c r="AG60" s="210" t="s">
        <v>204</v>
      </c>
      <c r="AH60" s="210"/>
      <c r="AI60" s="210"/>
      <c r="AJ60" s="210"/>
      <c r="AK60" s="9">
        <f>SUM(AG17:AL17)</f>
        <v>9.1900000000000013</v>
      </c>
      <c r="AL60" s="9">
        <f t="shared" ref="AL60:AL62" si="185">AK60*$AQ$59/$AO$45</f>
        <v>2.5527777777777785</v>
      </c>
      <c r="AM60" s="9">
        <f t="shared" ref="AM60:AM62" si="186">AK60*$AS$54/$AO$45</f>
        <v>25527.777777777781</v>
      </c>
      <c r="AN60" s="9">
        <f t="shared" ref="AN60:AN62" si="187">AM60/1000</f>
        <v>25.527777777777782</v>
      </c>
      <c r="AO60" s="9"/>
      <c r="AP60" s="46"/>
      <c r="AQ60" s="46"/>
      <c r="AR60" s="46"/>
      <c r="AS60" s="46"/>
      <c r="AT60" s="46"/>
      <c r="AU60" s="9"/>
      <c r="AV60" s="210" t="s">
        <v>239</v>
      </c>
      <c r="AW60" s="210"/>
      <c r="AX60" s="210"/>
      <c r="AY60" s="210"/>
      <c r="AZ60" s="9">
        <f t="shared" si="168"/>
        <v>2.0549999999999997</v>
      </c>
      <c r="BA60" s="9">
        <f t="shared" si="169"/>
        <v>0.5708333333333333</v>
      </c>
      <c r="BB60" s="9">
        <f t="shared" si="170"/>
        <v>5708.333333333333</v>
      </c>
      <c r="BC60" s="9">
        <f t="shared" si="171"/>
        <v>5.708333333333333</v>
      </c>
      <c r="BD60" s="9"/>
      <c r="BE60" s="210" t="s">
        <v>255</v>
      </c>
      <c r="BF60" s="210"/>
      <c r="BG60" s="210"/>
      <c r="BH60" s="210"/>
      <c r="BI60" s="9">
        <f t="shared" si="172"/>
        <v>1.5350000000000001</v>
      </c>
      <c r="BJ60" s="9">
        <f t="shared" si="173"/>
        <v>0.42638888888888893</v>
      </c>
      <c r="BK60" s="9">
        <f t="shared" si="174"/>
        <v>4263.8888888888896</v>
      </c>
      <c r="BL60" s="9">
        <f t="shared" si="175"/>
        <v>4.2638888888888893</v>
      </c>
      <c r="BM60" s="3"/>
      <c r="BN60" s="210" t="s">
        <v>271</v>
      </c>
      <c r="BO60" s="210"/>
      <c r="BP60" s="210"/>
      <c r="BQ60" s="210"/>
      <c r="BR60" s="51">
        <f t="shared" si="184"/>
        <v>0.63000000000000012</v>
      </c>
      <c r="BS60" s="51">
        <f t="shared" si="176"/>
        <v>0.17500000000000004</v>
      </c>
      <c r="BT60" s="51">
        <f t="shared" si="177"/>
        <v>1750.0000000000002</v>
      </c>
      <c r="BU60" s="51">
        <f t="shared" si="178"/>
        <v>1.7500000000000002</v>
      </c>
      <c r="BV60" s="3"/>
      <c r="BW60" s="210" t="s">
        <v>287</v>
      </c>
      <c r="BX60" s="210"/>
      <c r="BY60" s="210"/>
      <c r="BZ60" s="210"/>
      <c r="CA60" s="51">
        <f t="shared" si="179"/>
        <v>0.55000000000000004</v>
      </c>
      <c r="CB60" s="51">
        <f t="shared" si="180"/>
        <v>0.15277777777777779</v>
      </c>
      <c r="CC60" s="51">
        <f t="shared" si="181"/>
        <v>1527.7777777777781</v>
      </c>
      <c r="CD60" s="51">
        <f t="shared" si="182"/>
        <v>1.5277777777777781</v>
      </c>
      <c r="CE60" s="3"/>
      <c r="CF60" s="3"/>
      <c r="CG60" s="3"/>
      <c r="CH60" s="3"/>
      <c r="CI60" s="3"/>
      <c r="CJ60" s="3"/>
      <c r="CK60" s="3"/>
      <c r="CL60" s="3"/>
      <c r="CM60" s="3"/>
      <c r="CN60" s="3"/>
    </row>
    <row r="61" spans="5:92" x14ac:dyDescent="0.25">
      <c r="G61" s="212" t="s">
        <v>202</v>
      </c>
      <c r="H61" s="212"/>
      <c r="I61" s="212"/>
      <c r="J61" s="212"/>
      <c r="K61" s="51"/>
      <c r="L61" s="51">
        <f>AVERAGE(L57:L60)</f>
        <v>19.444444444444446</v>
      </c>
      <c r="M61" s="51">
        <f>AVERAGE(M57:M60)</f>
        <v>194444.44444444447</v>
      </c>
      <c r="O61" s="212" t="s">
        <v>202</v>
      </c>
      <c r="P61" s="212"/>
      <c r="Q61" s="212"/>
      <c r="R61" s="212"/>
      <c r="S61" s="9"/>
      <c r="T61" s="9">
        <f>AVERAGE(T57:T60)</f>
        <v>14.305555555555557</v>
      </c>
      <c r="U61" s="9">
        <f>AVERAGE(U57:U60)</f>
        <v>143055.55555555556</v>
      </c>
      <c r="W61" s="212" t="s">
        <v>202</v>
      </c>
      <c r="X61" s="212"/>
      <c r="Y61" s="212"/>
      <c r="Z61" s="212"/>
      <c r="AC61" s="9">
        <f>AVERAGE(AC57:AC60)</f>
        <v>20652.777777777781</v>
      </c>
      <c r="AD61" s="9">
        <f>AVERAGE(AD57:AD60)</f>
        <v>20.652777777777779</v>
      </c>
      <c r="AG61" s="210" t="s">
        <v>205</v>
      </c>
      <c r="AH61" s="210"/>
      <c r="AI61" s="210"/>
      <c r="AJ61" s="210"/>
      <c r="AK61" s="9">
        <f t="shared" ref="AK61" si="188">SUM(AG18:AL18)</f>
        <v>15.425000000000001</v>
      </c>
      <c r="AL61" s="9">
        <f t="shared" si="185"/>
        <v>4.2847222222222223</v>
      </c>
      <c r="AM61" s="9">
        <f t="shared" si="186"/>
        <v>42847.222222222226</v>
      </c>
      <c r="AN61" s="9">
        <f t="shared" si="187"/>
        <v>42.847222222222229</v>
      </c>
      <c r="AO61" s="9"/>
      <c r="AP61" s="9"/>
      <c r="AQ61" s="9"/>
      <c r="AR61" s="9"/>
      <c r="AS61" s="9"/>
      <c r="AT61" s="9"/>
      <c r="AU61" s="9"/>
      <c r="AV61" s="210" t="s">
        <v>202</v>
      </c>
      <c r="AW61" s="210"/>
      <c r="AX61" s="210"/>
      <c r="AY61" s="210"/>
      <c r="AZ61" s="9"/>
      <c r="BA61" s="9"/>
      <c r="BB61" s="9">
        <f>AVERAGE(BB57:BB60)</f>
        <v>5340.2777777777783</v>
      </c>
      <c r="BC61" s="9">
        <f>AVERAGE(BC57:BC60)</f>
        <v>5.3402777777777786</v>
      </c>
      <c r="BD61" s="9"/>
      <c r="BK61" s="9">
        <f>AVERAGE(BK57:BK60)</f>
        <v>5107.6388888888896</v>
      </c>
      <c r="BL61" s="9">
        <f>AVERAGE(BL57:BL60)</f>
        <v>5.1076388888888902</v>
      </c>
      <c r="BM61" s="3"/>
      <c r="BN61" s="212" t="s">
        <v>202</v>
      </c>
      <c r="BO61" s="212"/>
      <c r="BP61" s="212"/>
      <c r="BQ61" s="212"/>
      <c r="BR61" s="51"/>
      <c r="BS61" s="51"/>
      <c r="BT61" s="51">
        <f>AVERAGE(BT57:BT60)</f>
        <v>1180.5555555555557</v>
      </c>
      <c r="BU61" s="51">
        <f>AVERAGE(BU57:BU60)</f>
        <v>1.1805555555555556</v>
      </c>
      <c r="BV61" s="3"/>
      <c r="BW61" s="213" t="s">
        <v>202</v>
      </c>
      <c r="BX61" s="213"/>
      <c r="BY61" s="213"/>
      <c r="BZ61" s="213"/>
      <c r="CA61" s="51"/>
      <c r="CB61" s="51"/>
      <c r="CC61" s="51">
        <f>AVERAGE(CC57:CC60)</f>
        <v>579.8611111111112</v>
      </c>
      <c r="CD61" s="51">
        <f>AVERAGE(CD57:CD60)</f>
        <v>0.57986111111111116</v>
      </c>
      <c r="CE61" s="3"/>
      <c r="CF61" s="3"/>
      <c r="CG61" s="3"/>
      <c r="CH61" s="3"/>
      <c r="CI61" s="3"/>
      <c r="CJ61" s="3"/>
      <c r="CK61" s="3"/>
      <c r="CL61" s="3"/>
      <c r="CM61" s="3"/>
      <c r="CN61" s="3"/>
    </row>
    <row r="62" spans="5:92" x14ac:dyDescent="0.25">
      <c r="AG62" s="210" t="s">
        <v>206</v>
      </c>
      <c r="AH62" s="210"/>
      <c r="AI62" s="210"/>
      <c r="AJ62" s="210"/>
      <c r="AK62" s="9">
        <f>SUM(AG19:AL19)</f>
        <v>13.175000000000001</v>
      </c>
      <c r="AL62" s="9">
        <f t="shared" si="185"/>
        <v>3.6597222222222228</v>
      </c>
      <c r="AM62" s="9">
        <f t="shared" si="186"/>
        <v>36597.222222222226</v>
      </c>
      <c r="AN62" s="9">
        <f t="shared" si="187"/>
        <v>36.597222222222229</v>
      </c>
      <c r="AO62" s="9"/>
      <c r="AP62" s="9"/>
      <c r="AQ62" s="9"/>
      <c r="AR62" s="9"/>
      <c r="AS62" s="9"/>
      <c r="AT62" s="9"/>
      <c r="AU62" s="9"/>
      <c r="AV62" s="9"/>
      <c r="AW62" s="9"/>
      <c r="AX62" s="9"/>
      <c r="AY62" s="9"/>
      <c r="AZ62" s="9"/>
      <c r="BA62" s="9"/>
      <c r="BB62" s="9"/>
      <c r="BC62" s="9"/>
      <c r="BD62" s="9"/>
      <c r="BM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5:92" x14ac:dyDescent="0.25">
      <c r="G63" s="210" t="s">
        <v>355</v>
      </c>
      <c r="H63" s="210"/>
      <c r="I63" s="210"/>
      <c r="J63" s="210"/>
      <c r="K63" s="51">
        <f>SUM(O4:T4)</f>
        <v>74</v>
      </c>
      <c r="L63" s="51">
        <f>K63*$AQ$59/$AO$45</f>
        <v>20.555555555555557</v>
      </c>
      <c r="M63" s="51">
        <f>K63*$AS$54/$AO$45</f>
        <v>205555.55555555559</v>
      </c>
      <c r="O63" s="210" t="s">
        <v>370</v>
      </c>
      <c r="P63" s="210"/>
      <c r="Q63" s="210"/>
      <c r="R63" s="210"/>
      <c r="S63" s="9">
        <f>SUM(O20:T20)</f>
        <v>59</v>
      </c>
      <c r="T63" s="9">
        <f>S63*$AQ$59/$AO$45</f>
        <v>16.388888888888889</v>
      </c>
      <c r="U63" s="9">
        <f>S63*$AS$54/$AO$45</f>
        <v>163888.88888888891</v>
      </c>
      <c r="AG63" s="210" t="s">
        <v>202</v>
      </c>
      <c r="AH63" s="210"/>
      <c r="AI63" s="210"/>
      <c r="AJ63" s="210"/>
      <c r="AK63" s="9"/>
      <c r="AL63" s="9"/>
      <c r="AM63" s="9">
        <f>SUM(AM59:AM62)</f>
        <v>123444.44444444444</v>
      </c>
      <c r="AN63" s="9">
        <f>SUM(AN59:AN62)</f>
        <v>123.44444444444446</v>
      </c>
      <c r="AO63" s="9"/>
      <c r="AP63" s="9"/>
      <c r="AQ63" s="9"/>
      <c r="AR63" s="9"/>
      <c r="AS63" s="9"/>
      <c r="AT63" s="9"/>
      <c r="AU63" s="9"/>
      <c r="AV63" s="9"/>
      <c r="AW63" s="9"/>
      <c r="AX63" s="9"/>
      <c r="AY63" s="9"/>
      <c r="AZ63" s="9"/>
      <c r="BA63" s="9"/>
      <c r="BB63" s="9"/>
      <c r="BC63" s="9"/>
      <c r="BD63" s="9"/>
      <c r="BM63" s="3"/>
      <c r="BN63" s="210" t="s">
        <v>288</v>
      </c>
      <c r="BO63" s="210"/>
      <c r="BP63" s="210"/>
      <c r="BQ63" s="210"/>
      <c r="BR63" s="51">
        <f>SUM(AY4:BD4)</f>
        <v>4.0750000000000002</v>
      </c>
      <c r="BS63" s="51">
        <f>BR63*$AQ$59/$AO$45</f>
        <v>1.1319444444444444</v>
      </c>
      <c r="BT63" s="51">
        <f>BR63*$AS$54/$AO$45</f>
        <v>11319.444444444445</v>
      </c>
      <c r="BU63" s="51">
        <f>BT63/1000</f>
        <v>11.319444444444445</v>
      </c>
      <c r="BV63" s="3"/>
      <c r="BW63" s="210" t="s">
        <v>304</v>
      </c>
      <c r="BX63" s="210"/>
      <c r="BY63" s="210"/>
      <c r="BZ63" s="210"/>
      <c r="CA63" s="51">
        <f>SUM(AY20:BD20)</f>
        <v>2.9</v>
      </c>
      <c r="CB63" s="51">
        <f>CA63*$AQ$59/$AO$45</f>
        <v>0.80555555555555547</v>
      </c>
      <c r="CC63" s="51">
        <f>CA63*$AS$54/$AO$45</f>
        <v>8055.5555555555557</v>
      </c>
      <c r="CD63" s="51">
        <f>CC63/1000</f>
        <v>8.0555555555555554</v>
      </c>
      <c r="CE63" s="3"/>
      <c r="CF63" s="3"/>
      <c r="CG63" s="3"/>
      <c r="CH63" s="3"/>
      <c r="CI63" s="3"/>
      <c r="CJ63" s="3"/>
      <c r="CK63" s="3"/>
      <c r="CL63" s="3"/>
      <c r="CM63" s="3"/>
      <c r="CN63" s="3"/>
    </row>
    <row r="64" spans="5:92" x14ac:dyDescent="0.25">
      <c r="G64" s="210" t="s">
        <v>338</v>
      </c>
      <c r="H64" s="210"/>
      <c r="I64" s="210"/>
      <c r="J64" s="210"/>
      <c r="K64" s="51">
        <f t="shared" ref="K64:K66" si="189">SUM(O5:T5)</f>
        <v>44</v>
      </c>
      <c r="L64" s="51">
        <f t="shared" ref="L64:L66" si="190">K64*$AQ$59/$AO$45</f>
        <v>12.222222222222223</v>
      </c>
      <c r="M64" s="51">
        <f t="shared" ref="M64:M66" si="191">K64*$AS$54/$AO$45</f>
        <v>122222.22222222223</v>
      </c>
      <c r="O64" s="210" t="s">
        <v>371</v>
      </c>
      <c r="P64" s="210"/>
      <c r="Q64" s="210"/>
      <c r="R64" s="210"/>
      <c r="S64" s="9">
        <f t="shared" ref="S64:S66" si="192">SUM(O21:T21)</f>
        <v>87</v>
      </c>
      <c r="T64" s="9">
        <f t="shared" ref="T64:T66" si="193">S64*$AQ$59/$AO$45</f>
        <v>24.166666666666668</v>
      </c>
      <c r="U64" s="9">
        <f t="shared" ref="U64:U66" si="194">S64*$AS$54/$AO$45</f>
        <v>241666.66666666666</v>
      </c>
      <c r="AG64" s="9"/>
      <c r="AH64" s="9"/>
      <c r="AI64" s="9"/>
      <c r="AJ64" s="9"/>
      <c r="AK64" s="9"/>
      <c r="AL64" s="9"/>
      <c r="AM64" s="9"/>
      <c r="AN64" s="9"/>
      <c r="AO64" s="9"/>
      <c r="AP64" s="9"/>
      <c r="AQ64" s="9"/>
      <c r="AR64" s="9"/>
      <c r="AS64" s="9"/>
      <c r="AT64" s="9"/>
      <c r="AU64" s="9"/>
      <c r="AV64" s="9"/>
      <c r="AW64" s="9"/>
      <c r="AX64" s="9"/>
      <c r="AY64" s="9"/>
      <c r="AZ64" s="9"/>
      <c r="BA64" s="9"/>
      <c r="BB64" s="9"/>
      <c r="BC64" s="9"/>
      <c r="BD64" s="9"/>
      <c r="BM64" s="3"/>
      <c r="BN64" s="210" t="s">
        <v>289</v>
      </c>
      <c r="BO64" s="210"/>
      <c r="BP64" s="210"/>
      <c r="BQ64" s="210"/>
      <c r="BR64" s="51">
        <f>SUM(AY5:BD5)</f>
        <v>5.7350000000000003</v>
      </c>
      <c r="BS64" s="51">
        <f t="shared" ref="BS64:BS66" si="195">BR64*$AQ$59/$AO$45</f>
        <v>1.5930555555555557</v>
      </c>
      <c r="BT64" s="51">
        <f>BR64*$AS$54/$AO$45</f>
        <v>15930.555555555557</v>
      </c>
      <c r="BU64" s="51">
        <f t="shared" ref="BU64:BU66" si="196">BT64/1000</f>
        <v>15.930555555555557</v>
      </c>
      <c r="BV64" s="3"/>
      <c r="BW64" s="210" t="s">
        <v>305</v>
      </c>
      <c r="BX64" s="210"/>
      <c r="BY64" s="210"/>
      <c r="BZ64" s="210"/>
      <c r="CA64" s="51">
        <f t="shared" ref="CA64:CA66" si="197">SUM(AY21:BD21)</f>
        <v>4.4879999999999995</v>
      </c>
      <c r="CB64" s="51">
        <f t="shared" ref="CB64:CB66" si="198">CA64*$AQ$59/$AO$45</f>
        <v>1.2466666666666666</v>
      </c>
      <c r="CC64" s="51">
        <f t="shared" ref="CC64:CC66" si="199">CA64*$AS$54/$AO$45</f>
        <v>12466.666666666666</v>
      </c>
      <c r="CD64" s="51">
        <f t="shared" ref="CD64:CD66" si="200">CC64/1000</f>
        <v>12.466666666666667</v>
      </c>
      <c r="CE64" s="3"/>
      <c r="CF64" s="3"/>
      <c r="CG64" s="3"/>
      <c r="CH64" s="3"/>
      <c r="CI64" s="3"/>
      <c r="CJ64" s="3"/>
      <c r="CK64" s="3"/>
      <c r="CL64" s="3"/>
      <c r="CM64" s="3"/>
      <c r="CN64" s="3"/>
    </row>
    <row r="65" spans="7:92" x14ac:dyDescent="0.25">
      <c r="G65" s="210" t="s">
        <v>356</v>
      </c>
      <c r="H65" s="210"/>
      <c r="I65" s="210"/>
      <c r="J65" s="210"/>
      <c r="K65" s="51">
        <f t="shared" si="189"/>
        <v>56</v>
      </c>
      <c r="L65" s="51">
        <f t="shared" si="190"/>
        <v>15.555555555555557</v>
      </c>
      <c r="M65" s="51">
        <f t="shared" si="191"/>
        <v>155555.55555555556</v>
      </c>
      <c r="O65" s="210" t="s">
        <v>372</v>
      </c>
      <c r="P65" s="210"/>
      <c r="Q65" s="210"/>
      <c r="R65" s="210"/>
      <c r="S65" s="9">
        <f t="shared" si="192"/>
        <v>37</v>
      </c>
      <c r="T65" s="9">
        <f t="shared" si="193"/>
        <v>10.277777777777779</v>
      </c>
      <c r="U65" s="9">
        <f t="shared" si="194"/>
        <v>102777.7777777778</v>
      </c>
      <c r="AG65" s="9"/>
      <c r="AH65" s="9"/>
      <c r="AI65" s="9"/>
      <c r="AJ65" s="9"/>
      <c r="AK65" s="9"/>
      <c r="AL65" s="9"/>
      <c r="AM65" s="9"/>
      <c r="AN65" s="9"/>
      <c r="AO65" s="9"/>
      <c r="AP65" s="9"/>
      <c r="AQ65" s="9"/>
      <c r="AR65" s="9"/>
      <c r="AS65" s="9"/>
      <c r="AT65" s="9"/>
      <c r="AU65" s="9"/>
      <c r="AV65" s="9"/>
      <c r="AW65" s="9"/>
      <c r="AX65" s="9"/>
      <c r="AY65" s="9"/>
      <c r="AZ65" s="9"/>
      <c r="BA65" s="9"/>
      <c r="BB65" s="9"/>
      <c r="BC65" s="9"/>
      <c r="BD65" s="9"/>
      <c r="BM65" s="3"/>
      <c r="BN65" s="210" t="s">
        <v>290</v>
      </c>
      <c r="BO65" s="210"/>
      <c r="BP65" s="210"/>
      <c r="BQ65" s="210"/>
      <c r="BR65" s="51">
        <f t="shared" ref="BR65:BR66" si="201">SUM(AY6:BD6)</f>
        <v>4.7949999999999999</v>
      </c>
      <c r="BS65" s="51">
        <f t="shared" si="195"/>
        <v>1.3319444444444446</v>
      </c>
      <c r="BT65" s="51">
        <f t="shared" ref="BT65:BT66" si="202">BR65*$AS$54/$AO$45</f>
        <v>13319.444444444445</v>
      </c>
      <c r="BU65" s="51">
        <f t="shared" si="196"/>
        <v>13.319444444444445</v>
      </c>
      <c r="BV65" s="3"/>
      <c r="BW65" s="210" t="s">
        <v>306</v>
      </c>
      <c r="BX65" s="210"/>
      <c r="BY65" s="210"/>
      <c r="BZ65" s="210"/>
      <c r="CA65" s="51">
        <f t="shared" si="197"/>
        <v>3.3650000000000002</v>
      </c>
      <c r="CB65" s="51">
        <f t="shared" si="198"/>
        <v>0.93472222222222234</v>
      </c>
      <c r="CC65" s="51">
        <f t="shared" si="199"/>
        <v>9347.2222222222244</v>
      </c>
      <c r="CD65" s="51">
        <f t="shared" si="200"/>
        <v>9.347222222222225</v>
      </c>
      <c r="CE65" s="3"/>
      <c r="CF65" s="3"/>
      <c r="CG65" s="3"/>
      <c r="CH65" s="3"/>
      <c r="CI65" s="3"/>
      <c r="CJ65" s="3"/>
      <c r="CK65" s="3"/>
      <c r="CL65" s="3"/>
      <c r="CM65" s="3"/>
      <c r="CN65" s="3"/>
    </row>
    <row r="66" spans="7:92" x14ac:dyDescent="0.25">
      <c r="G66" s="210" t="s">
        <v>357</v>
      </c>
      <c r="H66" s="210"/>
      <c r="I66" s="210"/>
      <c r="J66" s="210"/>
      <c r="K66" s="51">
        <f t="shared" si="189"/>
        <v>90</v>
      </c>
      <c r="L66" s="51">
        <f t="shared" si="190"/>
        <v>25</v>
      </c>
      <c r="M66" s="51">
        <f t="shared" si="191"/>
        <v>250000</v>
      </c>
      <c r="O66" s="210" t="s">
        <v>373</v>
      </c>
      <c r="P66" s="210"/>
      <c r="Q66" s="210"/>
      <c r="R66" s="210"/>
      <c r="S66" s="9">
        <f t="shared" si="192"/>
        <v>89</v>
      </c>
      <c r="T66" s="9">
        <f t="shared" si="193"/>
        <v>24.722222222222225</v>
      </c>
      <c r="U66" s="9">
        <f t="shared" si="194"/>
        <v>247222.22222222225</v>
      </c>
      <c r="AG66" s="9"/>
      <c r="AH66" s="9"/>
      <c r="AI66" s="9"/>
      <c r="AJ66" s="9"/>
      <c r="AK66" s="9"/>
      <c r="AL66" s="9"/>
      <c r="AM66" s="9"/>
      <c r="AN66" s="9"/>
      <c r="AO66" s="9"/>
      <c r="AP66" s="9"/>
      <c r="AQ66" s="9"/>
      <c r="AR66" s="9"/>
      <c r="AS66" s="9"/>
      <c r="AT66" s="9"/>
      <c r="AU66" s="9"/>
      <c r="AV66" s="9"/>
      <c r="AW66" s="9"/>
      <c r="AX66" s="9"/>
      <c r="AY66" s="9"/>
      <c r="AZ66" s="9"/>
      <c r="BA66" s="9"/>
      <c r="BB66" s="9"/>
      <c r="BC66" s="9"/>
      <c r="BD66" s="9"/>
      <c r="BM66" s="3"/>
      <c r="BN66" s="210" t="s">
        <v>291</v>
      </c>
      <c r="BO66" s="210"/>
      <c r="BP66" s="210"/>
      <c r="BQ66" s="210"/>
      <c r="BR66" s="51">
        <f t="shared" si="201"/>
        <v>5.0999999999999996</v>
      </c>
      <c r="BS66" s="51">
        <f t="shared" si="195"/>
        <v>1.4166666666666667</v>
      </c>
      <c r="BT66" s="51">
        <f t="shared" si="202"/>
        <v>14166.666666666666</v>
      </c>
      <c r="BU66" s="51">
        <f t="shared" si="196"/>
        <v>14.166666666666666</v>
      </c>
      <c r="BV66" s="3"/>
      <c r="BW66" s="210" t="s">
        <v>307</v>
      </c>
      <c r="BX66" s="210"/>
      <c r="BY66" s="210"/>
      <c r="BZ66" s="210"/>
      <c r="CA66" s="51">
        <f t="shared" si="197"/>
        <v>2.895</v>
      </c>
      <c r="CB66" s="51">
        <f t="shared" si="198"/>
        <v>0.8041666666666667</v>
      </c>
      <c r="CC66" s="51">
        <f t="shared" si="199"/>
        <v>8041.6666666666679</v>
      </c>
      <c r="CD66" s="51">
        <f t="shared" si="200"/>
        <v>8.0416666666666679</v>
      </c>
      <c r="CE66" s="3"/>
      <c r="CF66" s="3"/>
      <c r="CG66" s="3"/>
      <c r="CH66" s="3"/>
      <c r="CI66" s="3"/>
      <c r="CJ66" s="3"/>
      <c r="CK66" s="3"/>
      <c r="CL66" s="3"/>
      <c r="CM66" s="3"/>
      <c r="CN66" s="3"/>
    </row>
    <row r="67" spans="7:92" x14ac:dyDescent="0.25">
      <c r="G67" s="212" t="s">
        <v>202</v>
      </c>
      <c r="H67" s="212"/>
      <c r="I67" s="212"/>
      <c r="J67" s="212"/>
      <c r="K67" s="51"/>
      <c r="L67" s="51">
        <f>AVERAGE(L63:L66)</f>
        <v>18.333333333333336</v>
      </c>
      <c r="M67" s="51">
        <f>AVERAGE(M63:M66)</f>
        <v>183333.33333333334</v>
      </c>
      <c r="O67" s="212" t="s">
        <v>202</v>
      </c>
      <c r="P67" s="212"/>
      <c r="Q67" s="212"/>
      <c r="R67" s="212"/>
      <c r="S67" s="9"/>
      <c r="T67" s="9">
        <f>AVERAGE(T63:T66)</f>
        <v>18.888888888888889</v>
      </c>
      <c r="U67" s="9">
        <f>AVERAGE(U63:U66)</f>
        <v>188888.88888888891</v>
      </c>
      <c r="AG67" s="210" t="s">
        <v>482</v>
      </c>
      <c r="AH67" s="210"/>
      <c r="AI67" s="210"/>
      <c r="AJ67" s="210"/>
      <c r="AK67" s="9">
        <f>SUM(AN39+BC39+BU39+BU63)</f>
        <v>51.197222222222223</v>
      </c>
      <c r="AL67" s="9"/>
      <c r="AM67" s="210" t="s">
        <v>498</v>
      </c>
      <c r="AN67" s="210"/>
      <c r="AO67" s="210"/>
      <c r="AP67" s="210"/>
      <c r="AQ67" s="9">
        <f>SUM(AD39+BL39+CD39+CD63)</f>
        <v>38.958333333333336</v>
      </c>
      <c r="AR67" s="9"/>
      <c r="AS67" s="210" t="s">
        <v>450</v>
      </c>
      <c r="AT67" s="210"/>
      <c r="AU67" s="210"/>
      <c r="AV67" s="210"/>
      <c r="AW67" s="9">
        <f>SUM(M39+M63+M87+M111)</f>
        <v>611111.11111111124</v>
      </c>
      <c r="AX67" s="9"/>
      <c r="AY67" s="210" t="s">
        <v>466</v>
      </c>
      <c r="AZ67" s="210"/>
      <c r="BA67" s="210"/>
      <c r="BB67" s="210"/>
      <c r="BC67" s="9">
        <f>SUM(U39+U63+U87+U111)</f>
        <v>430555.55555555562</v>
      </c>
      <c r="BD67" s="9"/>
      <c r="BM67" s="3"/>
      <c r="BN67" s="212" t="s">
        <v>202</v>
      </c>
      <c r="BO67" s="212"/>
      <c r="BP67" s="212"/>
      <c r="BQ67" s="212"/>
      <c r="BR67" s="53"/>
      <c r="BS67" s="51"/>
      <c r="BT67" s="51">
        <f>AVERAGE(BT63:BT66)</f>
        <v>13684.027777777777</v>
      </c>
      <c r="BU67" s="51">
        <f>AVERAGE(BU63:BU66)</f>
        <v>13.684027777777777</v>
      </c>
      <c r="BV67" s="3"/>
      <c r="BW67" s="213" t="s">
        <v>202</v>
      </c>
      <c r="BX67" s="213"/>
      <c r="BY67" s="213"/>
      <c r="BZ67" s="213"/>
      <c r="CA67" s="51"/>
      <c r="CB67" s="51"/>
      <c r="CC67" s="51">
        <f>AVERAGE(CC63:CC66)</f>
        <v>9477.7777777777774</v>
      </c>
      <c r="CD67" s="51">
        <f>AVERAGE(CD63:CD66)</f>
        <v>9.4777777777777779</v>
      </c>
      <c r="CE67" s="3"/>
      <c r="CF67" s="3"/>
      <c r="CG67" s="3"/>
      <c r="CH67" s="3"/>
      <c r="CI67" s="3"/>
      <c r="CJ67" s="3"/>
      <c r="CK67" s="3"/>
      <c r="CL67" s="3"/>
      <c r="CM67" s="3"/>
      <c r="CN67" s="3"/>
    </row>
    <row r="68" spans="7:92" x14ac:dyDescent="0.25">
      <c r="AG68" s="210" t="s">
        <v>483</v>
      </c>
      <c r="AH68" s="210"/>
      <c r="AI68" s="210"/>
      <c r="AJ68" s="210"/>
      <c r="AK68" s="9">
        <f>SUM(AN40+BC40+BU40+BU64)</f>
        <v>68.277777777777786</v>
      </c>
      <c r="AL68" s="9"/>
      <c r="AM68" s="210" t="s">
        <v>499</v>
      </c>
      <c r="AN68" s="210"/>
      <c r="AO68" s="210"/>
      <c r="AP68" s="210"/>
      <c r="AQ68" s="9">
        <f>SUM(AD40+BL40+CD40+CD64)</f>
        <v>59.911111111111119</v>
      </c>
      <c r="AR68" s="9"/>
      <c r="AS68" s="210" t="s">
        <v>451</v>
      </c>
      <c r="AT68" s="210"/>
      <c r="AU68" s="210"/>
      <c r="AV68" s="210"/>
      <c r="AW68" s="9">
        <f>SUM(M40+M64+M88+M112)</f>
        <v>655555.55555555562</v>
      </c>
      <c r="AX68" s="9"/>
      <c r="AY68" s="210" t="s">
        <v>467</v>
      </c>
      <c r="AZ68" s="210"/>
      <c r="BA68" s="210"/>
      <c r="BB68" s="210"/>
      <c r="BC68" s="9">
        <f t="shared" ref="BC68:BC70" si="203">SUM(U40+U64+U88+U112)</f>
        <v>625000</v>
      </c>
      <c r="BD68" s="9"/>
      <c r="BM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7:92" x14ac:dyDescent="0.25">
      <c r="G69" s="210" t="s">
        <v>358</v>
      </c>
      <c r="H69" s="210"/>
      <c r="I69" s="210"/>
      <c r="J69" s="210"/>
      <c r="K69" s="51">
        <f>SUM(O8:T8)</f>
        <v>76</v>
      </c>
      <c r="L69" s="51">
        <f>K69*$AQ$59/$AO$45</f>
        <v>21.111111111111111</v>
      </c>
      <c r="M69" s="51">
        <f>K69*$AS$54/$AO$45</f>
        <v>211111.11111111112</v>
      </c>
      <c r="O69" s="210" t="s">
        <v>374</v>
      </c>
      <c r="P69" s="210"/>
      <c r="Q69" s="210"/>
      <c r="R69" s="210"/>
      <c r="S69" s="9">
        <f>SUM(O24:T24)</f>
        <v>36</v>
      </c>
      <c r="T69" s="9">
        <f>S69*$AQ$59/$AO$45</f>
        <v>10</v>
      </c>
      <c r="U69" s="9">
        <f>S69*$AS$54/$AO$45</f>
        <v>100000</v>
      </c>
      <c r="AG69" s="210" t="s">
        <v>484</v>
      </c>
      <c r="AH69" s="210"/>
      <c r="AI69" s="210"/>
      <c r="AJ69" s="210"/>
      <c r="AK69" s="9">
        <f>SUM(AN41+BC41+BU41+BU65)</f>
        <v>62.486111111111107</v>
      </c>
      <c r="AL69" s="7"/>
      <c r="AM69" s="210" t="s">
        <v>500</v>
      </c>
      <c r="AN69" s="210"/>
      <c r="AO69" s="210"/>
      <c r="AP69" s="210"/>
      <c r="AQ69" s="9">
        <f t="shared" ref="AQ69:AQ70" si="204">SUM(AD41+BL41+CD41+CD65)</f>
        <v>44.486111111111114</v>
      </c>
      <c r="AR69" s="7"/>
      <c r="AS69" s="210" t="s">
        <v>452</v>
      </c>
      <c r="AT69" s="210"/>
      <c r="AU69" s="210"/>
      <c r="AV69" s="210"/>
      <c r="AW69" s="9">
        <f t="shared" ref="AW69:AW70" si="205">SUM(M41+M65+M89+M113)</f>
        <v>625000.00000000012</v>
      </c>
      <c r="AX69" s="7"/>
      <c r="AY69" s="210" t="s">
        <v>468</v>
      </c>
      <c r="AZ69" s="210"/>
      <c r="BA69" s="210"/>
      <c r="BB69" s="210"/>
      <c r="BC69" s="9">
        <f t="shared" si="203"/>
        <v>433333.33333333337</v>
      </c>
      <c r="BD69" s="7"/>
      <c r="BM69" s="3"/>
      <c r="BN69" s="210" t="s">
        <v>292</v>
      </c>
      <c r="BO69" s="210"/>
      <c r="BP69" s="210"/>
      <c r="BQ69" s="210"/>
      <c r="BR69" s="51">
        <f>SUM(AY8:BD8)</f>
        <v>5.7149999999999999</v>
      </c>
      <c r="BS69" s="51">
        <f>BR69*$AQ$59/$AO$45</f>
        <v>1.5875000000000001</v>
      </c>
      <c r="BT69" s="51">
        <f>BR69*$AS$54/$AO$45</f>
        <v>15875</v>
      </c>
      <c r="BU69" s="51">
        <f>BT69/1000</f>
        <v>15.875</v>
      </c>
      <c r="BV69" s="3"/>
      <c r="BW69" s="210" t="s">
        <v>308</v>
      </c>
      <c r="BX69" s="210"/>
      <c r="BY69" s="210"/>
      <c r="BZ69" s="210"/>
      <c r="CA69" s="51">
        <f>SUM(AY24:BD24)</f>
        <v>7.1400000000000006</v>
      </c>
      <c r="CB69" s="51">
        <f>CA69*$AQ$59/$AO$45</f>
        <v>1.9833333333333336</v>
      </c>
      <c r="CC69" s="51">
        <f>CA69*$AS$54/$AO$45</f>
        <v>19833.333333333336</v>
      </c>
      <c r="CD69" s="51">
        <f>CC69/1000</f>
        <v>19.833333333333336</v>
      </c>
      <c r="CE69" s="3"/>
      <c r="CF69" s="3"/>
      <c r="CG69" s="3"/>
      <c r="CH69" s="3"/>
      <c r="CI69" s="3"/>
      <c r="CJ69" s="3"/>
      <c r="CK69" s="3"/>
      <c r="CL69" s="3"/>
      <c r="CM69" s="3"/>
      <c r="CN69" s="3"/>
    </row>
    <row r="70" spans="7:92" x14ac:dyDescent="0.25">
      <c r="G70" s="210" t="s">
        <v>359</v>
      </c>
      <c r="H70" s="210"/>
      <c r="I70" s="210"/>
      <c r="J70" s="210"/>
      <c r="K70" s="51">
        <f t="shared" ref="K70:K72" si="206">SUM(O9:T9)</f>
        <v>129</v>
      </c>
      <c r="L70" s="51">
        <f t="shared" ref="L70:L72" si="207">K70*$AQ$59/$AO$45</f>
        <v>35.833333333333336</v>
      </c>
      <c r="M70" s="51">
        <f t="shared" ref="M70:M72" si="208">K70*$AS$54/$AO$45</f>
        <v>358333.33333333331</v>
      </c>
      <c r="O70" s="210" t="s">
        <v>375</v>
      </c>
      <c r="P70" s="210"/>
      <c r="Q70" s="210"/>
      <c r="R70" s="210"/>
      <c r="S70" s="9">
        <f t="shared" ref="S70:S72" si="209">SUM(O25:T25)</f>
        <v>83</v>
      </c>
      <c r="T70" s="9">
        <f t="shared" ref="T70:T72" si="210">S70*$AQ$59/$AO$45</f>
        <v>23.055555555555557</v>
      </c>
      <c r="U70" s="9">
        <f t="shared" ref="U70:U72" si="211">S70*$AS$54/$AO$45</f>
        <v>230555.55555555559</v>
      </c>
      <c r="AG70" s="210" t="s">
        <v>485</v>
      </c>
      <c r="AH70" s="210"/>
      <c r="AI70" s="210"/>
      <c r="AJ70" s="210"/>
      <c r="AK70" s="9">
        <f>SUM(AN42+BC42+BU42+BU66)</f>
        <v>69.291666666666671</v>
      </c>
      <c r="AL70" s="7"/>
      <c r="AM70" s="210" t="s">
        <v>501</v>
      </c>
      <c r="AN70" s="210"/>
      <c r="AO70" s="210"/>
      <c r="AP70" s="210"/>
      <c r="AQ70" s="9">
        <f t="shared" si="204"/>
        <v>47</v>
      </c>
      <c r="AR70" s="7"/>
      <c r="AS70" s="210" t="s">
        <v>453</v>
      </c>
      <c r="AT70" s="210"/>
      <c r="AU70" s="210"/>
      <c r="AV70" s="210"/>
      <c r="AW70" s="9">
        <f t="shared" si="205"/>
        <v>741666.66666666674</v>
      </c>
      <c r="AX70" s="7"/>
      <c r="AY70" s="210" t="s">
        <v>469</v>
      </c>
      <c r="AZ70" s="210"/>
      <c r="BA70" s="210"/>
      <c r="BB70" s="210"/>
      <c r="BC70" s="9">
        <f t="shared" si="203"/>
        <v>558333.33333333337</v>
      </c>
      <c r="BD70" s="7"/>
      <c r="BN70" s="210" t="s">
        <v>293</v>
      </c>
      <c r="BO70" s="210"/>
      <c r="BP70" s="210"/>
      <c r="BQ70" s="210"/>
      <c r="BR70" s="51">
        <f>SUM(AY9:BD9)</f>
        <v>1.6099999999999999</v>
      </c>
      <c r="BS70" s="51">
        <f t="shared" ref="BS70:BS72" si="212">BR70*$AQ$59/$AO$45</f>
        <v>0.44722222222222219</v>
      </c>
      <c r="BT70" s="51">
        <f t="shared" ref="BT70:BT72" si="213">BR70*$AS$54/$AO$45</f>
        <v>4472.2222222222217</v>
      </c>
      <c r="BU70" s="51">
        <f t="shared" ref="BU70:BU72" si="214">BT70/1000</f>
        <v>4.4722222222222214</v>
      </c>
      <c r="BV70" s="3"/>
      <c r="BW70" s="210" t="s">
        <v>309</v>
      </c>
      <c r="BX70" s="210"/>
      <c r="BY70" s="210"/>
      <c r="BZ70" s="210"/>
      <c r="CA70" s="51">
        <f t="shared" ref="CA70:CA72" si="215">SUM(AY25:BD25)</f>
        <v>4.51</v>
      </c>
      <c r="CB70" s="51">
        <f t="shared" ref="CB70:CB72" si="216">CA70*$AQ$59/$AO$45</f>
        <v>1.2527777777777778</v>
      </c>
      <c r="CC70" s="51">
        <f t="shared" ref="CC70:CC72" si="217">CA70*$AS$54/$AO$45</f>
        <v>12527.777777777779</v>
      </c>
      <c r="CD70" s="51">
        <f t="shared" ref="CD70:CD72" si="218">CC70/1000</f>
        <v>12.527777777777779</v>
      </c>
      <c r="CE70" s="3"/>
      <c r="CF70" s="3"/>
      <c r="CG70" s="3"/>
      <c r="CH70" s="3"/>
      <c r="CI70" s="3"/>
      <c r="CJ70" s="3"/>
      <c r="CK70" s="3"/>
      <c r="CL70" s="3"/>
      <c r="CM70" s="3"/>
      <c r="CN70" s="3"/>
    </row>
    <row r="71" spans="7:92" x14ac:dyDescent="0.25">
      <c r="G71" s="210" t="s">
        <v>360</v>
      </c>
      <c r="H71" s="210"/>
      <c r="I71" s="210"/>
      <c r="J71" s="210"/>
      <c r="K71" s="51">
        <f t="shared" si="206"/>
        <v>116</v>
      </c>
      <c r="L71" s="51">
        <f t="shared" si="207"/>
        <v>32.222222222222221</v>
      </c>
      <c r="M71" s="51">
        <f t="shared" si="208"/>
        <v>322222.22222222225</v>
      </c>
      <c r="O71" s="210" t="s">
        <v>376</v>
      </c>
      <c r="P71" s="210"/>
      <c r="Q71" s="210"/>
      <c r="R71" s="210"/>
      <c r="S71" s="9">
        <f t="shared" si="209"/>
        <v>78</v>
      </c>
      <c r="T71" s="9">
        <f t="shared" si="210"/>
        <v>21.666666666666668</v>
      </c>
      <c r="U71" s="9">
        <f t="shared" si="211"/>
        <v>216666.66666666666</v>
      </c>
      <c r="AG71" s="7"/>
      <c r="AH71" s="7"/>
      <c r="AI71" s="7"/>
      <c r="AJ71" s="7"/>
      <c r="AK71" s="7"/>
      <c r="AL71" s="7"/>
      <c r="AM71" s="7"/>
      <c r="AN71" s="7"/>
      <c r="AO71" s="7"/>
      <c r="AP71" s="7"/>
      <c r="AQ71" s="7"/>
      <c r="AR71" s="7"/>
      <c r="AS71" s="7"/>
      <c r="AT71" s="7"/>
      <c r="AU71" s="7"/>
      <c r="AV71" s="7"/>
      <c r="AW71" s="7"/>
      <c r="AX71" s="7"/>
      <c r="AY71" s="7"/>
      <c r="AZ71" s="7"/>
      <c r="BA71" s="7"/>
      <c r="BB71" s="7"/>
      <c r="BC71" s="7"/>
      <c r="BD71" s="7"/>
      <c r="BN71" s="210" t="s">
        <v>294</v>
      </c>
      <c r="BO71" s="210"/>
      <c r="BP71" s="210"/>
      <c r="BQ71" s="210"/>
      <c r="BR71" s="51">
        <f t="shared" ref="BR71:BR72" si="219">SUM(AY10:BD10)</f>
        <v>2.7349999999999999</v>
      </c>
      <c r="BS71" s="51">
        <f t="shared" si="212"/>
        <v>0.7597222222222223</v>
      </c>
      <c r="BT71" s="51">
        <f t="shared" si="213"/>
        <v>7597.2222222222226</v>
      </c>
      <c r="BU71" s="51">
        <f t="shared" si="214"/>
        <v>7.5972222222222223</v>
      </c>
      <c r="BV71" s="3"/>
      <c r="BW71" s="210" t="s">
        <v>310</v>
      </c>
      <c r="BX71" s="210"/>
      <c r="BY71" s="210"/>
      <c r="BZ71" s="210"/>
      <c r="CA71" s="51">
        <f t="shared" si="215"/>
        <v>2.2500000000000004</v>
      </c>
      <c r="CB71" s="51">
        <f t="shared" si="216"/>
        <v>0.62500000000000011</v>
      </c>
      <c r="CC71" s="51">
        <f t="shared" si="217"/>
        <v>6250.0000000000009</v>
      </c>
      <c r="CD71" s="51">
        <f t="shared" si="218"/>
        <v>6.2500000000000009</v>
      </c>
      <c r="CE71" s="3"/>
      <c r="CF71" s="3"/>
      <c r="CG71" s="3"/>
      <c r="CH71" s="3"/>
      <c r="CI71" s="3"/>
      <c r="CJ71" s="3"/>
      <c r="CK71" s="3"/>
      <c r="CL71" s="3"/>
      <c r="CM71" s="3"/>
      <c r="CN71" s="3"/>
    </row>
    <row r="72" spans="7:92" x14ac:dyDescent="0.25">
      <c r="G72" s="210" t="s">
        <v>361</v>
      </c>
      <c r="H72" s="210"/>
      <c r="I72" s="210"/>
      <c r="J72" s="210"/>
      <c r="K72" s="51">
        <f t="shared" si="206"/>
        <v>147</v>
      </c>
      <c r="L72" s="51">
        <f t="shared" si="207"/>
        <v>40.833333333333336</v>
      </c>
      <c r="M72" s="51">
        <f t="shared" si="208"/>
        <v>408333.33333333331</v>
      </c>
      <c r="O72" s="210" t="s">
        <v>377</v>
      </c>
      <c r="P72" s="210"/>
      <c r="Q72" s="210"/>
      <c r="R72" s="210"/>
      <c r="S72" s="9">
        <f t="shared" si="209"/>
        <v>120</v>
      </c>
      <c r="T72" s="9">
        <f t="shared" si="210"/>
        <v>33.333333333333336</v>
      </c>
      <c r="U72" s="9">
        <f t="shared" si="211"/>
        <v>333333.33333333337</v>
      </c>
      <c r="AG72" s="210" t="s">
        <v>486</v>
      </c>
      <c r="AH72" s="210"/>
      <c r="AI72" s="210"/>
      <c r="AJ72" s="210"/>
      <c r="AK72" s="9">
        <f>SUM(AN47+BC45+BU45+BU69)</f>
        <v>50.222222222222229</v>
      </c>
      <c r="AL72" s="7"/>
      <c r="AM72" s="210" t="s">
        <v>502</v>
      </c>
      <c r="AN72" s="210"/>
      <c r="AO72" s="210"/>
      <c r="AP72" s="210"/>
      <c r="AQ72" s="9">
        <f>SUM(AD45+BL45+CD45+CD69)</f>
        <v>38.680555555555557</v>
      </c>
      <c r="AR72" s="7"/>
      <c r="AS72" s="210" t="s">
        <v>454</v>
      </c>
      <c r="AT72" s="210"/>
      <c r="AU72" s="210"/>
      <c r="AV72" s="210"/>
      <c r="AW72" s="7">
        <f>SUM(M45+M69+M93+M117)</f>
        <v>736111.11111111124</v>
      </c>
      <c r="AX72" s="7"/>
      <c r="AY72" s="210" t="s">
        <v>470</v>
      </c>
      <c r="AZ72" s="210"/>
      <c r="BA72" s="210"/>
      <c r="BB72" s="210"/>
      <c r="BC72" s="9">
        <f>SUM(U45+U69+U93+U117)</f>
        <v>463888.88888888888</v>
      </c>
      <c r="BD72" s="7"/>
      <c r="BN72" s="210" t="s">
        <v>295</v>
      </c>
      <c r="BO72" s="210"/>
      <c r="BP72" s="210"/>
      <c r="BQ72" s="210"/>
      <c r="BR72" s="51">
        <f t="shared" si="219"/>
        <v>2.9599999999999995</v>
      </c>
      <c r="BS72" s="51">
        <f t="shared" si="212"/>
        <v>0.82222222222222208</v>
      </c>
      <c r="BT72" s="51">
        <f t="shared" si="213"/>
        <v>8222.2222222222208</v>
      </c>
      <c r="BU72" s="51">
        <f t="shared" si="214"/>
        <v>8.2222222222222214</v>
      </c>
      <c r="BV72" s="3"/>
      <c r="BW72" s="210" t="s">
        <v>311</v>
      </c>
      <c r="BX72" s="210"/>
      <c r="BY72" s="210"/>
      <c r="BZ72" s="210"/>
      <c r="CA72" s="51">
        <f t="shared" si="215"/>
        <v>3.11</v>
      </c>
      <c r="CB72" s="51">
        <f t="shared" si="216"/>
        <v>0.86388888888888893</v>
      </c>
      <c r="CC72" s="51">
        <f t="shared" si="217"/>
        <v>8638.8888888888887</v>
      </c>
      <c r="CD72" s="51">
        <f t="shared" si="218"/>
        <v>8.6388888888888893</v>
      </c>
      <c r="CE72" s="3"/>
      <c r="CF72" s="3"/>
      <c r="CG72" s="3"/>
      <c r="CH72" s="3"/>
      <c r="CI72" s="3"/>
      <c r="CJ72" s="3"/>
      <c r="CK72" s="3"/>
      <c r="CL72" s="3"/>
      <c r="CM72" s="3"/>
      <c r="CN72" s="3"/>
    </row>
    <row r="73" spans="7:92" ht="15.75" customHeight="1" x14ac:dyDescent="0.25">
      <c r="G73" s="212" t="s">
        <v>202</v>
      </c>
      <c r="H73" s="212"/>
      <c r="I73" s="212"/>
      <c r="J73" s="212"/>
      <c r="K73" s="51"/>
      <c r="L73" s="51">
        <f>AVERAGE(L69:L72)</f>
        <v>32.5</v>
      </c>
      <c r="M73" s="51">
        <f>AVERAGE(M69:M72)</f>
        <v>325000</v>
      </c>
      <c r="O73" s="212" t="s">
        <v>202</v>
      </c>
      <c r="P73" s="212"/>
      <c r="Q73" s="212"/>
      <c r="R73" s="212"/>
      <c r="S73" s="9"/>
      <c r="T73" s="9">
        <f>AVERAGE(T69:T72)</f>
        <v>22.013888888888893</v>
      </c>
      <c r="U73" s="9">
        <f>AVERAGE(U69:U72)</f>
        <v>220138.88888888891</v>
      </c>
      <c r="AG73" s="210" t="s">
        <v>487</v>
      </c>
      <c r="AH73" s="210"/>
      <c r="AI73" s="210"/>
      <c r="AJ73" s="210"/>
      <c r="AK73" s="9">
        <f>SUM(AN48+BC46+BU46+BU70)</f>
        <v>61.027777777777786</v>
      </c>
      <c r="AM73" s="210" t="s">
        <v>503</v>
      </c>
      <c r="AN73" s="210"/>
      <c r="AO73" s="210"/>
      <c r="AP73" s="210"/>
      <c r="AQ73" s="9">
        <f t="shared" ref="AQ73:AQ74" si="220">SUM(AD46+BL46+CD46+CD70)</f>
        <v>62.083333333333336</v>
      </c>
      <c r="AS73" s="210" t="s">
        <v>455</v>
      </c>
      <c r="AT73" s="210"/>
      <c r="AU73" s="210"/>
      <c r="AV73" s="210"/>
      <c r="AW73" s="7">
        <f t="shared" ref="AW73:AW75" si="221">SUM(M46+M70+M94+M118)</f>
        <v>744444.44444444438</v>
      </c>
      <c r="AY73" s="210" t="s">
        <v>471</v>
      </c>
      <c r="AZ73" s="210"/>
      <c r="BA73" s="210"/>
      <c r="BB73" s="210"/>
      <c r="BC73" s="9">
        <f t="shared" ref="BC73:BC75" si="222">SUM(U46+U70+U94+U118)</f>
        <v>691666.66666666674</v>
      </c>
      <c r="BN73" s="212" t="s">
        <v>202</v>
      </c>
      <c r="BO73" s="212"/>
      <c r="BP73" s="212"/>
      <c r="BQ73" s="212"/>
      <c r="BR73" s="51"/>
      <c r="BS73" s="51"/>
      <c r="BT73" s="51">
        <f>AVERAGE(BT69:BT72)</f>
        <v>9041.6666666666661</v>
      </c>
      <c r="BU73" s="51">
        <f>AVERAGE(BU69:BU72)</f>
        <v>9.0416666666666661</v>
      </c>
      <c r="BW73" s="212" t="s">
        <v>202</v>
      </c>
      <c r="BX73" s="212"/>
      <c r="BY73" s="212"/>
      <c r="BZ73" s="212"/>
      <c r="CA73" s="51"/>
      <c r="CB73" s="51"/>
      <c r="CC73" s="51">
        <f>AVERAGE(CC69:CC72)</f>
        <v>11812.500000000002</v>
      </c>
      <c r="CD73" s="51">
        <f>AVERAGE(CD69:CD72)</f>
        <v>11.8125</v>
      </c>
    </row>
    <row r="74" spans="7:92" x14ac:dyDescent="0.25">
      <c r="AG74" s="210" t="s">
        <v>488</v>
      </c>
      <c r="AH74" s="210"/>
      <c r="AI74" s="210"/>
      <c r="AJ74" s="210"/>
      <c r="AK74" s="9">
        <f>SUM(AN49+BC47+BU47+BU71)</f>
        <v>59.138888888888893</v>
      </c>
      <c r="AM74" s="210" t="s">
        <v>504</v>
      </c>
      <c r="AN74" s="210"/>
      <c r="AO74" s="210"/>
      <c r="AP74" s="210"/>
      <c r="AQ74" s="9">
        <f t="shared" si="220"/>
        <v>41.388888888888893</v>
      </c>
      <c r="AS74" s="210" t="s">
        <v>456</v>
      </c>
      <c r="AT74" s="210"/>
      <c r="AU74" s="210"/>
      <c r="AV74" s="210"/>
      <c r="AW74" s="7">
        <f>SUM(M47+M71+M95+M119)</f>
        <v>780555.55555555574</v>
      </c>
      <c r="AY74" s="210" t="s">
        <v>472</v>
      </c>
      <c r="AZ74" s="210"/>
      <c r="BA74" s="210"/>
      <c r="BB74" s="210"/>
      <c r="BC74" s="9">
        <f t="shared" si="222"/>
        <v>536111.11111111112</v>
      </c>
    </row>
    <row r="75" spans="7:92" ht="15" x14ac:dyDescent="0.25">
      <c r="G75" s="210" t="s">
        <v>362</v>
      </c>
      <c r="H75" s="210"/>
      <c r="I75" s="210"/>
      <c r="J75" s="210"/>
      <c r="K75" s="51">
        <f>SUM(O12:T12)</f>
        <v>141</v>
      </c>
      <c r="L75" s="51">
        <f>K75*$AQ$59/$AO$45</f>
        <v>39.166666666666664</v>
      </c>
      <c r="M75" s="51">
        <f>K75*$AS$54/$AO$45</f>
        <v>391666.66666666669</v>
      </c>
      <c r="O75" s="210" t="s">
        <v>378</v>
      </c>
      <c r="P75" s="210"/>
      <c r="Q75" s="210"/>
      <c r="R75" s="210"/>
      <c r="S75" s="9">
        <f>SUM(O28:T28)</f>
        <v>83</v>
      </c>
      <c r="T75" s="9">
        <f>S75*$AQ$59/$AO$45</f>
        <v>23.055555555555557</v>
      </c>
      <c r="U75" s="9">
        <f>S75*$AS$54/$AO$45</f>
        <v>230555.55555555559</v>
      </c>
      <c r="AG75" s="210" t="s">
        <v>489</v>
      </c>
      <c r="AH75" s="210"/>
      <c r="AI75" s="210"/>
      <c r="AJ75" s="210"/>
      <c r="AK75" s="9">
        <f>SUM(AN50+BC48+BU48+BU72)</f>
        <v>67.180555555555571</v>
      </c>
      <c r="AM75" s="210" t="s">
        <v>505</v>
      </c>
      <c r="AN75" s="210"/>
      <c r="AO75" s="210"/>
      <c r="AP75" s="210"/>
      <c r="AQ75" s="9">
        <f>SUM(AD48+BL48+CD48+CD72)</f>
        <v>42.069444444444443</v>
      </c>
      <c r="AS75" s="210" t="s">
        <v>457</v>
      </c>
      <c r="AT75" s="210"/>
      <c r="AU75" s="210"/>
      <c r="AV75" s="210"/>
      <c r="AW75" s="7">
        <f t="shared" si="221"/>
        <v>811111.11111111101</v>
      </c>
      <c r="AY75" s="210" t="s">
        <v>473</v>
      </c>
      <c r="AZ75" s="210"/>
      <c r="BA75" s="210"/>
      <c r="BB75" s="210"/>
      <c r="BC75" s="9">
        <f t="shared" si="222"/>
        <v>650000.00000000012</v>
      </c>
      <c r="BN75" s="210" t="s">
        <v>296</v>
      </c>
      <c r="BO75" s="210"/>
      <c r="BP75" s="210"/>
      <c r="BQ75" s="210"/>
      <c r="BR75" s="9">
        <f>SUM(AY12:BD12)</f>
        <v>2.2250000000000001</v>
      </c>
      <c r="BS75" s="9">
        <f>BR75*$AQ$59/$AO$45</f>
        <v>0.61805555555555558</v>
      </c>
      <c r="BT75" s="9">
        <f>BR75*$AS$54/$AO$45</f>
        <v>6180.5555555555557</v>
      </c>
      <c r="BU75" s="9">
        <f>BT75/1000</f>
        <v>6.1805555555555554</v>
      </c>
      <c r="BW75" s="210" t="s">
        <v>312</v>
      </c>
      <c r="BX75" s="210"/>
      <c r="BY75" s="210"/>
      <c r="BZ75" s="210"/>
      <c r="CA75" s="9">
        <f>SUM(AY28:BD28)</f>
        <v>1.8450000000000002</v>
      </c>
      <c r="CB75" s="9">
        <f>CA75*$AQ$59/$AO$45</f>
        <v>0.51250000000000007</v>
      </c>
      <c r="CC75" s="9">
        <f>CA75*$AS$54/$AO$45</f>
        <v>5125.0000000000009</v>
      </c>
      <c r="CD75" s="9">
        <f>CC75/1000</f>
        <v>5.1250000000000009</v>
      </c>
    </row>
    <row r="76" spans="7:92" ht="15" x14ac:dyDescent="0.25">
      <c r="G76" s="210" t="s">
        <v>363</v>
      </c>
      <c r="H76" s="210"/>
      <c r="I76" s="210"/>
      <c r="J76" s="210"/>
      <c r="K76" s="51">
        <f t="shared" ref="K76:K78" si="223">SUM(O13:T13)</f>
        <v>83</v>
      </c>
      <c r="L76" s="51">
        <f t="shared" ref="L76:L78" si="224">K76*$AQ$59/$AO$45</f>
        <v>23.055555555555557</v>
      </c>
      <c r="M76" s="51">
        <f t="shared" ref="M76:M78" si="225">K76*$AS$54/$AO$45</f>
        <v>230555.55555555559</v>
      </c>
      <c r="O76" s="210" t="s">
        <v>379</v>
      </c>
      <c r="P76" s="210"/>
      <c r="Q76" s="210"/>
      <c r="R76" s="210"/>
      <c r="S76" s="9">
        <f t="shared" ref="S76:S78" si="226">SUM(O29:T29)</f>
        <v>123</v>
      </c>
      <c r="T76" s="9">
        <f t="shared" ref="T76:T78" si="227">S76*$AQ$59/$AO$45</f>
        <v>34.166666666666664</v>
      </c>
      <c r="U76" s="9">
        <f t="shared" ref="U76:U78" si="228">S76*$AS$54/$AO$45</f>
        <v>341666.66666666669</v>
      </c>
      <c r="BN76" s="210" t="s">
        <v>297</v>
      </c>
      <c r="BO76" s="210"/>
      <c r="BP76" s="210"/>
      <c r="BQ76" s="210"/>
      <c r="BR76" s="9">
        <f t="shared" ref="BR76:BR78" si="229">SUM(AY13:BD13)</f>
        <v>3.1850000000000001</v>
      </c>
      <c r="BS76" s="9">
        <f t="shared" ref="BS76:BS78" si="230">BR76*$AQ$59/$AO$45</f>
        <v>0.8847222222222223</v>
      </c>
      <c r="BT76" s="9">
        <f t="shared" ref="BT76:BT78" si="231">BR76*$AS$54/$AO$45</f>
        <v>8847.2222222222226</v>
      </c>
      <c r="BU76" s="9">
        <f t="shared" ref="BU76:BU78" si="232">BT76/1000</f>
        <v>8.8472222222222232</v>
      </c>
      <c r="BW76" s="210" t="s">
        <v>313</v>
      </c>
      <c r="BX76" s="210"/>
      <c r="BY76" s="210"/>
      <c r="BZ76" s="210"/>
      <c r="CA76" s="9">
        <f t="shared" ref="CA76:CA78" si="233">SUM(AY29:BD29)</f>
        <v>2.2250000000000001</v>
      </c>
      <c r="CB76" s="9">
        <f t="shared" ref="CB76:CB78" si="234">CA76*$AQ$59/$AO$45</f>
        <v>0.61805555555555558</v>
      </c>
      <c r="CC76" s="9">
        <f t="shared" ref="CC76:CC78" si="235">CA76*$AS$54/$AO$45</f>
        <v>6180.5555555555557</v>
      </c>
      <c r="CD76" s="9">
        <f t="shared" ref="CD76:CD78" si="236">CC76/1000</f>
        <v>6.1805555555555554</v>
      </c>
    </row>
    <row r="77" spans="7:92" ht="15" x14ac:dyDescent="0.25">
      <c r="G77" s="210" t="s">
        <v>364</v>
      </c>
      <c r="H77" s="210"/>
      <c r="I77" s="210"/>
      <c r="J77" s="210"/>
      <c r="K77" s="51">
        <f t="shared" si="223"/>
        <v>109</v>
      </c>
      <c r="L77" s="51">
        <f t="shared" si="224"/>
        <v>30.277777777777782</v>
      </c>
      <c r="M77" s="51">
        <f t="shared" si="225"/>
        <v>302777.77777777781</v>
      </c>
      <c r="O77" s="210" t="s">
        <v>380</v>
      </c>
      <c r="P77" s="210"/>
      <c r="Q77" s="210"/>
      <c r="R77" s="210"/>
      <c r="S77" s="9">
        <f t="shared" si="226"/>
        <v>128</v>
      </c>
      <c r="T77" s="9">
        <f t="shared" si="227"/>
        <v>35.555555555555557</v>
      </c>
      <c r="U77" s="9">
        <f t="shared" si="228"/>
        <v>355555.55555555556</v>
      </c>
      <c r="AG77" s="210" t="s">
        <v>490</v>
      </c>
      <c r="AH77" s="210"/>
      <c r="AI77" s="210"/>
      <c r="AJ77" s="210"/>
      <c r="AK77" s="9">
        <f>SUM(AN53+BC51+BU51+BU75)</f>
        <v>55.611111111111114</v>
      </c>
      <c r="AM77" s="210" t="s">
        <v>506</v>
      </c>
      <c r="AN77" s="210"/>
      <c r="AO77" s="210"/>
      <c r="AP77" s="210"/>
      <c r="AQ77" s="9">
        <f>SUM(AD51+BL51+CD51+CD75)</f>
        <v>39.986111111111107</v>
      </c>
      <c r="AS77" s="210" t="s">
        <v>458</v>
      </c>
      <c r="AT77" s="210"/>
      <c r="AU77" s="210"/>
      <c r="AV77" s="210"/>
      <c r="AW77" s="9">
        <f>SUM(M51+M75+K99+M123)</f>
        <v>655579.55555555562</v>
      </c>
      <c r="AY77" s="210" t="s">
        <v>474</v>
      </c>
      <c r="AZ77" s="210"/>
      <c r="BA77" s="210"/>
      <c r="BB77" s="210"/>
      <c r="BC77" s="9">
        <f>SUM(U51+U75+U99+U123)</f>
        <v>458333.33333333337</v>
      </c>
      <c r="BN77" s="210" t="s">
        <v>298</v>
      </c>
      <c r="BO77" s="210"/>
      <c r="BP77" s="210"/>
      <c r="BQ77" s="210"/>
      <c r="BR77" s="9">
        <f t="shared" si="229"/>
        <v>4.4850000000000003</v>
      </c>
      <c r="BS77" s="9">
        <f t="shared" si="230"/>
        <v>1.2458333333333333</v>
      </c>
      <c r="BT77" s="9">
        <f t="shared" si="231"/>
        <v>12458.333333333336</v>
      </c>
      <c r="BU77" s="9">
        <f t="shared" si="232"/>
        <v>12.458333333333336</v>
      </c>
      <c r="BW77" s="210" t="s">
        <v>314</v>
      </c>
      <c r="BX77" s="210"/>
      <c r="BY77" s="210"/>
      <c r="BZ77" s="210"/>
      <c r="CA77" s="9">
        <f t="shared" si="233"/>
        <v>2.2199999999999998</v>
      </c>
      <c r="CB77" s="9">
        <f t="shared" si="234"/>
        <v>0.61666666666666659</v>
      </c>
      <c r="CC77" s="9">
        <f t="shared" si="235"/>
        <v>6166.666666666667</v>
      </c>
      <c r="CD77" s="9">
        <f t="shared" si="236"/>
        <v>6.166666666666667</v>
      </c>
    </row>
    <row r="78" spans="7:92" ht="15" x14ac:dyDescent="0.25">
      <c r="G78" s="210" t="s">
        <v>365</v>
      </c>
      <c r="H78" s="210"/>
      <c r="I78" s="210"/>
      <c r="J78" s="210"/>
      <c r="K78" s="51">
        <f t="shared" si="223"/>
        <v>152</v>
      </c>
      <c r="L78" s="51">
        <f t="shared" si="224"/>
        <v>42.222222222222221</v>
      </c>
      <c r="M78" s="51">
        <f t="shared" si="225"/>
        <v>422222.22222222225</v>
      </c>
      <c r="O78" s="210" t="s">
        <v>381</v>
      </c>
      <c r="P78" s="210"/>
      <c r="Q78" s="210"/>
      <c r="R78" s="210"/>
      <c r="S78" s="9">
        <f t="shared" si="226"/>
        <v>162</v>
      </c>
      <c r="T78" s="9">
        <f t="shared" si="227"/>
        <v>45</v>
      </c>
      <c r="U78" s="9">
        <f t="shared" si="228"/>
        <v>450000</v>
      </c>
      <c r="AG78" s="210" t="s">
        <v>491</v>
      </c>
      <c r="AH78" s="210"/>
      <c r="AI78" s="210"/>
      <c r="AJ78" s="210"/>
      <c r="AK78" s="9">
        <f>SUM(AN54+BC52+BU52+BU76)</f>
        <v>63.361111111111121</v>
      </c>
      <c r="AM78" s="210" t="s">
        <v>507</v>
      </c>
      <c r="AN78" s="210"/>
      <c r="AO78" s="210"/>
      <c r="AP78" s="210"/>
      <c r="AQ78" s="9">
        <f t="shared" ref="AQ78:AQ80" si="237">SUM(AD52+BL52+CD52+CD76)</f>
        <v>53.097222222222229</v>
      </c>
      <c r="AS78" s="210" t="s">
        <v>459</v>
      </c>
      <c r="AT78" s="210"/>
      <c r="AU78" s="210"/>
      <c r="AV78" s="210"/>
      <c r="AW78" s="9">
        <f t="shared" ref="AW78:AW80" si="238">SUM(M52+M76+K100+M124)</f>
        <v>627789.77777777775</v>
      </c>
      <c r="AY78" s="210" t="s">
        <v>475</v>
      </c>
      <c r="AZ78" s="210"/>
      <c r="BA78" s="210"/>
      <c r="BB78" s="210"/>
      <c r="BC78" s="9">
        <f t="shared" ref="BC78:BC80" si="239">SUM(U52+U76+U100+U124)</f>
        <v>647222.22222222236</v>
      </c>
      <c r="BN78" s="210" t="s">
        <v>299</v>
      </c>
      <c r="BO78" s="210"/>
      <c r="BP78" s="210"/>
      <c r="BQ78" s="210"/>
      <c r="BR78" s="9">
        <f t="shared" si="229"/>
        <v>2.9050000000000002</v>
      </c>
      <c r="BS78" s="9">
        <f t="shared" si="230"/>
        <v>0.80694444444444458</v>
      </c>
      <c r="BT78" s="9">
        <f t="shared" si="231"/>
        <v>8069.4444444444453</v>
      </c>
      <c r="BU78" s="9">
        <f t="shared" si="232"/>
        <v>8.0694444444444446</v>
      </c>
      <c r="BW78" s="210" t="s">
        <v>315</v>
      </c>
      <c r="BX78" s="210"/>
      <c r="BY78" s="210"/>
      <c r="BZ78" s="210"/>
      <c r="CA78" s="9">
        <f t="shared" si="233"/>
        <v>1.9699999999999998</v>
      </c>
      <c r="CB78" s="9">
        <f t="shared" si="234"/>
        <v>0.54722222222222217</v>
      </c>
      <c r="CC78" s="9">
        <f t="shared" si="235"/>
        <v>5472.2222222222217</v>
      </c>
      <c r="CD78" s="9">
        <f t="shared" si="236"/>
        <v>5.4722222222222214</v>
      </c>
    </row>
    <row r="79" spans="7:92" ht="15.75" customHeight="1" x14ac:dyDescent="0.25">
      <c r="G79" s="212" t="s">
        <v>202</v>
      </c>
      <c r="H79" s="212"/>
      <c r="I79" s="212"/>
      <c r="J79" s="212"/>
      <c r="K79" s="51"/>
      <c r="L79" s="51">
        <f>AVERAGE(L75:L78)</f>
        <v>33.680555555555557</v>
      </c>
      <c r="M79" s="51">
        <f>AVERAGE(M75:M78)</f>
        <v>336805.55555555556</v>
      </c>
      <c r="O79" s="212" t="s">
        <v>202</v>
      </c>
      <c r="P79" s="212"/>
      <c r="Q79" s="212"/>
      <c r="R79" s="212"/>
      <c r="S79" s="9"/>
      <c r="T79" s="9">
        <f>AVERAGE(T75:T78)</f>
        <v>34.444444444444443</v>
      </c>
      <c r="U79" s="9">
        <f>AVERAGE(U75:U78)</f>
        <v>344444.44444444444</v>
      </c>
      <c r="AG79" s="210" t="s">
        <v>492</v>
      </c>
      <c r="AH79" s="210"/>
      <c r="AI79" s="210"/>
      <c r="AJ79" s="210"/>
      <c r="AK79" s="9">
        <f>SUM(AN55+BC53+BU53+BU77)</f>
        <v>78.125000000000028</v>
      </c>
      <c r="AM79" s="210" t="s">
        <v>508</v>
      </c>
      <c r="AN79" s="210"/>
      <c r="AO79" s="210"/>
      <c r="AP79" s="210"/>
      <c r="AQ79" s="9">
        <f t="shared" si="237"/>
        <v>68.708333333333357</v>
      </c>
      <c r="AS79" s="210" t="s">
        <v>460</v>
      </c>
      <c r="AT79" s="210"/>
      <c r="AU79" s="210"/>
      <c r="AV79" s="210"/>
      <c r="AW79" s="9">
        <f t="shared" si="238"/>
        <v>805587.55555555562</v>
      </c>
      <c r="AY79" s="210" t="s">
        <v>476</v>
      </c>
      <c r="AZ79" s="210"/>
      <c r="BA79" s="210"/>
      <c r="BB79" s="210"/>
      <c r="BC79" s="9">
        <f t="shared" si="239"/>
        <v>741666.66666666663</v>
      </c>
      <c r="BN79" s="212" t="s">
        <v>202</v>
      </c>
      <c r="BO79" s="212"/>
      <c r="BP79" s="212"/>
      <c r="BQ79" s="212"/>
      <c r="BR79" s="9"/>
      <c r="BS79" s="9"/>
      <c r="BT79" s="9">
        <f>AVERAGE(BT75:BT78)</f>
        <v>8888.8888888888905</v>
      </c>
      <c r="BU79" s="9">
        <f>AVERAGE(BU75:BU78)</f>
        <v>8.8888888888888893</v>
      </c>
      <c r="BW79" s="212" t="s">
        <v>202</v>
      </c>
      <c r="BX79" s="212"/>
      <c r="BY79" s="212"/>
      <c r="BZ79" s="212"/>
      <c r="CA79" s="9"/>
      <c r="CB79" s="9"/>
      <c r="CC79" s="9">
        <f>AVERAGE(CC75:CC78)</f>
        <v>5736.1111111111113</v>
      </c>
      <c r="CD79" s="9">
        <f>AVERAGE(CD75:CD78)</f>
        <v>5.7361111111111116</v>
      </c>
    </row>
    <row r="80" spans="7:92" x14ac:dyDescent="0.25">
      <c r="AG80" s="210" t="s">
        <v>493</v>
      </c>
      <c r="AH80" s="210"/>
      <c r="AI80" s="210"/>
      <c r="AJ80" s="210"/>
      <c r="AK80" s="9">
        <f>SUM(AN56+BC54+BU54+BU78)</f>
        <v>67.202777777777797</v>
      </c>
      <c r="AM80" s="210" t="s">
        <v>509</v>
      </c>
      <c r="AN80" s="210"/>
      <c r="AO80" s="210"/>
      <c r="AP80" s="210"/>
      <c r="AQ80" s="9">
        <f t="shared" si="237"/>
        <v>63.763888888888893</v>
      </c>
      <c r="AS80" s="210" t="s">
        <v>461</v>
      </c>
      <c r="AT80" s="210"/>
      <c r="AU80" s="210"/>
      <c r="AV80" s="210"/>
      <c r="AW80" s="9">
        <f t="shared" si="238"/>
        <v>755597.55555555562</v>
      </c>
      <c r="AY80" s="210" t="s">
        <v>477</v>
      </c>
      <c r="AZ80" s="210"/>
      <c r="BA80" s="210"/>
      <c r="BB80" s="210"/>
      <c r="BC80" s="9">
        <f t="shared" si="239"/>
        <v>766666.66666666674</v>
      </c>
    </row>
    <row r="81" spans="7:82" ht="15" x14ac:dyDescent="0.25">
      <c r="G81" s="210" t="s">
        <v>366</v>
      </c>
      <c r="H81" s="210"/>
      <c r="I81" s="210"/>
      <c r="J81" s="210"/>
      <c r="K81" s="51">
        <f>SUM(O16:T16)</f>
        <v>23</v>
      </c>
      <c r="L81" s="51">
        <f>K81*$AQ$59/$AO$45</f>
        <v>6.3888888888888893</v>
      </c>
      <c r="M81" s="51">
        <f>K81*$AS$54/$AO$45</f>
        <v>63888.888888888898</v>
      </c>
      <c r="O81" s="210" t="s">
        <v>382</v>
      </c>
      <c r="P81" s="210"/>
      <c r="Q81" s="210"/>
      <c r="R81" s="210"/>
      <c r="S81" s="9">
        <f>SUM(O32:T32)</f>
        <v>19</v>
      </c>
      <c r="T81" s="9">
        <f>S81*$AQ$59/$AO$45</f>
        <v>5.2777777777777777</v>
      </c>
      <c r="U81" s="9">
        <f>S81*$AS$54/$AO$45</f>
        <v>52777.777777777781</v>
      </c>
      <c r="BN81" s="210" t="s">
        <v>300</v>
      </c>
      <c r="BO81" s="210"/>
      <c r="BP81" s="210"/>
      <c r="BQ81" s="210"/>
      <c r="BR81" s="9">
        <f>SUM(AY16:BD16)</f>
        <v>2.4000000000000004</v>
      </c>
      <c r="BS81" s="9">
        <f>BR81*$AQ$59/$AO$45</f>
        <v>0.66666666666666685</v>
      </c>
      <c r="BT81" s="9">
        <f>BR81*$AS$54/$AO$45</f>
        <v>6666.6666666666679</v>
      </c>
      <c r="BU81" s="9">
        <f>BT81/1000</f>
        <v>6.6666666666666679</v>
      </c>
      <c r="BW81" s="210" t="s">
        <v>316</v>
      </c>
      <c r="BX81" s="210"/>
      <c r="BY81" s="210"/>
      <c r="BZ81" s="210"/>
      <c r="CA81" s="9">
        <f>SUM(AY32:BD32)</f>
        <v>2.02</v>
      </c>
      <c r="CB81" s="9">
        <f>CA81*$AQ$59/$AO$45</f>
        <v>0.56111111111111112</v>
      </c>
      <c r="CC81" s="9">
        <f>CA81*$AS$54/$AO$45</f>
        <v>5611.1111111111122</v>
      </c>
      <c r="CD81" s="9">
        <f>CC81/1000</f>
        <v>5.6111111111111125</v>
      </c>
    </row>
    <row r="82" spans="7:82" ht="15" x14ac:dyDescent="0.25">
      <c r="G82" s="210" t="s">
        <v>367</v>
      </c>
      <c r="H82" s="210"/>
      <c r="I82" s="210"/>
      <c r="J82" s="210"/>
      <c r="K82" s="51">
        <f t="shared" ref="K82:K84" si="240">SUM(O17:T17)</f>
        <v>17</v>
      </c>
      <c r="L82" s="51">
        <f t="shared" ref="L82:L84" si="241">K82*$AQ$59/$AO$45</f>
        <v>4.7222222222222223</v>
      </c>
      <c r="M82" s="51">
        <f t="shared" ref="M82:M84" si="242">K82*$AS$54/$AO$45</f>
        <v>47222.222222222226</v>
      </c>
      <c r="O82" s="210" t="s">
        <v>383</v>
      </c>
      <c r="P82" s="210"/>
      <c r="Q82" s="210"/>
      <c r="R82" s="210"/>
      <c r="S82" s="9">
        <f t="shared" ref="S82:S84" si="243">SUM(O33:T33)</f>
        <v>34</v>
      </c>
      <c r="T82" s="9">
        <f t="shared" ref="T82:T84" si="244">S82*$AQ$59/$AO$45</f>
        <v>9.4444444444444446</v>
      </c>
      <c r="U82" s="9">
        <f t="shared" ref="U82:U84" si="245">S82*$AS$54/$AO$45</f>
        <v>94444.444444444453</v>
      </c>
      <c r="AG82" s="210" t="s">
        <v>494</v>
      </c>
      <c r="AH82" s="210"/>
      <c r="AI82" s="210"/>
      <c r="AJ82" s="210"/>
      <c r="AK82" s="9">
        <f>SUM(AN59+BC57+BU57+BU81)</f>
        <v>32.597222222222229</v>
      </c>
      <c r="AM82" s="210" t="s">
        <v>510</v>
      </c>
      <c r="AN82" s="210"/>
      <c r="AO82" s="210"/>
      <c r="AP82" s="210"/>
      <c r="AQ82" s="9">
        <f>SUM(AD57+BL57+CD57+CD81)</f>
        <v>21.541666666666671</v>
      </c>
      <c r="AS82" s="210" t="s">
        <v>462</v>
      </c>
      <c r="AT82" s="210"/>
      <c r="AU82" s="210"/>
      <c r="AV82" s="210"/>
      <c r="AW82" s="9">
        <f>SUM(M57+M81+M105+M129)</f>
        <v>275000</v>
      </c>
      <c r="AY82" s="210" t="s">
        <v>478</v>
      </c>
      <c r="AZ82" s="210"/>
      <c r="BA82" s="210"/>
      <c r="BB82" s="210"/>
      <c r="BC82" s="9">
        <f>SUM(U57+U81+U105+U129)</f>
        <v>213888.88888888893</v>
      </c>
      <c r="BN82" s="210" t="s">
        <v>301</v>
      </c>
      <c r="BO82" s="210"/>
      <c r="BP82" s="210"/>
      <c r="BQ82" s="210"/>
      <c r="BR82" s="9">
        <f t="shared" ref="BR82:BR84" si="246">SUM(AY17:BD17)</f>
        <v>4.1559999999999997</v>
      </c>
      <c r="BS82" s="9">
        <f t="shared" ref="BS82:BS84" si="247">BR82*$AQ$59/$AO$45</f>
        <v>1.1544444444444444</v>
      </c>
      <c r="BT82" s="9">
        <f t="shared" ref="BT82:BT84" si="248">BR82*$AS$54/$AO$45</f>
        <v>11544.444444444445</v>
      </c>
      <c r="BU82" s="9">
        <f t="shared" ref="BU82:BU84" si="249">BT82/1000</f>
        <v>11.544444444444446</v>
      </c>
      <c r="BW82" s="210" t="s">
        <v>317</v>
      </c>
      <c r="BX82" s="210"/>
      <c r="BY82" s="210"/>
      <c r="BZ82" s="210"/>
      <c r="CA82" s="9">
        <f t="shared" ref="CA82:CA84" si="250">SUM(AY33:BD33)</f>
        <v>3.8650000000000002</v>
      </c>
      <c r="CB82" s="9">
        <f t="shared" ref="CB82:CB84" si="251">CA82*$AQ$59/$AO$45</f>
        <v>1.0736111111111113</v>
      </c>
      <c r="CC82" s="9">
        <f t="shared" ref="CC82:CC84" si="252">CA82*$AS$54/$AO$45</f>
        <v>10736.111111111111</v>
      </c>
      <c r="CD82" s="9">
        <f t="shared" ref="CD82:CD84" si="253">CC82/1000</f>
        <v>10.736111111111111</v>
      </c>
    </row>
    <row r="83" spans="7:82" ht="15" x14ac:dyDescent="0.25">
      <c r="G83" s="210" t="s">
        <v>368</v>
      </c>
      <c r="H83" s="210"/>
      <c r="I83" s="210"/>
      <c r="J83" s="210"/>
      <c r="K83" s="51">
        <f t="shared" si="240"/>
        <v>21</v>
      </c>
      <c r="L83" s="51">
        <f t="shared" si="241"/>
        <v>5.833333333333333</v>
      </c>
      <c r="M83" s="51">
        <f t="shared" si="242"/>
        <v>58333.333333333336</v>
      </c>
      <c r="O83" s="210" t="s">
        <v>384</v>
      </c>
      <c r="P83" s="210"/>
      <c r="Q83" s="210"/>
      <c r="R83" s="210"/>
      <c r="S83" s="9">
        <f t="shared" si="243"/>
        <v>21</v>
      </c>
      <c r="T83" s="9">
        <f t="shared" si="244"/>
        <v>5.833333333333333</v>
      </c>
      <c r="U83" s="9">
        <f t="shared" si="245"/>
        <v>58333.333333333336</v>
      </c>
      <c r="AG83" s="210" t="s">
        <v>495</v>
      </c>
      <c r="AH83" s="210"/>
      <c r="AI83" s="210"/>
      <c r="AJ83" s="210"/>
      <c r="AK83" s="9">
        <f>SUM(AN60+BC58+BU58+BU82)</f>
        <v>41.32222222222223</v>
      </c>
      <c r="AM83" s="210" t="s">
        <v>511</v>
      </c>
      <c r="AN83" s="210"/>
      <c r="AO83" s="210"/>
      <c r="AP83" s="210"/>
      <c r="AQ83" s="9">
        <f t="shared" ref="AQ83:AQ85" si="254">SUM(AD58+BL58+CD58+CD82)</f>
        <v>46.75</v>
      </c>
      <c r="AS83" s="210" t="s">
        <v>463</v>
      </c>
      <c r="AT83" s="210"/>
      <c r="AU83" s="210"/>
      <c r="AV83" s="210"/>
      <c r="AW83" s="9">
        <f t="shared" ref="AW83:AW85" si="255">SUM(M58+M82+M106+M130)</f>
        <v>275000</v>
      </c>
      <c r="AY83" s="210" t="s">
        <v>479</v>
      </c>
      <c r="AZ83" s="210"/>
      <c r="BA83" s="210"/>
      <c r="BB83" s="210"/>
      <c r="BC83" s="9">
        <f t="shared" ref="BC83:BC85" si="256">SUM(U58+U82+U106+U130)</f>
        <v>400000</v>
      </c>
      <c r="BN83" s="210" t="s">
        <v>302</v>
      </c>
      <c r="BO83" s="210"/>
      <c r="BP83" s="210"/>
      <c r="BQ83" s="210"/>
      <c r="BR83" s="9">
        <f t="shared" si="246"/>
        <v>3.62</v>
      </c>
      <c r="BS83" s="9">
        <f t="shared" si="247"/>
        <v>1.0055555555555558</v>
      </c>
      <c r="BT83" s="9">
        <f t="shared" si="248"/>
        <v>10055.555555555557</v>
      </c>
      <c r="BU83" s="9">
        <f t="shared" si="249"/>
        <v>10.055555555555557</v>
      </c>
      <c r="BW83" s="210" t="s">
        <v>318</v>
      </c>
      <c r="BX83" s="210"/>
      <c r="BY83" s="210"/>
      <c r="BZ83" s="210"/>
      <c r="CA83" s="9">
        <f t="shared" si="250"/>
        <v>3.2600000000000002</v>
      </c>
      <c r="CB83" s="9">
        <f t="shared" si="251"/>
        <v>0.90555555555555556</v>
      </c>
      <c r="CC83" s="9">
        <f t="shared" si="252"/>
        <v>9055.5555555555566</v>
      </c>
      <c r="CD83" s="9">
        <f t="shared" si="253"/>
        <v>9.0555555555555571</v>
      </c>
    </row>
    <row r="84" spans="7:82" ht="15" x14ac:dyDescent="0.25">
      <c r="G84" s="210" t="s">
        <v>369</v>
      </c>
      <c r="H84" s="210"/>
      <c r="I84" s="210"/>
      <c r="J84" s="210"/>
      <c r="K84" s="51">
        <f t="shared" si="240"/>
        <v>25</v>
      </c>
      <c r="L84" s="51">
        <f t="shared" si="241"/>
        <v>6.9444444444444455</v>
      </c>
      <c r="M84" s="51">
        <f t="shared" si="242"/>
        <v>69444.444444444453</v>
      </c>
      <c r="O84" s="210" t="s">
        <v>385</v>
      </c>
      <c r="P84" s="210"/>
      <c r="Q84" s="210"/>
      <c r="R84" s="210"/>
      <c r="S84" s="9">
        <f t="shared" si="243"/>
        <v>19</v>
      </c>
      <c r="T84" s="9">
        <f t="shared" si="244"/>
        <v>5.2777777777777777</v>
      </c>
      <c r="U84" s="9">
        <f t="shared" si="245"/>
        <v>52777.777777777781</v>
      </c>
      <c r="AG84" s="210" t="s">
        <v>496</v>
      </c>
      <c r="AH84" s="210"/>
      <c r="AI84" s="210"/>
      <c r="AJ84" s="210"/>
      <c r="AK84" s="9">
        <f t="shared" ref="AK84:AK85" si="257">SUM(AN61+BC59+BU59+BU83)</f>
        <v>59.819444444444457</v>
      </c>
      <c r="AM84" s="210" t="s">
        <v>512</v>
      </c>
      <c r="AN84" s="210"/>
      <c r="AO84" s="210"/>
      <c r="AP84" s="210"/>
      <c r="AQ84" s="9">
        <f t="shared" si="254"/>
        <v>30.736111111111118</v>
      </c>
      <c r="AS84" s="210" t="s">
        <v>464</v>
      </c>
      <c r="AT84" s="210"/>
      <c r="AU84" s="210"/>
      <c r="AV84" s="210"/>
      <c r="AW84" s="9">
        <f>SUM(M59+M83+M107+M131)</f>
        <v>441666.66666666663</v>
      </c>
      <c r="AY84" s="210" t="s">
        <v>480</v>
      </c>
      <c r="AZ84" s="210"/>
      <c r="BA84" s="210"/>
      <c r="BB84" s="210"/>
      <c r="BC84" s="9">
        <f t="shared" si="256"/>
        <v>238888.88888888891</v>
      </c>
      <c r="BN84" s="210" t="s">
        <v>303</v>
      </c>
      <c r="BO84" s="210"/>
      <c r="BP84" s="210"/>
      <c r="BQ84" s="210"/>
      <c r="BR84" s="9">
        <f t="shared" si="246"/>
        <v>4.91</v>
      </c>
      <c r="BS84" s="9">
        <f t="shared" si="247"/>
        <v>1.3638888888888889</v>
      </c>
      <c r="BT84" s="9">
        <f t="shared" si="248"/>
        <v>13638.888888888891</v>
      </c>
      <c r="BU84" s="9">
        <f t="shared" si="249"/>
        <v>13.638888888888891</v>
      </c>
      <c r="BW84" s="210" t="s">
        <v>319</v>
      </c>
      <c r="BX84" s="210"/>
      <c r="BY84" s="210"/>
      <c r="BZ84" s="210"/>
      <c r="CA84" s="9">
        <f t="shared" si="250"/>
        <v>2.2250000000000001</v>
      </c>
      <c r="CB84" s="9">
        <f t="shared" si="251"/>
        <v>0.61805555555555558</v>
      </c>
      <c r="CC84" s="9">
        <f t="shared" si="252"/>
        <v>6180.5555555555557</v>
      </c>
      <c r="CD84" s="9">
        <f t="shared" si="253"/>
        <v>6.1805555555555554</v>
      </c>
    </row>
    <row r="85" spans="7:82" ht="15.75" customHeight="1" x14ac:dyDescent="0.25">
      <c r="G85" s="216" t="s">
        <v>184</v>
      </c>
      <c r="H85" s="216"/>
      <c r="I85" s="216"/>
      <c r="J85" s="216"/>
      <c r="K85" s="51"/>
      <c r="L85" s="51">
        <f>AVERAGE(L81:L84)</f>
        <v>5.9722222222222223</v>
      </c>
      <c r="M85" s="51">
        <f>AVERAGE(M81:M84)</f>
        <v>59722.222222222234</v>
      </c>
      <c r="O85" s="212" t="s">
        <v>202</v>
      </c>
      <c r="P85" s="212"/>
      <c r="Q85" s="212"/>
      <c r="R85" s="212"/>
      <c r="S85" s="9"/>
      <c r="T85" s="9">
        <f>AVERAGE(T81:T84)</f>
        <v>6.458333333333333</v>
      </c>
      <c r="U85" s="9">
        <f>AVERAGE(U81:U84)</f>
        <v>64583.333333333343</v>
      </c>
      <c r="AG85" s="210" t="s">
        <v>497</v>
      </c>
      <c r="AH85" s="210"/>
      <c r="AI85" s="210"/>
      <c r="AJ85" s="210"/>
      <c r="AK85" s="9">
        <f t="shared" si="257"/>
        <v>57.694444444444457</v>
      </c>
      <c r="AM85" s="210" t="s">
        <v>513</v>
      </c>
      <c r="AN85" s="210"/>
      <c r="AO85" s="210"/>
      <c r="AP85" s="210"/>
      <c r="AQ85" s="9">
        <f t="shared" si="254"/>
        <v>37.916666666666671</v>
      </c>
      <c r="AS85" s="210" t="s">
        <v>465</v>
      </c>
      <c r="AT85" s="210"/>
      <c r="AU85" s="210"/>
      <c r="AV85" s="210"/>
      <c r="AW85" s="9">
        <f t="shared" si="255"/>
        <v>413888.88888888888</v>
      </c>
      <c r="AY85" s="210" t="s">
        <v>481</v>
      </c>
      <c r="AZ85" s="210"/>
      <c r="BA85" s="210"/>
      <c r="BB85" s="210"/>
      <c r="BC85" s="9">
        <f t="shared" si="256"/>
        <v>288888.88888888888</v>
      </c>
      <c r="BR85" s="9"/>
      <c r="BS85" s="9"/>
      <c r="BT85" s="9">
        <f>AVERAGE(BT81:BT84)</f>
        <v>10476.388888888891</v>
      </c>
      <c r="BU85" s="9">
        <f>AVERAGE(BU81:BU84)</f>
        <v>10.476388888888891</v>
      </c>
      <c r="BW85" s="212" t="s">
        <v>202</v>
      </c>
      <c r="BX85" s="212"/>
      <c r="BY85" s="212"/>
      <c r="BZ85" s="212"/>
      <c r="CB85" s="9"/>
      <c r="CC85" s="9">
        <f>AVERAGE(CC81:CC84)</f>
        <v>7895.8333333333339</v>
      </c>
      <c r="CD85" s="9">
        <f>AVERAGE(CD81:CD84)</f>
        <v>7.8958333333333339</v>
      </c>
    </row>
    <row r="87" spans="7:82" ht="15" x14ac:dyDescent="0.25">
      <c r="G87" s="210" t="s">
        <v>387</v>
      </c>
      <c r="H87" s="210"/>
      <c r="I87" s="210"/>
      <c r="J87" s="210"/>
      <c r="K87" s="51">
        <f>SUM(U4:Z4)</f>
        <v>13</v>
      </c>
      <c r="L87" s="51">
        <f>K87*$AQ$59/$AO$45</f>
        <v>3.6111111111111112</v>
      </c>
      <c r="M87" s="51">
        <f>K87*$AS$54/$AO$45</f>
        <v>36111.111111111117</v>
      </c>
      <c r="O87" s="210" t="s">
        <v>402</v>
      </c>
      <c r="P87" s="210"/>
      <c r="Q87" s="210"/>
      <c r="R87" s="210"/>
      <c r="S87" s="9">
        <f>SUM(U20:Z20)</f>
        <v>12</v>
      </c>
      <c r="T87" s="9">
        <f>S87*$AQ$59/$AO$45</f>
        <v>3.3333333333333335</v>
      </c>
      <c r="U87" s="9">
        <f>S87*$AS$54/$AO$45</f>
        <v>33333.333333333336</v>
      </c>
    </row>
    <row r="88" spans="7:82" ht="15" x14ac:dyDescent="0.25">
      <c r="G88" s="210" t="s">
        <v>388</v>
      </c>
      <c r="H88" s="210"/>
      <c r="I88" s="210"/>
      <c r="J88" s="210"/>
      <c r="K88" s="51">
        <f t="shared" ref="K88:K90" si="258">SUM(U5:Z5)</f>
        <v>5</v>
      </c>
      <c r="L88" s="51">
        <f t="shared" ref="L88:L90" si="259">K88*$AQ$59/$AO$45</f>
        <v>1.3888888888888891</v>
      </c>
      <c r="M88" s="51">
        <f t="shared" ref="M88:M90" si="260">K88*$AS$54/$AO$45</f>
        <v>13888.888888888891</v>
      </c>
      <c r="O88" s="210" t="s">
        <v>403</v>
      </c>
      <c r="P88" s="210"/>
      <c r="Q88" s="210"/>
      <c r="R88" s="210"/>
      <c r="S88" s="9">
        <f t="shared" ref="S88:S90" si="261">SUM(U21:Z21)</f>
        <v>8</v>
      </c>
      <c r="T88" s="9">
        <f t="shared" ref="T88:T90" si="262">S88*$AQ$59/$AO$45</f>
        <v>2.2222222222222223</v>
      </c>
      <c r="U88" s="9">
        <f t="shared" ref="U88:U90" si="263">S88*$AS$54/$AO$45</f>
        <v>22222.222222222223</v>
      </c>
    </row>
    <row r="89" spans="7:82" ht="15" x14ac:dyDescent="0.25">
      <c r="G89" s="210" t="s">
        <v>389</v>
      </c>
      <c r="H89" s="210"/>
      <c r="I89" s="210"/>
      <c r="J89" s="210"/>
      <c r="K89" s="51">
        <f t="shared" si="258"/>
        <v>11</v>
      </c>
      <c r="L89" s="51">
        <f t="shared" si="259"/>
        <v>3.0555555555555558</v>
      </c>
      <c r="M89" s="51">
        <f t="shared" si="260"/>
        <v>30555.555555555558</v>
      </c>
      <c r="O89" s="210" t="s">
        <v>404</v>
      </c>
      <c r="P89" s="210"/>
      <c r="Q89" s="210"/>
      <c r="R89" s="210"/>
      <c r="S89" s="9">
        <f t="shared" si="261"/>
        <v>2</v>
      </c>
      <c r="T89" s="9">
        <f t="shared" si="262"/>
        <v>0.55555555555555558</v>
      </c>
      <c r="U89" s="9">
        <f t="shared" si="263"/>
        <v>5555.5555555555557</v>
      </c>
    </row>
    <row r="90" spans="7:82" ht="15" x14ac:dyDescent="0.25">
      <c r="G90" s="210" t="s">
        <v>390</v>
      </c>
      <c r="H90" s="210"/>
      <c r="I90" s="210"/>
      <c r="J90" s="210"/>
      <c r="K90" s="51">
        <f t="shared" si="258"/>
        <v>13</v>
      </c>
      <c r="L90" s="51">
        <f t="shared" si="259"/>
        <v>3.6111111111111112</v>
      </c>
      <c r="M90" s="51">
        <f t="shared" si="260"/>
        <v>36111.111111111117</v>
      </c>
      <c r="O90" s="210" t="s">
        <v>405</v>
      </c>
      <c r="P90" s="210"/>
      <c r="Q90" s="210"/>
      <c r="R90" s="210"/>
      <c r="S90" s="9">
        <f t="shared" si="261"/>
        <v>14</v>
      </c>
      <c r="T90" s="9">
        <f t="shared" si="262"/>
        <v>3.8888888888888893</v>
      </c>
      <c r="U90" s="9">
        <f t="shared" si="263"/>
        <v>38888.888888888891</v>
      </c>
    </row>
    <row r="91" spans="7:82" ht="15.75" customHeight="1" x14ac:dyDescent="0.25">
      <c r="G91" s="212" t="s">
        <v>202</v>
      </c>
      <c r="H91" s="212"/>
      <c r="I91" s="212"/>
      <c r="J91" s="212"/>
      <c r="K91" s="51"/>
      <c r="L91" s="51">
        <f>AVERAGE(L87:L90)</f>
        <v>2.9166666666666665</v>
      </c>
      <c r="M91" s="51">
        <f>AVERAGE(M87:M90)</f>
        <v>29166.666666666672</v>
      </c>
      <c r="O91" s="212" t="s">
        <v>202</v>
      </c>
      <c r="P91" s="212"/>
      <c r="Q91" s="212"/>
      <c r="R91" s="212"/>
      <c r="S91" s="9"/>
      <c r="T91" s="9">
        <f>AVERAGE(T87:T90)</f>
        <v>2.5</v>
      </c>
      <c r="U91" s="9">
        <f>AVERAGE(U87:U90)</f>
        <v>25000</v>
      </c>
    </row>
    <row r="93" spans="7:82" ht="15" x14ac:dyDescent="0.25">
      <c r="G93" s="210" t="s">
        <v>386</v>
      </c>
      <c r="H93" s="210"/>
      <c r="I93" s="210"/>
      <c r="J93" s="210"/>
      <c r="K93" s="51">
        <f>SUM(U8:Z8)</f>
        <v>26</v>
      </c>
      <c r="L93" s="51">
        <f>K93*$AQ$59/$AO$45</f>
        <v>7.2222222222222223</v>
      </c>
      <c r="M93" s="51">
        <f>K93*$AS$54/$AO$45</f>
        <v>72222.222222222234</v>
      </c>
      <c r="O93" s="210" t="s">
        <v>406</v>
      </c>
      <c r="P93" s="210"/>
      <c r="Q93" s="210"/>
      <c r="R93" s="210"/>
      <c r="S93" s="9">
        <f>SUM(U24:Z24)</f>
        <v>11</v>
      </c>
      <c r="T93" s="9">
        <f>S93*$AQ$59/$AO$45</f>
        <v>3.0555555555555558</v>
      </c>
      <c r="U93" s="9">
        <f>S93*$AS$54/$AO$45</f>
        <v>30555.555555555558</v>
      </c>
    </row>
    <row r="94" spans="7:82" ht="15" x14ac:dyDescent="0.25">
      <c r="G94" s="210" t="s">
        <v>391</v>
      </c>
      <c r="H94" s="210"/>
      <c r="I94" s="210"/>
      <c r="J94" s="210"/>
      <c r="K94" s="51">
        <f t="shared" ref="K94:K96" si="264">SUM(U9:Z9)</f>
        <v>28</v>
      </c>
      <c r="L94" s="51">
        <f t="shared" ref="L94:L96" si="265">K94*$AQ$59/$AO$45</f>
        <v>7.7777777777777786</v>
      </c>
      <c r="M94" s="51">
        <f t="shared" ref="M94:M96" si="266">K94*$AS$54/$AO$45</f>
        <v>77777.777777777781</v>
      </c>
      <c r="O94" s="210" t="s">
        <v>407</v>
      </c>
      <c r="P94" s="210"/>
      <c r="Q94" s="210"/>
      <c r="R94" s="210"/>
      <c r="S94" s="9">
        <f t="shared" ref="S94:S96" si="267">SUM(U25:Z25)</f>
        <v>17</v>
      </c>
      <c r="T94" s="9">
        <f t="shared" ref="T94:T96" si="268">S94*$AQ$59/$AO$45</f>
        <v>4.7222222222222223</v>
      </c>
      <c r="U94" s="9">
        <f t="shared" ref="U94:U96" si="269">S94*$AS$54/$AO$45</f>
        <v>47222.222222222226</v>
      </c>
    </row>
    <row r="95" spans="7:82" ht="15" x14ac:dyDescent="0.25">
      <c r="G95" s="210" t="s">
        <v>392</v>
      </c>
      <c r="H95" s="210"/>
      <c r="I95" s="210"/>
      <c r="J95" s="210"/>
      <c r="K95" s="51">
        <f t="shared" si="264"/>
        <v>38</v>
      </c>
      <c r="L95" s="51">
        <f t="shared" si="265"/>
        <v>10.555555555555555</v>
      </c>
      <c r="M95" s="51">
        <f t="shared" si="266"/>
        <v>105555.55555555556</v>
      </c>
      <c r="O95" s="210" t="s">
        <v>408</v>
      </c>
      <c r="P95" s="210"/>
      <c r="Q95" s="210"/>
      <c r="R95" s="210"/>
      <c r="S95" s="9">
        <f t="shared" si="267"/>
        <v>23</v>
      </c>
      <c r="T95" s="9">
        <f t="shared" si="268"/>
        <v>6.3888888888888893</v>
      </c>
      <c r="U95" s="9">
        <f t="shared" si="269"/>
        <v>63888.888888888898</v>
      </c>
    </row>
    <row r="96" spans="7:82" ht="15" x14ac:dyDescent="0.25">
      <c r="G96" s="210" t="s">
        <v>393</v>
      </c>
      <c r="H96" s="210"/>
      <c r="I96" s="210"/>
      <c r="J96" s="210"/>
      <c r="K96" s="51">
        <f t="shared" si="264"/>
        <v>23</v>
      </c>
      <c r="L96" s="51">
        <f t="shared" si="265"/>
        <v>6.3888888888888893</v>
      </c>
      <c r="M96" s="51">
        <f t="shared" si="266"/>
        <v>63888.888888888898</v>
      </c>
      <c r="O96" s="210" t="s">
        <v>409</v>
      </c>
      <c r="P96" s="210"/>
      <c r="Q96" s="210"/>
      <c r="R96" s="210"/>
      <c r="S96" s="9">
        <f t="shared" si="267"/>
        <v>31</v>
      </c>
      <c r="T96" s="9">
        <f t="shared" si="268"/>
        <v>8.6111111111111125</v>
      </c>
      <c r="U96" s="9">
        <f t="shared" si="269"/>
        <v>86111.111111111109</v>
      </c>
    </row>
    <row r="97" spans="7:21" ht="15" x14ac:dyDescent="0.25">
      <c r="G97" s="210" t="s">
        <v>202</v>
      </c>
      <c r="H97" s="210"/>
      <c r="I97" s="210"/>
      <c r="J97" s="210"/>
      <c r="K97" s="51"/>
      <c r="L97" s="51">
        <f>AVERAGE(L93:L96)</f>
        <v>7.9861111111111116</v>
      </c>
      <c r="M97" s="51">
        <f>AVERAGE(M93:M96)</f>
        <v>79861.111111111109</v>
      </c>
      <c r="O97" s="212" t="s">
        <v>202</v>
      </c>
      <c r="P97" s="212"/>
      <c r="Q97" s="212"/>
      <c r="R97" s="212"/>
      <c r="S97" s="9"/>
      <c r="T97" s="9">
        <f>AVERAGE(T93:T96)</f>
        <v>5.6944444444444446</v>
      </c>
      <c r="U97" s="9">
        <f>AVERAGE(U93:U96)</f>
        <v>56944.444444444453</v>
      </c>
    </row>
    <row r="99" spans="7:21" ht="15" x14ac:dyDescent="0.25">
      <c r="G99" s="210" t="s">
        <v>394</v>
      </c>
      <c r="H99" s="210"/>
      <c r="I99" s="210"/>
      <c r="J99" s="210"/>
      <c r="K99" s="51">
        <f>SUM(U12:Z12)</f>
        <v>24</v>
      </c>
      <c r="L99" s="51">
        <f>K99*$AQ$59/$AO$45</f>
        <v>6.666666666666667</v>
      </c>
      <c r="M99" s="51">
        <f>K99*$AS$54/$AO$45</f>
        <v>66666.666666666672</v>
      </c>
      <c r="O99" s="210" t="s">
        <v>410</v>
      </c>
      <c r="P99" s="210"/>
      <c r="Q99" s="210"/>
      <c r="R99" s="210"/>
      <c r="S99" s="9">
        <f>SUM(U28:Z28)</f>
        <v>9</v>
      </c>
      <c r="T99" s="9">
        <f>S99*$AQ$59/$AO$45</f>
        <v>2.5</v>
      </c>
      <c r="U99" s="9">
        <f>S99*$AS$54/$AO$45</f>
        <v>25000</v>
      </c>
    </row>
    <row r="100" spans="7:21" ht="15" x14ac:dyDescent="0.25">
      <c r="G100" s="210" t="s">
        <v>395</v>
      </c>
      <c r="H100" s="210"/>
      <c r="I100" s="210"/>
      <c r="J100" s="210"/>
      <c r="K100" s="51">
        <f t="shared" ref="K100:K102" si="270">SUM(U13:Z13)</f>
        <v>12</v>
      </c>
      <c r="L100" s="51">
        <f t="shared" ref="L100:L102" si="271">K100*$AQ$59/$AO$45</f>
        <v>3.3333333333333335</v>
      </c>
      <c r="M100" s="51">
        <f t="shared" ref="M100:M102" si="272">K100*$AS$54/$AO$45</f>
        <v>33333.333333333336</v>
      </c>
      <c r="O100" s="210" t="s">
        <v>411</v>
      </c>
      <c r="P100" s="210"/>
      <c r="Q100" s="210"/>
      <c r="R100" s="210"/>
      <c r="S100" s="9">
        <f t="shared" ref="S100:S102" si="273">SUM(U29:Z29)</f>
        <v>25</v>
      </c>
      <c r="T100" s="9">
        <f t="shared" ref="T100:T102" si="274">S100*$AQ$59/$AO$45</f>
        <v>6.9444444444444455</v>
      </c>
      <c r="U100" s="9">
        <f t="shared" ref="U100:U102" si="275">S100*$AS$54/$AO$45</f>
        <v>69444.444444444453</v>
      </c>
    </row>
    <row r="101" spans="7:21" ht="15" x14ac:dyDescent="0.25">
      <c r="G101" s="210" t="s">
        <v>396</v>
      </c>
      <c r="H101" s="210"/>
      <c r="I101" s="210"/>
      <c r="J101" s="210"/>
      <c r="K101" s="51">
        <f t="shared" si="270"/>
        <v>32</v>
      </c>
      <c r="L101" s="51">
        <f t="shared" si="271"/>
        <v>8.8888888888888893</v>
      </c>
      <c r="M101" s="51">
        <f t="shared" si="272"/>
        <v>88888.888888888891</v>
      </c>
      <c r="O101" s="210" t="s">
        <v>412</v>
      </c>
      <c r="P101" s="210"/>
      <c r="Q101" s="210"/>
      <c r="R101" s="210"/>
      <c r="S101" s="9">
        <f t="shared" si="273"/>
        <v>10</v>
      </c>
      <c r="T101" s="9">
        <f t="shared" si="274"/>
        <v>2.7777777777777781</v>
      </c>
      <c r="U101" s="9">
        <f t="shared" si="275"/>
        <v>27777.777777777781</v>
      </c>
    </row>
    <row r="102" spans="7:21" ht="15" x14ac:dyDescent="0.25">
      <c r="G102" s="210" t="s">
        <v>397</v>
      </c>
      <c r="H102" s="210"/>
      <c r="I102" s="210"/>
      <c r="J102" s="210"/>
      <c r="K102" s="51">
        <f t="shared" si="270"/>
        <v>42</v>
      </c>
      <c r="L102" s="51">
        <f t="shared" si="271"/>
        <v>11.666666666666666</v>
      </c>
      <c r="M102" s="51">
        <f t="shared" si="272"/>
        <v>116666.66666666667</v>
      </c>
      <c r="O102" s="210" t="s">
        <v>413</v>
      </c>
      <c r="P102" s="210"/>
      <c r="Q102" s="210"/>
      <c r="R102" s="210"/>
      <c r="S102" s="9">
        <f t="shared" si="273"/>
        <v>20</v>
      </c>
      <c r="T102" s="9">
        <f t="shared" si="274"/>
        <v>5.5555555555555562</v>
      </c>
      <c r="U102" s="9">
        <f t="shared" si="275"/>
        <v>55555.555555555562</v>
      </c>
    </row>
    <row r="103" spans="7:21" ht="15.75" customHeight="1" x14ac:dyDescent="0.25">
      <c r="G103" s="212" t="s">
        <v>202</v>
      </c>
      <c r="H103" s="212"/>
      <c r="I103" s="212"/>
      <c r="J103" s="212"/>
      <c r="K103" s="51"/>
      <c r="L103" s="51">
        <f>AVERAGE(L99:L102)</f>
        <v>7.6388888888888893</v>
      </c>
      <c r="M103" s="51">
        <f>AVERAGE(M99:M102)</f>
        <v>76388.888888888891</v>
      </c>
      <c r="O103" s="212" t="s">
        <v>202</v>
      </c>
      <c r="P103" s="212"/>
      <c r="Q103" s="212"/>
      <c r="R103" s="212"/>
      <c r="S103" s="9"/>
      <c r="T103" s="9">
        <f>AVERAGE(T99:T102)</f>
        <v>4.4444444444444455</v>
      </c>
      <c r="U103" s="9">
        <f>AVERAGE(U99:U102)</f>
        <v>44444.444444444453</v>
      </c>
    </row>
    <row r="105" spans="7:21" ht="15" x14ac:dyDescent="0.25">
      <c r="G105" s="210" t="s">
        <v>398</v>
      </c>
      <c r="H105" s="210"/>
      <c r="I105" s="210"/>
      <c r="J105" s="210"/>
      <c r="K105" s="51">
        <f>SUM(U16:Z16)</f>
        <v>7</v>
      </c>
      <c r="L105" s="51">
        <f>K105*$AQ$59/$AO$45</f>
        <v>1.9444444444444446</v>
      </c>
      <c r="M105" s="51">
        <f>K105*$AS$54/$AO$45</f>
        <v>19444.444444444445</v>
      </c>
      <c r="O105" s="210" t="s">
        <v>414</v>
      </c>
      <c r="P105" s="210"/>
      <c r="Q105" s="210"/>
      <c r="R105" s="210"/>
      <c r="S105" s="9">
        <f>SUM(U32:Z32)</f>
        <v>2</v>
      </c>
      <c r="T105" s="9">
        <f>S105*$AQ$59/$AO$45</f>
        <v>0.55555555555555558</v>
      </c>
      <c r="U105" s="9">
        <f>S105*$AS$54/$AO$45</f>
        <v>5555.5555555555557</v>
      </c>
    </row>
    <row r="106" spans="7:21" ht="15" x14ac:dyDescent="0.25">
      <c r="G106" s="210" t="s">
        <v>399</v>
      </c>
      <c r="H106" s="210"/>
      <c r="I106" s="210"/>
      <c r="J106" s="210"/>
      <c r="K106" s="51">
        <f>SUM(U17:Z17)</f>
        <v>0</v>
      </c>
      <c r="L106" s="51">
        <f t="shared" ref="L106:L108" si="276">K106*$AQ$59/$AO$45</f>
        <v>0</v>
      </c>
      <c r="M106" s="51">
        <f t="shared" ref="M106:M108" si="277">K106*$AS$54/$AO$45</f>
        <v>0</v>
      </c>
      <c r="O106" s="210" t="s">
        <v>415</v>
      </c>
      <c r="P106" s="210"/>
      <c r="Q106" s="210"/>
      <c r="R106" s="210"/>
      <c r="S106" s="9">
        <f t="shared" ref="S106:S108" si="278">SUM(U33:Z33)</f>
        <v>3</v>
      </c>
      <c r="T106" s="9">
        <f t="shared" ref="T106:T108" si="279">S106*$AQ$59/$AO$45</f>
        <v>0.83333333333333337</v>
      </c>
      <c r="U106" s="9">
        <f t="shared" ref="U106:U108" si="280">S106*$AS$54/$AO$45</f>
        <v>8333.3333333333339</v>
      </c>
    </row>
    <row r="107" spans="7:21" ht="15" x14ac:dyDescent="0.25">
      <c r="G107" s="210" t="s">
        <v>400</v>
      </c>
      <c r="H107" s="210"/>
      <c r="I107" s="210"/>
      <c r="J107" s="210"/>
      <c r="K107" s="51">
        <f t="shared" ref="K107:K108" si="281">SUM(U18:Z18)</f>
        <v>12</v>
      </c>
      <c r="L107" s="51">
        <f t="shared" si="276"/>
        <v>3.3333333333333335</v>
      </c>
      <c r="M107" s="51">
        <f t="shared" si="277"/>
        <v>33333.333333333336</v>
      </c>
      <c r="O107" s="210" t="s">
        <v>416</v>
      </c>
      <c r="P107" s="210"/>
      <c r="Q107" s="210"/>
      <c r="R107" s="210"/>
      <c r="S107" s="9">
        <f t="shared" si="278"/>
        <v>2</v>
      </c>
      <c r="T107" s="9">
        <f t="shared" si="279"/>
        <v>0.55555555555555558</v>
      </c>
      <c r="U107" s="9">
        <f t="shared" si="280"/>
        <v>5555.5555555555557</v>
      </c>
    </row>
    <row r="108" spans="7:21" ht="15" x14ac:dyDescent="0.25">
      <c r="G108" s="210" t="s">
        <v>401</v>
      </c>
      <c r="H108" s="210"/>
      <c r="I108" s="210"/>
      <c r="J108" s="210"/>
      <c r="K108" s="51">
        <f t="shared" si="281"/>
        <v>5</v>
      </c>
      <c r="L108" s="51">
        <f t="shared" si="276"/>
        <v>1.3888888888888891</v>
      </c>
      <c r="M108" s="51">
        <f t="shared" si="277"/>
        <v>13888.888888888891</v>
      </c>
      <c r="O108" s="210" t="s">
        <v>417</v>
      </c>
      <c r="P108" s="210"/>
      <c r="Q108" s="210"/>
      <c r="R108" s="210"/>
      <c r="S108" s="9">
        <f t="shared" si="278"/>
        <v>1</v>
      </c>
      <c r="T108" s="9">
        <f t="shared" si="279"/>
        <v>0.27777777777777779</v>
      </c>
      <c r="U108" s="9">
        <f t="shared" si="280"/>
        <v>2777.7777777777778</v>
      </c>
    </row>
    <row r="109" spans="7:21" ht="15.75" customHeight="1" x14ac:dyDescent="0.25">
      <c r="G109" s="217" t="s">
        <v>202</v>
      </c>
      <c r="H109" s="217"/>
      <c r="I109" s="217"/>
      <c r="J109" s="217"/>
      <c r="K109" s="51"/>
      <c r="L109" s="51">
        <f>AVERAGE(L105:L108)</f>
        <v>1.666666666666667</v>
      </c>
      <c r="M109" s="51">
        <f>AVERAGE(M105:M108)</f>
        <v>16666.666666666668</v>
      </c>
      <c r="O109" s="212" t="s">
        <v>202</v>
      </c>
      <c r="P109" s="212"/>
      <c r="Q109" s="212"/>
      <c r="R109" s="212"/>
      <c r="S109" s="9"/>
      <c r="T109" s="9">
        <f>AVERAGE(T105:T108)</f>
        <v>0.55555555555555558</v>
      </c>
      <c r="U109" s="9">
        <f>AVERAGE(U105:U108)</f>
        <v>5555.5555555555557</v>
      </c>
    </row>
    <row r="111" spans="7:21" ht="15" x14ac:dyDescent="0.25">
      <c r="G111" s="210" t="s">
        <v>418</v>
      </c>
      <c r="H111" s="210"/>
      <c r="I111" s="210"/>
      <c r="J111" s="210"/>
      <c r="K111" s="51">
        <f>SUM(AA4:AF4)</f>
        <v>62</v>
      </c>
      <c r="L111" s="51">
        <f>K111*$AQ$59/$AO$45</f>
        <v>17.222222222222225</v>
      </c>
      <c r="M111" s="51">
        <f>K111*$AS$54/$AO$45</f>
        <v>172222.22222222222</v>
      </c>
      <c r="O111" s="210" t="s">
        <v>434</v>
      </c>
      <c r="P111" s="210"/>
      <c r="Q111" s="210"/>
      <c r="R111" s="210"/>
      <c r="S111" s="9">
        <f>SUM(AA20:AF20)</f>
        <v>62</v>
      </c>
      <c r="T111" s="9">
        <f>S111*$AQ$59/$AO$45</f>
        <v>17.222222222222225</v>
      </c>
      <c r="U111" s="9">
        <f>S111*$AS$54/$AO$45</f>
        <v>172222.22222222222</v>
      </c>
    </row>
    <row r="112" spans="7:21" ht="15" x14ac:dyDescent="0.25">
      <c r="G112" s="210" t="s">
        <v>419</v>
      </c>
      <c r="H112" s="210"/>
      <c r="I112" s="210"/>
      <c r="J112" s="210"/>
      <c r="K112" s="51">
        <f t="shared" ref="K112:K114" si="282">SUM(AA5:AF5)</f>
        <v>61</v>
      </c>
      <c r="L112" s="51">
        <f t="shared" ref="L112:L114" si="283">K112*$AQ$59/$AO$45</f>
        <v>16.944444444444446</v>
      </c>
      <c r="M112" s="51">
        <f t="shared" ref="M112:M114" si="284">K112*$AS$54/$AO$45</f>
        <v>169444.44444444447</v>
      </c>
      <c r="O112" s="210" t="s">
        <v>435</v>
      </c>
      <c r="P112" s="210"/>
      <c r="Q112" s="210"/>
      <c r="R112" s="210"/>
      <c r="S112" s="9">
        <f t="shared" ref="S112:S114" si="285">SUM(AA21:AF21)</f>
        <v>52</v>
      </c>
      <c r="T112" s="9">
        <f t="shared" ref="T112:T114" si="286">S112*$AQ$59/$AO$45</f>
        <v>14.444444444444445</v>
      </c>
      <c r="U112" s="9">
        <f t="shared" ref="U112:U114" si="287">S112*$AS$54/$AO$45</f>
        <v>144444.44444444447</v>
      </c>
    </row>
    <row r="113" spans="7:21" ht="15" x14ac:dyDescent="0.25">
      <c r="G113" s="210" t="s">
        <v>420</v>
      </c>
      <c r="H113" s="210"/>
      <c r="I113" s="210"/>
      <c r="J113" s="210"/>
      <c r="K113" s="51">
        <f t="shared" si="282"/>
        <v>59</v>
      </c>
      <c r="L113" s="51">
        <f t="shared" si="283"/>
        <v>16.388888888888889</v>
      </c>
      <c r="M113" s="51">
        <f t="shared" si="284"/>
        <v>163888.88888888891</v>
      </c>
      <c r="O113" s="210" t="s">
        <v>436</v>
      </c>
      <c r="P113" s="210"/>
      <c r="Q113" s="210"/>
      <c r="R113" s="210"/>
      <c r="S113" s="9">
        <f t="shared" si="285"/>
        <v>40</v>
      </c>
      <c r="T113" s="9">
        <f t="shared" si="286"/>
        <v>11.111111111111112</v>
      </c>
      <c r="U113" s="9">
        <f t="shared" si="287"/>
        <v>111111.11111111112</v>
      </c>
    </row>
    <row r="114" spans="7:21" ht="15" x14ac:dyDescent="0.25">
      <c r="G114" s="210" t="s">
        <v>421</v>
      </c>
      <c r="H114" s="210"/>
      <c r="I114" s="210"/>
      <c r="J114" s="210"/>
      <c r="K114" s="51">
        <f t="shared" si="282"/>
        <v>60</v>
      </c>
      <c r="L114" s="51">
        <f t="shared" si="283"/>
        <v>16.666666666666668</v>
      </c>
      <c r="M114" s="51">
        <f t="shared" si="284"/>
        <v>166666.66666666669</v>
      </c>
      <c r="O114" s="210" t="s">
        <v>437</v>
      </c>
      <c r="P114" s="210"/>
      <c r="Q114" s="210"/>
      <c r="R114" s="210"/>
      <c r="S114" s="9">
        <f t="shared" si="285"/>
        <v>39</v>
      </c>
      <c r="T114" s="9">
        <f t="shared" si="286"/>
        <v>10.833333333333334</v>
      </c>
      <c r="U114" s="9">
        <f t="shared" si="287"/>
        <v>108333.33333333333</v>
      </c>
    </row>
    <row r="115" spans="7:21" ht="15.75" customHeight="1" x14ac:dyDescent="0.25">
      <c r="G115" s="212" t="s">
        <v>202</v>
      </c>
      <c r="H115" s="212"/>
      <c r="I115" s="212"/>
      <c r="J115" s="212"/>
      <c r="K115" s="51"/>
      <c r="L115" s="51">
        <f>AVERAGE(L111:L114)</f>
        <v>16.805555555555557</v>
      </c>
      <c r="M115" s="51">
        <f>AVERAGE(M111:M114)</f>
        <v>168055.55555555556</v>
      </c>
      <c r="O115" s="212" t="s">
        <v>202</v>
      </c>
      <c r="P115" s="212"/>
      <c r="Q115" s="212"/>
      <c r="R115" s="212"/>
      <c r="S115" s="9"/>
      <c r="T115" s="9">
        <f>AVERAGE(T111:T114)</f>
        <v>13.40277777777778</v>
      </c>
      <c r="U115" s="9">
        <f>AVERAGE(U111:U114)</f>
        <v>134027.77777777778</v>
      </c>
    </row>
    <row r="117" spans="7:21" ht="15" x14ac:dyDescent="0.25">
      <c r="G117" s="210" t="s">
        <v>422</v>
      </c>
      <c r="H117" s="210"/>
      <c r="I117" s="210"/>
      <c r="J117" s="210"/>
      <c r="K117" s="51">
        <f>SUM(AA8:AF8)</f>
        <v>116</v>
      </c>
      <c r="L117" s="51">
        <f>K117*$AQ$59/$AO$45</f>
        <v>32.222222222222221</v>
      </c>
      <c r="M117" s="51">
        <f>K117*$AS$54/$AO$45</f>
        <v>322222.22222222225</v>
      </c>
      <c r="O117" s="210" t="s">
        <v>438</v>
      </c>
      <c r="P117" s="210"/>
      <c r="Q117" s="210"/>
      <c r="R117" s="210"/>
      <c r="S117" s="9">
        <f>SUM(AA24:AF24)</f>
        <v>86</v>
      </c>
      <c r="T117" s="9">
        <f>S117*$AQ$59/$AO$45</f>
        <v>23.888888888888889</v>
      </c>
      <c r="U117" s="9">
        <f>S117*$AS$54/$AO$45</f>
        <v>238888.88888888891</v>
      </c>
    </row>
    <row r="118" spans="7:21" ht="15" x14ac:dyDescent="0.25">
      <c r="G118" s="210" t="s">
        <v>423</v>
      </c>
      <c r="H118" s="210"/>
      <c r="I118" s="210"/>
      <c r="J118" s="210"/>
      <c r="K118" s="51">
        <f t="shared" ref="K118:K120" si="288">SUM(AA9:AF9)</f>
        <v>24</v>
      </c>
      <c r="L118" s="51">
        <f t="shared" ref="L118:L120" si="289">K118*$AQ$59/$AO$45</f>
        <v>6.666666666666667</v>
      </c>
      <c r="M118" s="51">
        <f t="shared" ref="M118:M120" si="290">K118*$AS$54/$AO$45</f>
        <v>66666.666666666672</v>
      </c>
      <c r="O118" s="210" t="s">
        <v>439</v>
      </c>
      <c r="P118" s="210"/>
      <c r="Q118" s="210"/>
      <c r="R118" s="210"/>
      <c r="S118" s="9">
        <f t="shared" ref="S118:S120" si="291">SUM(AA25:AF25)</f>
        <v>65</v>
      </c>
      <c r="T118" s="9">
        <f t="shared" ref="T118:T120" si="292">S118*$AQ$59/$AO$45</f>
        <v>18.055555555555557</v>
      </c>
      <c r="U118" s="9">
        <f t="shared" ref="U118:U120" si="293">S118*$AS$54/$AO$45</f>
        <v>180555.55555555559</v>
      </c>
    </row>
    <row r="119" spans="7:21" ht="15" x14ac:dyDescent="0.25">
      <c r="G119" s="210" t="s">
        <v>424</v>
      </c>
      <c r="H119" s="210"/>
      <c r="I119" s="210"/>
      <c r="J119" s="210"/>
      <c r="K119" s="51">
        <f t="shared" si="288"/>
        <v>52</v>
      </c>
      <c r="L119" s="51">
        <f t="shared" si="289"/>
        <v>14.444444444444445</v>
      </c>
      <c r="M119" s="51">
        <f t="shared" si="290"/>
        <v>144444.44444444447</v>
      </c>
      <c r="O119" s="210" t="s">
        <v>440</v>
      </c>
      <c r="P119" s="210"/>
      <c r="Q119" s="210"/>
      <c r="R119" s="210"/>
      <c r="S119" s="9">
        <f t="shared" si="291"/>
        <v>38</v>
      </c>
      <c r="T119" s="9">
        <f t="shared" si="292"/>
        <v>10.555555555555555</v>
      </c>
      <c r="U119" s="9">
        <f t="shared" si="293"/>
        <v>105555.55555555556</v>
      </c>
    </row>
    <row r="120" spans="7:21" ht="15" x14ac:dyDescent="0.25">
      <c r="G120" s="210" t="s">
        <v>425</v>
      </c>
      <c r="H120" s="210"/>
      <c r="I120" s="210"/>
      <c r="J120" s="210"/>
      <c r="K120" s="51">
        <f t="shared" si="288"/>
        <v>41</v>
      </c>
      <c r="L120" s="51">
        <f t="shared" si="289"/>
        <v>11.388888888888891</v>
      </c>
      <c r="M120" s="51">
        <f t="shared" si="290"/>
        <v>113888.88888888889</v>
      </c>
      <c r="O120" s="210" t="s">
        <v>441</v>
      </c>
      <c r="P120" s="210"/>
      <c r="Q120" s="210"/>
      <c r="R120" s="210"/>
      <c r="S120" s="9">
        <f t="shared" si="291"/>
        <v>59</v>
      </c>
      <c r="T120" s="9">
        <f t="shared" si="292"/>
        <v>16.388888888888889</v>
      </c>
      <c r="U120" s="9">
        <f t="shared" si="293"/>
        <v>163888.88888888891</v>
      </c>
    </row>
    <row r="121" spans="7:21" ht="15.75" customHeight="1" x14ac:dyDescent="0.25">
      <c r="G121" s="212" t="s">
        <v>202</v>
      </c>
      <c r="H121" s="212"/>
      <c r="I121" s="212"/>
      <c r="J121" s="212"/>
      <c r="K121" s="51"/>
      <c r="L121" s="51">
        <f>AVERAGE(L117:L120)</f>
        <v>16.180555555555554</v>
      </c>
      <c r="M121" s="51">
        <f>AVERAGE(M117:M120)</f>
        <v>161805.55555555556</v>
      </c>
      <c r="O121" s="212" t="s">
        <v>202</v>
      </c>
      <c r="P121" s="212"/>
      <c r="Q121" s="212"/>
      <c r="R121" s="212"/>
      <c r="S121" s="9"/>
      <c r="T121" s="9">
        <f>AVERAGE(T117:T120)</f>
        <v>17.222222222222221</v>
      </c>
      <c r="U121" s="9">
        <f>AVERAGE(U117:U120)</f>
        <v>172222.22222222222</v>
      </c>
    </row>
    <row r="123" spans="7:21" ht="15" x14ac:dyDescent="0.25">
      <c r="G123" s="210" t="s">
        <v>426</v>
      </c>
      <c r="H123" s="210"/>
      <c r="I123" s="210"/>
      <c r="J123" s="210"/>
      <c r="K123" s="51">
        <f>SUM(AA12:AF12)</f>
        <v>36</v>
      </c>
      <c r="L123" s="51">
        <f>K123*$AQ$59/$AO$45</f>
        <v>10</v>
      </c>
      <c r="M123" s="51">
        <f>K123*$AS$54/$AO$45</f>
        <v>100000</v>
      </c>
      <c r="O123" s="210" t="s">
        <v>442</v>
      </c>
      <c r="P123" s="210"/>
      <c r="Q123" s="210"/>
      <c r="R123" s="210"/>
      <c r="S123" s="9">
        <f>SUM(AA28:AF28)</f>
        <v>23</v>
      </c>
      <c r="T123" s="9">
        <f>S123*$AQ$59/$AO$45</f>
        <v>6.3888888888888893</v>
      </c>
      <c r="U123" s="9">
        <f>S123*$AS$54/$AO$45</f>
        <v>63888.888888888898</v>
      </c>
    </row>
    <row r="124" spans="7:21" ht="15" x14ac:dyDescent="0.25">
      <c r="G124" s="210" t="s">
        <v>427</v>
      </c>
      <c r="H124" s="210"/>
      <c r="I124" s="210"/>
      <c r="J124" s="210"/>
      <c r="K124" s="51">
        <f t="shared" ref="K124:K126" si="294">SUM(AA13:AF13)</f>
        <v>37</v>
      </c>
      <c r="L124" s="51">
        <f t="shared" ref="L124:L126" si="295">K124*$AQ$59/$AO$45</f>
        <v>10.277777777777779</v>
      </c>
      <c r="M124" s="51">
        <f t="shared" ref="M124:M126" si="296">K124*$AS$54/$AO$45</f>
        <v>102777.7777777778</v>
      </c>
      <c r="O124" s="210" t="s">
        <v>443</v>
      </c>
      <c r="P124" s="210"/>
      <c r="Q124" s="210"/>
      <c r="R124" s="210"/>
      <c r="S124" s="9">
        <f t="shared" ref="S124:S126" si="297">SUM(AA29:AF29)</f>
        <v>31</v>
      </c>
      <c r="T124" s="9">
        <f t="shared" ref="T124:T126" si="298">S124*$AQ$59/$AO$45</f>
        <v>8.6111111111111125</v>
      </c>
      <c r="U124" s="9">
        <f t="shared" ref="U124:U126" si="299">S124*$AS$54/$AO$45</f>
        <v>86111.111111111109</v>
      </c>
    </row>
    <row r="125" spans="7:21" ht="15" x14ac:dyDescent="0.25">
      <c r="G125" s="210" t="s">
        <v>428</v>
      </c>
      <c r="H125" s="210"/>
      <c r="I125" s="210"/>
      <c r="J125" s="210"/>
      <c r="K125" s="51">
        <f t="shared" si="294"/>
        <v>58</v>
      </c>
      <c r="L125" s="51">
        <f t="shared" si="295"/>
        <v>16.111111111111111</v>
      </c>
      <c r="M125" s="51">
        <f t="shared" si="296"/>
        <v>161111.11111111112</v>
      </c>
      <c r="O125" s="210" t="s">
        <v>444</v>
      </c>
      <c r="P125" s="210"/>
      <c r="Q125" s="210"/>
      <c r="R125" s="210"/>
      <c r="S125" s="9">
        <f t="shared" si="297"/>
        <v>28</v>
      </c>
      <c r="T125" s="9">
        <f t="shared" si="298"/>
        <v>7.7777777777777786</v>
      </c>
      <c r="U125" s="9">
        <f t="shared" si="299"/>
        <v>77777.777777777781</v>
      </c>
    </row>
    <row r="126" spans="7:21" ht="15" x14ac:dyDescent="0.25">
      <c r="G126" s="210" t="s">
        <v>429</v>
      </c>
      <c r="H126" s="210"/>
      <c r="I126" s="210"/>
      <c r="J126" s="210"/>
      <c r="K126" s="51">
        <f t="shared" si="294"/>
        <v>52</v>
      </c>
      <c r="L126" s="51">
        <f t="shared" si="295"/>
        <v>14.444444444444445</v>
      </c>
      <c r="M126" s="51">
        <f t="shared" si="296"/>
        <v>144444.44444444447</v>
      </c>
      <c r="O126" s="210" t="s">
        <v>445</v>
      </c>
      <c r="P126" s="210"/>
      <c r="Q126" s="210"/>
      <c r="R126" s="210"/>
      <c r="S126" s="9">
        <f t="shared" si="297"/>
        <v>26</v>
      </c>
      <c r="T126" s="9">
        <f t="shared" si="298"/>
        <v>7.2222222222222223</v>
      </c>
      <c r="U126" s="9">
        <f t="shared" si="299"/>
        <v>72222.222222222234</v>
      </c>
    </row>
    <row r="127" spans="7:21" ht="15.75" customHeight="1" x14ac:dyDescent="0.25">
      <c r="G127" s="212" t="s">
        <v>202</v>
      </c>
      <c r="H127" s="212"/>
      <c r="I127" s="212"/>
      <c r="J127" s="212"/>
      <c r="K127" s="51"/>
      <c r="L127" s="51">
        <f>AVERAGE(L123:L126)</f>
        <v>12.708333333333332</v>
      </c>
      <c r="M127" s="51">
        <f>AVERAGE(M123:M126)</f>
        <v>127083.33333333334</v>
      </c>
      <c r="O127" s="212" t="s">
        <v>202</v>
      </c>
      <c r="P127" s="212"/>
      <c r="Q127" s="212"/>
      <c r="R127" s="212"/>
      <c r="S127" s="9"/>
      <c r="T127" s="9">
        <f>AVERAGE(T123:T126)</f>
        <v>7.5</v>
      </c>
      <c r="U127" s="9">
        <f>AVERAGE(U123:U126)</f>
        <v>75000</v>
      </c>
    </row>
    <row r="129" spans="7:21" ht="15" x14ac:dyDescent="0.25">
      <c r="G129" s="210" t="s">
        <v>430</v>
      </c>
      <c r="H129" s="210"/>
      <c r="I129" s="210"/>
      <c r="J129" s="210"/>
      <c r="K129" s="51">
        <f>SUM(AA16:AF16)</f>
        <v>24</v>
      </c>
      <c r="L129" s="51">
        <f>K129*$AQ$59/$AO$45</f>
        <v>6.666666666666667</v>
      </c>
      <c r="M129" s="51">
        <f>K129*$AS$54/$AO$45</f>
        <v>66666.666666666672</v>
      </c>
      <c r="O129" s="210" t="s">
        <v>446</v>
      </c>
      <c r="P129" s="210"/>
      <c r="Q129" s="210"/>
      <c r="R129" s="210"/>
      <c r="S129" s="9">
        <f>SUM(AA32:AF32)</f>
        <v>24</v>
      </c>
      <c r="T129" s="9">
        <f>S129*$AQ$59/$AO$45</f>
        <v>6.666666666666667</v>
      </c>
      <c r="U129" s="9">
        <f>S129*$AS$54/$AO$45</f>
        <v>66666.666666666672</v>
      </c>
    </row>
    <row r="130" spans="7:21" ht="15" x14ac:dyDescent="0.25">
      <c r="G130" s="210" t="s">
        <v>431</v>
      </c>
      <c r="H130" s="210"/>
      <c r="I130" s="210"/>
      <c r="J130" s="210"/>
      <c r="K130" s="51">
        <f t="shared" ref="K130:K132" si="300">SUM(AA17:AF17)</f>
        <v>29</v>
      </c>
      <c r="L130" s="51">
        <f t="shared" ref="L130:L132" si="301">K130*$AQ$59/$AO$45</f>
        <v>8.0555555555555554</v>
      </c>
      <c r="M130" s="51">
        <f t="shared" ref="M130:M132" si="302">K130*$AS$54/$AO$45</f>
        <v>80555.555555555562</v>
      </c>
      <c r="O130" s="210" t="s">
        <v>447</v>
      </c>
      <c r="P130" s="210"/>
      <c r="Q130" s="210"/>
      <c r="R130" s="210"/>
      <c r="S130" s="9">
        <f t="shared" ref="S130:S132" si="303">SUM(AA33:AF33)</f>
        <v>38</v>
      </c>
      <c r="T130" s="9">
        <f t="shared" ref="T130:T132" si="304">S130*$AQ$59/$AO$45</f>
        <v>10.555555555555555</v>
      </c>
      <c r="U130" s="9">
        <f t="shared" ref="U130:U132" si="305">S130*$AS$54/$AO$45</f>
        <v>105555.55555555556</v>
      </c>
    </row>
    <row r="131" spans="7:21" ht="15" x14ac:dyDescent="0.25">
      <c r="G131" s="210" t="s">
        <v>432</v>
      </c>
      <c r="H131" s="210"/>
      <c r="I131" s="210"/>
      <c r="J131" s="210"/>
      <c r="K131" s="51">
        <f t="shared" si="300"/>
        <v>29</v>
      </c>
      <c r="L131" s="51">
        <f t="shared" si="301"/>
        <v>8.0555555555555554</v>
      </c>
      <c r="M131" s="51">
        <f t="shared" si="302"/>
        <v>80555.555555555562</v>
      </c>
      <c r="O131" s="210" t="s">
        <v>448</v>
      </c>
      <c r="P131" s="210"/>
      <c r="Q131" s="210"/>
      <c r="R131" s="210"/>
      <c r="S131" s="9">
        <f t="shared" si="303"/>
        <v>22</v>
      </c>
      <c r="T131" s="9">
        <f t="shared" si="304"/>
        <v>6.1111111111111116</v>
      </c>
      <c r="U131" s="9">
        <f t="shared" si="305"/>
        <v>61111.111111111117</v>
      </c>
    </row>
    <row r="132" spans="7:21" ht="15" x14ac:dyDescent="0.25">
      <c r="G132" s="210" t="s">
        <v>433</v>
      </c>
      <c r="H132" s="210"/>
      <c r="I132" s="210"/>
      <c r="J132" s="210"/>
      <c r="K132" s="51">
        <f t="shared" si="300"/>
        <v>34</v>
      </c>
      <c r="L132" s="51">
        <f t="shared" si="301"/>
        <v>9.4444444444444446</v>
      </c>
      <c r="M132" s="51">
        <f t="shared" si="302"/>
        <v>94444.444444444453</v>
      </c>
      <c r="O132" s="210" t="s">
        <v>449</v>
      </c>
      <c r="P132" s="210"/>
      <c r="Q132" s="210"/>
      <c r="R132" s="210"/>
      <c r="S132" s="9">
        <f t="shared" si="303"/>
        <v>20</v>
      </c>
      <c r="T132" s="9">
        <f t="shared" si="304"/>
        <v>5.5555555555555562</v>
      </c>
      <c r="U132" s="9">
        <f t="shared" si="305"/>
        <v>55555.555555555562</v>
      </c>
    </row>
    <row r="133" spans="7:21" ht="15.75" customHeight="1" x14ac:dyDescent="0.25">
      <c r="G133" s="212" t="s">
        <v>202</v>
      </c>
      <c r="H133" s="212"/>
      <c r="I133" s="212"/>
      <c r="J133" s="212"/>
      <c r="K133" s="51"/>
      <c r="L133" s="51">
        <f>AVERAGE(L129:L132)</f>
        <v>8.0555555555555554</v>
      </c>
      <c r="M133" s="51">
        <f>AVERAGE(M129:M132)</f>
        <v>80555.555555555562</v>
      </c>
      <c r="O133" s="212" t="s">
        <v>202</v>
      </c>
      <c r="P133" s="212"/>
      <c r="Q133" s="212"/>
      <c r="R133" s="212"/>
      <c r="S133" s="9"/>
      <c r="T133" s="9">
        <f>AVERAGE(T129:T132)</f>
        <v>7.2222222222222223</v>
      </c>
      <c r="U133" s="9">
        <f>AVERAGE(U129:U132)</f>
        <v>72222.222222222234</v>
      </c>
    </row>
  </sheetData>
  <mergeCells count="410">
    <mergeCell ref="DE2:DI2"/>
    <mergeCell ref="DJ2:DN2"/>
    <mergeCell ref="DO2:DS2"/>
    <mergeCell ref="DT2:DX2"/>
    <mergeCell ref="CO1:CX1"/>
    <mergeCell ref="BK2:BP2"/>
    <mergeCell ref="BQ2:BV2"/>
    <mergeCell ref="BW2:CB2"/>
    <mergeCell ref="CC2:CH2"/>
    <mergeCell ref="CI2:CN2"/>
    <mergeCell ref="CY2:DB2"/>
    <mergeCell ref="DC2:DD2"/>
    <mergeCell ref="CT2:CW2"/>
    <mergeCell ref="I2:N2"/>
    <mergeCell ref="O2:T2"/>
    <mergeCell ref="U2:Z2"/>
    <mergeCell ref="AA2:AF2"/>
    <mergeCell ref="AG2:AL2"/>
    <mergeCell ref="AM2:AR2"/>
    <mergeCell ref="AS2:AX2"/>
    <mergeCell ref="AY2:BD2"/>
    <mergeCell ref="BE2:BJ2"/>
    <mergeCell ref="G131:J131"/>
    <mergeCell ref="G132:J132"/>
    <mergeCell ref="G133:J133"/>
    <mergeCell ref="O111:R111"/>
    <mergeCell ref="O112:R112"/>
    <mergeCell ref="O113:R113"/>
    <mergeCell ref="O114:R114"/>
    <mergeCell ref="O115:R115"/>
    <mergeCell ref="O117:R117"/>
    <mergeCell ref="O118:R118"/>
    <mergeCell ref="O119:R119"/>
    <mergeCell ref="O120:R120"/>
    <mergeCell ref="O121:R121"/>
    <mergeCell ref="O123:R123"/>
    <mergeCell ref="O124:R124"/>
    <mergeCell ref="O125:R125"/>
    <mergeCell ref="O126:R126"/>
    <mergeCell ref="O127:R127"/>
    <mergeCell ref="O129:R129"/>
    <mergeCell ref="O130:R130"/>
    <mergeCell ref="O131:R131"/>
    <mergeCell ref="O132:R132"/>
    <mergeCell ref="O133:R133"/>
    <mergeCell ref="G120:J120"/>
    <mergeCell ref="G121:J121"/>
    <mergeCell ref="G123:J123"/>
    <mergeCell ref="G124:J124"/>
    <mergeCell ref="G125:J125"/>
    <mergeCell ref="G126:J126"/>
    <mergeCell ref="G127:J127"/>
    <mergeCell ref="G129:J129"/>
    <mergeCell ref="G130:J130"/>
    <mergeCell ref="G111:J111"/>
    <mergeCell ref="G112:J112"/>
    <mergeCell ref="G113:J113"/>
    <mergeCell ref="G114:J114"/>
    <mergeCell ref="G115:J115"/>
    <mergeCell ref="G117:J117"/>
    <mergeCell ref="G118:J118"/>
    <mergeCell ref="G119:J119"/>
    <mergeCell ref="G107:J107"/>
    <mergeCell ref="G108:J108"/>
    <mergeCell ref="G109:J109"/>
    <mergeCell ref="O87:R87"/>
    <mergeCell ref="O88:R88"/>
    <mergeCell ref="O89:R89"/>
    <mergeCell ref="O90:R90"/>
    <mergeCell ref="O91:R91"/>
    <mergeCell ref="O93:R93"/>
    <mergeCell ref="O94:R94"/>
    <mergeCell ref="O95:R95"/>
    <mergeCell ref="O96:R96"/>
    <mergeCell ref="O97:R97"/>
    <mergeCell ref="O99:R99"/>
    <mergeCell ref="O100:R100"/>
    <mergeCell ref="O101:R101"/>
    <mergeCell ref="O102:R102"/>
    <mergeCell ref="O103:R103"/>
    <mergeCell ref="O105:R105"/>
    <mergeCell ref="O106:R106"/>
    <mergeCell ref="O107:R107"/>
    <mergeCell ref="O108:R108"/>
    <mergeCell ref="O109:R109"/>
    <mergeCell ref="G96:J96"/>
    <mergeCell ref="G97:J97"/>
    <mergeCell ref="G99:J99"/>
    <mergeCell ref="G100:J100"/>
    <mergeCell ref="G101:J101"/>
    <mergeCell ref="G102:J102"/>
    <mergeCell ref="G103:J103"/>
    <mergeCell ref="G105:J105"/>
    <mergeCell ref="G106:J106"/>
    <mergeCell ref="O85:R85"/>
    <mergeCell ref="G87:J87"/>
    <mergeCell ref="G88:J88"/>
    <mergeCell ref="G89:J89"/>
    <mergeCell ref="G90:J90"/>
    <mergeCell ref="G91:J91"/>
    <mergeCell ref="G93:J93"/>
    <mergeCell ref="G94:J94"/>
    <mergeCell ref="G95:J95"/>
    <mergeCell ref="G84:J84"/>
    <mergeCell ref="G85:J85"/>
    <mergeCell ref="O63:R63"/>
    <mergeCell ref="O64:R64"/>
    <mergeCell ref="O65:R65"/>
    <mergeCell ref="O66:R66"/>
    <mergeCell ref="O67:R67"/>
    <mergeCell ref="O69:R69"/>
    <mergeCell ref="O70:R70"/>
    <mergeCell ref="O71:R71"/>
    <mergeCell ref="O72:R72"/>
    <mergeCell ref="O75:R75"/>
    <mergeCell ref="O76:R76"/>
    <mergeCell ref="O77:R77"/>
    <mergeCell ref="O78:R78"/>
    <mergeCell ref="O73:R73"/>
    <mergeCell ref="O79:R79"/>
    <mergeCell ref="O81:R81"/>
    <mergeCell ref="O82:R82"/>
    <mergeCell ref="O83:R83"/>
    <mergeCell ref="O84:R84"/>
    <mergeCell ref="G73:J73"/>
    <mergeCell ref="G75:J75"/>
    <mergeCell ref="G76:J76"/>
    <mergeCell ref="G77:J77"/>
    <mergeCell ref="G78:J78"/>
    <mergeCell ref="G79:J79"/>
    <mergeCell ref="G81:J81"/>
    <mergeCell ref="G82:J82"/>
    <mergeCell ref="G83:J83"/>
    <mergeCell ref="G63:J63"/>
    <mergeCell ref="G64:J64"/>
    <mergeCell ref="G65:J65"/>
    <mergeCell ref="G66:J66"/>
    <mergeCell ref="G67:J67"/>
    <mergeCell ref="G69:J69"/>
    <mergeCell ref="G70:J70"/>
    <mergeCell ref="G71:J71"/>
    <mergeCell ref="G72:J72"/>
    <mergeCell ref="G58:J58"/>
    <mergeCell ref="G59:J59"/>
    <mergeCell ref="G60:J60"/>
    <mergeCell ref="G61:J61"/>
    <mergeCell ref="O39:R39"/>
    <mergeCell ref="O40:R40"/>
    <mergeCell ref="O41:R41"/>
    <mergeCell ref="O42:R42"/>
    <mergeCell ref="O43:R43"/>
    <mergeCell ref="O45:R45"/>
    <mergeCell ref="O46:R46"/>
    <mergeCell ref="O47:R47"/>
    <mergeCell ref="O48:R48"/>
    <mergeCell ref="O49:R49"/>
    <mergeCell ref="O51:R51"/>
    <mergeCell ref="O52:R52"/>
    <mergeCell ref="O53:R53"/>
    <mergeCell ref="O54:R54"/>
    <mergeCell ref="O55:R55"/>
    <mergeCell ref="O57:R57"/>
    <mergeCell ref="O58:R58"/>
    <mergeCell ref="O59:R59"/>
    <mergeCell ref="O60:R60"/>
    <mergeCell ref="O61:R61"/>
    <mergeCell ref="BW85:BZ85"/>
    <mergeCell ref="BW79:BZ79"/>
    <mergeCell ref="BW73:BZ73"/>
    <mergeCell ref="BW67:BZ67"/>
    <mergeCell ref="BW61:BZ61"/>
    <mergeCell ref="BW43:BZ43"/>
    <mergeCell ref="BW49:BZ49"/>
    <mergeCell ref="BW55:BZ55"/>
    <mergeCell ref="G39:J39"/>
    <mergeCell ref="G40:J40"/>
    <mergeCell ref="G41:J41"/>
    <mergeCell ref="G42:J42"/>
    <mergeCell ref="G43:J43"/>
    <mergeCell ref="G45:J45"/>
    <mergeCell ref="G46:J46"/>
    <mergeCell ref="G47:J47"/>
    <mergeCell ref="G48:J48"/>
    <mergeCell ref="G51:J51"/>
    <mergeCell ref="G52:J52"/>
    <mergeCell ref="G53:J53"/>
    <mergeCell ref="G54:J54"/>
    <mergeCell ref="G49:J49"/>
    <mergeCell ref="G55:J55"/>
    <mergeCell ref="G57:J57"/>
    <mergeCell ref="BN84:BQ84"/>
    <mergeCell ref="BW63:BZ63"/>
    <mergeCell ref="BW64:BZ64"/>
    <mergeCell ref="BW65:BZ65"/>
    <mergeCell ref="BW66:BZ66"/>
    <mergeCell ref="BW69:BZ69"/>
    <mergeCell ref="BW70:BZ70"/>
    <mergeCell ref="BW71:BZ71"/>
    <mergeCell ref="BW72:BZ72"/>
    <mergeCell ref="BW75:BZ75"/>
    <mergeCell ref="BW76:BZ76"/>
    <mergeCell ref="BW77:BZ77"/>
    <mergeCell ref="BW78:BZ78"/>
    <mergeCell ref="BW81:BZ81"/>
    <mergeCell ref="BW82:BZ82"/>
    <mergeCell ref="BW83:BZ83"/>
    <mergeCell ref="BW84:BZ84"/>
    <mergeCell ref="BN73:BQ73"/>
    <mergeCell ref="BN75:BQ75"/>
    <mergeCell ref="BN76:BQ76"/>
    <mergeCell ref="BN77:BQ77"/>
    <mergeCell ref="BN78:BQ78"/>
    <mergeCell ref="BN79:BQ79"/>
    <mergeCell ref="BN81:BQ81"/>
    <mergeCell ref="BN82:BQ82"/>
    <mergeCell ref="BN83:BQ83"/>
    <mergeCell ref="BN63:BQ63"/>
    <mergeCell ref="BN64:BQ64"/>
    <mergeCell ref="BN65:BQ65"/>
    <mergeCell ref="BN66:BQ66"/>
    <mergeCell ref="BN69:BQ69"/>
    <mergeCell ref="BN70:BQ70"/>
    <mergeCell ref="BN71:BQ71"/>
    <mergeCell ref="BN72:BQ72"/>
    <mergeCell ref="BN67:BQ67"/>
    <mergeCell ref="BW58:BZ58"/>
    <mergeCell ref="BW59:BZ59"/>
    <mergeCell ref="BW60:BZ60"/>
    <mergeCell ref="BN59:BQ59"/>
    <mergeCell ref="BN60:BQ60"/>
    <mergeCell ref="BN61:BQ61"/>
    <mergeCell ref="BW39:BZ39"/>
    <mergeCell ref="BW40:BZ40"/>
    <mergeCell ref="BW41:BZ41"/>
    <mergeCell ref="BW42:BZ42"/>
    <mergeCell ref="BW45:BZ45"/>
    <mergeCell ref="BW46:BZ46"/>
    <mergeCell ref="BW47:BZ47"/>
    <mergeCell ref="BW48:BZ48"/>
    <mergeCell ref="BW51:BZ51"/>
    <mergeCell ref="BW52:BZ52"/>
    <mergeCell ref="BW53:BZ53"/>
    <mergeCell ref="BW54:BZ54"/>
    <mergeCell ref="BW57:BZ57"/>
    <mergeCell ref="BN53:BQ53"/>
    <mergeCell ref="BN54:BQ54"/>
    <mergeCell ref="BN55:BQ55"/>
    <mergeCell ref="BN57:BQ57"/>
    <mergeCell ref="BN58:BQ58"/>
    <mergeCell ref="BE60:BH60"/>
    <mergeCell ref="BN39:BQ39"/>
    <mergeCell ref="BN40:BQ40"/>
    <mergeCell ref="BN41:BQ41"/>
    <mergeCell ref="BN42:BQ42"/>
    <mergeCell ref="BN43:BQ43"/>
    <mergeCell ref="BN45:BQ45"/>
    <mergeCell ref="BN46:BQ46"/>
    <mergeCell ref="BN47:BQ47"/>
    <mergeCell ref="BN48:BQ48"/>
    <mergeCell ref="BN49:BQ49"/>
    <mergeCell ref="BN51:BQ51"/>
    <mergeCell ref="BN52:BQ52"/>
    <mergeCell ref="AV61:AY61"/>
    <mergeCell ref="BE39:BH39"/>
    <mergeCell ref="BE40:BH40"/>
    <mergeCell ref="BE41:BH41"/>
    <mergeCell ref="BE42:BH42"/>
    <mergeCell ref="BE43:BH43"/>
    <mergeCell ref="BE45:BH45"/>
    <mergeCell ref="BE46:BH46"/>
    <mergeCell ref="BE47:BH47"/>
    <mergeCell ref="BE48:BH48"/>
    <mergeCell ref="BE49:BH49"/>
    <mergeCell ref="BE51:BH51"/>
    <mergeCell ref="BE52:BH52"/>
    <mergeCell ref="BE53:BH53"/>
    <mergeCell ref="BE54:BH54"/>
    <mergeCell ref="BE55:BH55"/>
    <mergeCell ref="AV55:AY55"/>
    <mergeCell ref="AV57:AY57"/>
    <mergeCell ref="AV58:AY58"/>
    <mergeCell ref="AV59:AY59"/>
    <mergeCell ref="AV60:AY60"/>
    <mergeCell ref="BE57:BH57"/>
    <mergeCell ref="BE58:BH58"/>
    <mergeCell ref="BE59:BH59"/>
    <mergeCell ref="AV49:AY49"/>
    <mergeCell ref="AV51:AY51"/>
    <mergeCell ref="AV52:AY52"/>
    <mergeCell ref="AV53:AY53"/>
    <mergeCell ref="AV54:AY54"/>
    <mergeCell ref="W54:Z54"/>
    <mergeCell ref="W55:Z55"/>
    <mergeCell ref="W57:Z57"/>
    <mergeCell ref="W58:Z58"/>
    <mergeCell ref="W49:Z49"/>
    <mergeCell ref="W51:Z51"/>
    <mergeCell ref="W52:Z52"/>
    <mergeCell ref="W53:Z53"/>
    <mergeCell ref="AV39:AY39"/>
    <mergeCell ref="AV40:AY40"/>
    <mergeCell ref="AV41:AY41"/>
    <mergeCell ref="AV42:AY42"/>
    <mergeCell ref="AV43:AY43"/>
    <mergeCell ref="AV45:AY45"/>
    <mergeCell ref="AV46:AY46"/>
    <mergeCell ref="AV47:AY47"/>
    <mergeCell ref="AV48:AY48"/>
    <mergeCell ref="W46:Z46"/>
    <mergeCell ref="W47:Z47"/>
    <mergeCell ref="W48:Z48"/>
    <mergeCell ref="AG59:AJ59"/>
    <mergeCell ref="AG60:AJ60"/>
    <mergeCell ref="AG61:AJ61"/>
    <mergeCell ref="W60:Z60"/>
    <mergeCell ref="W61:Z61"/>
    <mergeCell ref="W59:Z59"/>
    <mergeCell ref="AG62:AJ62"/>
    <mergeCell ref="AG63:AJ63"/>
    <mergeCell ref="AG53:AJ53"/>
    <mergeCell ref="AG54:AJ54"/>
    <mergeCell ref="AG55:AJ55"/>
    <mergeCell ref="AG56:AJ56"/>
    <mergeCell ref="AG57:AJ57"/>
    <mergeCell ref="AG47:AJ47"/>
    <mergeCell ref="AG48:AJ48"/>
    <mergeCell ref="AG49:AJ49"/>
    <mergeCell ref="AG50:AJ50"/>
    <mergeCell ref="AG51:AJ51"/>
    <mergeCell ref="B3:C3"/>
    <mergeCell ref="AO43:AQ43"/>
    <mergeCell ref="AM45:AN45"/>
    <mergeCell ref="AG43:AJ43"/>
    <mergeCell ref="AG39:AJ39"/>
    <mergeCell ref="AG40:AJ40"/>
    <mergeCell ref="AG41:AJ41"/>
    <mergeCell ref="AG42:AJ42"/>
    <mergeCell ref="AO39:AP39"/>
    <mergeCell ref="AO40:AP40"/>
    <mergeCell ref="AO41:AQ41"/>
    <mergeCell ref="W39:Z39"/>
    <mergeCell ref="W40:Z40"/>
    <mergeCell ref="W41:Z41"/>
    <mergeCell ref="W42:Z42"/>
    <mergeCell ref="W43:Z43"/>
    <mergeCell ref="W45:Z45"/>
    <mergeCell ref="AG78:AJ78"/>
    <mergeCell ref="AG79:AJ79"/>
    <mergeCell ref="AG80:AJ80"/>
    <mergeCell ref="AG82:AJ82"/>
    <mergeCell ref="AG83:AJ83"/>
    <mergeCell ref="AG84:AJ84"/>
    <mergeCell ref="AG85:AJ85"/>
    <mergeCell ref="AM67:AP67"/>
    <mergeCell ref="AM68:AP68"/>
    <mergeCell ref="AM69:AP69"/>
    <mergeCell ref="AM70:AP70"/>
    <mergeCell ref="AM72:AP72"/>
    <mergeCell ref="AM73:AP73"/>
    <mergeCell ref="AM74:AP74"/>
    <mergeCell ref="AM75:AP75"/>
    <mergeCell ref="AM77:AP77"/>
    <mergeCell ref="AM78:AP78"/>
    <mergeCell ref="AM79:AP79"/>
    <mergeCell ref="AM80:AP80"/>
    <mergeCell ref="AM82:AP82"/>
    <mergeCell ref="AM83:AP83"/>
    <mergeCell ref="AM84:AP84"/>
    <mergeCell ref="AM85:AP85"/>
    <mergeCell ref="AG67:AJ67"/>
    <mergeCell ref="AS68:AV68"/>
    <mergeCell ref="AS69:AV69"/>
    <mergeCell ref="AS70:AV70"/>
    <mergeCell ref="AS72:AV72"/>
    <mergeCell ref="AS73:AV73"/>
    <mergeCell ref="AS74:AV74"/>
    <mergeCell ref="AS75:AV75"/>
    <mergeCell ref="AS77:AV77"/>
    <mergeCell ref="AG77:AJ77"/>
    <mergeCell ref="AG68:AJ68"/>
    <mergeCell ref="AG69:AJ69"/>
    <mergeCell ref="AG70:AJ70"/>
    <mergeCell ref="AG72:AJ72"/>
    <mergeCell ref="AG73:AJ73"/>
    <mergeCell ref="AG74:AJ74"/>
    <mergeCell ref="AG75:AJ75"/>
    <mergeCell ref="AS78:AV78"/>
    <mergeCell ref="AS79:AV79"/>
    <mergeCell ref="AS80:AV80"/>
    <mergeCell ref="AS82:AV82"/>
    <mergeCell ref="AS83:AV83"/>
    <mergeCell ref="AS84:AV84"/>
    <mergeCell ref="AS85:AV85"/>
    <mergeCell ref="AY67:BB67"/>
    <mergeCell ref="AY68:BB68"/>
    <mergeCell ref="AY69:BB69"/>
    <mergeCell ref="AY70:BB70"/>
    <mergeCell ref="AY72:BB72"/>
    <mergeCell ref="AY73:BB73"/>
    <mergeCell ref="AY74:BB74"/>
    <mergeCell ref="AY75:BB75"/>
    <mergeCell ref="AY77:BB77"/>
    <mergeCell ref="AY78:BB78"/>
    <mergeCell ref="AY79:BB79"/>
    <mergeCell ref="AY80:BB80"/>
    <mergeCell ref="AY82:BB82"/>
    <mergeCell ref="AY83:BB83"/>
    <mergeCell ref="AY84:BB84"/>
    <mergeCell ref="AY85:BB85"/>
    <mergeCell ref="AS67:AV6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Y35"/>
  <sheetViews>
    <sheetView workbookViewId="0">
      <selection activeCell="EE3" sqref="EE3"/>
    </sheetView>
  </sheetViews>
  <sheetFormatPr baseColWidth="10" defaultRowHeight="15" x14ac:dyDescent="0.25"/>
  <cols>
    <col min="6" max="17" width="13.5703125" bestFit="1" customWidth="1"/>
    <col min="18" max="19" width="12.5703125" bestFit="1" customWidth="1"/>
    <col min="20" max="22" width="13.5703125" bestFit="1" customWidth="1"/>
    <col min="23" max="23" width="12.5703125" bestFit="1" customWidth="1"/>
    <col min="24" max="29" width="13.5703125" bestFit="1" customWidth="1"/>
    <col min="30" max="53" width="12.5703125" bestFit="1" customWidth="1"/>
    <col min="54" max="77" width="13.5703125" bestFit="1" customWidth="1"/>
    <col min="78" max="89" width="12.5703125" bestFit="1" customWidth="1"/>
    <col min="90" max="91" width="14.5703125" bestFit="1" customWidth="1"/>
    <col min="92" max="92" width="13.5703125" bestFit="1" customWidth="1"/>
    <col min="93" max="94" width="14.5703125" bestFit="1" customWidth="1"/>
    <col min="95" max="96" width="13.5703125" bestFit="1" customWidth="1"/>
    <col min="97" max="98" width="12.5703125" bestFit="1" customWidth="1"/>
    <col min="99" max="103" width="13.5703125" bestFit="1" customWidth="1"/>
    <col min="104" max="105" width="12.5703125" bestFit="1" customWidth="1"/>
    <col min="106" max="109" width="14.5703125" bestFit="1" customWidth="1"/>
    <col min="110" max="110" width="15.5703125" bestFit="1" customWidth="1"/>
    <col min="111" max="112" width="13.5703125" bestFit="1" customWidth="1"/>
    <col min="113" max="113" width="12.5703125" bestFit="1" customWidth="1"/>
    <col min="114" max="119" width="13.5703125" bestFit="1" customWidth="1"/>
    <col min="120" max="120" width="14.5703125" bestFit="1" customWidth="1"/>
    <col min="121" max="125" width="12.5703125" bestFit="1" customWidth="1"/>
  </cols>
  <sheetData>
    <row r="3" spans="2:129" x14ac:dyDescent="0.25">
      <c r="B3" s="61" t="s">
        <v>0</v>
      </c>
      <c r="C3" s="61" t="s">
        <v>43</v>
      </c>
      <c r="D3" s="61" t="s">
        <v>44</v>
      </c>
      <c r="E3" s="61" t="s">
        <v>3</v>
      </c>
      <c r="F3" s="61" t="s">
        <v>48</v>
      </c>
      <c r="G3" s="61" t="s">
        <v>49</v>
      </c>
      <c r="H3" s="61" t="s">
        <v>50</v>
      </c>
      <c r="I3" s="61" t="s">
        <v>51</v>
      </c>
      <c r="J3" s="61" t="s">
        <v>52</v>
      </c>
      <c r="K3" s="61" t="s">
        <v>53</v>
      </c>
      <c r="L3" s="61" t="s">
        <v>54</v>
      </c>
      <c r="M3" s="61" t="s">
        <v>55</v>
      </c>
      <c r="N3" s="61" t="s">
        <v>56</v>
      </c>
      <c r="O3" s="61" t="s">
        <v>57</v>
      </c>
      <c r="P3" s="61" t="s">
        <v>58</v>
      </c>
      <c r="Q3" s="61" t="s">
        <v>59</v>
      </c>
      <c r="R3" s="61" t="s">
        <v>60</v>
      </c>
      <c r="S3" s="61" t="s">
        <v>61</v>
      </c>
      <c r="T3" s="61" t="s">
        <v>62</v>
      </c>
      <c r="U3" s="61" t="s">
        <v>63</v>
      </c>
      <c r="V3" s="61" t="s">
        <v>64</v>
      </c>
      <c r="W3" s="61" t="s">
        <v>65</v>
      </c>
      <c r="X3" s="61" t="s">
        <v>66</v>
      </c>
      <c r="Y3" s="61" t="s">
        <v>67</v>
      </c>
      <c r="Z3" s="61" t="s">
        <v>68</v>
      </c>
      <c r="AA3" s="61" t="s">
        <v>69</v>
      </c>
      <c r="AB3" s="61" t="s">
        <v>70</v>
      </c>
      <c r="AC3" s="61" t="s">
        <v>71</v>
      </c>
      <c r="AD3" s="61" t="s">
        <v>72</v>
      </c>
      <c r="AE3" s="61" t="s">
        <v>73</v>
      </c>
      <c r="AF3" s="61" t="s">
        <v>74</v>
      </c>
      <c r="AG3" s="61" t="s">
        <v>75</v>
      </c>
      <c r="AH3" s="61" t="s">
        <v>76</v>
      </c>
      <c r="AI3" s="61" t="s">
        <v>77</v>
      </c>
      <c r="AJ3" s="61" t="s">
        <v>78</v>
      </c>
      <c r="AK3" s="61" t="s">
        <v>79</v>
      </c>
      <c r="AL3" s="61" t="s">
        <v>80</v>
      </c>
      <c r="AM3" s="61" t="s">
        <v>81</v>
      </c>
      <c r="AN3" s="61" t="s">
        <v>82</v>
      </c>
      <c r="AO3" s="61" t="s">
        <v>83</v>
      </c>
      <c r="AP3" s="61" t="s">
        <v>84</v>
      </c>
      <c r="AQ3" s="61" t="s">
        <v>85</v>
      </c>
      <c r="AR3" s="61" t="s">
        <v>86</v>
      </c>
      <c r="AS3" s="61" t="s">
        <v>87</v>
      </c>
      <c r="AT3" s="61" t="s">
        <v>88</v>
      </c>
      <c r="AU3" s="61" t="s">
        <v>89</v>
      </c>
      <c r="AV3" s="61" t="s">
        <v>90</v>
      </c>
      <c r="AW3" s="61" t="s">
        <v>91</v>
      </c>
      <c r="AX3" s="61" t="s">
        <v>92</v>
      </c>
      <c r="AY3" s="61" t="s">
        <v>93</v>
      </c>
      <c r="AZ3" s="61" t="s">
        <v>94</v>
      </c>
      <c r="BA3" s="61" t="s">
        <v>95</v>
      </c>
      <c r="BB3" s="61" t="s">
        <v>96</v>
      </c>
      <c r="BC3" s="61" t="s">
        <v>97</v>
      </c>
      <c r="BD3" s="61" t="s">
        <v>98</v>
      </c>
      <c r="BE3" s="61" t="s">
        <v>99</v>
      </c>
      <c r="BF3" s="61" t="s">
        <v>100</v>
      </c>
      <c r="BG3" s="61" t="s">
        <v>101</v>
      </c>
      <c r="BH3" s="61" t="s">
        <v>102</v>
      </c>
      <c r="BI3" s="61" t="s">
        <v>103</v>
      </c>
      <c r="BJ3" s="61" t="s">
        <v>104</v>
      </c>
      <c r="BK3" s="61" t="s">
        <v>105</v>
      </c>
      <c r="BL3" s="61" t="s">
        <v>106</v>
      </c>
      <c r="BM3" s="61" t="s">
        <v>107</v>
      </c>
      <c r="BN3" s="61" t="s">
        <v>108</v>
      </c>
      <c r="BO3" s="61" t="s">
        <v>109</v>
      </c>
      <c r="BP3" s="61" t="s">
        <v>110</v>
      </c>
      <c r="BQ3" s="61" t="s">
        <v>111</v>
      </c>
      <c r="BR3" s="61" t="s">
        <v>112</v>
      </c>
      <c r="BS3" s="61" t="s">
        <v>113</v>
      </c>
      <c r="BT3" s="61" t="s">
        <v>114</v>
      </c>
      <c r="BU3" s="61" t="s">
        <v>115</v>
      </c>
      <c r="BV3" s="61" t="s">
        <v>116</v>
      </c>
      <c r="BW3" s="61" t="s">
        <v>117</v>
      </c>
      <c r="BX3" s="61" t="s">
        <v>118</v>
      </c>
      <c r="BY3" s="61" t="s">
        <v>119</v>
      </c>
      <c r="BZ3" s="61" t="s">
        <v>120</v>
      </c>
      <c r="CA3" s="61" t="s">
        <v>121</v>
      </c>
      <c r="CB3" s="61" t="s">
        <v>122</v>
      </c>
      <c r="CC3" s="61" t="s">
        <v>123</v>
      </c>
      <c r="CD3" s="61" t="s">
        <v>124</v>
      </c>
      <c r="CE3" s="61" t="s">
        <v>125</v>
      </c>
      <c r="CF3" s="61" t="s">
        <v>126</v>
      </c>
      <c r="CG3" s="61" t="s">
        <v>127</v>
      </c>
      <c r="CH3" s="61" t="s">
        <v>128</v>
      </c>
      <c r="CI3" s="61" t="s">
        <v>129</v>
      </c>
      <c r="CJ3" s="61" t="s">
        <v>130</v>
      </c>
      <c r="CK3" s="61" t="s">
        <v>131</v>
      </c>
      <c r="CL3" s="61" t="s">
        <v>529</v>
      </c>
      <c r="CM3" s="61" t="s">
        <v>530</v>
      </c>
      <c r="CN3" s="61" t="s">
        <v>531</v>
      </c>
      <c r="CO3" s="61" t="s">
        <v>532</v>
      </c>
      <c r="CP3" s="61" t="s">
        <v>533</v>
      </c>
      <c r="CQ3" s="61" t="s">
        <v>528</v>
      </c>
      <c r="CR3" s="61" t="s">
        <v>534</v>
      </c>
      <c r="CS3" s="61" t="s">
        <v>535</v>
      </c>
      <c r="CT3" s="61" t="s">
        <v>536</v>
      </c>
      <c r="CU3" s="61" t="s">
        <v>537</v>
      </c>
      <c r="CV3" s="61" t="s">
        <v>538</v>
      </c>
      <c r="CW3" s="61" t="s">
        <v>539</v>
      </c>
      <c r="CX3" s="61" t="s">
        <v>540</v>
      </c>
      <c r="CY3" s="61" t="s">
        <v>541</v>
      </c>
      <c r="CZ3" s="61" t="s">
        <v>542</v>
      </c>
      <c r="DA3" s="61" t="s">
        <v>543</v>
      </c>
      <c r="DB3" s="61" t="s">
        <v>546</v>
      </c>
      <c r="DC3" s="61" t="s">
        <v>547</v>
      </c>
      <c r="DD3" s="61" t="s">
        <v>558</v>
      </c>
      <c r="DE3" s="61" t="s">
        <v>549</v>
      </c>
      <c r="DF3" s="61" t="s">
        <v>585</v>
      </c>
      <c r="DG3" s="61" t="s">
        <v>548</v>
      </c>
      <c r="DH3" s="61" t="s">
        <v>550</v>
      </c>
      <c r="DI3" s="61" t="s">
        <v>551</v>
      </c>
      <c r="DJ3" s="61" t="s">
        <v>557</v>
      </c>
      <c r="DK3" s="61" t="s">
        <v>552</v>
      </c>
      <c r="DL3" s="61" t="s">
        <v>586</v>
      </c>
      <c r="DM3" s="61" t="s">
        <v>553</v>
      </c>
      <c r="DN3" s="61" t="s">
        <v>554</v>
      </c>
      <c r="DO3" s="61" t="s">
        <v>555</v>
      </c>
      <c r="DP3" s="61" t="s">
        <v>556</v>
      </c>
      <c r="DQ3" s="61" t="s">
        <v>559</v>
      </c>
      <c r="DR3" s="61" t="s">
        <v>587</v>
      </c>
      <c r="DS3" s="61" t="s">
        <v>560</v>
      </c>
      <c r="DT3" s="61" t="s">
        <v>561</v>
      </c>
      <c r="DU3" s="61" t="s">
        <v>562</v>
      </c>
      <c r="DV3" s="61" t="s">
        <v>589</v>
      </c>
      <c r="DW3" s="61" t="s">
        <v>564</v>
      </c>
      <c r="DX3" s="61" t="s">
        <v>588</v>
      </c>
      <c r="DY3" s="61" t="s">
        <v>565</v>
      </c>
    </row>
    <row r="4" spans="2:129" x14ac:dyDescent="0.25">
      <c r="B4" s="61">
        <v>1</v>
      </c>
      <c r="C4" s="61" t="s">
        <v>45</v>
      </c>
      <c r="D4" s="61" t="s">
        <v>11</v>
      </c>
      <c r="E4" s="61">
        <v>1</v>
      </c>
      <c r="F4" s="62">
        <v>18</v>
      </c>
      <c r="G4" s="62">
        <v>8</v>
      </c>
      <c r="H4" s="62">
        <v>19</v>
      </c>
      <c r="I4" s="62">
        <v>18</v>
      </c>
      <c r="J4" s="62">
        <v>7</v>
      </c>
      <c r="K4" s="62">
        <v>1</v>
      </c>
      <c r="L4" s="62">
        <v>4</v>
      </c>
      <c r="M4" s="62">
        <v>14</v>
      </c>
      <c r="N4" s="62">
        <v>7</v>
      </c>
      <c r="O4" s="62">
        <v>23</v>
      </c>
      <c r="P4" s="62">
        <v>20</v>
      </c>
      <c r="Q4" s="62">
        <v>6</v>
      </c>
      <c r="R4" s="62">
        <v>0</v>
      </c>
      <c r="S4" s="62">
        <v>3</v>
      </c>
      <c r="T4" s="62">
        <v>3</v>
      </c>
      <c r="U4" s="62">
        <v>1</v>
      </c>
      <c r="V4" s="62">
        <v>4</v>
      </c>
      <c r="W4" s="62">
        <v>2</v>
      </c>
      <c r="X4" s="62">
        <v>6</v>
      </c>
      <c r="Y4" s="62">
        <v>7</v>
      </c>
      <c r="Z4" s="62">
        <v>4</v>
      </c>
      <c r="AA4" s="62">
        <v>18</v>
      </c>
      <c r="AB4" s="62">
        <v>20</v>
      </c>
      <c r="AC4" s="62">
        <v>7</v>
      </c>
      <c r="AD4" s="62">
        <v>1.756</v>
      </c>
      <c r="AE4" s="62">
        <v>1.0649999999999999</v>
      </c>
      <c r="AF4" s="62">
        <v>2.4900000000000002</v>
      </c>
      <c r="AG4" s="62">
        <v>2.13</v>
      </c>
      <c r="AH4" s="62">
        <v>0.78</v>
      </c>
      <c r="AI4" s="62">
        <v>0.125</v>
      </c>
      <c r="AJ4" s="62">
        <v>0.26500000000000001</v>
      </c>
      <c r="AK4" s="62">
        <v>1.125</v>
      </c>
      <c r="AL4" s="62">
        <v>0.53</v>
      </c>
      <c r="AM4" s="62">
        <v>1.74</v>
      </c>
      <c r="AN4" s="62">
        <v>1.38</v>
      </c>
      <c r="AO4" s="62">
        <v>0.46500000000000002</v>
      </c>
      <c r="AP4" s="62">
        <v>0</v>
      </c>
      <c r="AQ4" s="62">
        <v>0.13</v>
      </c>
      <c r="AR4" s="62">
        <v>0.11</v>
      </c>
      <c r="AS4" s="62">
        <v>0.03</v>
      </c>
      <c r="AT4" s="62">
        <v>0.155</v>
      </c>
      <c r="AU4" s="62">
        <v>0.08</v>
      </c>
      <c r="AV4" s="62">
        <v>0.40500000000000003</v>
      </c>
      <c r="AW4" s="62">
        <v>0.57499999999999996</v>
      </c>
      <c r="AX4" s="62">
        <v>0.32500000000000001</v>
      </c>
      <c r="AY4" s="62">
        <v>1.425</v>
      </c>
      <c r="AZ4" s="62">
        <v>0.94499999999999995</v>
      </c>
      <c r="BA4" s="62">
        <v>0.4</v>
      </c>
      <c r="BB4" s="62">
        <v>59</v>
      </c>
      <c r="BC4" s="62">
        <v>61.8</v>
      </c>
      <c r="BD4" s="62">
        <v>58.37</v>
      </c>
      <c r="BE4" s="62">
        <v>57.59</v>
      </c>
      <c r="BF4" s="62">
        <v>58.64</v>
      </c>
      <c r="BG4" s="62">
        <v>51.22</v>
      </c>
      <c r="BH4" s="62">
        <v>42.4</v>
      </c>
      <c r="BI4" s="62">
        <v>47.98</v>
      </c>
      <c r="BJ4" s="62">
        <v>50.1</v>
      </c>
      <c r="BK4" s="62">
        <v>52.98</v>
      </c>
      <c r="BL4" s="62">
        <v>40.299999999999997</v>
      </c>
      <c r="BM4" s="62">
        <v>49.53</v>
      </c>
      <c r="BN4" s="62">
        <v>82</v>
      </c>
      <c r="BO4" s="62">
        <v>78.7</v>
      </c>
      <c r="BP4" s="62">
        <v>85.95</v>
      </c>
      <c r="BQ4" s="62">
        <v>71.59</v>
      </c>
      <c r="BR4" s="62">
        <v>63.38</v>
      </c>
      <c r="BS4" s="62">
        <v>69.88</v>
      </c>
      <c r="BT4" s="62">
        <v>63.45</v>
      </c>
      <c r="BU4" s="62">
        <v>66.010000000000005</v>
      </c>
      <c r="BV4" s="62">
        <v>65.69</v>
      </c>
      <c r="BW4" s="62">
        <v>62.12</v>
      </c>
      <c r="BX4" s="62">
        <v>55.75</v>
      </c>
      <c r="BY4" s="62">
        <v>65.63</v>
      </c>
      <c r="BZ4" s="62">
        <v>0.2</v>
      </c>
      <c r="CA4" s="62">
        <v>0.16500000000000001</v>
      </c>
      <c r="CB4" s="62">
        <v>0.17499999999999999</v>
      </c>
      <c r="CC4" s="62">
        <v>0.14000000000000001</v>
      </c>
      <c r="CD4" s="62">
        <v>0.13</v>
      </c>
      <c r="CE4" s="62">
        <v>0.125</v>
      </c>
      <c r="CF4" s="62">
        <v>0.08</v>
      </c>
      <c r="CG4" s="62">
        <v>0.09</v>
      </c>
      <c r="CH4" s="62">
        <v>9.5000000000000001E-2</v>
      </c>
      <c r="CI4" s="62">
        <v>9.5000000000000001E-2</v>
      </c>
      <c r="CJ4" s="62">
        <v>7.4999999999999997E-2</v>
      </c>
      <c r="CK4" s="62">
        <v>9.5000000000000001E-2</v>
      </c>
      <c r="CL4" s="62">
        <v>71</v>
      </c>
      <c r="CM4" s="62">
        <v>74</v>
      </c>
      <c r="CN4" s="62">
        <v>13</v>
      </c>
      <c r="CO4" s="62">
        <v>62</v>
      </c>
      <c r="CP4" s="62">
        <v>220</v>
      </c>
      <c r="CQ4" s="62">
        <v>8.3460000000000001</v>
      </c>
      <c r="CR4" s="62">
        <v>5.5049999999999999</v>
      </c>
      <c r="CS4" s="62">
        <v>0.505</v>
      </c>
      <c r="CT4" s="62">
        <v>4.0750000000000002</v>
      </c>
      <c r="CU4" s="62">
        <v>18.431000000000001</v>
      </c>
      <c r="CV4" s="62">
        <v>57.77</v>
      </c>
      <c r="CW4" s="62">
        <v>47.214999999999996</v>
      </c>
      <c r="CX4" s="62">
        <v>75.25</v>
      </c>
      <c r="CY4" s="62">
        <v>63.108333333333327</v>
      </c>
      <c r="CZ4" s="62">
        <v>0.15583333333333335</v>
      </c>
      <c r="DA4" s="62">
        <v>8.8333333333333333E-2</v>
      </c>
      <c r="DB4" s="62">
        <v>236.66666666666666</v>
      </c>
      <c r="DC4" s="62">
        <v>246.66666666666666</v>
      </c>
      <c r="DD4" s="62">
        <v>43.333333333333336</v>
      </c>
      <c r="DE4" s="62">
        <v>206.66666666666666</v>
      </c>
      <c r="DF4" s="63">
        <f>SUM(DB4:DD4)</f>
        <v>526.66666666666663</v>
      </c>
      <c r="DG4" s="62">
        <v>733.33333333333326</v>
      </c>
      <c r="DH4" s="62">
        <v>27.82</v>
      </c>
      <c r="DI4" s="62">
        <v>18.350000000000001</v>
      </c>
      <c r="DJ4" s="62">
        <v>1.6833333333333333</v>
      </c>
      <c r="DK4" s="62">
        <v>13.583333333333334</v>
      </c>
      <c r="DL4" s="63">
        <f>SUM(DH4:DJ4)</f>
        <v>47.853333333333332</v>
      </c>
      <c r="DM4" s="62">
        <v>61.436666666666667</v>
      </c>
      <c r="DN4" s="62">
        <v>23.666666666666664</v>
      </c>
      <c r="DO4" s="62">
        <v>24.666666666666668</v>
      </c>
      <c r="DP4" s="62">
        <v>4.3333333333333339</v>
      </c>
      <c r="DQ4" s="62">
        <v>20.666666666666668</v>
      </c>
      <c r="DR4" s="63">
        <f>SUM(DN4:DP4)</f>
        <v>52.666666666666664</v>
      </c>
      <c r="DS4" s="62">
        <v>73.333333333333329</v>
      </c>
      <c r="DT4" s="62">
        <v>2.782</v>
      </c>
      <c r="DU4" s="62">
        <v>1.835</v>
      </c>
      <c r="DV4" s="62">
        <v>0.16833333333333333</v>
      </c>
      <c r="DW4" s="62">
        <v>1.3583333333333334</v>
      </c>
      <c r="DX4" s="63">
        <f>SUM(DT4:DV4)</f>
        <v>4.785333333333333</v>
      </c>
      <c r="DY4" s="62">
        <v>6.1436666666666664</v>
      </c>
    </row>
    <row r="5" spans="2:129" x14ac:dyDescent="0.25">
      <c r="B5" s="61">
        <v>1</v>
      </c>
      <c r="C5" s="61" t="s">
        <v>45</v>
      </c>
      <c r="D5" s="61" t="s">
        <v>11</v>
      </c>
      <c r="E5" s="61">
        <v>2</v>
      </c>
      <c r="F5" s="62">
        <v>5</v>
      </c>
      <c r="G5" s="62">
        <v>27</v>
      </c>
      <c r="H5" s="62">
        <v>38</v>
      </c>
      <c r="I5" s="62">
        <v>32</v>
      </c>
      <c r="J5" s="62">
        <v>13</v>
      </c>
      <c r="K5" s="62">
        <v>11</v>
      </c>
      <c r="L5" s="62">
        <v>2</v>
      </c>
      <c r="M5" s="62">
        <v>4</v>
      </c>
      <c r="N5" s="62">
        <v>10</v>
      </c>
      <c r="O5" s="62">
        <v>5</v>
      </c>
      <c r="P5" s="62">
        <v>11</v>
      </c>
      <c r="Q5" s="62">
        <v>12</v>
      </c>
      <c r="R5" s="62">
        <v>0</v>
      </c>
      <c r="S5" s="62">
        <v>0</v>
      </c>
      <c r="T5" s="62">
        <v>0</v>
      </c>
      <c r="U5" s="62">
        <v>0</v>
      </c>
      <c r="V5" s="62">
        <v>0</v>
      </c>
      <c r="W5" s="62">
        <v>5</v>
      </c>
      <c r="X5" s="62">
        <v>0</v>
      </c>
      <c r="Y5" s="62">
        <v>12</v>
      </c>
      <c r="Z5" s="62">
        <v>7</v>
      </c>
      <c r="AA5" s="62">
        <v>23</v>
      </c>
      <c r="AB5" s="62">
        <v>6</v>
      </c>
      <c r="AC5" s="62">
        <v>13</v>
      </c>
      <c r="AD5" s="62">
        <v>0.67</v>
      </c>
      <c r="AE5" s="62">
        <v>3.51</v>
      </c>
      <c r="AF5" s="62">
        <v>5.01</v>
      </c>
      <c r="AG5" s="62">
        <v>4.1349999999999998</v>
      </c>
      <c r="AH5" s="62">
        <v>0.52</v>
      </c>
      <c r="AI5" s="62">
        <v>1.345</v>
      </c>
      <c r="AJ5" s="62">
        <v>0.125</v>
      </c>
      <c r="AK5" s="62">
        <v>0.245</v>
      </c>
      <c r="AL5" s="62">
        <v>0.76</v>
      </c>
      <c r="AM5" s="62">
        <v>0.38</v>
      </c>
      <c r="AN5" s="62">
        <v>0.93</v>
      </c>
      <c r="AO5" s="62">
        <v>0.995</v>
      </c>
      <c r="AP5" s="62">
        <v>0</v>
      </c>
      <c r="AQ5" s="62">
        <v>0</v>
      </c>
      <c r="AR5" s="62">
        <v>0</v>
      </c>
      <c r="AS5" s="62">
        <v>0</v>
      </c>
      <c r="AT5" s="62">
        <v>0</v>
      </c>
      <c r="AU5" s="62">
        <v>0.22</v>
      </c>
      <c r="AV5" s="62">
        <v>0</v>
      </c>
      <c r="AW5" s="62">
        <v>1.2</v>
      </c>
      <c r="AX5" s="62">
        <v>0.745</v>
      </c>
      <c r="AY5" s="62">
        <v>2.2349999999999999</v>
      </c>
      <c r="AZ5" s="62">
        <v>0.48</v>
      </c>
      <c r="BA5" s="62">
        <v>1.075</v>
      </c>
      <c r="BB5" s="62">
        <v>56</v>
      </c>
      <c r="BC5" s="62">
        <v>54.91</v>
      </c>
      <c r="BD5" s="62">
        <v>54.21</v>
      </c>
      <c r="BE5" s="62">
        <v>61.81</v>
      </c>
      <c r="BF5" s="62">
        <v>53.04</v>
      </c>
      <c r="BG5" s="62">
        <v>58.73</v>
      </c>
      <c r="BH5" s="62">
        <v>45.35</v>
      </c>
      <c r="BI5" s="62">
        <v>46.17</v>
      </c>
      <c r="BJ5" s="62">
        <v>46.14</v>
      </c>
      <c r="BK5" s="62">
        <v>49.22</v>
      </c>
      <c r="BL5" s="62">
        <v>45.67</v>
      </c>
      <c r="BM5" s="62">
        <v>45.78</v>
      </c>
      <c r="BN5" s="62">
        <v>71.63</v>
      </c>
      <c r="BO5" s="62">
        <v>71</v>
      </c>
      <c r="BP5" s="62">
        <v>76.62</v>
      </c>
      <c r="BQ5" s="62">
        <v>75</v>
      </c>
      <c r="BR5" s="62">
        <v>79.290000000000006</v>
      </c>
      <c r="BS5" s="62">
        <v>71.72</v>
      </c>
      <c r="BT5" s="62">
        <v>66.48</v>
      </c>
      <c r="BU5" s="62">
        <v>61.14</v>
      </c>
      <c r="BV5" s="62">
        <v>61.17</v>
      </c>
      <c r="BW5" s="62">
        <v>64.88</v>
      </c>
      <c r="BX5" s="62">
        <v>59.23</v>
      </c>
      <c r="BY5" s="62">
        <v>65.87</v>
      </c>
      <c r="BZ5" s="62">
        <v>0.15</v>
      </c>
      <c r="CA5" s="62">
        <v>0.11</v>
      </c>
      <c r="CB5" s="62">
        <v>0.14499999999999999</v>
      </c>
      <c r="CC5" s="62">
        <v>0.16</v>
      </c>
      <c r="CD5" s="62">
        <v>0.155</v>
      </c>
      <c r="CE5" s="62">
        <v>0.14000000000000001</v>
      </c>
      <c r="CF5" s="62">
        <v>7.0000000000000007E-2</v>
      </c>
      <c r="CG5" s="62">
        <v>7.0000000000000007E-2</v>
      </c>
      <c r="CH5" s="62">
        <v>0.09</v>
      </c>
      <c r="CI5" s="62">
        <v>9.5000000000000001E-2</v>
      </c>
      <c r="CJ5" s="62">
        <v>0.09</v>
      </c>
      <c r="CK5" s="62">
        <v>0.09</v>
      </c>
      <c r="CL5" s="62">
        <v>126</v>
      </c>
      <c r="CM5" s="62">
        <v>44</v>
      </c>
      <c r="CN5" s="62">
        <v>5</v>
      </c>
      <c r="CO5" s="62">
        <v>61</v>
      </c>
      <c r="CP5" s="62">
        <v>236</v>
      </c>
      <c r="CQ5" s="62">
        <v>15.19</v>
      </c>
      <c r="CR5" s="62">
        <v>3.4350000000000001</v>
      </c>
      <c r="CS5" s="62">
        <v>0.22</v>
      </c>
      <c r="CT5" s="62">
        <v>5.7350000000000003</v>
      </c>
      <c r="CU5" s="62">
        <v>24.58</v>
      </c>
      <c r="CV5" s="62">
        <v>56.45000000000001</v>
      </c>
      <c r="CW5" s="62">
        <v>46.388333333333343</v>
      </c>
      <c r="CX5" s="62">
        <v>74.209999999999994</v>
      </c>
      <c r="CY5" s="62">
        <v>63.128333333333337</v>
      </c>
      <c r="CZ5" s="62">
        <v>0.14333333333333334</v>
      </c>
      <c r="DA5" s="62">
        <v>8.4166666666666667E-2</v>
      </c>
      <c r="DB5" s="62">
        <v>420</v>
      </c>
      <c r="DC5" s="62">
        <v>146.66666666666666</v>
      </c>
      <c r="DD5" s="62">
        <v>16.666666666666668</v>
      </c>
      <c r="DE5" s="62">
        <v>203.33333333333334</v>
      </c>
      <c r="DF5" s="63">
        <f t="shared" ref="DF5:DF35" si="0">SUM(DB5:DD5)</f>
        <v>583.33333333333326</v>
      </c>
      <c r="DG5" s="62">
        <v>786.66666666666663</v>
      </c>
      <c r="DH5" s="62">
        <v>50.633333333333333</v>
      </c>
      <c r="DI5" s="62">
        <v>11.45</v>
      </c>
      <c r="DJ5" s="62">
        <v>0.73333333333333339</v>
      </c>
      <c r="DK5" s="62">
        <v>19.116666666666667</v>
      </c>
      <c r="DL5" s="63">
        <f t="shared" ref="DL5:DL35" si="1">SUM(DH5:DJ5)</f>
        <v>62.816666666666663</v>
      </c>
      <c r="DM5" s="62">
        <v>81.933333333333337</v>
      </c>
      <c r="DN5" s="62">
        <v>42</v>
      </c>
      <c r="DO5" s="62">
        <v>14.666666666666666</v>
      </c>
      <c r="DP5" s="62">
        <v>1.6666666666666667</v>
      </c>
      <c r="DQ5" s="62">
        <v>20.333333333333336</v>
      </c>
      <c r="DR5" s="63">
        <f t="shared" ref="DR5:DR35" si="2">SUM(DN5:DP5)</f>
        <v>58.333333333333329</v>
      </c>
      <c r="DS5" s="62">
        <v>78.666666666666657</v>
      </c>
      <c r="DT5" s="62">
        <v>5.0633333333333326</v>
      </c>
      <c r="DU5" s="62">
        <v>1.145</v>
      </c>
      <c r="DV5" s="62">
        <v>7.3333333333333348E-2</v>
      </c>
      <c r="DW5" s="62">
        <v>1.9116666666666668</v>
      </c>
      <c r="DX5" s="63">
        <f t="shared" ref="DX5:DX35" si="3">SUM(DT5:DV5)</f>
        <v>6.2816666666666654</v>
      </c>
      <c r="DY5" s="62">
        <v>8.1933333333333316</v>
      </c>
    </row>
    <row r="6" spans="2:129" x14ac:dyDescent="0.25">
      <c r="B6" s="61">
        <v>1</v>
      </c>
      <c r="C6" s="61" t="s">
        <v>45</v>
      </c>
      <c r="D6" s="61" t="s">
        <v>11</v>
      </c>
      <c r="E6" s="61">
        <v>3</v>
      </c>
      <c r="F6" s="62">
        <v>4</v>
      </c>
      <c r="G6" s="62">
        <v>18</v>
      </c>
      <c r="H6" s="62">
        <v>31</v>
      </c>
      <c r="I6" s="62">
        <v>15</v>
      </c>
      <c r="J6" s="62">
        <v>17</v>
      </c>
      <c r="K6" s="62">
        <v>14</v>
      </c>
      <c r="L6" s="62">
        <v>5</v>
      </c>
      <c r="M6" s="62">
        <v>4</v>
      </c>
      <c r="N6" s="62">
        <v>10</v>
      </c>
      <c r="O6" s="62">
        <v>7</v>
      </c>
      <c r="P6" s="62">
        <v>14</v>
      </c>
      <c r="Q6" s="62">
        <v>16</v>
      </c>
      <c r="R6" s="62">
        <v>0</v>
      </c>
      <c r="S6" s="62">
        <v>0</v>
      </c>
      <c r="T6" s="62">
        <v>1</v>
      </c>
      <c r="U6" s="62">
        <v>3</v>
      </c>
      <c r="V6" s="62">
        <v>2</v>
      </c>
      <c r="W6" s="62">
        <v>5</v>
      </c>
      <c r="X6" s="62">
        <v>1</v>
      </c>
      <c r="Y6" s="62">
        <v>10</v>
      </c>
      <c r="Z6" s="62">
        <v>11</v>
      </c>
      <c r="AA6" s="62">
        <v>24</v>
      </c>
      <c r="AB6" s="62">
        <v>4</v>
      </c>
      <c r="AC6" s="62">
        <v>9</v>
      </c>
      <c r="AD6" s="62">
        <v>0.52</v>
      </c>
      <c r="AE6" s="62">
        <v>2.42</v>
      </c>
      <c r="AF6" s="62">
        <v>3.71</v>
      </c>
      <c r="AG6" s="62">
        <v>1.825</v>
      </c>
      <c r="AH6" s="62">
        <v>2.0499999999999998</v>
      </c>
      <c r="AI6" s="62">
        <v>1.8</v>
      </c>
      <c r="AJ6" s="62">
        <v>0.40500000000000003</v>
      </c>
      <c r="AK6" s="62">
        <v>0.26</v>
      </c>
      <c r="AL6" s="62">
        <v>0.72</v>
      </c>
      <c r="AM6" s="62">
        <v>0.65500000000000003</v>
      </c>
      <c r="AN6" s="62">
        <v>1.135</v>
      </c>
      <c r="AO6" s="62">
        <v>1.2150000000000001</v>
      </c>
      <c r="AP6" s="62">
        <v>0</v>
      </c>
      <c r="AQ6" s="62">
        <v>0</v>
      </c>
      <c r="AR6" s="62">
        <v>4.4999999999999998E-2</v>
      </c>
      <c r="AS6" s="62">
        <v>0.1</v>
      </c>
      <c r="AT6" s="62">
        <v>8.5000000000000006E-2</v>
      </c>
      <c r="AU6" s="62">
        <v>0.755</v>
      </c>
      <c r="AV6" s="62">
        <v>0.115</v>
      </c>
      <c r="AW6" s="62">
        <v>0.77</v>
      </c>
      <c r="AX6" s="62">
        <v>0.77500000000000002</v>
      </c>
      <c r="AY6" s="62">
        <v>1.9950000000000001</v>
      </c>
      <c r="AZ6" s="62">
        <v>0.39</v>
      </c>
      <c r="BA6" s="62">
        <v>0.75</v>
      </c>
      <c r="BB6" s="62">
        <v>54.47</v>
      </c>
      <c r="BC6" s="62">
        <v>58.73</v>
      </c>
      <c r="BD6" s="62">
        <v>61.82</v>
      </c>
      <c r="BE6" s="62">
        <v>59.67</v>
      </c>
      <c r="BF6" s="62">
        <v>52.26</v>
      </c>
      <c r="BG6" s="62">
        <v>61.34</v>
      </c>
      <c r="BH6" s="62">
        <v>45.43</v>
      </c>
      <c r="BI6" s="62">
        <v>44.91</v>
      </c>
      <c r="BJ6" s="62">
        <v>42.88</v>
      </c>
      <c r="BK6" s="62">
        <v>52.08</v>
      </c>
      <c r="BL6" s="62">
        <v>41.83</v>
      </c>
      <c r="BM6" s="62">
        <v>49.7</v>
      </c>
      <c r="BN6" s="62">
        <v>81.83</v>
      </c>
      <c r="BO6" s="62">
        <v>80.19</v>
      </c>
      <c r="BP6" s="62">
        <v>72.7</v>
      </c>
      <c r="BQ6" s="62">
        <v>78.760000000000005</v>
      </c>
      <c r="BR6" s="62">
        <v>62.3</v>
      </c>
      <c r="BS6" s="62">
        <v>74.25</v>
      </c>
      <c r="BT6" s="62">
        <v>59.58</v>
      </c>
      <c r="BU6" s="62">
        <v>60.7</v>
      </c>
      <c r="BV6" s="62">
        <v>58.55</v>
      </c>
      <c r="BW6" s="62">
        <v>71.66</v>
      </c>
      <c r="BX6" s="62">
        <v>54.33</v>
      </c>
      <c r="BY6" s="62">
        <v>70.94</v>
      </c>
      <c r="BZ6" s="62">
        <v>0.13500000000000001</v>
      </c>
      <c r="CA6" s="62">
        <v>0.14499999999999999</v>
      </c>
      <c r="CB6" s="62">
        <v>0.15</v>
      </c>
      <c r="CC6" s="62">
        <v>0.16</v>
      </c>
      <c r="CD6" s="62">
        <v>0.13500000000000001</v>
      </c>
      <c r="CE6" s="62">
        <v>0.15</v>
      </c>
      <c r="CF6" s="62">
        <v>7.4999999999999997E-2</v>
      </c>
      <c r="CG6" s="62">
        <v>6.5000000000000002E-2</v>
      </c>
      <c r="CH6" s="62">
        <v>0.08</v>
      </c>
      <c r="CI6" s="62">
        <v>0.09</v>
      </c>
      <c r="CJ6" s="62">
        <v>7.4999999999999997E-2</v>
      </c>
      <c r="CK6" s="62">
        <v>9.5000000000000001E-2</v>
      </c>
      <c r="CL6" s="62">
        <v>99</v>
      </c>
      <c r="CM6" s="62">
        <v>56</v>
      </c>
      <c r="CN6" s="62">
        <v>11</v>
      </c>
      <c r="CO6" s="62">
        <v>59</v>
      </c>
      <c r="CP6" s="62">
        <v>225</v>
      </c>
      <c r="CQ6" s="62">
        <v>12.324999999999999</v>
      </c>
      <c r="CR6" s="62">
        <v>4.3899999999999997</v>
      </c>
      <c r="CS6" s="62">
        <v>0.9850000000000001</v>
      </c>
      <c r="CT6" s="62">
        <v>4.7949999999999999</v>
      </c>
      <c r="CU6" s="62">
        <v>22.494999999999997</v>
      </c>
      <c r="CV6" s="62">
        <v>58.048333333333325</v>
      </c>
      <c r="CW6" s="62">
        <v>46.138333333333328</v>
      </c>
      <c r="CX6" s="62">
        <v>75.004999999999995</v>
      </c>
      <c r="CY6" s="62">
        <v>62.626666666666665</v>
      </c>
      <c r="CZ6" s="62">
        <v>0.14583333333333334</v>
      </c>
      <c r="DA6" s="62">
        <v>8.0000000000000016E-2</v>
      </c>
      <c r="DB6" s="62">
        <v>330</v>
      </c>
      <c r="DC6" s="62">
        <v>186.66666666666666</v>
      </c>
      <c r="DD6" s="62">
        <v>36.666666666666664</v>
      </c>
      <c r="DE6" s="62">
        <v>196.66666666666666</v>
      </c>
      <c r="DF6" s="63">
        <f t="shared" si="0"/>
        <v>553.33333333333326</v>
      </c>
      <c r="DG6" s="62">
        <v>749.99999999999989</v>
      </c>
      <c r="DH6" s="62">
        <v>41.083333333333336</v>
      </c>
      <c r="DI6" s="62">
        <v>14.633333333333335</v>
      </c>
      <c r="DJ6" s="62">
        <v>3.2833333333333341</v>
      </c>
      <c r="DK6" s="62">
        <v>15.983333333333334</v>
      </c>
      <c r="DL6" s="63">
        <f t="shared" si="1"/>
        <v>59</v>
      </c>
      <c r="DM6" s="62">
        <v>74.983333333333334</v>
      </c>
      <c r="DN6" s="62">
        <v>33</v>
      </c>
      <c r="DO6" s="62">
        <v>18.666666666666664</v>
      </c>
      <c r="DP6" s="62">
        <v>3.6666666666666665</v>
      </c>
      <c r="DQ6" s="62">
        <v>19.666666666666664</v>
      </c>
      <c r="DR6" s="63">
        <f t="shared" si="2"/>
        <v>55.333333333333329</v>
      </c>
      <c r="DS6" s="62">
        <v>75</v>
      </c>
      <c r="DT6" s="62">
        <v>4.1083333333333334</v>
      </c>
      <c r="DU6" s="62">
        <v>1.4633333333333334</v>
      </c>
      <c r="DV6" s="62">
        <v>0.32833333333333342</v>
      </c>
      <c r="DW6" s="62">
        <v>1.5983333333333334</v>
      </c>
      <c r="DX6" s="63">
        <f t="shared" si="3"/>
        <v>5.9</v>
      </c>
      <c r="DY6" s="62">
        <v>7.498333333333334</v>
      </c>
    </row>
    <row r="7" spans="2:129" x14ac:dyDescent="0.25">
      <c r="B7" s="61">
        <v>1</v>
      </c>
      <c r="C7" s="61" t="s">
        <v>45</v>
      </c>
      <c r="D7" s="61" t="s">
        <v>11</v>
      </c>
      <c r="E7" s="61">
        <v>4</v>
      </c>
      <c r="F7" s="62">
        <v>5</v>
      </c>
      <c r="G7" s="62">
        <v>19</v>
      </c>
      <c r="H7" s="62">
        <v>13</v>
      </c>
      <c r="I7" s="62">
        <v>32</v>
      </c>
      <c r="J7" s="62">
        <v>21</v>
      </c>
      <c r="K7" s="62">
        <v>14</v>
      </c>
      <c r="L7" s="62">
        <v>3</v>
      </c>
      <c r="M7" s="62">
        <v>9</v>
      </c>
      <c r="N7" s="62">
        <v>11</v>
      </c>
      <c r="O7" s="62">
        <v>23</v>
      </c>
      <c r="P7" s="62">
        <v>15</v>
      </c>
      <c r="Q7" s="62">
        <v>29</v>
      </c>
      <c r="R7" s="62">
        <v>0</v>
      </c>
      <c r="S7" s="62">
        <v>0</v>
      </c>
      <c r="T7" s="62">
        <v>0</v>
      </c>
      <c r="U7" s="62">
        <v>6</v>
      </c>
      <c r="V7" s="62">
        <v>4</v>
      </c>
      <c r="W7" s="62">
        <v>3</v>
      </c>
      <c r="X7" s="62">
        <v>3</v>
      </c>
      <c r="Y7" s="62">
        <v>17</v>
      </c>
      <c r="Z7" s="62">
        <v>6</v>
      </c>
      <c r="AA7" s="62">
        <v>20</v>
      </c>
      <c r="AB7" s="62">
        <v>10</v>
      </c>
      <c r="AC7" s="62">
        <v>4</v>
      </c>
      <c r="AD7" s="62">
        <v>0.61499999999999999</v>
      </c>
      <c r="AE7" s="62">
        <v>1.7350000000000001</v>
      </c>
      <c r="AF7" s="62">
        <v>1.5349999999999999</v>
      </c>
      <c r="AG7" s="62">
        <v>4.1550000000000002</v>
      </c>
      <c r="AH7" s="62">
        <v>2.4550000000000001</v>
      </c>
      <c r="AI7" s="62">
        <v>1.865</v>
      </c>
      <c r="AJ7" s="62">
        <v>0.23499999999999999</v>
      </c>
      <c r="AK7" s="62">
        <v>0.74</v>
      </c>
      <c r="AL7" s="62">
        <v>0.81499999999999995</v>
      </c>
      <c r="AM7" s="62">
        <v>1.7450000000000001</v>
      </c>
      <c r="AN7" s="62">
        <v>1.05</v>
      </c>
      <c r="AO7" s="62">
        <v>2.415</v>
      </c>
      <c r="AP7" s="62">
        <v>0</v>
      </c>
      <c r="AQ7" s="62">
        <v>0</v>
      </c>
      <c r="AR7" s="62">
        <v>0</v>
      </c>
      <c r="AS7" s="62">
        <v>0.20499999999999999</v>
      </c>
      <c r="AT7" s="62">
        <v>0.13</v>
      </c>
      <c r="AU7" s="62">
        <v>0.15</v>
      </c>
      <c r="AV7" s="62">
        <v>0.14499999999999999</v>
      </c>
      <c r="AW7" s="62">
        <v>1.61</v>
      </c>
      <c r="AX7" s="62">
        <v>0.495</v>
      </c>
      <c r="AY7" s="62">
        <v>1.62</v>
      </c>
      <c r="AZ7" s="62">
        <v>0.875</v>
      </c>
      <c r="BA7" s="62">
        <v>0.35499999999999998</v>
      </c>
      <c r="BB7" s="62">
        <v>56.27</v>
      </c>
      <c r="BC7" s="62">
        <v>51.54</v>
      </c>
      <c r="BD7" s="62">
        <v>56.32</v>
      </c>
      <c r="BE7" s="62">
        <v>55.24</v>
      </c>
      <c r="BF7" s="62">
        <v>57.33</v>
      </c>
      <c r="BG7" s="62">
        <v>62</v>
      </c>
      <c r="BH7" s="62">
        <v>46.36</v>
      </c>
      <c r="BI7" s="62">
        <v>49.45</v>
      </c>
      <c r="BJ7" s="62">
        <v>45</v>
      </c>
      <c r="BK7" s="62">
        <v>50.59</v>
      </c>
      <c r="BL7" s="62">
        <v>41.86</v>
      </c>
      <c r="BM7" s="62">
        <v>48.1</v>
      </c>
      <c r="BN7" s="62">
        <v>69.23</v>
      </c>
      <c r="BO7" s="62">
        <v>81.3</v>
      </c>
      <c r="BP7" s="62">
        <v>73.47</v>
      </c>
      <c r="BQ7" s="62">
        <v>77.41</v>
      </c>
      <c r="BR7" s="62">
        <v>70.77</v>
      </c>
      <c r="BS7" s="62">
        <v>62.16</v>
      </c>
      <c r="BT7" s="62">
        <v>71.459999999999994</v>
      </c>
      <c r="BU7" s="62">
        <v>70.81</v>
      </c>
      <c r="BV7" s="62">
        <v>70.13</v>
      </c>
      <c r="BW7" s="62">
        <v>65.12</v>
      </c>
      <c r="BX7" s="62">
        <v>64.62</v>
      </c>
      <c r="BY7" s="62">
        <v>68.39</v>
      </c>
      <c r="BZ7" s="62">
        <v>0.13</v>
      </c>
      <c r="CA7" s="62">
        <v>0.125</v>
      </c>
      <c r="CB7" s="62">
        <v>0.13</v>
      </c>
      <c r="CC7" s="62">
        <v>0.14000000000000001</v>
      </c>
      <c r="CD7" s="62">
        <v>0.16</v>
      </c>
      <c r="CE7" s="62">
        <v>0.14499999999999999</v>
      </c>
      <c r="CF7" s="62">
        <v>8.5000000000000006E-2</v>
      </c>
      <c r="CG7" s="62">
        <v>0.09</v>
      </c>
      <c r="CH7" s="62">
        <v>0.08</v>
      </c>
      <c r="CI7" s="62">
        <v>0.09</v>
      </c>
      <c r="CJ7" s="62">
        <v>0.09</v>
      </c>
      <c r="CK7" s="62">
        <v>9.5000000000000001E-2</v>
      </c>
      <c r="CL7" s="62">
        <v>104</v>
      </c>
      <c r="CM7" s="62">
        <v>90</v>
      </c>
      <c r="CN7" s="62">
        <v>13</v>
      </c>
      <c r="CO7" s="62">
        <v>60</v>
      </c>
      <c r="CP7" s="62">
        <v>267</v>
      </c>
      <c r="CQ7" s="62">
        <v>12.36</v>
      </c>
      <c r="CR7" s="62">
        <v>7</v>
      </c>
      <c r="CS7" s="62">
        <v>0.48499999999999999</v>
      </c>
      <c r="CT7" s="62">
        <v>5.0999999999999996</v>
      </c>
      <c r="CU7" s="62">
        <v>24.945</v>
      </c>
      <c r="CV7" s="62">
        <v>56.449999999999996</v>
      </c>
      <c r="CW7" s="62">
        <v>46.893333333333338</v>
      </c>
      <c r="CX7" s="62">
        <v>72.389999999999986</v>
      </c>
      <c r="CY7" s="62">
        <v>68.421666666666667</v>
      </c>
      <c r="CZ7" s="62">
        <v>0.13833333333333334</v>
      </c>
      <c r="DA7" s="62">
        <v>8.8333333333333319E-2</v>
      </c>
      <c r="DB7" s="62">
        <v>346.66666666666669</v>
      </c>
      <c r="DC7" s="62">
        <v>300</v>
      </c>
      <c r="DD7" s="62">
        <v>43.333333333333336</v>
      </c>
      <c r="DE7" s="62">
        <v>200</v>
      </c>
      <c r="DF7" s="63">
        <f t="shared" si="0"/>
        <v>690.00000000000011</v>
      </c>
      <c r="DG7" s="62">
        <v>890.00000000000011</v>
      </c>
      <c r="DH7" s="62">
        <v>41.2</v>
      </c>
      <c r="DI7" s="62">
        <v>23.333333333333332</v>
      </c>
      <c r="DJ7" s="62">
        <v>1.6166666666666667</v>
      </c>
      <c r="DK7" s="62">
        <v>17</v>
      </c>
      <c r="DL7" s="63">
        <f t="shared" si="1"/>
        <v>66.149999999999991</v>
      </c>
      <c r="DM7" s="62">
        <v>83.149999999999991</v>
      </c>
      <c r="DN7" s="62">
        <v>34.666666666666671</v>
      </c>
      <c r="DO7" s="62">
        <v>30</v>
      </c>
      <c r="DP7" s="62">
        <v>4.3333333333333339</v>
      </c>
      <c r="DQ7" s="62">
        <v>20</v>
      </c>
      <c r="DR7" s="63">
        <f t="shared" si="2"/>
        <v>69</v>
      </c>
      <c r="DS7" s="62">
        <v>89</v>
      </c>
      <c r="DT7" s="62">
        <v>4.12</v>
      </c>
      <c r="DU7" s="62">
        <v>2.333333333333333</v>
      </c>
      <c r="DV7" s="62">
        <v>0.16166666666666668</v>
      </c>
      <c r="DW7" s="62">
        <v>1.7</v>
      </c>
      <c r="DX7" s="63">
        <f t="shared" si="3"/>
        <v>6.6150000000000002</v>
      </c>
      <c r="DY7" s="62">
        <v>8.3149999999999995</v>
      </c>
    </row>
    <row r="8" spans="2:129" x14ac:dyDescent="0.25">
      <c r="B8" s="61">
        <v>2</v>
      </c>
      <c r="C8" s="61" t="s">
        <v>45</v>
      </c>
      <c r="D8" s="61" t="s">
        <v>7</v>
      </c>
      <c r="E8" s="61">
        <v>1</v>
      </c>
      <c r="F8" s="62">
        <v>22</v>
      </c>
      <c r="G8" s="62">
        <v>9</v>
      </c>
      <c r="H8" s="62">
        <v>13</v>
      </c>
      <c r="I8" s="62">
        <v>2</v>
      </c>
      <c r="J8" s="62">
        <v>1</v>
      </c>
      <c r="K8" s="62">
        <v>0</v>
      </c>
      <c r="L8" s="62">
        <v>15</v>
      </c>
      <c r="M8" s="62">
        <v>4</v>
      </c>
      <c r="N8" s="62">
        <v>21</v>
      </c>
      <c r="O8" s="62">
        <v>24</v>
      </c>
      <c r="P8" s="62">
        <v>9</v>
      </c>
      <c r="Q8" s="62">
        <v>3</v>
      </c>
      <c r="R8" s="62">
        <v>0</v>
      </c>
      <c r="S8" s="62">
        <v>2</v>
      </c>
      <c r="T8" s="62">
        <v>7</v>
      </c>
      <c r="U8" s="62">
        <v>7</v>
      </c>
      <c r="V8" s="62">
        <v>9</v>
      </c>
      <c r="W8" s="62">
        <v>1</v>
      </c>
      <c r="X8" s="62">
        <v>9</v>
      </c>
      <c r="Y8" s="62">
        <v>18</v>
      </c>
      <c r="Z8" s="62">
        <v>11</v>
      </c>
      <c r="AA8" s="62">
        <v>28</v>
      </c>
      <c r="AB8" s="62">
        <v>10</v>
      </c>
      <c r="AC8" s="62">
        <v>40</v>
      </c>
      <c r="AD8" s="62">
        <v>2.67</v>
      </c>
      <c r="AE8" s="62">
        <v>1.155</v>
      </c>
      <c r="AF8" s="62">
        <v>1.54</v>
      </c>
      <c r="AG8" s="62">
        <v>0.215</v>
      </c>
      <c r="AH8" s="62">
        <v>0.125</v>
      </c>
      <c r="AI8" s="62">
        <v>0</v>
      </c>
      <c r="AJ8" s="62">
        <v>0.82499999999999996</v>
      </c>
      <c r="AK8" s="62">
        <v>0.31</v>
      </c>
      <c r="AL8" s="62">
        <v>1.365</v>
      </c>
      <c r="AM8" s="62">
        <v>1.68</v>
      </c>
      <c r="AN8" s="62">
        <v>0.57499999999999996</v>
      </c>
      <c r="AO8" s="62">
        <v>0.16500000000000001</v>
      </c>
      <c r="AP8" s="62">
        <v>0</v>
      </c>
      <c r="AQ8" s="62">
        <v>0.9</v>
      </c>
      <c r="AR8" s="62">
        <v>0.215</v>
      </c>
      <c r="AS8" s="62">
        <v>0.3</v>
      </c>
      <c r="AT8" s="62">
        <v>0.29499999999999998</v>
      </c>
      <c r="AU8" s="62">
        <v>0.03</v>
      </c>
      <c r="AV8" s="62">
        <v>0.375</v>
      </c>
      <c r="AW8" s="62">
        <v>1.7450000000000001</v>
      </c>
      <c r="AX8" s="62">
        <v>0.77500000000000002</v>
      </c>
      <c r="AY8" s="62">
        <v>1.2050000000000001</v>
      </c>
      <c r="AZ8" s="62">
        <v>0.42</v>
      </c>
      <c r="BA8" s="62">
        <v>1.1950000000000001</v>
      </c>
      <c r="BB8" s="62">
        <v>60.3</v>
      </c>
      <c r="BC8" s="62">
        <v>56.82</v>
      </c>
      <c r="BD8" s="62">
        <v>59.81</v>
      </c>
      <c r="BE8" s="62">
        <v>55.13</v>
      </c>
      <c r="BF8" s="62">
        <v>52.46</v>
      </c>
      <c r="BG8" s="62">
        <v>0</v>
      </c>
      <c r="BH8" s="62">
        <v>45.39</v>
      </c>
      <c r="BI8" s="62">
        <v>51.41</v>
      </c>
      <c r="BJ8" s="62">
        <v>49.09</v>
      </c>
      <c r="BK8" s="62">
        <v>49.26</v>
      </c>
      <c r="BL8" s="62">
        <v>44.09</v>
      </c>
      <c r="BM8" s="62">
        <v>46.04</v>
      </c>
      <c r="BN8" s="62">
        <v>73.55</v>
      </c>
      <c r="BO8" s="62">
        <v>71.34</v>
      </c>
      <c r="BP8" s="62">
        <v>67.86</v>
      </c>
      <c r="BQ8" s="62">
        <v>65.040000000000006</v>
      </c>
      <c r="BR8" s="62">
        <v>58.19</v>
      </c>
      <c r="BS8" s="62">
        <v>0</v>
      </c>
      <c r="BT8" s="62">
        <v>64.42</v>
      </c>
      <c r="BU8" s="62">
        <v>64.38</v>
      </c>
      <c r="BV8" s="62">
        <v>60.81</v>
      </c>
      <c r="BW8" s="62">
        <v>60.56</v>
      </c>
      <c r="BX8" s="62">
        <v>58.6</v>
      </c>
      <c r="BY8" s="62">
        <v>52.37</v>
      </c>
      <c r="BZ8" s="62">
        <v>0.105</v>
      </c>
      <c r="CA8" s="62">
        <v>0.115</v>
      </c>
      <c r="CB8" s="62">
        <v>0.14499999999999999</v>
      </c>
      <c r="CC8" s="62">
        <v>0.115</v>
      </c>
      <c r="CD8" s="62">
        <v>0.125</v>
      </c>
      <c r="CE8" s="62">
        <v>0</v>
      </c>
      <c r="CF8" s="62">
        <v>7.4999999999999997E-2</v>
      </c>
      <c r="CG8" s="62">
        <v>9.5000000000000001E-2</v>
      </c>
      <c r="CH8" s="62">
        <v>0.08</v>
      </c>
      <c r="CI8" s="62">
        <v>8.5000000000000006E-2</v>
      </c>
      <c r="CJ8" s="62">
        <v>7.0000000000000007E-2</v>
      </c>
      <c r="CK8" s="62">
        <v>0.06</v>
      </c>
      <c r="CL8" s="62">
        <v>47</v>
      </c>
      <c r="CM8" s="62">
        <v>76</v>
      </c>
      <c r="CN8" s="62">
        <v>26</v>
      </c>
      <c r="CO8" s="62">
        <v>116</v>
      </c>
      <c r="CP8" s="62">
        <v>265</v>
      </c>
      <c r="CQ8" s="62">
        <v>5.7050000000000001</v>
      </c>
      <c r="CR8" s="62">
        <v>4.92</v>
      </c>
      <c r="CS8" s="62">
        <v>1.74</v>
      </c>
      <c r="CT8" s="62">
        <v>5.7149999999999999</v>
      </c>
      <c r="CU8" s="62">
        <v>18.079999999999998</v>
      </c>
      <c r="CV8" s="62">
        <v>47.419999999999995</v>
      </c>
      <c r="CW8" s="62">
        <v>47.54666666666666</v>
      </c>
      <c r="CX8" s="62">
        <v>55.99666666666667</v>
      </c>
      <c r="CY8" s="62">
        <v>60.190000000000005</v>
      </c>
      <c r="CZ8" s="62">
        <v>0.10083333333333333</v>
      </c>
      <c r="DA8" s="62">
        <v>7.7499999999999999E-2</v>
      </c>
      <c r="DB8" s="62">
        <v>156.66666666666666</v>
      </c>
      <c r="DC8" s="62">
        <v>253.33333333333334</v>
      </c>
      <c r="DD8" s="62">
        <v>86.666666666666671</v>
      </c>
      <c r="DE8" s="62">
        <v>386.66666666666669</v>
      </c>
      <c r="DF8" s="63">
        <f t="shared" si="0"/>
        <v>496.66666666666669</v>
      </c>
      <c r="DG8" s="62">
        <v>883.33333333333337</v>
      </c>
      <c r="DH8" s="62">
        <v>19.016666666666669</v>
      </c>
      <c r="DI8" s="62">
        <v>16.399999999999999</v>
      </c>
      <c r="DJ8" s="62">
        <v>5.8</v>
      </c>
      <c r="DK8" s="62">
        <v>19.05</v>
      </c>
      <c r="DL8" s="63">
        <f t="shared" si="1"/>
        <v>41.216666666666669</v>
      </c>
      <c r="DM8" s="62">
        <v>60.266666666666666</v>
      </c>
      <c r="DN8" s="62">
        <v>15.666666666666666</v>
      </c>
      <c r="DO8" s="62">
        <v>25.333333333333332</v>
      </c>
      <c r="DP8" s="62">
        <v>8.6666666666666679</v>
      </c>
      <c r="DQ8" s="62">
        <v>38.666666666666671</v>
      </c>
      <c r="DR8" s="63">
        <f t="shared" si="2"/>
        <v>49.666666666666671</v>
      </c>
      <c r="DS8" s="62">
        <v>88.333333333333343</v>
      </c>
      <c r="DT8" s="62">
        <v>1.9016666666666671</v>
      </c>
      <c r="DU8" s="62">
        <v>1.64</v>
      </c>
      <c r="DV8" s="62">
        <v>0.57999999999999996</v>
      </c>
      <c r="DW8" s="62">
        <v>1.905</v>
      </c>
      <c r="DX8" s="63">
        <f t="shared" si="3"/>
        <v>4.121666666666667</v>
      </c>
      <c r="DY8" s="62">
        <v>6.0266666666666673</v>
      </c>
    </row>
    <row r="9" spans="2:129" x14ac:dyDescent="0.25">
      <c r="B9" s="61">
        <v>2</v>
      </c>
      <c r="C9" s="61" t="s">
        <v>45</v>
      </c>
      <c r="D9" s="61" t="s">
        <v>7</v>
      </c>
      <c r="E9" s="61">
        <v>2</v>
      </c>
      <c r="F9" s="62">
        <v>19</v>
      </c>
      <c r="G9" s="62">
        <v>28</v>
      </c>
      <c r="H9" s="62">
        <v>19</v>
      </c>
      <c r="I9" s="62">
        <v>9</v>
      </c>
      <c r="J9" s="62">
        <v>9</v>
      </c>
      <c r="K9" s="62">
        <v>3</v>
      </c>
      <c r="L9" s="62">
        <v>6</v>
      </c>
      <c r="M9" s="62">
        <v>27</v>
      </c>
      <c r="N9" s="62">
        <v>13</v>
      </c>
      <c r="O9" s="62">
        <v>22</v>
      </c>
      <c r="P9" s="62">
        <v>38</v>
      </c>
      <c r="Q9" s="62">
        <v>23</v>
      </c>
      <c r="R9" s="62">
        <v>0</v>
      </c>
      <c r="S9" s="62">
        <v>6</v>
      </c>
      <c r="T9" s="62">
        <v>4</v>
      </c>
      <c r="U9" s="62">
        <v>5</v>
      </c>
      <c r="V9" s="62">
        <v>5</v>
      </c>
      <c r="W9" s="62">
        <v>8</v>
      </c>
      <c r="X9" s="62">
        <v>0</v>
      </c>
      <c r="Y9" s="62">
        <v>4</v>
      </c>
      <c r="Z9" s="62">
        <v>4</v>
      </c>
      <c r="AA9" s="62">
        <v>4</v>
      </c>
      <c r="AB9" s="62">
        <v>3</v>
      </c>
      <c r="AC9" s="62">
        <v>9</v>
      </c>
      <c r="AD9" s="62">
        <v>1.86</v>
      </c>
      <c r="AE9" s="62">
        <v>3.39</v>
      </c>
      <c r="AF9" s="62">
        <v>2.25</v>
      </c>
      <c r="AG9" s="62">
        <v>1.1000000000000001</v>
      </c>
      <c r="AH9" s="62">
        <v>1.05</v>
      </c>
      <c r="AI9" s="62">
        <v>0.30499999999999999</v>
      </c>
      <c r="AJ9" s="62">
        <v>0.38</v>
      </c>
      <c r="AK9" s="62">
        <v>2.1</v>
      </c>
      <c r="AL9" s="62">
        <v>0.95</v>
      </c>
      <c r="AM9" s="62">
        <v>1.615</v>
      </c>
      <c r="AN9" s="62">
        <v>2.7349999999999999</v>
      </c>
      <c r="AO9" s="62">
        <v>1.595</v>
      </c>
      <c r="AP9" s="62">
        <v>0</v>
      </c>
      <c r="AQ9" s="62">
        <v>0.23499999999999999</v>
      </c>
      <c r="AR9" s="62">
        <v>0.155</v>
      </c>
      <c r="AS9" s="62">
        <v>0.19</v>
      </c>
      <c r="AT9" s="62">
        <v>0.155</v>
      </c>
      <c r="AU9" s="62">
        <v>0.29499999999999998</v>
      </c>
      <c r="AV9" s="62">
        <v>0</v>
      </c>
      <c r="AW9" s="62">
        <v>0.24</v>
      </c>
      <c r="AX9" s="62">
        <v>0.41</v>
      </c>
      <c r="AY9" s="62">
        <v>0.40500000000000003</v>
      </c>
      <c r="AZ9" s="62">
        <v>0.19</v>
      </c>
      <c r="BA9" s="62">
        <v>0.36499999999999999</v>
      </c>
      <c r="BB9" s="62">
        <v>56.67</v>
      </c>
      <c r="BC9" s="62">
        <v>62.63</v>
      </c>
      <c r="BD9" s="62">
        <v>59.71</v>
      </c>
      <c r="BE9" s="62">
        <v>61.42</v>
      </c>
      <c r="BF9" s="62">
        <v>58.55</v>
      </c>
      <c r="BG9" s="62">
        <v>49.76</v>
      </c>
      <c r="BH9" s="62">
        <v>47.78</v>
      </c>
      <c r="BI9" s="62">
        <v>51.08</v>
      </c>
      <c r="BJ9" s="62">
        <v>52.9</v>
      </c>
      <c r="BK9" s="62">
        <v>49.64</v>
      </c>
      <c r="BL9" s="62">
        <v>44.3</v>
      </c>
      <c r="BM9" s="62">
        <v>53.8</v>
      </c>
      <c r="BN9" s="62">
        <v>69.680000000000007</v>
      </c>
      <c r="BO9" s="62">
        <v>78.88</v>
      </c>
      <c r="BP9" s="62">
        <v>68.010000000000005</v>
      </c>
      <c r="BQ9" s="62">
        <v>78.13</v>
      </c>
      <c r="BR9" s="62">
        <v>62.42</v>
      </c>
      <c r="BS9" s="62">
        <v>70.81</v>
      </c>
      <c r="BT9" s="62">
        <v>56.6</v>
      </c>
      <c r="BU9" s="62">
        <v>63.85</v>
      </c>
      <c r="BV9" s="62">
        <v>61.55</v>
      </c>
      <c r="BW9" s="62">
        <v>69.91</v>
      </c>
      <c r="BX9" s="62">
        <v>60.7</v>
      </c>
      <c r="BY9" s="62">
        <v>57</v>
      </c>
      <c r="BZ9" s="62">
        <v>0.12</v>
      </c>
      <c r="CA9" s="62">
        <v>0.155</v>
      </c>
      <c r="CB9" s="62">
        <v>0.14000000000000001</v>
      </c>
      <c r="CC9" s="62">
        <v>0.14000000000000001</v>
      </c>
      <c r="CD9" s="62">
        <v>0.15</v>
      </c>
      <c r="CE9" s="62">
        <v>0.1</v>
      </c>
      <c r="CF9" s="62">
        <v>8.5000000000000006E-2</v>
      </c>
      <c r="CG9" s="62">
        <v>0.09</v>
      </c>
      <c r="CH9" s="62">
        <v>9.5000000000000001E-2</v>
      </c>
      <c r="CI9" s="62">
        <v>0.09</v>
      </c>
      <c r="CJ9" s="62">
        <v>9.5000000000000001E-2</v>
      </c>
      <c r="CK9" s="62">
        <v>9.5000000000000001E-2</v>
      </c>
      <c r="CL9" s="62">
        <v>87</v>
      </c>
      <c r="CM9" s="62">
        <v>129</v>
      </c>
      <c r="CN9" s="62">
        <v>28</v>
      </c>
      <c r="CO9" s="62">
        <v>24</v>
      </c>
      <c r="CP9" s="62">
        <v>268</v>
      </c>
      <c r="CQ9" s="62">
        <v>9.9550000000000001</v>
      </c>
      <c r="CR9" s="62">
        <v>9.375</v>
      </c>
      <c r="CS9" s="62">
        <v>1.03</v>
      </c>
      <c r="CT9" s="62">
        <v>1.6099999999999999</v>
      </c>
      <c r="CU9" s="62">
        <v>21.97</v>
      </c>
      <c r="CV9" s="62">
        <v>58.123333333333335</v>
      </c>
      <c r="CW9" s="62">
        <v>49.916666666666664</v>
      </c>
      <c r="CX9" s="62">
        <v>71.321666666666673</v>
      </c>
      <c r="CY9" s="62">
        <v>61.601666666666667</v>
      </c>
      <c r="CZ9" s="62">
        <v>0.13416666666666668</v>
      </c>
      <c r="DA9" s="62">
        <v>9.166666666666666E-2</v>
      </c>
      <c r="DB9" s="62">
        <v>290</v>
      </c>
      <c r="DC9" s="62">
        <v>430</v>
      </c>
      <c r="DD9" s="62">
        <v>93.333333333333329</v>
      </c>
      <c r="DE9" s="62">
        <v>80</v>
      </c>
      <c r="DF9" s="63">
        <f t="shared" si="0"/>
        <v>813.33333333333337</v>
      </c>
      <c r="DG9" s="62">
        <v>893.33333333333337</v>
      </c>
      <c r="DH9" s="62">
        <v>33.183333333333337</v>
      </c>
      <c r="DI9" s="62">
        <v>31.25</v>
      </c>
      <c r="DJ9" s="62">
        <v>3.4333333333333336</v>
      </c>
      <c r="DK9" s="62">
        <v>5.3666666666666663</v>
      </c>
      <c r="DL9" s="63">
        <f t="shared" si="1"/>
        <v>67.866666666666674</v>
      </c>
      <c r="DM9" s="62">
        <v>73.233333333333334</v>
      </c>
      <c r="DN9" s="62">
        <v>29</v>
      </c>
      <c r="DO9" s="62">
        <v>43</v>
      </c>
      <c r="DP9" s="62">
        <v>9.3333333333333321</v>
      </c>
      <c r="DQ9" s="62">
        <v>8</v>
      </c>
      <c r="DR9" s="63">
        <f t="shared" si="2"/>
        <v>81.333333333333329</v>
      </c>
      <c r="DS9" s="62">
        <v>89.333333333333329</v>
      </c>
      <c r="DT9" s="62">
        <v>3.3183333333333338</v>
      </c>
      <c r="DU9" s="62">
        <v>3.125</v>
      </c>
      <c r="DV9" s="62">
        <v>0.34333333333333332</v>
      </c>
      <c r="DW9" s="62">
        <v>0.53666666666666663</v>
      </c>
      <c r="DX9" s="63">
        <f t="shared" si="3"/>
        <v>6.7866666666666671</v>
      </c>
      <c r="DY9" s="62">
        <v>7.3233333333333341</v>
      </c>
    </row>
    <row r="10" spans="2:129" x14ac:dyDescent="0.25">
      <c r="B10" s="61">
        <v>2</v>
      </c>
      <c r="C10" s="61" t="s">
        <v>45</v>
      </c>
      <c r="D10" s="61" t="s">
        <v>7</v>
      </c>
      <c r="E10" s="61">
        <v>3</v>
      </c>
      <c r="F10" s="62">
        <v>21</v>
      </c>
      <c r="G10" s="62">
        <v>13</v>
      </c>
      <c r="H10" s="62">
        <v>12</v>
      </c>
      <c r="I10" s="62">
        <v>17</v>
      </c>
      <c r="J10" s="62">
        <v>4</v>
      </c>
      <c r="K10" s="62">
        <v>8</v>
      </c>
      <c r="L10" s="62">
        <v>11</v>
      </c>
      <c r="M10" s="62">
        <v>16</v>
      </c>
      <c r="N10" s="62">
        <v>29</v>
      </c>
      <c r="O10" s="62">
        <v>23</v>
      </c>
      <c r="P10" s="62">
        <v>16</v>
      </c>
      <c r="Q10" s="62">
        <v>21</v>
      </c>
      <c r="R10" s="62">
        <v>0</v>
      </c>
      <c r="S10" s="62">
        <v>3</v>
      </c>
      <c r="T10" s="62">
        <v>8</v>
      </c>
      <c r="U10" s="62">
        <v>17</v>
      </c>
      <c r="V10" s="62">
        <v>6</v>
      </c>
      <c r="W10" s="62">
        <v>4</v>
      </c>
      <c r="X10" s="62">
        <v>10</v>
      </c>
      <c r="Y10" s="62">
        <v>6</v>
      </c>
      <c r="Z10" s="62">
        <v>7</v>
      </c>
      <c r="AA10" s="62">
        <v>8</v>
      </c>
      <c r="AB10" s="62">
        <v>6</v>
      </c>
      <c r="AC10" s="62">
        <v>15</v>
      </c>
      <c r="AD10" s="62">
        <v>2.46</v>
      </c>
      <c r="AE10" s="62">
        <v>1.5649999999999999</v>
      </c>
      <c r="AF10" s="62">
        <v>1.37</v>
      </c>
      <c r="AG10" s="62">
        <v>1.9850000000000001</v>
      </c>
      <c r="AH10" s="62">
        <v>0.45</v>
      </c>
      <c r="AI10" s="62">
        <v>1.0449999999999999</v>
      </c>
      <c r="AJ10" s="62">
        <v>0.875</v>
      </c>
      <c r="AK10" s="62">
        <v>1.1850000000000001</v>
      </c>
      <c r="AL10" s="62">
        <v>2.02</v>
      </c>
      <c r="AM10" s="62">
        <v>1.595</v>
      </c>
      <c r="AN10" s="62">
        <v>1.175</v>
      </c>
      <c r="AO10" s="62">
        <v>1.5</v>
      </c>
      <c r="AP10" s="62">
        <v>0</v>
      </c>
      <c r="AQ10" s="62">
        <v>0.1</v>
      </c>
      <c r="AR10" s="62">
        <v>0.33500000000000002</v>
      </c>
      <c r="AS10" s="62">
        <v>0.56000000000000005</v>
      </c>
      <c r="AT10" s="62">
        <v>0.17499999999999999</v>
      </c>
      <c r="AU10" s="62">
        <v>0.16</v>
      </c>
      <c r="AV10" s="62">
        <v>0.48</v>
      </c>
      <c r="AW10" s="62">
        <v>0.505</v>
      </c>
      <c r="AX10" s="62">
        <v>0.435</v>
      </c>
      <c r="AY10" s="62">
        <v>0.71</v>
      </c>
      <c r="AZ10" s="62">
        <v>0.215</v>
      </c>
      <c r="BA10" s="62">
        <v>0.39</v>
      </c>
      <c r="BB10" s="62">
        <v>58.84</v>
      </c>
      <c r="BC10" s="62">
        <v>57.51</v>
      </c>
      <c r="BD10" s="62">
        <v>57.83</v>
      </c>
      <c r="BE10" s="62">
        <v>59.94</v>
      </c>
      <c r="BF10" s="62">
        <v>50.38</v>
      </c>
      <c r="BG10" s="62">
        <v>56.99</v>
      </c>
      <c r="BH10" s="62">
        <v>46.34</v>
      </c>
      <c r="BI10" s="62">
        <v>51.89</v>
      </c>
      <c r="BJ10" s="62">
        <v>50.07</v>
      </c>
      <c r="BK10" s="62">
        <v>52.28</v>
      </c>
      <c r="BL10" s="62">
        <v>44.5</v>
      </c>
      <c r="BM10" s="62">
        <v>51.33</v>
      </c>
      <c r="BN10" s="62">
        <v>73.72</v>
      </c>
      <c r="BO10" s="62">
        <v>78.77</v>
      </c>
      <c r="BP10" s="62">
        <v>68.459999999999994</v>
      </c>
      <c r="BQ10" s="62">
        <v>74.98</v>
      </c>
      <c r="BR10" s="62">
        <v>63.1</v>
      </c>
      <c r="BS10" s="62">
        <v>74.14</v>
      </c>
      <c r="BT10" s="62">
        <v>66.400000000000006</v>
      </c>
      <c r="BU10" s="62">
        <v>65.14</v>
      </c>
      <c r="BV10" s="62">
        <v>57.78</v>
      </c>
      <c r="BW10" s="62">
        <v>60.67</v>
      </c>
      <c r="BX10" s="62">
        <v>56.94</v>
      </c>
      <c r="BY10" s="62">
        <v>61.22</v>
      </c>
      <c r="BZ10" s="62">
        <v>0.13500000000000001</v>
      </c>
      <c r="CA10" s="62">
        <v>0.14000000000000001</v>
      </c>
      <c r="CB10" s="62">
        <v>0.125</v>
      </c>
      <c r="CC10" s="62">
        <v>0.14000000000000001</v>
      </c>
      <c r="CD10" s="62">
        <v>0.125</v>
      </c>
      <c r="CE10" s="62">
        <v>0.13500000000000001</v>
      </c>
      <c r="CF10" s="62">
        <v>8.5000000000000006E-2</v>
      </c>
      <c r="CG10" s="62">
        <v>9.5000000000000001E-2</v>
      </c>
      <c r="CH10" s="62">
        <v>0.09</v>
      </c>
      <c r="CI10" s="62">
        <v>0.09</v>
      </c>
      <c r="CJ10" s="62">
        <v>8.5000000000000006E-2</v>
      </c>
      <c r="CK10" s="62">
        <v>9.5000000000000001E-2</v>
      </c>
      <c r="CL10" s="62">
        <v>75</v>
      </c>
      <c r="CM10" s="62">
        <v>116</v>
      </c>
      <c r="CN10" s="62">
        <v>38</v>
      </c>
      <c r="CO10" s="62">
        <v>52</v>
      </c>
      <c r="CP10" s="62">
        <v>281</v>
      </c>
      <c r="CQ10" s="62">
        <v>8.875</v>
      </c>
      <c r="CR10" s="62">
        <v>8.35</v>
      </c>
      <c r="CS10" s="62">
        <v>1.33</v>
      </c>
      <c r="CT10" s="62">
        <v>2.7349999999999999</v>
      </c>
      <c r="CU10" s="62">
        <v>21.29</v>
      </c>
      <c r="CV10" s="62">
        <v>56.914999999999999</v>
      </c>
      <c r="CW10" s="62">
        <v>49.401666666666671</v>
      </c>
      <c r="CX10" s="62">
        <v>72.195000000000007</v>
      </c>
      <c r="CY10" s="62">
        <v>61.358333333333327</v>
      </c>
      <c r="CZ10" s="62">
        <v>0.13333333333333333</v>
      </c>
      <c r="DA10" s="62">
        <v>9.0000000000000011E-2</v>
      </c>
      <c r="DB10" s="62">
        <v>250</v>
      </c>
      <c r="DC10" s="62">
        <v>386.66666666666669</v>
      </c>
      <c r="DD10" s="62">
        <v>126.66666666666667</v>
      </c>
      <c r="DE10" s="62">
        <v>173.33333333333334</v>
      </c>
      <c r="DF10" s="63">
        <f t="shared" si="0"/>
        <v>763.33333333333337</v>
      </c>
      <c r="DG10" s="62">
        <v>936.66666666666674</v>
      </c>
      <c r="DH10" s="62">
        <v>29.583333333333332</v>
      </c>
      <c r="DI10" s="62">
        <v>27.833333333333332</v>
      </c>
      <c r="DJ10" s="62">
        <v>4.4333333333333327</v>
      </c>
      <c r="DK10" s="62">
        <v>9.1166666666666654</v>
      </c>
      <c r="DL10" s="63">
        <f t="shared" si="1"/>
        <v>61.849999999999994</v>
      </c>
      <c r="DM10" s="62">
        <v>70.966666666666654</v>
      </c>
      <c r="DN10" s="62">
        <v>25</v>
      </c>
      <c r="DO10" s="62">
        <v>38.666666666666671</v>
      </c>
      <c r="DP10" s="62">
        <v>12.666666666666666</v>
      </c>
      <c r="DQ10" s="62">
        <v>17.333333333333336</v>
      </c>
      <c r="DR10" s="63">
        <f t="shared" si="2"/>
        <v>76.333333333333343</v>
      </c>
      <c r="DS10" s="62">
        <v>93.666666666666686</v>
      </c>
      <c r="DT10" s="62">
        <v>2.958333333333333</v>
      </c>
      <c r="DU10" s="62">
        <v>2.7833333333333332</v>
      </c>
      <c r="DV10" s="62">
        <v>0.4433333333333333</v>
      </c>
      <c r="DW10" s="62">
        <v>0.91166666666666651</v>
      </c>
      <c r="DX10" s="63">
        <f t="shared" si="3"/>
        <v>6.1849999999999996</v>
      </c>
      <c r="DY10" s="62">
        <v>7.0966666666666658</v>
      </c>
    </row>
    <row r="11" spans="2:129" x14ac:dyDescent="0.25">
      <c r="B11" s="61">
        <v>2</v>
      </c>
      <c r="C11" s="61" t="s">
        <v>45</v>
      </c>
      <c r="D11" s="61" t="s">
        <v>7</v>
      </c>
      <c r="E11" s="61">
        <v>4</v>
      </c>
      <c r="F11" s="62">
        <v>9</v>
      </c>
      <c r="G11" s="62">
        <v>23</v>
      </c>
      <c r="H11" s="62">
        <v>32</v>
      </c>
      <c r="I11" s="62">
        <v>9</v>
      </c>
      <c r="J11" s="62">
        <v>7</v>
      </c>
      <c r="K11" s="62">
        <v>1</v>
      </c>
      <c r="L11" s="62">
        <v>7</v>
      </c>
      <c r="M11" s="62">
        <v>27</v>
      </c>
      <c r="N11" s="62">
        <v>37</v>
      </c>
      <c r="O11" s="62">
        <v>28</v>
      </c>
      <c r="P11" s="62">
        <v>32</v>
      </c>
      <c r="Q11" s="62">
        <v>16</v>
      </c>
      <c r="R11" s="62">
        <v>0</v>
      </c>
      <c r="S11" s="62">
        <v>1</v>
      </c>
      <c r="T11" s="62">
        <v>9</v>
      </c>
      <c r="U11" s="62">
        <v>0</v>
      </c>
      <c r="V11" s="62">
        <v>9</v>
      </c>
      <c r="W11" s="62">
        <v>4</v>
      </c>
      <c r="X11" s="62">
        <v>6</v>
      </c>
      <c r="Y11" s="62">
        <v>9</v>
      </c>
      <c r="Z11" s="62">
        <v>12</v>
      </c>
      <c r="AA11" s="62">
        <v>5</v>
      </c>
      <c r="AB11" s="62">
        <v>5</v>
      </c>
      <c r="AC11" s="62">
        <v>4</v>
      </c>
      <c r="AD11" s="62">
        <v>0.90500000000000003</v>
      </c>
      <c r="AE11" s="62">
        <v>2.9</v>
      </c>
      <c r="AF11" s="62">
        <v>4.0350000000000001</v>
      </c>
      <c r="AG11" s="62">
        <v>1.0349999999999999</v>
      </c>
      <c r="AH11" s="62">
        <v>0.8</v>
      </c>
      <c r="AI11" s="62">
        <v>0.14499999999999999</v>
      </c>
      <c r="AJ11" s="62">
        <v>0.47</v>
      </c>
      <c r="AK11" s="62">
        <v>1.9550000000000001</v>
      </c>
      <c r="AL11" s="62">
        <v>2.54</v>
      </c>
      <c r="AM11" s="62">
        <v>2.0950000000000002</v>
      </c>
      <c r="AN11" s="62">
        <v>2.1349999999999998</v>
      </c>
      <c r="AO11" s="62">
        <v>1.0900000000000001</v>
      </c>
      <c r="AP11" s="62">
        <v>0</v>
      </c>
      <c r="AQ11" s="62">
        <v>0.35</v>
      </c>
      <c r="AR11" s="62">
        <v>0.32</v>
      </c>
      <c r="AS11" s="62">
        <v>0</v>
      </c>
      <c r="AT11" s="62">
        <v>0.28499999999999998</v>
      </c>
      <c r="AU11" s="62">
        <v>0.16500000000000001</v>
      </c>
      <c r="AV11" s="62">
        <v>0.375</v>
      </c>
      <c r="AW11" s="62">
        <v>0.86</v>
      </c>
      <c r="AX11" s="62">
        <v>0.91500000000000004</v>
      </c>
      <c r="AY11" s="62">
        <v>0.42499999999999999</v>
      </c>
      <c r="AZ11" s="62">
        <v>0.215</v>
      </c>
      <c r="BA11" s="62">
        <v>0.17</v>
      </c>
      <c r="BB11" s="62">
        <v>52.9</v>
      </c>
      <c r="BC11" s="62">
        <v>62.14</v>
      </c>
      <c r="BD11" s="62">
        <v>57.75</v>
      </c>
      <c r="BE11" s="62">
        <v>56.86</v>
      </c>
      <c r="BF11" s="62">
        <v>53.92</v>
      </c>
      <c r="BG11" s="62">
        <v>61.44</v>
      </c>
      <c r="BH11" s="62">
        <v>47.59</v>
      </c>
      <c r="BI11" s="62">
        <v>52.93</v>
      </c>
      <c r="BJ11" s="62">
        <v>43.94</v>
      </c>
      <c r="BK11" s="62">
        <v>48.3</v>
      </c>
      <c r="BL11" s="62">
        <v>46.88</v>
      </c>
      <c r="BM11" s="62">
        <v>45.04</v>
      </c>
      <c r="BN11" s="62">
        <v>75.739999999999995</v>
      </c>
      <c r="BO11" s="62">
        <v>80.150000000000006</v>
      </c>
      <c r="BP11" s="62">
        <v>69.28</v>
      </c>
      <c r="BQ11" s="62">
        <v>73.97</v>
      </c>
      <c r="BR11" s="62">
        <v>62.28</v>
      </c>
      <c r="BS11" s="62">
        <v>68.73</v>
      </c>
      <c r="BT11" s="62">
        <v>59.83</v>
      </c>
      <c r="BU11" s="62">
        <v>64.16</v>
      </c>
      <c r="BV11" s="62">
        <v>55.32</v>
      </c>
      <c r="BW11" s="62">
        <v>57.88</v>
      </c>
      <c r="BX11" s="62">
        <v>56.6</v>
      </c>
      <c r="BY11" s="62">
        <v>57.28</v>
      </c>
      <c r="BZ11" s="62">
        <v>0.13</v>
      </c>
      <c r="CA11" s="62">
        <v>0.17</v>
      </c>
      <c r="CB11" s="62">
        <v>0.14000000000000001</v>
      </c>
      <c r="CC11" s="62">
        <v>0.14499999999999999</v>
      </c>
      <c r="CD11" s="62">
        <v>0.14000000000000001</v>
      </c>
      <c r="CE11" s="62">
        <v>0.14499999999999999</v>
      </c>
      <c r="CF11" s="62">
        <v>0.08</v>
      </c>
      <c r="CG11" s="62">
        <v>9.5000000000000001E-2</v>
      </c>
      <c r="CH11" s="62">
        <v>7.0000000000000007E-2</v>
      </c>
      <c r="CI11" s="62">
        <v>0.08</v>
      </c>
      <c r="CJ11" s="62">
        <v>9.5000000000000001E-2</v>
      </c>
      <c r="CK11" s="62">
        <v>7.0000000000000007E-2</v>
      </c>
      <c r="CL11" s="62">
        <v>81</v>
      </c>
      <c r="CM11" s="62">
        <v>147</v>
      </c>
      <c r="CN11" s="62">
        <v>23</v>
      </c>
      <c r="CO11" s="62">
        <v>41</v>
      </c>
      <c r="CP11" s="62">
        <v>292</v>
      </c>
      <c r="CQ11" s="62">
        <v>9.82</v>
      </c>
      <c r="CR11" s="62">
        <v>10.285</v>
      </c>
      <c r="CS11" s="62">
        <v>1.1199999999999999</v>
      </c>
      <c r="CT11" s="62">
        <v>2.9599999999999995</v>
      </c>
      <c r="CU11" s="62">
        <v>24.185000000000002</v>
      </c>
      <c r="CV11" s="62">
        <v>57.501666666666665</v>
      </c>
      <c r="CW11" s="62">
        <v>47.446666666666665</v>
      </c>
      <c r="CX11" s="62">
        <v>71.691666666666663</v>
      </c>
      <c r="CY11" s="62">
        <v>58.511666666666677</v>
      </c>
      <c r="CZ11" s="62">
        <v>0.14500000000000002</v>
      </c>
      <c r="DA11" s="62">
        <v>8.1666666666666679E-2</v>
      </c>
      <c r="DB11" s="62">
        <v>270</v>
      </c>
      <c r="DC11" s="62">
        <v>490</v>
      </c>
      <c r="DD11" s="62">
        <v>76.666666666666671</v>
      </c>
      <c r="DE11" s="62">
        <v>136.66666666666666</v>
      </c>
      <c r="DF11" s="63">
        <f t="shared" si="0"/>
        <v>836.66666666666663</v>
      </c>
      <c r="DG11" s="62">
        <v>973.33333333333326</v>
      </c>
      <c r="DH11" s="62">
        <v>32.733333333333334</v>
      </c>
      <c r="DI11" s="62">
        <v>34.283333333333339</v>
      </c>
      <c r="DJ11" s="62">
        <v>3.7333333333333325</v>
      </c>
      <c r="DK11" s="62">
        <v>9.8666666666666654</v>
      </c>
      <c r="DL11" s="63">
        <f t="shared" si="1"/>
        <v>70.750000000000014</v>
      </c>
      <c r="DM11" s="62">
        <v>80.616666666666674</v>
      </c>
      <c r="DN11" s="62">
        <v>27</v>
      </c>
      <c r="DO11" s="62">
        <v>49</v>
      </c>
      <c r="DP11" s="62">
        <v>7.666666666666667</v>
      </c>
      <c r="DQ11" s="62">
        <v>13.666666666666666</v>
      </c>
      <c r="DR11" s="63">
        <f t="shared" si="2"/>
        <v>83.666666666666671</v>
      </c>
      <c r="DS11" s="62">
        <v>97.333333333333343</v>
      </c>
      <c r="DT11" s="62">
        <v>3.2733333333333334</v>
      </c>
      <c r="DU11" s="62">
        <v>3.4283333333333341</v>
      </c>
      <c r="DV11" s="62">
        <v>0.37333333333333324</v>
      </c>
      <c r="DW11" s="62">
        <v>0.98666666666666647</v>
      </c>
      <c r="DX11" s="63">
        <f t="shared" si="3"/>
        <v>7.0750000000000011</v>
      </c>
      <c r="DY11" s="62">
        <v>8.0616666666666674</v>
      </c>
    </row>
    <row r="12" spans="2:129" x14ac:dyDescent="0.25">
      <c r="B12" s="61">
        <v>3</v>
      </c>
      <c r="C12" s="61" t="s">
        <v>45</v>
      </c>
      <c r="D12" s="61" t="s">
        <v>8</v>
      </c>
      <c r="E12" s="61">
        <v>1</v>
      </c>
      <c r="F12" s="62">
        <v>13</v>
      </c>
      <c r="G12" s="62">
        <v>25</v>
      </c>
      <c r="H12" s="62">
        <v>10</v>
      </c>
      <c r="I12" s="62">
        <v>3</v>
      </c>
      <c r="J12" s="62">
        <v>7</v>
      </c>
      <c r="K12" s="62">
        <v>1</v>
      </c>
      <c r="L12" s="62">
        <v>11</v>
      </c>
      <c r="M12" s="62">
        <v>32</v>
      </c>
      <c r="N12" s="62">
        <v>27</v>
      </c>
      <c r="O12" s="62">
        <v>13</v>
      </c>
      <c r="P12" s="62">
        <v>32</v>
      </c>
      <c r="Q12" s="62">
        <v>26</v>
      </c>
      <c r="R12" s="62">
        <v>0</v>
      </c>
      <c r="S12" s="62">
        <v>7</v>
      </c>
      <c r="T12" s="62">
        <v>4</v>
      </c>
      <c r="U12" s="62">
        <v>2</v>
      </c>
      <c r="V12" s="62">
        <v>5</v>
      </c>
      <c r="W12" s="62">
        <v>6</v>
      </c>
      <c r="X12" s="62">
        <v>9</v>
      </c>
      <c r="Y12" s="62">
        <v>8</v>
      </c>
      <c r="Z12" s="62">
        <v>5</v>
      </c>
      <c r="AA12" s="62">
        <v>3</v>
      </c>
      <c r="AB12" s="62">
        <v>8</v>
      </c>
      <c r="AC12" s="62">
        <v>3</v>
      </c>
      <c r="AD12" s="62">
        <v>1.325</v>
      </c>
      <c r="AE12" s="62">
        <v>3.06</v>
      </c>
      <c r="AF12" s="62">
        <v>1.115</v>
      </c>
      <c r="AG12" s="62">
        <v>0.36499999999999999</v>
      </c>
      <c r="AH12" s="62">
        <v>0.72499999999999998</v>
      </c>
      <c r="AI12" s="62">
        <v>0.105</v>
      </c>
      <c r="AJ12" s="62">
        <v>0.56499999999999995</v>
      </c>
      <c r="AK12" s="62">
        <v>2.4750000000000001</v>
      </c>
      <c r="AL12" s="62">
        <v>2.0550000000000002</v>
      </c>
      <c r="AM12" s="62">
        <v>0.95</v>
      </c>
      <c r="AN12" s="62">
        <v>2.3149999999999999</v>
      </c>
      <c r="AO12" s="62">
        <v>1.8</v>
      </c>
      <c r="AP12" s="62">
        <v>0</v>
      </c>
      <c r="AQ12" s="62">
        <v>0.255</v>
      </c>
      <c r="AR12" s="62">
        <v>0.13</v>
      </c>
      <c r="AS12" s="62">
        <v>0.155</v>
      </c>
      <c r="AT12" s="62">
        <v>0.2</v>
      </c>
      <c r="AU12" s="62">
        <v>0.2</v>
      </c>
      <c r="AV12" s="62">
        <v>0.52</v>
      </c>
      <c r="AW12" s="62">
        <v>0.59499999999999997</v>
      </c>
      <c r="AX12" s="62">
        <v>0.28499999999999998</v>
      </c>
      <c r="AY12" s="62">
        <v>0.14499999999999999</v>
      </c>
      <c r="AZ12" s="62">
        <v>0.52</v>
      </c>
      <c r="BA12" s="62">
        <v>0.16</v>
      </c>
      <c r="BB12" s="62">
        <v>59.8</v>
      </c>
      <c r="BC12" s="62">
        <v>61.8</v>
      </c>
      <c r="BD12" s="62">
        <v>64.44</v>
      </c>
      <c r="BE12" s="62">
        <v>60.76</v>
      </c>
      <c r="BF12" s="62">
        <v>50.41</v>
      </c>
      <c r="BG12" s="62">
        <v>51.75</v>
      </c>
      <c r="BH12" s="62">
        <v>50.61</v>
      </c>
      <c r="BI12" s="62">
        <v>53.54</v>
      </c>
      <c r="BJ12" s="62">
        <v>52.38</v>
      </c>
      <c r="BK12" s="62">
        <v>55.17</v>
      </c>
      <c r="BL12" s="62">
        <v>46.48</v>
      </c>
      <c r="BM12" s="62">
        <v>46.84</v>
      </c>
      <c r="BN12" s="62">
        <v>66.599999999999994</v>
      </c>
      <c r="BO12" s="62">
        <v>73.88</v>
      </c>
      <c r="BP12" s="62">
        <v>65.94</v>
      </c>
      <c r="BQ12" s="62">
        <v>62.2</v>
      </c>
      <c r="BR12" s="62">
        <v>57.32</v>
      </c>
      <c r="BS12" s="62">
        <v>77.55</v>
      </c>
      <c r="BT12" s="62">
        <v>60.24</v>
      </c>
      <c r="BU12" s="62">
        <v>62.23</v>
      </c>
      <c r="BV12" s="62">
        <v>64.19</v>
      </c>
      <c r="BW12" s="62">
        <v>58.68</v>
      </c>
      <c r="BX12" s="62">
        <v>52.6</v>
      </c>
      <c r="BY12" s="62">
        <v>56.64</v>
      </c>
      <c r="BZ12" s="62">
        <v>0.215</v>
      </c>
      <c r="CA12" s="62">
        <v>0.14000000000000001</v>
      </c>
      <c r="CB12" s="62">
        <v>0.14000000000000001</v>
      </c>
      <c r="CC12" s="62">
        <v>0.125</v>
      </c>
      <c r="CD12" s="62">
        <v>0.115</v>
      </c>
      <c r="CE12" s="62">
        <v>0.105</v>
      </c>
      <c r="CF12" s="62">
        <v>8.5000000000000006E-2</v>
      </c>
      <c r="CG12" s="62">
        <v>9.5000000000000001E-2</v>
      </c>
      <c r="CH12" s="62">
        <v>0.09</v>
      </c>
      <c r="CI12" s="62">
        <v>9.5000000000000001E-2</v>
      </c>
      <c r="CJ12" s="62">
        <v>8.5000000000000006E-2</v>
      </c>
      <c r="CK12" s="62">
        <v>7.4999999999999997E-2</v>
      </c>
      <c r="CL12" s="62">
        <v>59</v>
      </c>
      <c r="CM12" s="62">
        <v>141</v>
      </c>
      <c r="CN12" s="62">
        <v>24</v>
      </c>
      <c r="CO12" s="62">
        <v>36</v>
      </c>
      <c r="CP12" s="62">
        <v>260</v>
      </c>
      <c r="CQ12" s="62">
        <v>6.6950000000000003</v>
      </c>
      <c r="CR12" s="62">
        <v>10.160000000000002</v>
      </c>
      <c r="CS12" s="62">
        <v>0.94</v>
      </c>
      <c r="CT12" s="62">
        <v>2.2250000000000001</v>
      </c>
      <c r="CU12" s="62">
        <v>20.020000000000007</v>
      </c>
      <c r="CV12" s="62">
        <v>58.16</v>
      </c>
      <c r="CW12" s="62">
        <v>50.836666666666666</v>
      </c>
      <c r="CX12" s="62">
        <v>67.248333333333335</v>
      </c>
      <c r="CY12" s="62">
        <v>59.096666666666664</v>
      </c>
      <c r="CZ12" s="62">
        <v>0.13999999999999999</v>
      </c>
      <c r="DA12" s="62">
        <v>8.7500000000000008E-2</v>
      </c>
      <c r="DB12" s="62">
        <v>196.66666666666666</v>
      </c>
      <c r="DC12" s="62">
        <v>470</v>
      </c>
      <c r="DD12" s="62">
        <v>80</v>
      </c>
      <c r="DE12" s="62">
        <v>120</v>
      </c>
      <c r="DF12" s="63">
        <f t="shared" si="0"/>
        <v>746.66666666666663</v>
      </c>
      <c r="DG12" s="62">
        <v>866.66666666666663</v>
      </c>
      <c r="DH12" s="62">
        <v>22.316666666666666</v>
      </c>
      <c r="DI12" s="62">
        <v>33.866666666666674</v>
      </c>
      <c r="DJ12" s="62">
        <v>3.1333333333333333</v>
      </c>
      <c r="DK12" s="62">
        <v>7.416666666666667</v>
      </c>
      <c r="DL12" s="63">
        <f t="shared" si="1"/>
        <v>59.31666666666667</v>
      </c>
      <c r="DM12" s="62">
        <v>66.733333333333334</v>
      </c>
      <c r="DN12" s="62">
        <v>19.666666666666664</v>
      </c>
      <c r="DO12" s="62">
        <v>47</v>
      </c>
      <c r="DP12" s="62">
        <v>8</v>
      </c>
      <c r="DQ12" s="62">
        <v>12</v>
      </c>
      <c r="DR12" s="63">
        <f t="shared" si="2"/>
        <v>74.666666666666657</v>
      </c>
      <c r="DS12" s="62">
        <v>86.666666666666657</v>
      </c>
      <c r="DT12" s="62">
        <v>2.2316666666666665</v>
      </c>
      <c r="DU12" s="62">
        <v>3.3866666666666676</v>
      </c>
      <c r="DV12" s="62">
        <v>0.3133333333333333</v>
      </c>
      <c r="DW12" s="62">
        <v>0.7416666666666667</v>
      </c>
      <c r="DX12" s="63">
        <f t="shared" si="3"/>
        <v>5.9316666666666675</v>
      </c>
      <c r="DY12" s="62">
        <v>6.6733333333333338</v>
      </c>
    </row>
    <row r="13" spans="2:129" x14ac:dyDescent="0.25">
      <c r="B13" s="61">
        <v>3</v>
      </c>
      <c r="C13" s="61" t="s">
        <v>45</v>
      </c>
      <c r="D13" s="61" t="s">
        <v>8</v>
      </c>
      <c r="E13" s="61">
        <v>2</v>
      </c>
      <c r="F13" s="62">
        <v>25</v>
      </c>
      <c r="G13" s="62">
        <v>16</v>
      </c>
      <c r="H13" s="62">
        <v>26</v>
      </c>
      <c r="I13" s="62">
        <v>21</v>
      </c>
      <c r="J13" s="62">
        <v>13</v>
      </c>
      <c r="K13" s="62">
        <v>5</v>
      </c>
      <c r="L13" s="62">
        <v>10</v>
      </c>
      <c r="M13" s="62">
        <v>14</v>
      </c>
      <c r="N13" s="62">
        <v>7</v>
      </c>
      <c r="O13" s="62">
        <v>23</v>
      </c>
      <c r="P13" s="62">
        <v>15</v>
      </c>
      <c r="Q13" s="62">
        <v>14</v>
      </c>
      <c r="R13" s="62">
        <v>0</v>
      </c>
      <c r="S13" s="62">
        <v>1</v>
      </c>
      <c r="T13" s="62">
        <v>2</v>
      </c>
      <c r="U13" s="62">
        <v>3</v>
      </c>
      <c r="V13" s="62">
        <v>4</v>
      </c>
      <c r="W13" s="62">
        <v>2</v>
      </c>
      <c r="X13" s="62">
        <v>1</v>
      </c>
      <c r="Y13" s="62">
        <v>5</v>
      </c>
      <c r="Z13" s="62">
        <v>4</v>
      </c>
      <c r="AA13" s="62">
        <v>14</v>
      </c>
      <c r="AB13" s="62">
        <v>10</v>
      </c>
      <c r="AC13" s="62">
        <v>3</v>
      </c>
      <c r="AD13" s="62">
        <v>2.73</v>
      </c>
      <c r="AE13" s="62">
        <v>1.9450000000000001</v>
      </c>
      <c r="AF13" s="62">
        <v>3.31</v>
      </c>
      <c r="AG13" s="62">
        <v>2.58</v>
      </c>
      <c r="AH13" s="62">
        <v>1.5049999999999999</v>
      </c>
      <c r="AI13" s="62">
        <v>0.52</v>
      </c>
      <c r="AJ13" s="62">
        <v>0.63</v>
      </c>
      <c r="AK13" s="62">
        <v>1.665</v>
      </c>
      <c r="AL13" s="62">
        <v>0.64500000000000002</v>
      </c>
      <c r="AM13" s="62">
        <v>1.165</v>
      </c>
      <c r="AN13" s="62">
        <v>1.03</v>
      </c>
      <c r="AO13" s="62">
        <v>1.095</v>
      </c>
      <c r="AP13" s="62">
        <v>0</v>
      </c>
      <c r="AQ13" s="62">
        <v>0.45</v>
      </c>
      <c r="AR13" s="62">
        <v>0.06</v>
      </c>
      <c r="AS13" s="62">
        <v>9.5000000000000001E-2</v>
      </c>
      <c r="AT13" s="62">
        <v>0.115</v>
      </c>
      <c r="AU13" s="62">
        <v>8.5000000000000006E-2</v>
      </c>
      <c r="AV13" s="62">
        <v>0.03</v>
      </c>
      <c r="AW13" s="62">
        <v>0.22</v>
      </c>
      <c r="AX13" s="62">
        <v>0.30499999999999999</v>
      </c>
      <c r="AY13" s="62">
        <v>1.42</v>
      </c>
      <c r="AZ13" s="62">
        <v>0.93500000000000005</v>
      </c>
      <c r="BA13" s="62">
        <v>0.27500000000000002</v>
      </c>
      <c r="BB13" s="62">
        <v>51.86</v>
      </c>
      <c r="BC13" s="62">
        <v>57.86</v>
      </c>
      <c r="BD13" s="62">
        <v>60.71</v>
      </c>
      <c r="BE13" s="62">
        <v>60.95</v>
      </c>
      <c r="BF13" s="62">
        <v>55.62</v>
      </c>
      <c r="BG13" s="62">
        <v>57.95</v>
      </c>
      <c r="BH13" s="62">
        <v>46.95</v>
      </c>
      <c r="BI13" s="62">
        <v>53.02</v>
      </c>
      <c r="BJ13" s="62">
        <v>53.27</v>
      </c>
      <c r="BK13" s="62">
        <v>52.19</v>
      </c>
      <c r="BL13" s="62">
        <v>50.44</v>
      </c>
      <c r="BM13" s="62">
        <v>48.23</v>
      </c>
      <c r="BN13" s="62">
        <v>66.86</v>
      </c>
      <c r="BO13" s="62">
        <v>66.819999999999993</v>
      </c>
      <c r="BP13" s="62">
        <v>74.290000000000006</v>
      </c>
      <c r="BQ13" s="62">
        <v>71.89</v>
      </c>
      <c r="BR13" s="62">
        <v>61.35</v>
      </c>
      <c r="BS13" s="62">
        <v>62.18</v>
      </c>
      <c r="BT13" s="62">
        <v>60.41</v>
      </c>
      <c r="BU13" s="62">
        <v>60.75</v>
      </c>
      <c r="BV13" s="62">
        <v>60.23</v>
      </c>
      <c r="BW13" s="62">
        <v>59.09</v>
      </c>
      <c r="BX13" s="62">
        <v>57.64</v>
      </c>
      <c r="BY13" s="62">
        <v>56.04</v>
      </c>
      <c r="BZ13" s="62">
        <v>0.115</v>
      </c>
      <c r="CA13" s="62">
        <v>0.125</v>
      </c>
      <c r="CB13" s="62">
        <v>0.15</v>
      </c>
      <c r="CC13" s="62">
        <v>0.14000000000000001</v>
      </c>
      <c r="CD13" s="62">
        <v>0.13500000000000001</v>
      </c>
      <c r="CE13" s="62">
        <v>0.105</v>
      </c>
      <c r="CF13" s="62">
        <v>8.5000000000000006E-2</v>
      </c>
      <c r="CG13" s="62">
        <v>0.09</v>
      </c>
      <c r="CH13" s="62">
        <v>0.09</v>
      </c>
      <c r="CI13" s="62">
        <v>0.09</v>
      </c>
      <c r="CJ13" s="62">
        <v>9.5000000000000001E-2</v>
      </c>
      <c r="CK13" s="62">
        <v>7.0000000000000007E-2</v>
      </c>
      <c r="CL13" s="62">
        <v>106</v>
      </c>
      <c r="CM13" s="62">
        <v>83</v>
      </c>
      <c r="CN13" s="62">
        <v>12</v>
      </c>
      <c r="CO13" s="62">
        <v>37</v>
      </c>
      <c r="CP13" s="62">
        <v>238</v>
      </c>
      <c r="CQ13" s="62">
        <v>12.59</v>
      </c>
      <c r="CR13" s="62">
        <v>6.23</v>
      </c>
      <c r="CS13" s="62">
        <v>0.80499999999999994</v>
      </c>
      <c r="CT13" s="62">
        <v>3.1850000000000001</v>
      </c>
      <c r="CU13" s="62">
        <v>22.81</v>
      </c>
      <c r="CV13" s="62">
        <v>57.491666666666667</v>
      </c>
      <c r="CW13" s="62">
        <v>50.683333333333337</v>
      </c>
      <c r="CX13" s="62">
        <v>67.231666666666669</v>
      </c>
      <c r="CY13" s="62">
        <v>59.026666666666671</v>
      </c>
      <c r="CZ13" s="62">
        <v>0.12833333333333333</v>
      </c>
      <c r="DA13" s="62">
        <v>8.666666666666667E-2</v>
      </c>
      <c r="DB13" s="62">
        <v>353.33333333333331</v>
      </c>
      <c r="DC13" s="62">
        <v>276.66666666666669</v>
      </c>
      <c r="DD13" s="62">
        <v>40</v>
      </c>
      <c r="DE13" s="62">
        <v>123.33333333333333</v>
      </c>
      <c r="DF13" s="63">
        <f t="shared" si="0"/>
        <v>670</v>
      </c>
      <c r="DG13" s="62">
        <v>793.33333333333337</v>
      </c>
      <c r="DH13" s="62">
        <v>41.966666666666661</v>
      </c>
      <c r="DI13" s="62">
        <v>20.766666666666669</v>
      </c>
      <c r="DJ13" s="62">
        <v>2.6833333333333331</v>
      </c>
      <c r="DK13" s="62">
        <v>10.616666666666665</v>
      </c>
      <c r="DL13" s="63">
        <f t="shared" si="1"/>
        <v>65.416666666666671</v>
      </c>
      <c r="DM13" s="62">
        <v>76.033333333333331</v>
      </c>
      <c r="DN13" s="62">
        <v>35.333333333333336</v>
      </c>
      <c r="DO13" s="62">
        <v>27.666666666666668</v>
      </c>
      <c r="DP13" s="62">
        <v>4</v>
      </c>
      <c r="DQ13" s="62">
        <v>12.333333333333334</v>
      </c>
      <c r="DR13" s="63">
        <f t="shared" si="2"/>
        <v>67</v>
      </c>
      <c r="DS13" s="62">
        <v>79.333333333333329</v>
      </c>
      <c r="DT13" s="62">
        <v>4.1966666666666663</v>
      </c>
      <c r="DU13" s="62">
        <v>2.0766666666666667</v>
      </c>
      <c r="DV13" s="62">
        <v>0.26833333333333331</v>
      </c>
      <c r="DW13" s="62">
        <v>1.0616666666666665</v>
      </c>
      <c r="DX13" s="63">
        <f t="shared" si="3"/>
        <v>6.541666666666667</v>
      </c>
      <c r="DY13" s="62">
        <v>7.6033333333333335</v>
      </c>
    </row>
    <row r="14" spans="2:129" x14ac:dyDescent="0.25">
      <c r="B14" s="61">
        <v>3</v>
      </c>
      <c r="C14" s="61" t="s">
        <v>45</v>
      </c>
      <c r="D14" s="61" t="s">
        <v>8</v>
      </c>
      <c r="E14" s="61">
        <v>3</v>
      </c>
      <c r="F14" s="62">
        <v>7</v>
      </c>
      <c r="G14" s="62">
        <v>8</v>
      </c>
      <c r="H14" s="62">
        <v>30</v>
      </c>
      <c r="I14" s="62">
        <v>42</v>
      </c>
      <c r="J14" s="62">
        <v>30</v>
      </c>
      <c r="K14" s="62">
        <v>6</v>
      </c>
      <c r="L14" s="62">
        <v>5</v>
      </c>
      <c r="M14" s="62">
        <v>24</v>
      </c>
      <c r="N14" s="62">
        <v>26</v>
      </c>
      <c r="O14" s="62">
        <v>12</v>
      </c>
      <c r="P14" s="62">
        <v>29</v>
      </c>
      <c r="Q14" s="62">
        <v>13</v>
      </c>
      <c r="R14" s="62">
        <v>0</v>
      </c>
      <c r="S14" s="62">
        <v>2</v>
      </c>
      <c r="T14" s="62">
        <v>2</v>
      </c>
      <c r="U14" s="62">
        <v>15</v>
      </c>
      <c r="V14" s="62">
        <v>9</v>
      </c>
      <c r="W14" s="62">
        <v>4</v>
      </c>
      <c r="X14" s="62">
        <v>7</v>
      </c>
      <c r="Y14" s="62">
        <v>1</v>
      </c>
      <c r="Z14" s="62">
        <v>10</v>
      </c>
      <c r="AA14" s="62">
        <v>19</v>
      </c>
      <c r="AB14" s="62">
        <v>10</v>
      </c>
      <c r="AC14" s="62">
        <v>11</v>
      </c>
      <c r="AD14" s="62">
        <v>0.61</v>
      </c>
      <c r="AE14" s="62">
        <v>0.875</v>
      </c>
      <c r="AF14" s="62">
        <v>2.4049999999999998</v>
      </c>
      <c r="AG14" s="62">
        <v>5.32</v>
      </c>
      <c r="AH14" s="62">
        <v>3.4449999999999998</v>
      </c>
      <c r="AI14" s="62">
        <v>0.71499999999999997</v>
      </c>
      <c r="AJ14" s="62">
        <v>0.34499999999999997</v>
      </c>
      <c r="AK14" s="62">
        <v>1.74</v>
      </c>
      <c r="AL14" s="62">
        <v>1.98</v>
      </c>
      <c r="AM14" s="62">
        <v>1.05</v>
      </c>
      <c r="AN14" s="62">
        <v>2.2400000000000002</v>
      </c>
      <c r="AO14" s="62">
        <v>0.98499999999999999</v>
      </c>
      <c r="AP14" s="62">
        <v>0</v>
      </c>
      <c r="AQ14" s="62">
        <v>0.85</v>
      </c>
      <c r="AR14" s="62">
        <v>9.5000000000000001E-2</v>
      </c>
      <c r="AS14" s="62">
        <v>0.54</v>
      </c>
      <c r="AT14" s="62">
        <v>0.26</v>
      </c>
      <c r="AU14" s="62">
        <v>0.185</v>
      </c>
      <c r="AV14" s="62">
        <v>0.41</v>
      </c>
      <c r="AW14" s="62">
        <v>0.45</v>
      </c>
      <c r="AX14" s="62">
        <v>0.72499999999999998</v>
      </c>
      <c r="AY14" s="62">
        <v>1.35</v>
      </c>
      <c r="AZ14" s="62">
        <v>0.85499999999999998</v>
      </c>
      <c r="BA14" s="62">
        <v>0.69499999999999995</v>
      </c>
      <c r="BB14" s="62">
        <v>60.03</v>
      </c>
      <c r="BC14" s="62">
        <v>54.56</v>
      </c>
      <c r="BD14" s="62">
        <v>65.400000000000006</v>
      </c>
      <c r="BE14" s="62">
        <v>60.41</v>
      </c>
      <c r="BF14" s="62">
        <v>56.62</v>
      </c>
      <c r="BG14" s="62">
        <v>59.87</v>
      </c>
      <c r="BH14" s="62">
        <v>46.6</v>
      </c>
      <c r="BI14" s="62">
        <v>53.82</v>
      </c>
      <c r="BJ14" s="62">
        <v>55.08</v>
      </c>
      <c r="BK14" s="62">
        <v>50.41</v>
      </c>
      <c r="BL14" s="62">
        <v>46.48</v>
      </c>
      <c r="BM14" s="62">
        <v>46.5</v>
      </c>
      <c r="BN14" s="62">
        <v>64.790000000000006</v>
      </c>
      <c r="BO14" s="62">
        <v>72.91</v>
      </c>
      <c r="BP14" s="62">
        <v>76.95</v>
      </c>
      <c r="BQ14" s="62">
        <v>71.44</v>
      </c>
      <c r="BR14" s="62">
        <v>62.29</v>
      </c>
      <c r="BS14" s="62">
        <v>59.5</v>
      </c>
      <c r="BT14" s="62">
        <v>64.86</v>
      </c>
      <c r="BU14" s="62">
        <v>69.72</v>
      </c>
      <c r="BV14" s="62">
        <v>61.99</v>
      </c>
      <c r="BW14" s="62">
        <v>63.01</v>
      </c>
      <c r="BX14" s="62">
        <v>52.13</v>
      </c>
      <c r="BY14" s="62">
        <v>58.24</v>
      </c>
      <c r="BZ14" s="62">
        <v>0.115</v>
      </c>
      <c r="CA14" s="62">
        <v>0.115</v>
      </c>
      <c r="CB14" s="62">
        <v>0.17</v>
      </c>
      <c r="CC14" s="62">
        <v>0.14499999999999999</v>
      </c>
      <c r="CD14" s="62">
        <v>0.15</v>
      </c>
      <c r="CE14" s="62">
        <v>0.13</v>
      </c>
      <c r="CF14" s="62">
        <v>7.4999999999999997E-2</v>
      </c>
      <c r="CG14" s="62">
        <v>0.09</v>
      </c>
      <c r="CH14" s="62">
        <v>9.5000000000000001E-2</v>
      </c>
      <c r="CI14" s="62">
        <v>0.09</v>
      </c>
      <c r="CJ14" s="62">
        <v>8.5000000000000006E-2</v>
      </c>
      <c r="CK14" s="62">
        <v>8.5000000000000006E-2</v>
      </c>
      <c r="CL14" s="62">
        <v>123</v>
      </c>
      <c r="CM14" s="62">
        <v>109</v>
      </c>
      <c r="CN14" s="62">
        <v>32</v>
      </c>
      <c r="CO14" s="62">
        <v>58</v>
      </c>
      <c r="CP14" s="62">
        <v>322</v>
      </c>
      <c r="CQ14" s="62">
        <v>13.370000000000001</v>
      </c>
      <c r="CR14" s="62">
        <v>8.34</v>
      </c>
      <c r="CS14" s="62">
        <v>1.93</v>
      </c>
      <c r="CT14" s="62">
        <v>4.4850000000000003</v>
      </c>
      <c r="CU14" s="62">
        <v>28.125</v>
      </c>
      <c r="CV14" s="62">
        <v>59.481666666666662</v>
      </c>
      <c r="CW14" s="62">
        <v>49.814999999999998</v>
      </c>
      <c r="CX14" s="62">
        <v>67.98</v>
      </c>
      <c r="CY14" s="62">
        <v>61.658333333333331</v>
      </c>
      <c r="CZ14" s="62">
        <v>0.13750000000000001</v>
      </c>
      <c r="DA14" s="62">
        <v>8.666666666666667E-2</v>
      </c>
      <c r="DB14" s="62">
        <v>410</v>
      </c>
      <c r="DC14" s="62">
        <v>363.33333333333331</v>
      </c>
      <c r="DD14" s="62">
        <v>106.66666666666667</v>
      </c>
      <c r="DE14" s="62">
        <v>193.33333333333334</v>
      </c>
      <c r="DF14" s="63">
        <f t="shared" si="0"/>
        <v>879.99999999999989</v>
      </c>
      <c r="DG14" s="62">
        <v>1073.3333333333333</v>
      </c>
      <c r="DH14" s="62">
        <v>44.566666666666663</v>
      </c>
      <c r="DI14" s="62">
        <v>27.8</v>
      </c>
      <c r="DJ14" s="62">
        <v>6.4333333333333327</v>
      </c>
      <c r="DK14" s="62">
        <v>14.95</v>
      </c>
      <c r="DL14" s="63">
        <f t="shared" si="1"/>
        <v>78.8</v>
      </c>
      <c r="DM14" s="62">
        <v>93.75</v>
      </c>
      <c r="DN14" s="62">
        <v>41</v>
      </c>
      <c r="DO14" s="62">
        <v>36.333333333333329</v>
      </c>
      <c r="DP14" s="62">
        <v>10.666666666666666</v>
      </c>
      <c r="DQ14" s="62">
        <v>19.333333333333336</v>
      </c>
      <c r="DR14" s="63">
        <f t="shared" si="2"/>
        <v>88</v>
      </c>
      <c r="DS14" s="62">
        <v>107.33333333333334</v>
      </c>
      <c r="DT14" s="62">
        <v>4.4566666666666661</v>
      </c>
      <c r="DU14" s="62">
        <v>2.78</v>
      </c>
      <c r="DV14" s="62">
        <v>0.64333333333333331</v>
      </c>
      <c r="DW14" s="62">
        <v>1.4950000000000001</v>
      </c>
      <c r="DX14" s="63">
        <f t="shared" si="3"/>
        <v>7.88</v>
      </c>
      <c r="DY14" s="62">
        <v>9.375</v>
      </c>
    </row>
    <row r="15" spans="2:129" x14ac:dyDescent="0.25">
      <c r="B15" s="61">
        <v>3</v>
      </c>
      <c r="C15" s="61" t="s">
        <v>45</v>
      </c>
      <c r="D15" s="61" t="s">
        <v>8</v>
      </c>
      <c r="E15" s="61">
        <v>4</v>
      </c>
      <c r="F15" s="62">
        <v>13</v>
      </c>
      <c r="G15" s="62">
        <v>16</v>
      </c>
      <c r="H15" s="62">
        <v>16</v>
      </c>
      <c r="I15" s="62">
        <v>15</v>
      </c>
      <c r="J15" s="62">
        <v>4</v>
      </c>
      <c r="K15" s="62">
        <v>4</v>
      </c>
      <c r="L15" s="62">
        <v>21</v>
      </c>
      <c r="M15" s="62">
        <v>35</v>
      </c>
      <c r="N15" s="62">
        <v>27</v>
      </c>
      <c r="O15" s="62">
        <v>32</v>
      </c>
      <c r="P15" s="62">
        <v>13</v>
      </c>
      <c r="Q15" s="62">
        <v>24</v>
      </c>
      <c r="R15" s="62">
        <v>0</v>
      </c>
      <c r="S15" s="62">
        <v>1</v>
      </c>
      <c r="T15" s="62">
        <v>16</v>
      </c>
      <c r="U15" s="62">
        <v>7</v>
      </c>
      <c r="V15" s="62">
        <v>11</v>
      </c>
      <c r="W15" s="62">
        <v>7</v>
      </c>
      <c r="X15" s="62">
        <v>7</v>
      </c>
      <c r="Y15" s="62">
        <v>9</v>
      </c>
      <c r="Z15" s="62">
        <v>9</v>
      </c>
      <c r="AA15" s="62">
        <v>13</v>
      </c>
      <c r="AB15" s="62">
        <v>3</v>
      </c>
      <c r="AC15" s="62">
        <v>11</v>
      </c>
      <c r="AD15" s="62">
        <v>1.55</v>
      </c>
      <c r="AE15" s="62">
        <v>2.02</v>
      </c>
      <c r="AF15" s="62">
        <v>1.92</v>
      </c>
      <c r="AG15" s="62">
        <v>1.7250000000000001</v>
      </c>
      <c r="AH15" s="62">
        <v>0.42499999999999999</v>
      </c>
      <c r="AI15" s="62">
        <v>0.44</v>
      </c>
      <c r="AJ15" s="62">
        <v>1.38</v>
      </c>
      <c r="AK15" s="62">
        <v>2.6349999999999998</v>
      </c>
      <c r="AL15" s="62">
        <v>2.06</v>
      </c>
      <c r="AM15" s="62">
        <v>2.2850000000000001</v>
      </c>
      <c r="AN15" s="62">
        <v>0.87</v>
      </c>
      <c r="AO15" s="62">
        <v>1.7430000000000001</v>
      </c>
      <c r="AP15" s="62">
        <v>0</v>
      </c>
      <c r="AQ15" s="62">
        <v>0.3</v>
      </c>
      <c r="AR15" s="62">
        <v>0.58499999999999996</v>
      </c>
      <c r="AS15" s="62">
        <v>0.23</v>
      </c>
      <c r="AT15" s="62">
        <v>0.87</v>
      </c>
      <c r="AU15" s="62">
        <v>0.25</v>
      </c>
      <c r="AV15" s="62">
        <v>0.42499999999999999</v>
      </c>
      <c r="AW15" s="62">
        <v>0.72499999999999998</v>
      </c>
      <c r="AX15" s="62">
        <v>0.42499999999999999</v>
      </c>
      <c r="AY15" s="62">
        <v>0.81</v>
      </c>
      <c r="AZ15" s="62">
        <v>0.28000000000000003</v>
      </c>
      <c r="BA15" s="62">
        <v>0.24</v>
      </c>
      <c r="BB15" s="62">
        <v>59.17</v>
      </c>
      <c r="BC15" s="62">
        <v>63.4</v>
      </c>
      <c r="BD15" s="62">
        <v>55.24</v>
      </c>
      <c r="BE15" s="62">
        <v>65.28</v>
      </c>
      <c r="BF15" s="62">
        <v>53.37</v>
      </c>
      <c r="BG15" s="62">
        <v>53.55</v>
      </c>
      <c r="BH15" s="62">
        <v>46.51</v>
      </c>
      <c r="BI15" s="62">
        <v>48.63</v>
      </c>
      <c r="BJ15" s="62">
        <v>52.14</v>
      </c>
      <c r="BK15" s="62">
        <v>41.83</v>
      </c>
      <c r="BL15" s="62">
        <v>43.96</v>
      </c>
      <c r="BM15" s="62">
        <v>53.68</v>
      </c>
      <c r="BN15" s="62">
        <v>63.04</v>
      </c>
      <c r="BO15" s="62">
        <v>68.94</v>
      </c>
      <c r="BP15" s="62">
        <v>66.77</v>
      </c>
      <c r="BQ15" s="62">
        <v>65.63</v>
      </c>
      <c r="BR15" s="62">
        <v>53.75</v>
      </c>
      <c r="BS15" s="62">
        <v>62.72</v>
      </c>
      <c r="BT15" s="62">
        <v>54.31</v>
      </c>
      <c r="BU15" s="62">
        <v>61.4</v>
      </c>
      <c r="BV15" s="62">
        <v>57.1</v>
      </c>
      <c r="BW15" s="62">
        <v>59.14</v>
      </c>
      <c r="BX15" s="62">
        <v>45.13</v>
      </c>
      <c r="BY15" s="62">
        <v>61.72</v>
      </c>
      <c r="BZ15" s="62">
        <v>0.13</v>
      </c>
      <c r="CA15" s="62">
        <v>0.15</v>
      </c>
      <c r="CB15" s="62">
        <v>0.115</v>
      </c>
      <c r="CC15" s="62">
        <v>0.13500000000000001</v>
      </c>
      <c r="CD15" s="62">
        <v>0.115</v>
      </c>
      <c r="CE15" s="62">
        <v>0.105</v>
      </c>
      <c r="CF15" s="62">
        <v>8.5000000000000006E-2</v>
      </c>
      <c r="CG15" s="62">
        <v>8.5000000000000006E-2</v>
      </c>
      <c r="CH15" s="62">
        <v>0.08</v>
      </c>
      <c r="CI15" s="62">
        <v>0.09</v>
      </c>
      <c r="CJ15" s="62">
        <v>6.5000000000000002E-2</v>
      </c>
      <c r="CK15" s="62">
        <v>9.5000000000000001E-2</v>
      </c>
      <c r="CL15" s="62">
        <v>68</v>
      </c>
      <c r="CM15" s="62">
        <v>152</v>
      </c>
      <c r="CN15" s="62">
        <v>42</v>
      </c>
      <c r="CO15" s="62">
        <v>52</v>
      </c>
      <c r="CP15" s="62">
        <v>314</v>
      </c>
      <c r="CQ15" s="62">
        <v>8.08</v>
      </c>
      <c r="CR15" s="62">
        <v>10.972999999999999</v>
      </c>
      <c r="CS15" s="62">
        <v>2.2349999999999999</v>
      </c>
      <c r="CT15" s="62">
        <v>2.9050000000000002</v>
      </c>
      <c r="CU15" s="62">
        <v>24.192999999999998</v>
      </c>
      <c r="CV15" s="62">
        <v>58.335000000000001</v>
      </c>
      <c r="CW15" s="62">
        <v>47.791666666666664</v>
      </c>
      <c r="CX15" s="62">
        <v>63.475000000000001</v>
      </c>
      <c r="CY15" s="62">
        <v>56.466666666666661</v>
      </c>
      <c r="CZ15" s="62">
        <v>0.125</v>
      </c>
      <c r="DA15" s="62">
        <v>8.3333333333333329E-2</v>
      </c>
      <c r="DB15" s="62">
        <v>226.66666666666666</v>
      </c>
      <c r="DC15" s="62">
        <v>506.66666666666669</v>
      </c>
      <c r="DD15" s="62">
        <v>140</v>
      </c>
      <c r="DE15" s="62">
        <v>173.33333333333334</v>
      </c>
      <c r="DF15" s="63">
        <f t="shared" si="0"/>
        <v>873.33333333333337</v>
      </c>
      <c r="DG15" s="62">
        <v>1046.6666666666667</v>
      </c>
      <c r="DH15" s="62">
        <v>26.933333333333334</v>
      </c>
      <c r="DI15" s="62">
        <v>36.576666666666661</v>
      </c>
      <c r="DJ15" s="62">
        <v>7.45</v>
      </c>
      <c r="DK15" s="62">
        <v>9.6833333333333336</v>
      </c>
      <c r="DL15" s="63">
        <f t="shared" si="1"/>
        <v>70.959999999999994</v>
      </c>
      <c r="DM15" s="62">
        <v>80.643333333333331</v>
      </c>
      <c r="DN15" s="62">
        <v>22.666666666666664</v>
      </c>
      <c r="DO15" s="62">
        <v>50.666666666666664</v>
      </c>
      <c r="DP15" s="62">
        <v>14</v>
      </c>
      <c r="DQ15" s="62">
        <v>17.333333333333336</v>
      </c>
      <c r="DR15" s="63">
        <f t="shared" si="2"/>
        <v>87.333333333333329</v>
      </c>
      <c r="DS15" s="62">
        <v>104.66666666666666</v>
      </c>
      <c r="DT15" s="62">
        <v>2.6933333333333334</v>
      </c>
      <c r="DU15" s="62">
        <v>3.6576666666666662</v>
      </c>
      <c r="DV15" s="62">
        <v>0.745</v>
      </c>
      <c r="DW15" s="62">
        <v>0.96833333333333327</v>
      </c>
      <c r="DX15" s="63">
        <f t="shared" si="3"/>
        <v>7.0959999999999992</v>
      </c>
      <c r="DY15" s="62">
        <v>8.064333333333332</v>
      </c>
    </row>
    <row r="16" spans="2:129" x14ac:dyDescent="0.25">
      <c r="B16" s="61">
        <v>4</v>
      </c>
      <c r="C16" s="61" t="s">
        <v>45</v>
      </c>
      <c r="D16" s="61" t="s">
        <v>46</v>
      </c>
      <c r="E16" s="61">
        <v>1</v>
      </c>
      <c r="F16" s="62">
        <v>1</v>
      </c>
      <c r="G16" s="62">
        <v>4</v>
      </c>
      <c r="H16" s="62">
        <v>9</v>
      </c>
      <c r="I16" s="62">
        <v>10</v>
      </c>
      <c r="J16" s="62">
        <v>12</v>
      </c>
      <c r="K16" s="62">
        <v>9</v>
      </c>
      <c r="L16" s="62">
        <v>0</v>
      </c>
      <c r="M16" s="62">
        <v>1</v>
      </c>
      <c r="N16" s="62">
        <v>2</v>
      </c>
      <c r="O16" s="62">
        <v>8</v>
      </c>
      <c r="P16" s="62">
        <v>4</v>
      </c>
      <c r="Q16" s="62">
        <v>8</v>
      </c>
      <c r="R16" s="62">
        <v>0</v>
      </c>
      <c r="S16" s="62">
        <v>0</v>
      </c>
      <c r="T16" s="62">
        <v>0</v>
      </c>
      <c r="U16" s="62">
        <v>7</v>
      </c>
      <c r="V16" s="62">
        <v>0</v>
      </c>
      <c r="W16" s="62">
        <v>0</v>
      </c>
      <c r="X16" s="62">
        <v>3</v>
      </c>
      <c r="Y16" s="62">
        <v>1</v>
      </c>
      <c r="Z16" s="62">
        <v>1</v>
      </c>
      <c r="AA16" s="62">
        <v>0</v>
      </c>
      <c r="AB16" s="62">
        <v>4</v>
      </c>
      <c r="AC16" s="62">
        <v>15</v>
      </c>
      <c r="AD16" s="62">
        <v>0.185</v>
      </c>
      <c r="AE16" s="62">
        <v>0.51</v>
      </c>
      <c r="AF16" s="62">
        <v>1.4</v>
      </c>
      <c r="AG16" s="62">
        <v>1.5649999999999999</v>
      </c>
      <c r="AH16" s="62">
        <v>1.71</v>
      </c>
      <c r="AI16" s="62">
        <v>1.28</v>
      </c>
      <c r="AJ16" s="62">
        <v>0</v>
      </c>
      <c r="AK16" s="62">
        <v>0.95</v>
      </c>
      <c r="AL16" s="62">
        <v>0.17499999999999999</v>
      </c>
      <c r="AM16" s="62">
        <v>0.28000000000000003</v>
      </c>
      <c r="AN16" s="62">
        <v>0.28499999999999998</v>
      </c>
      <c r="AO16" s="62">
        <v>0.72</v>
      </c>
      <c r="AP16" s="62">
        <v>0</v>
      </c>
      <c r="AQ16" s="62">
        <v>0</v>
      </c>
      <c r="AR16" s="62">
        <v>0</v>
      </c>
      <c r="AS16" s="62">
        <v>0.27500000000000002</v>
      </c>
      <c r="AT16" s="62">
        <v>0</v>
      </c>
      <c r="AU16" s="62">
        <v>0</v>
      </c>
      <c r="AV16" s="62">
        <v>0.16500000000000001</v>
      </c>
      <c r="AW16" s="62">
        <v>0.13</v>
      </c>
      <c r="AX16" s="62">
        <v>0.27</v>
      </c>
      <c r="AY16" s="62">
        <v>0</v>
      </c>
      <c r="AZ16" s="62">
        <v>0.505</v>
      </c>
      <c r="BA16" s="62">
        <v>1.33</v>
      </c>
      <c r="BB16" s="62">
        <v>55.88</v>
      </c>
      <c r="BC16" s="62">
        <v>55.38</v>
      </c>
      <c r="BD16" s="62">
        <v>66.67</v>
      </c>
      <c r="BE16" s="62">
        <v>64.61</v>
      </c>
      <c r="BF16" s="62">
        <v>50.47</v>
      </c>
      <c r="BG16" s="62">
        <v>56.08</v>
      </c>
      <c r="BH16" s="62">
        <v>0</v>
      </c>
      <c r="BI16" s="62">
        <v>50.63</v>
      </c>
      <c r="BJ16" s="62">
        <v>47.52</v>
      </c>
      <c r="BK16" s="62">
        <v>50.22</v>
      </c>
      <c r="BL16" s="62">
        <v>45.2</v>
      </c>
      <c r="BM16" s="62">
        <v>53.36</v>
      </c>
      <c r="BN16" s="62">
        <v>86.78</v>
      </c>
      <c r="BO16" s="62">
        <v>78.180000000000007</v>
      </c>
      <c r="BP16" s="62">
        <v>73.77</v>
      </c>
      <c r="BQ16" s="62">
        <v>76.930000000000007</v>
      </c>
      <c r="BR16" s="62">
        <v>75.88</v>
      </c>
      <c r="BS16" s="62">
        <v>73.78</v>
      </c>
      <c r="BT16" s="62">
        <v>0</v>
      </c>
      <c r="BU16" s="62">
        <v>73.06</v>
      </c>
      <c r="BV16" s="62">
        <v>67.66</v>
      </c>
      <c r="BW16" s="62">
        <v>66.33</v>
      </c>
      <c r="BX16" s="62">
        <v>57.77</v>
      </c>
      <c r="BY16" s="62">
        <v>61.3</v>
      </c>
      <c r="BZ16" s="62">
        <v>0.185</v>
      </c>
      <c r="CA16" s="62">
        <v>0.125</v>
      </c>
      <c r="CB16" s="62">
        <v>0.17</v>
      </c>
      <c r="CC16" s="62">
        <v>0.18</v>
      </c>
      <c r="CD16" s="62">
        <v>0.13500000000000001</v>
      </c>
      <c r="CE16" s="62">
        <v>0.15</v>
      </c>
      <c r="CF16" s="62">
        <v>0</v>
      </c>
      <c r="CG16" s="62">
        <v>9.5000000000000001E-2</v>
      </c>
      <c r="CH16" s="62">
        <v>0.09</v>
      </c>
      <c r="CI16" s="62">
        <v>9.5000000000000001E-2</v>
      </c>
      <c r="CJ16" s="62">
        <v>8.5000000000000006E-2</v>
      </c>
      <c r="CK16" s="62">
        <v>0.09</v>
      </c>
      <c r="CL16" s="62">
        <v>45</v>
      </c>
      <c r="CM16" s="62">
        <v>23</v>
      </c>
      <c r="CN16" s="62">
        <v>7</v>
      </c>
      <c r="CO16" s="62">
        <v>24</v>
      </c>
      <c r="CP16" s="62">
        <v>99</v>
      </c>
      <c r="CQ16" s="62">
        <v>6.6499999999999995</v>
      </c>
      <c r="CR16" s="62">
        <v>2.41</v>
      </c>
      <c r="CS16" s="62">
        <v>0.27500000000000002</v>
      </c>
      <c r="CT16" s="62">
        <v>2.4000000000000004</v>
      </c>
      <c r="CU16" s="62">
        <v>11.734999999999999</v>
      </c>
      <c r="CV16" s="62">
        <v>58.181666666666665</v>
      </c>
      <c r="CW16" s="62">
        <v>41.155000000000001</v>
      </c>
      <c r="CX16" s="62">
        <v>77.553333333333342</v>
      </c>
      <c r="CY16" s="62">
        <v>54.353333333333332</v>
      </c>
      <c r="CZ16" s="62">
        <v>0.1575</v>
      </c>
      <c r="DA16" s="62">
        <v>7.583333333333335E-2</v>
      </c>
      <c r="DB16" s="62">
        <v>150</v>
      </c>
      <c r="DC16" s="62">
        <v>76.666666666666671</v>
      </c>
      <c r="DD16" s="62">
        <v>23.333333333333332</v>
      </c>
      <c r="DE16" s="62">
        <v>80</v>
      </c>
      <c r="DF16" s="63">
        <f t="shared" si="0"/>
        <v>250.00000000000003</v>
      </c>
      <c r="DG16" s="62">
        <v>330</v>
      </c>
      <c r="DH16" s="62">
        <v>22.166666666666668</v>
      </c>
      <c r="DI16" s="62">
        <v>8.0333333333333332</v>
      </c>
      <c r="DJ16" s="62">
        <v>0.91666666666666663</v>
      </c>
      <c r="DK16" s="62">
        <v>8.0000000000000018</v>
      </c>
      <c r="DL16" s="63">
        <f t="shared" si="1"/>
        <v>31.116666666666671</v>
      </c>
      <c r="DM16" s="62">
        <v>39.116666666666674</v>
      </c>
      <c r="DN16" s="62">
        <v>15</v>
      </c>
      <c r="DO16" s="62">
        <v>7.666666666666667</v>
      </c>
      <c r="DP16" s="62">
        <v>2.333333333333333</v>
      </c>
      <c r="DQ16" s="62">
        <v>8</v>
      </c>
      <c r="DR16" s="63">
        <f t="shared" si="2"/>
        <v>25</v>
      </c>
      <c r="DS16" s="62">
        <v>33</v>
      </c>
      <c r="DT16" s="62">
        <v>2.2166666666666668</v>
      </c>
      <c r="DU16" s="62">
        <v>0.80333333333333334</v>
      </c>
      <c r="DV16" s="62">
        <v>9.1666666666666674E-2</v>
      </c>
      <c r="DW16" s="62">
        <v>0.80000000000000016</v>
      </c>
      <c r="DX16" s="63">
        <f t="shared" si="3"/>
        <v>3.1116666666666668</v>
      </c>
      <c r="DY16" s="62">
        <v>3.9116666666666671</v>
      </c>
    </row>
    <row r="17" spans="2:129" x14ac:dyDescent="0.25">
      <c r="B17" s="61">
        <v>4</v>
      </c>
      <c r="C17" s="61" t="s">
        <v>45</v>
      </c>
      <c r="D17" s="61" t="s">
        <v>46</v>
      </c>
      <c r="E17" s="61">
        <v>2</v>
      </c>
      <c r="F17" s="62">
        <v>0</v>
      </c>
      <c r="G17" s="62">
        <v>4</v>
      </c>
      <c r="H17" s="62">
        <v>3</v>
      </c>
      <c r="I17" s="62">
        <v>8</v>
      </c>
      <c r="J17" s="62">
        <v>17</v>
      </c>
      <c r="K17" s="62">
        <v>21</v>
      </c>
      <c r="L17" s="62">
        <v>0</v>
      </c>
      <c r="M17" s="62">
        <v>4</v>
      </c>
      <c r="N17" s="62">
        <v>3</v>
      </c>
      <c r="O17" s="62">
        <v>2</v>
      </c>
      <c r="P17" s="62">
        <v>3</v>
      </c>
      <c r="Q17" s="62">
        <v>5</v>
      </c>
      <c r="R17" s="62">
        <v>0</v>
      </c>
      <c r="S17" s="62">
        <v>0</v>
      </c>
      <c r="T17" s="62">
        <v>0</v>
      </c>
      <c r="U17" s="62">
        <v>0</v>
      </c>
      <c r="V17" s="62">
        <v>0</v>
      </c>
      <c r="W17" s="62">
        <v>0</v>
      </c>
      <c r="X17" s="62">
        <v>2</v>
      </c>
      <c r="Y17" s="62">
        <v>3</v>
      </c>
      <c r="Z17" s="62">
        <v>2</v>
      </c>
      <c r="AA17" s="62">
        <v>7</v>
      </c>
      <c r="AB17" s="62">
        <v>11</v>
      </c>
      <c r="AC17" s="62">
        <v>4</v>
      </c>
      <c r="AD17" s="62">
        <v>0</v>
      </c>
      <c r="AE17" s="62">
        <v>0.51500000000000001</v>
      </c>
      <c r="AF17" s="62">
        <v>0.64</v>
      </c>
      <c r="AG17" s="62">
        <v>1.45</v>
      </c>
      <c r="AH17" s="62">
        <v>3.0449999999999999</v>
      </c>
      <c r="AI17" s="62">
        <v>3.54</v>
      </c>
      <c r="AJ17" s="62">
        <v>0</v>
      </c>
      <c r="AK17" s="62">
        <v>0.34</v>
      </c>
      <c r="AL17" s="62">
        <v>0.255</v>
      </c>
      <c r="AM17" s="62">
        <v>0.18</v>
      </c>
      <c r="AN17" s="62">
        <v>0.24</v>
      </c>
      <c r="AO17" s="62">
        <v>0.51500000000000001</v>
      </c>
      <c r="AP17" s="62">
        <v>0</v>
      </c>
      <c r="AQ17" s="62">
        <v>0</v>
      </c>
      <c r="AR17" s="62">
        <v>0</v>
      </c>
      <c r="AS17" s="62">
        <v>0</v>
      </c>
      <c r="AT17" s="62">
        <v>0</v>
      </c>
      <c r="AU17" s="62">
        <v>0</v>
      </c>
      <c r="AV17" s="62">
        <v>0.27500000000000002</v>
      </c>
      <c r="AW17" s="62">
        <v>0.36</v>
      </c>
      <c r="AX17" s="62">
        <v>0.35</v>
      </c>
      <c r="AY17" s="62">
        <v>0.71</v>
      </c>
      <c r="AZ17" s="62">
        <v>1.556</v>
      </c>
      <c r="BA17" s="62">
        <v>0.90500000000000003</v>
      </c>
      <c r="BB17" s="62">
        <v>0</v>
      </c>
      <c r="BC17" s="62">
        <v>59.7</v>
      </c>
      <c r="BD17" s="62">
        <v>59.87</v>
      </c>
      <c r="BE17" s="62">
        <v>64.11</v>
      </c>
      <c r="BF17" s="62">
        <v>62.21</v>
      </c>
      <c r="BG17" s="62">
        <v>65.900000000000006</v>
      </c>
      <c r="BH17" s="62">
        <v>0</v>
      </c>
      <c r="BI17" s="62">
        <v>50.82</v>
      </c>
      <c r="BJ17" s="62">
        <v>46</v>
      </c>
      <c r="BK17" s="62">
        <v>49.23</v>
      </c>
      <c r="BL17" s="62">
        <v>44.92</v>
      </c>
      <c r="BM17" s="62">
        <v>49.03</v>
      </c>
      <c r="BN17" s="62">
        <v>0</v>
      </c>
      <c r="BO17" s="62">
        <v>68.22</v>
      </c>
      <c r="BP17" s="62">
        <v>86.89</v>
      </c>
      <c r="BQ17" s="62">
        <v>85.69</v>
      </c>
      <c r="BR17" s="62">
        <v>73.89</v>
      </c>
      <c r="BS17" s="62">
        <v>72.959999999999994</v>
      </c>
      <c r="BT17" s="62">
        <v>0</v>
      </c>
      <c r="BU17" s="62">
        <v>65.45</v>
      </c>
      <c r="BV17" s="62">
        <v>74.180000000000007</v>
      </c>
      <c r="BW17" s="62">
        <v>65.13</v>
      </c>
      <c r="BX17" s="62">
        <v>60.13</v>
      </c>
      <c r="BY17" s="62">
        <v>60.95</v>
      </c>
      <c r="BZ17" s="62">
        <v>0</v>
      </c>
      <c r="CA17" s="62">
        <v>0.13500000000000001</v>
      </c>
      <c r="CB17" s="62">
        <v>0.185</v>
      </c>
      <c r="CC17" s="62">
        <v>0.19500000000000001</v>
      </c>
      <c r="CD17" s="62">
        <v>0.19</v>
      </c>
      <c r="CE17" s="62">
        <v>0.19</v>
      </c>
      <c r="CF17" s="62">
        <v>0</v>
      </c>
      <c r="CG17" s="62">
        <v>9.5000000000000001E-2</v>
      </c>
      <c r="CH17" s="62">
        <v>9.5000000000000001E-2</v>
      </c>
      <c r="CI17" s="62">
        <v>8.5000000000000006E-2</v>
      </c>
      <c r="CJ17" s="62">
        <v>0.09</v>
      </c>
      <c r="CK17" s="62">
        <v>8.5000000000000006E-2</v>
      </c>
      <c r="CL17" s="62">
        <v>53</v>
      </c>
      <c r="CM17" s="62">
        <v>17</v>
      </c>
      <c r="CN17" s="62">
        <v>0</v>
      </c>
      <c r="CO17" s="62">
        <v>29</v>
      </c>
      <c r="CP17" s="62">
        <v>99</v>
      </c>
      <c r="CQ17" s="62">
        <v>9.1900000000000013</v>
      </c>
      <c r="CR17" s="62">
        <v>1.5299999999999998</v>
      </c>
      <c r="CS17" s="62">
        <v>0</v>
      </c>
      <c r="CT17" s="62">
        <v>4.1559999999999997</v>
      </c>
      <c r="CU17" s="62">
        <v>14.876000000000001</v>
      </c>
      <c r="CV17" s="62">
        <v>51.965000000000003</v>
      </c>
      <c r="CW17" s="62">
        <v>39.999999999999993</v>
      </c>
      <c r="CX17" s="62">
        <v>64.608333333333334</v>
      </c>
      <c r="CY17" s="62">
        <v>54.306666666666665</v>
      </c>
      <c r="CZ17" s="62">
        <v>0.14916666666666667</v>
      </c>
      <c r="DA17" s="62">
        <v>7.4999999999999997E-2</v>
      </c>
      <c r="DB17" s="62">
        <v>176.66666666666666</v>
      </c>
      <c r="DC17" s="62">
        <v>56.666666666666664</v>
      </c>
      <c r="DD17" s="62">
        <v>0</v>
      </c>
      <c r="DE17" s="62">
        <v>96.666666666666671</v>
      </c>
      <c r="DF17" s="63">
        <f t="shared" si="0"/>
        <v>233.33333333333331</v>
      </c>
      <c r="DG17" s="62">
        <v>330</v>
      </c>
      <c r="DH17" s="62">
        <v>30.63333333333334</v>
      </c>
      <c r="DI17" s="62">
        <v>5.0999999999999988</v>
      </c>
      <c r="DJ17" s="62">
        <v>0</v>
      </c>
      <c r="DK17" s="62">
        <v>13.853333333333333</v>
      </c>
      <c r="DL17" s="63">
        <f t="shared" si="1"/>
        <v>35.733333333333341</v>
      </c>
      <c r="DM17" s="62">
        <v>49.586666666666673</v>
      </c>
      <c r="DN17" s="62">
        <v>17.666666666666668</v>
      </c>
      <c r="DO17" s="62">
        <v>5.6666666666666661</v>
      </c>
      <c r="DP17" s="62">
        <v>0</v>
      </c>
      <c r="DQ17" s="62">
        <v>9.6666666666666679</v>
      </c>
      <c r="DR17" s="63">
        <f t="shared" si="2"/>
        <v>23.333333333333336</v>
      </c>
      <c r="DS17" s="62">
        <v>33</v>
      </c>
      <c r="DT17" s="62">
        <v>3.0633333333333344</v>
      </c>
      <c r="DU17" s="62">
        <v>0.5099999999999999</v>
      </c>
      <c r="DV17" s="62">
        <v>0</v>
      </c>
      <c r="DW17" s="62">
        <v>1.3853333333333333</v>
      </c>
      <c r="DX17" s="63">
        <f t="shared" si="3"/>
        <v>3.5733333333333341</v>
      </c>
      <c r="DY17" s="62">
        <v>4.9586666666666677</v>
      </c>
    </row>
    <row r="18" spans="2:129" x14ac:dyDescent="0.25">
      <c r="B18" s="61">
        <v>4</v>
      </c>
      <c r="C18" s="61" t="s">
        <v>45</v>
      </c>
      <c r="D18" s="61" t="s">
        <v>46</v>
      </c>
      <c r="E18" s="61">
        <v>3</v>
      </c>
      <c r="F18" s="62">
        <v>6</v>
      </c>
      <c r="G18" s="62">
        <v>10</v>
      </c>
      <c r="H18" s="62">
        <v>11</v>
      </c>
      <c r="I18" s="62">
        <v>27</v>
      </c>
      <c r="J18" s="62">
        <v>23</v>
      </c>
      <c r="K18" s="62">
        <v>20</v>
      </c>
      <c r="L18" s="62">
        <v>0</v>
      </c>
      <c r="M18" s="62">
        <v>4</v>
      </c>
      <c r="N18" s="62">
        <v>2</v>
      </c>
      <c r="O18" s="62">
        <v>2</v>
      </c>
      <c r="P18" s="62">
        <v>6</v>
      </c>
      <c r="Q18" s="62">
        <v>7</v>
      </c>
      <c r="R18" s="62">
        <v>0</v>
      </c>
      <c r="S18" s="62">
        <v>2</v>
      </c>
      <c r="T18" s="62">
        <v>1</v>
      </c>
      <c r="U18" s="62">
        <v>0</v>
      </c>
      <c r="V18" s="62">
        <v>7</v>
      </c>
      <c r="W18" s="62">
        <v>2</v>
      </c>
      <c r="X18" s="62">
        <v>4</v>
      </c>
      <c r="Y18" s="62">
        <v>6</v>
      </c>
      <c r="Z18" s="62">
        <v>2</v>
      </c>
      <c r="AA18" s="62">
        <v>7</v>
      </c>
      <c r="AB18" s="62">
        <v>6</v>
      </c>
      <c r="AC18" s="62">
        <v>4</v>
      </c>
      <c r="AD18" s="62">
        <v>0.93</v>
      </c>
      <c r="AE18" s="62">
        <v>1.43</v>
      </c>
      <c r="AF18" s="62">
        <v>1.86</v>
      </c>
      <c r="AG18" s="62">
        <v>4.62</v>
      </c>
      <c r="AH18" s="62">
        <v>3.64</v>
      </c>
      <c r="AI18" s="62">
        <v>2.9449999999999998</v>
      </c>
      <c r="AJ18" s="62">
        <v>0</v>
      </c>
      <c r="AK18" s="62">
        <v>0.27500000000000002</v>
      </c>
      <c r="AL18" s="62">
        <v>0.155</v>
      </c>
      <c r="AM18" s="62">
        <v>0.19</v>
      </c>
      <c r="AN18" s="62">
        <v>0.495</v>
      </c>
      <c r="AO18" s="62">
        <v>0.57999999999999996</v>
      </c>
      <c r="AP18" s="62">
        <v>0</v>
      </c>
      <c r="AQ18" s="62">
        <v>0.65</v>
      </c>
      <c r="AR18" s="62">
        <v>0.03</v>
      </c>
      <c r="AS18" s="62">
        <v>0</v>
      </c>
      <c r="AT18" s="62">
        <v>0.04</v>
      </c>
      <c r="AU18" s="62">
        <v>7.4999999999999997E-2</v>
      </c>
      <c r="AV18" s="62">
        <v>0.255</v>
      </c>
      <c r="AW18" s="62">
        <v>0.625</v>
      </c>
      <c r="AX18" s="62">
        <v>0.46500000000000002</v>
      </c>
      <c r="AY18" s="62">
        <v>0.875</v>
      </c>
      <c r="AZ18" s="62">
        <v>0.74</v>
      </c>
      <c r="BA18" s="62">
        <v>0.66</v>
      </c>
      <c r="BB18" s="62">
        <v>65.16</v>
      </c>
      <c r="BC18" s="62">
        <v>64.88</v>
      </c>
      <c r="BD18" s="62">
        <v>64.16</v>
      </c>
      <c r="BE18" s="62">
        <v>65.510000000000005</v>
      </c>
      <c r="BF18" s="62">
        <v>55</v>
      </c>
      <c r="BG18" s="62">
        <v>59.54</v>
      </c>
      <c r="BH18" s="62">
        <v>0</v>
      </c>
      <c r="BI18" s="62">
        <v>49.63</v>
      </c>
      <c r="BJ18" s="62">
        <v>51.75</v>
      </c>
      <c r="BK18" s="62">
        <v>52.37</v>
      </c>
      <c r="BL18" s="62">
        <v>40.81</v>
      </c>
      <c r="BM18" s="62">
        <v>46.32</v>
      </c>
      <c r="BN18" s="62">
        <v>80.099999999999994</v>
      </c>
      <c r="BO18" s="62">
        <v>80.459999999999994</v>
      </c>
      <c r="BP18" s="62">
        <v>85.65</v>
      </c>
      <c r="BQ18" s="62">
        <v>83.29</v>
      </c>
      <c r="BR18" s="62">
        <v>76.989999999999995</v>
      </c>
      <c r="BS18" s="62">
        <v>73.59</v>
      </c>
      <c r="BT18" s="62">
        <v>0</v>
      </c>
      <c r="BU18" s="62">
        <v>61.2</v>
      </c>
      <c r="BV18" s="62">
        <v>62.71</v>
      </c>
      <c r="BW18" s="62">
        <v>62.24</v>
      </c>
      <c r="BX18" s="62">
        <v>63.55</v>
      </c>
      <c r="BY18" s="62">
        <v>61.22</v>
      </c>
      <c r="BZ18" s="62">
        <v>0.21</v>
      </c>
      <c r="CA18" s="62">
        <v>0.185</v>
      </c>
      <c r="CB18" s="62">
        <v>0.20499999999999999</v>
      </c>
      <c r="CC18" s="62">
        <v>0.20499999999999999</v>
      </c>
      <c r="CD18" s="62">
        <v>0.17</v>
      </c>
      <c r="CE18" s="62">
        <v>0.16</v>
      </c>
      <c r="CF18" s="62">
        <v>0</v>
      </c>
      <c r="CG18" s="62">
        <v>0.08</v>
      </c>
      <c r="CH18" s="62">
        <v>0.09</v>
      </c>
      <c r="CI18" s="62">
        <v>9.5000000000000001E-2</v>
      </c>
      <c r="CJ18" s="62">
        <v>9.5000000000000001E-2</v>
      </c>
      <c r="CK18" s="62">
        <v>8.5000000000000006E-2</v>
      </c>
      <c r="CL18" s="62">
        <v>97</v>
      </c>
      <c r="CM18" s="62">
        <v>21</v>
      </c>
      <c r="CN18" s="62">
        <v>12</v>
      </c>
      <c r="CO18" s="62">
        <v>29</v>
      </c>
      <c r="CP18" s="62">
        <v>159</v>
      </c>
      <c r="CQ18" s="62">
        <v>15.425000000000001</v>
      </c>
      <c r="CR18" s="62">
        <v>1.6950000000000003</v>
      </c>
      <c r="CS18" s="62">
        <v>0.79500000000000004</v>
      </c>
      <c r="CT18" s="62">
        <v>3.62</v>
      </c>
      <c r="CU18" s="62">
        <v>21.535000000000004</v>
      </c>
      <c r="CV18" s="62">
        <v>62.375</v>
      </c>
      <c r="CW18" s="62">
        <v>40.146666666666668</v>
      </c>
      <c r="CX18" s="62">
        <v>80.013333333333335</v>
      </c>
      <c r="CY18" s="62">
        <v>51.819999999999993</v>
      </c>
      <c r="CZ18" s="62">
        <v>0.18916666666666668</v>
      </c>
      <c r="DA18" s="62">
        <v>7.4166666666666672E-2</v>
      </c>
      <c r="DB18" s="62">
        <v>323.33333333333331</v>
      </c>
      <c r="DC18" s="62">
        <v>70</v>
      </c>
      <c r="DD18" s="62">
        <v>40</v>
      </c>
      <c r="DE18" s="62">
        <v>96.666666666666671</v>
      </c>
      <c r="DF18" s="63">
        <f t="shared" si="0"/>
        <v>433.33333333333331</v>
      </c>
      <c r="DG18" s="62">
        <v>530</v>
      </c>
      <c r="DH18" s="62">
        <v>51.416666666666664</v>
      </c>
      <c r="DI18" s="62">
        <v>5.6500000000000012</v>
      </c>
      <c r="DJ18" s="62">
        <v>2.65</v>
      </c>
      <c r="DK18" s="62">
        <v>12.066666666666666</v>
      </c>
      <c r="DL18" s="63">
        <f t="shared" si="1"/>
        <v>59.716666666666661</v>
      </c>
      <c r="DM18" s="62">
        <v>71.783333333333331</v>
      </c>
      <c r="DN18" s="62">
        <v>32.333333333333329</v>
      </c>
      <c r="DO18" s="62">
        <v>7</v>
      </c>
      <c r="DP18" s="62">
        <v>4</v>
      </c>
      <c r="DQ18" s="62">
        <v>9.6666666666666679</v>
      </c>
      <c r="DR18" s="63">
        <f t="shared" si="2"/>
        <v>43.333333333333329</v>
      </c>
      <c r="DS18" s="62">
        <v>53</v>
      </c>
      <c r="DT18" s="62">
        <v>5.1416666666666666</v>
      </c>
      <c r="DU18" s="62">
        <v>0.56500000000000006</v>
      </c>
      <c r="DV18" s="62">
        <v>0.26500000000000001</v>
      </c>
      <c r="DW18" s="62">
        <v>1.2066666666666666</v>
      </c>
      <c r="DX18" s="63">
        <f t="shared" si="3"/>
        <v>5.9716666666666667</v>
      </c>
      <c r="DY18" s="62">
        <v>7.1783333333333328</v>
      </c>
    </row>
    <row r="19" spans="2:129" x14ac:dyDescent="0.25">
      <c r="B19" s="61">
        <v>4</v>
      </c>
      <c r="C19" s="61" t="s">
        <v>45</v>
      </c>
      <c r="D19" s="61" t="s">
        <v>46</v>
      </c>
      <c r="E19" s="61">
        <v>4</v>
      </c>
      <c r="F19" s="62">
        <v>2</v>
      </c>
      <c r="G19" s="62">
        <v>6</v>
      </c>
      <c r="H19" s="62">
        <v>12</v>
      </c>
      <c r="I19" s="62">
        <v>23</v>
      </c>
      <c r="J19" s="62">
        <v>21</v>
      </c>
      <c r="K19" s="62">
        <v>21</v>
      </c>
      <c r="L19" s="62">
        <v>1</v>
      </c>
      <c r="M19" s="62">
        <v>0</v>
      </c>
      <c r="N19" s="62">
        <v>4</v>
      </c>
      <c r="O19" s="62">
        <v>6</v>
      </c>
      <c r="P19" s="62">
        <v>4</v>
      </c>
      <c r="Q19" s="62">
        <v>10</v>
      </c>
      <c r="R19" s="62">
        <v>0</v>
      </c>
      <c r="S19" s="62">
        <v>1</v>
      </c>
      <c r="T19" s="62">
        <v>0</v>
      </c>
      <c r="U19" s="62">
        <v>1</v>
      </c>
      <c r="V19" s="62">
        <v>1</v>
      </c>
      <c r="W19" s="62">
        <v>2</v>
      </c>
      <c r="X19" s="62">
        <v>1</v>
      </c>
      <c r="Y19" s="62">
        <v>4</v>
      </c>
      <c r="Z19" s="62">
        <v>7</v>
      </c>
      <c r="AA19" s="62">
        <v>5</v>
      </c>
      <c r="AB19" s="62">
        <v>7</v>
      </c>
      <c r="AC19" s="62">
        <v>10</v>
      </c>
      <c r="AD19" s="62">
        <v>0.3</v>
      </c>
      <c r="AE19" s="62">
        <v>1.155</v>
      </c>
      <c r="AF19" s="62">
        <v>1.85</v>
      </c>
      <c r="AG19" s="62">
        <v>3.49</v>
      </c>
      <c r="AH19" s="62">
        <v>3.29</v>
      </c>
      <c r="AI19" s="62">
        <v>3.09</v>
      </c>
      <c r="AJ19" s="62">
        <v>9.5000000000000001E-2</v>
      </c>
      <c r="AK19" s="62">
        <v>0</v>
      </c>
      <c r="AL19" s="62">
        <v>0.34499999999999997</v>
      </c>
      <c r="AM19" s="62">
        <v>0.44</v>
      </c>
      <c r="AN19" s="62">
        <v>0.33</v>
      </c>
      <c r="AO19" s="62">
        <v>0.84499999999999997</v>
      </c>
      <c r="AP19" s="62">
        <v>0</v>
      </c>
      <c r="AQ19" s="62">
        <v>0.5</v>
      </c>
      <c r="AR19" s="62">
        <v>0</v>
      </c>
      <c r="AS19" s="62">
        <v>3.5000000000000003E-2</v>
      </c>
      <c r="AT19" s="62">
        <v>0.03</v>
      </c>
      <c r="AU19" s="62">
        <v>6.5000000000000002E-2</v>
      </c>
      <c r="AV19" s="62">
        <v>0.26500000000000001</v>
      </c>
      <c r="AW19" s="62">
        <v>0.55000000000000004</v>
      </c>
      <c r="AX19" s="62">
        <v>1.06</v>
      </c>
      <c r="AY19" s="62">
        <v>0.82499999999999996</v>
      </c>
      <c r="AZ19" s="62">
        <v>1.0649999999999999</v>
      </c>
      <c r="BA19" s="62">
        <v>1.145</v>
      </c>
      <c r="BB19" s="62">
        <v>57.7</v>
      </c>
      <c r="BC19" s="62">
        <v>59.53</v>
      </c>
      <c r="BD19" s="62">
        <v>61.14</v>
      </c>
      <c r="BE19" s="62">
        <v>59.61</v>
      </c>
      <c r="BF19" s="62">
        <v>60.54</v>
      </c>
      <c r="BG19" s="62">
        <v>56.04</v>
      </c>
      <c r="BH19" s="62">
        <v>45.47</v>
      </c>
      <c r="BI19" s="62">
        <v>0</v>
      </c>
      <c r="BJ19" s="62">
        <v>48.47</v>
      </c>
      <c r="BK19" s="62">
        <v>47.55</v>
      </c>
      <c r="BL19" s="62">
        <v>40.68</v>
      </c>
      <c r="BM19" s="62">
        <v>52.4</v>
      </c>
      <c r="BN19" s="62">
        <v>76.099999999999994</v>
      </c>
      <c r="BO19" s="62">
        <v>83.74</v>
      </c>
      <c r="BP19" s="62">
        <v>75.569999999999993</v>
      </c>
      <c r="BQ19" s="62">
        <v>75.239999999999995</v>
      </c>
      <c r="BR19" s="62">
        <v>79.62</v>
      </c>
      <c r="BS19" s="62">
        <v>73.48</v>
      </c>
      <c r="BT19" s="62">
        <v>65.39</v>
      </c>
      <c r="BU19" s="62">
        <v>0</v>
      </c>
      <c r="BV19" s="62">
        <v>72.23</v>
      </c>
      <c r="BW19" s="62">
        <v>63.86</v>
      </c>
      <c r="BX19" s="62">
        <v>66.3</v>
      </c>
      <c r="BY19" s="62">
        <v>59.85</v>
      </c>
      <c r="BZ19" s="62">
        <v>0.16</v>
      </c>
      <c r="CA19" s="62">
        <v>0.16</v>
      </c>
      <c r="CB19" s="62">
        <v>0.17499999999999999</v>
      </c>
      <c r="CC19" s="62">
        <v>0.14000000000000001</v>
      </c>
      <c r="CD19" s="62">
        <v>0.21</v>
      </c>
      <c r="CE19" s="62">
        <v>0.14499999999999999</v>
      </c>
      <c r="CF19" s="62">
        <v>8.5000000000000006E-2</v>
      </c>
      <c r="CG19" s="62">
        <v>0</v>
      </c>
      <c r="CH19" s="62">
        <v>9.5000000000000001E-2</v>
      </c>
      <c r="CI19" s="62">
        <v>0.08</v>
      </c>
      <c r="CJ19" s="62">
        <v>9.5000000000000001E-2</v>
      </c>
      <c r="CK19" s="62">
        <v>0.09</v>
      </c>
      <c r="CL19" s="62">
        <v>85</v>
      </c>
      <c r="CM19" s="62">
        <v>25</v>
      </c>
      <c r="CN19" s="62">
        <v>5</v>
      </c>
      <c r="CO19" s="62">
        <v>34</v>
      </c>
      <c r="CP19" s="62">
        <v>149</v>
      </c>
      <c r="CQ19" s="62">
        <v>13.175000000000001</v>
      </c>
      <c r="CR19" s="62">
        <v>2.0549999999999997</v>
      </c>
      <c r="CS19" s="62">
        <v>0.63000000000000012</v>
      </c>
      <c r="CT19" s="62">
        <v>4.91</v>
      </c>
      <c r="CU19" s="62">
        <v>20.770000000000003</v>
      </c>
      <c r="CV19" s="62">
        <v>59.093333333333341</v>
      </c>
      <c r="CW19" s="62">
        <v>39.095000000000006</v>
      </c>
      <c r="CX19" s="62">
        <v>77.291666666666671</v>
      </c>
      <c r="CY19" s="62">
        <v>54.605000000000011</v>
      </c>
      <c r="CZ19" s="62">
        <v>0.16500000000000001</v>
      </c>
      <c r="DA19" s="62">
        <v>7.4166666666666659E-2</v>
      </c>
      <c r="DB19" s="62">
        <v>283.33333333333331</v>
      </c>
      <c r="DC19" s="62">
        <v>83.333333333333329</v>
      </c>
      <c r="DD19" s="62">
        <v>16.666666666666668</v>
      </c>
      <c r="DE19" s="62">
        <v>113.33333333333333</v>
      </c>
      <c r="DF19" s="63">
        <f t="shared" si="0"/>
        <v>383.33333333333331</v>
      </c>
      <c r="DG19" s="62">
        <v>496.66666666666663</v>
      </c>
      <c r="DH19" s="62">
        <v>43.916666666666664</v>
      </c>
      <c r="DI19" s="62">
        <v>6.8499999999999988</v>
      </c>
      <c r="DJ19" s="62">
        <v>2.1000000000000005</v>
      </c>
      <c r="DK19" s="62">
        <v>16.366666666666667</v>
      </c>
      <c r="DL19" s="63">
        <f t="shared" si="1"/>
        <v>52.866666666666667</v>
      </c>
      <c r="DM19" s="62">
        <v>69.233333333333334</v>
      </c>
      <c r="DN19" s="62">
        <v>28.333333333333332</v>
      </c>
      <c r="DO19" s="62">
        <v>8.3333333333333339</v>
      </c>
      <c r="DP19" s="62">
        <v>1.6666666666666667</v>
      </c>
      <c r="DQ19" s="62">
        <v>11.333333333333332</v>
      </c>
      <c r="DR19" s="63">
        <f t="shared" si="2"/>
        <v>38.333333333333329</v>
      </c>
      <c r="DS19" s="62">
        <v>49.666666666666657</v>
      </c>
      <c r="DT19" s="62">
        <v>4.3916666666666657</v>
      </c>
      <c r="DU19" s="62">
        <v>0.68499999999999983</v>
      </c>
      <c r="DV19" s="62">
        <v>0.21000000000000008</v>
      </c>
      <c r="DW19" s="62">
        <v>1.6366666666666667</v>
      </c>
      <c r="DX19" s="63">
        <f t="shared" si="3"/>
        <v>5.2866666666666653</v>
      </c>
      <c r="DY19" s="62">
        <v>6.923333333333332</v>
      </c>
    </row>
    <row r="20" spans="2:129" x14ac:dyDescent="0.25">
      <c r="B20" s="61">
        <v>5</v>
      </c>
      <c r="C20" s="61" t="s">
        <v>47</v>
      </c>
      <c r="D20" s="61" t="s">
        <v>11</v>
      </c>
      <c r="E20" s="61">
        <v>1</v>
      </c>
      <c r="F20" s="62">
        <v>0</v>
      </c>
      <c r="G20" s="62">
        <v>3</v>
      </c>
      <c r="H20" s="62">
        <v>7</v>
      </c>
      <c r="I20" s="62">
        <v>10</v>
      </c>
      <c r="J20" s="62">
        <v>2</v>
      </c>
      <c r="K20" s="62">
        <v>0</v>
      </c>
      <c r="L20" s="62">
        <v>4</v>
      </c>
      <c r="M20" s="62">
        <v>4</v>
      </c>
      <c r="N20" s="62">
        <v>14</v>
      </c>
      <c r="O20" s="62">
        <v>17</v>
      </c>
      <c r="P20" s="62">
        <v>9</v>
      </c>
      <c r="Q20" s="62">
        <v>11</v>
      </c>
      <c r="R20" s="62">
        <v>0</v>
      </c>
      <c r="S20" s="62">
        <v>2</v>
      </c>
      <c r="T20" s="62">
        <v>5</v>
      </c>
      <c r="U20" s="62">
        <v>3</v>
      </c>
      <c r="V20" s="62">
        <v>2</v>
      </c>
      <c r="W20" s="62">
        <v>0</v>
      </c>
      <c r="X20" s="62">
        <v>1</v>
      </c>
      <c r="Y20" s="62">
        <v>6</v>
      </c>
      <c r="Z20" s="62">
        <v>6</v>
      </c>
      <c r="AA20" s="62">
        <v>17</v>
      </c>
      <c r="AB20" s="62">
        <v>14</v>
      </c>
      <c r="AC20" s="62">
        <v>18</v>
      </c>
      <c r="AD20" s="62">
        <v>0</v>
      </c>
      <c r="AE20" s="62">
        <v>3.33</v>
      </c>
      <c r="AF20" s="62">
        <v>0.8</v>
      </c>
      <c r="AG20" s="62">
        <v>1.0549999999999999</v>
      </c>
      <c r="AH20" s="62">
        <v>0.39500000000000002</v>
      </c>
      <c r="AI20" s="62">
        <v>0</v>
      </c>
      <c r="AJ20" s="62">
        <v>0.34</v>
      </c>
      <c r="AK20" s="62">
        <v>0.28499999999999998</v>
      </c>
      <c r="AL20" s="62">
        <v>1.0649999999999999</v>
      </c>
      <c r="AM20" s="62">
        <v>1.21</v>
      </c>
      <c r="AN20" s="62">
        <v>0.19500000000000001</v>
      </c>
      <c r="AO20" s="62">
        <v>0.70499999999999996</v>
      </c>
      <c r="AP20" s="62">
        <v>0</v>
      </c>
      <c r="AQ20" s="62">
        <v>0.9</v>
      </c>
      <c r="AR20" s="62">
        <v>0.19500000000000001</v>
      </c>
      <c r="AS20" s="62">
        <v>0.105</v>
      </c>
      <c r="AT20" s="62">
        <v>0.54500000000000004</v>
      </c>
      <c r="AU20" s="62">
        <v>0</v>
      </c>
      <c r="AV20" s="62">
        <v>0.03</v>
      </c>
      <c r="AW20" s="62">
        <v>0.54500000000000004</v>
      </c>
      <c r="AX20" s="62">
        <v>0.45</v>
      </c>
      <c r="AY20" s="62">
        <v>0.99</v>
      </c>
      <c r="AZ20" s="62">
        <v>7.0000000000000007E-2</v>
      </c>
      <c r="BA20" s="62">
        <v>0.81499999999999995</v>
      </c>
      <c r="BB20" s="62">
        <v>0</v>
      </c>
      <c r="BC20" s="62">
        <v>53.35</v>
      </c>
      <c r="BD20" s="62">
        <v>49.8</v>
      </c>
      <c r="BE20" s="62">
        <v>52.61</v>
      </c>
      <c r="BF20" s="62">
        <v>46.37</v>
      </c>
      <c r="BG20" s="62">
        <v>0</v>
      </c>
      <c r="BH20" s="62">
        <v>44.48</v>
      </c>
      <c r="BI20" s="62">
        <v>51.76</v>
      </c>
      <c r="BJ20" s="62">
        <v>47.35</v>
      </c>
      <c r="BK20" s="62">
        <v>45</v>
      </c>
      <c r="BL20" s="62">
        <v>37.409999999999997</v>
      </c>
      <c r="BM20" s="62">
        <v>47.36</v>
      </c>
      <c r="BN20" s="62">
        <v>0</v>
      </c>
      <c r="BO20" s="62">
        <v>68.02</v>
      </c>
      <c r="BP20" s="62">
        <v>82.94</v>
      </c>
      <c r="BQ20" s="62">
        <v>63.6</v>
      </c>
      <c r="BR20" s="62">
        <v>59.56</v>
      </c>
      <c r="BS20" s="62">
        <v>0</v>
      </c>
      <c r="BT20" s="62">
        <v>74.81</v>
      </c>
      <c r="BU20" s="62">
        <v>64.290000000000006</v>
      </c>
      <c r="BV20" s="62">
        <v>65.61</v>
      </c>
      <c r="BW20" s="62">
        <v>68.81</v>
      </c>
      <c r="BX20" s="62">
        <v>54.32</v>
      </c>
      <c r="BY20" s="62">
        <v>61.46</v>
      </c>
      <c r="BZ20" s="62">
        <v>0</v>
      </c>
      <c r="CA20" s="62">
        <v>0.1</v>
      </c>
      <c r="CB20" s="62">
        <v>0.13</v>
      </c>
      <c r="CC20" s="62">
        <v>0.1</v>
      </c>
      <c r="CD20" s="62">
        <v>0.1</v>
      </c>
      <c r="CE20" s="62">
        <v>0</v>
      </c>
      <c r="CF20" s="62">
        <v>7.4999999999999997E-2</v>
      </c>
      <c r="CG20" s="62">
        <v>0.09</v>
      </c>
      <c r="CH20" s="62">
        <v>8.5000000000000006E-2</v>
      </c>
      <c r="CI20" s="62">
        <v>8.5000000000000006E-2</v>
      </c>
      <c r="CJ20" s="62">
        <v>0.06</v>
      </c>
      <c r="CK20" s="62">
        <v>8.5000000000000006E-2</v>
      </c>
      <c r="CL20" s="62">
        <v>22</v>
      </c>
      <c r="CM20" s="62">
        <v>59</v>
      </c>
      <c r="CN20" s="62">
        <v>12</v>
      </c>
      <c r="CO20" s="62">
        <v>62</v>
      </c>
      <c r="CP20" s="62">
        <v>155</v>
      </c>
      <c r="CQ20" s="62">
        <v>5.58</v>
      </c>
      <c r="CR20" s="62">
        <v>3.8</v>
      </c>
      <c r="CS20" s="62">
        <v>1.7450000000000001</v>
      </c>
      <c r="CT20" s="62">
        <v>2.9</v>
      </c>
      <c r="CU20" s="62">
        <v>14.025</v>
      </c>
      <c r="CV20" s="62">
        <v>33.688333333333333</v>
      </c>
      <c r="CW20" s="62">
        <v>45.56</v>
      </c>
      <c r="CX20" s="62">
        <v>45.686666666666667</v>
      </c>
      <c r="CY20" s="62">
        <v>64.88333333333334</v>
      </c>
      <c r="CZ20" s="62">
        <v>7.166666666666667E-2</v>
      </c>
      <c r="DA20" s="62">
        <v>0.08</v>
      </c>
      <c r="DB20" s="62">
        <v>73.333333333333329</v>
      </c>
      <c r="DC20" s="62">
        <v>196.66666666666666</v>
      </c>
      <c r="DD20" s="62">
        <v>40</v>
      </c>
      <c r="DE20" s="62">
        <v>206.66666666666666</v>
      </c>
      <c r="DF20" s="63">
        <f t="shared" si="0"/>
        <v>310</v>
      </c>
      <c r="DG20" s="62">
        <v>516.66666666666663</v>
      </c>
      <c r="DH20" s="62">
        <v>18.600000000000001</v>
      </c>
      <c r="DI20" s="62">
        <v>12.666666666666666</v>
      </c>
      <c r="DJ20" s="62">
        <v>5.8166666666666673</v>
      </c>
      <c r="DK20" s="62">
        <v>9.6666666666666661</v>
      </c>
      <c r="DL20" s="63">
        <f t="shared" si="1"/>
        <v>37.083333333333336</v>
      </c>
      <c r="DM20" s="62">
        <v>46.75</v>
      </c>
      <c r="DN20" s="62">
        <v>7.333333333333333</v>
      </c>
      <c r="DO20" s="62">
        <v>19.666666666666664</v>
      </c>
      <c r="DP20" s="62">
        <v>4</v>
      </c>
      <c r="DQ20" s="62">
        <v>20.666666666666668</v>
      </c>
      <c r="DR20" s="63">
        <f t="shared" si="2"/>
        <v>30.999999999999996</v>
      </c>
      <c r="DS20" s="62">
        <v>51.666666666666664</v>
      </c>
      <c r="DT20" s="62">
        <v>1.86</v>
      </c>
      <c r="DU20" s="62">
        <v>1.2666666666666666</v>
      </c>
      <c r="DV20" s="62">
        <v>0.58166666666666678</v>
      </c>
      <c r="DW20" s="62">
        <v>0.96666666666666656</v>
      </c>
      <c r="DX20" s="63">
        <f t="shared" si="3"/>
        <v>3.7083333333333339</v>
      </c>
      <c r="DY20" s="62">
        <v>4.6750000000000007</v>
      </c>
    </row>
    <row r="21" spans="2:129" x14ac:dyDescent="0.25">
      <c r="B21" s="61">
        <v>5</v>
      </c>
      <c r="C21" s="61" t="s">
        <v>47</v>
      </c>
      <c r="D21" s="61" t="s">
        <v>11</v>
      </c>
      <c r="E21" s="61">
        <v>2</v>
      </c>
      <c r="F21" s="62">
        <v>5</v>
      </c>
      <c r="G21" s="62">
        <v>12</v>
      </c>
      <c r="H21" s="62">
        <v>21</v>
      </c>
      <c r="I21" s="62">
        <v>18</v>
      </c>
      <c r="J21" s="62">
        <v>21</v>
      </c>
      <c r="K21" s="62">
        <v>1</v>
      </c>
      <c r="L21" s="62">
        <v>6</v>
      </c>
      <c r="M21" s="62">
        <v>14</v>
      </c>
      <c r="N21" s="62">
        <v>21</v>
      </c>
      <c r="O21" s="62">
        <v>14</v>
      </c>
      <c r="P21" s="62">
        <v>12</v>
      </c>
      <c r="Q21" s="62">
        <v>20</v>
      </c>
      <c r="R21" s="62">
        <v>0</v>
      </c>
      <c r="S21" s="62">
        <v>1</v>
      </c>
      <c r="T21" s="62">
        <v>0</v>
      </c>
      <c r="U21" s="62">
        <v>0</v>
      </c>
      <c r="V21" s="62">
        <v>3</v>
      </c>
      <c r="W21" s="62">
        <v>4</v>
      </c>
      <c r="X21" s="62">
        <v>3</v>
      </c>
      <c r="Y21" s="62">
        <v>14</v>
      </c>
      <c r="Z21" s="62">
        <v>10</v>
      </c>
      <c r="AA21" s="62">
        <v>8</v>
      </c>
      <c r="AB21" s="62">
        <v>8</v>
      </c>
      <c r="AC21" s="62">
        <v>9</v>
      </c>
      <c r="AD21" s="62">
        <v>0.59</v>
      </c>
      <c r="AE21" s="62">
        <v>1.67</v>
      </c>
      <c r="AF21" s="62">
        <v>2.56</v>
      </c>
      <c r="AG21" s="62">
        <v>2.395</v>
      </c>
      <c r="AH21" s="62">
        <v>2.46</v>
      </c>
      <c r="AI21" s="62">
        <v>0.105</v>
      </c>
      <c r="AJ21" s="62">
        <v>0.35</v>
      </c>
      <c r="AK21" s="62">
        <v>1.115</v>
      </c>
      <c r="AL21" s="62">
        <v>1.59</v>
      </c>
      <c r="AM21" s="62">
        <v>1.17</v>
      </c>
      <c r="AN21" s="62">
        <v>0.9</v>
      </c>
      <c r="AO21" s="62">
        <v>1.4350000000000001</v>
      </c>
      <c r="AP21" s="62">
        <v>0</v>
      </c>
      <c r="AQ21" s="62">
        <v>0.45</v>
      </c>
      <c r="AR21" s="62">
        <v>0</v>
      </c>
      <c r="AS21" s="62">
        <v>0</v>
      </c>
      <c r="AT21" s="62">
        <v>0.12</v>
      </c>
      <c r="AU21" s="62">
        <v>0.17</v>
      </c>
      <c r="AV21" s="62">
        <v>0.23</v>
      </c>
      <c r="AW21" s="62">
        <v>1.31</v>
      </c>
      <c r="AX21" s="62">
        <v>0.9</v>
      </c>
      <c r="AY21" s="62">
        <v>0.88300000000000001</v>
      </c>
      <c r="AZ21" s="62">
        <v>0.625</v>
      </c>
      <c r="BA21" s="62">
        <v>0.54</v>
      </c>
      <c r="BB21" s="62">
        <v>51.52</v>
      </c>
      <c r="BC21" s="62">
        <v>64.180000000000007</v>
      </c>
      <c r="BD21" s="62">
        <v>53.76</v>
      </c>
      <c r="BE21" s="62">
        <v>60.08</v>
      </c>
      <c r="BF21" s="62">
        <v>51.2</v>
      </c>
      <c r="BG21" s="62">
        <v>51.1</v>
      </c>
      <c r="BH21" s="62">
        <v>34.159999999999997</v>
      </c>
      <c r="BI21" s="62">
        <v>48.42</v>
      </c>
      <c r="BJ21" s="62">
        <v>49.6</v>
      </c>
      <c r="BK21" s="62">
        <v>45.39</v>
      </c>
      <c r="BL21" s="62">
        <v>39</v>
      </c>
      <c r="BM21" s="62">
        <v>46.61</v>
      </c>
      <c r="BN21" s="62">
        <v>80.36</v>
      </c>
      <c r="BO21" s="62">
        <v>80.41</v>
      </c>
      <c r="BP21" s="62">
        <v>82.49</v>
      </c>
      <c r="BQ21" s="62">
        <v>83.44</v>
      </c>
      <c r="BR21" s="62">
        <v>70.42</v>
      </c>
      <c r="BS21" s="62">
        <v>69.02</v>
      </c>
      <c r="BT21" s="62">
        <v>63.06</v>
      </c>
      <c r="BU21" s="62">
        <v>61.86</v>
      </c>
      <c r="BV21" s="62">
        <v>67.48</v>
      </c>
      <c r="BW21" s="62">
        <v>72.72</v>
      </c>
      <c r="BX21" s="62">
        <v>58.15</v>
      </c>
      <c r="BY21" s="62">
        <v>61.89</v>
      </c>
      <c r="BZ21" s="62">
        <v>0.15</v>
      </c>
      <c r="CA21" s="62">
        <v>0.17</v>
      </c>
      <c r="CB21" s="62">
        <v>0.14499999999999999</v>
      </c>
      <c r="CC21" s="62">
        <v>0.18</v>
      </c>
      <c r="CD21" s="62">
        <v>0.13500000000000001</v>
      </c>
      <c r="CE21" s="62">
        <v>0.105</v>
      </c>
      <c r="CF21" s="62">
        <v>7.0000000000000007E-2</v>
      </c>
      <c r="CG21" s="62">
        <v>9.5000000000000001E-2</v>
      </c>
      <c r="CH21" s="62">
        <v>0.09</v>
      </c>
      <c r="CI21" s="62">
        <v>9.5000000000000001E-2</v>
      </c>
      <c r="CJ21" s="62">
        <v>0.08</v>
      </c>
      <c r="CK21" s="62">
        <v>0.08</v>
      </c>
      <c r="CL21" s="62">
        <v>78</v>
      </c>
      <c r="CM21" s="62">
        <v>87</v>
      </c>
      <c r="CN21" s="62">
        <v>8</v>
      </c>
      <c r="CO21" s="62">
        <v>52</v>
      </c>
      <c r="CP21" s="62">
        <v>225</v>
      </c>
      <c r="CQ21" s="62">
        <v>9.7800000000000011</v>
      </c>
      <c r="CR21" s="62">
        <v>6.5600000000000005</v>
      </c>
      <c r="CS21" s="62">
        <v>0.7400000000000001</v>
      </c>
      <c r="CT21" s="62">
        <v>4.4879999999999995</v>
      </c>
      <c r="CU21" s="62">
        <v>21.568000000000001</v>
      </c>
      <c r="CV21" s="62">
        <v>55.306666666666672</v>
      </c>
      <c r="CW21" s="62">
        <v>43.863333333333337</v>
      </c>
      <c r="CX21" s="62">
        <v>77.69</v>
      </c>
      <c r="CY21" s="62">
        <v>64.193333333333328</v>
      </c>
      <c r="CZ21" s="62">
        <v>0.14749999999999999</v>
      </c>
      <c r="DA21" s="62">
        <v>8.5000000000000006E-2</v>
      </c>
      <c r="DB21" s="62">
        <v>260</v>
      </c>
      <c r="DC21" s="62">
        <v>290</v>
      </c>
      <c r="DD21" s="62">
        <v>26.666666666666668</v>
      </c>
      <c r="DE21" s="62">
        <v>173.33333333333334</v>
      </c>
      <c r="DF21" s="63">
        <f t="shared" si="0"/>
        <v>576.66666666666663</v>
      </c>
      <c r="DG21" s="62">
        <v>750</v>
      </c>
      <c r="DH21" s="62">
        <v>32.6</v>
      </c>
      <c r="DI21" s="62">
        <v>21.866666666666667</v>
      </c>
      <c r="DJ21" s="62">
        <v>2.4666666666666668</v>
      </c>
      <c r="DK21" s="62">
        <v>14.959999999999997</v>
      </c>
      <c r="DL21" s="63">
        <f t="shared" si="1"/>
        <v>56.933333333333337</v>
      </c>
      <c r="DM21" s="62">
        <v>71.893333333333331</v>
      </c>
      <c r="DN21" s="62">
        <v>26</v>
      </c>
      <c r="DO21" s="62">
        <v>29</v>
      </c>
      <c r="DP21" s="62">
        <v>2.6666666666666665</v>
      </c>
      <c r="DQ21" s="62">
        <v>17.333333333333336</v>
      </c>
      <c r="DR21" s="63">
        <f t="shared" si="2"/>
        <v>57.666666666666664</v>
      </c>
      <c r="DS21" s="62">
        <v>75</v>
      </c>
      <c r="DT21" s="62">
        <v>3.2600000000000002</v>
      </c>
      <c r="DU21" s="62">
        <v>2.1866666666666665</v>
      </c>
      <c r="DV21" s="62">
        <v>0.24666666666666667</v>
      </c>
      <c r="DW21" s="62">
        <v>1.4959999999999998</v>
      </c>
      <c r="DX21" s="63">
        <f t="shared" si="3"/>
        <v>5.6933333333333342</v>
      </c>
      <c r="DY21" s="62">
        <v>7.1893333333333338</v>
      </c>
    </row>
    <row r="22" spans="2:129" x14ac:dyDescent="0.25">
      <c r="B22" s="61">
        <v>5</v>
      </c>
      <c r="C22" s="61" t="s">
        <v>47</v>
      </c>
      <c r="D22" s="61" t="s">
        <v>11</v>
      </c>
      <c r="E22" s="61">
        <v>3</v>
      </c>
      <c r="F22" s="62">
        <v>1</v>
      </c>
      <c r="G22" s="62">
        <v>8</v>
      </c>
      <c r="H22" s="62">
        <v>11</v>
      </c>
      <c r="I22" s="62">
        <v>21</v>
      </c>
      <c r="J22" s="62">
        <v>17</v>
      </c>
      <c r="K22" s="62">
        <v>19</v>
      </c>
      <c r="L22" s="62">
        <v>3</v>
      </c>
      <c r="M22" s="62">
        <v>8</v>
      </c>
      <c r="N22" s="62">
        <v>13</v>
      </c>
      <c r="O22" s="62">
        <v>5</v>
      </c>
      <c r="P22" s="62">
        <v>8</v>
      </c>
      <c r="Q22" s="62">
        <v>0</v>
      </c>
      <c r="R22" s="62">
        <v>0</v>
      </c>
      <c r="S22" s="62">
        <v>0</v>
      </c>
      <c r="T22" s="62">
        <v>2</v>
      </c>
      <c r="U22" s="62">
        <v>0</v>
      </c>
      <c r="V22" s="62">
        <v>0</v>
      </c>
      <c r="W22" s="62">
        <v>0</v>
      </c>
      <c r="X22" s="62">
        <v>4</v>
      </c>
      <c r="Y22" s="62">
        <v>9</v>
      </c>
      <c r="Z22" s="62">
        <v>6</v>
      </c>
      <c r="AA22" s="62">
        <v>10</v>
      </c>
      <c r="AB22" s="62">
        <v>9</v>
      </c>
      <c r="AC22" s="62">
        <v>2</v>
      </c>
      <c r="AD22" s="62">
        <v>0.125</v>
      </c>
      <c r="AE22" s="62">
        <v>0.995</v>
      </c>
      <c r="AF22" s="62">
        <v>1.33</v>
      </c>
      <c r="AG22" s="62">
        <v>2.77</v>
      </c>
      <c r="AH22" s="62">
        <v>2.2549999999999999</v>
      </c>
      <c r="AI22" s="62">
        <v>2.31</v>
      </c>
      <c r="AJ22" s="62">
        <v>0.20499999999999999</v>
      </c>
      <c r="AK22" s="62">
        <v>0.69499999999999995</v>
      </c>
      <c r="AL22" s="62">
        <v>0.89500000000000002</v>
      </c>
      <c r="AM22" s="62">
        <v>0.38500000000000001</v>
      </c>
      <c r="AN22" s="62">
        <v>0.625</v>
      </c>
      <c r="AO22" s="62">
        <v>0</v>
      </c>
      <c r="AP22" s="62">
        <v>0</v>
      </c>
      <c r="AQ22" s="62">
        <v>0</v>
      </c>
      <c r="AR22" s="62">
        <v>0.06</v>
      </c>
      <c r="AS22" s="62">
        <v>0</v>
      </c>
      <c r="AT22" s="62">
        <v>0</v>
      </c>
      <c r="AU22" s="62">
        <v>0</v>
      </c>
      <c r="AV22" s="62">
        <v>0.16500000000000001</v>
      </c>
      <c r="AW22" s="62">
        <v>0.82499999999999996</v>
      </c>
      <c r="AX22" s="62">
        <v>0.6</v>
      </c>
      <c r="AY22" s="62">
        <v>1.06</v>
      </c>
      <c r="AZ22" s="62">
        <v>0.51</v>
      </c>
      <c r="BA22" s="62">
        <v>0.20499999999999999</v>
      </c>
      <c r="BB22" s="62">
        <v>52.9</v>
      </c>
      <c r="BC22" s="62">
        <v>60.76</v>
      </c>
      <c r="BD22" s="62">
        <v>57.26</v>
      </c>
      <c r="BE22" s="62">
        <v>60.69</v>
      </c>
      <c r="BF22" s="62">
        <v>50.55</v>
      </c>
      <c r="BG22" s="62">
        <v>58.25</v>
      </c>
      <c r="BH22" s="62">
        <v>46.08</v>
      </c>
      <c r="BI22" s="62">
        <v>50.65</v>
      </c>
      <c r="BJ22" s="62">
        <v>46.16</v>
      </c>
      <c r="BK22" s="62">
        <v>43.01</v>
      </c>
      <c r="BL22" s="62">
        <v>48.06</v>
      </c>
      <c r="BM22" s="62">
        <v>0</v>
      </c>
      <c r="BN22" s="62">
        <v>74.319999999999993</v>
      </c>
      <c r="BO22" s="62">
        <v>76.319999999999993</v>
      </c>
      <c r="BP22" s="62">
        <v>54.24</v>
      </c>
      <c r="BQ22" s="62">
        <v>72.92</v>
      </c>
      <c r="BR22" s="62">
        <v>66.53</v>
      </c>
      <c r="BS22" s="62">
        <v>73.52</v>
      </c>
      <c r="BT22" s="62">
        <v>62.53</v>
      </c>
      <c r="BU22" s="62">
        <v>69.489999999999995</v>
      </c>
      <c r="BV22" s="62">
        <v>64.709999999999994</v>
      </c>
      <c r="BW22" s="62">
        <v>66.569999999999993</v>
      </c>
      <c r="BX22" s="62">
        <v>55.9</v>
      </c>
      <c r="BY22" s="62">
        <v>0</v>
      </c>
      <c r="BZ22" s="62">
        <v>0.125</v>
      </c>
      <c r="CA22" s="62">
        <v>0.155</v>
      </c>
      <c r="CB22" s="62">
        <v>0.14000000000000001</v>
      </c>
      <c r="CC22" s="62">
        <v>0.16500000000000001</v>
      </c>
      <c r="CD22" s="62">
        <v>0.14000000000000001</v>
      </c>
      <c r="CE22" s="62">
        <v>0.15</v>
      </c>
      <c r="CF22" s="62">
        <v>0.08</v>
      </c>
      <c r="CG22" s="62">
        <v>9.5000000000000001E-2</v>
      </c>
      <c r="CH22" s="62">
        <v>7.4999999999999997E-2</v>
      </c>
      <c r="CI22" s="62">
        <v>0.08</v>
      </c>
      <c r="CJ22" s="62">
        <v>9.5000000000000001E-2</v>
      </c>
      <c r="CK22" s="62">
        <v>0</v>
      </c>
      <c r="CL22" s="62">
        <v>77</v>
      </c>
      <c r="CM22" s="62">
        <v>37</v>
      </c>
      <c r="CN22" s="62">
        <v>2</v>
      </c>
      <c r="CO22" s="62">
        <v>40</v>
      </c>
      <c r="CP22" s="62">
        <v>156</v>
      </c>
      <c r="CQ22" s="62">
        <v>9.7850000000000001</v>
      </c>
      <c r="CR22" s="62">
        <v>2.8049999999999997</v>
      </c>
      <c r="CS22" s="62">
        <v>0.06</v>
      </c>
      <c r="CT22" s="62">
        <v>3.3650000000000002</v>
      </c>
      <c r="CU22" s="62">
        <v>16.015000000000001</v>
      </c>
      <c r="CV22" s="62">
        <v>56.734999999999992</v>
      </c>
      <c r="CW22" s="62">
        <v>38.993333333333332</v>
      </c>
      <c r="CX22" s="62">
        <v>69.641666666666666</v>
      </c>
      <c r="CY22" s="62">
        <v>53.199999999999989</v>
      </c>
      <c r="CZ22" s="62">
        <v>0.14583333333333334</v>
      </c>
      <c r="DA22" s="62">
        <v>7.0833333333333345E-2</v>
      </c>
      <c r="DB22" s="62">
        <v>256.66666666666663</v>
      </c>
      <c r="DC22" s="62">
        <v>123.33333333333333</v>
      </c>
      <c r="DD22" s="62">
        <v>6.666666666666667</v>
      </c>
      <c r="DE22" s="62">
        <v>133.33333333333334</v>
      </c>
      <c r="DF22" s="63">
        <f t="shared" si="0"/>
        <v>386.66666666666663</v>
      </c>
      <c r="DG22" s="62">
        <v>520</v>
      </c>
      <c r="DH22" s="62">
        <v>32.616666666666667</v>
      </c>
      <c r="DI22" s="62">
        <v>9.3499999999999979</v>
      </c>
      <c r="DJ22" s="62">
        <v>0.2</v>
      </c>
      <c r="DK22" s="62">
        <v>11.216666666666667</v>
      </c>
      <c r="DL22" s="63">
        <f t="shared" si="1"/>
        <v>42.166666666666671</v>
      </c>
      <c r="DM22" s="62">
        <v>53.38333333333334</v>
      </c>
      <c r="DN22" s="62">
        <v>25.666666666666664</v>
      </c>
      <c r="DO22" s="62">
        <v>12.333333333333334</v>
      </c>
      <c r="DP22" s="62">
        <v>0.66666666666666663</v>
      </c>
      <c r="DQ22" s="62">
        <v>13.333333333333334</v>
      </c>
      <c r="DR22" s="63">
        <f t="shared" si="2"/>
        <v>38.666666666666664</v>
      </c>
      <c r="DS22" s="62">
        <v>52</v>
      </c>
      <c r="DT22" s="62">
        <v>3.2616666666666667</v>
      </c>
      <c r="DU22" s="62">
        <v>0.93499999999999972</v>
      </c>
      <c r="DV22" s="62">
        <v>0.02</v>
      </c>
      <c r="DW22" s="62">
        <v>1.1216666666666666</v>
      </c>
      <c r="DX22" s="63">
        <f t="shared" si="3"/>
        <v>4.2166666666666659</v>
      </c>
      <c r="DY22" s="62">
        <v>5.3383333333333329</v>
      </c>
    </row>
    <row r="23" spans="2:129" x14ac:dyDescent="0.25">
      <c r="B23" s="61">
        <v>5</v>
      </c>
      <c r="C23" s="61" t="s">
        <v>47</v>
      </c>
      <c r="D23" s="61" t="s">
        <v>11</v>
      </c>
      <c r="E23" s="61">
        <v>4</v>
      </c>
      <c r="F23" s="62">
        <v>10</v>
      </c>
      <c r="G23" s="62">
        <v>16</v>
      </c>
      <c r="H23" s="62">
        <v>6</v>
      </c>
      <c r="I23" s="62">
        <v>16</v>
      </c>
      <c r="J23" s="62">
        <v>10</v>
      </c>
      <c r="K23" s="62">
        <v>1</v>
      </c>
      <c r="L23" s="62">
        <v>14</v>
      </c>
      <c r="M23" s="62">
        <v>16</v>
      </c>
      <c r="N23" s="62">
        <v>12</v>
      </c>
      <c r="O23" s="62">
        <v>15</v>
      </c>
      <c r="P23" s="62">
        <v>20</v>
      </c>
      <c r="Q23" s="62">
        <v>12</v>
      </c>
      <c r="R23" s="62">
        <v>0</v>
      </c>
      <c r="S23" s="62">
        <v>4</v>
      </c>
      <c r="T23" s="62">
        <v>3</v>
      </c>
      <c r="U23" s="62">
        <v>0</v>
      </c>
      <c r="V23" s="62">
        <v>2</v>
      </c>
      <c r="W23" s="62">
        <v>5</v>
      </c>
      <c r="X23" s="62">
        <v>10</v>
      </c>
      <c r="Y23" s="62">
        <v>5</v>
      </c>
      <c r="Z23" s="62">
        <v>2</v>
      </c>
      <c r="AA23" s="62">
        <v>13</v>
      </c>
      <c r="AB23" s="62">
        <v>7</v>
      </c>
      <c r="AC23" s="62">
        <v>2</v>
      </c>
      <c r="AD23" s="62">
        <v>1.02</v>
      </c>
      <c r="AE23" s="62">
        <v>1.9350000000000001</v>
      </c>
      <c r="AF23" s="62">
        <v>0.75</v>
      </c>
      <c r="AG23" s="62">
        <v>1.9650000000000001</v>
      </c>
      <c r="AH23" s="62">
        <v>1.345</v>
      </c>
      <c r="AI23" s="62">
        <v>0.125</v>
      </c>
      <c r="AJ23" s="62">
        <v>0.89</v>
      </c>
      <c r="AK23" s="62">
        <v>1.1499999999999999</v>
      </c>
      <c r="AL23" s="62">
        <v>0.98499999999999999</v>
      </c>
      <c r="AM23" s="62">
        <v>1.2</v>
      </c>
      <c r="AN23" s="62">
        <v>1.41</v>
      </c>
      <c r="AO23" s="62">
        <v>0.745</v>
      </c>
      <c r="AP23" s="62">
        <v>0</v>
      </c>
      <c r="AQ23" s="62">
        <v>0.13500000000000001</v>
      </c>
      <c r="AR23" s="62">
        <v>0.115</v>
      </c>
      <c r="AS23" s="62">
        <v>0</v>
      </c>
      <c r="AT23" s="62">
        <v>0.05</v>
      </c>
      <c r="AU23" s="62">
        <v>0.20499999999999999</v>
      </c>
      <c r="AV23" s="62">
        <v>0.66</v>
      </c>
      <c r="AW23" s="62">
        <v>0.39500000000000002</v>
      </c>
      <c r="AX23" s="62">
        <v>0.05</v>
      </c>
      <c r="AY23" s="62">
        <v>1.395</v>
      </c>
      <c r="AZ23" s="62">
        <v>0.37</v>
      </c>
      <c r="BA23" s="62">
        <v>2.5000000000000001E-2</v>
      </c>
      <c r="BB23" s="62">
        <v>51.7</v>
      </c>
      <c r="BC23" s="62">
        <v>61.34</v>
      </c>
      <c r="BD23" s="62">
        <v>55.24</v>
      </c>
      <c r="BE23" s="62">
        <v>59.87</v>
      </c>
      <c r="BF23" s="62">
        <v>49.35</v>
      </c>
      <c r="BG23" s="62">
        <v>58.9</v>
      </c>
      <c r="BH23" s="62">
        <v>42.95</v>
      </c>
      <c r="BI23" s="62">
        <v>47.72</v>
      </c>
      <c r="BJ23" s="62">
        <v>50.29</v>
      </c>
      <c r="BK23" s="62">
        <v>49.48</v>
      </c>
      <c r="BL23" s="62">
        <v>43.31</v>
      </c>
      <c r="BM23" s="62">
        <v>44.32</v>
      </c>
      <c r="BN23" s="62">
        <v>73.489999999999995</v>
      </c>
      <c r="BO23" s="62">
        <v>78.09</v>
      </c>
      <c r="BP23" s="62">
        <v>74.66</v>
      </c>
      <c r="BQ23" s="62">
        <v>81.41</v>
      </c>
      <c r="BR23" s="62">
        <v>68.36</v>
      </c>
      <c r="BS23" s="62">
        <v>70.14</v>
      </c>
      <c r="BT23" s="62">
        <v>69.86</v>
      </c>
      <c r="BU23" s="62">
        <v>57.66</v>
      </c>
      <c r="BV23" s="62">
        <v>64.23</v>
      </c>
      <c r="BW23" s="62">
        <v>63.44</v>
      </c>
      <c r="BX23" s="62">
        <v>54.01</v>
      </c>
      <c r="BY23" s="62">
        <v>54.78</v>
      </c>
      <c r="BZ23" s="62">
        <v>0.11</v>
      </c>
      <c r="CA23" s="62">
        <v>0.155</v>
      </c>
      <c r="CB23" s="62">
        <v>0.125</v>
      </c>
      <c r="CC23" s="62">
        <v>0.16500000000000001</v>
      </c>
      <c r="CD23" s="62">
        <v>0.13</v>
      </c>
      <c r="CE23" s="62">
        <v>0.125</v>
      </c>
      <c r="CF23" s="62">
        <v>0.08</v>
      </c>
      <c r="CG23" s="62">
        <v>0.09</v>
      </c>
      <c r="CH23" s="62">
        <v>0.09</v>
      </c>
      <c r="CI23" s="62">
        <v>0.09</v>
      </c>
      <c r="CJ23" s="62">
        <v>8.5000000000000006E-2</v>
      </c>
      <c r="CK23" s="62">
        <v>6.5000000000000002E-2</v>
      </c>
      <c r="CL23" s="62">
        <v>59</v>
      </c>
      <c r="CM23" s="62">
        <v>89</v>
      </c>
      <c r="CN23" s="62">
        <v>14</v>
      </c>
      <c r="CO23" s="62">
        <v>39</v>
      </c>
      <c r="CP23" s="62">
        <v>201</v>
      </c>
      <c r="CQ23" s="62">
        <v>7.14</v>
      </c>
      <c r="CR23" s="62">
        <v>6.38</v>
      </c>
      <c r="CS23" s="62">
        <v>0.505</v>
      </c>
      <c r="CT23" s="62">
        <v>2.895</v>
      </c>
      <c r="CU23" s="62">
        <v>16.920000000000002</v>
      </c>
      <c r="CV23" s="62">
        <v>56.066666666666663</v>
      </c>
      <c r="CW23" s="62">
        <v>46.344999999999999</v>
      </c>
      <c r="CX23" s="62">
        <v>74.358333333333334</v>
      </c>
      <c r="CY23" s="62">
        <v>60.663333333333334</v>
      </c>
      <c r="CZ23" s="62">
        <v>0.13500000000000001</v>
      </c>
      <c r="DA23" s="62">
        <v>8.3333333333333329E-2</v>
      </c>
      <c r="DB23" s="62">
        <v>196.66666666666666</v>
      </c>
      <c r="DC23" s="62">
        <v>296.66666666666669</v>
      </c>
      <c r="DD23" s="62">
        <v>46.666666666666664</v>
      </c>
      <c r="DE23" s="62">
        <v>130</v>
      </c>
      <c r="DF23" s="63">
        <f t="shared" si="0"/>
        <v>540</v>
      </c>
      <c r="DG23" s="62">
        <v>670</v>
      </c>
      <c r="DH23" s="62">
        <v>23.8</v>
      </c>
      <c r="DI23" s="62">
        <v>21.266666666666669</v>
      </c>
      <c r="DJ23" s="62">
        <v>1.6833333333333333</v>
      </c>
      <c r="DK23" s="62">
        <v>9.65</v>
      </c>
      <c r="DL23" s="63">
        <f t="shared" si="1"/>
        <v>46.75</v>
      </c>
      <c r="DM23" s="62">
        <v>56.4</v>
      </c>
      <c r="DN23" s="62">
        <v>19.666666666666664</v>
      </c>
      <c r="DO23" s="62">
        <v>29.666666666666668</v>
      </c>
      <c r="DP23" s="62">
        <v>4.6666666666666661</v>
      </c>
      <c r="DQ23" s="62">
        <v>13</v>
      </c>
      <c r="DR23" s="63">
        <f t="shared" si="2"/>
        <v>53.999999999999993</v>
      </c>
      <c r="DS23" s="62">
        <v>67</v>
      </c>
      <c r="DT23" s="62">
        <v>2.3800000000000003</v>
      </c>
      <c r="DU23" s="62">
        <v>2.1266666666666669</v>
      </c>
      <c r="DV23" s="62">
        <v>0.16833333333333333</v>
      </c>
      <c r="DW23" s="62">
        <v>0.96500000000000008</v>
      </c>
      <c r="DX23" s="63">
        <f t="shared" si="3"/>
        <v>4.6750000000000007</v>
      </c>
      <c r="DY23" s="62">
        <v>5.6400000000000006</v>
      </c>
    </row>
    <row r="24" spans="2:129" x14ac:dyDescent="0.25">
      <c r="B24" s="61">
        <v>6</v>
      </c>
      <c r="C24" s="61" t="s">
        <v>47</v>
      </c>
      <c r="D24" s="61" t="s">
        <v>7</v>
      </c>
      <c r="E24" s="61">
        <v>1</v>
      </c>
      <c r="F24" s="62">
        <v>13</v>
      </c>
      <c r="G24" s="62">
        <v>10</v>
      </c>
      <c r="H24" s="62">
        <v>5</v>
      </c>
      <c r="I24" s="62">
        <v>6</v>
      </c>
      <c r="J24" s="62">
        <v>0</v>
      </c>
      <c r="K24" s="62">
        <v>0</v>
      </c>
      <c r="L24" s="62">
        <v>4</v>
      </c>
      <c r="M24" s="62">
        <v>13</v>
      </c>
      <c r="N24" s="62">
        <v>10</v>
      </c>
      <c r="O24" s="62">
        <v>4</v>
      </c>
      <c r="P24" s="62">
        <v>4</v>
      </c>
      <c r="Q24" s="62">
        <v>1</v>
      </c>
      <c r="R24" s="62">
        <v>0</v>
      </c>
      <c r="S24" s="62">
        <v>5</v>
      </c>
      <c r="T24" s="62">
        <v>3</v>
      </c>
      <c r="U24" s="62">
        <v>0</v>
      </c>
      <c r="V24" s="62">
        <v>3</v>
      </c>
      <c r="W24" s="62">
        <v>0</v>
      </c>
      <c r="X24" s="62">
        <v>13</v>
      </c>
      <c r="Y24" s="62">
        <v>2</v>
      </c>
      <c r="Z24" s="62">
        <v>21</v>
      </c>
      <c r="AA24" s="62">
        <v>10</v>
      </c>
      <c r="AB24" s="62">
        <v>35</v>
      </c>
      <c r="AC24" s="62">
        <v>5</v>
      </c>
      <c r="AD24" s="62">
        <v>1.3</v>
      </c>
      <c r="AE24" s="62">
        <v>1.085</v>
      </c>
      <c r="AF24" s="62">
        <v>0.56000000000000005</v>
      </c>
      <c r="AG24" s="62">
        <v>0.68</v>
      </c>
      <c r="AH24" s="62">
        <v>0</v>
      </c>
      <c r="AI24" s="62">
        <v>0</v>
      </c>
      <c r="AJ24" s="62">
        <v>0.26</v>
      </c>
      <c r="AK24" s="62">
        <v>1</v>
      </c>
      <c r="AL24" s="62">
        <v>0.745</v>
      </c>
      <c r="AM24" s="62">
        <v>0.30499999999999999</v>
      </c>
      <c r="AN24" s="62">
        <v>0.34499999999999997</v>
      </c>
      <c r="AO24" s="62">
        <v>5.5E-2</v>
      </c>
      <c r="AP24" s="62">
        <v>0</v>
      </c>
      <c r="AQ24" s="62">
        <v>0.22</v>
      </c>
      <c r="AR24" s="62">
        <v>0.115</v>
      </c>
      <c r="AS24" s="62">
        <v>0</v>
      </c>
      <c r="AT24" s="62">
        <v>0.115</v>
      </c>
      <c r="AU24" s="62">
        <v>0</v>
      </c>
      <c r="AV24" s="62">
        <v>0.78500000000000003</v>
      </c>
      <c r="AW24" s="62">
        <v>0.75</v>
      </c>
      <c r="AX24" s="62">
        <v>1.33</v>
      </c>
      <c r="AY24" s="62">
        <v>1.65</v>
      </c>
      <c r="AZ24" s="62">
        <v>2.5</v>
      </c>
      <c r="BA24" s="62">
        <v>0.125</v>
      </c>
      <c r="BB24" s="62">
        <v>57.6</v>
      </c>
      <c r="BC24" s="62">
        <v>58.31</v>
      </c>
      <c r="BD24" s="62">
        <v>54.61</v>
      </c>
      <c r="BE24" s="62">
        <v>56.19</v>
      </c>
      <c r="BF24" s="62">
        <v>0</v>
      </c>
      <c r="BG24" s="62">
        <v>0</v>
      </c>
      <c r="BH24" s="62">
        <v>45.62</v>
      </c>
      <c r="BI24" s="62">
        <v>52.76</v>
      </c>
      <c r="BJ24" s="62">
        <v>52.15</v>
      </c>
      <c r="BK24" s="62">
        <v>52.7</v>
      </c>
      <c r="BL24" s="62">
        <v>44.4</v>
      </c>
      <c r="BM24" s="62">
        <v>42.37</v>
      </c>
      <c r="BN24" s="62">
        <v>66.86</v>
      </c>
      <c r="BO24" s="62">
        <v>69.94</v>
      </c>
      <c r="BP24" s="62">
        <v>70.760000000000005</v>
      </c>
      <c r="BQ24" s="62">
        <v>70.34</v>
      </c>
      <c r="BR24" s="62">
        <v>0</v>
      </c>
      <c r="BS24" s="62">
        <v>0</v>
      </c>
      <c r="BT24" s="62">
        <v>61.5</v>
      </c>
      <c r="BU24" s="62">
        <v>63.98</v>
      </c>
      <c r="BV24" s="62">
        <v>77.349999999999994</v>
      </c>
      <c r="BW24" s="62">
        <v>62.68</v>
      </c>
      <c r="BX24" s="62">
        <v>0</v>
      </c>
      <c r="BY24" s="62">
        <v>54.29</v>
      </c>
      <c r="BZ24" s="62">
        <v>0.115</v>
      </c>
      <c r="CA24" s="62">
        <v>0.125</v>
      </c>
      <c r="CB24" s="62">
        <v>0.13</v>
      </c>
      <c r="CC24" s="62">
        <v>0.125</v>
      </c>
      <c r="CD24" s="62">
        <v>0</v>
      </c>
      <c r="CE24" s="62">
        <v>0</v>
      </c>
      <c r="CF24" s="62">
        <v>0.08</v>
      </c>
      <c r="CG24" s="62">
        <v>9.5000000000000001E-2</v>
      </c>
      <c r="CH24" s="62">
        <v>9.5000000000000001E-2</v>
      </c>
      <c r="CI24" s="62">
        <v>0.09</v>
      </c>
      <c r="CJ24" s="62">
        <v>8.5000000000000006E-2</v>
      </c>
      <c r="CK24" s="62">
        <v>5.5E-2</v>
      </c>
      <c r="CL24" s="62">
        <v>34</v>
      </c>
      <c r="CM24" s="62">
        <v>36</v>
      </c>
      <c r="CN24" s="62">
        <v>11</v>
      </c>
      <c r="CO24" s="62">
        <v>86</v>
      </c>
      <c r="CP24" s="62">
        <v>167</v>
      </c>
      <c r="CQ24" s="62">
        <v>3.625</v>
      </c>
      <c r="CR24" s="62">
        <v>2.7100000000000004</v>
      </c>
      <c r="CS24" s="62">
        <v>0.45</v>
      </c>
      <c r="CT24" s="62">
        <v>7.1400000000000006</v>
      </c>
      <c r="CU24" s="62">
        <v>13.925000000000001</v>
      </c>
      <c r="CV24" s="62">
        <v>37.784999999999997</v>
      </c>
      <c r="CW24" s="62">
        <v>48.333333333333336</v>
      </c>
      <c r="CX24" s="62">
        <v>46.316666666666663</v>
      </c>
      <c r="CY24" s="62">
        <v>53.300000000000004</v>
      </c>
      <c r="CZ24" s="62">
        <v>8.2500000000000004E-2</v>
      </c>
      <c r="DA24" s="62">
        <v>8.3333333333333329E-2</v>
      </c>
      <c r="DB24" s="62">
        <v>113.33333333333333</v>
      </c>
      <c r="DC24" s="62">
        <v>120</v>
      </c>
      <c r="DD24" s="62">
        <v>36.666666666666664</v>
      </c>
      <c r="DE24" s="62">
        <v>286.66666666666669</v>
      </c>
      <c r="DF24" s="63">
        <f t="shared" si="0"/>
        <v>270</v>
      </c>
      <c r="DG24" s="62">
        <v>556.66666666666674</v>
      </c>
      <c r="DH24" s="62">
        <v>12.083333333333334</v>
      </c>
      <c r="DI24" s="62">
        <v>9.0333333333333332</v>
      </c>
      <c r="DJ24" s="62">
        <v>1.5</v>
      </c>
      <c r="DK24" s="62">
        <v>23.8</v>
      </c>
      <c r="DL24" s="63">
        <f t="shared" si="1"/>
        <v>22.616666666666667</v>
      </c>
      <c r="DM24" s="62">
        <v>46.416666666666671</v>
      </c>
      <c r="DN24" s="62">
        <v>11.333333333333332</v>
      </c>
      <c r="DO24" s="62">
        <v>12</v>
      </c>
      <c r="DP24" s="62">
        <v>3.6666666666666665</v>
      </c>
      <c r="DQ24" s="62">
        <v>28.666666666666671</v>
      </c>
      <c r="DR24" s="63">
        <f t="shared" si="2"/>
        <v>27</v>
      </c>
      <c r="DS24" s="62">
        <v>55.666666666666671</v>
      </c>
      <c r="DT24" s="62">
        <v>1.2083333333333335</v>
      </c>
      <c r="DU24" s="62">
        <v>0.90333333333333332</v>
      </c>
      <c r="DV24" s="62">
        <v>0.15</v>
      </c>
      <c r="DW24" s="62">
        <v>2.3800000000000003</v>
      </c>
      <c r="DX24" s="63">
        <f t="shared" si="3"/>
        <v>2.2616666666666667</v>
      </c>
      <c r="DY24" s="62">
        <v>4.6416666666666675</v>
      </c>
    </row>
    <row r="25" spans="2:129" x14ac:dyDescent="0.25">
      <c r="B25" s="61">
        <v>6</v>
      </c>
      <c r="C25" s="61" t="s">
        <v>47</v>
      </c>
      <c r="D25" s="61" t="s">
        <v>7</v>
      </c>
      <c r="E25" s="61">
        <v>2</v>
      </c>
      <c r="F25" s="62">
        <v>10</v>
      </c>
      <c r="G25" s="62">
        <v>23</v>
      </c>
      <c r="H25" s="62">
        <v>17</v>
      </c>
      <c r="I25" s="62">
        <v>22</v>
      </c>
      <c r="J25" s="62">
        <v>8</v>
      </c>
      <c r="K25" s="62">
        <v>4</v>
      </c>
      <c r="L25" s="62">
        <v>11</v>
      </c>
      <c r="M25" s="62">
        <v>9</v>
      </c>
      <c r="N25" s="62">
        <v>12</v>
      </c>
      <c r="O25" s="62">
        <v>10</v>
      </c>
      <c r="P25" s="62">
        <v>34</v>
      </c>
      <c r="Q25" s="62">
        <v>7</v>
      </c>
      <c r="R25" s="62">
        <v>0</v>
      </c>
      <c r="S25" s="62">
        <v>2</v>
      </c>
      <c r="T25" s="62">
        <v>5</v>
      </c>
      <c r="U25" s="62">
        <v>0</v>
      </c>
      <c r="V25" s="62">
        <v>9</v>
      </c>
      <c r="W25" s="62">
        <v>1</v>
      </c>
      <c r="X25" s="62">
        <v>2</v>
      </c>
      <c r="Y25" s="62">
        <v>10</v>
      </c>
      <c r="Z25" s="62">
        <v>6</v>
      </c>
      <c r="AA25" s="62">
        <v>10</v>
      </c>
      <c r="AB25" s="62">
        <v>22</v>
      </c>
      <c r="AC25" s="62">
        <v>15</v>
      </c>
      <c r="AD25" s="62">
        <v>1.1200000000000001</v>
      </c>
      <c r="AE25" s="62">
        <v>2.7850000000000001</v>
      </c>
      <c r="AF25" s="62">
        <v>2.2549999999999999</v>
      </c>
      <c r="AG25" s="62">
        <v>2.89</v>
      </c>
      <c r="AH25" s="62">
        <v>0.9</v>
      </c>
      <c r="AI25" s="62">
        <v>0.40500000000000003</v>
      </c>
      <c r="AJ25" s="62">
        <v>0.8</v>
      </c>
      <c r="AK25" s="62">
        <v>0.7</v>
      </c>
      <c r="AL25" s="62">
        <v>0.92</v>
      </c>
      <c r="AM25" s="62">
        <v>0.82499999999999996</v>
      </c>
      <c r="AN25" s="62">
        <v>2.42</v>
      </c>
      <c r="AO25" s="62">
        <v>0.51500000000000001</v>
      </c>
      <c r="AP25" s="62">
        <v>0</v>
      </c>
      <c r="AQ25" s="62">
        <v>0.75</v>
      </c>
      <c r="AR25" s="62">
        <v>0.185</v>
      </c>
      <c r="AS25" s="62">
        <v>0</v>
      </c>
      <c r="AT25" s="62">
        <v>0.32500000000000001</v>
      </c>
      <c r="AU25" s="62">
        <v>4.4999999999999998E-2</v>
      </c>
      <c r="AV25" s="62">
        <v>7.4999999999999997E-2</v>
      </c>
      <c r="AW25" s="62">
        <v>0.82499999999999996</v>
      </c>
      <c r="AX25" s="62">
        <v>0.32</v>
      </c>
      <c r="AY25" s="62">
        <v>1.21</v>
      </c>
      <c r="AZ25" s="62">
        <v>1.165</v>
      </c>
      <c r="BA25" s="62">
        <v>0.91500000000000004</v>
      </c>
      <c r="BB25" s="62">
        <v>58.66</v>
      </c>
      <c r="BC25" s="62">
        <v>56.01</v>
      </c>
      <c r="BD25" s="62">
        <v>60.85</v>
      </c>
      <c r="BE25" s="62">
        <v>56.91</v>
      </c>
      <c r="BF25" s="62">
        <v>52.21</v>
      </c>
      <c r="BG25" s="62">
        <v>54.44</v>
      </c>
      <c r="BH25" s="62">
        <v>51.67</v>
      </c>
      <c r="BI25" s="62">
        <v>50.71</v>
      </c>
      <c r="BJ25" s="62">
        <v>49.44</v>
      </c>
      <c r="BK25" s="62">
        <v>48.48</v>
      </c>
      <c r="BL25" s="62">
        <v>42.67</v>
      </c>
      <c r="BM25" s="62">
        <v>49.44</v>
      </c>
      <c r="BN25" s="62">
        <v>63.42</v>
      </c>
      <c r="BO25" s="62">
        <v>72.959999999999994</v>
      </c>
      <c r="BP25" s="62">
        <v>80.540000000000006</v>
      </c>
      <c r="BQ25" s="62">
        <v>75.209999999999994</v>
      </c>
      <c r="BR25" s="62">
        <v>66.7</v>
      </c>
      <c r="BS25" s="62">
        <v>62.15</v>
      </c>
      <c r="BT25" s="62">
        <v>65.930000000000007</v>
      </c>
      <c r="BU25" s="62">
        <v>71.900000000000006</v>
      </c>
      <c r="BV25" s="62">
        <v>68.13</v>
      </c>
      <c r="BW25" s="62">
        <v>65.14</v>
      </c>
      <c r="BX25" s="62">
        <v>63.22</v>
      </c>
      <c r="BY25" s="62">
        <v>61.47</v>
      </c>
      <c r="BZ25" s="62">
        <v>0.14000000000000001</v>
      </c>
      <c r="CA25" s="62">
        <v>0.14000000000000001</v>
      </c>
      <c r="CB25" s="62">
        <v>0.16</v>
      </c>
      <c r="CC25" s="62">
        <v>0.15</v>
      </c>
      <c r="CD25" s="62">
        <v>0.13500000000000001</v>
      </c>
      <c r="CE25" s="62">
        <v>0.105</v>
      </c>
      <c r="CF25" s="62">
        <v>7.4999999999999997E-2</v>
      </c>
      <c r="CG25" s="62">
        <v>9.5000000000000001E-2</v>
      </c>
      <c r="CH25" s="62">
        <v>9.5000000000000001E-2</v>
      </c>
      <c r="CI25" s="62">
        <v>0.08</v>
      </c>
      <c r="CJ25" s="62">
        <v>0.09</v>
      </c>
      <c r="CK25" s="62">
        <v>0.08</v>
      </c>
      <c r="CL25" s="62">
        <v>84</v>
      </c>
      <c r="CM25" s="62">
        <v>83</v>
      </c>
      <c r="CN25" s="62">
        <v>17</v>
      </c>
      <c r="CO25" s="62">
        <v>65</v>
      </c>
      <c r="CP25" s="62">
        <v>249</v>
      </c>
      <c r="CQ25" s="62">
        <v>10.355</v>
      </c>
      <c r="CR25" s="62">
        <v>6.18</v>
      </c>
      <c r="CS25" s="62">
        <v>1.3049999999999999</v>
      </c>
      <c r="CT25" s="62">
        <v>4.51</v>
      </c>
      <c r="CU25" s="62">
        <v>22.35</v>
      </c>
      <c r="CV25" s="62">
        <v>56.513333333333328</v>
      </c>
      <c r="CW25" s="62">
        <v>48.734999999999992</v>
      </c>
      <c r="CX25" s="62">
        <v>70.163333333333327</v>
      </c>
      <c r="CY25" s="62">
        <v>65.965000000000018</v>
      </c>
      <c r="CZ25" s="62">
        <v>0.13833333333333334</v>
      </c>
      <c r="DA25" s="62">
        <v>8.5833333333333331E-2</v>
      </c>
      <c r="DB25" s="62">
        <v>280</v>
      </c>
      <c r="DC25" s="62">
        <v>276.66666666666669</v>
      </c>
      <c r="DD25" s="62">
        <v>56.666666666666664</v>
      </c>
      <c r="DE25" s="62">
        <v>216.66666666666666</v>
      </c>
      <c r="DF25" s="63">
        <f t="shared" si="0"/>
        <v>613.33333333333337</v>
      </c>
      <c r="DG25" s="62">
        <v>830</v>
      </c>
      <c r="DH25" s="62">
        <v>34.516666666666666</v>
      </c>
      <c r="DI25" s="62">
        <v>20.6</v>
      </c>
      <c r="DJ25" s="62">
        <v>4.3499999999999996</v>
      </c>
      <c r="DK25" s="62">
        <v>15.033333333333333</v>
      </c>
      <c r="DL25" s="63">
        <f t="shared" si="1"/>
        <v>59.466666666666669</v>
      </c>
      <c r="DM25" s="62">
        <v>74.5</v>
      </c>
      <c r="DN25" s="62">
        <v>28</v>
      </c>
      <c r="DO25" s="62">
        <v>27.666666666666668</v>
      </c>
      <c r="DP25" s="62">
        <v>5.6666666666666661</v>
      </c>
      <c r="DQ25" s="62">
        <v>21.666666666666668</v>
      </c>
      <c r="DR25" s="63">
        <f t="shared" si="2"/>
        <v>61.333333333333336</v>
      </c>
      <c r="DS25" s="62">
        <v>83</v>
      </c>
      <c r="DT25" s="62">
        <v>3.4516666666666667</v>
      </c>
      <c r="DU25" s="62">
        <v>2.06</v>
      </c>
      <c r="DV25" s="62">
        <v>0.43499999999999994</v>
      </c>
      <c r="DW25" s="62">
        <v>1.5033333333333334</v>
      </c>
      <c r="DX25" s="63">
        <f t="shared" si="3"/>
        <v>5.9466666666666663</v>
      </c>
      <c r="DY25" s="62">
        <v>7.4499999999999993</v>
      </c>
    </row>
    <row r="26" spans="2:129" x14ac:dyDescent="0.25">
      <c r="B26" s="61">
        <v>6</v>
      </c>
      <c r="C26" s="61" t="s">
        <v>47</v>
      </c>
      <c r="D26" s="61" t="s">
        <v>7</v>
      </c>
      <c r="E26" s="61">
        <v>3</v>
      </c>
      <c r="F26" s="62">
        <v>6</v>
      </c>
      <c r="G26" s="62">
        <v>17</v>
      </c>
      <c r="H26" s="62">
        <v>11</v>
      </c>
      <c r="I26" s="62">
        <v>16</v>
      </c>
      <c r="J26" s="62">
        <v>2</v>
      </c>
      <c r="K26" s="62">
        <v>2</v>
      </c>
      <c r="L26" s="62">
        <v>5</v>
      </c>
      <c r="M26" s="62">
        <v>13</v>
      </c>
      <c r="N26" s="62">
        <v>8</v>
      </c>
      <c r="O26" s="62">
        <v>29</v>
      </c>
      <c r="P26" s="62">
        <v>18</v>
      </c>
      <c r="Q26" s="62">
        <v>5</v>
      </c>
      <c r="R26" s="62">
        <v>0</v>
      </c>
      <c r="S26" s="62">
        <v>4</v>
      </c>
      <c r="T26" s="62">
        <v>5</v>
      </c>
      <c r="U26" s="62">
        <v>9</v>
      </c>
      <c r="V26" s="62">
        <v>2</v>
      </c>
      <c r="W26" s="62">
        <v>3</v>
      </c>
      <c r="X26" s="62">
        <v>0</v>
      </c>
      <c r="Y26" s="62">
        <v>2</v>
      </c>
      <c r="Z26" s="62">
        <v>4</v>
      </c>
      <c r="AA26" s="62">
        <v>14</v>
      </c>
      <c r="AB26" s="62">
        <v>8</v>
      </c>
      <c r="AC26" s="62">
        <v>10</v>
      </c>
      <c r="AD26" s="62">
        <v>0.61499999999999999</v>
      </c>
      <c r="AE26" s="62">
        <v>1.96</v>
      </c>
      <c r="AF26" s="62">
        <v>1.29</v>
      </c>
      <c r="AG26" s="62">
        <v>1.8149999999999999</v>
      </c>
      <c r="AH26" s="62">
        <v>0.21</v>
      </c>
      <c r="AI26" s="62">
        <v>0.2</v>
      </c>
      <c r="AJ26" s="62">
        <v>0.28499999999999998</v>
      </c>
      <c r="AK26" s="62">
        <v>1.0049999999999999</v>
      </c>
      <c r="AL26" s="62">
        <v>0.67</v>
      </c>
      <c r="AM26" s="62">
        <v>2.2050000000000001</v>
      </c>
      <c r="AN26" s="62">
        <v>1.23</v>
      </c>
      <c r="AO26" s="62">
        <v>0.32</v>
      </c>
      <c r="AP26" s="62">
        <v>0</v>
      </c>
      <c r="AQ26" s="62">
        <v>0.15</v>
      </c>
      <c r="AR26" s="62">
        <v>0.17499999999999999</v>
      </c>
      <c r="AS26" s="62">
        <v>0.32</v>
      </c>
      <c r="AT26" s="62">
        <v>8.5000000000000006E-2</v>
      </c>
      <c r="AU26" s="62">
        <v>0.115</v>
      </c>
      <c r="AV26" s="62">
        <v>0</v>
      </c>
      <c r="AW26" s="62">
        <v>0.22</v>
      </c>
      <c r="AX26" s="62">
        <v>0.3</v>
      </c>
      <c r="AY26" s="62">
        <v>0.93</v>
      </c>
      <c r="AZ26" s="62">
        <v>0.46500000000000002</v>
      </c>
      <c r="BA26" s="62">
        <v>0.33500000000000002</v>
      </c>
      <c r="BB26" s="62">
        <v>52.32</v>
      </c>
      <c r="BC26" s="62">
        <v>61.55</v>
      </c>
      <c r="BD26" s="62">
        <v>60.67</v>
      </c>
      <c r="BE26" s="62">
        <v>54.48</v>
      </c>
      <c r="BF26" s="62">
        <v>47.98</v>
      </c>
      <c r="BG26" s="62">
        <v>53.11</v>
      </c>
      <c r="BH26" s="62">
        <v>44.21</v>
      </c>
      <c r="BI26" s="62">
        <v>64.28</v>
      </c>
      <c r="BJ26" s="62">
        <v>47.94</v>
      </c>
      <c r="BK26" s="62">
        <v>59.65</v>
      </c>
      <c r="BL26" s="62">
        <v>45.74</v>
      </c>
      <c r="BM26" s="62">
        <v>45.78</v>
      </c>
      <c r="BN26" s="62">
        <v>75</v>
      </c>
      <c r="BO26" s="62">
        <v>82.73</v>
      </c>
      <c r="BP26" s="62">
        <v>70.819999999999993</v>
      </c>
      <c r="BQ26" s="62">
        <v>68.14</v>
      </c>
      <c r="BR26" s="62">
        <v>60.43</v>
      </c>
      <c r="BS26" s="62">
        <v>64.180000000000007</v>
      </c>
      <c r="BT26" s="62">
        <v>68.319999999999993</v>
      </c>
      <c r="BU26" s="62">
        <v>50.94</v>
      </c>
      <c r="BV26" s="62">
        <v>68.239999999999995</v>
      </c>
      <c r="BW26" s="62">
        <v>63.91</v>
      </c>
      <c r="BX26" s="62">
        <v>53.77</v>
      </c>
      <c r="BY26" s="62">
        <v>53.67</v>
      </c>
      <c r="BZ26" s="62">
        <v>0.125</v>
      </c>
      <c r="CA26" s="62">
        <v>0.16500000000000001</v>
      </c>
      <c r="CB26" s="62">
        <v>0.14499999999999999</v>
      </c>
      <c r="CC26" s="62">
        <v>0.115</v>
      </c>
      <c r="CD26" s="62">
        <v>0.11</v>
      </c>
      <c r="CE26" s="62">
        <v>0.105</v>
      </c>
      <c r="CF26" s="62">
        <v>0.08</v>
      </c>
      <c r="CG26" s="62">
        <v>0.09</v>
      </c>
      <c r="CH26" s="62">
        <v>9.5000000000000001E-2</v>
      </c>
      <c r="CI26" s="62">
        <v>0.09</v>
      </c>
      <c r="CJ26" s="62">
        <v>0.09</v>
      </c>
      <c r="CK26" s="62">
        <v>7.0000000000000007E-2</v>
      </c>
      <c r="CL26" s="62">
        <v>54</v>
      </c>
      <c r="CM26" s="62">
        <v>78</v>
      </c>
      <c r="CN26" s="62">
        <v>23</v>
      </c>
      <c r="CO26" s="62">
        <v>38</v>
      </c>
      <c r="CP26" s="62">
        <v>193</v>
      </c>
      <c r="CQ26" s="62">
        <v>6.09</v>
      </c>
      <c r="CR26" s="62">
        <v>5.7149999999999999</v>
      </c>
      <c r="CS26" s="62">
        <v>0.84499999999999997</v>
      </c>
      <c r="CT26" s="62">
        <v>2.2500000000000004</v>
      </c>
      <c r="CU26" s="62">
        <v>14.9</v>
      </c>
      <c r="CV26" s="62">
        <v>55.018333333333338</v>
      </c>
      <c r="CW26" s="62">
        <v>51.266666666666673</v>
      </c>
      <c r="CX26" s="62">
        <v>70.216666666666669</v>
      </c>
      <c r="CY26" s="62">
        <v>59.808333333333337</v>
      </c>
      <c r="CZ26" s="62">
        <v>0.1275</v>
      </c>
      <c r="DA26" s="62">
        <v>8.5833333333333317E-2</v>
      </c>
      <c r="DB26" s="62">
        <v>180</v>
      </c>
      <c r="DC26" s="62">
        <v>260</v>
      </c>
      <c r="DD26" s="62">
        <v>76.666666666666671</v>
      </c>
      <c r="DE26" s="62">
        <v>126.66666666666667</v>
      </c>
      <c r="DF26" s="63">
        <f t="shared" si="0"/>
        <v>516.66666666666663</v>
      </c>
      <c r="DG26" s="62">
        <v>643.33333333333326</v>
      </c>
      <c r="DH26" s="62">
        <v>20.3</v>
      </c>
      <c r="DI26" s="62">
        <v>19.05</v>
      </c>
      <c r="DJ26" s="62">
        <v>2.8166666666666664</v>
      </c>
      <c r="DK26" s="62">
        <v>7.5000000000000009</v>
      </c>
      <c r="DL26" s="63">
        <f t="shared" si="1"/>
        <v>42.166666666666671</v>
      </c>
      <c r="DM26" s="62">
        <v>49.666666666666671</v>
      </c>
      <c r="DN26" s="62">
        <v>18</v>
      </c>
      <c r="DO26" s="62">
        <v>26</v>
      </c>
      <c r="DP26" s="62">
        <v>7.666666666666667</v>
      </c>
      <c r="DQ26" s="62">
        <v>12.666666666666666</v>
      </c>
      <c r="DR26" s="63">
        <f t="shared" si="2"/>
        <v>51.666666666666664</v>
      </c>
      <c r="DS26" s="62">
        <v>64.333333333333329</v>
      </c>
      <c r="DT26" s="62">
        <v>2.0300000000000002</v>
      </c>
      <c r="DU26" s="62">
        <v>1.905</v>
      </c>
      <c r="DV26" s="62">
        <v>0.28166666666666668</v>
      </c>
      <c r="DW26" s="62">
        <v>0.75000000000000011</v>
      </c>
      <c r="DX26" s="63">
        <f t="shared" si="3"/>
        <v>4.2166666666666668</v>
      </c>
      <c r="DY26" s="62">
        <v>4.9666666666666668</v>
      </c>
    </row>
    <row r="27" spans="2:129" x14ac:dyDescent="0.25">
      <c r="B27" s="61">
        <v>6</v>
      </c>
      <c r="C27" s="61" t="s">
        <v>47</v>
      </c>
      <c r="D27" s="61" t="s">
        <v>7</v>
      </c>
      <c r="E27" s="61">
        <v>4</v>
      </c>
      <c r="F27" s="62">
        <v>5</v>
      </c>
      <c r="G27" s="62">
        <v>8</v>
      </c>
      <c r="H27" s="62">
        <v>5</v>
      </c>
      <c r="I27" s="62">
        <v>6</v>
      </c>
      <c r="J27" s="62">
        <v>0</v>
      </c>
      <c r="K27" s="62">
        <v>0</v>
      </c>
      <c r="L27" s="62">
        <v>2</v>
      </c>
      <c r="M27" s="62">
        <v>31</v>
      </c>
      <c r="N27" s="62">
        <v>32</v>
      </c>
      <c r="O27" s="62">
        <v>36</v>
      </c>
      <c r="P27" s="62">
        <v>17</v>
      </c>
      <c r="Q27" s="62">
        <v>2</v>
      </c>
      <c r="R27" s="62">
        <v>0</v>
      </c>
      <c r="S27" s="62">
        <v>4</v>
      </c>
      <c r="T27" s="62">
        <v>7</v>
      </c>
      <c r="U27" s="62">
        <v>20</v>
      </c>
      <c r="V27" s="62">
        <v>0</v>
      </c>
      <c r="W27" s="62">
        <v>0</v>
      </c>
      <c r="X27" s="62">
        <v>0</v>
      </c>
      <c r="Y27" s="62">
        <v>4</v>
      </c>
      <c r="Z27" s="62">
        <v>8</v>
      </c>
      <c r="AA27" s="62">
        <v>21</v>
      </c>
      <c r="AB27" s="62">
        <v>13</v>
      </c>
      <c r="AC27" s="62">
        <v>13</v>
      </c>
      <c r="AD27" s="62">
        <v>0.495</v>
      </c>
      <c r="AE27" s="62">
        <v>0.92</v>
      </c>
      <c r="AF27" s="62">
        <v>0.53</v>
      </c>
      <c r="AG27" s="62">
        <v>0.66500000000000004</v>
      </c>
      <c r="AH27" s="62">
        <v>0</v>
      </c>
      <c r="AI27" s="62">
        <v>0</v>
      </c>
      <c r="AJ27" s="62">
        <v>0.12</v>
      </c>
      <c r="AK27" s="62">
        <v>2.2749999999999999</v>
      </c>
      <c r="AL27" s="62">
        <v>2.35</v>
      </c>
      <c r="AM27" s="62">
        <v>2.4049999999999998</v>
      </c>
      <c r="AN27" s="62">
        <v>1.085</v>
      </c>
      <c r="AO27" s="62">
        <v>0.15</v>
      </c>
      <c r="AP27" s="62">
        <v>0</v>
      </c>
      <c r="AQ27" s="62">
        <v>0.18</v>
      </c>
      <c r="AR27" s="62">
        <v>0.23</v>
      </c>
      <c r="AS27" s="62">
        <v>0.63</v>
      </c>
      <c r="AT27" s="62">
        <v>0</v>
      </c>
      <c r="AU27" s="62">
        <v>0</v>
      </c>
      <c r="AV27" s="62">
        <v>0</v>
      </c>
      <c r="AW27" s="62">
        <v>0.16</v>
      </c>
      <c r="AX27" s="62">
        <v>0.43</v>
      </c>
      <c r="AY27" s="62">
        <v>1.48</v>
      </c>
      <c r="AZ27" s="62">
        <v>0.52500000000000002</v>
      </c>
      <c r="BA27" s="62">
        <v>0.51500000000000001</v>
      </c>
      <c r="BB27" s="62">
        <v>51</v>
      </c>
      <c r="BC27" s="62">
        <v>55.44</v>
      </c>
      <c r="BD27" s="62">
        <v>54.69</v>
      </c>
      <c r="BE27" s="62">
        <v>55.64</v>
      </c>
      <c r="BF27" s="62">
        <v>0</v>
      </c>
      <c r="BG27" s="62">
        <v>0</v>
      </c>
      <c r="BH27" s="62">
        <v>46.51</v>
      </c>
      <c r="BI27" s="62">
        <v>68.709999999999994</v>
      </c>
      <c r="BJ27" s="62">
        <v>49.3</v>
      </c>
      <c r="BK27" s="62">
        <v>49.92</v>
      </c>
      <c r="BL27" s="62">
        <v>45.76</v>
      </c>
      <c r="BM27" s="62">
        <v>43.86</v>
      </c>
      <c r="BN27" s="62">
        <v>74.790000000000006</v>
      </c>
      <c r="BO27" s="62">
        <v>70.680000000000007</v>
      </c>
      <c r="BP27" s="62">
        <v>68.78</v>
      </c>
      <c r="BQ27" s="62">
        <v>76.040000000000006</v>
      </c>
      <c r="BR27" s="62">
        <v>0</v>
      </c>
      <c r="BS27" s="62">
        <v>0</v>
      </c>
      <c r="BT27" s="62">
        <v>64.930000000000007</v>
      </c>
      <c r="BU27" s="62">
        <v>49.33</v>
      </c>
      <c r="BV27" s="62">
        <v>61.18</v>
      </c>
      <c r="BW27" s="62">
        <v>65.48</v>
      </c>
      <c r="BX27" s="62">
        <v>52.29</v>
      </c>
      <c r="BY27" s="62">
        <v>57.47</v>
      </c>
      <c r="BZ27" s="62">
        <v>0.1</v>
      </c>
      <c r="CA27" s="62">
        <v>0.11</v>
      </c>
      <c r="CB27" s="62">
        <v>0.12</v>
      </c>
      <c r="CC27" s="62">
        <v>0.13500000000000001</v>
      </c>
      <c r="CD27" s="62">
        <v>0</v>
      </c>
      <c r="CE27" s="62">
        <v>0</v>
      </c>
      <c r="CF27" s="62">
        <v>8.5000000000000006E-2</v>
      </c>
      <c r="CG27" s="62">
        <v>0.09</v>
      </c>
      <c r="CH27" s="62">
        <v>0.08</v>
      </c>
      <c r="CI27" s="62">
        <v>9.5000000000000001E-2</v>
      </c>
      <c r="CJ27" s="62">
        <v>8.5000000000000006E-2</v>
      </c>
      <c r="CK27" s="62">
        <v>6.5000000000000002E-2</v>
      </c>
      <c r="CL27" s="62">
        <v>24</v>
      </c>
      <c r="CM27" s="62">
        <v>120</v>
      </c>
      <c r="CN27" s="62">
        <v>31</v>
      </c>
      <c r="CO27" s="62">
        <v>59</v>
      </c>
      <c r="CP27" s="62">
        <v>234</v>
      </c>
      <c r="CQ27" s="62">
        <v>2.6100000000000003</v>
      </c>
      <c r="CR27" s="62">
        <v>8.3849999999999998</v>
      </c>
      <c r="CS27" s="62">
        <v>1.04</v>
      </c>
      <c r="CT27" s="62">
        <v>3.11</v>
      </c>
      <c r="CU27" s="62">
        <v>15.145</v>
      </c>
      <c r="CV27" s="62">
        <v>36.12833333333333</v>
      </c>
      <c r="CW27" s="62">
        <v>50.676666666666669</v>
      </c>
      <c r="CX27" s="62">
        <v>48.381666666666668</v>
      </c>
      <c r="CY27" s="62">
        <v>58.44666666666668</v>
      </c>
      <c r="CZ27" s="62">
        <v>7.7499999999999999E-2</v>
      </c>
      <c r="DA27" s="62">
        <v>8.3333333333333329E-2</v>
      </c>
      <c r="DB27" s="62">
        <v>80</v>
      </c>
      <c r="DC27" s="62">
        <v>400</v>
      </c>
      <c r="DD27" s="62">
        <v>103.33333333333333</v>
      </c>
      <c r="DE27" s="62">
        <v>196.66666666666666</v>
      </c>
      <c r="DF27" s="63">
        <f t="shared" si="0"/>
        <v>583.33333333333337</v>
      </c>
      <c r="DG27" s="62">
        <v>780</v>
      </c>
      <c r="DH27" s="62">
        <v>8.7000000000000011</v>
      </c>
      <c r="DI27" s="62">
        <v>27.95</v>
      </c>
      <c r="DJ27" s="62">
        <v>3.4666666666666663</v>
      </c>
      <c r="DK27" s="62">
        <v>10.366666666666665</v>
      </c>
      <c r="DL27" s="63">
        <f t="shared" si="1"/>
        <v>40.116666666666667</v>
      </c>
      <c r="DM27" s="62">
        <v>50.483333333333334</v>
      </c>
      <c r="DN27" s="62">
        <v>8</v>
      </c>
      <c r="DO27" s="62">
        <v>40</v>
      </c>
      <c r="DP27" s="62">
        <v>10.333333333333334</v>
      </c>
      <c r="DQ27" s="62">
        <v>19.666666666666664</v>
      </c>
      <c r="DR27" s="63">
        <f t="shared" si="2"/>
        <v>58.333333333333336</v>
      </c>
      <c r="DS27" s="62">
        <v>78</v>
      </c>
      <c r="DT27" s="62">
        <v>0.87000000000000011</v>
      </c>
      <c r="DU27" s="62">
        <v>2.7949999999999999</v>
      </c>
      <c r="DV27" s="62">
        <v>0.34666666666666662</v>
      </c>
      <c r="DW27" s="62">
        <v>1.0366666666666666</v>
      </c>
      <c r="DX27" s="63">
        <f t="shared" si="3"/>
        <v>4.0116666666666667</v>
      </c>
      <c r="DY27" s="62">
        <v>5.0483333333333338</v>
      </c>
    </row>
    <row r="28" spans="2:129" x14ac:dyDescent="0.25">
      <c r="B28" s="61">
        <v>7</v>
      </c>
      <c r="C28" s="61" t="s">
        <v>47</v>
      </c>
      <c r="D28" s="61" t="s">
        <v>8</v>
      </c>
      <c r="E28" s="61">
        <v>1</v>
      </c>
      <c r="F28" s="62">
        <v>11</v>
      </c>
      <c r="G28" s="62">
        <v>14</v>
      </c>
      <c r="H28" s="62">
        <v>5</v>
      </c>
      <c r="I28" s="62">
        <v>14</v>
      </c>
      <c r="J28" s="62">
        <v>6</v>
      </c>
      <c r="K28" s="62">
        <v>0</v>
      </c>
      <c r="L28" s="62">
        <v>9</v>
      </c>
      <c r="M28" s="62">
        <v>19</v>
      </c>
      <c r="N28" s="62">
        <v>29</v>
      </c>
      <c r="O28" s="62">
        <v>5</v>
      </c>
      <c r="P28" s="62">
        <v>12</v>
      </c>
      <c r="Q28" s="62">
        <v>9</v>
      </c>
      <c r="R28" s="62">
        <v>0</v>
      </c>
      <c r="S28" s="62">
        <v>2</v>
      </c>
      <c r="T28" s="62">
        <v>2</v>
      </c>
      <c r="U28" s="62">
        <v>0</v>
      </c>
      <c r="V28" s="62">
        <v>3</v>
      </c>
      <c r="W28" s="62">
        <v>2</v>
      </c>
      <c r="X28" s="62">
        <v>0</v>
      </c>
      <c r="Y28" s="62">
        <v>4</v>
      </c>
      <c r="Z28" s="62">
        <v>1</v>
      </c>
      <c r="AA28" s="62">
        <v>0</v>
      </c>
      <c r="AB28" s="62">
        <v>10</v>
      </c>
      <c r="AC28" s="62">
        <v>8</v>
      </c>
      <c r="AD28" s="62">
        <v>1.0249999999999999</v>
      </c>
      <c r="AE28" s="62">
        <v>1.6950000000000001</v>
      </c>
      <c r="AF28" s="62">
        <v>0.53</v>
      </c>
      <c r="AG28" s="62">
        <v>1.63</v>
      </c>
      <c r="AH28" s="62">
        <v>0.59</v>
      </c>
      <c r="AI28" s="62">
        <v>0</v>
      </c>
      <c r="AJ28" s="62">
        <v>0.64</v>
      </c>
      <c r="AK28" s="62">
        <v>1.52</v>
      </c>
      <c r="AL28" s="62">
        <v>2.13</v>
      </c>
      <c r="AM28" s="62">
        <v>0.41</v>
      </c>
      <c r="AN28" s="62">
        <v>0.82</v>
      </c>
      <c r="AO28" s="62">
        <v>0.59</v>
      </c>
      <c r="AP28" s="62">
        <v>0</v>
      </c>
      <c r="AQ28" s="62">
        <v>0.75</v>
      </c>
      <c r="AR28" s="62">
        <v>6.5000000000000002E-2</v>
      </c>
      <c r="AS28" s="62">
        <v>0</v>
      </c>
      <c r="AT28" s="62">
        <v>0.125</v>
      </c>
      <c r="AU28" s="62">
        <v>0.03</v>
      </c>
      <c r="AV28" s="62">
        <v>0.43</v>
      </c>
      <c r="AW28" s="62">
        <v>0.43</v>
      </c>
      <c r="AX28" s="62">
        <v>0.05</v>
      </c>
      <c r="AY28" s="62">
        <v>0</v>
      </c>
      <c r="AZ28" s="62">
        <v>0.4</v>
      </c>
      <c r="BA28" s="62">
        <v>0.53500000000000003</v>
      </c>
      <c r="BB28" s="62">
        <v>55.8</v>
      </c>
      <c r="BC28" s="62">
        <v>74.489999999999995</v>
      </c>
      <c r="BD28" s="62">
        <v>58.04</v>
      </c>
      <c r="BE28" s="62">
        <v>57.63</v>
      </c>
      <c r="BF28" s="62">
        <v>47.26</v>
      </c>
      <c r="BG28" s="62">
        <v>0</v>
      </c>
      <c r="BH28" s="62">
        <v>52.81</v>
      </c>
      <c r="BI28" s="62">
        <v>56.3</v>
      </c>
      <c r="BJ28" s="62">
        <v>51.15</v>
      </c>
      <c r="BK28" s="62">
        <v>48.71</v>
      </c>
      <c r="BL28" s="62">
        <v>47.89</v>
      </c>
      <c r="BM28" s="62">
        <v>53.15</v>
      </c>
      <c r="BN28" s="62">
        <v>66.08</v>
      </c>
      <c r="BO28" s="62">
        <v>68.03</v>
      </c>
      <c r="BP28" s="62">
        <v>62.34</v>
      </c>
      <c r="BQ28" s="62">
        <v>70.16</v>
      </c>
      <c r="BR28" s="62">
        <v>52.39</v>
      </c>
      <c r="BS28" s="62">
        <v>0</v>
      </c>
      <c r="BT28" s="62">
        <v>58.2</v>
      </c>
      <c r="BU28" s="62">
        <v>60.95</v>
      </c>
      <c r="BV28" s="62">
        <v>59.44</v>
      </c>
      <c r="BW28" s="62">
        <v>60.26</v>
      </c>
      <c r="BX28" s="62">
        <v>50.1</v>
      </c>
      <c r="BY28" s="62">
        <v>58.87</v>
      </c>
      <c r="BZ28" s="62">
        <v>0.115</v>
      </c>
      <c r="CA28" s="62">
        <v>0.125</v>
      </c>
      <c r="CB28" s="62">
        <v>0.115</v>
      </c>
      <c r="CC28" s="62">
        <v>0.14000000000000001</v>
      </c>
      <c r="CD28" s="62">
        <v>0.1</v>
      </c>
      <c r="CE28" s="62">
        <v>0</v>
      </c>
      <c r="CF28" s="62">
        <v>0.08</v>
      </c>
      <c r="CG28" s="62">
        <v>9.5000000000000001E-2</v>
      </c>
      <c r="CH28" s="62">
        <v>8.5000000000000006E-2</v>
      </c>
      <c r="CI28" s="62">
        <v>8.5000000000000006E-2</v>
      </c>
      <c r="CJ28" s="62">
        <v>0.08</v>
      </c>
      <c r="CK28" s="62">
        <v>0.09</v>
      </c>
      <c r="CL28" s="62">
        <v>50</v>
      </c>
      <c r="CM28" s="62">
        <v>83</v>
      </c>
      <c r="CN28" s="62">
        <v>9</v>
      </c>
      <c r="CO28" s="62">
        <v>23</v>
      </c>
      <c r="CP28" s="62">
        <v>165</v>
      </c>
      <c r="CQ28" s="62">
        <v>5.47</v>
      </c>
      <c r="CR28" s="62">
        <v>6.11</v>
      </c>
      <c r="CS28" s="62">
        <v>0.97</v>
      </c>
      <c r="CT28" s="62">
        <v>1.8450000000000002</v>
      </c>
      <c r="CU28" s="62">
        <v>14.395000000000001</v>
      </c>
      <c r="CV28" s="62">
        <v>48.87</v>
      </c>
      <c r="CW28" s="62">
        <v>51.668333333333329</v>
      </c>
      <c r="CX28" s="62">
        <v>53.166666666666664</v>
      </c>
      <c r="CY28" s="62">
        <v>57.97</v>
      </c>
      <c r="CZ28" s="62">
        <v>9.9166666666666667E-2</v>
      </c>
      <c r="DA28" s="62">
        <v>8.5833333333333331E-2</v>
      </c>
      <c r="DB28" s="62">
        <v>166.66666666666666</v>
      </c>
      <c r="DC28" s="62">
        <v>276.66666666666669</v>
      </c>
      <c r="DD28" s="62">
        <v>30</v>
      </c>
      <c r="DE28" s="62">
        <v>76.666666666666671</v>
      </c>
      <c r="DF28" s="63">
        <f t="shared" si="0"/>
        <v>473.33333333333337</v>
      </c>
      <c r="DG28" s="62">
        <v>550</v>
      </c>
      <c r="DH28" s="62">
        <v>18.233333333333331</v>
      </c>
      <c r="DI28" s="62">
        <v>20.366666666666667</v>
      </c>
      <c r="DJ28" s="62">
        <v>3.2333333333333334</v>
      </c>
      <c r="DK28" s="62">
        <v>6.1500000000000012</v>
      </c>
      <c r="DL28" s="63">
        <f t="shared" si="1"/>
        <v>41.833333333333329</v>
      </c>
      <c r="DM28" s="62">
        <v>47.983333333333327</v>
      </c>
      <c r="DN28" s="62">
        <v>16.666666666666668</v>
      </c>
      <c r="DO28" s="62">
        <v>27.666666666666668</v>
      </c>
      <c r="DP28" s="62">
        <v>3</v>
      </c>
      <c r="DQ28" s="62">
        <v>7.666666666666667</v>
      </c>
      <c r="DR28" s="63">
        <f t="shared" si="2"/>
        <v>47.333333333333336</v>
      </c>
      <c r="DS28" s="62">
        <v>55</v>
      </c>
      <c r="DT28" s="62">
        <v>1.823333333333333</v>
      </c>
      <c r="DU28" s="62">
        <v>2.0366666666666666</v>
      </c>
      <c r="DV28" s="62">
        <v>0.32333333333333336</v>
      </c>
      <c r="DW28" s="62">
        <v>0.6150000000000001</v>
      </c>
      <c r="DX28" s="63">
        <f t="shared" si="3"/>
        <v>4.1833333333333327</v>
      </c>
      <c r="DY28" s="62">
        <v>4.7983333333333329</v>
      </c>
    </row>
    <row r="29" spans="2:129" x14ac:dyDescent="0.25">
      <c r="B29" s="61">
        <v>7</v>
      </c>
      <c r="C29" s="61" t="s">
        <v>47</v>
      </c>
      <c r="D29" s="61" t="s">
        <v>8</v>
      </c>
      <c r="E29" s="61">
        <v>2</v>
      </c>
      <c r="F29" s="62">
        <v>0</v>
      </c>
      <c r="G29" s="62">
        <v>13</v>
      </c>
      <c r="H29" s="62">
        <v>6</v>
      </c>
      <c r="I29" s="62">
        <v>24</v>
      </c>
      <c r="J29" s="62">
        <v>8</v>
      </c>
      <c r="K29" s="62">
        <v>3</v>
      </c>
      <c r="L29" s="62">
        <v>0</v>
      </c>
      <c r="M29" s="62">
        <v>9</v>
      </c>
      <c r="N29" s="62">
        <v>20</v>
      </c>
      <c r="O29" s="62">
        <v>43</v>
      </c>
      <c r="P29" s="62">
        <v>30</v>
      </c>
      <c r="Q29" s="62">
        <v>21</v>
      </c>
      <c r="R29" s="62">
        <v>0</v>
      </c>
      <c r="S29" s="62">
        <v>1</v>
      </c>
      <c r="T29" s="62">
        <v>2</v>
      </c>
      <c r="U29" s="62">
        <v>6</v>
      </c>
      <c r="V29" s="62">
        <v>7</v>
      </c>
      <c r="W29" s="62">
        <v>9</v>
      </c>
      <c r="X29" s="62">
        <v>3</v>
      </c>
      <c r="Y29" s="62">
        <v>1</v>
      </c>
      <c r="Z29" s="62">
        <v>2</v>
      </c>
      <c r="AA29" s="62">
        <v>12</v>
      </c>
      <c r="AB29" s="62">
        <v>4</v>
      </c>
      <c r="AC29" s="62">
        <v>9</v>
      </c>
      <c r="AD29" s="62">
        <v>0</v>
      </c>
      <c r="AE29" s="62">
        <v>1.4750000000000001</v>
      </c>
      <c r="AF29" s="62">
        <v>0.67</v>
      </c>
      <c r="AG29" s="62">
        <v>2.665</v>
      </c>
      <c r="AH29" s="62">
        <v>0.93</v>
      </c>
      <c r="AI29" s="62">
        <v>0.32</v>
      </c>
      <c r="AJ29" s="62">
        <v>0</v>
      </c>
      <c r="AK29" s="62">
        <v>0.71</v>
      </c>
      <c r="AL29" s="62">
        <v>1.585</v>
      </c>
      <c r="AM29" s="62">
        <v>3.605</v>
      </c>
      <c r="AN29" s="62">
        <v>2.14</v>
      </c>
      <c r="AO29" s="62">
        <v>1.425</v>
      </c>
      <c r="AP29" s="62">
        <v>0</v>
      </c>
      <c r="AQ29" s="62">
        <v>0.45</v>
      </c>
      <c r="AR29" s="62">
        <v>7.4999999999999997E-2</v>
      </c>
      <c r="AS29" s="62">
        <v>0.24</v>
      </c>
      <c r="AT29" s="62">
        <v>0.24</v>
      </c>
      <c r="AU29" s="62">
        <v>0.36</v>
      </c>
      <c r="AV29" s="62">
        <v>0.23</v>
      </c>
      <c r="AW29" s="62">
        <v>0.35</v>
      </c>
      <c r="AX29" s="62">
        <v>0.16</v>
      </c>
      <c r="AY29" s="62">
        <v>0.75</v>
      </c>
      <c r="AZ29" s="62">
        <v>0.33</v>
      </c>
      <c r="BA29" s="62">
        <v>0.40500000000000003</v>
      </c>
      <c r="BB29" s="62">
        <v>0</v>
      </c>
      <c r="BC29" s="62">
        <v>59.75</v>
      </c>
      <c r="BD29" s="62">
        <v>60.54</v>
      </c>
      <c r="BE29" s="62">
        <v>64.680000000000007</v>
      </c>
      <c r="BF29" s="62">
        <v>50.64</v>
      </c>
      <c r="BG29" s="62">
        <v>59.09</v>
      </c>
      <c r="BH29" s="62">
        <v>0</v>
      </c>
      <c r="BI29" s="62">
        <v>53.33</v>
      </c>
      <c r="BJ29" s="62">
        <v>50.78</v>
      </c>
      <c r="BK29" s="62">
        <v>48.73</v>
      </c>
      <c r="BL29" s="62">
        <v>42.3</v>
      </c>
      <c r="BM29" s="62">
        <v>50.91</v>
      </c>
      <c r="BN29" s="62">
        <v>0</v>
      </c>
      <c r="BO29" s="62">
        <v>72.959999999999994</v>
      </c>
      <c r="BP29" s="62">
        <v>69.86</v>
      </c>
      <c r="BQ29" s="62">
        <v>74.13</v>
      </c>
      <c r="BR29" s="62">
        <v>62.24</v>
      </c>
      <c r="BS29" s="62">
        <v>56.66</v>
      </c>
      <c r="BT29" s="62">
        <v>0</v>
      </c>
      <c r="BU29" s="62">
        <v>61.57</v>
      </c>
      <c r="BV29" s="62">
        <v>56.77</v>
      </c>
      <c r="BW29" s="62">
        <v>58.15</v>
      </c>
      <c r="BX29" s="62">
        <v>53.16</v>
      </c>
      <c r="BY29" s="62">
        <v>51.6</v>
      </c>
      <c r="BZ29" s="62">
        <v>0</v>
      </c>
      <c r="CA29" s="62">
        <v>0.13500000000000001</v>
      </c>
      <c r="CB29" s="62">
        <v>0.14000000000000001</v>
      </c>
      <c r="CC29" s="62">
        <v>0.15</v>
      </c>
      <c r="CD29" s="62">
        <v>0.12</v>
      </c>
      <c r="CE29" s="62">
        <v>0.11</v>
      </c>
      <c r="CF29" s="62">
        <v>0</v>
      </c>
      <c r="CG29" s="62">
        <v>0.09</v>
      </c>
      <c r="CH29" s="62">
        <v>8.5000000000000006E-2</v>
      </c>
      <c r="CI29" s="62">
        <v>0.08</v>
      </c>
      <c r="CJ29" s="62">
        <v>0.08</v>
      </c>
      <c r="CK29" s="62">
        <v>0.08</v>
      </c>
      <c r="CL29" s="62">
        <v>54</v>
      </c>
      <c r="CM29" s="62">
        <v>123</v>
      </c>
      <c r="CN29" s="62">
        <v>25</v>
      </c>
      <c r="CO29" s="62">
        <v>31</v>
      </c>
      <c r="CP29" s="62">
        <v>233</v>
      </c>
      <c r="CQ29" s="62">
        <v>6.0600000000000005</v>
      </c>
      <c r="CR29" s="62">
        <v>9.4650000000000016</v>
      </c>
      <c r="CS29" s="62">
        <v>1.3649999999999998</v>
      </c>
      <c r="CT29" s="62">
        <v>2.2250000000000001</v>
      </c>
      <c r="CU29" s="62">
        <v>19.115000000000002</v>
      </c>
      <c r="CV29" s="62">
        <v>49.116666666666674</v>
      </c>
      <c r="CW29" s="62">
        <v>41.008333333333333</v>
      </c>
      <c r="CX29" s="62">
        <v>55.975000000000001</v>
      </c>
      <c r="CY29" s="62">
        <v>46.875</v>
      </c>
      <c r="CZ29" s="62">
        <v>0.10916666666666668</v>
      </c>
      <c r="DA29" s="62">
        <v>6.9166666666666668E-2</v>
      </c>
      <c r="DB29" s="62">
        <v>180</v>
      </c>
      <c r="DC29" s="62">
        <v>410</v>
      </c>
      <c r="DD29" s="62">
        <v>83.333333333333329</v>
      </c>
      <c r="DE29" s="62">
        <v>103.33333333333333</v>
      </c>
      <c r="DF29" s="63">
        <f t="shared" si="0"/>
        <v>673.33333333333337</v>
      </c>
      <c r="DG29" s="62">
        <v>776.66666666666674</v>
      </c>
      <c r="DH29" s="62">
        <v>20.200000000000003</v>
      </c>
      <c r="DI29" s="62">
        <v>31.550000000000004</v>
      </c>
      <c r="DJ29" s="62">
        <v>4.5499999999999989</v>
      </c>
      <c r="DK29" s="62">
        <v>7.416666666666667</v>
      </c>
      <c r="DL29" s="63">
        <f t="shared" si="1"/>
        <v>56.300000000000004</v>
      </c>
      <c r="DM29" s="62">
        <v>63.716666666666669</v>
      </c>
      <c r="DN29" s="62">
        <v>18</v>
      </c>
      <c r="DO29" s="62">
        <v>41</v>
      </c>
      <c r="DP29" s="62">
        <v>8.3333333333333339</v>
      </c>
      <c r="DQ29" s="62">
        <v>10.333333333333334</v>
      </c>
      <c r="DR29" s="63">
        <f t="shared" si="2"/>
        <v>67.333333333333329</v>
      </c>
      <c r="DS29" s="62">
        <v>77.666666666666657</v>
      </c>
      <c r="DT29" s="62">
        <v>2.02</v>
      </c>
      <c r="DU29" s="62">
        <v>3.1550000000000002</v>
      </c>
      <c r="DV29" s="62">
        <v>0.4549999999999999</v>
      </c>
      <c r="DW29" s="62">
        <v>0.7416666666666667</v>
      </c>
      <c r="DX29" s="63">
        <f t="shared" si="3"/>
        <v>5.6300000000000008</v>
      </c>
      <c r="DY29" s="62">
        <v>6.3716666666666679</v>
      </c>
    </row>
    <row r="30" spans="2:129" x14ac:dyDescent="0.25">
      <c r="B30" s="61">
        <v>7</v>
      </c>
      <c r="C30" s="61" t="s">
        <v>47</v>
      </c>
      <c r="D30" s="61" t="s">
        <v>8</v>
      </c>
      <c r="E30" s="61">
        <v>3</v>
      </c>
      <c r="F30" s="62">
        <v>6</v>
      </c>
      <c r="G30" s="62">
        <v>16</v>
      </c>
      <c r="H30" s="62">
        <v>16</v>
      </c>
      <c r="I30" s="62">
        <v>40</v>
      </c>
      <c r="J30" s="62">
        <v>11</v>
      </c>
      <c r="K30" s="62">
        <v>12</v>
      </c>
      <c r="L30" s="62">
        <v>15</v>
      </c>
      <c r="M30" s="62">
        <v>13</v>
      </c>
      <c r="N30" s="62">
        <v>23</v>
      </c>
      <c r="O30" s="62">
        <v>19</v>
      </c>
      <c r="P30" s="62">
        <v>27</v>
      </c>
      <c r="Q30" s="62">
        <v>31</v>
      </c>
      <c r="R30" s="62">
        <v>0</v>
      </c>
      <c r="S30" s="62">
        <v>2</v>
      </c>
      <c r="T30" s="62">
        <v>0</v>
      </c>
      <c r="U30" s="62">
        <v>0</v>
      </c>
      <c r="V30" s="62">
        <v>4</v>
      </c>
      <c r="W30" s="62">
        <v>4</v>
      </c>
      <c r="X30" s="62">
        <v>12</v>
      </c>
      <c r="Y30" s="62">
        <v>3</v>
      </c>
      <c r="Z30" s="62">
        <v>1</v>
      </c>
      <c r="AA30" s="62">
        <v>5</v>
      </c>
      <c r="AB30" s="62">
        <v>3</v>
      </c>
      <c r="AC30" s="62">
        <v>4</v>
      </c>
      <c r="AD30" s="62">
        <v>0.65500000000000003</v>
      </c>
      <c r="AE30" s="62">
        <v>1.825</v>
      </c>
      <c r="AF30" s="62">
        <v>1.895</v>
      </c>
      <c r="AG30" s="62">
        <v>4.53</v>
      </c>
      <c r="AH30" s="62">
        <v>1.24</v>
      </c>
      <c r="AI30" s="62">
        <v>1.345</v>
      </c>
      <c r="AJ30" s="62">
        <v>1.01</v>
      </c>
      <c r="AK30" s="62">
        <v>1.095</v>
      </c>
      <c r="AL30" s="62">
        <v>1.8</v>
      </c>
      <c r="AM30" s="62">
        <v>1.66</v>
      </c>
      <c r="AN30" s="62">
        <v>2.1749999999999998</v>
      </c>
      <c r="AO30" s="62">
        <v>2.3450000000000002</v>
      </c>
      <c r="AP30" s="62">
        <v>0</v>
      </c>
      <c r="AQ30" s="62">
        <v>0.65</v>
      </c>
      <c r="AR30" s="62">
        <v>0</v>
      </c>
      <c r="AS30" s="62">
        <v>0</v>
      </c>
      <c r="AT30" s="62">
        <v>0.13500000000000001</v>
      </c>
      <c r="AU30" s="62">
        <v>0.155</v>
      </c>
      <c r="AV30" s="62">
        <v>0.65500000000000003</v>
      </c>
      <c r="AW30" s="62">
        <v>0.29499999999999998</v>
      </c>
      <c r="AX30" s="62">
        <v>7.4999999999999997E-2</v>
      </c>
      <c r="AY30" s="62">
        <v>0.58499999999999996</v>
      </c>
      <c r="AZ30" s="62">
        <v>0.26</v>
      </c>
      <c r="BA30" s="62">
        <v>0.35</v>
      </c>
      <c r="BB30" s="62">
        <v>58.41</v>
      </c>
      <c r="BC30" s="62">
        <v>60.37</v>
      </c>
      <c r="BD30" s="62">
        <v>63.01</v>
      </c>
      <c r="BE30" s="62">
        <v>62.03</v>
      </c>
      <c r="BF30" s="62">
        <v>55.55</v>
      </c>
      <c r="BG30" s="62">
        <v>61.59</v>
      </c>
      <c r="BH30" s="62">
        <v>55.86</v>
      </c>
      <c r="BI30" s="62">
        <v>53.86</v>
      </c>
      <c r="BJ30" s="62">
        <v>52.54</v>
      </c>
      <c r="BK30" s="62">
        <v>52.04</v>
      </c>
      <c r="BL30" s="62">
        <v>44.96</v>
      </c>
      <c r="BM30" s="62">
        <v>50.27</v>
      </c>
      <c r="BN30" s="62">
        <v>66.86</v>
      </c>
      <c r="BO30" s="62">
        <v>69.94</v>
      </c>
      <c r="BP30" s="62">
        <v>61.58</v>
      </c>
      <c r="BQ30" s="62">
        <v>64.56</v>
      </c>
      <c r="BR30" s="62">
        <v>66.03</v>
      </c>
      <c r="BS30" s="62">
        <v>63.75</v>
      </c>
      <c r="BT30" s="62">
        <v>57.42</v>
      </c>
      <c r="BU30" s="62">
        <v>65.12</v>
      </c>
      <c r="BV30" s="62">
        <v>59.44</v>
      </c>
      <c r="BW30" s="62">
        <v>58.97</v>
      </c>
      <c r="BX30" s="62">
        <v>52.06</v>
      </c>
      <c r="BY30" s="62">
        <v>57.96</v>
      </c>
      <c r="BZ30" s="62">
        <v>0.115</v>
      </c>
      <c r="CA30" s="62">
        <v>0.13500000000000001</v>
      </c>
      <c r="CB30" s="62">
        <v>0.125</v>
      </c>
      <c r="CC30" s="62">
        <v>0.14000000000000001</v>
      </c>
      <c r="CD30" s="62">
        <v>0.15</v>
      </c>
      <c r="CE30" s="62">
        <v>0.13500000000000001</v>
      </c>
      <c r="CF30" s="62">
        <v>6.5000000000000002E-2</v>
      </c>
      <c r="CG30" s="62">
        <v>9.5000000000000001E-2</v>
      </c>
      <c r="CH30" s="62">
        <v>9.5000000000000001E-2</v>
      </c>
      <c r="CI30" s="62">
        <v>0.09</v>
      </c>
      <c r="CJ30" s="62">
        <v>0.08</v>
      </c>
      <c r="CK30" s="62">
        <v>8.5000000000000006E-2</v>
      </c>
      <c r="CL30" s="62">
        <v>101</v>
      </c>
      <c r="CM30" s="62">
        <v>128</v>
      </c>
      <c r="CN30" s="62">
        <v>10</v>
      </c>
      <c r="CO30" s="62">
        <v>28</v>
      </c>
      <c r="CP30" s="62">
        <v>267</v>
      </c>
      <c r="CQ30" s="62">
        <v>11.490000000000002</v>
      </c>
      <c r="CR30" s="62">
        <v>10.085000000000001</v>
      </c>
      <c r="CS30" s="62">
        <v>0.94000000000000006</v>
      </c>
      <c r="CT30" s="62">
        <v>2.2199999999999998</v>
      </c>
      <c r="CU30" s="62">
        <v>24.735000000000003</v>
      </c>
      <c r="CV30" s="62">
        <v>60.160000000000004</v>
      </c>
      <c r="CW30" s="62">
        <v>51.588333333333331</v>
      </c>
      <c r="CX30" s="62">
        <v>65.453333333333333</v>
      </c>
      <c r="CY30" s="62">
        <v>58.494999999999997</v>
      </c>
      <c r="CZ30" s="62">
        <v>0.13333333333333333</v>
      </c>
      <c r="DA30" s="62">
        <v>8.5000000000000006E-2</v>
      </c>
      <c r="DB30" s="62">
        <v>336.66666666666669</v>
      </c>
      <c r="DC30" s="62">
        <v>426.66666666666669</v>
      </c>
      <c r="DD30" s="62">
        <v>33.333333333333336</v>
      </c>
      <c r="DE30" s="62">
        <v>93.333333333333329</v>
      </c>
      <c r="DF30" s="63">
        <f t="shared" si="0"/>
        <v>796.66666666666674</v>
      </c>
      <c r="DG30" s="62">
        <v>890.00000000000011</v>
      </c>
      <c r="DH30" s="62">
        <v>38.300000000000004</v>
      </c>
      <c r="DI30" s="62">
        <v>33.616666666666674</v>
      </c>
      <c r="DJ30" s="62">
        <v>3.1333333333333333</v>
      </c>
      <c r="DK30" s="62">
        <v>7.3999999999999995</v>
      </c>
      <c r="DL30" s="63">
        <f t="shared" si="1"/>
        <v>75.050000000000026</v>
      </c>
      <c r="DM30" s="62">
        <v>82.450000000000031</v>
      </c>
      <c r="DN30" s="62">
        <v>33.666666666666671</v>
      </c>
      <c r="DO30" s="62">
        <v>42.666666666666664</v>
      </c>
      <c r="DP30" s="62">
        <v>3.3333333333333335</v>
      </c>
      <c r="DQ30" s="62">
        <v>9.3333333333333321</v>
      </c>
      <c r="DR30" s="63">
        <f t="shared" si="2"/>
        <v>79.666666666666671</v>
      </c>
      <c r="DS30" s="62">
        <v>89</v>
      </c>
      <c r="DT30" s="62">
        <v>3.8300000000000005</v>
      </c>
      <c r="DU30" s="62">
        <v>3.3616666666666672</v>
      </c>
      <c r="DV30" s="62">
        <v>0.3133333333333333</v>
      </c>
      <c r="DW30" s="62">
        <v>0.74</v>
      </c>
      <c r="DX30" s="63">
        <f t="shared" si="3"/>
        <v>7.5050000000000017</v>
      </c>
      <c r="DY30" s="62">
        <v>8.245000000000001</v>
      </c>
    </row>
    <row r="31" spans="2:129" x14ac:dyDescent="0.25">
      <c r="B31" s="61">
        <v>7</v>
      </c>
      <c r="C31" s="61" t="s">
        <v>47</v>
      </c>
      <c r="D31" s="61" t="s">
        <v>8</v>
      </c>
      <c r="E31" s="61">
        <v>4</v>
      </c>
      <c r="F31" s="62">
        <v>4</v>
      </c>
      <c r="G31" s="62">
        <v>25</v>
      </c>
      <c r="H31" s="62">
        <v>12</v>
      </c>
      <c r="I31" s="62">
        <v>17</v>
      </c>
      <c r="J31" s="62">
        <v>8</v>
      </c>
      <c r="K31" s="62">
        <v>2</v>
      </c>
      <c r="L31" s="62">
        <v>8</v>
      </c>
      <c r="M31" s="62">
        <v>30</v>
      </c>
      <c r="N31" s="62">
        <v>14</v>
      </c>
      <c r="O31" s="62">
        <v>50</v>
      </c>
      <c r="P31" s="62">
        <v>22</v>
      </c>
      <c r="Q31" s="62">
        <v>38</v>
      </c>
      <c r="R31" s="62">
        <v>0</v>
      </c>
      <c r="S31" s="62">
        <v>9</v>
      </c>
      <c r="T31" s="62">
        <v>1</v>
      </c>
      <c r="U31" s="62">
        <v>2</v>
      </c>
      <c r="V31" s="62">
        <v>4</v>
      </c>
      <c r="W31" s="62">
        <v>4</v>
      </c>
      <c r="X31" s="62">
        <v>2</v>
      </c>
      <c r="Y31" s="62">
        <v>2</v>
      </c>
      <c r="Z31" s="62">
        <v>4</v>
      </c>
      <c r="AA31" s="62">
        <v>6</v>
      </c>
      <c r="AB31" s="62">
        <v>2</v>
      </c>
      <c r="AC31" s="62">
        <v>10</v>
      </c>
      <c r="AD31" s="62">
        <v>0.45500000000000002</v>
      </c>
      <c r="AE31" s="62">
        <v>3.04</v>
      </c>
      <c r="AF31" s="62">
        <v>1.35</v>
      </c>
      <c r="AG31" s="62">
        <v>1.87</v>
      </c>
      <c r="AH31" s="62">
        <v>0.82499999999999996</v>
      </c>
      <c r="AI31" s="62">
        <v>0.255</v>
      </c>
      <c r="AJ31" s="62">
        <v>0.63</v>
      </c>
      <c r="AK31" s="62">
        <v>2.3149999999999999</v>
      </c>
      <c r="AL31" s="62">
        <v>1.1850000000000001</v>
      </c>
      <c r="AM31" s="62">
        <v>4.0149999999999997</v>
      </c>
      <c r="AN31" s="62">
        <v>1.645</v>
      </c>
      <c r="AO31" s="62">
        <v>2.64</v>
      </c>
      <c r="AP31" s="62">
        <v>0</v>
      </c>
      <c r="AQ31" s="62">
        <v>0.34499999999999997</v>
      </c>
      <c r="AR31" s="62">
        <v>0.04</v>
      </c>
      <c r="AS31" s="62">
        <v>6.5000000000000002E-2</v>
      </c>
      <c r="AT31" s="62">
        <v>0.13</v>
      </c>
      <c r="AU31" s="62">
        <v>0.18</v>
      </c>
      <c r="AV31" s="62">
        <v>0.14499999999999999</v>
      </c>
      <c r="AW31" s="62">
        <v>0.17</v>
      </c>
      <c r="AX31" s="62">
        <v>0.28999999999999998</v>
      </c>
      <c r="AY31" s="62">
        <v>0.54500000000000004</v>
      </c>
      <c r="AZ31" s="62">
        <v>0.18</v>
      </c>
      <c r="BA31" s="62">
        <v>0.64</v>
      </c>
      <c r="BB31" s="62">
        <v>57.46</v>
      </c>
      <c r="BC31" s="62">
        <v>65.349999999999994</v>
      </c>
      <c r="BD31" s="62">
        <v>55.88</v>
      </c>
      <c r="BE31" s="62">
        <v>64.180000000000007</v>
      </c>
      <c r="BF31" s="62">
        <v>52.93</v>
      </c>
      <c r="BG31" s="62">
        <v>59.92</v>
      </c>
      <c r="BH31" s="62">
        <v>51.45</v>
      </c>
      <c r="BI31" s="62">
        <v>52.4</v>
      </c>
      <c r="BJ31" s="62">
        <v>49.63</v>
      </c>
      <c r="BK31" s="62">
        <v>51.37</v>
      </c>
      <c r="BL31" s="62">
        <v>47.51</v>
      </c>
      <c r="BM31" s="62">
        <v>48.44</v>
      </c>
      <c r="BN31" s="62">
        <v>65.19</v>
      </c>
      <c r="BO31" s="62">
        <v>68.63</v>
      </c>
      <c r="BP31" s="62">
        <v>68.989999999999995</v>
      </c>
      <c r="BQ31" s="62">
        <v>62.48</v>
      </c>
      <c r="BR31" s="62">
        <v>60.62</v>
      </c>
      <c r="BS31" s="62">
        <v>62.36</v>
      </c>
      <c r="BT31" s="62">
        <v>55.55</v>
      </c>
      <c r="BU31" s="62">
        <v>68.260000000000005</v>
      </c>
      <c r="BV31" s="62">
        <v>63.73</v>
      </c>
      <c r="BW31" s="62">
        <v>62.41</v>
      </c>
      <c r="BX31" s="62">
        <v>56.16</v>
      </c>
      <c r="BY31" s="62">
        <v>55.02</v>
      </c>
      <c r="BZ31" s="62">
        <v>0.115</v>
      </c>
      <c r="CA31" s="62">
        <v>0.14000000000000001</v>
      </c>
      <c r="CB31" s="62">
        <v>0.115</v>
      </c>
      <c r="CC31" s="62">
        <v>0.13500000000000001</v>
      </c>
      <c r="CD31" s="62">
        <v>0.115</v>
      </c>
      <c r="CE31" s="62">
        <v>0.13500000000000001</v>
      </c>
      <c r="CF31" s="62">
        <v>0.08</v>
      </c>
      <c r="CG31" s="62">
        <v>0.09</v>
      </c>
      <c r="CH31" s="62">
        <v>0.08</v>
      </c>
      <c r="CI31" s="62">
        <v>0.09</v>
      </c>
      <c r="CJ31" s="62">
        <v>0.09</v>
      </c>
      <c r="CK31" s="62">
        <v>0.08</v>
      </c>
      <c r="CL31" s="62">
        <v>68</v>
      </c>
      <c r="CM31" s="62">
        <v>162</v>
      </c>
      <c r="CN31" s="62">
        <v>20</v>
      </c>
      <c r="CO31" s="62">
        <v>26</v>
      </c>
      <c r="CP31" s="62">
        <v>276</v>
      </c>
      <c r="CQ31" s="62">
        <v>7.7950000000000008</v>
      </c>
      <c r="CR31" s="62">
        <v>12.43</v>
      </c>
      <c r="CS31" s="62">
        <v>0.76</v>
      </c>
      <c r="CT31" s="62">
        <v>1.9699999999999998</v>
      </c>
      <c r="CU31" s="62">
        <v>22.955000000000002</v>
      </c>
      <c r="CV31" s="62">
        <v>59.286666666666669</v>
      </c>
      <c r="CW31" s="62">
        <v>50.133333333333326</v>
      </c>
      <c r="CX31" s="62">
        <v>64.711666666666673</v>
      </c>
      <c r="CY31" s="62">
        <v>60.188333333333333</v>
      </c>
      <c r="CZ31" s="62">
        <v>0.12583333333333332</v>
      </c>
      <c r="DA31" s="62">
        <v>8.4999999999999978E-2</v>
      </c>
      <c r="DB31" s="62">
        <v>226.66666666666666</v>
      </c>
      <c r="DC31" s="62">
        <v>540</v>
      </c>
      <c r="DD31" s="62">
        <v>66.666666666666671</v>
      </c>
      <c r="DE31" s="62">
        <v>86.666666666666671</v>
      </c>
      <c r="DF31" s="63">
        <f t="shared" si="0"/>
        <v>833.33333333333326</v>
      </c>
      <c r="DG31" s="62">
        <v>919.99999999999989</v>
      </c>
      <c r="DH31" s="62">
        <v>25.983333333333338</v>
      </c>
      <c r="DI31" s="62">
        <v>41.433333333333337</v>
      </c>
      <c r="DJ31" s="62">
        <v>2.5333333333333337</v>
      </c>
      <c r="DK31" s="62">
        <v>6.5666666666666655</v>
      </c>
      <c r="DL31" s="63">
        <f t="shared" si="1"/>
        <v>69.95</v>
      </c>
      <c r="DM31" s="62">
        <v>76.516666666666666</v>
      </c>
      <c r="DN31" s="62">
        <v>22.666666666666664</v>
      </c>
      <c r="DO31" s="62">
        <v>54</v>
      </c>
      <c r="DP31" s="62">
        <v>6.666666666666667</v>
      </c>
      <c r="DQ31" s="62">
        <v>8.6666666666666679</v>
      </c>
      <c r="DR31" s="63">
        <f t="shared" si="2"/>
        <v>83.333333333333329</v>
      </c>
      <c r="DS31" s="62">
        <v>92</v>
      </c>
      <c r="DT31" s="62">
        <v>2.5983333333333336</v>
      </c>
      <c r="DU31" s="62">
        <v>4.1433333333333335</v>
      </c>
      <c r="DV31" s="62">
        <v>0.25333333333333341</v>
      </c>
      <c r="DW31" s="62">
        <v>0.65666666666666651</v>
      </c>
      <c r="DX31" s="63">
        <f t="shared" si="3"/>
        <v>6.995000000000001</v>
      </c>
      <c r="DY31" s="62">
        <v>7.6516666666666673</v>
      </c>
    </row>
    <row r="32" spans="2:129" x14ac:dyDescent="0.25">
      <c r="B32" s="61">
        <v>8</v>
      </c>
      <c r="C32" s="61" t="s">
        <v>47</v>
      </c>
      <c r="D32" s="61" t="s">
        <v>46</v>
      </c>
      <c r="E32" s="61">
        <v>1</v>
      </c>
      <c r="F32" s="62">
        <v>2</v>
      </c>
      <c r="G32" s="62">
        <v>6</v>
      </c>
      <c r="H32" s="62">
        <v>11</v>
      </c>
      <c r="I32" s="62">
        <v>9</v>
      </c>
      <c r="J32" s="62">
        <v>2</v>
      </c>
      <c r="K32" s="62">
        <v>2</v>
      </c>
      <c r="L32" s="62">
        <v>1</v>
      </c>
      <c r="M32" s="62">
        <v>3</v>
      </c>
      <c r="N32" s="62">
        <v>4</v>
      </c>
      <c r="O32" s="62">
        <v>3</v>
      </c>
      <c r="P32" s="62">
        <v>3</v>
      </c>
      <c r="Q32" s="62">
        <v>5</v>
      </c>
      <c r="R32" s="62">
        <v>0</v>
      </c>
      <c r="S32" s="62">
        <v>0</v>
      </c>
      <c r="T32" s="62">
        <v>0</v>
      </c>
      <c r="U32" s="62">
        <v>2</v>
      </c>
      <c r="V32" s="62">
        <v>0</v>
      </c>
      <c r="W32" s="62">
        <v>0</v>
      </c>
      <c r="X32" s="62">
        <v>0</v>
      </c>
      <c r="Y32" s="62">
        <v>2</v>
      </c>
      <c r="Z32" s="62">
        <v>3</v>
      </c>
      <c r="AA32" s="62">
        <v>3</v>
      </c>
      <c r="AB32" s="62">
        <v>2</v>
      </c>
      <c r="AC32" s="62">
        <v>14</v>
      </c>
      <c r="AD32" s="62">
        <v>0.26500000000000001</v>
      </c>
      <c r="AE32" s="62">
        <v>0.86</v>
      </c>
      <c r="AF32" s="62">
        <v>1.42</v>
      </c>
      <c r="AG32" s="62">
        <v>1.1950000000000001</v>
      </c>
      <c r="AH32" s="62">
        <v>0.215</v>
      </c>
      <c r="AI32" s="62">
        <v>0.25</v>
      </c>
      <c r="AJ32" s="62">
        <v>6.5000000000000002E-2</v>
      </c>
      <c r="AK32" s="62">
        <v>0.23</v>
      </c>
      <c r="AL32" s="62">
        <v>0.315</v>
      </c>
      <c r="AM32" s="62">
        <v>0.21</v>
      </c>
      <c r="AN32" s="62">
        <v>0.215</v>
      </c>
      <c r="AO32" s="62">
        <v>0.42</v>
      </c>
      <c r="AP32" s="62">
        <v>0</v>
      </c>
      <c r="AQ32" s="62">
        <v>0</v>
      </c>
      <c r="AR32" s="62">
        <v>0</v>
      </c>
      <c r="AS32" s="62">
        <v>7.4999999999999997E-2</v>
      </c>
      <c r="AT32" s="62">
        <v>0</v>
      </c>
      <c r="AU32" s="62">
        <v>0</v>
      </c>
      <c r="AV32" s="62">
        <v>0</v>
      </c>
      <c r="AW32" s="62">
        <v>0.20499999999999999</v>
      </c>
      <c r="AX32" s="62">
        <v>0.31</v>
      </c>
      <c r="AY32" s="62">
        <v>0.22</v>
      </c>
      <c r="AZ32" s="62">
        <v>0.12</v>
      </c>
      <c r="BA32" s="62">
        <v>1.165</v>
      </c>
      <c r="BB32" s="62">
        <v>57.5</v>
      </c>
      <c r="BC32" s="62">
        <v>61.68</v>
      </c>
      <c r="BD32" s="62">
        <v>61.62</v>
      </c>
      <c r="BE32" s="62">
        <v>56.25</v>
      </c>
      <c r="BF32" s="62">
        <v>46.76</v>
      </c>
      <c r="BG32" s="62">
        <v>53.65</v>
      </c>
      <c r="BH32" s="62">
        <v>52.3</v>
      </c>
      <c r="BI32" s="62">
        <v>47.17</v>
      </c>
      <c r="BJ32" s="62">
        <v>51.06</v>
      </c>
      <c r="BK32" s="62">
        <v>49.59</v>
      </c>
      <c r="BL32" s="62">
        <v>40</v>
      </c>
      <c r="BM32" s="62">
        <v>47.77</v>
      </c>
      <c r="BN32" s="62">
        <v>80.599999999999994</v>
      </c>
      <c r="BO32" s="62">
        <v>82.99</v>
      </c>
      <c r="BP32" s="62">
        <v>77.709999999999994</v>
      </c>
      <c r="BQ32" s="62">
        <v>83.75</v>
      </c>
      <c r="BR32" s="62">
        <v>71.63</v>
      </c>
      <c r="BS32" s="62">
        <v>74.459999999999994</v>
      </c>
      <c r="BT32" s="62">
        <v>67.17</v>
      </c>
      <c r="BU32" s="62">
        <v>68.739999999999995</v>
      </c>
      <c r="BV32" s="62">
        <v>71.98</v>
      </c>
      <c r="BW32" s="62">
        <v>65.36</v>
      </c>
      <c r="BX32" s="62">
        <v>49.55</v>
      </c>
      <c r="BY32" s="62">
        <v>73.5</v>
      </c>
      <c r="BZ32" s="62">
        <v>0.155</v>
      </c>
      <c r="CA32" s="62">
        <v>0.17</v>
      </c>
      <c r="CB32" s="62">
        <v>0.16</v>
      </c>
      <c r="CC32" s="62">
        <v>0.14000000000000001</v>
      </c>
      <c r="CD32" s="62">
        <v>0.115</v>
      </c>
      <c r="CE32" s="62">
        <v>0.125</v>
      </c>
      <c r="CF32" s="62">
        <v>6.5000000000000002E-2</v>
      </c>
      <c r="CG32" s="62">
        <v>8.5000000000000006E-2</v>
      </c>
      <c r="CH32" s="62">
        <v>9.5000000000000001E-2</v>
      </c>
      <c r="CI32" s="62">
        <v>0.09</v>
      </c>
      <c r="CJ32" s="62">
        <v>0.06</v>
      </c>
      <c r="CK32" s="62">
        <v>0.09</v>
      </c>
      <c r="CL32" s="62">
        <v>32</v>
      </c>
      <c r="CM32" s="62">
        <v>19</v>
      </c>
      <c r="CN32" s="62">
        <v>2</v>
      </c>
      <c r="CO32" s="62">
        <v>24</v>
      </c>
      <c r="CP32" s="62">
        <v>77</v>
      </c>
      <c r="CQ32" s="62">
        <v>4.2050000000000001</v>
      </c>
      <c r="CR32" s="62">
        <v>1.4550000000000001</v>
      </c>
      <c r="CS32" s="62">
        <v>7.4999999999999997E-2</v>
      </c>
      <c r="CT32" s="62">
        <v>2.02</v>
      </c>
      <c r="CU32" s="62">
        <v>7.7550000000000008</v>
      </c>
      <c r="CV32" s="62">
        <v>56.243333333333332</v>
      </c>
      <c r="CW32" s="62">
        <v>47.981666666666662</v>
      </c>
      <c r="CX32" s="62">
        <v>78.523333333333326</v>
      </c>
      <c r="CY32" s="62">
        <v>66.05</v>
      </c>
      <c r="CZ32" s="62">
        <v>0.14416666666666667</v>
      </c>
      <c r="DA32" s="62">
        <v>8.0833333333333326E-2</v>
      </c>
      <c r="DB32" s="62">
        <v>106.66666666666667</v>
      </c>
      <c r="DC32" s="62">
        <v>63.333333333333336</v>
      </c>
      <c r="DD32" s="62">
        <v>6.666666666666667</v>
      </c>
      <c r="DE32" s="62">
        <v>80</v>
      </c>
      <c r="DF32" s="63">
        <f t="shared" si="0"/>
        <v>176.66666666666666</v>
      </c>
      <c r="DG32" s="62">
        <v>256.66666666666663</v>
      </c>
      <c r="DH32" s="62">
        <v>14.016666666666666</v>
      </c>
      <c r="DI32" s="62">
        <v>4.8499999999999996</v>
      </c>
      <c r="DJ32" s="62">
        <v>0.25</v>
      </c>
      <c r="DK32" s="62">
        <v>6.7333333333333334</v>
      </c>
      <c r="DL32" s="63">
        <f t="shared" si="1"/>
        <v>19.116666666666667</v>
      </c>
      <c r="DM32" s="62">
        <v>25.85</v>
      </c>
      <c r="DN32" s="62">
        <v>10.666666666666666</v>
      </c>
      <c r="DO32" s="62">
        <v>6.333333333333333</v>
      </c>
      <c r="DP32" s="62">
        <v>0.66666666666666663</v>
      </c>
      <c r="DQ32" s="62">
        <v>8</v>
      </c>
      <c r="DR32" s="63">
        <f t="shared" si="2"/>
        <v>17.666666666666668</v>
      </c>
      <c r="DS32" s="62">
        <v>25.666666666666668</v>
      </c>
      <c r="DT32" s="62">
        <v>1.4016666666666666</v>
      </c>
      <c r="DU32" s="62">
        <v>0.48499999999999999</v>
      </c>
      <c r="DV32" s="62">
        <v>2.5000000000000001E-2</v>
      </c>
      <c r="DW32" s="62">
        <v>0.67333333333333334</v>
      </c>
      <c r="DX32" s="63">
        <f t="shared" si="3"/>
        <v>1.9116666666666666</v>
      </c>
      <c r="DY32" s="62">
        <v>2.585</v>
      </c>
    </row>
    <row r="33" spans="2:129" x14ac:dyDescent="0.25">
      <c r="B33" s="61">
        <v>8</v>
      </c>
      <c r="C33" s="61" t="s">
        <v>47</v>
      </c>
      <c r="D33" s="61" t="s">
        <v>46</v>
      </c>
      <c r="E33" s="61">
        <v>2</v>
      </c>
      <c r="F33" s="62">
        <v>5</v>
      </c>
      <c r="G33" s="62">
        <v>4</v>
      </c>
      <c r="H33" s="62">
        <v>17</v>
      </c>
      <c r="I33" s="62">
        <v>22</v>
      </c>
      <c r="J33" s="62">
        <v>11</v>
      </c>
      <c r="K33" s="62">
        <v>10</v>
      </c>
      <c r="L33" s="62">
        <v>0</v>
      </c>
      <c r="M33" s="62">
        <v>4</v>
      </c>
      <c r="N33" s="62">
        <v>5</v>
      </c>
      <c r="O33" s="62">
        <v>7</v>
      </c>
      <c r="P33" s="62">
        <v>7</v>
      </c>
      <c r="Q33" s="62">
        <v>11</v>
      </c>
      <c r="R33" s="62">
        <v>0</v>
      </c>
      <c r="S33" s="62">
        <v>0</v>
      </c>
      <c r="T33" s="62">
        <v>2</v>
      </c>
      <c r="U33" s="62">
        <v>0</v>
      </c>
      <c r="V33" s="62">
        <v>0</v>
      </c>
      <c r="W33" s="62">
        <v>1</v>
      </c>
      <c r="X33" s="62">
        <v>4</v>
      </c>
      <c r="Y33" s="62">
        <v>6</v>
      </c>
      <c r="Z33" s="62">
        <v>1</v>
      </c>
      <c r="AA33" s="62">
        <v>8</v>
      </c>
      <c r="AB33" s="62">
        <v>8</v>
      </c>
      <c r="AC33" s="62">
        <v>11</v>
      </c>
      <c r="AD33" s="62">
        <v>0.51</v>
      </c>
      <c r="AE33" s="62">
        <v>0.68</v>
      </c>
      <c r="AF33" s="62">
        <v>2.415</v>
      </c>
      <c r="AG33" s="62">
        <v>3.13</v>
      </c>
      <c r="AH33" s="62">
        <v>1.86</v>
      </c>
      <c r="AI33" s="62">
        <v>1.57</v>
      </c>
      <c r="AJ33" s="62">
        <v>0</v>
      </c>
      <c r="AK33" s="62">
        <v>0.3</v>
      </c>
      <c r="AL33" s="62">
        <v>0.42</v>
      </c>
      <c r="AM33" s="62">
        <v>0.46500000000000002</v>
      </c>
      <c r="AN33" s="62">
        <v>0.52</v>
      </c>
      <c r="AO33" s="62">
        <v>0.96</v>
      </c>
      <c r="AP33" s="62">
        <v>0</v>
      </c>
      <c r="AQ33" s="62">
        <v>0</v>
      </c>
      <c r="AR33" s="62">
        <v>9.5000000000000001E-2</v>
      </c>
      <c r="AS33" s="62">
        <v>0</v>
      </c>
      <c r="AT33" s="62">
        <v>0</v>
      </c>
      <c r="AU33" s="62">
        <v>0.04</v>
      </c>
      <c r="AV33" s="62">
        <v>0.33</v>
      </c>
      <c r="AW33" s="62">
        <v>0.66500000000000004</v>
      </c>
      <c r="AX33" s="62">
        <v>0.15</v>
      </c>
      <c r="AY33" s="62">
        <v>0.73499999999999999</v>
      </c>
      <c r="AZ33" s="62">
        <v>0.83</v>
      </c>
      <c r="BA33" s="62">
        <v>1.155</v>
      </c>
      <c r="BB33" s="62">
        <v>59.64</v>
      </c>
      <c r="BC33" s="62">
        <v>56.49</v>
      </c>
      <c r="BD33" s="62">
        <v>62.28</v>
      </c>
      <c r="BE33" s="62">
        <v>57.58</v>
      </c>
      <c r="BF33" s="62">
        <v>56.72</v>
      </c>
      <c r="BG33" s="62">
        <v>60.06</v>
      </c>
      <c r="BH33" s="62">
        <v>0</v>
      </c>
      <c r="BI33" s="62">
        <v>48.6</v>
      </c>
      <c r="BJ33" s="62">
        <v>49.34</v>
      </c>
      <c r="BK33" s="62">
        <v>49.36</v>
      </c>
      <c r="BL33" s="62">
        <v>37.229999999999997</v>
      </c>
      <c r="BM33" s="62">
        <v>49.67</v>
      </c>
      <c r="BN33" s="62">
        <v>78.56</v>
      </c>
      <c r="BO33" s="62">
        <v>81.78</v>
      </c>
      <c r="BP33" s="62">
        <v>80.75</v>
      </c>
      <c r="BQ33" s="62">
        <v>56.91</v>
      </c>
      <c r="BR33" s="62">
        <v>75.16</v>
      </c>
      <c r="BS33" s="62">
        <v>74.75</v>
      </c>
      <c r="BT33" s="62">
        <v>0</v>
      </c>
      <c r="BU33" s="62">
        <v>63.02</v>
      </c>
      <c r="BV33" s="62">
        <v>73.53</v>
      </c>
      <c r="BW33" s="62">
        <v>66.28</v>
      </c>
      <c r="BX33" s="62">
        <v>55.48</v>
      </c>
      <c r="BY33" s="62">
        <v>64.3</v>
      </c>
      <c r="BZ33" s="62">
        <v>0.14499999999999999</v>
      </c>
      <c r="CA33" s="62">
        <v>0.14000000000000001</v>
      </c>
      <c r="CB33" s="62">
        <v>0.115</v>
      </c>
      <c r="CC33" s="62">
        <v>0.13500000000000001</v>
      </c>
      <c r="CD33" s="62">
        <v>0.16500000000000001</v>
      </c>
      <c r="CE33" s="62">
        <v>0.16500000000000001</v>
      </c>
      <c r="CF33" s="62">
        <v>0</v>
      </c>
      <c r="CG33" s="62">
        <v>7.4999999999999997E-2</v>
      </c>
      <c r="CH33" s="62">
        <v>8.5000000000000006E-2</v>
      </c>
      <c r="CI33" s="62">
        <v>7.4999999999999997E-2</v>
      </c>
      <c r="CJ33" s="62">
        <v>7.0000000000000007E-2</v>
      </c>
      <c r="CK33" s="62">
        <v>8.5000000000000006E-2</v>
      </c>
      <c r="CL33" s="62">
        <v>69</v>
      </c>
      <c r="CM33" s="62">
        <v>34</v>
      </c>
      <c r="CN33" s="62">
        <v>3</v>
      </c>
      <c r="CO33" s="62">
        <v>38</v>
      </c>
      <c r="CP33" s="62">
        <v>144</v>
      </c>
      <c r="CQ33" s="62">
        <v>10.164999999999999</v>
      </c>
      <c r="CR33" s="62">
        <v>2.665</v>
      </c>
      <c r="CS33" s="62">
        <v>0.13500000000000001</v>
      </c>
      <c r="CT33" s="62">
        <v>3.8650000000000002</v>
      </c>
      <c r="CU33" s="62">
        <v>16.829999999999998</v>
      </c>
      <c r="CV33" s="62">
        <v>58.795000000000009</v>
      </c>
      <c r="CW33" s="62">
        <v>39.033333333333331</v>
      </c>
      <c r="CX33" s="62">
        <v>74.651666666666657</v>
      </c>
      <c r="CY33" s="62">
        <v>53.768333333333338</v>
      </c>
      <c r="CZ33" s="62">
        <v>0.14416666666666669</v>
      </c>
      <c r="DA33" s="62">
        <v>6.5000000000000002E-2</v>
      </c>
      <c r="DB33" s="62">
        <v>230</v>
      </c>
      <c r="DC33" s="62">
        <v>113.33333333333333</v>
      </c>
      <c r="DD33" s="62">
        <v>10</v>
      </c>
      <c r="DE33" s="62">
        <v>126.66666666666667</v>
      </c>
      <c r="DF33" s="63">
        <f t="shared" si="0"/>
        <v>353.33333333333331</v>
      </c>
      <c r="DG33" s="62">
        <v>480</v>
      </c>
      <c r="DH33" s="62">
        <v>33.883333333333326</v>
      </c>
      <c r="DI33" s="62">
        <v>8.8833333333333346</v>
      </c>
      <c r="DJ33" s="62">
        <v>0.45</v>
      </c>
      <c r="DK33" s="62">
        <v>12.883333333333335</v>
      </c>
      <c r="DL33" s="63">
        <f t="shared" si="1"/>
        <v>43.216666666666661</v>
      </c>
      <c r="DM33" s="62">
        <v>56.099999999999994</v>
      </c>
      <c r="DN33" s="62">
        <v>23</v>
      </c>
      <c r="DO33" s="62">
        <v>11.333333333333332</v>
      </c>
      <c r="DP33" s="62">
        <v>1</v>
      </c>
      <c r="DQ33" s="62">
        <v>12.666666666666666</v>
      </c>
      <c r="DR33" s="63">
        <f t="shared" si="2"/>
        <v>35.333333333333329</v>
      </c>
      <c r="DS33" s="62">
        <v>47.999999999999993</v>
      </c>
      <c r="DT33" s="62">
        <v>3.3883333333333328</v>
      </c>
      <c r="DU33" s="62">
        <v>0.88833333333333342</v>
      </c>
      <c r="DV33" s="62">
        <v>4.5000000000000005E-2</v>
      </c>
      <c r="DW33" s="62">
        <v>1.2883333333333333</v>
      </c>
      <c r="DX33" s="63">
        <f t="shared" si="3"/>
        <v>4.3216666666666663</v>
      </c>
      <c r="DY33" s="62">
        <v>5.6099999999999994</v>
      </c>
    </row>
    <row r="34" spans="2:129" x14ac:dyDescent="0.25">
      <c r="B34" s="61">
        <v>8</v>
      </c>
      <c r="C34" s="61" t="s">
        <v>47</v>
      </c>
      <c r="D34" s="61" t="s">
        <v>46</v>
      </c>
      <c r="E34" s="61">
        <v>3</v>
      </c>
      <c r="F34" s="62">
        <v>3</v>
      </c>
      <c r="G34" s="62">
        <v>5</v>
      </c>
      <c r="H34" s="62">
        <v>7</v>
      </c>
      <c r="I34" s="62">
        <v>11</v>
      </c>
      <c r="J34" s="62">
        <v>7</v>
      </c>
      <c r="K34" s="62">
        <v>8</v>
      </c>
      <c r="L34" s="62">
        <v>2</v>
      </c>
      <c r="M34" s="62">
        <v>2</v>
      </c>
      <c r="N34" s="62">
        <v>8</v>
      </c>
      <c r="O34" s="62">
        <v>4</v>
      </c>
      <c r="P34" s="62">
        <v>0</v>
      </c>
      <c r="Q34" s="62">
        <v>5</v>
      </c>
      <c r="R34" s="62">
        <v>0</v>
      </c>
      <c r="S34" s="62">
        <v>0</v>
      </c>
      <c r="T34" s="62">
        <v>0</v>
      </c>
      <c r="U34" s="62">
        <v>1</v>
      </c>
      <c r="V34" s="62">
        <v>1</v>
      </c>
      <c r="W34" s="62">
        <v>0</v>
      </c>
      <c r="X34" s="62">
        <v>4</v>
      </c>
      <c r="Y34" s="62">
        <v>1</v>
      </c>
      <c r="Z34" s="62">
        <v>5</v>
      </c>
      <c r="AA34" s="62">
        <v>6</v>
      </c>
      <c r="AB34" s="62">
        <v>2</v>
      </c>
      <c r="AC34" s="62">
        <v>4</v>
      </c>
      <c r="AD34" s="62">
        <v>0.44500000000000001</v>
      </c>
      <c r="AE34" s="62">
        <v>0.92500000000000004</v>
      </c>
      <c r="AF34" s="62">
        <v>1.075</v>
      </c>
      <c r="AG34" s="62">
        <v>1.405</v>
      </c>
      <c r="AH34" s="62">
        <v>0.98</v>
      </c>
      <c r="AI34" s="62">
        <v>1.2</v>
      </c>
      <c r="AJ34" s="62">
        <v>0.16500000000000001</v>
      </c>
      <c r="AK34" s="62">
        <v>0.125</v>
      </c>
      <c r="AL34" s="62">
        <v>0.68</v>
      </c>
      <c r="AM34" s="62">
        <v>0.35</v>
      </c>
      <c r="AN34" s="62">
        <v>0</v>
      </c>
      <c r="AO34" s="62">
        <v>0.38</v>
      </c>
      <c r="AP34" s="62">
        <v>0</v>
      </c>
      <c r="AQ34" s="62">
        <v>0</v>
      </c>
      <c r="AR34" s="62">
        <v>0</v>
      </c>
      <c r="AS34" s="62">
        <v>0.03</v>
      </c>
      <c r="AT34" s="62">
        <v>4.4999999999999998E-2</v>
      </c>
      <c r="AU34" s="62">
        <v>0</v>
      </c>
      <c r="AV34" s="62">
        <v>0.53500000000000003</v>
      </c>
      <c r="AW34" s="62">
        <v>0.7</v>
      </c>
      <c r="AX34" s="62">
        <v>0.88500000000000001</v>
      </c>
      <c r="AY34" s="62">
        <v>0.60499999999999998</v>
      </c>
      <c r="AZ34" s="62">
        <v>0.21</v>
      </c>
      <c r="BA34" s="62">
        <v>0.32500000000000001</v>
      </c>
      <c r="BB34" s="62">
        <v>56.61</v>
      </c>
      <c r="BC34" s="62">
        <v>61.32</v>
      </c>
      <c r="BD34" s="62">
        <v>57.74</v>
      </c>
      <c r="BE34" s="62">
        <v>55.89</v>
      </c>
      <c r="BF34" s="62">
        <v>59.33</v>
      </c>
      <c r="BG34" s="62">
        <v>53.64</v>
      </c>
      <c r="BH34" s="62">
        <v>46.33</v>
      </c>
      <c r="BI34" s="62">
        <v>46.16</v>
      </c>
      <c r="BJ34" s="62">
        <v>51.95</v>
      </c>
      <c r="BK34" s="62">
        <v>42.19</v>
      </c>
      <c r="BL34" s="62">
        <v>0</v>
      </c>
      <c r="BM34" s="62">
        <v>49.4</v>
      </c>
      <c r="BN34" s="62">
        <v>79.95</v>
      </c>
      <c r="BO34" s="62">
        <v>84.92</v>
      </c>
      <c r="BP34" s="62">
        <v>77.48</v>
      </c>
      <c r="BQ34" s="62">
        <v>74.25</v>
      </c>
      <c r="BR34" s="62">
        <v>66.34</v>
      </c>
      <c r="BS34" s="62">
        <v>63.74</v>
      </c>
      <c r="BT34" s="62">
        <v>67.790000000000006</v>
      </c>
      <c r="BU34" s="62">
        <v>61.67</v>
      </c>
      <c r="BV34" s="62">
        <v>67.739999999999995</v>
      </c>
      <c r="BW34" s="62">
        <v>70.86</v>
      </c>
      <c r="BX34" s="62">
        <v>0</v>
      </c>
      <c r="BY34" s="62">
        <v>68.2</v>
      </c>
      <c r="BZ34" s="62">
        <v>0.16</v>
      </c>
      <c r="CA34" s="62">
        <v>0.17</v>
      </c>
      <c r="CB34" s="62">
        <v>0.13500000000000001</v>
      </c>
      <c r="CC34" s="62">
        <v>0.15</v>
      </c>
      <c r="CD34" s="62">
        <v>0.16500000000000001</v>
      </c>
      <c r="CE34" s="62">
        <v>0.11</v>
      </c>
      <c r="CF34" s="62">
        <v>0.08</v>
      </c>
      <c r="CG34" s="62">
        <v>7.0000000000000007E-2</v>
      </c>
      <c r="CH34" s="62">
        <v>9.5000000000000001E-2</v>
      </c>
      <c r="CI34" s="62">
        <v>0.09</v>
      </c>
      <c r="CJ34" s="62">
        <v>0</v>
      </c>
      <c r="CK34" s="62">
        <v>8.5000000000000006E-2</v>
      </c>
      <c r="CL34" s="62">
        <v>41</v>
      </c>
      <c r="CM34" s="62">
        <v>21</v>
      </c>
      <c r="CN34" s="62">
        <v>2</v>
      </c>
      <c r="CO34" s="62">
        <v>22</v>
      </c>
      <c r="CP34" s="62">
        <v>86</v>
      </c>
      <c r="CQ34" s="62">
        <v>6.03</v>
      </c>
      <c r="CR34" s="62">
        <v>1.7000000000000002</v>
      </c>
      <c r="CS34" s="62">
        <v>7.4999999999999997E-2</v>
      </c>
      <c r="CT34" s="62">
        <v>3.2600000000000002</v>
      </c>
      <c r="CU34" s="62">
        <v>11.065000000000001</v>
      </c>
      <c r="CV34" s="62">
        <v>57.42166666666666</v>
      </c>
      <c r="CW34" s="62">
        <v>39.338333333333331</v>
      </c>
      <c r="CX34" s="62">
        <v>74.446666666666673</v>
      </c>
      <c r="CY34" s="62">
        <v>56.043333333333329</v>
      </c>
      <c r="CZ34" s="62">
        <v>0.14833333333333334</v>
      </c>
      <c r="DA34" s="62">
        <v>7.0000000000000007E-2</v>
      </c>
      <c r="DB34" s="62">
        <v>136.66666666666666</v>
      </c>
      <c r="DC34" s="62">
        <v>70</v>
      </c>
      <c r="DD34" s="62">
        <v>6.666666666666667</v>
      </c>
      <c r="DE34" s="62">
        <v>73.333333333333329</v>
      </c>
      <c r="DF34" s="63">
        <f t="shared" si="0"/>
        <v>213.33333333333331</v>
      </c>
      <c r="DG34" s="62">
        <v>286.66666666666663</v>
      </c>
      <c r="DH34" s="62">
        <v>20.100000000000001</v>
      </c>
      <c r="DI34" s="62">
        <v>5.666666666666667</v>
      </c>
      <c r="DJ34" s="62">
        <v>0.25</v>
      </c>
      <c r="DK34" s="62">
        <v>10.866666666666667</v>
      </c>
      <c r="DL34" s="63">
        <f t="shared" si="1"/>
        <v>26.016666666666669</v>
      </c>
      <c r="DM34" s="62">
        <v>36.88333333333334</v>
      </c>
      <c r="DN34" s="62">
        <v>13.666666666666666</v>
      </c>
      <c r="DO34" s="62">
        <v>7</v>
      </c>
      <c r="DP34" s="62">
        <v>0.66666666666666663</v>
      </c>
      <c r="DQ34" s="62">
        <v>7.333333333333333</v>
      </c>
      <c r="DR34" s="63">
        <f t="shared" si="2"/>
        <v>21.333333333333332</v>
      </c>
      <c r="DS34" s="62">
        <v>28.666666666666664</v>
      </c>
      <c r="DT34" s="62">
        <v>2.0100000000000002</v>
      </c>
      <c r="DU34" s="62">
        <v>0.56666666666666665</v>
      </c>
      <c r="DV34" s="62">
        <v>2.5000000000000001E-2</v>
      </c>
      <c r="DW34" s="62">
        <v>1.0866666666666667</v>
      </c>
      <c r="DX34" s="63">
        <f t="shared" si="3"/>
        <v>2.601666666666667</v>
      </c>
      <c r="DY34" s="62">
        <v>3.6883333333333335</v>
      </c>
    </row>
    <row r="35" spans="2:129" x14ac:dyDescent="0.25">
      <c r="B35" s="61">
        <v>8</v>
      </c>
      <c r="C35" s="61" t="s">
        <v>47</v>
      </c>
      <c r="D35" s="61" t="s">
        <v>46</v>
      </c>
      <c r="E35" s="61">
        <v>4</v>
      </c>
      <c r="F35" s="62">
        <v>4</v>
      </c>
      <c r="G35" s="62">
        <v>11</v>
      </c>
      <c r="H35" s="62">
        <v>6</v>
      </c>
      <c r="I35" s="62">
        <v>7</v>
      </c>
      <c r="J35" s="62">
        <v>29</v>
      </c>
      <c r="K35" s="62">
        <v>7</v>
      </c>
      <c r="L35" s="62">
        <v>1</v>
      </c>
      <c r="M35" s="62">
        <v>3</v>
      </c>
      <c r="N35" s="62">
        <v>1</v>
      </c>
      <c r="O35" s="62">
        <v>2</v>
      </c>
      <c r="P35" s="62">
        <v>8</v>
      </c>
      <c r="Q35" s="62">
        <v>4</v>
      </c>
      <c r="R35" s="62">
        <v>0</v>
      </c>
      <c r="S35" s="62">
        <v>1</v>
      </c>
      <c r="T35" s="62">
        <v>0</v>
      </c>
      <c r="U35" s="62">
        <v>0</v>
      </c>
      <c r="V35" s="62">
        <v>0</v>
      </c>
      <c r="W35" s="62">
        <v>0</v>
      </c>
      <c r="X35" s="62">
        <v>1</v>
      </c>
      <c r="Y35" s="62">
        <v>2</v>
      </c>
      <c r="Z35" s="62">
        <v>3</v>
      </c>
      <c r="AA35" s="62">
        <v>2</v>
      </c>
      <c r="AB35" s="62">
        <v>10</v>
      </c>
      <c r="AC35" s="62">
        <v>2</v>
      </c>
      <c r="AD35" s="62">
        <v>0.47</v>
      </c>
      <c r="AE35" s="62">
        <v>1.5549999999999999</v>
      </c>
      <c r="AF35" s="62">
        <v>0.93</v>
      </c>
      <c r="AG35" s="62">
        <v>1.1950000000000001</v>
      </c>
      <c r="AH35" s="62">
        <v>4.1050000000000004</v>
      </c>
      <c r="AI35" s="62">
        <v>1.085</v>
      </c>
      <c r="AJ35" s="62">
        <v>7.4999999999999997E-2</v>
      </c>
      <c r="AK35" s="62">
        <v>0.25</v>
      </c>
      <c r="AL35" s="62">
        <v>9.5000000000000001E-2</v>
      </c>
      <c r="AM35" s="62">
        <v>0.16500000000000001</v>
      </c>
      <c r="AN35" s="62">
        <v>0.59499999999999997</v>
      </c>
      <c r="AO35" s="62">
        <v>0.35499999999999998</v>
      </c>
      <c r="AP35" s="62">
        <v>0</v>
      </c>
      <c r="AQ35" s="62">
        <v>0.55000000000000004</v>
      </c>
      <c r="AR35" s="62">
        <v>0</v>
      </c>
      <c r="AS35" s="62">
        <v>0</v>
      </c>
      <c r="AT35" s="62">
        <v>0</v>
      </c>
      <c r="AU35" s="62">
        <v>0</v>
      </c>
      <c r="AV35" s="62">
        <v>0.125</v>
      </c>
      <c r="AW35" s="62">
        <v>0.15</v>
      </c>
      <c r="AX35" s="62">
        <v>0.37</v>
      </c>
      <c r="AY35" s="62">
        <v>0.375</v>
      </c>
      <c r="AZ35" s="62">
        <v>0.96</v>
      </c>
      <c r="BA35" s="62">
        <v>0.245</v>
      </c>
      <c r="BB35" s="62">
        <v>51.63</v>
      </c>
      <c r="BC35" s="62">
        <v>62.41</v>
      </c>
      <c r="BD35" s="62">
        <v>55.19</v>
      </c>
      <c r="BE35" s="62">
        <v>60.95</v>
      </c>
      <c r="BF35" s="62">
        <v>61.75</v>
      </c>
      <c r="BG35" s="62">
        <v>59.14</v>
      </c>
      <c r="BH35" s="62">
        <v>40.43</v>
      </c>
      <c r="BI35" s="62">
        <v>49.69</v>
      </c>
      <c r="BJ35" s="62">
        <v>45.59</v>
      </c>
      <c r="BK35" s="62">
        <v>43.4</v>
      </c>
      <c r="BL35" s="62">
        <v>39.450000000000003</v>
      </c>
      <c r="BM35" s="62">
        <v>51.83</v>
      </c>
      <c r="BN35" s="62">
        <v>84.19</v>
      </c>
      <c r="BO35" s="62">
        <v>85.3</v>
      </c>
      <c r="BP35" s="62">
        <v>79.94</v>
      </c>
      <c r="BQ35" s="62">
        <v>86.4</v>
      </c>
      <c r="BR35" s="62">
        <v>76.13</v>
      </c>
      <c r="BS35" s="62">
        <v>72.78</v>
      </c>
      <c r="BT35" s="62">
        <v>63.91</v>
      </c>
      <c r="BU35" s="62">
        <v>80.38</v>
      </c>
      <c r="BV35" s="62">
        <v>80.61</v>
      </c>
      <c r="BW35" s="62">
        <v>64.040000000000006</v>
      </c>
      <c r="BX35" s="62">
        <v>65.98</v>
      </c>
      <c r="BY35" s="62">
        <v>59.27</v>
      </c>
      <c r="BZ35" s="62">
        <v>0.13</v>
      </c>
      <c r="CA35" s="62">
        <v>0.155</v>
      </c>
      <c r="CB35" s="62">
        <v>0.14499999999999999</v>
      </c>
      <c r="CC35" s="62">
        <v>0.19</v>
      </c>
      <c r="CD35" s="62">
        <v>0.19500000000000001</v>
      </c>
      <c r="CE35" s="62">
        <v>0.14499999999999999</v>
      </c>
      <c r="CF35" s="62">
        <v>7.4999999999999997E-2</v>
      </c>
      <c r="CG35" s="62">
        <v>9.5000000000000001E-2</v>
      </c>
      <c r="CH35" s="62">
        <v>9.5000000000000001E-2</v>
      </c>
      <c r="CI35" s="62">
        <v>7.0000000000000007E-2</v>
      </c>
      <c r="CJ35" s="62">
        <v>0.08</v>
      </c>
      <c r="CK35" s="62">
        <v>9.5000000000000001E-2</v>
      </c>
      <c r="CL35" s="62">
        <v>64</v>
      </c>
      <c r="CM35" s="62">
        <v>19</v>
      </c>
      <c r="CN35" s="62">
        <v>1</v>
      </c>
      <c r="CO35" s="62">
        <v>20</v>
      </c>
      <c r="CP35" s="62">
        <v>104</v>
      </c>
      <c r="CQ35" s="62">
        <v>9.34</v>
      </c>
      <c r="CR35" s="62">
        <v>1.5350000000000001</v>
      </c>
      <c r="CS35" s="62">
        <v>0.55000000000000004</v>
      </c>
      <c r="CT35" s="62">
        <v>2.2250000000000001</v>
      </c>
      <c r="CU35" s="62">
        <v>13.65</v>
      </c>
      <c r="CV35" s="62">
        <v>58.511666666666663</v>
      </c>
      <c r="CW35" s="62">
        <v>45.064999999999998</v>
      </c>
      <c r="CX35" s="62">
        <v>80.790000000000006</v>
      </c>
      <c r="CY35" s="62">
        <v>69.031666666666666</v>
      </c>
      <c r="CZ35" s="62">
        <v>0.16000000000000003</v>
      </c>
      <c r="DA35" s="62">
        <v>8.5000000000000006E-2</v>
      </c>
      <c r="DB35" s="62">
        <v>213.33333333333334</v>
      </c>
      <c r="DC35" s="62">
        <v>63.333333333333336</v>
      </c>
      <c r="DD35" s="62">
        <v>3.3333333333333335</v>
      </c>
      <c r="DE35" s="62">
        <v>66.666666666666671</v>
      </c>
      <c r="DF35" s="63">
        <f t="shared" si="0"/>
        <v>280</v>
      </c>
      <c r="DG35" s="62">
        <v>346.66666666666669</v>
      </c>
      <c r="DH35" s="62">
        <v>31.133333333333333</v>
      </c>
      <c r="DI35" s="62">
        <v>5.1166666666666671</v>
      </c>
      <c r="DJ35" s="62">
        <v>1.8333333333333333</v>
      </c>
      <c r="DK35" s="62">
        <v>7.416666666666667</v>
      </c>
      <c r="DL35" s="63">
        <f t="shared" si="1"/>
        <v>38.083333333333336</v>
      </c>
      <c r="DM35" s="62">
        <v>45.5</v>
      </c>
      <c r="DN35" s="62">
        <v>21.333333333333332</v>
      </c>
      <c r="DO35" s="62">
        <v>6.333333333333333</v>
      </c>
      <c r="DP35" s="62">
        <v>0.33333333333333331</v>
      </c>
      <c r="DQ35" s="62">
        <v>6.666666666666667</v>
      </c>
      <c r="DR35" s="63">
        <f t="shared" si="2"/>
        <v>27.999999999999996</v>
      </c>
      <c r="DS35" s="62">
        <v>34.666666666666664</v>
      </c>
      <c r="DT35" s="62">
        <v>3.1133333333333333</v>
      </c>
      <c r="DU35" s="62">
        <v>0.51166666666666671</v>
      </c>
      <c r="DV35" s="62">
        <v>0.18333333333333335</v>
      </c>
      <c r="DW35" s="62">
        <v>0.7416666666666667</v>
      </c>
      <c r="DX35" s="63">
        <f t="shared" si="3"/>
        <v>3.8083333333333336</v>
      </c>
      <c r="DY35" s="62">
        <v>4.5500000000000007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13484"/>
  <sheetViews>
    <sheetView topLeftCell="A311" zoomScale="70" zoomScaleNormal="70" workbookViewId="0">
      <selection activeCell="H5527" sqref="H5527"/>
    </sheetView>
  </sheetViews>
  <sheetFormatPr baseColWidth="10" defaultRowHeight="15" x14ac:dyDescent="0.25"/>
  <cols>
    <col min="11" max="11" width="15.7109375" customWidth="1"/>
    <col min="19" max="19" width="17" customWidth="1"/>
  </cols>
  <sheetData>
    <row r="1" spans="1:129" ht="31.5" x14ac:dyDescent="0.25">
      <c r="A1" s="64" t="s">
        <v>590</v>
      </c>
    </row>
    <row r="2" spans="1:129" ht="15.75" thickBot="1" x14ac:dyDescent="0.3">
      <c r="A2" s="65"/>
      <c r="F2">
        <v>1</v>
      </c>
      <c r="G2">
        <v>2</v>
      </c>
      <c r="H2">
        <v>3</v>
      </c>
      <c r="I2">
        <v>4</v>
      </c>
      <c r="J2">
        <v>5</v>
      </c>
      <c r="K2">
        <v>6</v>
      </c>
      <c r="L2">
        <v>7</v>
      </c>
      <c r="M2">
        <v>8</v>
      </c>
      <c r="N2">
        <v>9</v>
      </c>
      <c r="O2">
        <v>10</v>
      </c>
      <c r="P2">
        <v>11</v>
      </c>
      <c r="Q2">
        <v>12</v>
      </c>
      <c r="R2">
        <v>13</v>
      </c>
      <c r="S2">
        <v>14</v>
      </c>
      <c r="T2">
        <v>15</v>
      </c>
      <c r="U2">
        <v>16</v>
      </c>
      <c r="V2">
        <v>17</v>
      </c>
      <c r="W2">
        <v>18</v>
      </c>
      <c r="X2">
        <v>19</v>
      </c>
      <c r="Y2">
        <v>20</v>
      </c>
      <c r="Z2">
        <v>21</v>
      </c>
      <c r="AA2">
        <v>22</v>
      </c>
      <c r="AB2">
        <v>23</v>
      </c>
      <c r="AC2">
        <v>24</v>
      </c>
      <c r="AD2">
        <v>25</v>
      </c>
      <c r="AE2">
        <v>26</v>
      </c>
      <c r="AF2">
        <v>27</v>
      </c>
      <c r="AG2">
        <v>28</v>
      </c>
      <c r="AH2">
        <v>29</v>
      </c>
      <c r="AI2">
        <v>30</v>
      </c>
      <c r="AJ2">
        <v>31</v>
      </c>
      <c r="AK2">
        <v>32</v>
      </c>
      <c r="AL2">
        <v>33</v>
      </c>
      <c r="AM2">
        <v>34</v>
      </c>
      <c r="AN2">
        <v>35</v>
      </c>
      <c r="AO2">
        <v>36</v>
      </c>
      <c r="AP2">
        <v>37</v>
      </c>
      <c r="AQ2">
        <v>38</v>
      </c>
      <c r="AR2">
        <v>39</v>
      </c>
      <c r="AS2">
        <v>40</v>
      </c>
      <c r="AT2">
        <v>41</v>
      </c>
      <c r="AU2">
        <v>42</v>
      </c>
      <c r="AV2">
        <v>43</v>
      </c>
      <c r="AW2">
        <v>44</v>
      </c>
      <c r="AX2">
        <v>45</v>
      </c>
      <c r="AY2">
        <v>46</v>
      </c>
      <c r="AZ2">
        <v>47</v>
      </c>
      <c r="BA2">
        <v>48</v>
      </c>
      <c r="BB2">
        <v>49</v>
      </c>
      <c r="BC2">
        <v>50</v>
      </c>
      <c r="BD2">
        <v>51</v>
      </c>
      <c r="BE2">
        <v>52</v>
      </c>
      <c r="BF2">
        <v>53</v>
      </c>
      <c r="BG2">
        <v>54</v>
      </c>
      <c r="BH2">
        <v>55</v>
      </c>
      <c r="BI2">
        <v>56</v>
      </c>
      <c r="BJ2">
        <v>57</v>
      </c>
      <c r="BK2">
        <v>58</v>
      </c>
      <c r="BL2">
        <v>59</v>
      </c>
      <c r="BM2">
        <v>60</v>
      </c>
      <c r="BN2">
        <v>61</v>
      </c>
      <c r="BO2">
        <v>62</v>
      </c>
      <c r="BP2">
        <v>63</v>
      </c>
      <c r="BQ2">
        <v>64</v>
      </c>
      <c r="BR2">
        <v>65</v>
      </c>
      <c r="BS2">
        <v>66</v>
      </c>
      <c r="BT2">
        <v>67</v>
      </c>
      <c r="BU2">
        <v>68</v>
      </c>
      <c r="BV2">
        <v>69</v>
      </c>
      <c r="BW2">
        <v>70</v>
      </c>
      <c r="BX2">
        <v>71</v>
      </c>
      <c r="BY2">
        <v>72</v>
      </c>
      <c r="BZ2">
        <v>73</v>
      </c>
      <c r="CA2">
        <v>74</v>
      </c>
      <c r="CB2">
        <v>75</v>
      </c>
      <c r="CC2">
        <v>76</v>
      </c>
      <c r="CD2">
        <v>77</v>
      </c>
      <c r="CE2">
        <v>78</v>
      </c>
      <c r="CF2">
        <v>79</v>
      </c>
      <c r="CG2">
        <v>80</v>
      </c>
      <c r="CH2">
        <v>81</v>
      </c>
      <c r="CI2">
        <v>82</v>
      </c>
      <c r="CJ2">
        <v>83</v>
      </c>
      <c r="CK2">
        <v>84</v>
      </c>
      <c r="CL2">
        <v>85</v>
      </c>
      <c r="CM2">
        <v>86</v>
      </c>
      <c r="CN2">
        <v>87</v>
      </c>
      <c r="CO2">
        <v>88</v>
      </c>
      <c r="CP2">
        <v>89</v>
      </c>
      <c r="CQ2">
        <v>90</v>
      </c>
      <c r="CR2">
        <v>91</v>
      </c>
      <c r="CS2">
        <v>92</v>
      </c>
      <c r="CT2">
        <v>93</v>
      </c>
      <c r="CU2">
        <v>94</v>
      </c>
      <c r="CV2">
        <v>95</v>
      </c>
      <c r="CW2">
        <v>96</v>
      </c>
      <c r="CX2">
        <v>97</v>
      </c>
      <c r="CY2">
        <v>98</v>
      </c>
      <c r="CZ2">
        <v>99</v>
      </c>
      <c r="DA2">
        <v>100</v>
      </c>
      <c r="DB2">
        <v>101</v>
      </c>
      <c r="DC2">
        <v>102</v>
      </c>
      <c r="DD2">
        <v>103</v>
      </c>
      <c r="DE2">
        <v>104</v>
      </c>
      <c r="DF2">
        <v>105</v>
      </c>
      <c r="DG2">
        <v>106</v>
      </c>
      <c r="DH2">
        <v>107</v>
      </c>
      <c r="DI2">
        <v>108</v>
      </c>
      <c r="DJ2">
        <v>109</v>
      </c>
      <c r="DK2">
        <v>110</v>
      </c>
      <c r="DL2">
        <v>111</v>
      </c>
      <c r="DM2">
        <v>112</v>
      </c>
      <c r="DN2">
        <v>113</v>
      </c>
      <c r="DO2">
        <v>114</v>
      </c>
      <c r="DP2">
        <v>115</v>
      </c>
      <c r="DQ2">
        <v>116</v>
      </c>
      <c r="DR2">
        <v>117</v>
      </c>
      <c r="DS2">
        <v>118</v>
      </c>
      <c r="DT2">
        <v>119</v>
      </c>
      <c r="DU2">
        <v>120</v>
      </c>
      <c r="DV2">
        <v>121</v>
      </c>
      <c r="DW2">
        <v>122</v>
      </c>
      <c r="DX2">
        <v>123</v>
      </c>
      <c r="DY2">
        <v>124</v>
      </c>
    </row>
    <row r="3" spans="1:129" ht="15.75" thickBot="1" x14ac:dyDescent="0.3">
      <c r="A3" s="69" t="s">
        <v>591</v>
      </c>
      <c r="B3" s="71" t="s">
        <v>650</v>
      </c>
      <c r="C3" s="70" t="s">
        <v>592</v>
      </c>
      <c r="D3" s="70" t="s">
        <v>593</v>
      </c>
      <c r="E3" s="71" t="s">
        <v>594</v>
      </c>
      <c r="F3" s="71" t="s">
        <v>48</v>
      </c>
      <c r="G3" s="71" t="s">
        <v>49</v>
      </c>
      <c r="H3" s="71" t="s">
        <v>50</v>
      </c>
      <c r="I3" s="71" t="s">
        <v>51</v>
      </c>
      <c r="J3" s="71" t="s">
        <v>52</v>
      </c>
      <c r="K3" s="71" t="s">
        <v>53</v>
      </c>
      <c r="L3" s="71" t="s">
        <v>54</v>
      </c>
      <c r="M3" s="71" t="s">
        <v>55</v>
      </c>
      <c r="N3" s="71" t="s">
        <v>56</v>
      </c>
      <c r="O3" s="71" t="s">
        <v>57</v>
      </c>
      <c r="P3" s="71" t="s">
        <v>58</v>
      </c>
      <c r="Q3" s="71" t="s">
        <v>59</v>
      </c>
      <c r="R3" s="71" t="s">
        <v>60</v>
      </c>
      <c r="S3" s="71" t="s">
        <v>61</v>
      </c>
      <c r="T3" s="71" t="s">
        <v>62</v>
      </c>
      <c r="U3" s="71" t="s">
        <v>63</v>
      </c>
      <c r="V3" s="71" t="s">
        <v>64</v>
      </c>
      <c r="W3" s="71" t="s">
        <v>65</v>
      </c>
      <c r="X3" s="71" t="s">
        <v>66</v>
      </c>
      <c r="Y3" s="71" t="s">
        <v>67</v>
      </c>
      <c r="Z3" s="71" t="s">
        <v>68</v>
      </c>
      <c r="AA3" s="71" t="s">
        <v>69</v>
      </c>
      <c r="AB3" s="71" t="s">
        <v>70</v>
      </c>
      <c r="AC3" s="71" t="s">
        <v>71</v>
      </c>
      <c r="AD3" s="71" t="s">
        <v>72</v>
      </c>
      <c r="AE3" s="71" t="s">
        <v>73</v>
      </c>
      <c r="AF3" s="71" t="s">
        <v>74</v>
      </c>
      <c r="AG3" s="71" t="s">
        <v>75</v>
      </c>
      <c r="AH3" s="71" t="s">
        <v>76</v>
      </c>
      <c r="AI3" s="71" t="s">
        <v>77</v>
      </c>
      <c r="AJ3" s="71" t="s">
        <v>78</v>
      </c>
      <c r="AK3" s="71" t="s">
        <v>79</v>
      </c>
      <c r="AL3" s="71" t="s">
        <v>80</v>
      </c>
      <c r="AM3" s="71" t="s">
        <v>81</v>
      </c>
      <c r="AN3" s="71" t="s">
        <v>82</v>
      </c>
      <c r="AO3" s="71" t="s">
        <v>83</v>
      </c>
      <c r="AP3" s="71" t="s">
        <v>84</v>
      </c>
      <c r="AQ3" s="71" t="s">
        <v>85</v>
      </c>
      <c r="AR3" s="71" t="s">
        <v>86</v>
      </c>
      <c r="AS3" s="71" t="s">
        <v>87</v>
      </c>
      <c r="AT3" s="71" t="s">
        <v>88</v>
      </c>
      <c r="AU3" s="71" t="s">
        <v>89</v>
      </c>
      <c r="AV3" s="71" t="s">
        <v>90</v>
      </c>
      <c r="AW3" s="71" t="s">
        <v>91</v>
      </c>
      <c r="AX3" s="71" t="s">
        <v>92</v>
      </c>
      <c r="AY3" s="71" t="s">
        <v>93</v>
      </c>
      <c r="AZ3" s="71" t="s">
        <v>94</v>
      </c>
      <c r="BA3" s="71" t="s">
        <v>95</v>
      </c>
      <c r="BB3" s="71" t="s">
        <v>96</v>
      </c>
      <c r="BC3" s="71" t="s">
        <v>97</v>
      </c>
      <c r="BD3" s="71" t="s">
        <v>98</v>
      </c>
      <c r="BE3" s="71" t="s">
        <v>99</v>
      </c>
      <c r="BF3" s="71" t="s">
        <v>100</v>
      </c>
      <c r="BG3" s="71" t="s">
        <v>101</v>
      </c>
      <c r="BH3" s="71" t="s">
        <v>102</v>
      </c>
      <c r="BI3" s="71" t="s">
        <v>103</v>
      </c>
      <c r="BJ3" s="71" t="s">
        <v>104</v>
      </c>
      <c r="BK3" s="71" t="s">
        <v>105</v>
      </c>
      <c r="BL3" s="71" t="s">
        <v>106</v>
      </c>
      <c r="BM3" s="71" t="s">
        <v>107</v>
      </c>
      <c r="BN3" s="71" t="s">
        <v>108</v>
      </c>
      <c r="BO3" s="71" t="s">
        <v>109</v>
      </c>
      <c r="BP3" s="71" t="s">
        <v>110</v>
      </c>
      <c r="BQ3" s="71" t="s">
        <v>111</v>
      </c>
      <c r="BR3" s="71" t="s">
        <v>112</v>
      </c>
      <c r="BS3" s="71" t="s">
        <v>113</v>
      </c>
      <c r="BT3" s="71" t="s">
        <v>114</v>
      </c>
      <c r="BU3" s="71" t="s">
        <v>115</v>
      </c>
      <c r="BV3" s="71" t="s">
        <v>116</v>
      </c>
      <c r="BW3" s="71" t="s">
        <v>117</v>
      </c>
      <c r="BX3" s="71" t="s">
        <v>118</v>
      </c>
      <c r="BY3" s="71" t="s">
        <v>119</v>
      </c>
      <c r="BZ3" s="71" t="s">
        <v>120</v>
      </c>
      <c r="CA3" s="71" t="s">
        <v>121</v>
      </c>
      <c r="CB3" s="71" t="s">
        <v>122</v>
      </c>
      <c r="CC3" s="71" t="s">
        <v>123</v>
      </c>
      <c r="CD3" s="71" t="s">
        <v>124</v>
      </c>
      <c r="CE3" s="71" t="s">
        <v>125</v>
      </c>
      <c r="CF3" s="71" t="s">
        <v>126</v>
      </c>
      <c r="CG3" s="71" t="s">
        <v>127</v>
      </c>
      <c r="CH3" s="71" t="s">
        <v>128</v>
      </c>
      <c r="CI3" s="71" t="s">
        <v>129</v>
      </c>
      <c r="CJ3" s="71" t="s">
        <v>130</v>
      </c>
      <c r="CK3" s="71" t="s">
        <v>131</v>
      </c>
      <c r="CL3" s="71" t="s">
        <v>529</v>
      </c>
      <c r="CM3" s="71" t="s">
        <v>530</v>
      </c>
      <c r="CN3" s="71" t="s">
        <v>531</v>
      </c>
      <c r="CO3" s="71" t="s">
        <v>532</v>
      </c>
      <c r="CP3" s="71" t="s">
        <v>533</v>
      </c>
      <c r="CQ3" s="71" t="s">
        <v>528</v>
      </c>
      <c r="CR3" s="71" t="s">
        <v>534</v>
      </c>
      <c r="CS3" s="71" t="s">
        <v>535</v>
      </c>
      <c r="CT3" s="71" t="s">
        <v>536</v>
      </c>
      <c r="CU3" s="71" t="s">
        <v>537</v>
      </c>
      <c r="CV3" s="71" t="s">
        <v>538</v>
      </c>
      <c r="CW3" s="71" t="s">
        <v>539</v>
      </c>
      <c r="CX3" s="71" t="s">
        <v>540</v>
      </c>
      <c r="CY3" s="71" t="s">
        <v>541</v>
      </c>
      <c r="CZ3" s="71" t="s">
        <v>542</v>
      </c>
      <c r="DA3" s="71" t="s">
        <v>543</v>
      </c>
      <c r="DB3" s="71" t="s">
        <v>546</v>
      </c>
      <c r="DC3" s="71" t="s">
        <v>547</v>
      </c>
      <c r="DD3" s="71" t="s">
        <v>558</v>
      </c>
      <c r="DE3" s="71" t="s">
        <v>549</v>
      </c>
      <c r="DF3" s="71" t="s">
        <v>585</v>
      </c>
      <c r="DG3" s="71" t="s">
        <v>548</v>
      </c>
      <c r="DH3" s="71" t="s">
        <v>550</v>
      </c>
      <c r="DI3" s="71" t="s">
        <v>551</v>
      </c>
      <c r="DJ3" s="71" t="s">
        <v>557</v>
      </c>
      <c r="DK3" s="71" t="s">
        <v>552</v>
      </c>
      <c r="DL3" s="71" t="s">
        <v>586</v>
      </c>
      <c r="DM3" s="71" t="s">
        <v>553</v>
      </c>
      <c r="DN3" s="71" t="s">
        <v>554</v>
      </c>
      <c r="DO3" s="71" t="s">
        <v>555</v>
      </c>
      <c r="DP3" s="71" t="s">
        <v>556</v>
      </c>
      <c r="DQ3" s="71" t="s">
        <v>559</v>
      </c>
      <c r="DR3" s="71" t="s">
        <v>587</v>
      </c>
      <c r="DS3" s="71" t="s">
        <v>560</v>
      </c>
      <c r="DT3" s="71" t="s">
        <v>561</v>
      </c>
      <c r="DU3" s="71" t="s">
        <v>562</v>
      </c>
      <c r="DV3" s="71" t="s">
        <v>589</v>
      </c>
      <c r="DW3" s="71" t="s">
        <v>564</v>
      </c>
      <c r="DX3" s="71" t="s">
        <v>588</v>
      </c>
      <c r="DY3" s="72" t="s">
        <v>565</v>
      </c>
    </row>
    <row r="4" spans="1:129" ht="15.75" thickBot="1" x14ac:dyDescent="0.3">
      <c r="A4" s="73">
        <v>1</v>
      </c>
      <c r="B4" s="68">
        <v>1</v>
      </c>
      <c r="C4" s="67" t="s">
        <v>45</v>
      </c>
      <c r="D4" s="67" t="s">
        <v>11</v>
      </c>
      <c r="E4" s="68">
        <v>1</v>
      </c>
      <c r="F4" s="68">
        <v>18</v>
      </c>
      <c r="G4" s="68">
        <v>8</v>
      </c>
      <c r="H4" s="68">
        <v>19</v>
      </c>
      <c r="I4" s="68">
        <v>18</v>
      </c>
      <c r="J4" s="68">
        <v>7</v>
      </c>
      <c r="K4" s="68">
        <v>1</v>
      </c>
      <c r="L4" s="68">
        <v>4</v>
      </c>
      <c r="M4" s="68">
        <v>14</v>
      </c>
      <c r="N4" s="68">
        <v>7</v>
      </c>
      <c r="O4" s="68">
        <v>23</v>
      </c>
      <c r="P4" s="68">
        <v>20</v>
      </c>
      <c r="Q4" s="68">
        <v>6</v>
      </c>
      <c r="R4" s="68">
        <v>0</v>
      </c>
      <c r="S4" s="68">
        <v>3</v>
      </c>
      <c r="T4" s="68">
        <v>3</v>
      </c>
      <c r="U4" s="68">
        <v>1</v>
      </c>
      <c r="V4" s="68">
        <v>4</v>
      </c>
      <c r="W4" s="68">
        <v>2</v>
      </c>
      <c r="X4" s="68">
        <v>6</v>
      </c>
      <c r="Y4" s="68">
        <v>7</v>
      </c>
      <c r="Z4" s="68">
        <v>4</v>
      </c>
      <c r="AA4" s="68">
        <v>18</v>
      </c>
      <c r="AB4" s="68">
        <v>20</v>
      </c>
      <c r="AC4" s="68">
        <v>7</v>
      </c>
      <c r="AD4" s="68">
        <v>1.76</v>
      </c>
      <c r="AE4" s="68">
        <v>1.07</v>
      </c>
      <c r="AF4" s="68">
        <v>2.4900000000000002</v>
      </c>
      <c r="AG4" s="68">
        <v>2.13</v>
      </c>
      <c r="AH4" s="68">
        <v>0.78</v>
      </c>
      <c r="AI4" s="68">
        <v>0.13</v>
      </c>
      <c r="AJ4" s="68">
        <v>0.27</v>
      </c>
      <c r="AK4" s="68">
        <v>1.1299999999999999</v>
      </c>
      <c r="AL4" s="68">
        <v>0.53</v>
      </c>
      <c r="AM4" s="68">
        <v>1.74</v>
      </c>
      <c r="AN4" s="68">
        <v>1.38</v>
      </c>
      <c r="AO4" s="68">
        <v>0.47</v>
      </c>
      <c r="AP4" s="68">
        <v>0</v>
      </c>
      <c r="AQ4" s="68">
        <v>0.13</v>
      </c>
      <c r="AR4" s="68">
        <v>0.11</v>
      </c>
      <c r="AS4" s="68">
        <v>0.03</v>
      </c>
      <c r="AT4" s="68">
        <v>0.16</v>
      </c>
      <c r="AU4" s="68">
        <v>0.08</v>
      </c>
      <c r="AV4" s="68">
        <v>0.41</v>
      </c>
      <c r="AW4" s="68">
        <v>0.57999999999999996</v>
      </c>
      <c r="AX4" s="68">
        <v>0.33</v>
      </c>
      <c r="AY4" s="68">
        <v>1.43</v>
      </c>
      <c r="AZ4" s="68">
        <v>0.95</v>
      </c>
      <c r="BA4" s="68">
        <v>0.4</v>
      </c>
      <c r="BB4" s="68">
        <v>59</v>
      </c>
      <c r="BC4" s="68">
        <v>61.8</v>
      </c>
      <c r="BD4" s="68">
        <v>58.37</v>
      </c>
      <c r="BE4" s="68">
        <v>57.59</v>
      </c>
      <c r="BF4" s="68">
        <v>58.64</v>
      </c>
      <c r="BG4" s="68">
        <v>51.22</v>
      </c>
      <c r="BH4" s="68">
        <v>42.4</v>
      </c>
      <c r="BI4" s="68">
        <v>47.98</v>
      </c>
      <c r="BJ4" s="68">
        <v>50.1</v>
      </c>
      <c r="BK4" s="68">
        <v>52.98</v>
      </c>
      <c r="BL4" s="68">
        <v>40.299999999999997</v>
      </c>
      <c r="BM4" s="68">
        <v>49.53</v>
      </c>
      <c r="BN4" s="68">
        <v>82</v>
      </c>
      <c r="BO4" s="68">
        <v>78.7</v>
      </c>
      <c r="BP4" s="68">
        <v>85.95</v>
      </c>
      <c r="BQ4" s="68">
        <v>71.59</v>
      </c>
      <c r="BR4" s="68">
        <v>63.38</v>
      </c>
      <c r="BS4" s="68">
        <v>69.88</v>
      </c>
      <c r="BT4" s="68">
        <v>63.45</v>
      </c>
      <c r="BU4" s="68">
        <v>66.010000000000005</v>
      </c>
      <c r="BV4" s="68">
        <v>65.69</v>
      </c>
      <c r="BW4" s="68">
        <v>62.12</v>
      </c>
      <c r="BX4" s="68">
        <v>55.75</v>
      </c>
      <c r="BY4" s="68">
        <v>65.63</v>
      </c>
      <c r="BZ4" s="68">
        <v>0.2</v>
      </c>
      <c r="CA4" s="68">
        <v>0.17</v>
      </c>
      <c r="CB4" s="68">
        <v>0.18</v>
      </c>
      <c r="CC4" s="68">
        <v>0.14000000000000001</v>
      </c>
      <c r="CD4" s="68">
        <v>0.13</v>
      </c>
      <c r="CE4" s="68">
        <v>0.13</v>
      </c>
      <c r="CF4" s="68">
        <v>0.08</v>
      </c>
      <c r="CG4" s="68">
        <v>0.09</v>
      </c>
      <c r="CH4" s="68">
        <v>0.1</v>
      </c>
      <c r="CI4" s="68">
        <v>0.1</v>
      </c>
      <c r="CJ4" s="68">
        <v>0.08</v>
      </c>
      <c r="CK4" s="68">
        <v>0.1</v>
      </c>
      <c r="CL4" s="68">
        <v>71</v>
      </c>
      <c r="CM4" s="68">
        <v>74</v>
      </c>
      <c r="CN4" s="68">
        <v>13</v>
      </c>
      <c r="CO4" s="68">
        <v>62</v>
      </c>
      <c r="CP4" s="68">
        <v>220</v>
      </c>
      <c r="CQ4" s="68">
        <v>8.35</v>
      </c>
      <c r="CR4" s="68">
        <v>5.51</v>
      </c>
      <c r="CS4" s="68">
        <v>0.51</v>
      </c>
      <c r="CT4" s="68">
        <v>4.08</v>
      </c>
      <c r="CU4" s="68">
        <v>18.43</v>
      </c>
      <c r="CV4" s="68">
        <v>57.77</v>
      </c>
      <c r="CW4" s="68">
        <v>47.22</v>
      </c>
      <c r="CX4" s="68">
        <v>75.25</v>
      </c>
      <c r="CY4" s="68">
        <v>63.11</v>
      </c>
      <c r="CZ4" s="68">
        <v>0.16</v>
      </c>
      <c r="DA4" s="68">
        <v>0.09</v>
      </c>
      <c r="DB4" s="68">
        <v>236.67</v>
      </c>
      <c r="DC4" s="68">
        <v>246.67</v>
      </c>
      <c r="DD4" s="68">
        <v>43.33</v>
      </c>
      <c r="DE4" s="68">
        <v>206.67</v>
      </c>
      <c r="DF4" s="68">
        <v>526.66999999999996</v>
      </c>
      <c r="DG4" s="68">
        <v>733.33</v>
      </c>
      <c r="DH4" s="68">
        <v>27.82</v>
      </c>
      <c r="DI4" s="68">
        <v>18.350000000000001</v>
      </c>
      <c r="DJ4" s="68">
        <v>1.68</v>
      </c>
      <c r="DK4" s="68">
        <v>13.58</v>
      </c>
      <c r="DL4" s="68">
        <v>47.85</v>
      </c>
      <c r="DM4" s="68">
        <v>61.44</v>
      </c>
      <c r="DN4" s="68">
        <v>23.67</v>
      </c>
      <c r="DO4" s="68">
        <v>24.67</v>
      </c>
      <c r="DP4" s="68">
        <v>4.33</v>
      </c>
      <c r="DQ4" s="68">
        <v>20.67</v>
      </c>
      <c r="DR4" s="68">
        <v>52.67</v>
      </c>
      <c r="DS4" s="68">
        <v>73.33</v>
      </c>
      <c r="DT4" s="68">
        <v>2.78</v>
      </c>
      <c r="DU4" s="68">
        <v>1.84</v>
      </c>
      <c r="DV4" s="68">
        <v>0.17</v>
      </c>
      <c r="DW4" s="68">
        <v>1.36</v>
      </c>
      <c r="DX4" s="68">
        <v>4.79</v>
      </c>
      <c r="DY4" s="74">
        <v>6.14</v>
      </c>
    </row>
    <row r="5" spans="1:129" ht="15.75" thickBot="1" x14ac:dyDescent="0.3">
      <c r="A5" s="73">
        <v>2</v>
      </c>
      <c r="B5" s="68">
        <v>1</v>
      </c>
      <c r="C5" s="67" t="s">
        <v>45</v>
      </c>
      <c r="D5" s="67" t="s">
        <v>11</v>
      </c>
      <c r="E5" s="68">
        <v>2</v>
      </c>
      <c r="F5" s="68">
        <v>5</v>
      </c>
      <c r="G5" s="68">
        <v>27</v>
      </c>
      <c r="H5" s="68">
        <v>38</v>
      </c>
      <c r="I5" s="68">
        <v>32</v>
      </c>
      <c r="J5" s="68">
        <v>13</v>
      </c>
      <c r="K5" s="68">
        <v>11</v>
      </c>
      <c r="L5" s="68">
        <v>2</v>
      </c>
      <c r="M5" s="68">
        <v>4</v>
      </c>
      <c r="N5" s="68">
        <v>10</v>
      </c>
      <c r="O5" s="68">
        <v>5</v>
      </c>
      <c r="P5" s="68">
        <v>11</v>
      </c>
      <c r="Q5" s="68">
        <v>12</v>
      </c>
      <c r="R5" s="68">
        <v>0</v>
      </c>
      <c r="S5" s="68">
        <v>0</v>
      </c>
      <c r="T5" s="68">
        <v>0</v>
      </c>
      <c r="U5" s="68">
        <v>0</v>
      </c>
      <c r="V5" s="68">
        <v>0</v>
      </c>
      <c r="W5" s="68">
        <v>5</v>
      </c>
      <c r="X5" s="68">
        <v>0</v>
      </c>
      <c r="Y5" s="68">
        <v>12</v>
      </c>
      <c r="Z5" s="68">
        <v>7</v>
      </c>
      <c r="AA5" s="68">
        <v>23</v>
      </c>
      <c r="AB5" s="68">
        <v>6</v>
      </c>
      <c r="AC5" s="68">
        <v>13</v>
      </c>
      <c r="AD5" s="68">
        <v>0.67</v>
      </c>
      <c r="AE5" s="68">
        <v>3.51</v>
      </c>
      <c r="AF5" s="68">
        <v>5.01</v>
      </c>
      <c r="AG5" s="68">
        <v>4.1399999999999997</v>
      </c>
      <c r="AH5" s="68">
        <v>0.52</v>
      </c>
      <c r="AI5" s="68">
        <v>1.35</v>
      </c>
      <c r="AJ5" s="68">
        <v>0.13</v>
      </c>
      <c r="AK5" s="68">
        <v>0.25</v>
      </c>
      <c r="AL5" s="68">
        <v>0.76</v>
      </c>
      <c r="AM5" s="68">
        <v>0.38</v>
      </c>
      <c r="AN5" s="68">
        <v>0.93</v>
      </c>
      <c r="AO5" s="68">
        <v>1</v>
      </c>
      <c r="AP5" s="68">
        <v>0</v>
      </c>
      <c r="AQ5" s="68">
        <v>0</v>
      </c>
      <c r="AR5" s="68">
        <v>0</v>
      </c>
      <c r="AS5" s="68">
        <v>0</v>
      </c>
      <c r="AT5" s="68">
        <v>0</v>
      </c>
      <c r="AU5" s="68">
        <v>0.22</v>
      </c>
      <c r="AV5" s="68">
        <v>0</v>
      </c>
      <c r="AW5" s="68">
        <v>1.2</v>
      </c>
      <c r="AX5" s="68">
        <v>0.75</v>
      </c>
      <c r="AY5" s="68">
        <v>2.2400000000000002</v>
      </c>
      <c r="AZ5" s="68">
        <v>0.48</v>
      </c>
      <c r="BA5" s="68">
        <v>1.08</v>
      </c>
      <c r="BB5" s="68">
        <v>56</v>
      </c>
      <c r="BC5" s="68">
        <v>54.91</v>
      </c>
      <c r="BD5" s="68">
        <v>54.21</v>
      </c>
      <c r="BE5" s="68">
        <v>61.81</v>
      </c>
      <c r="BF5" s="68">
        <v>53.04</v>
      </c>
      <c r="BG5" s="68">
        <v>58.73</v>
      </c>
      <c r="BH5" s="68">
        <v>45.35</v>
      </c>
      <c r="BI5" s="68">
        <v>46.17</v>
      </c>
      <c r="BJ5" s="68">
        <v>46.14</v>
      </c>
      <c r="BK5" s="68">
        <v>49.22</v>
      </c>
      <c r="BL5" s="68">
        <v>45.67</v>
      </c>
      <c r="BM5" s="68">
        <v>45.78</v>
      </c>
      <c r="BN5" s="68">
        <v>71.63</v>
      </c>
      <c r="BO5" s="68">
        <v>71</v>
      </c>
      <c r="BP5" s="68">
        <v>76.62</v>
      </c>
      <c r="BQ5" s="68">
        <v>75</v>
      </c>
      <c r="BR5" s="68">
        <v>79.290000000000006</v>
      </c>
      <c r="BS5" s="68">
        <v>71.72</v>
      </c>
      <c r="BT5" s="68">
        <v>66.48</v>
      </c>
      <c r="BU5" s="68">
        <v>61.14</v>
      </c>
      <c r="BV5" s="68">
        <v>61.17</v>
      </c>
      <c r="BW5" s="68">
        <v>64.88</v>
      </c>
      <c r="BX5" s="68">
        <v>59.23</v>
      </c>
      <c r="BY5" s="68">
        <v>65.87</v>
      </c>
      <c r="BZ5" s="68">
        <v>0.15</v>
      </c>
      <c r="CA5" s="68">
        <v>0.11</v>
      </c>
      <c r="CB5" s="68">
        <v>0.15</v>
      </c>
      <c r="CC5" s="68">
        <v>0.16</v>
      </c>
      <c r="CD5" s="68">
        <v>0.16</v>
      </c>
      <c r="CE5" s="68">
        <v>0.14000000000000001</v>
      </c>
      <c r="CF5" s="68">
        <v>7.0000000000000007E-2</v>
      </c>
      <c r="CG5" s="68">
        <v>7.0000000000000007E-2</v>
      </c>
      <c r="CH5" s="68">
        <v>0.09</v>
      </c>
      <c r="CI5" s="68">
        <v>0.1</v>
      </c>
      <c r="CJ5" s="68">
        <v>0.09</v>
      </c>
      <c r="CK5" s="68">
        <v>0.09</v>
      </c>
      <c r="CL5" s="68">
        <v>126</v>
      </c>
      <c r="CM5" s="68">
        <v>44</v>
      </c>
      <c r="CN5" s="68">
        <v>5</v>
      </c>
      <c r="CO5" s="68">
        <v>61</v>
      </c>
      <c r="CP5" s="68">
        <v>236</v>
      </c>
      <c r="CQ5" s="68">
        <v>15.19</v>
      </c>
      <c r="CR5" s="68">
        <v>3.44</v>
      </c>
      <c r="CS5" s="68">
        <v>0.22</v>
      </c>
      <c r="CT5" s="68">
        <v>5.74</v>
      </c>
      <c r="CU5" s="68">
        <v>24.58</v>
      </c>
      <c r="CV5" s="68">
        <v>56.45</v>
      </c>
      <c r="CW5" s="68">
        <v>46.39</v>
      </c>
      <c r="CX5" s="68">
        <v>74.209999999999994</v>
      </c>
      <c r="CY5" s="68">
        <v>63.13</v>
      </c>
      <c r="CZ5" s="68">
        <v>0.14000000000000001</v>
      </c>
      <c r="DA5" s="68">
        <v>0.08</v>
      </c>
      <c r="DB5" s="68">
        <v>420</v>
      </c>
      <c r="DC5" s="68">
        <v>146.66999999999999</v>
      </c>
      <c r="DD5" s="68">
        <v>16.670000000000002</v>
      </c>
      <c r="DE5" s="68">
        <v>203.33</v>
      </c>
      <c r="DF5" s="68">
        <v>583.33000000000004</v>
      </c>
      <c r="DG5" s="68">
        <v>786.67</v>
      </c>
      <c r="DH5" s="68">
        <v>50.63</v>
      </c>
      <c r="DI5" s="68">
        <v>11.45</v>
      </c>
      <c r="DJ5" s="68">
        <v>0.73</v>
      </c>
      <c r="DK5" s="68">
        <v>19.12</v>
      </c>
      <c r="DL5" s="68">
        <v>62.82</v>
      </c>
      <c r="DM5" s="68">
        <v>81.93</v>
      </c>
      <c r="DN5" s="68">
        <v>42</v>
      </c>
      <c r="DO5" s="68">
        <v>14.67</v>
      </c>
      <c r="DP5" s="68">
        <v>1.67</v>
      </c>
      <c r="DQ5" s="68">
        <v>20.329999999999998</v>
      </c>
      <c r="DR5" s="68">
        <v>58.33</v>
      </c>
      <c r="DS5" s="68">
        <v>78.67</v>
      </c>
      <c r="DT5" s="68">
        <v>5.0599999999999996</v>
      </c>
      <c r="DU5" s="68">
        <v>1.1499999999999999</v>
      </c>
      <c r="DV5" s="68">
        <v>7.0000000000000007E-2</v>
      </c>
      <c r="DW5" s="68">
        <v>1.91</v>
      </c>
      <c r="DX5" s="68">
        <v>6.28</v>
      </c>
      <c r="DY5" s="74">
        <v>8.19</v>
      </c>
    </row>
    <row r="6" spans="1:129" ht="15.75" thickBot="1" x14ac:dyDescent="0.3">
      <c r="A6" s="73">
        <v>3</v>
      </c>
      <c r="B6" s="68">
        <v>1</v>
      </c>
      <c r="C6" s="67" t="s">
        <v>45</v>
      </c>
      <c r="D6" s="67" t="s">
        <v>11</v>
      </c>
      <c r="E6" s="68">
        <v>3</v>
      </c>
      <c r="F6" s="68">
        <v>4</v>
      </c>
      <c r="G6" s="68">
        <v>18</v>
      </c>
      <c r="H6" s="68">
        <v>31</v>
      </c>
      <c r="I6" s="68">
        <v>15</v>
      </c>
      <c r="J6" s="68">
        <v>17</v>
      </c>
      <c r="K6" s="68">
        <v>14</v>
      </c>
      <c r="L6" s="68">
        <v>5</v>
      </c>
      <c r="M6" s="68">
        <v>4</v>
      </c>
      <c r="N6" s="68">
        <v>10</v>
      </c>
      <c r="O6" s="68">
        <v>7</v>
      </c>
      <c r="P6" s="68">
        <v>14</v>
      </c>
      <c r="Q6" s="68">
        <v>16</v>
      </c>
      <c r="R6" s="68">
        <v>0</v>
      </c>
      <c r="S6" s="68">
        <v>0</v>
      </c>
      <c r="T6" s="68">
        <v>1</v>
      </c>
      <c r="U6" s="68">
        <v>3</v>
      </c>
      <c r="V6" s="68">
        <v>2</v>
      </c>
      <c r="W6" s="68">
        <v>5</v>
      </c>
      <c r="X6" s="68">
        <v>1</v>
      </c>
      <c r="Y6" s="68">
        <v>10</v>
      </c>
      <c r="Z6" s="68">
        <v>11</v>
      </c>
      <c r="AA6" s="68">
        <v>24</v>
      </c>
      <c r="AB6" s="68">
        <v>4</v>
      </c>
      <c r="AC6" s="68">
        <v>9</v>
      </c>
      <c r="AD6" s="68">
        <v>0.52</v>
      </c>
      <c r="AE6" s="68">
        <v>2.42</v>
      </c>
      <c r="AF6" s="68">
        <v>3.71</v>
      </c>
      <c r="AG6" s="68">
        <v>1.83</v>
      </c>
      <c r="AH6" s="68">
        <v>2.0499999999999998</v>
      </c>
      <c r="AI6" s="68">
        <v>1.8</v>
      </c>
      <c r="AJ6" s="68">
        <v>0.41</v>
      </c>
      <c r="AK6" s="68">
        <v>0.26</v>
      </c>
      <c r="AL6" s="68">
        <v>0.72</v>
      </c>
      <c r="AM6" s="68">
        <v>0.66</v>
      </c>
      <c r="AN6" s="68">
        <v>1.1399999999999999</v>
      </c>
      <c r="AO6" s="68">
        <v>1.22</v>
      </c>
      <c r="AP6" s="68">
        <v>0</v>
      </c>
      <c r="AQ6" s="68">
        <v>0</v>
      </c>
      <c r="AR6" s="68">
        <v>0.05</v>
      </c>
      <c r="AS6" s="68">
        <v>0.1</v>
      </c>
      <c r="AT6" s="68">
        <v>0.09</v>
      </c>
      <c r="AU6" s="68">
        <v>0.76</v>
      </c>
      <c r="AV6" s="68">
        <v>0.12</v>
      </c>
      <c r="AW6" s="68">
        <v>0.77</v>
      </c>
      <c r="AX6" s="68">
        <v>0.78</v>
      </c>
      <c r="AY6" s="68">
        <v>2</v>
      </c>
      <c r="AZ6" s="68">
        <v>0.39</v>
      </c>
      <c r="BA6" s="68">
        <v>0.75</v>
      </c>
      <c r="BB6" s="68">
        <v>54.47</v>
      </c>
      <c r="BC6" s="68">
        <v>58.73</v>
      </c>
      <c r="BD6" s="68">
        <v>61.82</v>
      </c>
      <c r="BE6" s="68">
        <v>59.67</v>
      </c>
      <c r="BF6" s="68">
        <v>52.26</v>
      </c>
      <c r="BG6" s="68">
        <v>61.34</v>
      </c>
      <c r="BH6" s="68">
        <v>45.43</v>
      </c>
      <c r="BI6" s="68">
        <v>44.91</v>
      </c>
      <c r="BJ6" s="68">
        <v>42.88</v>
      </c>
      <c r="BK6" s="68">
        <v>52.08</v>
      </c>
      <c r="BL6" s="68">
        <v>41.83</v>
      </c>
      <c r="BM6" s="68">
        <v>49.7</v>
      </c>
      <c r="BN6" s="68">
        <v>81.83</v>
      </c>
      <c r="BO6" s="68">
        <v>80.19</v>
      </c>
      <c r="BP6" s="68">
        <v>72.7</v>
      </c>
      <c r="BQ6" s="68">
        <v>78.760000000000005</v>
      </c>
      <c r="BR6" s="68">
        <v>62.3</v>
      </c>
      <c r="BS6" s="68">
        <v>74.25</v>
      </c>
      <c r="BT6" s="68">
        <v>59.58</v>
      </c>
      <c r="BU6" s="68">
        <v>60.7</v>
      </c>
      <c r="BV6" s="68">
        <v>58.55</v>
      </c>
      <c r="BW6" s="68">
        <v>71.66</v>
      </c>
      <c r="BX6" s="68">
        <v>54.33</v>
      </c>
      <c r="BY6" s="68">
        <v>70.94</v>
      </c>
      <c r="BZ6" s="68">
        <v>0.14000000000000001</v>
      </c>
      <c r="CA6" s="68">
        <v>0.15</v>
      </c>
      <c r="CB6" s="68">
        <v>0.15</v>
      </c>
      <c r="CC6" s="68">
        <v>0.16</v>
      </c>
      <c r="CD6" s="68">
        <v>0.14000000000000001</v>
      </c>
      <c r="CE6" s="68">
        <v>0.15</v>
      </c>
      <c r="CF6" s="68">
        <v>0.08</v>
      </c>
      <c r="CG6" s="68">
        <v>7.0000000000000007E-2</v>
      </c>
      <c r="CH6" s="68">
        <v>0.08</v>
      </c>
      <c r="CI6" s="68">
        <v>0.09</v>
      </c>
      <c r="CJ6" s="68">
        <v>0.08</v>
      </c>
      <c r="CK6" s="68">
        <v>0.1</v>
      </c>
      <c r="CL6" s="68">
        <v>99</v>
      </c>
      <c r="CM6" s="68">
        <v>56</v>
      </c>
      <c r="CN6" s="68">
        <v>11</v>
      </c>
      <c r="CO6" s="68">
        <v>59</v>
      </c>
      <c r="CP6" s="68">
        <v>225</v>
      </c>
      <c r="CQ6" s="68">
        <v>12.33</v>
      </c>
      <c r="CR6" s="68">
        <v>4.3899999999999997</v>
      </c>
      <c r="CS6" s="68">
        <v>0.99</v>
      </c>
      <c r="CT6" s="68">
        <v>4.8</v>
      </c>
      <c r="CU6" s="68">
        <v>22.5</v>
      </c>
      <c r="CV6" s="68">
        <v>58.05</v>
      </c>
      <c r="CW6" s="68">
        <v>46.14</v>
      </c>
      <c r="CX6" s="68">
        <v>75.010000000000005</v>
      </c>
      <c r="CY6" s="68">
        <v>62.63</v>
      </c>
      <c r="CZ6" s="68">
        <v>0.15</v>
      </c>
      <c r="DA6" s="68">
        <v>0.08</v>
      </c>
      <c r="DB6" s="68">
        <v>330</v>
      </c>
      <c r="DC6" s="68">
        <v>186.67</v>
      </c>
      <c r="DD6" s="68">
        <v>36.67</v>
      </c>
      <c r="DE6" s="68">
        <v>196.67</v>
      </c>
      <c r="DF6" s="68">
        <v>553.33000000000004</v>
      </c>
      <c r="DG6" s="68">
        <v>750</v>
      </c>
      <c r="DH6" s="68">
        <v>41.08</v>
      </c>
      <c r="DI6" s="68">
        <v>14.63</v>
      </c>
      <c r="DJ6" s="68">
        <v>3.28</v>
      </c>
      <c r="DK6" s="68">
        <v>15.98</v>
      </c>
      <c r="DL6" s="68">
        <v>59</v>
      </c>
      <c r="DM6" s="68">
        <v>74.98</v>
      </c>
      <c r="DN6" s="68">
        <v>33</v>
      </c>
      <c r="DO6" s="68">
        <v>18.670000000000002</v>
      </c>
      <c r="DP6" s="68">
        <v>3.67</v>
      </c>
      <c r="DQ6" s="68">
        <v>19.670000000000002</v>
      </c>
      <c r="DR6" s="68">
        <v>55.33</v>
      </c>
      <c r="DS6" s="68">
        <v>75</v>
      </c>
      <c r="DT6" s="68">
        <v>4.1100000000000003</v>
      </c>
      <c r="DU6" s="68">
        <v>1.46</v>
      </c>
      <c r="DV6" s="68">
        <v>0.33</v>
      </c>
      <c r="DW6" s="68">
        <v>1.6</v>
      </c>
      <c r="DX6" s="68">
        <v>5.9</v>
      </c>
      <c r="DY6" s="74">
        <v>7.5</v>
      </c>
    </row>
    <row r="7" spans="1:129" ht="15.75" thickBot="1" x14ac:dyDescent="0.3">
      <c r="A7" s="73">
        <v>4</v>
      </c>
      <c r="B7" s="68">
        <v>1</v>
      </c>
      <c r="C7" s="67" t="s">
        <v>45</v>
      </c>
      <c r="D7" s="67" t="s">
        <v>11</v>
      </c>
      <c r="E7" s="68">
        <v>4</v>
      </c>
      <c r="F7" s="68">
        <v>5</v>
      </c>
      <c r="G7" s="68">
        <v>19</v>
      </c>
      <c r="H7" s="68">
        <v>13</v>
      </c>
      <c r="I7" s="68">
        <v>32</v>
      </c>
      <c r="J7" s="68">
        <v>21</v>
      </c>
      <c r="K7" s="68">
        <v>14</v>
      </c>
      <c r="L7" s="68">
        <v>3</v>
      </c>
      <c r="M7" s="68">
        <v>9</v>
      </c>
      <c r="N7" s="68">
        <v>11</v>
      </c>
      <c r="O7" s="68">
        <v>23</v>
      </c>
      <c r="P7" s="68">
        <v>15</v>
      </c>
      <c r="Q7" s="68">
        <v>29</v>
      </c>
      <c r="R7" s="68">
        <v>0</v>
      </c>
      <c r="S7" s="68">
        <v>0</v>
      </c>
      <c r="T7" s="68">
        <v>0</v>
      </c>
      <c r="U7" s="68">
        <v>6</v>
      </c>
      <c r="V7" s="68">
        <v>4</v>
      </c>
      <c r="W7" s="68">
        <v>3</v>
      </c>
      <c r="X7" s="68">
        <v>3</v>
      </c>
      <c r="Y7" s="68">
        <v>17</v>
      </c>
      <c r="Z7" s="68">
        <v>6</v>
      </c>
      <c r="AA7" s="68">
        <v>20</v>
      </c>
      <c r="AB7" s="68">
        <v>10</v>
      </c>
      <c r="AC7" s="68">
        <v>4</v>
      </c>
      <c r="AD7" s="68">
        <v>0.62</v>
      </c>
      <c r="AE7" s="68">
        <v>1.74</v>
      </c>
      <c r="AF7" s="68">
        <v>1.54</v>
      </c>
      <c r="AG7" s="68">
        <v>4.16</v>
      </c>
      <c r="AH7" s="68">
        <v>2.46</v>
      </c>
      <c r="AI7" s="68">
        <v>1.87</v>
      </c>
      <c r="AJ7" s="68">
        <v>0.24</v>
      </c>
      <c r="AK7" s="68">
        <v>0.74</v>
      </c>
      <c r="AL7" s="68">
        <v>0.82</v>
      </c>
      <c r="AM7" s="68">
        <v>1.75</v>
      </c>
      <c r="AN7" s="68">
        <v>1.05</v>
      </c>
      <c r="AO7" s="68">
        <v>2.42</v>
      </c>
      <c r="AP7" s="68">
        <v>0</v>
      </c>
      <c r="AQ7" s="68">
        <v>0</v>
      </c>
      <c r="AR7" s="68">
        <v>0</v>
      </c>
      <c r="AS7" s="68">
        <v>0.21</v>
      </c>
      <c r="AT7" s="68">
        <v>0.13</v>
      </c>
      <c r="AU7" s="68">
        <v>0.15</v>
      </c>
      <c r="AV7" s="68">
        <v>0.15</v>
      </c>
      <c r="AW7" s="68">
        <v>1.61</v>
      </c>
      <c r="AX7" s="68">
        <v>0.5</v>
      </c>
      <c r="AY7" s="68">
        <v>1.62</v>
      </c>
      <c r="AZ7" s="68">
        <v>0.88</v>
      </c>
      <c r="BA7" s="68">
        <v>0.36</v>
      </c>
      <c r="BB7" s="68">
        <v>56.27</v>
      </c>
      <c r="BC7" s="68">
        <v>51.54</v>
      </c>
      <c r="BD7" s="68">
        <v>56.32</v>
      </c>
      <c r="BE7" s="68">
        <v>55.24</v>
      </c>
      <c r="BF7" s="68">
        <v>57.33</v>
      </c>
      <c r="BG7" s="68">
        <v>62</v>
      </c>
      <c r="BH7" s="68">
        <v>46.36</v>
      </c>
      <c r="BI7" s="68">
        <v>49.45</v>
      </c>
      <c r="BJ7" s="68">
        <v>45</v>
      </c>
      <c r="BK7" s="68">
        <v>50.59</v>
      </c>
      <c r="BL7" s="68">
        <v>41.86</v>
      </c>
      <c r="BM7" s="68">
        <v>48.1</v>
      </c>
      <c r="BN7" s="68">
        <v>69.23</v>
      </c>
      <c r="BO7" s="68">
        <v>81.3</v>
      </c>
      <c r="BP7" s="68">
        <v>73.47</v>
      </c>
      <c r="BQ7" s="68">
        <v>77.41</v>
      </c>
      <c r="BR7" s="68">
        <v>70.77</v>
      </c>
      <c r="BS7" s="68">
        <v>62.16</v>
      </c>
      <c r="BT7" s="68">
        <v>71.459999999999994</v>
      </c>
      <c r="BU7" s="68">
        <v>70.81</v>
      </c>
      <c r="BV7" s="68">
        <v>70.13</v>
      </c>
      <c r="BW7" s="68">
        <v>65.12</v>
      </c>
      <c r="BX7" s="68">
        <v>64.62</v>
      </c>
      <c r="BY7" s="68">
        <v>68.39</v>
      </c>
      <c r="BZ7" s="68">
        <v>0.13</v>
      </c>
      <c r="CA7" s="68">
        <v>0.13</v>
      </c>
      <c r="CB7" s="68">
        <v>0.13</v>
      </c>
      <c r="CC7" s="68">
        <v>0.14000000000000001</v>
      </c>
      <c r="CD7" s="68">
        <v>0.16</v>
      </c>
      <c r="CE7" s="68">
        <v>0.15</v>
      </c>
      <c r="CF7" s="68">
        <v>0.09</v>
      </c>
      <c r="CG7" s="68">
        <v>0.09</v>
      </c>
      <c r="CH7" s="68">
        <v>0.08</v>
      </c>
      <c r="CI7" s="68">
        <v>0.09</v>
      </c>
      <c r="CJ7" s="68">
        <v>0.09</v>
      </c>
      <c r="CK7" s="68">
        <v>0.1</v>
      </c>
      <c r="CL7" s="68">
        <v>104</v>
      </c>
      <c r="CM7" s="68">
        <v>90</v>
      </c>
      <c r="CN7" s="68">
        <v>13</v>
      </c>
      <c r="CO7" s="68">
        <v>60</v>
      </c>
      <c r="CP7" s="68">
        <v>267</v>
      </c>
      <c r="CQ7" s="68">
        <v>12.36</v>
      </c>
      <c r="CR7" s="68">
        <v>7</v>
      </c>
      <c r="CS7" s="68">
        <v>0.49</v>
      </c>
      <c r="CT7" s="68">
        <v>5.0999999999999996</v>
      </c>
      <c r="CU7" s="68">
        <v>24.95</v>
      </c>
      <c r="CV7" s="68">
        <v>56.45</v>
      </c>
      <c r="CW7" s="68">
        <v>46.89</v>
      </c>
      <c r="CX7" s="68">
        <v>72.39</v>
      </c>
      <c r="CY7" s="68">
        <v>68.42</v>
      </c>
      <c r="CZ7" s="68">
        <v>0.14000000000000001</v>
      </c>
      <c r="DA7" s="68">
        <v>0.09</v>
      </c>
      <c r="DB7" s="68">
        <v>346.67</v>
      </c>
      <c r="DC7" s="68">
        <v>300</v>
      </c>
      <c r="DD7" s="68">
        <v>43.33</v>
      </c>
      <c r="DE7" s="68">
        <v>200</v>
      </c>
      <c r="DF7" s="68">
        <v>690</v>
      </c>
      <c r="DG7" s="68">
        <v>890</v>
      </c>
      <c r="DH7" s="68">
        <v>41.2</v>
      </c>
      <c r="DI7" s="68">
        <v>23.33</v>
      </c>
      <c r="DJ7" s="68">
        <v>1.62</v>
      </c>
      <c r="DK7" s="68">
        <v>17</v>
      </c>
      <c r="DL7" s="68">
        <v>66.150000000000006</v>
      </c>
      <c r="DM7" s="68">
        <v>83.15</v>
      </c>
      <c r="DN7" s="68">
        <v>34.67</v>
      </c>
      <c r="DO7" s="68">
        <v>30</v>
      </c>
      <c r="DP7" s="68">
        <v>4.33</v>
      </c>
      <c r="DQ7" s="68">
        <v>20</v>
      </c>
      <c r="DR7" s="68">
        <v>69</v>
      </c>
      <c r="DS7" s="68">
        <v>89</v>
      </c>
      <c r="DT7" s="68">
        <v>4.12</v>
      </c>
      <c r="DU7" s="68">
        <v>2.33</v>
      </c>
      <c r="DV7" s="68">
        <v>0.16</v>
      </c>
      <c r="DW7" s="68">
        <v>1.7</v>
      </c>
      <c r="DX7" s="68">
        <v>6.62</v>
      </c>
      <c r="DY7" s="74">
        <v>8.32</v>
      </c>
    </row>
    <row r="8" spans="1:129" ht="15.75" thickBot="1" x14ac:dyDescent="0.3">
      <c r="A8" s="73">
        <v>5</v>
      </c>
      <c r="B8" s="68">
        <v>2</v>
      </c>
      <c r="C8" s="67" t="s">
        <v>45</v>
      </c>
      <c r="D8" s="67" t="s">
        <v>7</v>
      </c>
      <c r="E8" s="68">
        <v>1</v>
      </c>
      <c r="F8" s="68">
        <v>22</v>
      </c>
      <c r="G8" s="68">
        <v>9</v>
      </c>
      <c r="H8" s="68">
        <v>13</v>
      </c>
      <c r="I8" s="68">
        <v>2</v>
      </c>
      <c r="J8" s="68">
        <v>1</v>
      </c>
      <c r="K8" s="68">
        <v>0</v>
      </c>
      <c r="L8" s="68">
        <v>15</v>
      </c>
      <c r="M8" s="68">
        <v>4</v>
      </c>
      <c r="N8" s="68">
        <v>21</v>
      </c>
      <c r="O8" s="68">
        <v>24</v>
      </c>
      <c r="P8" s="68">
        <v>9</v>
      </c>
      <c r="Q8" s="68">
        <v>3</v>
      </c>
      <c r="R8" s="68">
        <v>0</v>
      </c>
      <c r="S8" s="68">
        <v>2</v>
      </c>
      <c r="T8" s="68">
        <v>7</v>
      </c>
      <c r="U8" s="68">
        <v>7</v>
      </c>
      <c r="V8" s="68">
        <v>9</v>
      </c>
      <c r="W8" s="68">
        <v>1</v>
      </c>
      <c r="X8" s="68">
        <v>9</v>
      </c>
      <c r="Y8" s="68">
        <v>18</v>
      </c>
      <c r="Z8" s="68">
        <v>11</v>
      </c>
      <c r="AA8" s="68">
        <v>28</v>
      </c>
      <c r="AB8" s="68">
        <v>10</v>
      </c>
      <c r="AC8" s="68">
        <v>40</v>
      </c>
      <c r="AD8" s="68">
        <v>2.67</v>
      </c>
      <c r="AE8" s="68">
        <v>1.1599999999999999</v>
      </c>
      <c r="AF8" s="68">
        <v>1.54</v>
      </c>
      <c r="AG8" s="68">
        <v>0.22</v>
      </c>
      <c r="AH8" s="68">
        <v>0.13</v>
      </c>
      <c r="AI8" s="68">
        <v>0</v>
      </c>
      <c r="AJ8" s="68">
        <v>0.83</v>
      </c>
      <c r="AK8" s="68">
        <v>0.31</v>
      </c>
      <c r="AL8" s="68">
        <v>1.37</v>
      </c>
      <c r="AM8" s="68">
        <v>1.68</v>
      </c>
      <c r="AN8" s="68">
        <v>0.57999999999999996</v>
      </c>
      <c r="AO8" s="68">
        <v>0.17</v>
      </c>
      <c r="AP8" s="68">
        <v>0</v>
      </c>
      <c r="AQ8" s="68">
        <v>0.9</v>
      </c>
      <c r="AR8" s="68">
        <v>0.22</v>
      </c>
      <c r="AS8" s="68">
        <v>0.3</v>
      </c>
      <c r="AT8" s="68">
        <v>0.3</v>
      </c>
      <c r="AU8" s="68">
        <v>0.03</v>
      </c>
      <c r="AV8" s="68">
        <v>0.38</v>
      </c>
      <c r="AW8" s="68">
        <v>1.75</v>
      </c>
      <c r="AX8" s="68">
        <v>0.78</v>
      </c>
      <c r="AY8" s="68">
        <v>1.21</v>
      </c>
      <c r="AZ8" s="68">
        <v>0.42</v>
      </c>
      <c r="BA8" s="68">
        <v>1.2</v>
      </c>
      <c r="BB8" s="68">
        <v>60.3</v>
      </c>
      <c r="BC8" s="68">
        <v>56.82</v>
      </c>
      <c r="BD8" s="68">
        <v>59.81</v>
      </c>
      <c r="BE8" s="68">
        <v>55.13</v>
      </c>
      <c r="BF8" s="68">
        <v>52.46</v>
      </c>
      <c r="BG8" s="68">
        <v>0</v>
      </c>
      <c r="BH8" s="68">
        <v>45.39</v>
      </c>
      <c r="BI8" s="68">
        <v>51.41</v>
      </c>
      <c r="BJ8" s="68">
        <v>49.09</v>
      </c>
      <c r="BK8" s="68">
        <v>49.26</v>
      </c>
      <c r="BL8" s="68">
        <v>44.09</v>
      </c>
      <c r="BM8" s="68">
        <v>46.04</v>
      </c>
      <c r="BN8" s="68">
        <v>73.55</v>
      </c>
      <c r="BO8" s="68">
        <v>71.34</v>
      </c>
      <c r="BP8" s="68">
        <v>67.86</v>
      </c>
      <c r="BQ8" s="68">
        <v>65.040000000000006</v>
      </c>
      <c r="BR8" s="68">
        <v>58.19</v>
      </c>
      <c r="BS8" s="68">
        <v>0</v>
      </c>
      <c r="BT8" s="68">
        <v>64.42</v>
      </c>
      <c r="BU8" s="68">
        <v>64.38</v>
      </c>
      <c r="BV8" s="68">
        <v>60.81</v>
      </c>
      <c r="BW8" s="68">
        <v>60.56</v>
      </c>
      <c r="BX8" s="68">
        <v>58.6</v>
      </c>
      <c r="BY8" s="68">
        <v>52.37</v>
      </c>
      <c r="BZ8" s="68">
        <v>0.11</v>
      </c>
      <c r="CA8" s="68">
        <v>0.12</v>
      </c>
      <c r="CB8" s="68">
        <v>0.15</v>
      </c>
      <c r="CC8" s="68">
        <v>0.12</v>
      </c>
      <c r="CD8" s="68">
        <v>0.13</v>
      </c>
      <c r="CE8" s="68">
        <v>0</v>
      </c>
      <c r="CF8" s="68">
        <v>0.08</v>
      </c>
      <c r="CG8" s="68">
        <v>0.1</v>
      </c>
      <c r="CH8" s="68">
        <v>0.08</v>
      </c>
      <c r="CI8" s="68">
        <v>0.09</v>
      </c>
      <c r="CJ8" s="68">
        <v>7.0000000000000007E-2</v>
      </c>
      <c r="CK8" s="68">
        <v>0.06</v>
      </c>
      <c r="CL8" s="68">
        <v>47</v>
      </c>
      <c r="CM8" s="68">
        <v>76</v>
      </c>
      <c r="CN8" s="68">
        <v>26</v>
      </c>
      <c r="CO8" s="68">
        <v>116</v>
      </c>
      <c r="CP8" s="68">
        <v>265</v>
      </c>
      <c r="CQ8" s="68">
        <v>5.71</v>
      </c>
      <c r="CR8" s="68">
        <v>4.92</v>
      </c>
      <c r="CS8" s="68">
        <v>1.74</v>
      </c>
      <c r="CT8" s="68">
        <v>5.72</v>
      </c>
      <c r="CU8" s="68">
        <v>18.079999999999998</v>
      </c>
      <c r="CV8" s="68">
        <v>47.42</v>
      </c>
      <c r="CW8" s="68">
        <v>47.55</v>
      </c>
      <c r="CX8" s="68">
        <v>56</v>
      </c>
      <c r="CY8" s="68">
        <v>60.19</v>
      </c>
      <c r="CZ8" s="68">
        <v>0.1</v>
      </c>
      <c r="DA8" s="68">
        <v>0.08</v>
      </c>
      <c r="DB8" s="68">
        <v>156.66999999999999</v>
      </c>
      <c r="DC8" s="68">
        <v>253.33</v>
      </c>
      <c r="DD8" s="68">
        <v>86.67</v>
      </c>
      <c r="DE8" s="68">
        <v>386.67</v>
      </c>
      <c r="DF8" s="68">
        <v>496.67</v>
      </c>
      <c r="DG8" s="68">
        <v>883.33</v>
      </c>
      <c r="DH8" s="68">
        <v>19.02</v>
      </c>
      <c r="DI8" s="68">
        <v>16.399999999999999</v>
      </c>
      <c r="DJ8" s="68">
        <v>5.8</v>
      </c>
      <c r="DK8" s="68">
        <v>19.05</v>
      </c>
      <c r="DL8" s="68">
        <v>41.22</v>
      </c>
      <c r="DM8" s="68">
        <v>60.27</v>
      </c>
      <c r="DN8" s="68">
        <v>15.67</v>
      </c>
      <c r="DO8" s="68">
        <v>25.33</v>
      </c>
      <c r="DP8" s="68">
        <v>8.67</v>
      </c>
      <c r="DQ8" s="68">
        <v>38.67</v>
      </c>
      <c r="DR8" s="68">
        <v>49.67</v>
      </c>
      <c r="DS8" s="68">
        <v>88.33</v>
      </c>
      <c r="DT8" s="68">
        <v>1.9</v>
      </c>
      <c r="DU8" s="68">
        <v>1.64</v>
      </c>
      <c r="DV8" s="68">
        <v>0.57999999999999996</v>
      </c>
      <c r="DW8" s="68">
        <v>1.91</v>
      </c>
      <c r="DX8" s="68">
        <v>4.12</v>
      </c>
      <c r="DY8" s="74">
        <v>6.03</v>
      </c>
    </row>
    <row r="9" spans="1:129" ht="15.75" thickBot="1" x14ac:dyDescent="0.3">
      <c r="A9" s="73">
        <v>6</v>
      </c>
      <c r="B9" s="68">
        <v>2</v>
      </c>
      <c r="C9" s="67" t="s">
        <v>45</v>
      </c>
      <c r="D9" s="67" t="s">
        <v>7</v>
      </c>
      <c r="E9" s="68">
        <v>2</v>
      </c>
      <c r="F9" s="68">
        <v>19</v>
      </c>
      <c r="G9" s="68">
        <v>28</v>
      </c>
      <c r="H9" s="68">
        <v>19</v>
      </c>
      <c r="I9" s="68">
        <v>9</v>
      </c>
      <c r="J9" s="68">
        <v>9</v>
      </c>
      <c r="K9" s="68">
        <v>3</v>
      </c>
      <c r="L9" s="68">
        <v>6</v>
      </c>
      <c r="M9" s="68">
        <v>27</v>
      </c>
      <c r="N9" s="68">
        <v>13</v>
      </c>
      <c r="O9" s="68">
        <v>22</v>
      </c>
      <c r="P9" s="68">
        <v>38</v>
      </c>
      <c r="Q9" s="68">
        <v>23</v>
      </c>
      <c r="R9" s="68">
        <v>0</v>
      </c>
      <c r="S9" s="68">
        <v>6</v>
      </c>
      <c r="T9" s="68">
        <v>4</v>
      </c>
      <c r="U9" s="68">
        <v>5</v>
      </c>
      <c r="V9" s="68">
        <v>5</v>
      </c>
      <c r="W9" s="68">
        <v>8</v>
      </c>
      <c r="X9" s="68">
        <v>0</v>
      </c>
      <c r="Y9" s="68">
        <v>4</v>
      </c>
      <c r="Z9" s="68">
        <v>4</v>
      </c>
      <c r="AA9" s="68">
        <v>4</v>
      </c>
      <c r="AB9" s="68">
        <v>3</v>
      </c>
      <c r="AC9" s="68">
        <v>9</v>
      </c>
      <c r="AD9" s="68">
        <v>1.86</v>
      </c>
      <c r="AE9" s="68">
        <v>3.39</v>
      </c>
      <c r="AF9" s="68">
        <v>2.25</v>
      </c>
      <c r="AG9" s="68">
        <v>1.1000000000000001</v>
      </c>
      <c r="AH9" s="68">
        <v>1.05</v>
      </c>
      <c r="AI9" s="68">
        <v>0.31</v>
      </c>
      <c r="AJ9" s="68">
        <v>0.38</v>
      </c>
      <c r="AK9" s="68">
        <v>2.1</v>
      </c>
      <c r="AL9" s="68">
        <v>0.95</v>
      </c>
      <c r="AM9" s="68">
        <v>1.62</v>
      </c>
      <c r="AN9" s="68">
        <v>2.74</v>
      </c>
      <c r="AO9" s="68">
        <v>1.6</v>
      </c>
      <c r="AP9" s="68">
        <v>0</v>
      </c>
      <c r="AQ9" s="68">
        <v>0.24</v>
      </c>
      <c r="AR9" s="68">
        <v>0.16</v>
      </c>
      <c r="AS9" s="68">
        <v>0.19</v>
      </c>
      <c r="AT9" s="68">
        <v>0.16</v>
      </c>
      <c r="AU9" s="68">
        <v>0.3</v>
      </c>
      <c r="AV9" s="68">
        <v>0</v>
      </c>
      <c r="AW9" s="68">
        <v>0.24</v>
      </c>
      <c r="AX9" s="68">
        <v>0.41</v>
      </c>
      <c r="AY9" s="68">
        <v>0.41</v>
      </c>
      <c r="AZ9" s="68">
        <v>0.19</v>
      </c>
      <c r="BA9" s="68">
        <v>0.37</v>
      </c>
      <c r="BB9" s="68">
        <v>56.67</v>
      </c>
      <c r="BC9" s="68">
        <v>62.63</v>
      </c>
      <c r="BD9" s="68">
        <v>59.71</v>
      </c>
      <c r="BE9" s="68">
        <v>61.42</v>
      </c>
      <c r="BF9" s="68">
        <v>58.55</v>
      </c>
      <c r="BG9" s="68">
        <v>49.76</v>
      </c>
      <c r="BH9" s="68">
        <v>47.78</v>
      </c>
      <c r="BI9" s="68">
        <v>51.08</v>
      </c>
      <c r="BJ9" s="68">
        <v>52.9</v>
      </c>
      <c r="BK9" s="68">
        <v>49.64</v>
      </c>
      <c r="BL9" s="68">
        <v>44.3</v>
      </c>
      <c r="BM9" s="68">
        <v>53.8</v>
      </c>
      <c r="BN9" s="68">
        <v>69.680000000000007</v>
      </c>
      <c r="BO9" s="68">
        <v>78.88</v>
      </c>
      <c r="BP9" s="68">
        <v>68.010000000000005</v>
      </c>
      <c r="BQ9" s="68">
        <v>78.13</v>
      </c>
      <c r="BR9" s="68">
        <v>62.42</v>
      </c>
      <c r="BS9" s="68">
        <v>70.81</v>
      </c>
      <c r="BT9" s="68">
        <v>56.6</v>
      </c>
      <c r="BU9" s="68">
        <v>63.85</v>
      </c>
      <c r="BV9" s="68">
        <v>61.55</v>
      </c>
      <c r="BW9" s="68">
        <v>69.91</v>
      </c>
      <c r="BX9" s="68">
        <v>60.7</v>
      </c>
      <c r="BY9" s="68">
        <v>57</v>
      </c>
      <c r="BZ9" s="68">
        <v>0.12</v>
      </c>
      <c r="CA9" s="68">
        <v>0.16</v>
      </c>
      <c r="CB9" s="68">
        <v>0.14000000000000001</v>
      </c>
      <c r="CC9" s="68">
        <v>0.14000000000000001</v>
      </c>
      <c r="CD9" s="68">
        <v>0.15</v>
      </c>
      <c r="CE9" s="68">
        <v>0.1</v>
      </c>
      <c r="CF9" s="68">
        <v>0.09</v>
      </c>
      <c r="CG9" s="68">
        <v>0.09</v>
      </c>
      <c r="CH9" s="68">
        <v>0.1</v>
      </c>
      <c r="CI9" s="68">
        <v>0.09</v>
      </c>
      <c r="CJ9" s="68">
        <v>0.1</v>
      </c>
      <c r="CK9" s="68">
        <v>0.1</v>
      </c>
      <c r="CL9" s="68">
        <v>87</v>
      </c>
      <c r="CM9" s="68">
        <v>129</v>
      </c>
      <c r="CN9" s="68">
        <v>28</v>
      </c>
      <c r="CO9" s="68">
        <v>24</v>
      </c>
      <c r="CP9" s="68">
        <v>268</v>
      </c>
      <c r="CQ9" s="68">
        <v>9.9600000000000009</v>
      </c>
      <c r="CR9" s="68">
        <v>9.3800000000000008</v>
      </c>
      <c r="CS9" s="68">
        <v>1.03</v>
      </c>
      <c r="CT9" s="68">
        <v>1.61</v>
      </c>
      <c r="CU9" s="68">
        <v>21.97</v>
      </c>
      <c r="CV9" s="68">
        <v>58.12</v>
      </c>
      <c r="CW9" s="68">
        <v>49.92</v>
      </c>
      <c r="CX9" s="68">
        <v>71.319999999999993</v>
      </c>
      <c r="CY9" s="68">
        <v>61.6</v>
      </c>
      <c r="CZ9" s="68">
        <v>0.13</v>
      </c>
      <c r="DA9" s="68">
        <v>0.09</v>
      </c>
      <c r="DB9" s="68">
        <v>290</v>
      </c>
      <c r="DC9" s="68">
        <v>430</v>
      </c>
      <c r="DD9" s="68">
        <v>93.33</v>
      </c>
      <c r="DE9" s="68">
        <v>80</v>
      </c>
      <c r="DF9" s="68">
        <v>813.33</v>
      </c>
      <c r="DG9" s="68">
        <v>893.33</v>
      </c>
      <c r="DH9" s="68">
        <v>33.18</v>
      </c>
      <c r="DI9" s="68">
        <v>31.25</v>
      </c>
      <c r="DJ9" s="68">
        <v>3.43</v>
      </c>
      <c r="DK9" s="68">
        <v>5.37</v>
      </c>
      <c r="DL9" s="68">
        <v>67.87</v>
      </c>
      <c r="DM9" s="68">
        <v>73.23</v>
      </c>
      <c r="DN9" s="68">
        <v>29</v>
      </c>
      <c r="DO9" s="68">
        <v>43</v>
      </c>
      <c r="DP9" s="68">
        <v>9.33</v>
      </c>
      <c r="DQ9" s="68">
        <v>8</v>
      </c>
      <c r="DR9" s="68">
        <v>81.33</v>
      </c>
      <c r="DS9" s="68">
        <v>89.33</v>
      </c>
      <c r="DT9" s="68">
        <v>3.32</v>
      </c>
      <c r="DU9" s="68">
        <v>3.13</v>
      </c>
      <c r="DV9" s="68">
        <v>0.34</v>
      </c>
      <c r="DW9" s="68">
        <v>0.54</v>
      </c>
      <c r="DX9" s="68">
        <v>6.79</v>
      </c>
      <c r="DY9" s="74">
        <v>7.32</v>
      </c>
    </row>
    <row r="10" spans="1:129" ht="15.75" thickBot="1" x14ac:dyDescent="0.3">
      <c r="A10" s="73">
        <v>7</v>
      </c>
      <c r="B10" s="68">
        <v>2</v>
      </c>
      <c r="C10" s="67" t="s">
        <v>45</v>
      </c>
      <c r="D10" s="67" t="s">
        <v>7</v>
      </c>
      <c r="E10" s="68">
        <v>3</v>
      </c>
      <c r="F10" s="68">
        <v>21</v>
      </c>
      <c r="G10" s="68">
        <v>13</v>
      </c>
      <c r="H10" s="68">
        <v>12</v>
      </c>
      <c r="I10" s="68">
        <v>17</v>
      </c>
      <c r="J10" s="68">
        <v>4</v>
      </c>
      <c r="K10" s="68">
        <v>8</v>
      </c>
      <c r="L10" s="68">
        <v>11</v>
      </c>
      <c r="M10" s="68">
        <v>16</v>
      </c>
      <c r="N10" s="68">
        <v>29</v>
      </c>
      <c r="O10" s="68">
        <v>23</v>
      </c>
      <c r="P10" s="68">
        <v>16</v>
      </c>
      <c r="Q10" s="68">
        <v>21</v>
      </c>
      <c r="R10" s="68">
        <v>0</v>
      </c>
      <c r="S10" s="68">
        <v>3</v>
      </c>
      <c r="T10" s="68">
        <v>8</v>
      </c>
      <c r="U10" s="68">
        <v>17</v>
      </c>
      <c r="V10" s="68">
        <v>6</v>
      </c>
      <c r="W10" s="68">
        <v>4</v>
      </c>
      <c r="X10" s="68">
        <v>10</v>
      </c>
      <c r="Y10" s="68">
        <v>6</v>
      </c>
      <c r="Z10" s="68">
        <v>7</v>
      </c>
      <c r="AA10" s="68">
        <v>8</v>
      </c>
      <c r="AB10" s="68">
        <v>6</v>
      </c>
      <c r="AC10" s="68">
        <v>15</v>
      </c>
      <c r="AD10" s="68">
        <v>2.46</v>
      </c>
      <c r="AE10" s="68">
        <v>1.57</v>
      </c>
      <c r="AF10" s="68">
        <v>1.37</v>
      </c>
      <c r="AG10" s="68">
        <v>1.99</v>
      </c>
      <c r="AH10" s="68">
        <v>0.45</v>
      </c>
      <c r="AI10" s="68">
        <v>1.05</v>
      </c>
      <c r="AJ10" s="68">
        <v>0.88</v>
      </c>
      <c r="AK10" s="68">
        <v>1.19</v>
      </c>
      <c r="AL10" s="68">
        <v>2.02</v>
      </c>
      <c r="AM10" s="68">
        <v>1.6</v>
      </c>
      <c r="AN10" s="68">
        <v>1.18</v>
      </c>
      <c r="AO10" s="68">
        <v>1.5</v>
      </c>
      <c r="AP10" s="68">
        <v>0</v>
      </c>
      <c r="AQ10" s="68">
        <v>0.1</v>
      </c>
      <c r="AR10" s="68">
        <v>0.34</v>
      </c>
      <c r="AS10" s="68">
        <v>0.56000000000000005</v>
      </c>
      <c r="AT10" s="68">
        <v>0.18</v>
      </c>
      <c r="AU10" s="68">
        <v>0.16</v>
      </c>
      <c r="AV10" s="68">
        <v>0.48</v>
      </c>
      <c r="AW10" s="68">
        <v>0.51</v>
      </c>
      <c r="AX10" s="68">
        <v>0.44</v>
      </c>
      <c r="AY10" s="68">
        <v>0.71</v>
      </c>
      <c r="AZ10" s="68">
        <v>0.22</v>
      </c>
      <c r="BA10" s="68">
        <v>0.39</v>
      </c>
      <c r="BB10" s="68">
        <v>58.84</v>
      </c>
      <c r="BC10" s="68">
        <v>57.51</v>
      </c>
      <c r="BD10" s="68">
        <v>57.83</v>
      </c>
      <c r="BE10" s="68">
        <v>59.94</v>
      </c>
      <c r="BF10" s="68">
        <v>50.38</v>
      </c>
      <c r="BG10" s="68">
        <v>56.99</v>
      </c>
      <c r="BH10" s="68">
        <v>46.34</v>
      </c>
      <c r="BI10" s="68">
        <v>51.89</v>
      </c>
      <c r="BJ10" s="68">
        <v>50.07</v>
      </c>
      <c r="BK10" s="68">
        <v>52.28</v>
      </c>
      <c r="BL10" s="68">
        <v>44.5</v>
      </c>
      <c r="BM10" s="68">
        <v>51.33</v>
      </c>
      <c r="BN10" s="68">
        <v>73.72</v>
      </c>
      <c r="BO10" s="68">
        <v>78.77</v>
      </c>
      <c r="BP10" s="68">
        <v>68.459999999999994</v>
      </c>
      <c r="BQ10" s="68">
        <v>74.98</v>
      </c>
      <c r="BR10" s="68">
        <v>63.1</v>
      </c>
      <c r="BS10" s="68">
        <v>74.14</v>
      </c>
      <c r="BT10" s="68">
        <v>66.400000000000006</v>
      </c>
      <c r="BU10" s="68">
        <v>65.14</v>
      </c>
      <c r="BV10" s="68">
        <v>57.78</v>
      </c>
      <c r="BW10" s="68">
        <v>60.67</v>
      </c>
      <c r="BX10" s="68">
        <v>56.94</v>
      </c>
      <c r="BY10" s="68">
        <v>61.22</v>
      </c>
      <c r="BZ10" s="68">
        <v>0.14000000000000001</v>
      </c>
      <c r="CA10" s="68">
        <v>0.14000000000000001</v>
      </c>
      <c r="CB10" s="68">
        <v>0.13</v>
      </c>
      <c r="CC10" s="68">
        <v>0.14000000000000001</v>
      </c>
      <c r="CD10" s="68">
        <v>0.13</v>
      </c>
      <c r="CE10" s="68">
        <v>0.14000000000000001</v>
      </c>
      <c r="CF10" s="68">
        <v>0.09</v>
      </c>
      <c r="CG10" s="68">
        <v>0.1</v>
      </c>
      <c r="CH10" s="68">
        <v>0.09</v>
      </c>
      <c r="CI10" s="68">
        <v>0.09</v>
      </c>
      <c r="CJ10" s="68">
        <v>0.09</v>
      </c>
      <c r="CK10" s="68">
        <v>0.1</v>
      </c>
      <c r="CL10" s="68">
        <v>75</v>
      </c>
      <c r="CM10" s="68">
        <v>116</v>
      </c>
      <c r="CN10" s="68">
        <v>38</v>
      </c>
      <c r="CO10" s="68">
        <v>52</v>
      </c>
      <c r="CP10" s="68">
        <v>281</v>
      </c>
      <c r="CQ10" s="68">
        <v>8.8800000000000008</v>
      </c>
      <c r="CR10" s="68">
        <v>8.35</v>
      </c>
      <c r="CS10" s="68">
        <v>1.33</v>
      </c>
      <c r="CT10" s="68">
        <v>2.74</v>
      </c>
      <c r="CU10" s="68">
        <v>21.29</v>
      </c>
      <c r="CV10" s="68">
        <v>56.92</v>
      </c>
      <c r="CW10" s="68">
        <v>49.4</v>
      </c>
      <c r="CX10" s="68">
        <v>72.2</v>
      </c>
      <c r="CY10" s="68">
        <v>61.36</v>
      </c>
      <c r="CZ10" s="68">
        <v>0.13</v>
      </c>
      <c r="DA10" s="68">
        <v>0.09</v>
      </c>
      <c r="DB10" s="68">
        <v>250</v>
      </c>
      <c r="DC10" s="68">
        <v>386.67</v>
      </c>
      <c r="DD10" s="68">
        <v>126.67</v>
      </c>
      <c r="DE10" s="68">
        <v>173.33</v>
      </c>
      <c r="DF10" s="68">
        <v>763.33</v>
      </c>
      <c r="DG10" s="68">
        <v>936.67</v>
      </c>
      <c r="DH10" s="68">
        <v>29.58</v>
      </c>
      <c r="DI10" s="68">
        <v>27.83</v>
      </c>
      <c r="DJ10" s="68">
        <v>4.43</v>
      </c>
      <c r="DK10" s="68">
        <v>9.1199999999999992</v>
      </c>
      <c r="DL10" s="68">
        <v>61.85</v>
      </c>
      <c r="DM10" s="68">
        <v>70.97</v>
      </c>
      <c r="DN10" s="68">
        <v>25</v>
      </c>
      <c r="DO10" s="68">
        <v>38.67</v>
      </c>
      <c r="DP10" s="68">
        <v>12.67</v>
      </c>
      <c r="DQ10" s="68">
        <v>17.329999999999998</v>
      </c>
      <c r="DR10" s="68">
        <v>76.33</v>
      </c>
      <c r="DS10" s="68">
        <v>93.67</v>
      </c>
      <c r="DT10" s="68">
        <v>2.96</v>
      </c>
      <c r="DU10" s="68">
        <v>2.78</v>
      </c>
      <c r="DV10" s="68">
        <v>0.44</v>
      </c>
      <c r="DW10" s="68">
        <v>0.91</v>
      </c>
      <c r="DX10" s="68">
        <v>6.19</v>
      </c>
      <c r="DY10" s="74">
        <v>7.1</v>
      </c>
    </row>
    <row r="11" spans="1:129" ht="15.75" thickBot="1" x14ac:dyDescent="0.3">
      <c r="A11" s="73">
        <v>8</v>
      </c>
      <c r="B11" s="68">
        <v>2</v>
      </c>
      <c r="C11" s="67" t="s">
        <v>45</v>
      </c>
      <c r="D11" s="67" t="s">
        <v>7</v>
      </c>
      <c r="E11" s="68">
        <v>4</v>
      </c>
      <c r="F11" s="68">
        <v>9</v>
      </c>
      <c r="G11" s="68">
        <v>23</v>
      </c>
      <c r="H11" s="68">
        <v>32</v>
      </c>
      <c r="I11" s="68">
        <v>9</v>
      </c>
      <c r="J11" s="68">
        <v>7</v>
      </c>
      <c r="K11" s="68">
        <v>1</v>
      </c>
      <c r="L11" s="68">
        <v>7</v>
      </c>
      <c r="M11" s="68">
        <v>27</v>
      </c>
      <c r="N11" s="68">
        <v>37</v>
      </c>
      <c r="O11" s="68">
        <v>28</v>
      </c>
      <c r="P11" s="68">
        <v>32</v>
      </c>
      <c r="Q11" s="68">
        <v>16</v>
      </c>
      <c r="R11" s="68">
        <v>0</v>
      </c>
      <c r="S11" s="68">
        <v>1</v>
      </c>
      <c r="T11" s="68">
        <v>9</v>
      </c>
      <c r="U11" s="68">
        <v>0</v>
      </c>
      <c r="V11" s="68">
        <v>9</v>
      </c>
      <c r="W11" s="68">
        <v>4</v>
      </c>
      <c r="X11" s="68">
        <v>6</v>
      </c>
      <c r="Y11" s="68">
        <v>9</v>
      </c>
      <c r="Z11" s="68">
        <v>12</v>
      </c>
      <c r="AA11" s="68">
        <v>5</v>
      </c>
      <c r="AB11" s="68">
        <v>5</v>
      </c>
      <c r="AC11" s="68">
        <v>4</v>
      </c>
      <c r="AD11" s="68">
        <v>0.91</v>
      </c>
      <c r="AE11" s="68">
        <v>2.9</v>
      </c>
      <c r="AF11" s="68">
        <v>4.04</v>
      </c>
      <c r="AG11" s="68">
        <v>1.04</v>
      </c>
      <c r="AH11" s="68">
        <v>0.8</v>
      </c>
      <c r="AI11" s="68">
        <v>0.15</v>
      </c>
      <c r="AJ11" s="68">
        <v>0.47</v>
      </c>
      <c r="AK11" s="68">
        <v>1.96</v>
      </c>
      <c r="AL11" s="68">
        <v>2.54</v>
      </c>
      <c r="AM11" s="68">
        <v>2.1</v>
      </c>
      <c r="AN11" s="68">
        <v>2.14</v>
      </c>
      <c r="AO11" s="68">
        <v>1.0900000000000001</v>
      </c>
      <c r="AP11" s="68">
        <v>0</v>
      </c>
      <c r="AQ11" s="68">
        <v>0.35</v>
      </c>
      <c r="AR11" s="68">
        <v>0.32</v>
      </c>
      <c r="AS11" s="68">
        <v>0</v>
      </c>
      <c r="AT11" s="68">
        <v>0.28999999999999998</v>
      </c>
      <c r="AU11" s="68">
        <v>0.17</v>
      </c>
      <c r="AV11" s="68">
        <v>0.38</v>
      </c>
      <c r="AW11" s="68">
        <v>0.86</v>
      </c>
      <c r="AX11" s="68">
        <v>0.92</v>
      </c>
      <c r="AY11" s="68">
        <v>0.43</v>
      </c>
      <c r="AZ11" s="68">
        <v>0.22</v>
      </c>
      <c r="BA11" s="68">
        <v>0.17</v>
      </c>
      <c r="BB11" s="68">
        <v>52.9</v>
      </c>
      <c r="BC11" s="68">
        <v>62.14</v>
      </c>
      <c r="BD11" s="68">
        <v>57.75</v>
      </c>
      <c r="BE11" s="68">
        <v>56.86</v>
      </c>
      <c r="BF11" s="68">
        <v>53.92</v>
      </c>
      <c r="BG11" s="68">
        <v>61.44</v>
      </c>
      <c r="BH11" s="68">
        <v>47.59</v>
      </c>
      <c r="BI11" s="68">
        <v>52.93</v>
      </c>
      <c r="BJ11" s="68">
        <v>43.94</v>
      </c>
      <c r="BK11" s="68">
        <v>48.3</v>
      </c>
      <c r="BL11" s="68">
        <v>46.88</v>
      </c>
      <c r="BM11" s="68">
        <v>45.04</v>
      </c>
      <c r="BN11" s="68">
        <v>75.739999999999995</v>
      </c>
      <c r="BO11" s="68">
        <v>80.150000000000006</v>
      </c>
      <c r="BP11" s="68">
        <v>69.28</v>
      </c>
      <c r="BQ11" s="68">
        <v>73.97</v>
      </c>
      <c r="BR11" s="68">
        <v>62.28</v>
      </c>
      <c r="BS11" s="68">
        <v>68.73</v>
      </c>
      <c r="BT11" s="68">
        <v>59.83</v>
      </c>
      <c r="BU11" s="68">
        <v>64.16</v>
      </c>
      <c r="BV11" s="68">
        <v>55.32</v>
      </c>
      <c r="BW11" s="68">
        <v>57.88</v>
      </c>
      <c r="BX11" s="68">
        <v>56.6</v>
      </c>
      <c r="BY11" s="68">
        <v>57.28</v>
      </c>
      <c r="BZ11" s="68">
        <v>0.13</v>
      </c>
      <c r="CA11" s="68">
        <v>0.17</v>
      </c>
      <c r="CB11" s="68">
        <v>0.14000000000000001</v>
      </c>
      <c r="CC11" s="68">
        <v>0.15</v>
      </c>
      <c r="CD11" s="68">
        <v>0.14000000000000001</v>
      </c>
      <c r="CE11" s="68">
        <v>0.15</v>
      </c>
      <c r="CF11" s="68">
        <v>0.08</v>
      </c>
      <c r="CG11" s="68">
        <v>0.1</v>
      </c>
      <c r="CH11" s="68">
        <v>7.0000000000000007E-2</v>
      </c>
      <c r="CI11" s="68">
        <v>0.08</v>
      </c>
      <c r="CJ11" s="68">
        <v>0.1</v>
      </c>
      <c r="CK11" s="68">
        <v>7.0000000000000007E-2</v>
      </c>
      <c r="CL11" s="68">
        <v>81</v>
      </c>
      <c r="CM11" s="68">
        <v>147</v>
      </c>
      <c r="CN11" s="68">
        <v>23</v>
      </c>
      <c r="CO11" s="68">
        <v>41</v>
      </c>
      <c r="CP11" s="68">
        <v>292</v>
      </c>
      <c r="CQ11" s="68">
        <v>9.82</v>
      </c>
      <c r="CR11" s="68">
        <v>10.29</v>
      </c>
      <c r="CS11" s="68">
        <v>1.1200000000000001</v>
      </c>
      <c r="CT11" s="68">
        <v>2.96</v>
      </c>
      <c r="CU11" s="68">
        <v>24.19</v>
      </c>
      <c r="CV11" s="68">
        <v>57.5</v>
      </c>
      <c r="CW11" s="68">
        <v>47.45</v>
      </c>
      <c r="CX11" s="68">
        <v>71.69</v>
      </c>
      <c r="CY11" s="68">
        <v>58.51</v>
      </c>
      <c r="CZ11" s="68">
        <v>0.15</v>
      </c>
      <c r="DA11" s="68">
        <v>0.08</v>
      </c>
      <c r="DB11" s="68">
        <v>270</v>
      </c>
      <c r="DC11" s="68">
        <v>490</v>
      </c>
      <c r="DD11" s="68">
        <v>76.67</v>
      </c>
      <c r="DE11" s="68">
        <v>136.66999999999999</v>
      </c>
      <c r="DF11" s="68">
        <v>836.67</v>
      </c>
      <c r="DG11" s="68">
        <v>973.33</v>
      </c>
      <c r="DH11" s="68">
        <v>32.729999999999997</v>
      </c>
      <c r="DI11" s="68">
        <v>34.28</v>
      </c>
      <c r="DJ11" s="68">
        <v>3.73</v>
      </c>
      <c r="DK11" s="68">
        <v>9.8699999999999992</v>
      </c>
      <c r="DL11" s="68">
        <v>70.75</v>
      </c>
      <c r="DM11" s="68">
        <v>80.62</v>
      </c>
      <c r="DN11" s="68">
        <v>27</v>
      </c>
      <c r="DO11" s="68">
        <v>49</v>
      </c>
      <c r="DP11" s="68">
        <v>7.67</v>
      </c>
      <c r="DQ11" s="68">
        <v>13.67</v>
      </c>
      <c r="DR11" s="68">
        <v>83.67</v>
      </c>
      <c r="DS11" s="68">
        <v>97.33</v>
      </c>
      <c r="DT11" s="68">
        <v>3.27</v>
      </c>
      <c r="DU11" s="68">
        <v>3.43</v>
      </c>
      <c r="DV11" s="68">
        <v>0.37</v>
      </c>
      <c r="DW11" s="68">
        <v>0.99</v>
      </c>
      <c r="DX11" s="68">
        <v>7.08</v>
      </c>
      <c r="DY11" s="74">
        <v>8.06</v>
      </c>
    </row>
    <row r="12" spans="1:129" ht="15.75" thickBot="1" x14ac:dyDescent="0.3">
      <c r="A12" s="73">
        <v>9</v>
      </c>
      <c r="B12" s="68">
        <v>3</v>
      </c>
      <c r="C12" s="67" t="s">
        <v>45</v>
      </c>
      <c r="D12" s="67" t="s">
        <v>8</v>
      </c>
      <c r="E12" s="68">
        <v>1</v>
      </c>
      <c r="F12" s="68">
        <v>13</v>
      </c>
      <c r="G12" s="68">
        <v>25</v>
      </c>
      <c r="H12" s="68">
        <v>10</v>
      </c>
      <c r="I12" s="68">
        <v>3</v>
      </c>
      <c r="J12" s="68">
        <v>7</v>
      </c>
      <c r="K12" s="68">
        <v>1</v>
      </c>
      <c r="L12" s="68">
        <v>11</v>
      </c>
      <c r="M12" s="68">
        <v>32</v>
      </c>
      <c r="N12" s="68">
        <v>27</v>
      </c>
      <c r="O12" s="68">
        <v>13</v>
      </c>
      <c r="P12" s="68">
        <v>32</v>
      </c>
      <c r="Q12" s="68">
        <v>26</v>
      </c>
      <c r="R12" s="68">
        <v>0</v>
      </c>
      <c r="S12" s="68">
        <v>7</v>
      </c>
      <c r="T12" s="68">
        <v>4</v>
      </c>
      <c r="U12" s="68">
        <v>2</v>
      </c>
      <c r="V12" s="68">
        <v>5</v>
      </c>
      <c r="W12" s="68">
        <v>6</v>
      </c>
      <c r="X12" s="68">
        <v>9</v>
      </c>
      <c r="Y12" s="68">
        <v>8</v>
      </c>
      <c r="Z12" s="68">
        <v>5</v>
      </c>
      <c r="AA12" s="68">
        <v>3</v>
      </c>
      <c r="AB12" s="68">
        <v>8</v>
      </c>
      <c r="AC12" s="68">
        <v>3</v>
      </c>
      <c r="AD12" s="68">
        <v>1.33</v>
      </c>
      <c r="AE12" s="68">
        <v>3.06</v>
      </c>
      <c r="AF12" s="68">
        <v>1.1200000000000001</v>
      </c>
      <c r="AG12" s="68">
        <v>0.37</v>
      </c>
      <c r="AH12" s="68">
        <v>0.73</v>
      </c>
      <c r="AI12" s="68">
        <v>0.11</v>
      </c>
      <c r="AJ12" s="68">
        <v>0.56999999999999995</v>
      </c>
      <c r="AK12" s="68">
        <v>2.48</v>
      </c>
      <c r="AL12" s="68">
        <v>2.06</v>
      </c>
      <c r="AM12" s="68">
        <v>0.95</v>
      </c>
      <c r="AN12" s="68">
        <v>2.3199999999999998</v>
      </c>
      <c r="AO12" s="68">
        <v>1.8</v>
      </c>
      <c r="AP12" s="68">
        <v>0</v>
      </c>
      <c r="AQ12" s="68">
        <v>0.26</v>
      </c>
      <c r="AR12" s="68">
        <v>0.13</v>
      </c>
      <c r="AS12" s="68">
        <v>0.16</v>
      </c>
      <c r="AT12" s="68">
        <v>0.2</v>
      </c>
      <c r="AU12" s="68">
        <v>0.2</v>
      </c>
      <c r="AV12" s="68">
        <v>0.52</v>
      </c>
      <c r="AW12" s="68">
        <v>0.6</v>
      </c>
      <c r="AX12" s="68">
        <v>0.28999999999999998</v>
      </c>
      <c r="AY12" s="68">
        <v>0.15</v>
      </c>
      <c r="AZ12" s="68">
        <v>0.52</v>
      </c>
      <c r="BA12" s="68">
        <v>0.16</v>
      </c>
      <c r="BB12" s="68">
        <v>59.8</v>
      </c>
      <c r="BC12" s="68">
        <v>61.8</v>
      </c>
      <c r="BD12" s="68">
        <v>64.44</v>
      </c>
      <c r="BE12" s="68">
        <v>60.76</v>
      </c>
      <c r="BF12" s="68">
        <v>50.41</v>
      </c>
      <c r="BG12" s="68">
        <v>51.75</v>
      </c>
      <c r="BH12" s="68">
        <v>50.61</v>
      </c>
      <c r="BI12" s="68">
        <v>53.54</v>
      </c>
      <c r="BJ12" s="68">
        <v>52.38</v>
      </c>
      <c r="BK12" s="68">
        <v>55.17</v>
      </c>
      <c r="BL12" s="68">
        <v>46.48</v>
      </c>
      <c r="BM12" s="68">
        <v>46.84</v>
      </c>
      <c r="BN12" s="68">
        <v>66.599999999999994</v>
      </c>
      <c r="BO12" s="68">
        <v>73.88</v>
      </c>
      <c r="BP12" s="68">
        <v>65.94</v>
      </c>
      <c r="BQ12" s="68">
        <v>62.2</v>
      </c>
      <c r="BR12" s="68">
        <v>57.32</v>
      </c>
      <c r="BS12" s="68">
        <v>77.55</v>
      </c>
      <c r="BT12" s="68">
        <v>60.24</v>
      </c>
      <c r="BU12" s="68">
        <v>62.23</v>
      </c>
      <c r="BV12" s="68">
        <v>64.19</v>
      </c>
      <c r="BW12" s="68">
        <v>58.68</v>
      </c>
      <c r="BX12" s="68">
        <v>52.6</v>
      </c>
      <c r="BY12" s="68">
        <v>56.64</v>
      </c>
      <c r="BZ12" s="68">
        <v>0.22</v>
      </c>
      <c r="CA12" s="68">
        <v>0.14000000000000001</v>
      </c>
      <c r="CB12" s="68">
        <v>0.14000000000000001</v>
      </c>
      <c r="CC12" s="68">
        <v>0.13</v>
      </c>
      <c r="CD12" s="68">
        <v>0.12</v>
      </c>
      <c r="CE12" s="68">
        <v>0.11</v>
      </c>
      <c r="CF12" s="68">
        <v>0.09</v>
      </c>
      <c r="CG12" s="68">
        <v>0.1</v>
      </c>
      <c r="CH12" s="68">
        <v>0.09</v>
      </c>
      <c r="CI12" s="68">
        <v>0.1</v>
      </c>
      <c r="CJ12" s="68">
        <v>0.09</v>
      </c>
      <c r="CK12" s="68">
        <v>0.08</v>
      </c>
      <c r="CL12" s="68">
        <v>59</v>
      </c>
      <c r="CM12" s="68">
        <v>141</v>
      </c>
      <c r="CN12" s="68">
        <v>24</v>
      </c>
      <c r="CO12" s="68">
        <v>36</v>
      </c>
      <c r="CP12" s="68">
        <v>260</v>
      </c>
      <c r="CQ12" s="68">
        <v>6.7</v>
      </c>
      <c r="CR12" s="68">
        <v>10.16</v>
      </c>
      <c r="CS12" s="68">
        <v>0.94</v>
      </c>
      <c r="CT12" s="68">
        <v>2.23</v>
      </c>
      <c r="CU12" s="68">
        <v>20.02</v>
      </c>
      <c r="CV12" s="68">
        <v>58.16</v>
      </c>
      <c r="CW12" s="68">
        <v>50.84</v>
      </c>
      <c r="CX12" s="68">
        <v>67.25</v>
      </c>
      <c r="CY12" s="68">
        <v>59.1</v>
      </c>
      <c r="CZ12" s="68">
        <v>0.14000000000000001</v>
      </c>
      <c r="DA12" s="68">
        <v>0.09</v>
      </c>
      <c r="DB12" s="68">
        <v>196.67</v>
      </c>
      <c r="DC12" s="68">
        <v>470</v>
      </c>
      <c r="DD12" s="68">
        <v>80</v>
      </c>
      <c r="DE12" s="68">
        <v>120</v>
      </c>
      <c r="DF12" s="68">
        <v>746.67</v>
      </c>
      <c r="DG12" s="68">
        <v>866.67</v>
      </c>
      <c r="DH12" s="68">
        <v>22.32</v>
      </c>
      <c r="DI12" s="68">
        <v>33.869999999999997</v>
      </c>
      <c r="DJ12" s="68">
        <v>3.13</v>
      </c>
      <c r="DK12" s="68">
        <v>7.42</v>
      </c>
      <c r="DL12" s="68">
        <v>59.32</v>
      </c>
      <c r="DM12" s="68">
        <v>66.73</v>
      </c>
      <c r="DN12" s="68">
        <v>19.670000000000002</v>
      </c>
      <c r="DO12" s="68">
        <v>47</v>
      </c>
      <c r="DP12" s="68">
        <v>8</v>
      </c>
      <c r="DQ12" s="68">
        <v>12</v>
      </c>
      <c r="DR12" s="68">
        <v>74.67</v>
      </c>
      <c r="DS12" s="68">
        <v>86.67</v>
      </c>
      <c r="DT12" s="68">
        <v>2.23</v>
      </c>
      <c r="DU12" s="68">
        <v>3.39</v>
      </c>
      <c r="DV12" s="68">
        <v>0.31</v>
      </c>
      <c r="DW12" s="68">
        <v>0.74</v>
      </c>
      <c r="DX12" s="68">
        <v>5.93</v>
      </c>
      <c r="DY12" s="74">
        <v>6.67</v>
      </c>
    </row>
    <row r="13" spans="1:129" ht="15.75" thickBot="1" x14ac:dyDescent="0.3">
      <c r="A13" s="73">
        <v>10</v>
      </c>
      <c r="B13" s="68">
        <v>3</v>
      </c>
      <c r="C13" s="67" t="s">
        <v>45</v>
      </c>
      <c r="D13" s="67" t="s">
        <v>8</v>
      </c>
      <c r="E13" s="68">
        <v>2</v>
      </c>
      <c r="F13" s="68">
        <v>25</v>
      </c>
      <c r="G13" s="68">
        <v>16</v>
      </c>
      <c r="H13" s="68">
        <v>26</v>
      </c>
      <c r="I13" s="68">
        <v>21</v>
      </c>
      <c r="J13" s="68">
        <v>13</v>
      </c>
      <c r="K13" s="68">
        <v>5</v>
      </c>
      <c r="L13" s="68">
        <v>10</v>
      </c>
      <c r="M13" s="68">
        <v>14</v>
      </c>
      <c r="N13" s="68">
        <v>7</v>
      </c>
      <c r="O13" s="68">
        <v>23</v>
      </c>
      <c r="P13" s="68">
        <v>15</v>
      </c>
      <c r="Q13" s="68">
        <v>14</v>
      </c>
      <c r="R13" s="68">
        <v>0</v>
      </c>
      <c r="S13" s="68">
        <v>1</v>
      </c>
      <c r="T13" s="68">
        <v>2</v>
      </c>
      <c r="U13" s="68">
        <v>3</v>
      </c>
      <c r="V13" s="68">
        <v>4</v>
      </c>
      <c r="W13" s="68">
        <v>2</v>
      </c>
      <c r="X13" s="68">
        <v>1</v>
      </c>
      <c r="Y13" s="68">
        <v>5</v>
      </c>
      <c r="Z13" s="68">
        <v>4</v>
      </c>
      <c r="AA13" s="68">
        <v>14</v>
      </c>
      <c r="AB13" s="68">
        <v>10</v>
      </c>
      <c r="AC13" s="68">
        <v>3</v>
      </c>
      <c r="AD13" s="68">
        <v>2.73</v>
      </c>
      <c r="AE13" s="68">
        <v>1.95</v>
      </c>
      <c r="AF13" s="68">
        <v>3.31</v>
      </c>
      <c r="AG13" s="68">
        <v>2.58</v>
      </c>
      <c r="AH13" s="68">
        <v>1.51</v>
      </c>
      <c r="AI13" s="68">
        <v>0.52</v>
      </c>
      <c r="AJ13" s="68">
        <v>0.63</v>
      </c>
      <c r="AK13" s="68">
        <v>1.67</v>
      </c>
      <c r="AL13" s="68">
        <v>0.65</v>
      </c>
      <c r="AM13" s="68">
        <v>1.17</v>
      </c>
      <c r="AN13" s="68">
        <v>1.03</v>
      </c>
      <c r="AO13" s="68">
        <v>1.1000000000000001</v>
      </c>
      <c r="AP13" s="68">
        <v>0</v>
      </c>
      <c r="AQ13" s="68">
        <v>0.45</v>
      </c>
      <c r="AR13" s="68">
        <v>0.06</v>
      </c>
      <c r="AS13" s="68">
        <v>0.1</v>
      </c>
      <c r="AT13" s="68">
        <v>0.12</v>
      </c>
      <c r="AU13" s="68">
        <v>0.09</v>
      </c>
      <c r="AV13" s="68">
        <v>0.03</v>
      </c>
      <c r="AW13" s="68">
        <v>0.22</v>
      </c>
      <c r="AX13" s="68">
        <v>0.31</v>
      </c>
      <c r="AY13" s="68">
        <v>1.42</v>
      </c>
      <c r="AZ13" s="68">
        <v>0.94</v>
      </c>
      <c r="BA13" s="68">
        <v>0.28000000000000003</v>
      </c>
      <c r="BB13" s="68">
        <v>51.86</v>
      </c>
      <c r="BC13" s="68">
        <v>57.86</v>
      </c>
      <c r="BD13" s="68">
        <v>60.71</v>
      </c>
      <c r="BE13" s="68">
        <v>60.95</v>
      </c>
      <c r="BF13" s="68">
        <v>55.62</v>
      </c>
      <c r="BG13" s="68">
        <v>57.95</v>
      </c>
      <c r="BH13" s="68">
        <v>46.95</v>
      </c>
      <c r="BI13" s="68">
        <v>53.02</v>
      </c>
      <c r="BJ13" s="68">
        <v>53.27</v>
      </c>
      <c r="BK13" s="68">
        <v>52.19</v>
      </c>
      <c r="BL13" s="68">
        <v>50.44</v>
      </c>
      <c r="BM13" s="68">
        <v>48.23</v>
      </c>
      <c r="BN13" s="68">
        <v>66.86</v>
      </c>
      <c r="BO13" s="68">
        <v>66.819999999999993</v>
      </c>
      <c r="BP13" s="68">
        <v>74.290000000000006</v>
      </c>
      <c r="BQ13" s="68">
        <v>71.89</v>
      </c>
      <c r="BR13" s="68">
        <v>61.35</v>
      </c>
      <c r="BS13" s="68">
        <v>62.18</v>
      </c>
      <c r="BT13" s="68">
        <v>60.41</v>
      </c>
      <c r="BU13" s="68">
        <v>60.75</v>
      </c>
      <c r="BV13" s="68">
        <v>60.23</v>
      </c>
      <c r="BW13" s="68">
        <v>59.09</v>
      </c>
      <c r="BX13" s="68">
        <v>57.64</v>
      </c>
      <c r="BY13" s="68">
        <v>56.04</v>
      </c>
      <c r="BZ13" s="68">
        <v>0.12</v>
      </c>
      <c r="CA13" s="68">
        <v>0.13</v>
      </c>
      <c r="CB13" s="68">
        <v>0.15</v>
      </c>
      <c r="CC13" s="68">
        <v>0.14000000000000001</v>
      </c>
      <c r="CD13" s="68">
        <v>0.14000000000000001</v>
      </c>
      <c r="CE13" s="68">
        <v>0.11</v>
      </c>
      <c r="CF13" s="68">
        <v>0.09</v>
      </c>
      <c r="CG13" s="68">
        <v>0.09</v>
      </c>
      <c r="CH13" s="68">
        <v>0.09</v>
      </c>
      <c r="CI13" s="68">
        <v>0.09</v>
      </c>
      <c r="CJ13" s="68">
        <v>0.1</v>
      </c>
      <c r="CK13" s="68">
        <v>7.0000000000000007E-2</v>
      </c>
      <c r="CL13" s="68">
        <v>106</v>
      </c>
      <c r="CM13" s="68">
        <v>83</v>
      </c>
      <c r="CN13" s="68">
        <v>12</v>
      </c>
      <c r="CO13" s="68">
        <v>37</v>
      </c>
      <c r="CP13" s="68">
        <v>238</v>
      </c>
      <c r="CQ13" s="68">
        <v>12.59</v>
      </c>
      <c r="CR13" s="68">
        <v>6.23</v>
      </c>
      <c r="CS13" s="68">
        <v>0.81</v>
      </c>
      <c r="CT13" s="68">
        <v>3.19</v>
      </c>
      <c r="CU13" s="68">
        <v>22.81</v>
      </c>
      <c r="CV13" s="68">
        <v>57.49</v>
      </c>
      <c r="CW13" s="68">
        <v>50.68</v>
      </c>
      <c r="CX13" s="68">
        <v>67.23</v>
      </c>
      <c r="CY13" s="68">
        <v>59.03</v>
      </c>
      <c r="CZ13" s="68">
        <v>0.13</v>
      </c>
      <c r="DA13" s="68">
        <v>0.09</v>
      </c>
      <c r="DB13" s="68">
        <v>353.33</v>
      </c>
      <c r="DC13" s="68">
        <v>276.67</v>
      </c>
      <c r="DD13" s="68">
        <v>40</v>
      </c>
      <c r="DE13" s="68">
        <v>123.33</v>
      </c>
      <c r="DF13" s="68">
        <v>670</v>
      </c>
      <c r="DG13" s="68">
        <v>793.33</v>
      </c>
      <c r="DH13" s="68">
        <v>41.97</v>
      </c>
      <c r="DI13" s="68">
        <v>20.77</v>
      </c>
      <c r="DJ13" s="68">
        <v>2.68</v>
      </c>
      <c r="DK13" s="68">
        <v>10.62</v>
      </c>
      <c r="DL13" s="68">
        <v>65.42</v>
      </c>
      <c r="DM13" s="68">
        <v>76.03</v>
      </c>
      <c r="DN13" s="68">
        <v>35.33</v>
      </c>
      <c r="DO13" s="68">
        <v>27.67</v>
      </c>
      <c r="DP13" s="68">
        <v>4</v>
      </c>
      <c r="DQ13" s="68">
        <v>12.33</v>
      </c>
      <c r="DR13" s="68">
        <v>67</v>
      </c>
      <c r="DS13" s="68">
        <v>79.33</v>
      </c>
      <c r="DT13" s="68">
        <v>4.2</v>
      </c>
      <c r="DU13" s="68">
        <v>2.08</v>
      </c>
      <c r="DV13" s="68">
        <v>0.27</v>
      </c>
      <c r="DW13" s="68">
        <v>1.06</v>
      </c>
      <c r="DX13" s="68">
        <v>6.54</v>
      </c>
      <c r="DY13" s="74">
        <v>7.6</v>
      </c>
    </row>
    <row r="14" spans="1:129" ht="15.75" thickBot="1" x14ac:dyDescent="0.3">
      <c r="A14" s="73">
        <v>11</v>
      </c>
      <c r="B14" s="68">
        <v>3</v>
      </c>
      <c r="C14" s="67" t="s">
        <v>45</v>
      </c>
      <c r="D14" s="67" t="s">
        <v>8</v>
      </c>
      <c r="E14" s="68">
        <v>3</v>
      </c>
      <c r="F14" s="68">
        <v>7</v>
      </c>
      <c r="G14" s="68">
        <v>8</v>
      </c>
      <c r="H14" s="68">
        <v>30</v>
      </c>
      <c r="I14" s="68">
        <v>42</v>
      </c>
      <c r="J14" s="68">
        <v>30</v>
      </c>
      <c r="K14" s="68">
        <v>6</v>
      </c>
      <c r="L14" s="68">
        <v>5</v>
      </c>
      <c r="M14" s="68">
        <v>24</v>
      </c>
      <c r="N14" s="68">
        <v>26</v>
      </c>
      <c r="O14" s="68">
        <v>12</v>
      </c>
      <c r="P14" s="68">
        <v>29</v>
      </c>
      <c r="Q14" s="68">
        <v>13</v>
      </c>
      <c r="R14" s="68">
        <v>0</v>
      </c>
      <c r="S14" s="68">
        <v>2</v>
      </c>
      <c r="T14" s="68">
        <v>2</v>
      </c>
      <c r="U14" s="68">
        <v>15</v>
      </c>
      <c r="V14" s="68">
        <v>9</v>
      </c>
      <c r="W14" s="68">
        <v>4</v>
      </c>
      <c r="X14" s="68">
        <v>7</v>
      </c>
      <c r="Y14" s="68">
        <v>1</v>
      </c>
      <c r="Z14" s="68">
        <v>10</v>
      </c>
      <c r="AA14" s="68">
        <v>19</v>
      </c>
      <c r="AB14" s="68">
        <v>10</v>
      </c>
      <c r="AC14" s="68">
        <v>11</v>
      </c>
      <c r="AD14" s="68">
        <v>0.61</v>
      </c>
      <c r="AE14" s="68">
        <v>0.88</v>
      </c>
      <c r="AF14" s="68">
        <v>2.41</v>
      </c>
      <c r="AG14" s="68">
        <v>5.32</v>
      </c>
      <c r="AH14" s="68">
        <v>3.45</v>
      </c>
      <c r="AI14" s="68">
        <v>0.72</v>
      </c>
      <c r="AJ14" s="68">
        <v>0.35</v>
      </c>
      <c r="AK14" s="68">
        <v>1.74</v>
      </c>
      <c r="AL14" s="68">
        <v>1.98</v>
      </c>
      <c r="AM14" s="68">
        <v>1.05</v>
      </c>
      <c r="AN14" s="68">
        <v>2.2400000000000002</v>
      </c>
      <c r="AO14" s="68">
        <v>0.99</v>
      </c>
      <c r="AP14" s="68">
        <v>0</v>
      </c>
      <c r="AQ14" s="68">
        <v>0.85</v>
      </c>
      <c r="AR14" s="68">
        <v>0.1</v>
      </c>
      <c r="AS14" s="68">
        <v>0.54</v>
      </c>
      <c r="AT14" s="68">
        <v>0.26</v>
      </c>
      <c r="AU14" s="68">
        <v>0.19</v>
      </c>
      <c r="AV14" s="68">
        <v>0.41</v>
      </c>
      <c r="AW14" s="68">
        <v>0.45</v>
      </c>
      <c r="AX14" s="68">
        <v>0.73</v>
      </c>
      <c r="AY14" s="68">
        <v>1.35</v>
      </c>
      <c r="AZ14" s="68">
        <v>0.86</v>
      </c>
      <c r="BA14" s="68">
        <v>0.7</v>
      </c>
      <c r="BB14" s="68">
        <v>60.03</v>
      </c>
      <c r="BC14" s="68">
        <v>54.56</v>
      </c>
      <c r="BD14" s="68">
        <v>65.400000000000006</v>
      </c>
      <c r="BE14" s="68">
        <v>60.41</v>
      </c>
      <c r="BF14" s="68">
        <v>56.62</v>
      </c>
      <c r="BG14" s="68">
        <v>59.87</v>
      </c>
      <c r="BH14" s="68">
        <v>46.6</v>
      </c>
      <c r="BI14" s="68">
        <v>53.82</v>
      </c>
      <c r="BJ14" s="68">
        <v>55.08</v>
      </c>
      <c r="BK14" s="68">
        <v>50.41</v>
      </c>
      <c r="BL14" s="68">
        <v>46.48</v>
      </c>
      <c r="BM14" s="68">
        <v>46.5</v>
      </c>
      <c r="BN14" s="68">
        <v>64.790000000000006</v>
      </c>
      <c r="BO14" s="68">
        <v>72.91</v>
      </c>
      <c r="BP14" s="68">
        <v>76.95</v>
      </c>
      <c r="BQ14" s="68">
        <v>71.44</v>
      </c>
      <c r="BR14" s="68">
        <v>62.29</v>
      </c>
      <c r="BS14" s="68">
        <v>59.5</v>
      </c>
      <c r="BT14" s="68">
        <v>64.86</v>
      </c>
      <c r="BU14" s="68">
        <v>69.72</v>
      </c>
      <c r="BV14" s="68">
        <v>61.99</v>
      </c>
      <c r="BW14" s="68">
        <v>63.01</v>
      </c>
      <c r="BX14" s="68">
        <v>52.13</v>
      </c>
      <c r="BY14" s="68">
        <v>58.24</v>
      </c>
      <c r="BZ14" s="68">
        <v>0.12</v>
      </c>
      <c r="CA14" s="68">
        <v>0.12</v>
      </c>
      <c r="CB14" s="68">
        <v>0.17</v>
      </c>
      <c r="CC14" s="68">
        <v>0.15</v>
      </c>
      <c r="CD14" s="68">
        <v>0.15</v>
      </c>
      <c r="CE14" s="68">
        <v>0.13</v>
      </c>
      <c r="CF14" s="68">
        <v>0.08</v>
      </c>
      <c r="CG14" s="68">
        <v>0.09</v>
      </c>
      <c r="CH14" s="68">
        <v>0.1</v>
      </c>
      <c r="CI14" s="68">
        <v>0.09</v>
      </c>
      <c r="CJ14" s="68">
        <v>0.09</v>
      </c>
      <c r="CK14" s="68">
        <v>0.09</v>
      </c>
      <c r="CL14" s="68">
        <v>123</v>
      </c>
      <c r="CM14" s="68">
        <v>109</v>
      </c>
      <c r="CN14" s="68">
        <v>32</v>
      </c>
      <c r="CO14" s="68">
        <v>58</v>
      </c>
      <c r="CP14" s="68">
        <v>322</v>
      </c>
      <c r="CQ14" s="68">
        <v>13.37</v>
      </c>
      <c r="CR14" s="68">
        <v>8.34</v>
      </c>
      <c r="CS14" s="68">
        <v>1.93</v>
      </c>
      <c r="CT14" s="68">
        <v>4.49</v>
      </c>
      <c r="CU14" s="68">
        <v>28.13</v>
      </c>
      <c r="CV14" s="68">
        <v>59.48</v>
      </c>
      <c r="CW14" s="68">
        <v>49.82</v>
      </c>
      <c r="CX14" s="68">
        <v>67.98</v>
      </c>
      <c r="CY14" s="68">
        <v>61.66</v>
      </c>
      <c r="CZ14" s="68">
        <v>0.14000000000000001</v>
      </c>
      <c r="DA14" s="68">
        <v>0.09</v>
      </c>
      <c r="DB14" s="68">
        <v>410</v>
      </c>
      <c r="DC14" s="68">
        <v>363.33</v>
      </c>
      <c r="DD14" s="68">
        <v>106.67</v>
      </c>
      <c r="DE14" s="68">
        <v>193.33</v>
      </c>
      <c r="DF14" s="68">
        <v>880</v>
      </c>
      <c r="DG14" s="68">
        <v>1073.33</v>
      </c>
      <c r="DH14" s="68">
        <v>44.57</v>
      </c>
      <c r="DI14" s="68">
        <v>27.8</v>
      </c>
      <c r="DJ14" s="68">
        <v>6.43</v>
      </c>
      <c r="DK14" s="68">
        <v>14.95</v>
      </c>
      <c r="DL14" s="68">
        <v>78.8</v>
      </c>
      <c r="DM14" s="68">
        <v>93.75</v>
      </c>
      <c r="DN14" s="68">
        <v>41</v>
      </c>
      <c r="DO14" s="68">
        <v>36.33</v>
      </c>
      <c r="DP14" s="68">
        <v>10.67</v>
      </c>
      <c r="DQ14" s="68">
        <v>19.329999999999998</v>
      </c>
      <c r="DR14" s="68">
        <v>88</v>
      </c>
      <c r="DS14" s="68">
        <v>107.33</v>
      </c>
      <c r="DT14" s="68">
        <v>4.46</v>
      </c>
      <c r="DU14" s="68">
        <v>2.78</v>
      </c>
      <c r="DV14" s="68">
        <v>0.64</v>
      </c>
      <c r="DW14" s="68">
        <v>1.5</v>
      </c>
      <c r="DX14" s="68">
        <v>7.88</v>
      </c>
      <c r="DY14" s="74">
        <v>9.3800000000000008</v>
      </c>
    </row>
    <row r="15" spans="1:129" ht="15.75" thickBot="1" x14ac:dyDescent="0.3">
      <c r="A15" s="73">
        <v>12</v>
      </c>
      <c r="B15" s="68">
        <v>3</v>
      </c>
      <c r="C15" s="67" t="s">
        <v>45</v>
      </c>
      <c r="D15" s="67" t="s">
        <v>8</v>
      </c>
      <c r="E15" s="68">
        <v>4</v>
      </c>
      <c r="F15" s="68">
        <v>13</v>
      </c>
      <c r="G15" s="68">
        <v>16</v>
      </c>
      <c r="H15" s="68">
        <v>16</v>
      </c>
      <c r="I15" s="68">
        <v>15</v>
      </c>
      <c r="J15" s="68">
        <v>4</v>
      </c>
      <c r="K15" s="68">
        <v>4</v>
      </c>
      <c r="L15" s="68">
        <v>21</v>
      </c>
      <c r="M15" s="68">
        <v>35</v>
      </c>
      <c r="N15" s="68">
        <v>27</v>
      </c>
      <c r="O15" s="68">
        <v>32</v>
      </c>
      <c r="P15" s="68">
        <v>13</v>
      </c>
      <c r="Q15" s="68">
        <v>24</v>
      </c>
      <c r="R15" s="68">
        <v>0</v>
      </c>
      <c r="S15" s="68">
        <v>1</v>
      </c>
      <c r="T15" s="68">
        <v>16</v>
      </c>
      <c r="U15" s="68">
        <v>7</v>
      </c>
      <c r="V15" s="68">
        <v>11</v>
      </c>
      <c r="W15" s="68">
        <v>7</v>
      </c>
      <c r="X15" s="68">
        <v>7</v>
      </c>
      <c r="Y15" s="68">
        <v>9</v>
      </c>
      <c r="Z15" s="68">
        <v>9</v>
      </c>
      <c r="AA15" s="68">
        <v>13</v>
      </c>
      <c r="AB15" s="68">
        <v>3</v>
      </c>
      <c r="AC15" s="68">
        <v>11</v>
      </c>
      <c r="AD15" s="68">
        <v>1.55</v>
      </c>
      <c r="AE15" s="68">
        <v>2.02</v>
      </c>
      <c r="AF15" s="68">
        <v>1.92</v>
      </c>
      <c r="AG15" s="68">
        <v>1.73</v>
      </c>
      <c r="AH15" s="68">
        <v>0.43</v>
      </c>
      <c r="AI15" s="68">
        <v>0.44</v>
      </c>
      <c r="AJ15" s="68">
        <v>1.38</v>
      </c>
      <c r="AK15" s="68">
        <v>2.64</v>
      </c>
      <c r="AL15" s="68">
        <v>2.06</v>
      </c>
      <c r="AM15" s="68">
        <v>2.29</v>
      </c>
      <c r="AN15" s="68">
        <v>0.87</v>
      </c>
      <c r="AO15" s="68">
        <v>1.74</v>
      </c>
      <c r="AP15" s="68">
        <v>0</v>
      </c>
      <c r="AQ15" s="68">
        <v>0.3</v>
      </c>
      <c r="AR15" s="68">
        <v>0.59</v>
      </c>
      <c r="AS15" s="68">
        <v>0.23</v>
      </c>
      <c r="AT15" s="68">
        <v>0.87</v>
      </c>
      <c r="AU15" s="68">
        <v>0.25</v>
      </c>
      <c r="AV15" s="68">
        <v>0.43</v>
      </c>
      <c r="AW15" s="68">
        <v>0.73</v>
      </c>
      <c r="AX15" s="68">
        <v>0.43</v>
      </c>
      <c r="AY15" s="68">
        <v>0.81</v>
      </c>
      <c r="AZ15" s="68">
        <v>0.28000000000000003</v>
      </c>
      <c r="BA15" s="68">
        <v>0.24</v>
      </c>
      <c r="BB15" s="68">
        <v>59.17</v>
      </c>
      <c r="BC15" s="68">
        <v>63.4</v>
      </c>
      <c r="BD15" s="68">
        <v>55.24</v>
      </c>
      <c r="BE15" s="68">
        <v>65.28</v>
      </c>
      <c r="BF15" s="68">
        <v>53.37</v>
      </c>
      <c r="BG15" s="68">
        <v>53.55</v>
      </c>
      <c r="BH15" s="68">
        <v>46.51</v>
      </c>
      <c r="BI15" s="68">
        <v>48.63</v>
      </c>
      <c r="BJ15" s="68">
        <v>52.14</v>
      </c>
      <c r="BK15" s="68">
        <v>41.83</v>
      </c>
      <c r="BL15" s="68">
        <v>43.96</v>
      </c>
      <c r="BM15" s="68">
        <v>53.68</v>
      </c>
      <c r="BN15" s="68">
        <v>63.04</v>
      </c>
      <c r="BO15" s="68">
        <v>68.94</v>
      </c>
      <c r="BP15" s="68">
        <v>66.77</v>
      </c>
      <c r="BQ15" s="68">
        <v>65.63</v>
      </c>
      <c r="BR15" s="68">
        <v>53.75</v>
      </c>
      <c r="BS15" s="68">
        <v>62.72</v>
      </c>
      <c r="BT15" s="68">
        <v>54.31</v>
      </c>
      <c r="BU15" s="68">
        <v>61.4</v>
      </c>
      <c r="BV15" s="68">
        <v>57.1</v>
      </c>
      <c r="BW15" s="68">
        <v>59.14</v>
      </c>
      <c r="BX15" s="68">
        <v>45.13</v>
      </c>
      <c r="BY15" s="68">
        <v>61.72</v>
      </c>
      <c r="BZ15" s="68">
        <v>0.13</v>
      </c>
      <c r="CA15" s="68">
        <v>0.15</v>
      </c>
      <c r="CB15" s="68">
        <v>0.12</v>
      </c>
      <c r="CC15" s="68">
        <v>0.14000000000000001</v>
      </c>
      <c r="CD15" s="68">
        <v>0.12</v>
      </c>
      <c r="CE15" s="68">
        <v>0.11</v>
      </c>
      <c r="CF15" s="68">
        <v>0.09</v>
      </c>
      <c r="CG15" s="68">
        <v>0.09</v>
      </c>
      <c r="CH15" s="68">
        <v>0.08</v>
      </c>
      <c r="CI15" s="68">
        <v>0.09</v>
      </c>
      <c r="CJ15" s="68">
        <v>7.0000000000000007E-2</v>
      </c>
      <c r="CK15" s="68">
        <v>0.1</v>
      </c>
      <c r="CL15" s="68">
        <v>68</v>
      </c>
      <c r="CM15" s="68">
        <v>152</v>
      </c>
      <c r="CN15" s="68">
        <v>42</v>
      </c>
      <c r="CO15" s="68">
        <v>52</v>
      </c>
      <c r="CP15" s="68">
        <v>314</v>
      </c>
      <c r="CQ15" s="68">
        <v>8.08</v>
      </c>
      <c r="CR15" s="68">
        <v>10.97</v>
      </c>
      <c r="CS15" s="68">
        <v>2.2400000000000002</v>
      </c>
      <c r="CT15" s="68">
        <v>2.91</v>
      </c>
      <c r="CU15" s="68">
        <v>24.19</v>
      </c>
      <c r="CV15" s="68">
        <v>58.34</v>
      </c>
      <c r="CW15" s="68">
        <v>47.79</v>
      </c>
      <c r="CX15" s="68">
        <v>63.48</v>
      </c>
      <c r="CY15" s="68">
        <v>56.47</v>
      </c>
      <c r="CZ15" s="68">
        <v>0.13</v>
      </c>
      <c r="DA15" s="68">
        <v>0.08</v>
      </c>
      <c r="DB15" s="68">
        <v>226.67</v>
      </c>
      <c r="DC15" s="68">
        <v>506.67</v>
      </c>
      <c r="DD15" s="68">
        <v>140</v>
      </c>
      <c r="DE15" s="68">
        <v>173.33</v>
      </c>
      <c r="DF15" s="68">
        <v>873.33</v>
      </c>
      <c r="DG15" s="68">
        <v>1046.67</v>
      </c>
      <c r="DH15" s="68">
        <v>26.93</v>
      </c>
      <c r="DI15" s="68">
        <v>36.58</v>
      </c>
      <c r="DJ15" s="68">
        <v>7.45</v>
      </c>
      <c r="DK15" s="68">
        <v>9.68</v>
      </c>
      <c r="DL15" s="68">
        <v>70.959999999999994</v>
      </c>
      <c r="DM15" s="68">
        <v>80.64</v>
      </c>
      <c r="DN15" s="68">
        <v>22.67</v>
      </c>
      <c r="DO15" s="68">
        <v>50.67</v>
      </c>
      <c r="DP15" s="68">
        <v>14</v>
      </c>
      <c r="DQ15" s="68">
        <v>17.329999999999998</v>
      </c>
      <c r="DR15" s="68">
        <v>87.33</v>
      </c>
      <c r="DS15" s="68">
        <v>104.67</v>
      </c>
      <c r="DT15" s="68">
        <v>2.69</v>
      </c>
      <c r="DU15" s="68">
        <v>3.66</v>
      </c>
      <c r="DV15" s="68">
        <v>0.75</v>
      </c>
      <c r="DW15" s="68">
        <v>0.97</v>
      </c>
      <c r="DX15" s="68">
        <v>7.1</v>
      </c>
      <c r="DY15" s="74">
        <v>8.06</v>
      </c>
    </row>
    <row r="16" spans="1:129" ht="15.75" thickBot="1" x14ac:dyDescent="0.3">
      <c r="A16" s="73">
        <v>13</v>
      </c>
      <c r="B16" s="68">
        <v>4</v>
      </c>
      <c r="C16" s="67" t="s">
        <v>45</v>
      </c>
      <c r="D16" s="67" t="s">
        <v>46</v>
      </c>
      <c r="E16" s="68">
        <v>1</v>
      </c>
      <c r="F16" s="68">
        <v>1</v>
      </c>
      <c r="G16" s="68">
        <v>4</v>
      </c>
      <c r="H16" s="68">
        <v>9</v>
      </c>
      <c r="I16" s="68">
        <v>10</v>
      </c>
      <c r="J16" s="68">
        <v>12</v>
      </c>
      <c r="K16" s="68">
        <v>9</v>
      </c>
      <c r="L16" s="68">
        <v>0</v>
      </c>
      <c r="M16" s="68">
        <v>1</v>
      </c>
      <c r="N16" s="68">
        <v>2</v>
      </c>
      <c r="O16" s="68">
        <v>8</v>
      </c>
      <c r="P16" s="68">
        <v>4</v>
      </c>
      <c r="Q16" s="68">
        <v>8</v>
      </c>
      <c r="R16" s="68">
        <v>0</v>
      </c>
      <c r="S16" s="68">
        <v>0</v>
      </c>
      <c r="T16" s="68">
        <v>0</v>
      </c>
      <c r="U16" s="68">
        <v>7</v>
      </c>
      <c r="V16" s="68">
        <v>0</v>
      </c>
      <c r="W16" s="68">
        <v>0</v>
      </c>
      <c r="X16" s="68">
        <v>3</v>
      </c>
      <c r="Y16" s="68">
        <v>1</v>
      </c>
      <c r="Z16" s="68">
        <v>1</v>
      </c>
      <c r="AA16" s="68">
        <v>0</v>
      </c>
      <c r="AB16" s="68">
        <v>4</v>
      </c>
      <c r="AC16" s="68">
        <v>15</v>
      </c>
      <c r="AD16" s="68">
        <v>0.19</v>
      </c>
      <c r="AE16" s="68">
        <v>0.51</v>
      </c>
      <c r="AF16" s="68">
        <v>1.4</v>
      </c>
      <c r="AG16" s="68">
        <v>1.57</v>
      </c>
      <c r="AH16" s="68">
        <v>1.71</v>
      </c>
      <c r="AI16" s="68">
        <v>1.28</v>
      </c>
      <c r="AJ16" s="68">
        <v>0</v>
      </c>
      <c r="AK16" s="68">
        <v>0.95</v>
      </c>
      <c r="AL16" s="68">
        <v>0.18</v>
      </c>
      <c r="AM16" s="68">
        <v>0.28000000000000003</v>
      </c>
      <c r="AN16" s="68">
        <v>0.28999999999999998</v>
      </c>
      <c r="AO16" s="68">
        <v>0.72</v>
      </c>
      <c r="AP16" s="68">
        <v>0</v>
      </c>
      <c r="AQ16" s="68">
        <v>0</v>
      </c>
      <c r="AR16" s="68">
        <v>0</v>
      </c>
      <c r="AS16" s="68">
        <v>0.28000000000000003</v>
      </c>
      <c r="AT16" s="68">
        <v>0</v>
      </c>
      <c r="AU16" s="68">
        <v>0</v>
      </c>
      <c r="AV16" s="68">
        <v>0.17</v>
      </c>
      <c r="AW16" s="68">
        <v>0.13</v>
      </c>
      <c r="AX16" s="68">
        <v>0.27</v>
      </c>
      <c r="AY16" s="68">
        <v>0</v>
      </c>
      <c r="AZ16" s="68">
        <v>0.51</v>
      </c>
      <c r="BA16" s="68">
        <v>1.33</v>
      </c>
      <c r="BB16" s="68">
        <v>55.88</v>
      </c>
      <c r="BC16" s="68">
        <v>55.38</v>
      </c>
      <c r="BD16" s="68">
        <v>66.67</v>
      </c>
      <c r="BE16" s="68">
        <v>64.61</v>
      </c>
      <c r="BF16" s="68">
        <v>50.47</v>
      </c>
      <c r="BG16" s="68">
        <v>56.08</v>
      </c>
      <c r="BH16" s="68">
        <v>0</v>
      </c>
      <c r="BI16" s="68">
        <v>50.63</v>
      </c>
      <c r="BJ16" s="68">
        <v>47.52</v>
      </c>
      <c r="BK16" s="68">
        <v>50.22</v>
      </c>
      <c r="BL16" s="68">
        <v>45.2</v>
      </c>
      <c r="BM16" s="68">
        <v>53.36</v>
      </c>
      <c r="BN16" s="68">
        <v>86.78</v>
      </c>
      <c r="BO16" s="68">
        <v>78.180000000000007</v>
      </c>
      <c r="BP16" s="68">
        <v>73.77</v>
      </c>
      <c r="BQ16" s="68">
        <v>76.930000000000007</v>
      </c>
      <c r="BR16" s="68">
        <v>75.88</v>
      </c>
      <c r="BS16" s="68">
        <v>73.78</v>
      </c>
      <c r="BT16" s="68">
        <v>0</v>
      </c>
      <c r="BU16" s="68">
        <v>73.06</v>
      </c>
      <c r="BV16" s="68">
        <v>67.66</v>
      </c>
      <c r="BW16" s="68">
        <v>66.33</v>
      </c>
      <c r="BX16" s="68">
        <v>57.77</v>
      </c>
      <c r="BY16" s="68">
        <v>61.3</v>
      </c>
      <c r="BZ16" s="68">
        <v>0.19</v>
      </c>
      <c r="CA16" s="68">
        <v>0.13</v>
      </c>
      <c r="CB16" s="68">
        <v>0.17</v>
      </c>
      <c r="CC16" s="68">
        <v>0.18</v>
      </c>
      <c r="CD16" s="68">
        <v>0.14000000000000001</v>
      </c>
      <c r="CE16" s="68">
        <v>0.15</v>
      </c>
      <c r="CF16" s="68">
        <v>0</v>
      </c>
      <c r="CG16" s="68">
        <v>0.1</v>
      </c>
      <c r="CH16" s="68">
        <v>0.09</v>
      </c>
      <c r="CI16" s="68">
        <v>0.1</v>
      </c>
      <c r="CJ16" s="68">
        <v>0.09</v>
      </c>
      <c r="CK16" s="68">
        <v>0.09</v>
      </c>
      <c r="CL16" s="68">
        <v>45</v>
      </c>
      <c r="CM16" s="68">
        <v>23</v>
      </c>
      <c r="CN16" s="68">
        <v>7</v>
      </c>
      <c r="CO16" s="68">
        <v>24</v>
      </c>
      <c r="CP16" s="68">
        <v>99</v>
      </c>
      <c r="CQ16" s="68">
        <v>6.65</v>
      </c>
      <c r="CR16" s="68">
        <v>2.41</v>
      </c>
      <c r="CS16" s="68">
        <v>0.28000000000000003</v>
      </c>
      <c r="CT16" s="68">
        <v>2.4</v>
      </c>
      <c r="CU16" s="68">
        <v>11.74</v>
      </c>
      <c r="CV16" s="68">
        <v>58.18</v>
      </c>
      <c r="CW16" s="68">
        <v>41.16</v>
      </c>
      <c r="CX16" s="68">
        <v>77.55</v>
      </c>
      <c r="CY16" s="68">
        <v>54.35</v>
      </c>
      <c r="CZ16" s="68">
        <v>0.16</v>
      </c>
      <c r="DA16" s="68">
        <v>0.08</v>
      </c>
      <c r="DB16" s="68">
        <v>150</v>
      </c>
      <c r="DC16" s="68">
        <v>76.67</v>
      </c>
      <c r="DD16" s="68">
        <v>23.33</v>
      </c>
      <c r="DE16" s="68">
        <v>80</v>
      </c>
      <c r="DF16" s="68">
        <v>250</v>
      </c>
      <c r="DG16" s="68">
        <v>330</v>
      </c>
      <c r="DH16" s="68">
        <v>22.17</v>
      </c>
      <c r="DI16" s="68">
        <v>8.0299999999999994</v>
      </c>
      <c r="DJ16" s="68">
        <v>0.92</v>
      </c>
      <c r="DK16" s="68">
        <v>8</v>
      </c>
      <c r="DL16" s="68">
        <v>31.12</v>
      </c>
      <c r="DM16" s="68">
        <v>39.119999999999997</v>
      </c>
      <c r="DN16" s="68">
        <v>15</v>
      </c>
      <c r="DO16" s="68">
        <v>7.67</v>
      </c>
      <c r="DP16" s="68">
        <v>2.33</v>
      </c>
      <c r="DQ16" s="68">
        <v>8</v>
      </c>
      <c r="DR16" s="68">
        <v>25</v>
      </c>
      <c r="DS16" s="68">
        <v>33</v>
      </c>
      <c r="DT16" s="68">
        <v>2.2200000000000002</v>
      </c>
      <c r="DU16" s="68">
        <v>0.8</v>
      </c>
      <c r="DV16" s="68">
        <v>0.09</v>
      </c>
      <c r="DW16" s="68">
        <v>0.8</v>
      </c>
      <c r="DX16" s="68">
        <v>3.11</v>
      </c>
      <c r="DY16" s="74">
        <v>3.91</v>
      </c>
    </row>
    <row r="17" spans="1:129" ht="15.75" thickBot="1" x14ac:dyDescent="0.3">
      <c r="A17" s="73">
        <v>14</v>
      </c>
      <c r="B17" s="68">
        <v>4</v>
      </c>
      <c r="C17" s="67" t="s">
        <v>45</v>
      </c>
      <c r="D17" s="67" t="s">
        <v>46</v>
      </c>
      <c r="E17" s="68">
        <v>2</v>
      </c>
      <c r="F17" s="68">
        <v>0</v>
      </c>
      <c r="G17" s="68">
        <v>4</v>
      </c>
      <c r="H17" s="68">
        <v>3</v>
      </c>
      <c r="I17" s="68">
        <v>8</v>
      </c>
      <c r="J17" s="68">
        <v>17</v>
      </c>
      <c r="K17" s="68">
        <v>21</v>
      </c>
      <c r="L17" s="68">
        <v>0</v>
      </c>
      <c r="M17" s="68">
        <v>4</v>
      </c>
      <c r="N17" s="68">
        <v>3</v>
      </c>
      <c r="O17" s="68">
        <v>2</v>
      </c>
      <c r="P17" s="68">
        <v>3</v>
      </c>
      <c r="Q17" s="68">
        <v>5</v>
      </c>
      <c r="R17" s="68">
        <v>0</v>
      </c>
      <c r="S17" s="68">
        <v>0</v>
      </c>
      <c r="T17" s="68">
        <v>0</v>
      </c>
      <c r="U17" s="68">
        <v>0</v>
      </c>
      <c r="V17" s="68">
        <v>0</v>
      </c>
      <c r="W17" s="68">
        <v>0</v>
      </c>
      <c r="X17" s="68">
        <v>2</v>
      </c>
      <c r="Y17" s="68">
        <v>3</v>
      </c>
      <c r="Z17" s="68">
        <v>2</v>
      </c>
      <c r="AA17" s="68">
        <v>7</v>
      </c>
      <c r="AB17" s="68">
        <v>11</v>
      </c>
      <c r="AC17" s="68">
        <v>4</v>
      </c>
      <c r="AD17" s="68">
        <v>0</v>
      </c>
      <c r="AE17" s="68">
        <v>0.52</v>
      </c>
      <c r="AF17" s="68">
        <v>0.64</v>
      </c>
      <c r="AG17" s="68">
        <v>1.45</v>
      </c>
      <c r="AH17" s="68">
        <v>3.05</v>
      </c>
      <c r="AI17" s="68">
        <v>3.54</v>
      </c>
      <c r="AJ17" s="68">
        <v>0</v>
      </c>
      <c r="AK17" s="68">
        <v>0.34</v>
      </c>
      <c r="AL17" s="68">
        <v>0.26</v>
      </c>
      <c r="AM17" s="68">
        <v>0.18</v>
      </c>
      <c r="AN17" s="68">
        <v>0.24</v>
      </c>
      <c r="AO17" s="68">
        <v>0.52</v>
      </c>
      <c r="AP17" s="68">
        <v>0</v>
      </c>
      <c r="AQ17" s="68">
        <v>0</v>
      </c>
      <c r="AR17" s="68">
        <v>0</v>
      </c>
      <c r="AS17" s="68">
        <v>0</v>
      </c>
      <c r="AT17" s="68">
        <v>0</v>
      </c>
      <c r="AU17" s="68">
        <v>0</v>
      </c>
      <c r="AV17" s="68">
        <v>0.28000000000000003</v>
      </c>
      <c r="AW17" s="68">
        <v>0.36</v>
      </c>
      <c r="AX17" s="68">
        <v>0.35</v>
      </c>
      <c r="AY17" s="68">
        <v>0.71</v>
      </c>
      <c r="AZ17" s="68">
        <v>1.56</v>
      </c>
      <c r="BA17" s="68">
        <v>0.91</v>
      </c>
      <c r="BB17" s="68">
        <v>0</v>
      </c>
      <c r="BC17" s="68">
        <v>59.7</v>
      </c>
      <c r="BD17" s="68">
        <v>59.87</v>
      </c>
      <c r="BE17" s="68">
        <v>64.11</v>
      </c>
      <c r="BF17" s="68">
        <v>62.21</v>
      </c>
      <c r="BG17" s="68">
        <v>65.900000000000006</v>
      </c>
      <c r="BH17" s="68">
        <v>0</v>
      </c>
      <c r="BI17" s="68">
        <v>50.82</v>
      </c>
      <c r="BJ17" s="68">
        <v>46</v>
      </c>
      <c r="BK17" s="68">
        <v>49.23</v>
      </c>
      <c r="BL17" s="68">
        <v>44.92</v>
      </c>
      <c r="BM17" s="68">
        <v>49.03</v>
      </c>
      <c r="BN17" s="68">
        <v>0</v>
      </c>
      <c r="BO17" s="68">
        <v>68.22</v>
      </c>
      <c r="BP17" s="68">
        <v>86.89</v>
      </c>
      <c r="BQ17" s="68">
        <v>85.69</v>
      </c>
      <c r="BR17" s="68">
        <v>73.89</v>
      </c>
      <c r="BS17" s="68">
        <v>72.959999999999994</v>
      </c>
      <c r="BT17" s="68">
        <v>0</v>
      </c>
      <c r="BU17" s="68">
        <v>65.45</v>
      </c>
      <c r="BV17" s="68">
        <v>74.180000000000007</v>
      </c>
      <c r="BW17" s="68">
        <v>65.13</v>
      </c>
      <c r="BX17" s="68">
        <v>60.13</v>
      </c>
      <c r="BY17" s="68">
        <v>60.95</v>
      </c>
      <c r="BZ17" s="68">
        <v>0</v>
      </c>
      <c r="CA17" s="68">
        <v>0.14000000000000001</v>
      </c>
      <c r="CB17" s="68">
        <v>0.19</v>
      </c>
      <c r="CC17" s="68">
        <v>0.2</v>
      </c>
      <c r="CD17" s="68">
        <v>0.19</v>
      </c>
      <c r="CE17" s="68">
        <v>0.19</v>
      </c>
      <c r="CF17" s="68">
        <v>0</v>
      </c>
      <c r="CG17" s="68">
        <v>0.1</v>
      </c>
      <c r="CH17" s="68">
        <v>0.1</v>
      </c>
      <c r="CI17" s="68">
        <v>0.09</v>
      </c>
      <c r="CJ17" s="68">
        <v>0.09</v>
      </c>
      <c r="CK17" s="68">
        <v>0.09</v>
      </c>
      <c r="CL17" s="68">
        <v>53</v>
      </c>
      <c r="CM17" s="68">
        <v>17</v>
      </c>
      <c r="CN17" s="68">
        <v>0</v>
      </c>
      <c r="CO17" s="68">
        <v>29</v>
      </c>
      <c r="CP17" s="68">
        <v>99</v>
      </c>
      <c r="CQ17" s="68">
        <v>9.19</v>
      </c>
      <c r="CR17" s="68">
        <v>1.53</v>
      </c>
      <c r="CS17" s="68">
        <v>0</v>
      </c>
      <c r="CT17" s="68">
        <v>4.16</v>
      </c>
      <c r="CU17" s="68">
        <v>14.88</v>
      </c>
      <c r="CV17" s="68">
        <v>51.97</v>
      </c>
      <c r="CW17" s="68">
        <v>40</v>
      </c>
      <c r="CX17" s="68">
        <v>64.61</v>
      </c>
      <c r="CY17" s="68">
        <v>54.31</v>
      </c>
      <c r="CZ17" s="68">
        <v>0.15</v>
      </c>
      <c r="DA17" s="68">
        <v>0.08</v>
      </c>
      <c r="DB17" s="68">
        <v>176.67</v>
      </c>
      <c r="DC17" s="68">
        <v>56.67</v>
      </c>
      <c r="DD17" s="68">
        <v>0</v>
      </c>
      <c r="DE17" s="68">
        <v>96.67</v>
      </c>
      <c r="DF17" s="68">
        <v>233.33</v>
      </c>
      <c r="DG17" s="68">
        <v>330</v>
      </c>
      <c r="DH17" s="68">
        <v>30.63</v>
      </c>
      <c r="DI17" s="68">
        <v>5.0999999999999996</v>
      </c>
      <c r="DJ17" s="68">
        <v>0</v>
      </c>
      <c r="DK17" s="68">
        <v>13.85</v>
      </c>
      <c r="DL17" s="68">
        <v>35.729999999999997</v>
      </c>
      <c r="DM17" s="68">
        <v>49.59</v>
      </c>
      <c r="DN17" s="68">
        <v>17.670000000000002</v>
      </c>
      <c r="DO17" s="68">
        <v>5.67</v>
      </c>
      <c r="DP17" s="68">
        <v>0</v>
      </c>
      <c r="DQ17" s="68">
        <v>9.67</v>
      </c>
      <c r="DR17" s="68">
        <v>23.33</v>
      </c>
      <c r="DS17" s="68">
        <v>33</v>
      </c>
      <c r="DT17" s="68">
        <v>3.06</v>
      </c>
      <c r="DU17" s="68">
        <v>0.51</v>
      </c>
      <c r="DV17" s="68">
        <v>0</v>
      </c>
      <c r="DW17" s="68">
        <v>1.39</v>
      </c>
      <c r="DX17" s="68">
        <v>3.57</v>
      </c>
      <c r="DY17" s="74">
        <v>4.96</v>
      </c>
    </row>
    <row r="18" spans="1:129" ht="15.75" thickBot="1" x14ac:dyDescent="0.3">
      <c r="A18" s="73">
        <v>15</v>
      </c>
      <c r="B18" s="68">
        <v>4</v>
      </c>
      <c r="C18" s="67" t="s">
        <v>45</v>
      </c>
      <c r="D18" s="67" t="s">
        <v>46</v>
      </c>
      <c r="E18" s="68">
        <v>3</v>
      </c>
      <c r="F18" s="68">
        <v>6</v>
      </c>
      <c r="G18" s="68">
        <v>10</v>
      </c>
      <c r="H18" s="68">
        <v>11</v>
      </c>
      <c r="I18" s="68">
        <v>27</v>
      </c>
      <c r="J18" s="68">
        <v>23</v>
      </c>
      <c r="K18" s="68">
        <v>20</v>
      </c>
      <c r="L18" s="68">
        <v>0</v>
      </c>
      <c r="M18" s="68">
        <v>4</v>
      </c>
      <c r="N18" s="68">
        <v>2</v>
      </c>
      <c r="O18" s="68">
        <v>2</v>
      </c>
      <c r="P18" s="68">
        <v>6</v>
      </c>
      <c r="Q18" s="68">
        <v>7</v>
      </c>
      <c r="R18" s="68">
        <v>0</v>
      </c>
      <c r="S18" s="68">
        <v>2</v>
      </c>
      <c r="T18" s="68">
        <v>1</v>
      </c>
      <c r="U18" s="68">
        <v>0</v>
      </c>
      <c r="V18" s="68">
        <v>7</v>
      </c>
      <c r="W18" s="68">
        <v>2</v>
      </c>
      <c r="X18" s="68">
        <v>4</v>
      </c>
      <c r="Y18" s="68">
        <v>6</v>
      </c>
      <c r="Z18" s="68">
        <v>2</v>
      </c>
      <c r="AA18" s="68">
        <v>7</v>
      </c>
      <c r="AB18" s="68">
        <v>6</v>
      </c>
      <c r="AC18" s="68">
        <v>4</v>
      </c>
      <c r="AD18" s="68">
        <v>0.93</v>
      </c>
      <c r="AE18" s="68">
        <v>1.43</v>
      </c>
      <c r="AF18" s="68">
        <v>1.86</v>
      </c>
      <c r="AG18" s="68">
        <v>4.62</v>
      </c>
      <c r="AH18" s="68">
        <v>3.64</v>
      </c>
      <c r="AI18" s="68">
        <v>2.95</v>
      </c>
      <c r="AJ18" s="68">
        <v>0</v>
      </c>
      <c r="AK18" s="68">
        <v>0.28000000000000003</v>
      </c>
      <c r="AL18" s="68">
        <v>0.16</v>
      </c>
      <c r="AM18" s="68">
        <v>0.19</v>
      </c>
      <c r="AN18" s="68">
        <v>0.5</v>
      </c>
      <c r="AO18" s="68">
        <v>0.57999999999999996</v>
      </c>
      <c r="AP18" s="68">
        <v>0</v>
      </c>
      <c r="AQ18" s="68">
        <v>0.65</v>
      </c>
      <c r="AR18" s="68">
        <v>0.03</v>
      </c>
      <c r="AS18" s="68">
        <v>0</v>
      </c>
      <c r="AT18" s="68">
        <v>0.04</v>
      </c>
      <c r="AU18" s="68">
        <v>0.08</v>
      </c>
      <c r="AV18" s="68">
        <v>0.26</v>
      </c>
      <c r="AW18" s="68">
        <v>0.63</v>
      </c>
      <c r="AX18" s="68">
        <v>0.47</v>
      </c>
      <c r="AY18" s="68">
        <v>0.88</v>
      </c>
      <c r="AZ18" s="68">
        <v>0.74</v>
      </c>
      <c r="BA18" s="68">
        <v>0.66</v>
      </c>
      <c r="BB18" s="68">
        <v>65.16</v>
      </c>
      <c r="BC18" s="68">
        <v>64.88</v>
      </c>
      <c r="BD18" s="68">
        <v>64.16</v>
      </c>
      <c r="BE18" s="68">
        <v>65.510000000000005</v>
      </c>
      <c r="BF18" s="68">
        <v>55</v>
      </c>
      <c r="BG18" s="68">
        <v>59.54</v>
      </c>
      <c r="BH18" s="68">
        <v>0</v>
      </c>
      <c r="BI18" s="68">
        <v>49.63</v>
      </c>
      <c r="BJ18" s="68">
        <v>51.75</v>
      </c>
      <c r="BK18" s="68">
        <v>52.37</v>
      </c>
      <c r="BL18" s="68">
        <v>40.81</v>
      </c>
      <c r="BM18" s="68">
        <v>46.32</v>
      </c>
      <c r="BN18" s="68">
        <v>80.099999999999994</v>
      </c>
      <c r="BO18" s="68">
        <v>80.459999999999994</v>
      </c>
      <c r="BP18" s="68">
        <v>85.65</v>
      </c>
      <c r="BQ18" s="68">
        <v>83.29</v>
      </c>
      <c r="BR18" s="68">
        <v>76.989999999999995</v>
      </c>
      <c r="BS18" s="68">
        <v>73.59</v>
      </c>
      <c r="BT18" s="68">
        <v>0</v>
      </c>
      <c r="BU18" s="68">
        <v>61.2</v>
      </c>
      <c r="BV18" s="68">
        <v>62.71</v>
      </c>
      <c r="BW18" s="68">
        <v>62.24</v>
      </c>
      <c r="BX18" s="68">
        <v>63.55</v>
      </c>
      <c r="BY18" s="68">
        <v>61.22</v>
      </c>
      <c r="BZ18" s="68">
        <v>0.21</v>
      </c>
      <c r="CA18" s="68">
        <v>0.19</v>
      </c>
      <c r="CB18" s="68">
        <v>0.21</v>
      </c>
      <c r="CC18" s="68">
        <v>0.21</v>
      </c>
      <c r="CD18" s="68">
        <v>0.17</v>
      </c>
      <c r="CE18" s="68">
        <v>0.16</v>
      </c>
      <c r="CF18" s="68">
        <v>0</v>
      </c>
      <c r="CG18" s="68">
        <v>0.08</v>
      </c>
      <c r="CH18" s="68">
        <v>0.09</v>
      </c>
      <c r="CI18" s="68">
        <v>0.1</v>
      </c>
      <c r="CJ18" s="68">
        <v>0.1</v>
      </c>
      <c r="CK18" s="68">
        <v>0.09</v>
      </c>
      <c r="CL18" s="68">
        <v>97</v>
      </c>
      <c r="CM18" s="68">
        <v>21</v>
      </c>
      <c r="CN18" s="68">
        <v>12</v>
      </c>
      <c r="CO18" s="68">
        <v>29</v>
      </c>
      <c r="CP18" s="68">
        <v>159</v>
      </c>
      <c r="CQ18" s="68">
        <v>15.43</v>
      </c>
      <c r="CR18" s="68">
        <v>1.7</v>
      </c>
      <c r="CS18" s="68">
        <v>0.8</v>
      </c>
      <c r="CT18" s="68">
        <v>3.62</v>
      </c>
      <c r="CU18" s="68">
        <v>21.54</v>
      </c>
      <c r="CV18" s="68">
        <v>62.38</v>
      </c>
      <c r="CW18" s="68">
        <v>40.15</v>
      </c>
      <c r="CX18" s="68">
        <v>80.010000000000005</v>
      </c>
      <c r="CY18" s="68">
        <v>51.82</v>
      </c>
      <c r="CZ18" s="68">
        <v>0.19</v>
      </c>
      <c r="DA18" s="68">
        <v>7.0000000000000007E-2</v>
      </c>
      <c r="DB18" s="68">
        <v>323.33</v>
      </c>
      <c r="DC18" s="68">
        <v>70</v>
      </c>
      <c r="DD18" s="68">
        <v>40</v>
      </c>
      <c r="DE18" s="68">
        <v>96.67</v>
      </c>
      <c r="DF18" s="68">
        <v>433.33</v>
      </c>
      <c r="DG18" s="68">
        <v>530</v>
      </c>
      <c r="DH18" s="68">
        <v>51.42</v>
      </c>
      <c r="DI18" s="68">
        <v>5.65</v>
      </c>
      <c r="DJ18" s="68">
        <v>2.65</v>
      </c>
      <c r="DK18" s="68">
        <v>12.07</v>
      </c>
      <c r="DL18" s="68">
        <v>59.72</v>
      </c>
      <c r="DM18" s="68">
        <v>71.78</v>
      </c>
      <c r="DN18" s="68">
        <v>32.33</v>
      </c>
      <c r="DO18" s="68">
        <v>7</v>
      </c>
      <c r="DP18" s="68">
        <v>4</v>
      </c>
      <c r="DQ18" s="68">
        <v>9.67</v>
      </c>
      <c r="DR18" s="68">
        <v>43.33</v>
      </c>
      <c r="DS18" s="68">
        <v>53</v>
      </c>
      <c r="DT18" s="68">
        <v>5.14</v>
      </c>
      <c r="DU18" s="68">
        <v>0.56999999999999995</v>
      </c>
      <c r="DV18" s="68">
        <v>0.27</v>
      </c>
      <c r="DW18" s="68">
        <v>1.21</v>
      </c>
      <c r="DX18" s="68">
        <v>5.97</v>
      </c>
      <c r="DY18" s="74">
        <v>7.18</v>
      </c>
    </row>
    <row r="19" spans="1:129" ht="15.75" thickBot="1" x14ac:dyDescent="0.3">
      <c r="A19" s="73">
        <v>16</v>
      </c>
      <c r="B19" s="68">
        <v>4</v>
      </c>
      <c r="C19" s="67" t="s">
        <v>45</v>
      </c>
      <c r="D19" s="67" t="s">
        <v>46</v>
      </c>
      <c r="E19" s="68">
        <v>4</v>
      </c>
      <c r="F19" s="68">
        <v>2</v>
      </c>
      <c r="G19" s="68">
        <v>6</v>
      </c>
      <c r="H19" s="68">
        <v>12</v>
      </c>
      <c r="I19" s="68">
        <v>23</v>
      </c>
      <c r="J19" s="68">
        <v>21</v>
      </c>
      <c r="K19" s="68">
        <v>21</v>
      </c>
      <c r="L19" s="68">
        <v>1</v>
      </c>
      <c r="M19" s="68">
        <v>0</v>
      </c>
      <c r="N19" s="68">
        <v>4</v>
      </c>
      <c r="O19" s="68">
        <v>6</v>
      </c>
      <c r="P19" s="68">
        <v>4</v>
      </c>
      <c r="Q19" s="68">
        <v>10</v>
      </c>
      <c r="R19" s="68">
        <v>0</v>
      </c>
      <c r="S19" s="68">
        <v>1</v>
      </c>
      <c r="T19" s="68">
        <v>0</v>
      </c>
      <c r="U19" s="68">
        <v>1</v>
      </c>
      <c r="V19" s="68">
        <v>1</v>
      </c>
      <c r="W19" s="68">
        <v>2</v>
      </c>
      <c r="X19" s="68">
        <v>1</v>
      </c>
      <c r="Y19" s="68">
        <v>4</v>
      </c>
      <c r="Z19" s="68">
        <v>7</v>
      </c>
      <c r="AA19" s="68">
        <v>5</v>
      </c>
      <c r="AB19" s="68">
        <v>7</v>
      </c>
      <c r="AC19" s="68">
        <v>10</v>
      </c>
      <c r="AD19" s="68">
        <v>0.3</v>
      </c>
      <c r="AE19" s="68">
        <v>1.1599999999999999</v>
      </c>
      <c r="AF19" s="68">
        <v>1.85</v>
      </c>
      <c r="AG19" s="68">
        <v>3.49</v>
      </c>
      <c r="AH19" s="68">
        <v>3.29</v>
      </c>
      <c r="AI19" s="68">
        <v>3.09</v>
      </c>
      <c r="AJ19" s="68">
        <v>0.1</v>
      </c>
      <c r="AK19" s="68">
        <v>0</v>
      </c>
      <c r="AL19" s="68">
        <v>0.35</v>
      </c>
      <c r="AM19" s="68">
        <v>0.44</v>
      </c>
      <c r="AN19" s="68">
        <v>0.33</v>
      </c>
      <c r="AO19" s="68">
        <v>0.85</v>
      </c>
      <c r="AP19" s="68">
        <v>0</v>
      </c>
      <c r="AQ19" s="68">
        <v>0.5</v>
      </c>
      <c r="AR19" s="68">
        <v>0</v>
      </c>
      <c r="AS19" s="68">
        <v>0.04</v>
      </c>
      <c r="AT19" s="68">
        <v>0.03</v>
      </c>
      <c r="AU19" s="68">
        <v>7.0000000000000007E-2</v>
      </c>
      <c r="AV19" s="68">
        <v>0.27</v>
      </c>
      <c r="AW19" s="68">
        <v>0.55000000000000004</v>
      </c>
      <c r="AX19" s="68">
        <v>1.06</v>
      </c>
      <c r="AY19" s="68">
        <v>0.83</v>
      </c>
      <c r="AZ19" s="68">
        <v>1.07</v>
      </c>
      <c r="BA19" s="68">
        <v>1.1499999999999999</v>
      </c>
      <c r="BB19" s="68">
        <v>57.7</v>
      </c>
      <c r="BC19" s="68">
        <v>59.53</v>
      </c>
      <c r="BD19" s="68">
        <v>61.14</v>
      </c>
      <c r="BE19" s="68">
        <v>59.61</v>
      </c>
      <c r="BF19" s="68">
        <v>60.54</v>
      </c>
      <c r="BG19" s="68">
        <v>56.04</v>
      </c>
      <c r="BH19" s="68">
        <v>45.47</v>
      </c>
      <c r="BI19" s="68">
        <v>0</v>
      </c>
      <c r="BJ19" s="68">
        <v>48.47</v>
      </c>
      <c r="BK19" s="68">
        <v>47.55</v>
      </c>
      <c r="BL19" s="68">
        <v>40.68</v>
      </c>
      <c r="BM19" s="68">
        <v>52.4</v>
      </c>
      <c r="BN19" s="68">
        <v>76.099999999999994</v>
      </c>
      <c r="BO19" s="68">
        <v>83.74</v>
      </c>
      <c r="BP19" s="68">
        <v>75.569999999999993</v>
      </c>
      <c r="BQ19" s="68">
        <v>75.239999999999995</v>
      </c>
      <c r="BR19" s="68">
        <v>79.62</v>
      </c>
      <c r="BS19" s="68">
        <v>73.48</v>
      </c>
      <c r="BT19" s="68">
        <v>65.39</v>
      </c>
      <c r="BU19" s="68">
        <v>0</v>
      </c>
      <c r="BV19" s="68">
        <v>72.23</v>
      </c>
      <c r="BW19" s="68">
        <v>63.86</v>
      </c>
      <c r="BX19" s="68">
        <v>66.3</v>
      </c>
      <c r="BY19" s="68">
        <v>59.85</v>
      </c>
      <c r="BZ19" s="68">
        <v>0.16</v>
      </c>
      <c r="CA19" s="68">
        <v>0.16</v>
      </c>
      <c r="CB19" s="68">
        <v>0.18</v>
      </c>
      <c r="CC19" s="68">
        <v>0.14000000000000001</v>
      </c>
      <c r="CD19" s="68">
        <v>0.21</v>
      </c>
      <c r="CE19" s="68">
        <v>0.15</v>
      </c>
      <c r="CF19" s="68">
        <v>0.09</v>
      </c>
      <c r="CG19" s="68">
        <v>0</v>
      </c>
      <c r="CH19" s="68">
        <v>0.1</v>
      </c>
      <c r="CI19" s="68">
        <v>0.08</v>
      </c>
      <c r="CJ19" s="68">
        <v>0.1</v>
      </c>
      <c r="CK19" s="68">
        <v>0.09</v>
      </c>
      <c r="CL19" s="68">
        <v>85</v>
      </c>
      <c r="CM19" s="68">
        <v>25</v>
      </c>
      <c r="CN19" s="68">
        <v>5</v>
      </c>
      <c r="CO19" s="68">
        <v>34</v>
      </c>
      <c r="CP19" s="68">
        <v>149</v>
      </c>
      <c r="CQ19" s="68">
        <v>13.18</v>
      </c>
      <c r="CR19" s="68">
        <v>2.06</v>
      </c>
      <c r="CS19" s="68">
        <v>0.63</v>
      </c>
      <c r="CT19" s="68">
        <v>4.91</v>
      </c>
      <c r="CU19" s="68">
        <v>20.77</v>
      </c>
      <c r="CV19" s="68">
        <v>59.09</v>
      </c>
      <c r="CW19" s="68">
        <v>39.1</v>
      </c>
      <c r="CX19" s="68">
        <v>77.290000000000006</v>
      </c>
      <c r="CY19" s="68">
        <v>54.61</v>
      </c>
      <c r="CZ19" s="68">
        <v>0.17</v>
      </c>
      <c r="DA19" s="68">
        <v>7.0000000000000007E-2</v>
      </c>
      <c r="DB19" s="68">
        <v>283.33</v>
      </c>
      <c r="DC19" s="68">
        <v>83.33</v>
      </c>
      <c r="DD19" s="68">
        <v>16.670000000000002</v>
      </c>
      <c r="DE19" s="68">
        <v>113.33</v>
      </c>
      <c r="DF19" s="68">
        <v>383.33</v>
      </c>
      <c r="DG19" s="68">
        <v>496.67</v>
      </c>
      <c r="DH19" s="68">
        <v>43.92</v>
      </c>
      <c r="DI19" s="68">
        <v>6.85</v>
      </c>
      <c r="DJ19" s="68">
        <v>2.1</v>
      </c>
      <c r="DK19" s="68">
        <v>16.37</v>
      </c>
      <c r="DL19" s="68">
        <v>52.87</v>
      </c>
      <c r="DM19" s="68">
        <v>69.23</v>
      </c>
      <c r="DN19" s="68">
        <v>28.33</v>
      </c>
      <c r="DO19" s="68">
        <v>8.33</v>
      </c>
      <c r="DP19" s="68">
        <v>1.67</v>
      </c>
      <c r="DQ19" s="68">
        <v>11.33</v>
      </c>
      <c r="DR19" s="68">
        <v>38.33</v>
      </c>
      <c r="DS19" s="68">
        <v>49.67</v>
      </c>
      <c r="DT19" s="68">
        <v>4.3899999999999997</v>
      </c>
      <c r="DU19" s="68">
        <v>0.69</v>
      </c>
      <c r="DV19" s="68">
        <v>0.21</v>
      </c>
      <c r="DW19" s="68">
        <v>1.64</v>
      </c>
      <c r="DX19" s="68">
        <v>5.29</v>
      </c>
      <c r="DY19" s="74">
        <v>6.92</v>
      </c>
    </row>
    <row r="20" spans="1:129" ht="15.75" thickBot="1" x14ac:dyDescent="0.3">
      <c r="A20" s="73">
        <v>17</v>
      </c>
      <c r="B20" s="68">
        <v>5</v>
      </c>
      <c r="C20" s="67" t="s">
        <v>47</v>
      </c>
      <c r="D20" s="67" t="s">
        <v>11</v>
      </c>
      <c r="E20" s="68">
        <v>1</v>
      </c>
      <c r="F20" s="68">
        <v>0</v>
      </c>
      <c r="G20" s="68">
        <v>3</v>
      </c>
      <c r="H20" s="68">
        <v>7</v>
      </c>
      <c r="I20" s="68">
        <v>10</v>
      </c>
      <c r="J20" s="68">
        <v>2</v>
      </c>
      <c r="K20" s="68">
        <v>0</v>
      </c>
      <c r="L20" s="68">
        <v>4</v>
      </c>
      <c r="M20" s="68">
        <v>4</v>
      </c>
      <c r="N20" s="68">
        <v>14</v>
      </c>
      <c r="O20" s="68">
        <v>17</v>
      </c>
      <c r="P20" s="68">
        <v>9</v>
      </c>
      <c r="Q20" s="68">
        <v>11</v>
      </c>
      <c r="R20" s="68">
        <v>0</v>
      </c>
      <c r="S20" s="68">
        <v>2</v>
      </c>
      <c r="T20" s="68">
        <v>5</v>
      </c>
      <c r="U20" s="68">
        <v>3</v>
      </c>
      <c r="V20" s="68">
        <v>2</v>
      </c>
      <c r="W20" s="68">
        <v>0</v>
      </c>
      <c r="X20" s="68">
        <v>1</v>
      </c>
      <c r="Y20" s="68">
        <v>6</v>
      </c>
      <c r="Z20" s="68">
        <v>6</v>
      </c>
      <c r="AA20" s="68">
        <v>17</v>
      </c>
      <c r="AB20" s="68">
        <v>14</v>
      </c>
      <c r="AC20" s="68">
        <v>18</v>
      </c>
      <c r="AD20" s="68">
        <v>0</v>
      </c>
      <c r="AE20" s="68">
        <v>3.33</v>
      </c>
      <c r="AF20" s="68">
        <v>0.8</v>
      </c>
      <c r="AG20" s="68">
        <v>1.06</v>
      </c>
      <c r="AH20" s="68">
        <v>0.4</v>
      </c>
      <c r="AI20" s="68">
        <v>0</v>
      </c>
      <c r="AJ20" s="68">
        <v>0.34</v>
      </c>
      <c r="AK20" s="68">
        <v>0.28999999999999998</v>
      </c>
      <c r="AL20" s="68">
        <v>1.07</v>
      </c>
      <c r="AM20" s="68">
        <v>1.21</v>
      </c>
      <c r="AN20" s="68">
        <v>0.2</v>
      </c>
      <c r="AO20" s="68">
        <v>0.71</v>
      </c>
      <c r="AP20" s="68">
        <v>0</v>
      </c>
      <c r="AQ20" s="68">
        <v>0.9</v>
      </c>
      <c r="AR20" s="68">
        <v>0.2</v>
      </c>
      <c r="AS20" s="68">
        <v>0.11</v>
      </c>
      <c r="AT20" s="68">
        <v>0.55000000000000004</v>
      </c>
      <c r="AU20" s="68">
        <v>0</v>
      </c>
      <c r="AV20" s="68">
        <v>0.03</v>
      </c>
      <c r="AW20" s="68">
        <v>0.55000000000000004</v>
      </c>
      <c r="AX20" s="68">
        <v>0.45</v>
      </c>
      <c r="AY20" s="68">
        <v>0.99</v>
      </c>
      <c r="AZ20" s="68">
        <v>7.0000000000000007E-2</v>
      </c>
      <c r="BA20" s="68">
        <v>0.82</v>
      </c>
      <c r="BB20" s="68">
        <v>0</v>
      </c>
      <c r="BC20" s="68">
        <v>53.35</v>
      </c>
      <c r="BD20" s="68">
        <v>49.8</v>
      </c>
      <c r="BE20" s="68">
        <v>52.61</v>
      </c>
      <c r="BF20" s="68">
        <v>46.37</v>
      </c>
      <c r="BG20" s="68">
        <v>0</v>
      </c>
      <c r="BH20" s="68">
        <v>44.48</v>
      </c>
      <c r="BI20" s="68">
        <v>51.76</v>
      </c>
      <c r="BJ20" s="68">
        <v>47.35</v>
      </c>
      <c r="BK20" s="68">
        <v>45</v>
      </c>
      <c r="BL20" s="68">
        <v>37.409999999999997</v>
      </c>
      <c r="BM20" s="68">
        <v>47.36</v>
      </c>
      <c r="BN20" s="68">
        <v>0</v>
      </c>
      <c r="BO20" s="68">
        <v>68.02</v>
      </c>
      <c r="BP20" s="68">
        <v>82.94</v>
      </c>
      <c r="BQ20" s="68">
        <v>63.6</v>
      </c>
      <c r="BR20" s="68">
        <v>59.56</v>
      </c>
      <c r="BS20" s="68">
        <v>0</v>
      </c>
      <c r="BT20" s="68">
        <v>74.81</v>
      </c>
      <c r="BU20" s="68">
        <v>64.290000000000006</v>
      </c>
      <c r="BV20" s="68">
        <v>65.61</v>
      </c>
      <c r="BW20" s="68">
        <v>68.81</v>
      </c>
      <c r="BX20" s="68">
        <v>54.32</v>
      </c>
      <c r="BY20" s="68">
        <v>61.46</v>
      </c>
      <c r="BZ20" s="68">
        <v>0</v>
      </c>
      <c r="CA20" s="68">
        <v>0.1</v>
      </c>
      <c r="CB20" s="68">
        <v>0.13</v>
      </c>
      <c r="CC20" s="68">
        <v>0.1</v>
      </c>
      <c r="CD20" s="68">
        <v>0.1</v>
      </c>
      <c r="CE20" s="68">
        <v>0</v>
      </c>
      <c r="CF20" s="68">
        <v>0.08</v>
      </c>
      <c r="CG20" s="68">
        <v>0.09</v>
      </c>
      <c r="CH20" s="68">
        <v>0.09</v>
      </c>
      <c r="CI20" s="68">
        <v>0.09</v>
      </c>
      <c r="CJ20" s="68">
        <v>0.06</v>
      </c>
      <c r="CK20" s="68">
        <v>0.09</v>
      </c>
      <c r="CL20" s="68">
        <v>22</v>
      </c>
      <c r="CM20" s="68">
        <v>59</v>
      </c>
      <c r="CN20" s="68">
        <v>12</v>
      </c>
      <c r="CO20" s="68">
        <v>62</v>
      </c>
      <c r="CP20" s="68">
        <v>155</v>
      </c>
      <c r="CQ20" s="68">
        <v>5.58</v>
      </c>
      <c r="CR20" s="68">
        <v>3.8</v>
      </c>
      <c r="CS20" s="68">
        <v>1.75</v>
      </c>
      <c r="CT20" s="68">
        <v>2.9</v>
      </c>
      <c r="CU20" s="68">
        <v>14.03</v>
      </c>
      <c r="CV20" s="68">
        <v>33.69</v>
      </c>
      <c r="CW20" s="68">
        <v>45.56</v>
      </c>
      <c r="CX20" s="68">
        <v>45.69</v>
      </c>
      <c r="CY20" s="68">
        <v>64.88</v>
      </c>
      <c r="CZ20" s="68">
        <v>7.0000000000000007E-2</v>
      </c>
      <c r="DA20" s="68">
        <v>0.08</v>
      </c>
      <c r="DB20" s="68">
        <v>73.33</v>
      </c>
      <c r="DC20" s="68">
        <v>196.67</v>
      </c>
      <c r="DD20" s="68">
        <v>40</v>
      </c>
      <c r="DE20" s="68">
        <v>206.67</v>
      </c>
      <c r="DF20" s="68">
        <v>310</v>
      </c>
      <c r="DG20" s="68">
        <v>516.66999999999996</v>
      </c>
      <c r="DH20" s="68">
        <v>18.600000000000001</v>
      </c>
      <c r="DI20" s="68">
        <v>12.67</v>
      </c>
      <c r="DJ20" s="68">
        <v>5.82</v>
      </c>
      <c r="DK20" s="68">
        <v>9.67</v>
      </c>
      <c r="DL20" s="68">
        <v>37.08</v>
      </c>
      <c r="DM20" s="68">
        <v>46.75</v>
      </c>
      <c r="DN20" s="68">
        <v>7.33</v>
      </c>
      <c r="DO20" s="68">
        <v>19.670000000000002</v>
      </c>
      <c r="DP20" s="68">
        <v>4</v>
      </c>
      <c r="DQ20" s="68">
        <v>20.67</v>
      </c>
      <c r="DR20" s="68">
        <v>31</v>
      </c>
      <c r="DS20" s="68">
        <v>51.67</v>
      </c>
      <c r="DT20" s="68">
        <v>1.86</v>
      </c>
      <c r="DU20" s="68">
        <v>1.27</v>
      </c>
      <c r="DV20" s="68">
        <v>0.57999999999999996</v>
      </c>
      <c r="DW20" s="68">
        <v>0.97</v>
      </c>
      <c r="DX20" s="68">
        <v>3.71</v>
      </c>
      <c r="DY20" s="74">
        <v>4.68</v>
      </c>
    </row>
    <row r="21" spans="1:129" ht="15.75" thickBot="1" x14ac:dyDescent="0.3">
      <c r="A21" s="73">
        <v>18</v>
      </c>
      <c r="B21" s="68">
        <v>5</v>
      </c>
      <c r="C21" s="67" t="s">
        <v>47</v>
      </c>
      <c r="D21" s="67" t="s">
        <v>11</v>
      </c>
      <c r="E21" s="68">
        <v>2</v>
      </c>
      <c r="F21" s="68">
        <v>5</v>
      </c>
      <c r="G21" s="68">
        <v>12</v>
      </c>
      <c r="H21" s="68">
        <v>21</v>
      </c>
      <c r="I21" s="68">
        <v>18</v>
      </c>
      <c r="J21" s="68">
        <v>21</v>
      </c>
      <c r="K21" s="68">
        <v>1</v>
      </c>
      <c r="L21" s="68">
        <v>6</v>
      </c>
      <c r="M21" s="68">
        <v>14</v>
      </c>
      <c r="N21" s="68">
        <v>21</v>
      </c>
      <c r="O21" s="68">
        <v>14</v>
      </c>
      <c r="P21" s="68">
        <v>12</v>
      </c>
      <c r="Q21" s="68">
        <v>20</v>
      </c>
      <c r="R21" s="68">
        <v>0</v>
      </c>
      <c r="S21" s="68">
        <v>1</v>
      </c>
      <c r="T21" s="68">
        <v>0</v>
      </c>
      <c r="U21" s="68">
        <v>0</v>
      </c>
      <c r="V21" s="68">
        <v>3</v>
      </c>
      <c r="W21" s="68">
        <v>4</v>
      </c>
      <c r="X21" s="68">
        <v>3</v>
      </c>
      <c r="Y21" s="68">
        <v>14</v>
      </c>
      <c r="Z21" s="68">
        <v>10</v>
      </c>
      <c r="AA21" s="68">
        <v>8</v>
      </c>
      <c r="AB21" s="68">
        <v>8</v>
      </c>
      <c r="AC21" s="68">
        <v>9</v>
      </c>
      <c r="AD21" s="68">
        <v>0.59</v>
      </c>
      <c r="AE21" s="68">
        <v>1.67</v>
      </c>
      <c r="AF21" s="68">
        <v>2.56</v>
      </c>
      <c r="AG21" s="68">
        <v>2.4</v>
      </c>
      <c r="AH21" s="68">
        <v>2.46</v>
      </c>
      <c r="AI21" s="68">
        <v>0.11</v>
      </c>
      <c r="AJ21" s="68">
        <v>0.35</v>
      </c>
      <c r="AK21" s="68">
        <v>1.1200000000000001</v>
      </c>
      <c r="AL21" s="68">
        <v>1.59</v>
      </c>
      <c r="AM21" s="68">
        <v>1.17</v>
      </c>
      <c r="AN21" s="68">
        <v>0.9</v>
      </c>
      <c r="AO21" s="68">
        <v>1.44</v>
      </c>
      <c r="AP21" s="68">
        <v>0</v>
      </c>
      <c r="AQ21" s="68">
        <v>0.45</v>
      </c>
      <c r="AR21" s="68">
        <v>0</v>
      </c>
      <c r="AS21" s="68">
        <v>0</v>
      </c>
      <c r="AT21" s="68">
        <v>0.12</v>
      </c>
      <c r="AU21" s="68">
        <v>0.17</v>
      </c>
      <c r="AV21" s="68">
        <v>0.23</v>
      </c>
      <c r="AW21" s="68">
        <v>1.31</v>
      </c>
      <c r="AX21" s="68">
        <v>0.9</v>
      </c>
      <c r="AY21" s="68">
        <v>0.88</v>
      </c>
      <c r="AZ21" s="68">
        <v>0.63</v>
      </c>
      <c r="BA21" s="68">
        <v>0.54</v>
      </c>
      <c r="BB21" s="68">
        <v>51.52</v>
      </c>
      <c r="BC21" s="68">
        <v>64.180000000000007</v>
      </c>
      <c r="BD21" s="68">
        <v>53.76</v>
      </c>
      <c r="BE21" s="68">
        <v>60.08</v>
      </c>
      <c r="BF21" s="68">
        <v>51.2</v>
      </c>
      <c r="BG21" s="68">
        <v>51.1</v>
      </c>
      <c r="BH21" s="68">
        <v>34.159999999999997</v>
      </c>
      <c r="BI21" s="68">
        <v>48.42</v>
      </c>
      <c r="BJ21" s="68">
        <v>49.6</v>
      </c>
      <c r="BK21" s="68">
        <v>45.39</v>
      </c>
      <c r="BL21" s="68">
        <v>39</v>
      </c>
      <c r="BM21" s="68">
        <v>46.61</v>
      </c>
      <c r="BN21" s="68">
        <v>80.36</v>
      </c>
      <c r="BO21" s="68">
        <v>80.41</v>
      </c>
      <c r="BP21" s="68">
        <v>82.49</v>
      </c>
      <c r="BQ21" s="68">
        <v>83.44</v>
      </c>
      <c r="BR21" s="68">
        <v>70.42</v>
      </c>
      <c r="BS21" s="68">
        <v>69.02</v>
      </c>
      <c r="BT21" s="68">
        <v>63.06</v>
      </c>
      <c r="BU21" s="68">
        <v>61.86</v>
      </c>
      <c r="BV21" s="68">
        <v>67.48</v>
      </c>
      <c r="BW21" s="68">
        <v>72.72</v>
      </c>
      <c r="BX21" s="68">
        <v>58.15</v>
      </c>
      <c r="BY21" s="68">
        <v>61.89</v>
      </c>
      <c r="BZ21" s="68">
        <v>0.15</v>
      </c>
      <c r="CA21" s="68">
        <v>0.17</v>
      </c>
      <c r="CB21" s="68">
        <v>0.15</v>
      </c>
      <c r="CC21" s="68">
        <v>0.18</v>
      </c>
      <c r="CD21" s="68">
        <v>0.14000000000000001</v>
      </c>
      <c r="CE21" s="68">
        <v>0.11</v>
      </c>
      <c r="CF21" s="68">
        <v>7.0000000000000007E-2</v>
      </c>
      <c r="CG21" s="68">
        <v>0.1</v>
      </c>
      <c r="CH21" s="68">
        <v>0.09</v>
      </c>
      <c r="CI21" s="68">
        <v>0.1</v>
      </c>
      <c r="CJ21" s="68">
        <v>0.08</v>
      </c>
      <c r="CK21" s="68">
        <v>0.08</v>
      </c>
      <c r="CL21" s="68">
        <v>78</v>
      </c>
      <c r="CM21" s="68">
        <v>87</v>
      </c>
      <c r="CN21" s="68">
        <v>8</v>
      </c>
      <c r="CO21" s="68">
        <v>52</v>
      </c>
      <c r="CP21" s="68">
        <v>225</v>
      </c>
      <c r="CQ21" s="68">
        <v>9.7799999999999994</v>
      </c>
      <c r="CR21" s="68">
        <v>6.56</v>
      </c>
      <c r="CS21" s="68">
        <v>0.74</v>
      </c>
      <c r="CT21" s="68">
        <v>4.49</v>
      </c>
      <c r="CU21" s="68">
        <v>21.57</v>
      </c>
      <c r="CV21" s="68">
        <v>55.31</v>
      </c>
      <c r="CW21" s="68">
        <v>43.86</v>
      </c>
      <c r="CX21" s="68">
        <v>77.69</v>
      </c>
      <c r="CY21" s="68">
        <v>64.19</v>
      </c>
      <c r="CZ21" s="68">
        <v>0.15</v>
      </c>
      <c r="DA21" s="68">
        <v>0.09</v>
      </c>
      <c r="DB21" s="68">
        <v>260</v>
      </c>
      <c r="DC21" s="68">
        <v>290</v>
      </c>
      <c r="DD21" s="68">
        <v>26.67</v>
      </c>
      <c r="DE21" s="68">
        <v>173.33</v>
      </c>
      <c r="DF21" s="68">
        <v>576.66999999999996</v>
      </c>
      <c r="DG21" s="68">
        <v>750</v>
      </c>
      <c r="DH21" s="68">
        <v>32.6</v>
      </c>
      <c r="DI21" s="68">
        <v>21.87</v>
      </c>
      <c r="DJ21" s="68">
        <v>2.4700000000000002</v>
      </c>
      <c r="DK21" s="68">
        <v>14.96</v>
      </c>
      <c r="DL21" s="68">
        <v>56.93</v>
      </c>
      <c r="DM21" s="68">
        <v>71.89</v>
      </c>
      <c r="DN21" s="68">
        <v>26</v>
      </c>
      <c r="DO21" s="68">
        <v>29</v>
      </c>
      <c r="DP21" s="68">
        <v>2.67</v>
      </c>
      <c r="DQ21" s="68">
        <v>17.329999999999998</v>
      </c>
      <c r="DR21" s="68">
        <v>57.67</v>
      </c>
      <c r="DS21" s="68">
        <v>75</v>
      </c>
      <c r="DT21" s="68">
        <v>3.26</v>
      </c>
      <c r="DU21" s="68">
        <v>2.19</v>
      </c>
      <c r="DV21" s="68">
        <v>0.25</v>
      </c>
      <c r="DW21" s="68">
        <v>1.5</v>
      </c>
      <c r="DX21" s="68">
        <v>5.69</v>
      </c>
      <c r="DY21" s="74">
        <v>7.19</v>
      </c>
    </row>
    <row r="22" spans="1:129" ht="15.75" thickBot="1" x14ac:dyDescent="0.3">
      <c r="A22" s="73">
        <v>19</v>
      </c>
      <c r="B22" s="68">
        <v>5</v>
      </c>
      <c r="C22" s="67" t="s">
        <v>47</v>
      </c>
      <c r="D22" s="67" t="s">
        <v>11</v>
      </c>
      <c r="E22" s="68">
        <v>3</v>
      </c>
      <c r="F22" s="68">
        <v>1</v>
      </c>
      <c r="G22" s="68">
        <v>8</v>
      </c>
      <c r="H22" s="68">
        <v>11</v>
      </c>
      <c r="I22" s="68">
        <v>21</v>
      </c>
      <c r="J22" s="68">
        <v>17</v>
      </c>
      <c r="K22" s="68">
        <v>19</v>
      </c>
      <c r="L22" s="68">
        <v>3</v>
      </c>
      <c r="M22" s="68">
        <v>8</v>
      </c>
      <c r="N22" s="68">
        <v>13</v>
      </c>
      <c r="O22" s="68">
        <v>5</v>
      </c>
      <c r="P22" s="68">
        <v>8</v>
      </c>
      <c r="Q22" s="68">
        <v>0</v>
      </c>
      <c r="R22" s="68">
        <v>0</v>
      </c>
      <c r="S22" s="68">
        <v>0</v>
      </c>
      <c r="T22" s="68">
        <v>2</v>
      </c>
      <c r="U22" s="68">
        <v>0</v>
      </c>
      <c r="V22" s="68">
        <v>0</v>
      </c>
      <c r="W22" s="68">
        <v>0</v>
      </c>
      <c r="X22" s="68">
        <v>4</v>
      </c>
      <c r="Y22" s="68">
        <v>9</v>
      </c>
      <c r="Z22" s="68">
        <v>6</v>
      </c>
      <c r="AA22" s="68">
        <v>10</v>
      </c>
      <c r="AB22" s="68">
        <v>9</v>
      </c>
      <c r="AC22" s="68">
        <v>2</v>
      </c>
      <c r="AD22" s="68">
        <v>0.13</v>
      </c>
      <c r="AE22" s="68">
        <v>1</v>
      </c>
      <c r="AF22" s="68">
        <v>1.33</v>
      </c>
      <c r="AG22" s="68">
        <v>2.77</v>
      </c>
      <c r="AH22" s="68">
        <v>2.2599999999999998</v>
      </c>
      <c r="AI22" s="68">
        <v>2.31</v>
      </c>
      <c r="AJ22" s="68">
        <v>0.21</v>
      </c>
      <c r="AK22" s="68">
        <v>0.7</v>
      </c>
      <c r="AL22" s="68">
        <v>0.9</v>
      </c>
      <c r="AM22" s="68">
        <v>0.39</v>
      </c>
      <c r="AN22" s="68">
        <v>0.63</v>
      </c>
      <c r="AO22" s="68">
        <v>0</v>
      </c>
      <c r="AP22" s="68">
        <v>0</v>
      </c>
      <c r="AQ22" s="68">
        <v>0</v>
      </c>
      <c r="AR22" s="68">
        <v>0.06</v>
      </c>
      <c r="AS22" s="68">
        <v>0</v>
      </c>
      <c r="AT22" s="68">
        <v>0</v>
      </c>
      <c r="AU22" s="68">
        <v>0</v>
      </c>
      <c r="AV22" s="68">
        <v>0.17</v>
      </c>
      <c r="AW22" s="68">
        <v>0.83</v>
      </c>
      <c r="AX22" s="68">
        <v>0.6</v>
      </c>
      <c r="AY22" s="68">
        <v>1.06</v>
      </c>
      <c r="AZ22" s="68">
        <v>0.51</v>
      </c>
      <c r="BA22" s="68">
        <v>0.21</v>
      </c>
      <c r="BB22" s="68">
        <v>52.9</v>
      </c>
      <c r="BC22" s="68">
        <v>60.76</v>
      </c>
      <c r="BD22" s="68">
        <v>57.26</v>
      </c>
      <c r="BE22" s="68">
        <v>60.69</v>
      </c>
      <c r="BF22" s="68">
        <v>50.55</v>
      </c>
      <c r="BG22" s="68">
        <v>58.25</v>
      </c>
      <c r="BH22" s="68">
        <v>46.08</v>
      </c>
      <c r="BI22" s="68">
        <v>50.65</v>
      </c>
      <c r="BJ22" s="68">
        <v>46.16</v>
      </c>
      <c r="BK22" s="68">
        <v>43.01</v>
      </c>
      <c r="BL22" s="68">
        <v>48.06</v>
      </c>
      <c r="BM22" s="68">
        <v>0</v>
      </c>
      <c r="BN22" s="68">
        <v>74.319999999999993</v>
      </c>
      <c r="BO22" s="68">
        <v>76.319999999999993</v>
      </c>
      <c r="BP22" s="68">
        <v>54.24</v>
      </c>
      <c r="BQ22" s="68">
        <v>72.92</v>
      </c>
      <c r="BR22" s="68">
        <v>66.53</v>
      </c>
      <c r="BS22" s="68">
        <v>73.52</v>
      </c>
      <c r="BT22" s="68">
        <v>62.53</v>
      </c>
      <c r="BU22" s="68">
        <v>69.489999999999995</v>
      </c>
      <c r="BV22" s="68">
        <v>64.709999999999994</v>
      </c>
      <c r="BW22" s="68">
        <v>66.569999999999993</v>
      </c>
      <c r="BX22" s="68">
        <v>55.9</v>
      </c>
      <c r="BY22" s="68">
        <v>0</v>
      </c>
      <c r="BZ22" s="68">
        <v>0.13</v>
      </c>
      <c r="CA22" s="68">
        <v>0.16</v>
      </c>
      <c r="CB22" s="68">
        <v>0.14000000000000001</v>
      </c>
      <c r="CC22" s="68">
        <v>0.17</v>
      </c>
      <c r="CD22" s="68">
        <v>0.14000000000000001</v>
      </c>
      <c r="CE22" s="68">
        <v>0.15</v>
      </c>
      <c r="CF22" s="68">
        <v>0.08</v>
      </c>
      <c r="CG22" s="68">
        <v>0.1</v>
      </c>
      <c r="CH22" s="68">
        <v>0.08</v>
      </c>
      <c r="CI22" s="68">
        <v>0.08</v>
      </c>
      <c r="CJ22" s="68">
        <v>0.1</v>
      </c>
      <c r="CK22" s="68">
        <v>0</v>
      </c>
      <c r="CL22" s="68">
        <v>77</v>
      </c>
      <c r="CM22" s="68">
        <v>37</v>
      </c>
      <c r="CN22" s="68">
        <v>2</v>
      </c>
      <c r="CO22" s="68">
        <v>40</v>
      </c>
      <c r="CP22" s="68">
        <v>156</v>
      </c>
      <c r="CQ22" s="68">
        <v>9.7899999999999991</v>
      </c>
      <c r="CR22" s="68">
        <v>2.81</v>
      </c>
      <c r="CS22" s="68">
        <v>0.06</v>
      </c>
      <c r="CT22" s="68">
        <v>3.37</v>
      </c>
      <c r="CU22" s="68">
        <v>16.02</v>
      </c>
      <c r="CV22" s="68">
        <v>56.74</v>
      </c>
      <c r="CW22" s="68">
        <v>38.99</v>
      </c>
      <c r="CX22" s="68">
        <v>69.64</v>
      </c>
      <c r="CY22" s="68">
        <v>53.2</v>
      </c>
      <c r="CZ22" s="68">
        <v>0.15</v>
      </c>
      <c r="DA22" s="68">
        <v>7.0000000000000007E-2</v>
      </c>
      <c r="DB22" s="68">
        <v>256.67</v>
      </c>
      <c r="DC22" s="68">
        <v>123.33</v>
      </c>
      <c r="DD22" s="68">
        <v>6.67</v>
      </c>
      <c r="DE22" s="68">
        <v>133.33000000000001</v>
      </c>
      <c r="DF22" s="68">
        <v>386.67</v>
      </c>
      <c r="DG22" s="68">
        <v>520</v>
      </c>
      <c r="DH22" s="68">
        <v>32.619999999999997</v>
      </c>
      <c r="DI22" s="68">
        <v>9.35</v>
      </c>
      <c r="DJ22" s="68">
        <v>0.2</v>
      </c>
      <c r="DK22" s="68">
        <v>11.22</v>
      </c>
      <c r="DL22" s="68">
        <v>42.17</v>
      </c>
      <c r="DM22" s="68">
        <v>53.38</v>
      </c>
      <c r="DN22" s="68">
        <v>25.67</v>
      </c>
      <c r="DO22" s="68">
        <v>12.33</v>
      </c>
      <c r="DP22" s="68">
        <v>0.67</v>
      </c>
      <c r="DQ22" s="68">
        <v>13.33</v>
      </c>
      <c r="DR22" s="68">
        <v>38.67</v>
      </c>
      <c r="DS22" s="68">
        <v>52</v>
      </c>
      <c r="DT22" s="68">
        <v>3.26</v>
      </c>
      <c r="DU22" s="68">
        <v>0.94</v>
      </c>
      <c r="DV22" s="68">
        <v>0.02</v>
      </c>
      <c r="DW22" s="68">
        <v>1.1200000000000001</v>
      </c>
      <c r="DX22" s="68">
        <v>4.22</v>
      </c>
      <c r="DY22" s="74">
        <v>5.34</v>
      </c>
    </row>
    <row r="23" spans="1:129" ht="15.75" thickBot="1" x14ac:dyDescent="0.3">
      <c r="A23" s="73">
        <v>20</v>
      </c>
      <c r="B23" s="68">
        <v>5</v>
      </c>
      <c r="C23" s="67" t="s">
        <v>47</v>
      </c>
      <c r="D23" s="67" t="s">
        <v>11</v>
      </c>
      <c r="E23" s="68">
        <v>4</v>
      </c>
      <c r="F23" s="68">
        <v>10</v>
      </c>
      <c r="G23" s="68">
        <v>16</v>
      </c>
      <c r="H23" s="68">
        <v>6</v>
      </c>
      <c r="I23" s="68">
        <v>16</v>
      </c>
      <c r="J23" s="68">
        <v>10</v>
      </c>
      <c r="K23" s="68">
        <v>1</v>
      </c>
      <c r="L23" s="68">
        <v>14</v>
      </c>
      <c r="M23" s="68">
        <v>16</v>
      </c>
      <c r="N23" s="68">
        <v>12</v>
      </c>
      <c r="O23" s="68">
        <v>15</v>
      </c>
      <c r="P23" s="68">
        <v>20</v>
      </c>
      <c r="Q23" s="68">
        <v>12</v>
      </c>
      <c r="R23" s="68">
        <v>0</v>
      </c>
      <c r="S23" s="68">
        <v>4</v>
      </c>
      <c r="T23" s="68">
        <v>3</v>
      </c>
      <c r="U23" s="68">
        <v>0</v>
      </c>
      <c r="V23" s="68">
        <v>2</v>
      </c>
      <c r="W23" s="68">
        <v>5</v>
      </c>
      <c r="X23" s="68">
        <v>10</v>
      </c>
      <c r="Y23" s="68">
        <v>5</v>
      </c>
      <c r="Z23" s="68">
        <v>2</v>
      </c>
      <c r="AA23" s="68">
        <v>13</v>
      </c>
      <c r="AB23" s="68">
        <v>7</v>
      </c>
      <c r="AC23" s="68">
        <v>2</v>
      </c>
      <c r="AD23" s="68">
        <v>1.02</v>
      </c>
      <c r="AE23" s="68">
        <v>1.94</v>
      </c>
      <c r="AF23" s="68">
        <v>0.75</v>
      </c>
      <c r="AG23" s="68">
        <v>1.97</v>
      </c>
      <c r="AH23" s="68">
        <v>1.35</v>
      </c>
      <c r="AI23" s="68">
        <v>0.13</v>
      </c>
      <c r="AJ23" s="68">
        <v>0.89</v>
      </c>
      <c r="AK23" s="68">
        <v>1.1499999999999999</v>
      </c>
      <c r="AL23" s="68">
        <v>0.99</v>
      </c>
      <c r="AM23" s="68">
        <v>1.2</v>
      </c>
      <c r="AN23" s="68">
        <v>1.41</v>
      </c>
      <c r="AO23" s="68">
        <v>0.75</v>
      </c>
      <c r="AP23" s="68">
        <v>0</v>
      </c>
      <c r="AQ23" s="68">
        <v>0.14000000000000001</v>
      </c>
      <c r="AR23" s="68">
        <v>0.12</v>
      </c>
      <c r="AS23" s="68">
        <v>0</v>
      </c>
      <c r="AT23" s="68">
        <v>0.05</v>
      </c>
      <c r="AU23" s="68">
        <v>0.21</v>
      </c>
      <c r="AV23" s="68">
        <v>0.66</v>
      </c>
      <c r="AW23" s="68">
        <v>0.4</v>
      </c>
      <c r="AX23" s="68">
        <v>0.05</v>
      </c>
      <c r="AY23" s="68">
        <v>1.4</v>
      </c>
      <c r="AZ23" s="68">
        <v>0.37</v>
      </c>
      <c r="BA23" s="68">
        <v>0.03</v>
      </c>
      <c r="BB23" s="68">
        <v>51.7</v>
      </c>
      <c r="BC23" s="68">
        <v>61.34</v>
      </c>
      <c r="BD23" s="68">
        <v>55.24</v>
      </c>
      <c r="BE23" s="68">
        <v>59.87</v>
      </c>
      <c r="BF23" s="68">
        <v>49.35</v>
      </c>
      <c r="BG23" s="68">
        <v>58.9</v>
      </c>
      <c r="BH23" s="68">
        <v>42.95</v>
      </c>
      <c r="BI23" s="68">
        <v>47.72</v>
      </c>
      <c r="BJ23" s="68">
        <v>50.29</v>
      </c>
      <c r="BK23" s="68">
        <v>49.48</v>
      </c>
      <c r="BL23" s="68">
        <v>43.31</v>
      </c>
      <c r="BM23" s="68">
        <v>44.32</v>
      </c>
      <c r="BN23" s="68">
        <v>73.489999999999995</v>
      </c>
      <c r="BO23" s="68">
        <v>78.09</v>
      </c>
      <c r="BP23" s="68">
        <v>74.66</v>
      </c>
      <c r="BQ23" s="68">
        <v>81.41</v>
      </c>
      <c r="BR23" s="68">
        <v>68.36</v>
      </c>
      <c r="BS23" s="68">
        <v>70.14</v>
      </c>
      <c r="BT23" s="68">
        <v>69.86</v>
      </c>
      <c r="BU23" s="68">
        <v>57.66</v>
      </c>
      <c r="BV23" s="68">
        <v>64.23</v>
      </c>
      <c r="BW23" s="68">
        <v>63.44</v>
      </c>
      <c r="BX23" s="68">
        <v>54.01</v>
      </c>
      <c r="BY23" s="68">
        <v>54.78</v>
      </c>
      <c r="BZ23" s="68">
        <v>0.11</v>
      </c>
      <c r="CA23" s="68">
        <v>0.16</v>
      </c>
      <c r="CB23" s="68">
        <v>0.13</v>
      </c>
      <c r="CC23" s="68">
        <v>0.17</v>
      </c>
      <c r="CD23" s="68">
        <v>0.13</v>
      </c>
      <c r="CE23" s="68">
        <v>0.13</v>
      </c>
      <c r="CF23" s="68">
        <v>0.08</v>
      </c>
      <c r="CG23" s="68">
        <v>0.09</v>
      </c>
      <c r="CH23" s="68">
        <v>0.09</v>
      </c>
      <c r="CI23" s="68">
        <v>0.09</v>
      </c>
      <c r="CJ23" s="68">
        <v>0.09</v>
      </c>
      <c r="CK23" s="68">
        <v>7.0000000000000007E-2</v>
      </c>
      <c r="CL23" s="68">
        <v>59</v>
      </c>
      <c r="CM23" s="68">
        <v>89</v>
      </c>
      <c r="CN23" s="68">
        <v>14</v>
      </c>
      <c r="CO23" s="68">
        <v>39</v>
      </c>
      <c r="CP23" s="68">
        <v>201</v>
      </c>
      <c r="CQ23" s="68">
        <v>7.14</v>
      </c>
      <c r="CR23" s="68">
        <v>6.38</v>
      </c>
      <c r="CS23" s="68">
        <v>0.51</v>
      </c>
      <c r="CT23" s="68">
        <v>2.9</v>
      </c>
      <c r="CU23" s="68">
        <v>16.920000000000002</v>
      </c>
      <c r="CV23" s="68">
        <v>56.07</v>
      </c>
      <c r="CW23" s="68">
        <v>46.35</v>
      </c>
      <c r="CX23" s="68">
        <v>74.36</v>
      </c>
      <c r="CY23" s="68">
        <v>60.66</v>
      </c>
      <c r="CZ23" s="68">
        <v>0.14000000000000001</v>
      </c>
      <c r="DA23" s="68">
        <v>0.08</v>
      </c>
      <c r="DB23" s="68">
        <v>196.67</v>
      </c>
      <c r="DC23" s="68">
        <v>296.67</v>
      </c>
      <c r="DD23" s="68">
        <v>46.67</v>
      </c>
      <c r="DE23" s="68">
        <v>130</v>
      </c>
      <c r="DF23" s="68">
        <v>540</v>
      </c>
      <c r="DG23" s="68">
        <v>670</v>
      </c>
      <c r="DH23" s="68">
        <v>23.8</v>
      </c>
      <c r="DI23" s="68">
        <v>21.27</v>
      </c>
      <c r="DJ23" s="68">
        <v>1.68</v>
      </c>
      <c r="DK23" s="68">
        <v>9.65</v>
      </c>
      <c r="DL23" s="68">
        <v>46.75</v>
      </c>
      <c r="DM23" s="68">
        <v>56.4</v>
      </c>
      <c r="DN23" s="68">
        <v>19.670000000000002</v>
      </c>
      <c r="DO23" s="68">
        <v>29.67</v>
      </c>
      <c r="DP23" s="68">
        <v>4.67</v>
      </c>
      <c r="DQ23" s="68">
        <v>13</v>
      </c>
      <c r="DR23" s="68">
        <v>54</v>
      </c>
      <c r="DS23" s="68">
        <v>67</v>
      </c>
      <c r="DT23" s="68">
        <v>2.38</v>
      </c>
      <c r="DU23" s="68">
        <v>2.13</v>
      </c>
      <c r="DV23" s="68">
        <v>0.17</v>
      </c>
      <c r="DW23" s="68">
        <v>0.97</v>
      </c>
      <c r="DX23" s="68">
        <v>4.68</v>
      </c>
      <c r="DY23" s="74">
        <v>5.64</v>
      </c>
    </row>
    <row r="24" spans="1:129" ht="15.75" thickBot="1" x14ac:dyDescent="0.3">
      <c r="A24" s="73">
        <v>21</v>
      </c>
      <c r="B24" s="68">
        <v>6</v>
      </c>
      <c r="C24" s="67" t="s">
        <v>47</v>
      </c>
      <c r="D24" s="67" t="s">
        <v>7</v>
      </c>
      <c r="E24" s="68">
        <v>1</v>
      </c>
      <c r="F24" s="68">
        <v>13</v>
      </c>
      <c r="G24" s="68">
        <v>10</v>
      </c>
      <c r="H24" s="68">
        <v>5</v>
      </c>
      <c r="I24" s="68">
        <v>6</v>
      </c>
      <c r="J24" s="68">
        <v>0</v>
      </c>
      <c r="K24" s="68">
        <v>0</v>
      </c>
      <c r="L24" s="68">
        <v>4</v>
      </c>
      <c r="M24" s="68">
        <v>13</v>
      </c>
      <c r="N24" s="68">
        <v>10</v>
      </c>
      <c r="O24" s="68">
        <v>4</v>
      </c>
      <c r="P24" s="68">
        <v>4</v>
      </c>
      <c r="Q24" s="68">
        <v>1</v>
      </c>
      <c r="R24" s="68">
        <v>0</v>
      </c>
      <c r="S24" s="68">
        <v>5</v>
      </c>
      <c r="T24" s="68">
        <v>3</v>
      </c>
      <c r="U24" s="68">
        <v>0</v>
      </c>
      <c r="V24" s="68">
        <v>3</v>
      </c>
      <c r="W24" s="68">
        <v>0</v>
      </c>
      <c r="X24" s="68">
        <v>13</v>
      </c>
      <c r="Y24" s="68">
        <v>2</v>
      </c>
      <c r="Z24" s="68">
        <v>21</v>
      </c>
      <c r="AA24" s="68">
        <v>10</v>
      </c>
      <c r="AB24" s="68">
        <v>35</v>
      </c>
      <c r="AC24" s="68">
        <v>5</v>
      </c>
      <c r="AD24" s="68">
        <v>1.3</v>
      </c>
      <c r="AE24" s="68">
        <v>1.0900000000000001</v>
      </c>
      <c r="AF24" s="68">
        <v>0.56000000000000005</v>
      </c>
      <c r="AG24" s="68">
        <v>0.68</v>
      </c>
      <c r="AH24" s="68">
        <v>0</v>
      </c>
      <c r="AI24" s="68">
        <v>0</v>
      </c>
      <c r="AJ24" s="68">
        <v>0.26</v>
      </c>
      <c r="AK24" s="68">
        <v>1</v>
      </c>
      <c r="AL24" s="68">
        <v>0.75</v>
      </c>
      <c r="AM24" s="68">
        <v>0.31</v>
      </c>
      <c r="AN24" s="68">
        <v>0.35</v>
      </c>
      <c r="AO24" s="68">
        <v>0.06</v>
      </c>
      <c r="AP24" s="68">
        <v>0</v>
      </c>
      <c r="AQ24" s="68">
        <v>0.22</v>
      </c>
      <c r="AR24" s="68">
        <v>0.12</v>
      </c>
      <c r="AS24" s="68">
        <v>0</v>
      </c>
      <c r="AT24" s="68">
        <v>0.12</v>
      </c>
      <c r="AU24" s="68">
        <v>0</v>
      </c>
      <c r="AV24" s="68">
        <v>0.79</v>
      </c>
      <c r="AW24" s="68">
        <v>0.75</v>
      </c>
      <c r="AX24" s="68">
        <v>1.33</v>
      </c>
      <c r="AY24" s="68">
        <v>1.65</v>
      </c>
      <c r="AZ24" s="68">
        <v>2.5</v>
      </c>
      <c r="BA24" s="68">
        <v>0.13</v>
      </c>
      <c r="BB24" s="68">
        <v>57.6</v>
      </c>
      <c r="BC24" s="68">
        <v>58.31</v>
      </c>
      <c r="BD24" s="68">
        <v>54.61</v>
      </c>
      <c r="BE24" s="68">
        <v>56.19</v>
      </c>
      <c r="BF24" s="68">
        <v>0</v>
      </c>
      <c r="BG24" s="68">
        <v>0</v>
      </c>
      <c r="BH24" s="68">
        <v>45.62</v>
      </c>
      <c r="BI24" s="68">
        <v>52.76</v>
      </c>
      <c r="BJ24" s="68">
        <v>52.15</v>
      </c>
      <c r="BK24" s="68">
        <v>52.7</v>
      </c>
      <c r="BL24" s="68">
        <v>44.4</v>
      </c>
      <c r="BM24" s="68">
        <v>42.37</v>
      </c>
      <c r="BN24" s="68">
        <v>66.86</v>
      </c>
      <c r="BO24" s="68">
        <v>69.94</v>
      </c>
      <c r="BP24" s="68">
        <v>70.760000000000005</v>
      </c>
      <c r="BQ24" s="68">
        <v>70.34</v>
      </c>
      <c r="BR24" s="68">
        <v>0</v>
      </c>
      <c r="BS24" s="68">
        <v>0</v>
      </c>
      <c r="BT24" s="68">
        <v>61.5</v>
      </c>
      <c r="BU24" s="68">
        <v>63.98</v>
      </c>
      <c r="BV24" s="68">
        <v>77.349999999999994</v>
      </c>
      <c r="BW24" s="68">
        <v>62.68</v>
      </c>
      <c r="BX24" s="68">
        <v>0</v>
      </c>
      <c r="BY24" s="68">
        <v>54.29</v>
      </c>
      <c r="BZ24" s="68">
        <v>0.12</v>
      </c>
      <c r="CA24" s="68">
        <v>0.13</v>
      </c>
      <c r="CB24" s="68">
        <v>0.13</v>
      </c>
      <c r="CC24" s="68">
        <v>0.13</v>
      </c>
      <c r="CD24" s="68">
        <v>0</v>
      </c>
      <c r="CE24" s="68">
        <v>0</v>
      </c>
      <c r="CF24" s="68">
        <v>0.08</v>
      </c>
      <c r="CG24" s="68">
        <v>0.1</v>
      </c>
      <c r="CH24" s="68">
        <v>0.1</v>
      </c>
      <c r="CI24" s="68">
        <v>0.09</v>
      </c>
      <c r="CJ24" s="68">
        <v>0.09</v>
      </c>
      <c r="CK24" s="68">
        <v>0.06</v>
      </c>
      <c r="CL24" s="68">
        <v>34</v>
      </c>
      <c r="CM24" s="68">
        <v>36</v>
      </c>
      <c r="CN24" s="68">
        <v>11</v>
      </c>
      <c r="CO24" s="68">
        <v>86</v>
      </c>
      <c r="CP24" s="68">
        <v>167</v>
      </c>
      <c r="CQ24" s="68">
        <v>3.63</v>
      </c>
      <c r="CR24" s="68">
        <v>2.71</v>
      </c>
      <c r="CS24" s="68">
        <v>0.45</v>
      </c>
      <c r="CT24" s="68">
        <v>7.14</v>
      </c>
      <c r="CU24" s="68">
        <v>13.93</v>
      </c>
      <c r="CV24" s="68">
        <v>37.79</v>
      </c>
      <c r="CW24" s="68">
        <v>48.33</v>
      </c>
      <c r="CX24" s="68">
        <v>46.32</v>
      </c>
      <c r="CY24" s="68">
        <v>53.3</v>
      </c>
      <c r="CZ24" s="68">
        <v>0.08</v>
      </c>
      <c r="DA24" s="68">
        <v>0.08</v>
      </c>
      <c r="DB24" s="68">
        <v>113.33</v>
      </c>
      <c r="DC24" s="68">
        <v>120</v>
      </c>
      <c r="DD24" s="68">
        <v>36.67</v>
      </c>
      <c r="DE24" s="68">
        <v>286.67</v>
      </c>
      <c r="DF24" s="68">
        <v>270</v>
      </c>
      <c r="DG24" s="68">
        <v>556.66999999999996</v>
      </c>
      <c r="DH24" s="68">
        <v>12.08</v>
      </c>
      <c r="DI24" s="68">
        <v>9.0299999999999994</v>
      </c>
      <c r="DJ24" s="68">
        <v>1.5</v>
      </c>
      <c r="DK24" s="68">
        <v>23.8</v>
      </c>
      <c r="DL24" s="68">
        <v>22.62</v>
      </c>
      <c r="DM24" s="68">
        <v>46.42</v>
      </c>
      <c r="DN24" s="68">
        <v>11.33</v>
      </c>
      <c r="DO24" s="68">
        <v>12</v>
      </c>
      <c r="DP24" s="68">
        <v>3.67</v>
      </c>
      <c r="DQ24" s="68">
        <v>28.67</v>
      </c>
      <c r="DR24" s="68">
        <v>27</v>
      </c>
      <c r="DS24" s="68">
        <v>55.67</v>
      </c>
      <c r="DT24" s="68">
        <v>1.21</v>
      </c>
      <c r="DU24" s="68">
        <v>0.9</v>
      </c>
      <c r="DV24" s="68">
        <v>0.15</v>
      </c>
      <c r="DW24" s="68">
        <v>2.38</v>
      </c>
      <c r="DX24" s="68">
        <v>2.2599999999999998</v>
      </c>
      <c r="DY24" s="74">
        <v>4.6399999999999997</v>
      </c>
    </row>
    <row r="25" spans="1:129" ht="15.75" thickBot="1" x14ac:dyDescent="0.3">
      <c r="A25" s="73">
        <v>22</v>
      </c>
      <c r="B25" s="68">
        <v>6</v>
      </c>
      <c r="C25" s="67" t="s">
        <v>47</v>
      </c>
      <c r="D25" s="67" t="s">
        <v>7</v>
      </c>
      <c r="E25" s="68">
        <v>2</v>
      </c>
      <c r="F25" s="68">
        <v>10</v>
      </c>
      <c r="G25" s="68">
        <v>23</v>
      </c>
      <c r="H25" s="68">
        <v>17</v>
      </c>
      <c r="I25" s="68">
        <v>22</v>
      </c>
      <c r="J25" s="68">
        <v>8</v>
      </c>
      <c r="K25" s="68">
        <v>4</v>
      </c>
      <c r="L25" s="68">
        <v>11</v>
      </c>
      <c r="M25" s="68">
        <v>9</v>
      </c>
      <c r="N25" s="68">
        <v>12</v>
      </c>
      <c r="O25" s="68">
        <v>10</v>
      </c>
      <c r="P25" s="68">
        <v>34</v>
      </c>
      <c r="Q25" s="68">
        <v>7</v>
      </c>
      <c r="R25" s="68">
        <v>0</v>
      </c>
      <c r="S25" s="68">
        <v>2</v>
      </c>
      <c r="T25" s="68">
        <v>5</v>
      </c>
      <c r="U25" s="68">
        <v>0</v>
      </c>
      <c r="V25" s="68">
        <v>9</v>
      </c>
      <c r="W25" s="68">
        <v>1</v>
      </c>
      <c r="X25" s="68">
        <v>2</v>
      </c>
      <c r="Y25" s="68">
        <v>10</v>
      </c>
      <c r="Z25" s="68">
        <v>6</v>
      </c>
      <c r="AA25" s="68">
        <v>10</v>
      </c>
      <c r="AB25" s="68">
        <v>22</v>
      </c>
      <c r="AC25" s="68">
        <v>15</v>
      </c>
      <c r="AD25" s="68">
        <v>1.1200000000000001</v>
      </c>
      <c r="AE25" s="68">
        <v>2.79</v>
      </c>
      <c r="AF25" s="68">
        <v>2.2599999999999998</v>
      </c>
      <c r="AG25" s="68">
        <v>2.89</v>
      </c>
      <c r="AH25" s="68">
        <v>0.9</v>
      </c>
      <c r="AI25" s="68">
        <v>0.41</v>
      </c>
      <c r="AJ25" s="68">
        <v>0.8</v>
      </c>
      <c r="AK25" s="68">
        <v>0.7</v>
      </c>
      <c r="AL25" s="68">
        <v>0.92</v>
      </c>
      <c r="AM25" s="68">
        <v>0.83</v>
      </c>
      <c r="AN25" s="68">
        <v>2.42</v>
      </c>
      <c r="AO25" s="68">
        <v>0.52</v>
      </c>
      <c r="AP25" s="68">
        <v>0</v>
      </c>
      <c r="AQ25" s="68">
        <v>0.75</v>
      </c>
      <c r="AR25" s="68">
        <v>0.19</v>
      </c>
      <c r="AS25" s="68">
        <v>0</v>
      </c>
      <c r="AT25" s="68">
        <v>0.33</v>
      </c>
      <c r="AU25" s="68">
        <v>0.05</v>
      </c>
      <c r="AV25" s="68">
        <v>0.08</v>
      </c>
      <c r="AW25" s="68">
        <v>0.83</v>
      </c>
      <c r="AX25" s="68">
        <v>0.32</v>
      </c>
      <c r="AY25" s="68">
        <v>1.21</v>
      </c>
      <c r="AZ25" s="68">
        <v>1.17</v>
      </c>
      <c r="BA25" s="68">
        <v>0.92</v>
      </c>
      <c r="BB25" s="68">
        <v>58.66</v>
      </c>
      <c r="BC25" s="68">
        <v>56.01</v>
      </c>
      <c r="BD25" s="68">
        <v>60.85</v>
      </c>
      <c r="BE25" s="68">
        <v>56.91</v>
      </c>
      <c r="BF25" s="68">
        <v>52.21</v>
      </c>
      <c r="BG25" s="68">
        <v>54.44</v>
      </c>
      <c r="BH25" s="68">
        <v>51.67</v>
      </c>
      <c r="BI25" s="68">
        <v>50.71</v>
      </c>
      <c r="BJ25" s="68">
        <v>49.44</v>
      </c>
      <c r="BK25" s="68">
        <v>48.48</v>
      </c>
      <c r="BL25" s="68">
        <v>42.67</v>
      </c>
      <c r="BM25" s="68">
        <v>49.44</v>
      </c>
      <c r="BN25" s="68">
        <v>63.42</v>
      </c>
      <c r="BO25" s="68">
        <v>72.959999999999994</v>
      </c>
      <c r="BP25" s="68">
        <v>80.540000000000006</v>
      </c>
      <c r="BQ25" s="68">
        <v>75.209999999999994</v>
      </c>
      <c r="BR25" s="68">
        <v>66.7</v>
      </c>
      <c r="BS25" s="68">
        <v>62.15</v>
      </c>
      <c r="BT25" s="68">
        <v>65.930000000000007</v>
      </c>
      <c r="BU25" s="68">
        <v>71.900000000000006</v>
      </c>
      <c r="BV25" s="68">
        <v>68.13</v>
      </c>
      <c r="BW25" s="68">
        <v>65.14</v>
      </c>
      <c r="BX25" s="68">
        <v>63.22</v>
      </c>
      <c r="BY25" s="68">
        <v>61.47</v>
      </c>
      <c r="BZ25" s="68">
        <v>0.14000000000000001</v>
      </c>
      <c r="CA25" s="68">
        <v>0.14000000000000001</v>
      </c>
      <c r="CB25" s="68">
        <v>0.16</v>
      </c>
      <c r="CC25" s="68">
        <v>0.15</v>
      </c>
      <c r="CD25" s="68">
        <v>0.14000000000000001</v>
      </c>
      <c r="CE25" s="68">
        <v>0.11</v>
      </c>
      <c r="CF25" s="68">
        <v>0.08</v>
      </c>
      <c r="CG25" s="68">
        <v>0.1</v>
      </c>
      <c r="CH25" s="68">
        <v>0.1</v>
      </c>
      <c r="CI25" s="68">
        <v>0.08</v>
      </c>
      <c r="CJ25" s="68">
        <v>0.09</v>
      </c>
      <c r="CK25" s="68">
        <v>0.08</v>
      </c>
      <c r="CL25" s="68">
        <v>84</v>
      </c>
      <c r="CM25" s="68">
        <v>83</v>
      </c>
      <c r="CN25" s="68">
        <v>17</v>
      </c>
      <c r="CO25" s="68">
        <v>65</v>
      </c>
      <c r="CP25" s="68">
        <v>249</v>
      </c>
      <c r="CQ25" s="68">
        <v>10.36</v>
      </c>
      <c r="CR25" s="68">
        <v>6.18</v>
      </c>
      <c r="CS25" s="68">
        <v>1.31</v>
      </c>
      <c r="CT25" s="68">
        <v>4.51</v>
      </c>
      <c r="CU25" s="68">
        <v>22.35</v>
      </c>
      <c r="CV25" s="68">
        <v>56.51</v>
      </c>
      <c r="CW25" s="68">
        <v>48.74</v>
      </c>
      <c r="CX25" s="68">
        <v>70.16</v>
      </c>
      <c r="CY25" s="68">
        <v>65.97</v>
      </c>
      <c r="CZ25" s="68">
        <v>0.14000000000000001</v>
      </c>
      <c r="DA25" s="68">
        <v>0.09</v>
      </c>
      <c r="DB25" s="68">
        <v>280</v>
      </c>
      <c r="DC25" s="68">
        <v>276.67</v>
      </c>
      <c r="DD25" s="68">
        <v>56.67</v>
      </c>
      <c r="DE25" s="68">
        <v>216.67</v>
      </c>
      <c r="DF25" s="68">
        <v>613.33000000000004</v>
      </c>
      <c r="DG25" s="68">
        <v>830</v>
      </c>
      <c r="DH25" s="68">
        <v>34.520000000000003</v>
      </c>
      <c r="DI25" s="68">
        <v>20.6</v>
      </c>
      <c r="DJ25" s="68">
        <v>4.3499999999999996</v>
      </c>
      <c r="DK25" s="68">
        <v>15.03</v>
      </c>
      <c r="DL25" s="68">
        <v>59.47</v>
      </c>
      <c r="DM25" s="68">
        <v>74.5</v>
      </c>
      <c r="DN25" s="68">
        <v>28</v>
      </c>
      <c r="DO25" s="68">
        <v>27.67</v>
      </c>
      <c r="DP25" s="68">
        <v>5.67</v>
      </c>
      <c r="DQ25" s="68">
        <v>21.67</v>
      </c>
      <c r="DR25" s="68">
        <v>61.33</v>
      </c>
      <c r="DS25" s="68">
        <v>83</v>
      </c>
      <c r="DT25" s="68">
        <v>3.45</v>
      </c>
      <c r="DU25" s="68">
        <v>2.06</v>
      </c>
      <c r="DV25" s="68">
        <v>0.44</v>
      </c>
      <c r="DW25" s="68">
        <v>1.5</v>
      </c>
      <c r="DX25" s="68">
        <v>5.95</v>
      </c>
      <c r="DY25" s="74">
        <v>7.45</v>
      </c>
    </row>
    <row r="26" spans="1:129" ht="15.75" thickBot="1" x14ac:dyDescent="0.3">
      <c r="A26" s="73">
        <v>23</v>
      </c>
      <c r="B26" s="68">
        <v>6</v>
      </c>
      <c r="C26" s="67" t="s">
        <v>47</v>
      </c>
      <c r="D26" s="67" t="s">
        <v>7</v>
      </c>
      <c r="E26" s="68">
        <v>3</v>
      </c>
      <c r="F26" s="68">
        <v>6</v>
      </c>
      <c r="G26" s="68">
        <v>17</v>
      </c>
      <c r="H26" s="68">
        <v>11</v>
      </c>
      <c r="I26" s="68">
        <v>16</v>
      </c>
      <c r="J26" s="68">
        <v>2</v>
      </c>
      <c r="K26" s="68">
        <v>2</v>
      </c>
      <c r="L26" s="68">
        <v>5</v>
      </c>
      <c r="M26" s="68">
        <v>13</v>
      </c>
      <c r="N26" s="68">
        <v>8</v>
      </c>
      <c r="O26" s="68">
        <v>29</v>
      </c>
      <c r="P26" s="68">
        <v>18</v>
      </c>
      <c r="Q26" s="68">
        <v>5</v>
      </c>
      <c r="R26" s="68">
        <v>0</v>
      </c>
      <c r="S26" s="68">
        <v>4</v>
      </c>
      <c r="T26" s="68">
        <v>5</v>
      </c>
      <c r="U26" s="68">
        <v>9</v>
      </c>
      <c r="V26" s="68">
        <v>2</v>
      </c>
      <c r="W26" s="68">
        <v>3</v>
      </c>
      <c r="X26" s="68">
        <v>0</v>
      </c>
      <c r="Y26" s="68">
        <v>2</v>
      </c>
      <c r="Z26" s="68">
        <v>4</v>
      </c>
      <c r="AA26" s="68">
        <v>14</v>
      </c>
      <c r="AB26" s="68">
        <v>8</v>
      </c>
      <c r="AC26" s="68">
        <v>10</v>
      </c>
      <c r="AD26" s="68">
        <v>0.62</v>
      </c>
      <c r="AE26" s="68">
        <v>1.96</v>
      </c>
      <c r="AF26" s="68">
        <v>1.29</v>
      </c>
      <c r="AG26" s="68">
        <v>1.82</v>
      </c>
      <c r="AH26" s="68">
        <v>0.21</v>
      </c>
      <c r="AI26" s="68">
        <v>0.2</v>
      </c>
      <c r="AJ26" s="68">
        <v>0.28999999999999998</v>
      </c>
      <c r="AK26" s="68">
        <v>1.01</v>
      </c>
      <c r="AL26" s="68">
        <v>0.67</v>
      </c>
      <c r="AM26" s="68">
        <v>2.21</v>
      </c>
      <c r="AN26" s="68">
        <v>1.23</v>
      </c>
      <c r="AO26" s="68">
        <v>0.32</v>
      </c>
      <c r="AP26" s="68">
        <v>0</v>
      </c>
      <c r="AQ26" s="68">
        <v>0.15</v>
      </c>
      <c r="AR26" s="68">
        <v>0.18</v>
      </c>
      <c r="AS26" s="68">
        <v>0.32</v>
      </c>
      <c r="AT26" s="68">
        <v>0.09</v>
      </c>
      <c r="AU26" s="68">
        <v>0.12</v>
      </c>
      <c r="AV26" s="68">
        <v>0</v>
      </c>
      <c r="AW26" s="68">
        <v>0.22</v>
      </c>
      <c r="AX26" s="68">
        <v>0.3</v>
      </c>
      <c r="AY26" s="68">
        <v>0.93</v>
      </c>
      <c r="AZ26" s="68">
        <v>0.47</v>
      </c>
      <c r="BA26" s="68">
        <v>0.34</v>
      </c>
      <c r="BB26" s="68">
        <v>52.32</v>
      </c>
      <c r="BC26" s="68">
        <v>61.55</v>
      </c>
      <c r="BD26" s="68">
        <v>60.67</v>
      </c>
      <c r="BE26" s="68">
        <v>54.48</v>
      </c>
      <c r="BF26" s="68">
        <v>47.98</v>
      </c>
      <c r="BG26" s="68">
        <v>53.11</v>
      </c>
      <c r="BH26" s="68">
        <v>44.21</v>
      </c>
      <c r="BI26" s="68">
        <v>64.28</v>
      </c>
      <c r="BJ26" s="68">
        <v>47.94</v>
      </c>
      <c r="BK26" s="68">
        <v>59.65</v>
      </c>
      <c r="BL26" s="68">
        <v>45.74</v>
      </c>
      <c r="BM26" s="68">
        <v>45.78</v>
      </c>
      <c r="BN26" s="68">
        <v>75</v>
      </c>
      <c r="BO26" s="68">
        <v>82.73</v>
      </c>
      <c r="BP26" s="68">
        <v>70.819999999999993</v>
      </c>
      <c r="BQ26" s="68">
        <v>68.14</v>
      </c>
      <c r="BR26" s="68">
        <v>60.43</v>
      </c>
      <c r="BS26" s="68">
        <v>64.180000000000007</v>
      </c>
      <c r="BT26" s="68">
        <v>68.319999999999993</v>
      </c>
      <c r="BU26" s="68">
        <v>50.94</v>
      </c>
      <c r="BV26" s="68">
        <v>68.239999999999995</v>
      </c>
      <c r="BW26" s="68">
        <v>63.91</v>
      </c>
      <c r="BX26" s="68">
        <v>53.77</v>
      </c>
      <c r="BY26" s="68">
        <v>53.67</v>
      </c>
      <c r="BZ26" s="68">
        <v>0.13</v>
      </c>
      <c r="CA26" s="68">
        <v>0.17</v>
      </c>
      <c r="CB26" s="68">
        <v>0.15</v>
      </c>
      <c r="CC26" s="68">
        <v>0.12</v>
      </c>
      <c r="CD26" s="68">
        <v>0.11</v>
      </c>
      <c r="CE26" s="68">
        <v>0.11</v>
      </c>
      <c r="CF26" s="68">
        <v>0.08</v>
      </c>
      <c r="CG26" s="68">
        <v>0.09</v>
      </c>
      <c r="CH26" s="68">
        <v>0.1</v>
      </c>
      <c r="CI26" s="68">
        <v>0.09</v>
      </c>
      <c r="CJ26" s="68">
        <v>0.09</v>
      </c>
      <c r="CK26" s="68">
        <v>7.0000000000000007E-2</v>
      </c>
      <c r="CL26" s="68">
        <v>54</v>
      </c>
      <c r="CM26" s="68">
        <v>78</v>
      </c>
      <c r="CN26" s="68">
        <v>23</v>
      </c>
      <c r="CO26" s="68">
        <v>38</v>
      </c>
      <c r="CP26" s="68">
        <v>193</v>
      </c>
      <c r="CQ26" s="68">
        <v>6.09</v>
      </c>
      <c r="CR26" s="68">
        <v>5.72</v>
      </c>
      <c r="CS26" s="68">
        <v>0.85</v>
      </c>
      <c r="CT26" s="68">
        <v>2.25</v>
      </c>
      <c r="CU26" s="68">
        <v>14.9</v>
      </c>
      <c r="CV26" s="68">
        <v>55.02</v>
      </c>
      <c r="CW26" s="68">
        <v>51.27</v>
      </c>
      <c r="CX26" s="68">
        <v>70.22</v>
      </c>
      <c r="CY26" s="68">
        <v>59.81</v>
      </c>
      <c r="CZ26" s="68">
        <v>0.13</v>
      </c>
      <c r="DA26" s="68">
        <v>0.09</v>
      </c>
      <c r="DB26" s="68">
        <v>180</v>
      </c>
      <c r="DC26" s="68">
        <v>260</v>
      </c>
      <c r="DD26" s="68">
        <v>76.67</v>
      </c>
      <c r="DE26" s="68">
        <v>126.67</v>
      </c>
      <c r="DF26" s="68">
        <v>516.66999999999996</v>
      </c>
      <c r="DG26" s="68">
        <v>643.33000000000004</v>
      </c>
      <c r="DH26" s="68">
        <v>20.3</v>
      </c>
      <c r="DI26" s="68">
        <v>19.05</v>
      </c>
      <c r="DJ26" s="68">
        <v>2.82</v>
      </c>
      <c r="DK26" s="68">
        <v>7.5</v>
      </c>
      <c r="DL26" s="68">
        <v>42.17</v>
      </c>
      <c r="DM26" s="68">
        <v>49.67</v>
      </c>
      <c r="DN26" s="68">
        <v>18</v>
      </c>
      <c r="DO26" s="68">
        <v>26</v>
      </c>
      <c r="DP26" s="68">
        <v>7.67</v>
      </c>
      <c r="DQ26" s="68">
        <v>12.67</v>
      </c>
      <c r="DR26" s="68">
        <v>51.67</v>
      </c>
      <c r="DS26" s="68">
        <v>64.33</v>
      </c>
      <c r="DT26" s="68">
        <v>2.0299999999999998</v>
      </c>
      <c r="DU26" s="68">
        <v>1.91</v>
      </c>
      <c r="DV26" s="68">
        <v>0.28000000000000003</v>
      </c>
      <c r="DW26" s="68">
        <v>0.75</v>
      </c>
      <c r="DX26" s="68">
        <v>4.22</v>
      </c>
      <c r="DY26" s="74">
        <v>4.97</v>
      </c>
    </row>
    <row r="27" spans="1:129" ht="15.75" thickBot="1" x14ac:dyDescent="0.3">
      <c r="A27" s="73">
        <v>24</v>
      </c>
      <c r="B27" s="68">
        <v>6</v>
      </c>
      <c r="C27" s="67" t="s">
        <v>47</v>
      </c>
      <c r="D27" s="67" t="s">
        <v>7</v>
      </c>
      <c r="E27" s="68">
        <v>4</v>
      </c>
      <c r="F27" s="68">
        <v>5</v>
      </c>
      <c r="G27" s="68">
        <v>8</v>
      </c>
      <c r="H27" s="68">
        <v>5</v>
      </c>
      <c r="I27" s="68">
        <v>6</v>
      </c>
      <c r="J27" s="68">
        <v>0</v>
      </c>
      <c r="K27" s="68">
        <v>0</v>
      </c>
      <c r="L27" s="68">
        <v>2</v>
      </c>
      <c r="M27" s="68">
        <v>31</v>
      </c>
      <c r="N27" s="68">
        <v>32</v>
      </c>
      <c r="O27" s="68">
        <v>36</v>
      </c>
      <c r="P27" s="68">
        <v>17</v>
      </c>
      <c r="Q27" s="68">
        <v>2</v>
      </c>
      <c r="R27" s="68">
        <v>0</v>
      </c>
      <c r="S27" s="68">
        <v>4</v>
      </c>
      <c r="T27" s="68">
        <v>7</v>
      </c>
      <c r="U27" s="68">
        <v>20</v>
      </c>
      <c r="V27" s="68">
        <v>0</v>
      </c>
      <c r="W27" s="68">
        <v>0</v>
      </c>
      <c r="X27" s="68">
        <v>0</v>
      </c>
      <c r="Y27" s="68">
        <v>4</v>
      </c>
      <c r="Z27" s="68">
        <v>8</v>
      </c>
      <c r="AA27" s="68">
        <v>21</v>
      </c>
      <c r="AB27" s="68">
        <v>13</v>
      </c>
      <c r="AC27" s="68">
        <v>13</v>
      </c>
      <c r="AD27" s="68">
        <v>0.5</v>
      </c>
      <c r="AE27" s="68">
        <v>0.92</v>
      </c>
      <c r="AF27" s="68">
        <v>0.53</v>
      </c>
      <c r="AG27" s="68">
        <v>0.67</v>
      </c>
      <c r="AH27" s="68">
        <v>0</v>
      </c>
      <c r="AI27" s="68">
        <v>0</v>
      </c>
      <c r="AJ27" s="68">
        <v>0.12</v>
      </c>
      <c r="AK27" s="68">
        <v>2.2799999999999998</v>
      </c>
      <c r="AL27" s="68">
        <v>2.35</v>
      </c>
      <c r="AM27" s="68">
        <v>2.41</v>
      </c>
      <c r="AN27" s="68">
        <v>1.0900000000000001</v>
      </c>
      <c r="AO27" s="68">
        <v>0.15</v>
      </c>
      <c r="AP27" s="68">
        <v>0</v>
      </c>
      <c r="AQ27" s="68">
        <v>0.18</v>
      </c>
      <c r="AR27" s="68">
        <v>0.23</v>
      </c>
      <c r="AS27" s="68">
        <v>0.63</v>
      </c>
      <c r="AT27" s="68">
        <v>0</v>
      </c>
      <c r="AU27" s="68">
        <v>0</v>
      </c>
      <c r="AV27" s="68">
        <v>0</v>
      </c>
      <c r="AW27" s="68">
        <v>0.16</v>
      </c>
      <c r="AX27" s="68">
        <v>0.43</v>
      </c>
      <c r="AY27" s="68">
        <v>1.48</v>
      </c>
      <c r="AZ27" s="68">
        <v>0.53</v>
      </c>
      <c r="BA27" s="68">
        <v>0.52</v>
      </c>
      <c r="BB27" s="68">
        <v>51</v>
      </c>
      <c r="BC27" s="68">
        <v>55.44</v>
      </c>
      <c r="BD27" s="68">
        <v>54.69</v>
      </c>
      <c r="BE27" s="68">
        <v>55.64</v>
      </c>
      <c r="BF27" s="68">
        <v>0</v>
      </c>
      <c r="BG27" s="68">
        <v>0</v>
      </c>
      <c r="BH27" s="68">
        <v>46.51</v>
      </c>
      <c r="BI27" s="68">
        <v>68.709999999999994</v>
      </c>
      <c r="BJ27" s="68">
        <v>49.3</v>
      </c>
      <c r="BK27" s="68">
        <v>49.92</v>
      </c>
      <c r="BL27" s="68">
        <v>45.76</v>
      </c>
      <c r="BM27" s="68">
        <v>43.86</v>
      </c>
      <c r="BN27" s="68">
        <v>74.790000000000006</v>
      </c>
      <c r="BO27" s="68">
        <v>70.680000000000007</v>
      </c>
      <c r="BP27" s="68">
        <v>68.78</v>
      </c>
      <c r="BQ27" s="68">
        <v>76.040000000000006</v>
      </c>
      <c r="BR27" s="68">
        <v>0</v>
      </c>
      <c r="BS27" s="68">
        <v>0</v>
      </c>
      <c r="BT27" s="68">
        <v>64.930000000000007</v>
      </c>
      <c r="BU27" s="68">
        <v>49.33</v>
      </c>
      <c r="BV27" s="68">
        <v>61.18</v>
      </c>
      <c r="BW27" s="68">
        <v>65.48</v>
      </c>
      <c r="BX27" s="68">
        <v>52.29</v>
      </c>
      <c r="BY27" s="68">
        <v>57.47</v>
      </c>
      <c r="BZ27" s="68">
        <v>0.1</v>
      </c>
      <c r="CA27" s="68">
        <v>0.11</v>
      </c>
      <c r="CB27" s="68">
        <v>0.12</v>
      </c>
      <c r="CC27" s="68">
        <v>0.14000000000000001</v>
      </c>
      <c r="CD27" s="68">
        <v>0</v>
      </c>
      <c r="CE27" s="68">
        <v>0</v>
      </c>
      <c r="CF27" s="68">
        <v>0.09</v>
      </c>
      <c r="CG27" s="68">
        <v>0.09</v>
      </c>
      <c r="CH27" s="68">
        <v>0.08</v>
      </c>
      <c r="CI27" s="68">
        <v>0.1</v>
      </c>
      <c r="CJ27" s="68">
        <v>0.09</v>
      </c>
      <c r="CK27" s="68">
        <v>7.0000000000000007E-2</v>
      </c>
      <c r="CL27" s="68">
        <v>24</v>
      </c>
      <c r="CM27" s="68">
        <v>120</v>
      </c>
      <c r="CN27" s="68">
        <v>31</v>
      </c>
      <c r="CO27" s="68">
        <v>59</v>
      </c>
      <c r="CP27" s="68">
        <v>234</v>
      </c>
      <c r="CQ27" s="68">
        <v>2.61</v>
      </c>
      <c r="CR27" s="68">
        <v>8.39</v>
      </c>
      <c r="CS27" s="68">
        <v>1.04</v>
      </c>
      <c r="CT27" s="68">
        <v>3.11</v>
      </c>
      <c r="CU27" s="68">
        <v>15.15</v>
      </c>
      <c r="CV27" s="68">
        <v>36.130000000000003</v>
      </c>
      <c r="CW27" s="68">
        <v>50.68</v>
      </c>
      <c r="CX27" s="68">
        <v>48.38</v>
      </c>
      <c r="CY27" s="68">
        <v>58.45</v>
      </c>
      <c r="CZ27" s="68">
        <v>0.08</v>
      </c>
      <c r="DA27" s="68">
        <v>0.08</v>
      </c>
      <c r="DB27" s="68">
        <v>80</v>
      </c>
      <c r="DC27" s="68">
        <v>400</v>
      </c>
      <c r="DD27" s="68">
        <v>103.33</v>
      </c>
      <c r="DE27" s="68">
        <v>196.67</v>
      </c>
      <c r="DF27" s="68">
        <v>583.33000000000004</v>
      </c>
      <c r="DG27" s="68">
        <v>780</v>
      </c>
      <c r="DH27" s="68">
        <v>8.6999999999999993</v>
      </c>
      <c r="DI27" s="68">
        <v>27.95</v>
      </c>
      <c r="DJ27" s="68">
        <v>3.47</v>
      </c>
      <c r="DK27" s="68">
        <v>10.37</v>
      </c>
      <c r="DL27" s="68">
        <v>40.119999999999997</v>
      </c>
      <c r="DM27" s="68">
        <v>50.48</v>
      </c>
      <c r="DN27" s="68">
        <v>8</v>
      </c>
      <c r="DO27" s="68">
        <v>40</v>
      </c>
      <c r="DP27" s="68">
        <v>10.33</v>
      </c>
      <c r="DQ27" s="68">
        <v>19.670000000000002</v>
      </c>
      <c r="DR27" s="68">
        <v>58.33</v>
      </c>
      <c r="DS27" s="68">
        <v>78</v>
      </c>
      <c r="DT27" s="68">
        <v>0.87</v>
      </c>
      <c r="DU27" s="68">
        <v>2.8</v>
      </c>
      <c r="DV27" s="68">
        <v>0.35</v>
      </c>
      <c r="DW27" s="68">
        <v>1.04</v>
      </c>
      <c r="DX27" s="68">
        <v>4.01</v>
      </c>
      <c r="DY27" s="74">
        <v>5.05</v>
      </c>
    </row>
    <row r="28" spans="1:129" ht="15.75" thickBot="1" x14ac:dyDescent="0.3">
      <c r="A28" s="73">
        <v>25</v>
      </c>
      <c r="B28" s="68">
        <v>7</v>
      </c>
      <c r="C28" s="67" t="s">
        <v>47</v>
      </c>
      <c r="D28" s="67" t="s">
        <v>8</v>
      </c>
      <c r="E28" s="68">
        <v>1</v>
      </c>
      <c r="F28" s="68">
        <v>11</v>
      </c>
      <c r="G28" s="68">
        <v>14</v>
      </c>
      <c r="H28" s="68">
        <v>5</v>
      </c>
      <c r="I28" s="68">
        <v>14</v>
      </c>
      <c r="J28" s="68">
        <v>6</v>
      </c>
      <c r="K28" s="68">
        <v>0</v>
      </c>
      <c r="L28" s="68">
        <v>9</v>
      </c>
      <c r="M28" s="68">
        <v>19</v>
      </c>
      <c r="N28" s="68">
        <v>29</v>
      </c>
      <c r="O28" s="68">
        <v>5</v>
      </c>
      <c r="P28" s="68">
        <v>12</v>
      </c>
      <c r="Q28" s="68">
        <v>9</v>
      </c>
      <c r="R28" s="68">
        <v>0</v>
      </c>
      <c r="S28" s="68">
        <v>2</v>
      </c>
      <c r="T28" s="68">
        <v>2</v>
      </c>
      <c r="U28" s="68">
        <v>0</v>
      </c>
      <c r="V28" s="68">
        <v>3</v>
      </c>
      <c r="W28" s="68">
        <v>2</v>
      </c>
      <c r="X28" s="68">
        <v>0</v>
      </c>
      <c r="Y28" s="68">
        <v>4</v>
      </c>
      <c r="Z28" s="68">
        <v>1</v>
      </c>
      <c r="AA28" s="68">
        <v>0</v>
      </c>
      <c r="AB28" s="68">
        <v>10</v>
      </c>
      <c r="AC28" s="68">
        <v>8</v>
      </c>
      <c r="AD28" s="68">
        <v>1.03</v>
      </c>
      <c r="AE28" s="68">
        <v>1.7</v>
      </c>
      <c r="AF28" s="68">
        <v>0.53</v>
      </c>
      <c r="AG28" s="68">
        <v>1.63</v>
      </c>
      <c r="AH28" s="68">
        <v>0.59</v>
      </c>
      <c r="AI28" s="68">
        <v>0</v>
      </c>
      <c r="AJ28" s="68">
        <v>0.64</v>
      </c>
      <c r="AK28" s="68">
        <v>1.52</v>
      </c>
      <c r="AL28" s="68">
        <v>2.13</v>
      </c>
      <c r="AM28" s="68">
        <v>0.41</v>
      </c>
      <c r="AN28" s="68">
        <v>0.82</v>
      </c>
      <c r="AO28" s="68">
        <v>0.59</v>
      </c>
      <c r="AP28" s="68">
        <v>0</v>
      </c>
      <c r="AQ28" s="68">
        <v>0.75</v>
      </c>
      <c r="AR28" s="68">
        <v>7.0000000000000007E-2</v>
      </c>
      <c r="AS28" s="68">
        <v>0</v>
      </c>
      <c r="AT28" s="68">
        <v>0.13</v>
      </c>
      <c r="AU28" s="68">
        <v>0.03</v>
      </c>
      <c r="AV28" s="68">
        <v>0.43</v>
      </c>
      <c r="AW28" s="68">
        <v>0.43</v>
      </c>
      <c r="AX28" s="68">
        <v>0.05</v>
      </c>
      <c r="AY28" s="68">
        <v>0</v>
      </c>
      <c r="AZ28" s="68">
        <v>0.4</v>
      </c>
      <c r="BA28" s="68">
        <v>0.54</v>
      </c>
      <c r="BB28" s="68">
        <v>55.8</v>
      </c>
      <c r="BC28" s="68">
        <v>74.489999999999995</v>
      </c>
      <c r="BD28" s="68">
        <v>58.04</v>
      </c>
      <c r="BE28" s="68">
        <v>57.63</v>
      </c>
      <c r="BF28" s="68">
        <v>47.26</v>
      </c>
      <c r="BG28" s="68">
        <v>0</v>
      </c>
      <c r="BH28" s="68">
        <v>52.81</v>
      </c>
      <c r="BI28" s="68">
        <v>56.3</v>
      </c>
      <c r="BJ28" s="68">
        <v>51.15</v>
      </c>
      <c r="BK28" s="68">
        <v>48.71</v>
      </c>
      <c r="BL28" s="68">
        <v>47.89</v>
      </c>
      <c r="BM28" s="68">
        <v>53.15</v>
      </c>
      <c r="BN28" s="68">
        <v>66.08</v>
      </c>
      <c r="BO28" s="68">
        <v>68.03</v>
      </c>
      <c r="BP28" s="68">
        <v>62.34</v>
      </c>
      <c r="BQ28" s="68">
        <v>70.16</v>
      </c>
      <c r="BR28" s="68">
        <v>52.39</v>
      </c>
      <c r="BS28" s="68">
        <v>0</v>
      </c>
      <c r="BT28" s="68">
        <v>58.2</v>
      </c>
      <c r="BU28" s="68">
        <v>60.95</v>
      </c>
      <c r="BV28" s="68">
        <v>59.44</v>
      </c>
      <c r="BW28" s="68">
        <v>60.26</v>
      </c>
      <c r="BX28" s="68">
        <v>50.1</v>
      </c>
      <c r="BY28" s="68">
        <v>58.87</v>
      </c>
      <c r="BZ28" s="68">
        <v>0.12</v>
      </c>
      <c r="CA28" s="68">
        <v>0.13</v>
      </c>
      <c r="CB28" s="68">
        <v>0.12</v>
      </c>
      <c r="CC28" s="68">
        <v>0.14000000000000001</v>
      </c>
      <c r="CD28" s="68">
        <v>0.1</v>
      </c>
      <c r="CE28" s="68">
        <v>0</v>
      </c>
      <c r="CF28" s="68">
        <v>0.08</v>
      </c>
      <c r="CG28" s="68">
        <v>0.1</v>
      </c>
      <c r="CH28" s="68">
        <v>0.09</v>
      </c>
      <c r="CI28" s="68">
        <v>0.09</v>
      </c>
      <c r="CJ28" s="68">
        <v>0.08</v>
      </c>
      <c r="CK28" s="68">
        <v>0.09</v>
      </c>
      <c r="CL28" s="68">
        <v>50</v>
      </c>
      <c r="CM28" s="68">
        <v>83</v>
      </c>
      <c r="CN28" s="68">
        <v>9</v>
      </c>
      <c r="CO28" s="68">
        <v>23</v>
      </c>
      <c r="CP28" s="68">
        <v>165</v>
      </c>
      <c r="CQ28" s="68">
        <v>5.47</v>
      </c>
      <c r="CR28" s="68">
        <v>6.11</v>
      </c>
      <c r="CS28" s="68">
        <v>0.97</v>
      </c>
      <c r="CT28" s="68">
        <v>1.85</v>
      </c>
      <c r="CU28" s="68">
        <v>14.4</v>
      </c>
      <c r="CV28" s="68">
        <v>48.87</v>
      </c>
      <c r="CW28" s="68">
        <v>51.67</v>
      </c>
      <c r="CX28" s="68">
        <v>53.17</v>
      </c>
      <c r="CY28" s="68">
        <v>57.97</v>
      </c>
      <c r="CZ28" s="68">
        <v>0.1</v>
      </c>
      <c r="DA28" s="68">
        <v>0.09</v>
      </c>
      <c r="DB28" s="68">
        <v>166.67</v>
      </c>
      <c r="DC28" s="68">
        <v>276.67</v>
      </c>
      <c r="DD28" s="68">
        <v>30</v>
      </c>
      <c r="DE28" s="68">
        <v>76.67</v>
      </c>
      <c r="DF28" s="68">
        <v>473.33</v>
      </c>
      <c r="DG28" s="68">
        <v>550</v>
      </c>
      <c r="DH28" s="68">
        <v>18.23</v>
      </c>
      <c r="DI28" s="68">
        <v>20.37</v>
      </c>
      <c r="DJ28" s="68">
        <v>3.23</v>
      </c>
      <c r="DK28" s="68">
        <v>6.15</v>
      </c>
      <c r="DL28" s="68">
        <v>41.83</v>
      </c>
      <c r="DM28" s="68">
        <v>47.98</v>
      </c>
      <c r="DN28" s="68">
        <v>16.670000000000002</v>
      </c>
      <c r="DO28" s="68">
        <v>27.67</v>
      </c>
      <c r="DP28" s="68">
        <v>3</v>
      </c>
      <c r="DQ28" s="68">
        <v>7.67</v>
      </c>
      <c r="DR28" s="68">
        <v>47.33</v>
      </c>
      <c r="DS28" s="68">
        <v>55</v>
      </c>
      <c r="DT28" s="68">
        <v>1.82</v>
      </c>
      <c r="DU28" s="68">
        <v>2.04</v>
      </c>
      <c r="DV28" s="68">
        <v>0.32</v>
      </c>
      <c r="DW28" s="68">
        <v>0.62</v>
      </c>
      <c r="DX28" s="68">
        <v>4.18</v>
      </c>
      <c r="DY28" s="74">
        <v>4.8</v>
      </c>
    </row>
    <row r="29" spans="1:129" ht="15.75" thickBot="1" x14ac:dyDescent="0.3">
      <c r="A29" s="73">
        <v>26</v>
      </c>
      <c r="B29" s="68">
        <v>7</v>
      </c>
      <c r="C29" s="67" t="s">
        <v>47</v>
      </c>
      <c r="D29" s="67" t="s">
        <v>8</v>
      </c>
      <c r="E29" s="68">
        <v>2</v>
      </c>
      <c r="F29" s="68">
        <v>0</v>
      </c>
      <c r="G29" s="68">
        <v>13</v>
      </c>
      <c r="H29" s="68">
        <v>6</v>
      </c>
      <c r="I29" s="68">
        <v>24</v>
      </c>
      <c r="J29" s="68">
        <v>8</v>
      </c>
      <c r="K29" s="68">
        <v>3</v>
      </c>
      <c r="L29" s="68">
        <v>0</v>
      </c>
      <c r="M29" s="68">
        <v>9</v>
      </c>
      <c r="N29" s="68">
        <v>20</v>
      </c>
      <c r="O29" s="68">
        <v>43</v>
      </c>
      <c r="P29" s="68">
        <v>30</v>
      </c>
      <c r="Q29" s="68">
        <v>21</v>
      </c>
      <c r="R29" s="68">
        <v>0</v>
      </c>
      <c r="S29" s="68">
        <v>1</v>
      </c>
      <c r="T29" s="68">
        <v>2</v>
      </c>
      <c r="U29" s="68">
        <v>6</v>
      </c>
      <c r="V29" s="68">
        <v>7</v>
      </c>
      <c r="W29" s="68">
        <v>9</v>
      </c>
      <c r="X29" s="68">
        <v>3</v>
      </c>
      <c r="Y29" s="68">
        <v>1</v>
      </c>
      <c r="Z29" s="68">
        <v>2</v>
      </c>
      <c r="AA29" s="68">
        <v>12</v>
      </c>
      <c r="AB29" s="68">
        <v>4</v>
      </c>
      <c r="AC29" s="68">
        <v>9</v>
      </c>
      <c r="AD29" s="68">
        <v>0</v>
      </c>
      <c r="AE29" s="68">
        <v>1.48</v>
      </c>
      <c r="AF29" s="68">
        <v>0.67</v>
      </c>
      <c r="AG29" s="68">
        <v>2.67</v>
      </c>
      <c r="AH29" s="68">
        <v>0.93</v>
      </c>
      <c r="AI29" s="68">
        <v>0.32</v>
      </c>
      <c r="AJ29" s="68">
        <v>0</v>
      </c>
      <c r="AK29" s="68">
        <v>0.71</v>
      </c>
      <c r="AL29" s="68">
        <v>1.59</v>
      </c>
      <c r="AM29" s="68">
        <v>3.61</v>
      </c>
      <c r="AN29" s="68">
        <v>2.14</v>
      </c>
      <c r="AO29" s="68">
        <v>1.43</v>
      </c>
      <c r="AP29" s="68">
        <v>0</v>
      </c>
      <c r="AQ29" s="68">
        <v>0.45</v>
      </c>
      <c r="AR29" s="68">
        <v>0.08</v>
      </c>
      <c r="AS29" s="68">
        <v>0.24</v>
      </c>
      <c r="AT29" s="68">
        <v>0.24</v>
      </c>
      <c r="AU29" s="68">
        <v>0.36</v>
      </c>
      <c r="AV29" s="68">
        <v>0.23</v>
      </c>
      <c r="AW29" s="68">
        <v>0.35</v>
      </c>
      <c r="AX29" s="68">
        <v>0.16</v>
      </c>
      <c r="AY29" s="68">
        <v>0.75</v>
      </c>
      <c r="AZ29" s="68">
        <v>0.33</v>
      </c>
      <c r="BA29" s="68">
        <v>0.41</v>
      </c>
      <c r="BB29" s="68">
        <v>0</v>
      </c>
      <c r="BC29" s="68">
        <v>59.75</v>
      </c>
      <c r="BD29" s="68">
        <v>60.54</v>
      </c>
      <c r="BE29" s="68">
        <v>64.680000000000007</v>
      </c>
      <c r="BF29" s="68">
        <v>50.64</v>
      </c>
      <c r="BG29" s="68">
        <v>59.09</v>
      </c>
      <c r="BH29" s="68">
        <v>0</v>
      </c>
      <c r="BI29" s="68">
        <v>53.33</v>
      </c>
      <c r="BJ29" s="68">
        <v>50.78</v>
      </c>
      <c r="BK29" s="68">
        <v>48.73</v>
      </c>
      <c r="BL29" s="68">
        <v>42.3</v>
      </c>
      <c r="BM29" s="68">
        <v>50.91</v>
      </c>
      <c r="BN29" s="68">
        <v>0</v>
      </c>
      <c r="BO29" s="68">
        <v>72.959999999999994</v>
      </c>
      <c r="BP29" s="68">
        <v>69.86</v>
      </c>
      <c r="BQ29" s="68">
        <v>74.13</v>
      </c>
      <c r="BR29" s="68">
        <v>62.24</v>
      </c>
      <c r="BS29" s="68">
        <v>56.66</v>
      </c>
      <c r="BT29" s="68">
        <v>0</v>
      </c>
      <c r="BU29" s="68">
        <v>61.57</v>
      </c>
      <c r="BV29" s="68">
        <v>56.77</v>
      </c>
      <c r="BW29" s="68">
        <v>58.15</v>
      </c>
      <c r="BX29" s="68">
        <v>53.16</v>
      </c>
      <c r="BY29" s="68">
        <v>51.6</v>
      </c>
      <c r="BZ29" s="68">
        <v>0</v>
      </c>
      <c r="CA29" s="68">
        <v>0.14000000000000001</v>
      </c>
      <c r="CB29" s="68">
        <v>0.14000000000000001</v>
      </c>
      <c r="CC29" s="68">
        <v>0.15</v>
      </c>
      <c r="CD29" s="68">
        <v>0.12</v>
      </c>
      <c r="CE29" s="68">
        <v>0.11</v>
      </c>
      <c r="CF29" s="68">
        <v>0</v>
      </c>
      <c r="CG29" s="68">
        <v>0.09</v>
      </c>
      <c r="CH29" s="68">
        <v>0.09</v>
      </c>
      <c r="CI29" s="68">
        <v>0.08</v>
      </c>
      <c r="CJ29" s="68">
        <v>0.08</v>
      </c>
      <c r="CK29" s="68">
        <v>0.08</v>
      </c>
      <c r="CL29" s="68">
        <v>54</v>
      </c>
      <c r="CM29" s="68">
        <v>123</v>
      </c>
      <c r="CN29" s="68">
        <v>25</v>
      </c>
      <c r="CO29" s="68">
        <v>31</v>
      </c>
      <c r="CP29" s="68">
        <v>233</v>
      </c>
      <c r="CQ29" s="68">
        <v>6.06</v>
      </c>
      <c r="CR29" s="68">
        <v>9.4700000000000006</v>
      </c>
      <c r="CS29" s="68">
        <v>1.37</v>
      </c>
      <c r="CT29" s="68">
        <v>2.23</v>
      </c>
      <c r="CU29" s="68">
        <v>19.12</v>
      </c>
      <c r="CV29" s="68">
        <v>49.12</v>
      </c>
      <c r="CW29" s="68">
        <v>41.01</v>
      </c>
      <c r="CX29" s="68">
        <v>55.98</v>
      </c>
      <c r="CY29" s="68">
        <v>46.88</v>
      </c>
      <c r="CZ29" s="68">
        <v>0.11</v>
      </c>
      <c r="DA29" s="68">
        <v>7.0000000000000007E-2</v>
      </c>
      <c r="DB29" s="68">
        <v>180</v>
      </c>
      <c r="DC29" s="68">
        <v>410</v>
      </c>
      <c r="DD29" s="68">
        <v>83.33</v>
      </c>
      <c r="DE29" s="68">
        <v>103.33</v>
      </c>
      <c r="DF29" s="68">
        <v>673.33</v>
      </c>
      <c r="DG29" s="68">
        <v>776.67</v>
      </c>
      <c r="DH29" s="68">
        <v>20.2</v>
      </c>
      <c r="DI29" s="68">
        <v>31.55</v>
      </c>
      <c r="DJ29" s="68">
        <v>4.55</v>
      </c>
      <c r="DK29" s="68">
        <v>7.42</v>
      </c>
      <c r="DL29" s="68">
        <v>56.3</v>
      </c>
      <c r="DM29" s="68">
        <v>63.72</v>
      </c>
      <c r="DN29" s="68">
        <v>18</v>
      </c>
      <c r="DO29" s="68">
        <v>41</v>
      </c>
      <c r="DP29" s="68">
        <v>8.33</v>
      </c>
      <c r="DQ29" s="68">
        <v>10.33</v>
      </c>
      <c r="DR29" s="68">
        <v>67.33</v>
      </c>
      <c r="DS29" s="68">
        <v>77.67</v>
      </c>
      <c r="DT29" s="68">
        <v>2.02</v>
      </c>
      <c r="DU29" s="68">
        <v>3.16</v>
      </c>
      <c r="DV29" s="68">
        <v>0.46</v>
      </c>
      <c r="DW29" s="68">
        <v>0.74</v>
      </c>
      <c r="DX29" s="68">
        <v>5.63</v>
      </c>
      <c r="DY29" s="74">
        <v>6.37</v>
      </c>
    </row>
    <row r="30" spans="1:129" ht="15.75" thickBot="1" x14ac:dyDescent="0.3">
      <c r="A30" s="73">
        <v>27</v>
      </c>
      <c r="B30" s="68">
        <v>7</v>
      </c>
      <c r="C30" s="67" t="s">
        <v>47</v>
      </c>
      <c r="D30" s="67" t="s">
        <v>8</v>
      </c>
      <c r="E30" s="68">
        <v>3</v>
      </c>
      <c r="F30" s="68">
        <v>6</v>
      </c>
      <c r="G30" s="68">
        <v>16</v>
      </c>
      <c r="H30" s="68">
        <v>16</v>
      </c>
      <c r="I30" s="68">
        <v>40</v>
      </c>
      <c r="J30" s="68">
        <v>11</v>
      </c>
      <c r="K30" s="68">
        <v>12</v>
      </c>
      <c r="L30" s="68">
        <v>15</v>
      </c>
      <c r="M30" s="68">
        <v>13</v>
      </c>
      <c r="N30" s="68">
        <v>23</v>
      </c>
      <c r="O30" s="68">
        <v>19</v>
      </c>
      <c r="P30" s="68">
        <v>27</v>
      </c>
      <c r="Q30" s="68">
        <v>31</v>
      </c>
      <c r="R30" s="68">
        <v>0</v>
      </c>
      <c r="S30" s="68">
        <v>2</v>
      </c>
      <c r="T30" s="68">
        <v>0</v>
      </c>
      <c r="U30" s="68">
        <v>0</v>
      </c>
      <c r="V30" s="68">
        <v>4</v>
      </c>
      <c r="W30" s="68">
        <v>4</v>
      </c>
      <c r="X30" s="68">
        <v>12</v>
      </c>
      <c r="Y30" s="68">
        <v>3</v>
      </c>
      <c r="Z30" s="68">
        <v>1</v>
      </c>
      <c r="AA30" s="68">
        <v>5</v>
      </c>
      <c r="AB30" s="68">
        <v>3</v>
      </c>
      <c r="AC30" s="68">
        <v>4</v>
      </c>
      <c r="AD30" s="68">
        <v>0.66</v>
      </c>
      <c r="AE30" s="68">
        <v>1.83</v>
      </c>
      <c r="AF30" s="68">
        <v>1.9</v>
      </c>
      <c r="AG30" s="68">
        <v>4.53</v>
      </c>
      <c r="AH30" s="68">
        <v>1.24</v>
      </c>
      <c r="AI30" s="68">
        <v>1.35</v>
      </c>
      <c r="AJ30" s="68">
        <v>1.01</v>
      </c>
      <c r="AK30" s="68">
        <v>1.1000000000000001</v>
      </c>
      <c r="AL30" s="68">
        <v>1.8</v>
      </c>
      <c r="AM30" s="68">
        <v>1.66</v>
      </c>
      <c r="AN30" s="68">
        <v>2.1800000000000002</v>
      </c>
      <c r="AO30" s="68">
        <v>2.35</v>
      </c>
      <c r="AP30" s="68">
        <v>0</v>
      </c>
      <c r="AQ30" s="68">
        <v>0.65</v>
      </c>
      <c r="AR30" s="68">
        <v>0</v>
      </c>
      <c r="AS30" s="68">
        <v>0</v>
      </c>
      <c r="AT30" s="68">
        <v>0.14000000000000001</v>
      </c>
      <c r="AU30" s="68">
        <v>0.16</v>
      </c>
      <c r="AV30" s="68">
        <v>0.66</v>
      </c>
      <c r="AW30" s="68">
        <v>0.3</v>
      </c>
      <c r="AX30" s="68">
        <v>0.08</v>
      </c>
      <c r="AY30" s="68">
        <v>0.59</v>
      </c>
      <c r="AZ30" s="68">
        <v>0.26</v>
      </c>
      <c r="BA30" s="68">
        <v>0.35</v>
      </c>
      <c r="BB30" s="68">
        <v>58.41</v>
      </c>
      <c r="BC30" s="68">
        <v>60.37</v>
      </c>
      <c r="BD30" s="68">
        <v>63.01</v>
      </c>
      <c r="BE30" s="68">
        <v>62.03</v>
      </c>
      <c r="BF30" s="68">
        <v>55.55</v>
      </c>
      <c r="BG30" s="68">
        <v>61.59</v>
      </c>
      <c r="BH30" s="68">
        <v>55.86</v>
      </c>
      <c r="BI30" s="68">
        <v>53.86</v>
      </c>
      <c r="BJ30" s="68">
        <v>52.54</v>
      </c>
      <c r="BK30" s="68">
        <v>52.04</v>
      </c>
      <c r="BL30" s="68">
        <v>44.96</v>
      </c>
      <c r="BM30" s="68">
        <v>50.27</v>
      </c>
      <c r="BN30" s="68">
        <v>66.86</v>
      </c>
      <c r="BO30" s="68">
        <v>69.94</v>
      </c>
      <c r="BP30" s="68">
        <v>61.58</v>
      </c>
      <c r="BQ30" s="68">
        <v>64.56</v>
      </c>
      <c r="BR30" s="68">
        <v>66.03</v>
      </c>
      <c r="BS30" s="68">
        <v>63.75</v>
      </c>
      <c r="BT30" s="68">
        <v>57.42</v>
      </c>
      <c r="BU30" s="68">
        <v>65.12</v>
      </c>
      <c r="BV30" s="68">
        <v>59.44</v>
      </c>
      <c r="BW30" s="68">
        <v>58.97</v>
      </c>
      <c r="BX30" s="68">
        <v>52.06</v>
      </c>
      <c r="BY30" s="68">
        <v>57.96</v>
      </c>
      <c r="BZ30" s="68">
        <v>0.12</v>
      </c>
      <c r="CA30" s="68">
        <v>0.14000000000000001</v>
      </c>
      <c r="CB30" s="68">
        <v>0.13</v>
      </c>
      <c r="CC30" s="68">
        <v>0.14000000000000001</v>
      </c>
      <c r="CD30" s="68">
        <v>0.15</v>
      </c>
      <c r="CE30" s="68">
        <v>0.14000000000000001</v>
      </c>
      <c r="CF30" s="68">
        <v>7.0000000000000007E-2</v>
      </c>
      <c r="CG30" s="68">
        <v>0.1</v>
      </c>
      <c r="CH30" s="68">
        <v>0.1</v>
      </c>
      <c r="CI30" s="68">
        <v>0.09</v>
      </c>
      <c r="CJ30" s="68">
        <v>0.08</v>
      </c>
      <c r="CK30" s="68">
        <v>0.09</v>
      </c>
      <c r="CL30" s="68">
        <v>101</v>
      </c>
      <c r="CM30" s="68">
        <v>128</v>
      </c>
      <c r="CN30" s="68">
        <v>10</v>
      </c>
      <c r="CO30" s="68">
        <v>28</v>
      </c>
      <c r="CP30" s="68">
        <v>267</v>
      </c>
      <c r="CQ30" s="68">
        <v>11.49</v>
      </c>
      <c r="CR30" s="68">
        <v>10.09</v>
      </c>
      <c r="CS30" s="68">
        <v>0.94</v>
      </c>
      <c r="CT30" s="68">
        <v>2.2200000000000002</v>
      </c>
      <c r="CU30" s="68">
        <v>24.74</v>
      </c>
      <c r="CV30" s="68">
        <v>60.16</v>
      </c>
      <c r="CW30" s="68">
        <v>51.59</v>
      </c>
      <c r="CX30" s="68">
        <v>65.45</v>
      </c>
      <c r="CY30" s="68">
        <v>58.5</v>
      </c>
      <c r="CZ30" s="68">
        <v>0.13</v>
      </c>
      <c r="DA30" s="68">
        <v>0.09</v>
      </c>
      <c r="DB30" s="68">
        <v>336.67</v>
      </c>
      <c r="DC30" s="68">
        <v>426.67</v>
      </c>
      <c r="DD30" s="68">
        <v>33.33</v>
      </c>
      <c r="DE30" s="68">
        <v>93.33</v>
      </c>
      <c r="DF30" s="68">
        <v>796.67</v>
      </c>
      <c r="DG30" s="68">
        <v>890</v>
      </c>
      <c r="DH30" s="68">
        <v>38.299999999999997</v>
      </c>
      <c r="DI30" s="68">
        <v>33.619999999999997</v>
      </c>
      <c r="DJ30" s="68">
        <v>3.13</v>
      </c>
      <c r="DK30" s="68">
        <v>7.4</v>
      </c>
      <c r="DL30" s="68">
        <v>75.05</v>
      </c>
      <c r="DM30" s="68">
        <v>82.45</v>
      </c>
      <c r="DN30" s="68">
        <v>33.67</v>
      </c>
      <c r="DO30" s="68">
        <v>42.67</v>
      </c>
      <c r="DP30" s="68">
        <v>3.33</v>
      </c>
      <c r="DQ30" s="68">
        <v>9.33</v>
      </c>
      <c r="DR30" s="68">
        <v>79.67</v>
      </c>
      <c r="DS30" s="68">
        <v>89</v>
      </c>
      <c r="DT30" s="68">
        <v>3.83</v>
      </c>
      <c r="DU30" s="68">
        <v>3.36</v>
      </c>
      <c r="DV30" s="68">
        <v>0.31</v>
      </c>
      <c r="DW30" s="68">
        <v>0.74</v>
      </c>
      <c r="DX30" s="68">
        <v>7.51</v>
      </c>
      <c r="DY30" s="74">
        <v>8.25</v>
      </c>
    </row>
    <row r="31" spans="1:129" ht="15.75" thickBot="1" x14ac:dyDescent="0.3">
      <c r="A31" s="73">
        <v>28</v>
      </c>
      <c r="B31" s="68">
        <v>7</v>
      </c>
      <c r="C31" s="67" t="s">
        <v>47</v>
      </c>
      <c r="D31" s="67" t="s">
        <v>8</v>
      </c>
      <c r="E31" s="68">
        <v>4</v>
      </c>
      <c r="F31" s="68">
        <v>4</v>
      </c>
      <c r="G31" s="68">
        <v>25</v>
      </c>
      <c r="H31" s="68">
        <v>12</v>
      </c>
      <c r="I31" s="68">
        <v>17</v>
      </c>
      <c r="J31" s="68">
        <v>8</v>
      </c>
      <c r="K31" s="68">
        <v>2</v>
      </c>
      <c r="L31" s="68">
        <v>8</v>
      </c>
      <c r="M31" s="68">
        <v>30</v>
      </c>
      <c r="N31" s="68">
        <v>14</v>
      </c>
      <c r="O31" s="68">
        <v>50</v>
      </c>
      <c r="P31" s="68">
        <v>22</v>
      </c>
      <c r="Q31" s="68">
        <v>38</v>
      </c>
      <c r="R31" s="68">
        <v>0</v>
      </c>
      <c r="S31" s="68">
        <v>9</v>
      </c>
      <c r="T31" s="68">
        <v>1</v>
      </c>
      <c r="U31" s="68">
        <v>2</v>
      </c>
      <c r="V31" s="68">
        <v>4</v>
      </c>
      <c r="W31" s="68">
        <v>4</v>
      </c>
      <c r="X31" s="68">
        <v>2</v>
      </c>
      <c r="Y31" s="68">
        <v>2</v>
      </c>
      <c r="Z31" s="68">
        <v>4</v>
      </c>
      <c r="AA31" s="68">
        <v>6</v>
      </c>
      <c r="AB31" s="68">
        <v>2</v>
      </c>
      <c r="AC31" s="68">
        <v>10</v>
      </c>
      <c r="AD31" s="68">
        <v>0.46</v>
      </c>
      <c r="AE31" s="68">
        <v>3.04</v>
      </c>
      <c r="AF31" s="68">
        <v>1.35</v>
      </c>
      <c r="AG31" s="68">
        <v>1.87</v>
      </c>
      <c r="AH31" s="68">
        <v>0.83</v>
      </c>
      <c r="AI31" s="68">
        <v>0.26</v>
      </c>
      <c r="AJ31" s="68">
        <v>0.63</v>
      </c>
      <c r="AK31" s="68">
        <v>2.3199999999999998</v>
      </c>
      <c r="AL31" s="68">
        <v>1.19</v>
      </c>
      <c r="AM31" s="68">
        <v>4.0199999999999996</v>
      </c>
      <c r="AN31" s="68">
        <v>1.65</v>
      </c>
      <c r="AO31" s="68">
        <v>2.64</v>
      </c>
      <c r="AP31" s="68">
        <v>0</v>
      </c>
      <c r="AQ31" s="68">
        <v>0.35</v>
      </c>
      <c r="AR31" s="68">
        <v>0.04</v>
      </c>
      <c r="AS31" s="68">
        <v>7.0000000000000007E-2</v>
      </c>
      <c r="AT31" s="68">
        <v>0.13</v>
      </c>
      <c r="AU31" s="68">
        <v>0.18</v>
      </c>
      <c r="AV31" s="68">
        <v>0.15</v>
      </c>
      <c r="AW31" s="68">
        <v>0.17</v>
      </c>
      <c r="AX31" s="68">
        <v>0.28999999999999998</v>
      </c>
      <c r="AY31" s="68">
        <v>0.55000000000000004</v>
      </c>
      <c r="AZ31" s="68">
        <v>0.18</v>
      </c>
      <c r="BA31" s="68">
        <v>0.64</v>
      </c>
      <c r="BB31" s="68">
        <v>57.46</v>
      </c>
      <c r="BC31" s="68">
        <v>65.349999999999994</v>
      </c>
      <c r="BD31" s="68">
        <v>55.88</v>
      </c>
      <c r="BE31" s="68">
        <v>64.180000000000007</v>
      </c>
      <c r="BF31" s="68">
        <v>52.93</v>
      </c>
      <c r="BG31" s="68">
        <v>59.92</v>
      </c>
      <c r="BH31" s="68">
        <v>51.45</v>
      </c>
      <c r="BI31" s="68">
        <v>52.4</v>
      </c>
      <c r="BJ31" s="68">
        <v>49.63</v>
      </c>
      <c r="BK31" s="68">
        <v>51.37</v>
      </c>
      <c r="BL31" s="68">
        <v>47.51</v>
      </c>
      <c r="BM31" s="68">
        <v>48.44</v>
      </c>
      <c r="BN31" s="68">
        <v>65.19</v>
      </c>
      <c r="BO31" s="68">
        <v>68.63</v>
      </c>
      <c r="BP31" s="68">
        <v>68.989999999999995</v>
      </c>
      <c r="BQ31" s="68">
        <v>62.48</v>
      </c>
      <c r="BR31" s="68">
        <v>60.62</v>
      </c>
      <c r="BS31" s="68">
        <v>62.36</v>
      </c>
      <c r="BT31" s="68">
        <v>55.55</v>
      </c>
      <c r="BU31" s="68">
        <v>68.260000000000005</v>
      </c>
      <c r="BV31" s="68">
        <v>63.73</v>
      </c>
      <c r="BW31" s="68">
        <v>62.41</v>
      </c>
      <c r="BX31" s="68">
        <v>56.16</v>
      </c>
      <c r="BY31" s="68">
        <v>55.02</v>
      </c>
      <c r="BZ31" s="68">
        <v>0.12</v>
      </c>
      <c r="CA31" s="68">
        <v>0.14000000000000001</v>
      </c>
      <c r="CB31" s="68">
        <v>0.12</v>
      </c>
      <c r="CC31" s="68">
        <v>0.14000000000000001</v>
      </c>
      <c r="CD31" s="68">
        <v>0.12</v>
      </c>
      <c r="CE31" s="68">
        <v>0.14000000000000001</v>
      </c>
      <c r="CF31" s="68">
        <v>0.08</v>
      </c>
      <c r="CG31" s="68">
        <v>0.09</v>
      </c>
      <c r="CH31" s="68">
        <v>0.08</v>
      </c>
      <c r="CI31" s="68">
        <v>0.09</v>
      </c>
      <c r="CJ31" s="68">
        <v>0.09</v>
      </c>
      <c r="CK31" s="68">
        <v>0.08</v>
      </c>
      <c r="CL31" s="68">
        <v>68</v>
      </c>
      <c r="CM31" s="68">
        <v>162</v>
      </c>
      <c r="CN31" s="68">
        <v>20</v>
      </c>
      <c r="CO31" s="68">
        <v>26</v>
      </c>
      <c r="CP31" s="68">
        <v>276</v>
      </c>
      <c r="CQ31" s="68">
        <v>7.8</v>
      </c>
      <c r="CR31" s="68">
        <v>12.43</v>
      </c>
      <c r="CS31" s="68">
        <v>0.76</v>
      </c>
      <c r="CT31" s="68">
        <v>1.97</v>
      </c>
      <c r="CU31" s="68">
        <v>22.96</v>
      </c>
      <c r="CV31" s="68">
        <v>59.29</v>
      </c>
      <c r="CW31" s="68">
        <v>50.13</v>
      </c>
      <c r="CX31" s="68">
        <v>64.709999999999994</v>
      </c>
      <c r="CY31" s="68">
        <v>60.19</v>
      </c>
      <c r="CZ31" s="68">
        <v>0.13</v>
      </c>
      <c r="DA31" s="68">
        <v>0.09</v>
      </c>
      <c r="DB31" s="68">
        <v>226.67</v>
      </c>
      <c r="DC31" s="68">
        <v>540</v>
      </c>
      <c r="DD31" s="68">
        <v>66.67</v>
      </c>
      <c r="DE31" s="68">
        <v>86.67</v>
      </c>
      <c r="DF31" s="68">
        <v>833.33</v>
      </c>
      <c r="DG31" s="68">
        <v>920</v>
      </c>
      <c r="DH31" s="68">
        <v>25.98</v>
      </c>
      <c r="DI31" s="68">
        <v>41.43</v>
      </c>
      <c r="DJ31" s="68">
        <v>2.5299999999999998</v>
      </c>
      <c r="DK31" s="68">
        <v>6.57</v>
      </c>
      <c r="DL31" s="68">
        <v>69.95</v>
      </c>
      <c r="DM31" s="68">
        <v>76.52</v>
      </c>
      <c r="DN31" s="68">
        <v>22.67</v>
      </c>
      <c r="DO31" s="68">
        <v>54</v>
      </c>
      <c r="DP31" s="68">
        <v>6.67</v>
      </c>
      <c r="DQ31" s="68">
        <v>8.67</v>
      </c>
      <c r="DR31" s="68">
        <v>83.33</v>
      </c>
      <c r="DS31" s="68">
        <v>92</v>
      </c>
      <c r="DT31" s="68">
        <v>2.6</v>
      </c>
      <c r="DU31" s="68">
        <v>4.1399999999999997</v>
      </c>
      <c r="DV31" s="68">
        <v>0.25</v>
      </c>
      <c r="DW31" s="68">
        <v>0.66</v>
      </c>
      <c r="DX31" s="68">
        <v>7</v>
      </c>
      <c r="DY31" s="74">
        <v>7.65</v>
      </c>
    </row>
    <row r="32" spans="1:129" ht="15.75" thickBot="1" x14ac:dyDescent="0.3">
      <c r="A32" s="73">
        <v>29</v>
      </c>
      <c r="B32" s="68">
        <v>8</v>
      </c>
      <c r="C32" s="67" t="s">
        <v>47</v>
      </c>
      <c r="D32" s="67" t="s">
        <v>46</v>
      </c>
      <c r="E32" s="68">
        <v>1</v>
      </c>
      <c r="F32" s="68">
        <v>2</v>
      </c>
      <c r="G32" s="68">
        <v>6</v>
      </c>
      <c r="H32" s="68">
        <v>11</v>
      </c>
      <c r="I32" s="68">
        <v>9</v>
      </c>
      <c r="J32" s="68">
        <v>2</v>
      </c>
      <c r="K32" s="68">
        <v>2</v>
      </c>
      <c r="L32" s="68">
        <v>1</v>
      </c>
      <c r="M32" s="68">
        <v>3</v>
      </c>
      <c r="N32" s="68">
        <v>4</v>
      </c>
      <c r="O32" s="68">
        <v>3</v>
      </c>
      <c r="P32" s="68">
        <v>3</v>
      </c>
      <c r="Q32" s="68">
        <v>5</v>
      </c>
      <c r="R32" s="68">
        <v>0</v>
      </c>
      <c r="S32" s="68">
        <v>0</v>
      </c>
      <c r="T32" s="68">
        <v>0</v>
      </c>
      <c r="U32" s="68">
        <v>2</v>
      </c>
      <c r="V32" s="68">
        <v>0</v>
      </c>
      <c r="W32" s="68">
        <v>0</v>
      </c>
      <c r="X32" s="68">
        <v>0</v>
      </c>
      <c r="Y32" s="68">
        <v>2</v>
      </c>
      <c r="Z32" s="68">
        <v>3</v>
      </c>
      <c r="AA32" s="68">
        <v>3</v>
      </c>
      <c r="AB32" s="68">
        <v>2</v>
      </c>
      <c r="AC32" s="68">
        <v>14</v>
      </c>
      <c r="AD32" s="68">
        <v>0.27</v>
      </c>
      <c r="AE32" s="68">
        <v>0.86</v>
      </c>
      <c r="AF32" s="68">
        <v>1.42</v>
      </c>
      <c r="AG32" s="68">
        <v>1.2</v>
      </c>
      <c r="AH32" s="68">
        <v>0.22</v>
      </c>
      <c r="AI32" s="68">
        <v>0.25</v>
      </c>
      <c r="AJ32" s="68">
        <v>7.0000000000000007E-2</v>
      </c>
      <c r="AK32" s="68">
        <v>0.23</v>
      </c>
      <c r="AL32" s="68">
        <v>0.32</v>
      </c>
      <c r="AM32" s="68">
        <v>0.21</v>
      </c>
      <c r="AN32" s="68">
        <v>0.22</v>
      </c>
      <c r="AO32" s="68">
        <v>0.42</v>
      </c>
      <c r="AP32" s="68">
        <v>0</v>
      </c>
      <c r="AQ32" s="68">
        <v>0</v>
      </c>
      <c r="AR32" s="68">
        <v>0</v>
      </c>
      <c r="AS32" s="68">
        <v>0.08</v>
      </c>
      <c r="AT32" s="68">
        <v>0</v>
      </c>
      <c r="AU32" s="68">
        <v>0</v>
      </c>
      <c r="AV32" s="68">
        <v>0</v>
      </c>
      <c r="AW32" s="68">
        <v>0.21</v>
      </c>
      <c r="AX32" s="68">
        <v>0.31</v>
      </c>
      <c r="AY32" s="68">
        <v>0.22</v>
      </c>
      <c r="AZ32" s="68">
        <v>0.12</v>
      </c>
      <c r="BA32" s="68">
        <v>1.17</v>
      </c>
      <c r="BB32" s="68">
        <v>57.5</v>
      </c>
      <c r="BC32" s="68">
        <v>61.68</v>
      </c>
      <c r="BD32" s="68">
        <v>61.62</v>
      </c>
      <c r="BE32" s="68">
        <v>56.25</v>
      </c>
      <c r="BF32" s="68">
        <v>46.76</v>
      </c>
      <c r="BG32" s="68">
        <v>53.65</v>
      </c>
      <c r="BH32" s="68">
        <v>52.3</v>
      </c>
      <c r="BI32" s="68">
        <v>47.17</v>
      </c>
      <c r="BJ32" s="68">
        <v>51.06</v>
      </c>
      <c r="BK32" s="68">
        <v>49.59</v>
      </c>
      <c r="BL32" s="68">
        <v>40</v>
      </c>
      <c r="BM32" s="68">
        <v>47.77</v>
      </c>
      <c r="BN32" s="68">
        <v>80.599999999999994</v>
      </c>
      <c r="BO32" s="68">
        <v>82.99</v>
      </c>
      <c r="BP32" s="68">
        <v>77.709999999999994</v>
      </c>
      <c r="BQ32" s="68">
        <v>83.75</v>
      </c>
      <c r="BR32" s="68">
        <v>71.63</v>
      </c>
      <c r="BS32" s="68">
        <v>74.459999999999994</v>
      </c>
      <c r="BT32" s="68">
        <v>67.17</v>
      </c>
      <c r="BU32" s="68">
        <v>68.739999999999995</v>
      </c>
      <c r="BV32" s="68">
        <v>71.98</v>
      </c>
      <c r="BW32" s="68">
        <v>65.36</v>
      </c>
      <c r="BX32" s="68">
        <v>49.55</v>
      </c>
      <c r="BY32" s="68">
        <v>73.5</v>
      </c>
      <c r="BZ32" s="68">
        <v>0.16</v>
      </c>
      <c r="CA32" s="68">
        <v>0.17</v>
      </c>
      <c r="CB32" s="68">
        <v>0.16</v>
      </c>
      <c r="CC32" s="68">
        <v>0.14000000000000001</v>
      </c>
      <c r="CD32" s="68">
        <v>0.12</v>
      </c>
      <c r="CE32" s="68">
        <v>0.13</v>
      </c>
      <c r="CF32" s="68">
        <v>7.0000000000000007E-2</v>
      </c>
      <c r="CG32" s="68">
        <v>0.09</v>
      </c>
      <c r="CH32" s="68">
        <v>0.1</v>
      </c>
      <c r="CI32" s="68">
        <v>0.09</v>
      </c>
      <c r="CJ32" s="68">
        <v>0.06</v>
      </c>
      <c r="CK32" s="68">
        <v>0.09</v>
      </c>
      <c r="CL32" s="68">
        <v>32</v>
      </c>
      <c r="CM32" s="68">
        <v>19</v>
      </c>
      <c r="CN32" s="68">
        <v>2</v>
      </c>
      <c r="CO32" s="68">
        <v>24</v>
      </c>
      <c r="CP32" s="68">
        <v>77</v>
      </c>
      <c r="CQ32" s="68">
        <v>4.21</v>
      </c>
      <c r="CR32" s="68">
        <v>1.46</v>
      </c>
      <c r="CS32" s="68">
        <v>0.08</v>
      </c>
      <c r="CT32" s="68">
        <v>2.02</v>
      </c>
      <c r="CU32" s="68">
        <v>7.76</v>
      </c>
      <c r="CV32" s="68">
        <v>56.24</v>
      </c>
      <c r="CW32" s="68">
        <v>47.98</v>
      </c>
      <c r="CX32" s="68">
        <v>78.52</v>
      </c>
      <c r="CY32" s="68">
        <v>66.05</v>
      </c>
      <c r="CZ32" s="68">
        <v>0.14000000000000001</v>
      </c>
      <c r="DA32" s="68">
        <v>0.08</v>
      </c>
      <c r="DB32" s="68">
        <v>106.67</v>
      </c>
      <c r="DC32" s="68">
        <v>63.33</v>
      </c>
      <c r="DD32" s="68">
        <v>6.67</v>
      </c>
      <c r="DE32" s="68">
        <v>80</v>
      </c>
      <c r="DF32" s="68">
        <v>176.67</v>
      </c>
      <c r="DG32" s="68">
        <v>256.67</v>
      </c>
      <c r="DH32" s="68">
        <v>14.02</v>
      </c>
      <c r="DI32" s="68">
        <v>4.8499999999999996</v>
      </c>
      <c r="DJ32" s="68">
        <v>0.25</v>
      </c>
      <c r="DK32" s="68">
        <v>6.73</v>
      </c>
      <c r="DL32" s="68">
        <v>19.12</v>
      </c>
      <c r="DM32" s="68">
        <v>25.85</v>
      </c>
      <c r="DN32" s="68">
        <v>10.67</v>
      </c>
      <c r="DO32" s="68">
        <v>6.33</v>
      </c>
      <c r="DP32" s="68">
        <v>0.67</v>
      </c>
      <c r="DQ32" s="68">
        <v>8</v>
      </c>
      <c r="DR32" s="68">
        <v>17.670000000000002</v>
      </c>
      <c r="DS32" s="68">
        <v>25.67</v>
      </c>
      <c r="DT32" s="68">
        <v>1.4</v>
      </c>
      <c r="DU32" s="68">
        <v>0.49</v>
      </c>
      <c r="DV32" s="68">
        <v>0.03</v>
      </c>
      <c r="DW32" s="68">
        <v>0.67</v>
      </c>
      <c r="DX32" s="68">
        <v>1.91</v>
      </c>
      <c r="DY32" s="74">
        <v>2.59</v>
      </c>
    </row>
    <row r="33" spans="1:129" ht="15.75" thickBot="1" x14ac:dyDescent="0.3">
      <c r="A33" s="73">
        <v>30</v>
      </c>
      <c r="B33" s="68">
        <v>8</v>
      </c>
      <c r="C33" s="67" t="s">
        <v>47</v>
      </c>
      <c r="D33" s="67" t="s">
        <v>46</v>
      </c>
      <c r="E33" s="68">
        <v>2</v>
      </c>
      <c r="F33" s="68">
        <v>5</v>
      </c>
      <c r="G33" s="68">
        <v>4</v>
      </c>
      <c r="H33" s="68">
        <v>17</v>
      </c>
      <c r="I33" s="68">
        <v>22</v>
      </c>
      <c r="J33" s="68">
        <v>11</v>
      </c>
      <c r="K33" s="68">
        <v>10</v>
      </c>
      <c r="L33" s="68">
        <v>0</v>
      </c>
      <c r="M33" s="68">
        <v>4</v>
      </c>
      <c r="N33" s="68">
        <v>5</v>
      </c>
      <c r="O33" s="68">
        <v>7</v>
      </c>
      <c r="P33" s="68">
        <v>7</v>
      </c>
      <c r="Q33" s="68">
        <v>11</v>
      </c>
      <c r="R33" s="68">
        <v>0</v>
      </c>
      <c r="S33" s="68">
        <v>0</v>
      </c>
      <c r="T33" s="68">
        <v>2</v>
      </c>
      <c r="U33" s="68">
        <v>0</v>
      </c>
      <c r="V33" s="68">
        <v>0</v>
      </c>
      <c r="W33" s="68">
        <v>1</v>
      </c>
      <c r="X33" s="68">
        <v>4</v>
      </c>
      <c r="Y33" s="68">
        <v>6</v>
      </c>
      <c r="Z33" s="68">
        <v>1</v>
      </c>
      <c r="AA33" s="68">
        <v>8</v>
      </c>
      <c r="AB33" s="68">
        <v>8</v>
      </c>
      <c r="AC33" s="68">
        <v>11</v>
      </c>
      <c r="AD33" s="68">
        <v>0.51</v>
      </c>
      <c r="AE33" s="68">
        <v>0.68</v>
      </c>
      <c r="AF33" s="68">
        <v>2.42</v>
      </c>
      <c r="AG33" s="68">
        <v>3.13</v>
      </c>
      <c r="AH33" s="68">
        <v>1.86</v>
      </c>
      <c r="AI33" s="68">
        <v>1.57</v>
      </c>
      <c r="AJ33" s="68">
        <v>0</v>
      </c>
      <c r="AK33" s="68">
        <v>0.3</v>
      </c>
      <c r="AL33" s="68">
        <v>0.42</v>
      </c>
      <c r="AM33" s="68">
        <v>0.47</v>
      </c>
      <c r="AN33" s="68">
        <v>0.52</v>
      </c>
      <c r="AO33" s="68">
        <v>0.96</v>
      </c>
      <c r="AP33" s="68">
        <v>0</v>
      </c>
      <c r="AQ33" s="68">
        <v>0</v>
      </c>
      <c r="AR33" s="68">
        <v>0.1</v>
      </c>
      <c r="AS33" s="68">
        <v>0</v>
      </c>
      <c r="AT33" s="68">
        <v>0</v>
      </c>
      <c r="AU33" s="68">
        <v>0.04</v>
      </c>
      <c r="AV33" s="68">
        <v>0.33</v>
      </c>
      <c r="AW33" s="68">
        <v>0.67</v>
      </c>
      <c r="AX33" s="68">
        <v>0.15</v>
      </c>
      <c r="AY33" s="68">
        <v>0.74</v>
      </c>
      <c r="AZ33" s="68">
        <v>0.83</v>
      </c>
      <c r="BA33" s="68">
        <v>1.1599999999999999</v>
      </c>
      <c r="BB33" s="68">
        <v>59.64</v>
      </c>
      <c r="BC33" s="68">
        <v>56.49</v>
      </c>
      <c r="BD33" s="68">
        <v>62.28</v>
      </c>
      <c r="BE33" s="68">
        <v>57.58</v>
      </c>
      <c r="BF33" s="68">
        <v>56.72</v>
      </c>
      <c r="BG33" s="68">
        <v>60.06</v>
      </c>
      <c r="BH33" s="68">
        <v>0</v>
      </c>
      <c r="BI33" s="68">
        <v>48.6</v>
      </c>
      <c r="BJ33" s="68">
        <v>49.34</v>
      </c>
      <c r="BK33" s="68">
        <v>49.36</v>
      </c>
      <c r="BL33" s="68">
        <v>37.229999999999997</v>
      </c>
      <c r="BM33" s="68">
        <v>49.67</v>
      </c>
      <c r="BN33" s="68">
        <v>78.56</v>
      </c>
      <c r="BO33" s="68">
        <v>81.78</v>
      </c>
      <c r="BP33" s="68">
        <v>80.75</v>
      </c>
      <c r="BQ33" s="68">
        <v>56.91</v>
      </c>
      <c r="BR33" s="68">
        <v>75.16</v>
      </c>
      <c r="BS33" s="68">
        <v>74.75</v>
      </c>
      <c r="BT33" s="68">
        <v>0</v>
      </c>
      <c r="BU33" s="68">
        <v>63.02</v>
      </c>
      <c r="BV33" s="68">
        <v>73.53</v>
      </c>
      <c r="BW33" s="68">
        <v>66.28</v>
      </c>
      <c r="BX33" s="68">
        <v>55.48</v>
      </c>
      <c r="BY33" s="68">
        <v>64.3</v>
      </c>
      <c r="BZ33" s="68">
        <v>0.15</v>
      </c>
      <c r="CA33" s="68">
        <v>0.14000000000000001</v>
      </c>
      <c r="CB33" s="68">
        <v>0.12</v>
      </c>
      <c r="CC33" s="68">
        <v>0.14000000000000001</v>
      </c>
      <c r="CD33" s="68">
        <v>0.17</v>
      </c>
      <c r="CE33" s="68">
        <v>0.17</v>
      </c>
      <c r="CF33" s="68">
        <v>0</v>
      </c>
      <c r="CG33" s="68">
        <v>0.08</v>
      </c>
      <c r="CH33" s="68">
        <v>0.09</v>
      </c>
      <c r="CI33" s="68">
        <v>0.08</v>
      </c>
      <c r="CJ33" s="68">
        <v>7.0000000000000007E-2</v>
      </c>
      <c r="CK33" s="68">
        <v>0.09</v>
      </c>
      <c r="CL33" s="68">
        <v>69</v>
      </c>
      <c r="CM33" s="68">
        <v>34</v>
      </c>
      <c r="CN33" s="68">
        <v>3</v>
      </c>
      <c r="CO33" s="68">
        <v>38</v>
      </c>
      <c r="CP33" s="68">
        <v>144</v>
      </c>
      <c r="CQ33" s="68">
        <v>10.17</v>
      </c>
      <c r="CR33" s="68">
        <v>2.67</v>
      </c>
      <c r="CS33" s="68">
        <v>0.14000000000000001</v>
      </c>
      <c r="CT33" s="68">
        <v>3.87</v>
      </c>
      <c r="CU33" s="68">
        <v>16.829999999999998</v>
      </c>
      <c r="CV33" s="68">
        <v>58.8</v>
      </c>
      <c r="CW33" s="68">
        <v>39.03</v>
      </c>
      <c r="CX33" s="68">
        <v>74.650000000000006</v>
      </c>
      <c r="CY33" s="68">
        <v>53.77</v>
      </c>
      <c r="CZ33" s="68">
        <v>0.14000000000000001</v>
      </c>
      <c r="DA33" s="68">
        <v>7.0000000000000007E-2</v>
      </c>
      <c r="DB33" s="68">
        <v>230</v>
      </c>
      <c r="DC33" s="68">
        <v>113.33</v>
      </c>
      <c r="DD33" s="68">
        <v>10</v>
      </c>
      <c r="DE33" s="68">
        <v>126.67</v>
      </c>
      <c r="DF33" s="68">
        <v>353.33</v>
      </c>
      <c r="DG33" s="68">
        <v>480</v>
      </c>
      <c r="DH33" s="68">
        <v>33.880000000000003</v>
      </c>
      <c r="DI33" s="68">
        <v>8.8800000000000008</v>
      </c>
      <c r="DJ33" s="68">
        <v>0.45</v>
      </c>
      <c r="DK33" s="68">
        <v>12.88</v>
      </c>
      <c r="DL33" s="68">
        <v>43.22</v>
      </c>
      <c r="DM33" s="68">
        <v>56.1</v>
      </c>
      <c r="DN33" s="68">
        <v>23</v>
      </c>
      <c r="DO33" s="68">
        <v>11.33</v>
      </c>
      <c r="DP33" s="68">
        <v>1</v>
      </c>
      <c r="DQ33" s="68">
        <v>12.67</v>
      </c>
      <c r="DR33" s="68">
        <v>35.33</v>
      </c>
      <c r="DS33" s="68">
        <v>48</v>
      </c>
      <c r="DT33" s="68">
        <v>3.39</v>
      </c>
      <c r="DU33" s="68">
        <v>0.89</v>
      </c>
      <c r="DV33" s="68">
        <v>0.05</v>
      </c>
      <c r="DW33" s="68">
        <v>1.29</v>
      </c>
      <c r="DX33" s="68">
        <v>4.32</v>
      </c>
      <c r="DY33" s="74">
        <v>5.61</v>
      </c>
    </row>
    <row r="34" spans="1:129" ht="15.75" thickBot="1" x14ac:dyDescent="0.3">
      <c r="A34" s="73">
        <v>31</v>
      </c>
      <c r="B34" s="68">
        <v>8</v>
      </c>
      <c r="C34" s="67" t="s">
        <v>47</v>
      </c>
      <c r="D34" s="67" t="s">
        <v>46</v>
      </c>
      <c r="E34" s="68">
        <v>3</v>
      </c>
      <c r="F34" s="68">
        <v>3</v>
      </c>
      <c r="G34" s="68">
        <v>5</v>
      </c>
      <c r="H34" s="68">
        <v>7</v>
      </c>
      <c r="I34" s="68">
        <v>11</v>
      </c>
      <c r="J34" s="68">
        <v>7</v>
      </c>
      <c r="K34" s="68">
        <v>8</v>
      </c>
      <c r="L34" s="68">
        <v>2</v>
      </c>
      <c r="M34" s="68">
        <v>2</v>
      </c>
      <c r="N34" s="68">
        <v>8</v>
      </c>
      <c r="O34" s="68">
        <v>4</v>
      </c>
      <c r="P34" s="68">
        <v>0</v>
      </c>
      <c r="Q34" s="68">
        <v>5</v>
      </c>
      <c r="R34" s="68">
        <v>0</v>
      </c>
      <c r="S34" s="68">
        <v>0</v>
      </c>
      <c r="T34" s="68">
        <v>0</v>
      </c>
      <c r="U34" s="68">
        <v>1</v>
      </c>
      <c r="V34" s="68">
        <v>1</v>
      </c>
      <c r="W34" s="68">
        <v>0</v>
      </c>
      <c r="X34" s="68">
        <v>4</v>
      </c>
      <c r="Y34" s="68">
        <v>1</v>
      </c>
      <c r="Z34" s="68">
        <v>5</v>
      </c>
      <c r="AA34" s="68">
        <v>6</v>
      </c>
      <c r="AB34" s="68">
        <v>2</v>
      </c>
      <c r="AC34" s="68">
        <v>4</v>
      </c>
      <c r="AD34" s="68">
        <v>0.45</v>
      </c>
      <c r="AE34" s="68">
        <v>0.93</v>
      </c>
      <c r="AF34" s="68">
        <v>1.08</v>
      </c>
      <c r="AG34" s="68">
        <v>1.41</v>
      </c>
      <c r="AH34" s="68">
        <v>0.98</v>
      </c>
      <c r="AI34" s="68">
        <v>1.2</v>
      </c>
      <c r="AJ34" s="68">
        <v>0.17</v>
      </c>
      <c r="AK34" s="68">
        <v>0.13</v>
      </c>
      <c r="AL34" s="68">
        <v>0.68</v>
      </c>
      <c r="AM34" s="68">
        <v>0.35</v>
      </c>
      <c r="AN34" s="68">
        <v>0</v>
      </c>
      <c r="AO34" s="68">
        <v>0.38</v>
      </c>
      <c r="AP34" s="68">
        <v>0</v>
      </c>
      <c r="AQ34" s="68">
        <v>0</v>
      </c>
      <c r="AR34" s="68">
        <v>0</v>
      </c>
      <c r="AS34" s="68">
        <v>0.03</v>
      </c>
      <c r="AT34" s="68">
        <v>0.05</v>
      </c>
      <c r="AU34" s="68">
        <v>0</v>
      </c>
      <c r="AV34" s="68">
        <v>0.54</v>
      </c>
      <c r="AW34" s="68">
        <v>0.7</v>
      </c>
      <c r="AX34" s="68">
        <v>0.89</v>
      </c>
      <c r="AY34" s="68">
        <v>0.61</v>
      </c>
      <c r="AZ34" s="68">
        <v>0.21</v>
      </c>
      <c r="BA34" s="68">
        <v>0.33</v>
      </c>
      <c r="BB34" s="68">
        <v>56.61</v>
      </c>
      <c r="BC34" s="68">
        <v>61.32</v>
      </c>
      <c r="BD34" s="68">
        <v>57.74</v>
      </c>
      <c r="BE34" s="68">
        <v>55.89</v>
      </c>
      <c r="BF34" s="68">
        <v>59.33</v>
      </c>
      <c r="BG34" s="68">
        <v>53.64</v>
      </c>
      <c r="BH34" s="68">
        <v>46.33</v>
      </c>
      <c r="BI34" s="68">
        <v>46.16</v>
      </c>
      <c r="BJ34" s="68">
        <v>51.95</v>
      </c>
      <c r="BK34" s="68">
        <v>42.19</v>
      </c>
      <c r="BL34" s="68">
        <v>0</v>
      </c>
      <c r="BM34" s="68">
        <v>49.4</v>
      </c>
      <c r="BN34" s="68">
        <v>79.95</v>
      </c>
      <c r="BO34" s="68">
        <v>84.92</v>
      </c>
      <c r="BP34" s="68">
        <v>77.48</v>
      </c>
      <c r="BQ34" s="68">
        <v>74.25</v>
      </c>
      <c r="BR34" s="68">
        <v>66.34</v>
      </c>
      <c r="BS34" s="68">
        <v>63.74</v>
      </c>
      <c r="BT34" s="68">
        <v>67.790000000000006</v>
      </c>
      <c r="BU34" s="68">
        <v>61.67</v>
      </c>
      <c r="BV34" s="68">
        <v>67.739999999999995</v>
      </c>
      <c r="BW34" s="68">
        <v>70.86</v>
      </c>
      <c r="BX34" s="68">
        <v>0</v>
      </c>
      <c r="BY34" s="68">
        <v>68.2</v>
      </c>
      <c r="BZ34" s="68">
        <v>0.16</v>
      </c>
      <c r="CA34" s="68">
        <v>0.17</v>
      </c>
      <c r="CB34" s="68">
        <v>0.14000000000000001</v>
      </c>
      <c r="CC34" s="68">
        <v>0.15</v>
      </c>
      <c r="CD34" s="68">
        <v>0.17</v>
      </c>
      <c r="CE34" s="68">
        <v>0.11</v>
      </c>
      <c r="CF34" s="68">
        <v>0.08</v>
      </c>
      <c r="CG34" s="68">
        <v>7.0000000000000007E-2</v>
      </c>
      <c r="CH34" s="68">
        <v>0.1</v>
      </c>
      <c r="CI34" s="68">
        <v>0.09</v>
      </c>
      <c r="CJ34" s="68">
        <v>0</v>
      </c>
      <c r="CK34" s="68">
        <v>0.09</v>
      </c>
      <c r="CL34" s="68">
        <v>41</v>
      </c>
      <c r="CM34" s="68">
        <v>21</v>
      </c>
      <c r="CN34" s="68">
        <v>2</v>
      </c>
      <c r="CO34" s="68">
        <v>22</v>
      </c>
      <c r="CP34" s="68">
        <v>86</v>
      </c>
      <c r="CQ34" s="68">
        <v>6.03</v>
      </c>
      <c r="CR34" s="68">
        <v>1.7</v>
      </c>
      <c r="CS34" s="68">
        <v>0.08</v>
      </c>
      <c r="CT34" s="68">
        <v>3.26</v>
      </c>
      <c r="CU34" s="68">
        <v>11.07</v>
      </c>
      <c r="CV34" s="68">
        <v>57.42</v>
      </c>
      <c r="CW34" s="68">
        <v>39.340000000000003</v>
      </c>
      <c r="CX34" s="68">
        <v>74.45</v>
      </c>
      <c r="CY34" s="68">
        <v>56.04</v>
      </c>
      <c r="CZ34" s="68">
        <v>0.15</v>
      </c>
      <c r="DA34" s="68">
        <v>7.0000000000000007E-2</v>
      </c>
      <c r="DB34" s="68">
        <v>136.66999999999999</v>
      </c>
      <c r="DC34" s="68">
        <v>70</v>
      </c>
      <c r="DD34" s="68">
        <v>6.67</v>
      </c>
      <c r="DE34" s="68">
        <v>73.33</v>
      </c>
      <c r="DF34" s="68">
        <v>213.33</v>
      </c>
      <c r="DG34" s="68">
        <v>286.67</v>
      </c>
      <c r="DH34" s="68">
        <v>20.100000000000001</v>
      </c>
      <c r="DI34" s="68">
        <v>5.67</v>
      </c>
      <c r="DJ34" s="68">
        <v>0.25</v>
      </c>
      <c r="DK34" s="68">
        <v>10.87</v>
      </c>
      <c r="DL34" s="68">
        <v>26.02</v>
      </c>
      <c r="DM34" s="68">
        <v>36.880000000000003</v>
      </c>
      <c r="DN34" s="68">
        <v>13.67</v>
      </c>
      <c r="DO34" s="68">
        <v>7</v>
      </c>
      <c r="DP34" s="68">
        <v>0.67</v>
      </c>
      <c r="DQ34" s="68">
        <v>7.33</v>
      </c>
      <c r="DR34" s="68">
        <v>21.33</v>
      </c>
      <c r="DS34" s="68">
        <v>28.67</v>
      </c>
      <c r="DT34" s="68">
        <v>2.0099999999999998</v>
      </c>
      <c r="DU34" s="68">
        <v>0.56999999999999995</v>
      </c>
      <c r="DV34" s="68">
        <v>0.03</v>
      </c>
      <c r="DW34" s="68">
        <v>1.0900000000000001</v>
      </c>
      <c r="DX34" s="68">
        <v>2.6</v>
      </c>
      <c r="DY34" s="74">
        <v>3.69</v>
      </c>
    </row>
    <row r="35" spans="1:129" x14ac:dyDescent="0.25">
      <c r="A35" s="75">
        <v>32</v>
      </c>
      <c r="B35" s="77">
        <v>8</v>
      </c>
      <c r="C35" s="76" t="s">
        <v>47</v>
      </c>
      <c r="D35" s="76" t="s">
        <v>46</v>
      </c>
      <c r="E35" s="77">
        <v>4</v>
      </c>
      <c r="F35" s="77">
        <v>4</v>
      </c>
      <c r="G35" s="77">
        <v>11</v>
      </c>
      <c r="H35" s="77">
        <v>6</v>
      </c>
      <c r="I35" s="77">
        <v>7</v>
      </c>
      <c r="J35" s="77">
        <v>29</v>
      </c>
      <c r="K35" s="77">
        <v>7</v>
      </c>
      <c r="L35" s="77">
        <v>1</v>
      </c>
      <c r="M35" s="77">
        <v>3</v>
      </c>
      <c r="N35" s="77">
        <v>1</v>
      </c>
      <c r="O35" s="77">
        <v>2</v>
      </c>
      <c r="P35" s="77">
        <v>8</v>
      </c>
      <c r="Q35" s="77">
        <v>4</v>
      </c>
      <c r="R35" s="77">
        <v>0</v>
      </c>
      <c r="S35" s="77">
        <v>1</v>
      </c>
      <c r="T35" s="77">
        <v>0</v>
      </c>
      <c r="U35" s="77">
        <v>0</v>
      </c>
      <c r="V35" s="77">
        <v>0</v>
      </c>
      <c r="W35" s="77">
        <v>0</v>
      </c>
      <c r="X35" s="77">
        <v>1</v>
      </c>
      <c r="Y35" s="77">
        <v>2</v>
      </c>
      <c r="Z35" s="77">
        <v>3</v>
      </c>
      <c r="AA35" s="77">
        <v>2</v>
      </c>
      <c r="AB35" s="77">
        <v>10</v>
      </c>
      <c r="AC35" s="77">
        <v>2</v>
      </c>
      <c r="AD35" s="77">
        <v>0.47</v>
      </c>
      <c r="AE35" s="77">
        <v>1.56</v>
      </c>
      <c r="AF35" s="77">
        <v>0.93</v>
      </c>
      <c r="AG35" s="77">
        <v>1.2</v>
      </c>
      <c r="AH35" s="77">
        <v>4.1100000000000003</v>
      </c>
      <c r="AI35" s="77">
        <v>1.0900000000000001</v>
      </c>
      <c r="AJ35" s="77">
        <v>0.08</v>
      </c>
      <c r="AK35" s="77">
        <v>0.25</v>
      </c>
      <c r="AL35" s="77">
        <v>0.1</v>
      </c>
      <c r="AM35" s="77">
        <v>0.17</v>
      </c>
      <c r="AN35" s="77">
        <v>0.6</v>
      </c>
      <c r="AO35" s="77">
        <v>0.36</v>
      </c>
      <c r="AP35" s="77">
        <v>0</v>
      </c>
      <c r="AQ35" s="77">
        <v>0.55000000000000004</v>
      </c>
      <c r="AR35" s="77">
        <v>0</v>
      </c>
      <c r="AS35" s="77">
        <v>0</v>
      </c>
      <c r="AT35" s="77">
        <v>0</v>
      </c>
      <c r="AU35" s="77">
        <v>0</v>
      </c>
      <c r="AV35" s="77">
        <v>0.13</v>
      </c>
      <c r="AW35" s="77">
        <v>0.15</v>
      </c>
      <c r="AX35" s="77">
        <v>0.37</v>
      </c>
      <c r="AY35" s="77">
        <v>0.38</v>
      </c>
      <c r="AZ35" s="77">
        <v>0.96</v>
      </c>
      <c r="BA35" s="77">
        <v>0.25</v>
      </c>
      <c r="BB35" s="77">
        <v>51.63</v>
      </c>
      <c r="BC35" s="77">
        <v>62.41</v>
      </c>
      <c r="BD35" s="77">
        <v>55.19</v>
      </c>
      <c r="BE35" s="77">
        <v>60.95</v>
      </c>
      <c r="BF35" s="77">
        <v>61.75</v>
      </c>
      <c r="BG35" s="77">
        <v>59.14</v>
      </c>
      <c r="BH35" s="77">
        <v>40.43</v>
      </c>
      <c r="BI35" s="77">
        <v>49.69</v>
      </c>
      <c r="BJ35" s="77">
        <v>45.59</v>
      </c>
      <c r="BK35" s="77">
        <v>43.4</v>
      </c>
      <c r="BL35" s="77">
        <v>39.450000000000003</v>
      </c>
      <c r="BM35" s="77">
        <v>51.83</v>
      </c>
      <c r="BN35" s="77">
        <v>84.19</v>
      </c>
      <c r="BO35" s="77">
        <v>85.3</v>
      </c>
      <c r="BP35" s="77">
        <v>79.94</v>
      </c>
      <c r="BQ35" s="77">
        <v>86.4</v>
      </c>
      <c r="BR35" s="77">
        <v>76.13</v>
      </c>
      <c r="BS35" s="77">
        <v>72.78</v>
      </c>
      <c r="BT35" s="77">
        <v>63.91</v>
      </c>
      <c r="BU35" s="77">
        <v>80.38</v>
      </c>
      <c r="BV35" s="77">
        <v>80.61</v>
      </c>
      <c r="BW35" s="77">
        <v>64.040000000000006</v>
      </c>
      <c r="BX35" s="77">
        <v>65.98</v>
      </c>
      <c r="BY35" s="77">
        <v>59.27</v>
      </c>
      <c r="BZ35" s="77">
        <v>0.13</v>
      </c>
      <c r="CA35" s="77">
        <v>0.16</v>
      </c>
      <c r="CB35" s="77">
        <v>0.15</v>
      </c>
      <c r="CC35" s="77">
        <v>0.19</v>
      </c>
      <c r="CD35" s="77">
        <v>0.2</v>
      </c>
      <c r="CE35" s="77">
        <v>0.15</v>
      </c>
      <c r="CF35" s="77">
        <v>0.08</v>
      </c>
      <c r="CG35" s="77">
        <v>0.1</v>
      </c>
      <c r="CH35" s="77">
        <v>0.1</v>
      </c>
      <c r="CI35" s="77">
        <v>7.0000000000000007E-2</v>
      </c>
      <c r="CJ35" s="77">
        <v>0.08</v>
      </c>
      <c r="CK35" s="77">
        <v>0.1</v>
      </c>
      <c r="CL35" s="77">
        <v>64</v>
      </c>
      <c r="CM35" s="77">
        <v>19</v>
      </c>
      <c r="CN35" s="77">
        <v>1</v>
      </c>
      <c r="CO35" s="77">
        <v>20</v>
      </c>
      <c r="CP35" s="77">
        <v>104</v>
      </c>
      <c r="CQ35" s="77">
        <v>9.34</v>
      </c>
      <c r="CR35" s="77">
        <v>1.54</v>
      </c>
      <c r="CS35" s="77">
        <v>0.55000000000000004</v>
      </c>
      <c r="CT35" s="77">
        <v>2.23</v>
      </c>
      <c r="CU35" s="77">
        <v>13.65</v>
      </c>
      <c r="CV35" s="77">
        <v>58.51</v>
      </c>
      <c r="CW35" s="77">
        <v>45.07</v>
      </c>
      <c r="CX35" s="77">
        <v>80.790000000000006</v>
      </c>
      <c r="CY35" s="77">
        <v>69.03</v>
      </c>
      <c r="CZ35" s="77">
        <v>0.16</v>
      </c>
      <c r="DA35" s="77">
        <v>0.09</v>
      </c>
      <c r="DB35" s="77">
        <v>213.33</v>
      </c>
      <c r="DC35" s="77">
        <v>63.33</v>
      </c>
      <c r="DD35" s="77">
        <v>3.33</v>
      </c>
      <c r="DE35" s="77">
        <v>66.67</v>
      </c>
      <c r="DF35" s="77">
        <v>280</v>
      </c>
      <c r="DG35" s="77">
        <v>346.67</v>
      </c>
      <c r="DH35" s="77">
        <v>31.13</v>
      </c>
      <c r="DI35" s="77">
        <v>5.12</v>
      </c>
      <c r="DJ35" s="77">
        <v>1.83</v>
      </c>
      <c r="DK35" s="77">
        <v>7.42</v>
      </c>
      <c r="DL35" s="77">
        <v>38.08</v>
      </c>
      <c r="DM35" s="77">
        <v>45.5</v>
      </c>
      <c r="DN35" s="77">
        <v>21.33</v>
      </c>
      <c r="DO35" s="77">
        <v>6.33</v>
      </c>
      <c r="DP35" s="77">
        <v>0.33</v>
      </c>
      <c r="DQ35" s="77">
        <v>6.67</v>
      </c>
      <c r="DR35" s="77">
        <v>28</v>
      </c>
      <c r="DS35" s="77">
        <v>34.67</v>
      </c>
      <c r="DT35" s="77">
        <v>3.11</v>
      </c>
      <c r="DU35" s="77">
        <v>0.51</v>
      </c>
      <c r="DV35" s="77">
        <v>0.18</v>
      </c>
      <c r="DW35" s="77">
        <v>0.74</v>
      </c>
      <c r="DX35" s="77">
        <v>3.81</v>
      </c>
      <c r="DY35" s="78">
        <v>4.55</v>
      </c>
    </row>
    <row r="36" spans="1:129" x14ac:dyDescent="0.25">
      <c r="A36" s="79"/>
    </row>
    <row r="37" spans="1:129" x14ac:dyDescent="0.25">
      <c r="A37" s="79"/>
    </row>
    <row r="39" spans="1:129" x14ac:dyDescent="0.25">
      <c r="A39" s="80"/>
    </row>
    <row r="40" spans="1:129" ht="31.5" x14ac:dyDescent="0.25">
      <c r="A40" s="64" t="s">
        <v>590</v>
      </c>
    </row>
    <row r="41" spans="1:129" x14ac:dyDescent="0.25">
      <c r="A41" s="79"/>
    </row>
    <row r="42" spans="1:129" ht="25.5" x14ac:dyDescent="0.25">
      <c r="A42" s="81" t="s">
        <v>595</v>
      </c>
    </row>
    <row r="43" spans="1:129" ht="15.75" thickBot="1" x14ac:dyDescent="0.3">
      <c r="A43" s="65"/>
    </row>
    <row r="44" spans="1:129" ht="15.75" thickBot="1" x14ac:dyDescent="0.3">
      <c r="A44" s="253" t="s">
        <v>596</v>
      </c>
      <c r="B44" s="252"/>
      <c r="C44" s="252"/>
    </row>
    <row r="45" spans="1:129" ht="15.75" thickBot="1" x14ac:dyDescent="0.3">
      <c r="A45" s="84" t="s">
        <v>597</v>
      </c>
      <c r="B45" s="83" t="s">
        <v>598</v>
      </c>
      <c r="C45" s="85" t="s">
        <v>599</v>
      </c>
    </row>
    <row r="46" spans="1:129" ht="26.25" thickBot="1" x14ac:dyDescent="0.3">
      <c r="A46" s="110" t="s">
        <v>650</v>
      </c>
      <c r="B46" s="68">
        <v>8</v>
      </c>
      <c r="C46" s="86" t="s">
        <v>651</v>
      </c>
    </row>
    <row r="47" spans="1:129" ht="15.75" thickBot="1" x14ac:dyDescent="0.3">
      <c r="A47" s="110" t="s">
        <v>592</v>
      </c>
      <c r="B47" s="68">
        <v>2</v>
      </c>
      <c r="C47" s="86" t="s">
        <v>600</v>
      </c>
    </row>
    <row r="48" spans="1:129" ht="39" thickBot="1" x14ac:dyDescent="0.3">
      <c r="A48" s="110" t="s">
        <v>593</v>
      </c>
      <c r="B48" s="68">
        <v>4</v>
      </c>
      <c r="C48" s="86" t="s">
        <v>601</v>
      </c>
    </row>
    <row r="49" spans="1:6" x14ac:dyDescent="0.25">
      <c r="A49" s="109" t="s">
        <v>594</v>
      </c>
      <c r="B49" s="77">
        <v>4</v>
      </c>
      <c r="C49" s="87" t="s">
        <v>602</v>
      </c>
    </row>
    <row r="50" spans="1:6" ht="15.75" thickBot="1" x14ac:dyDescent="0.3">
      <c r="A50" s="65"/>
    </row>
    <row r="51" spans="1:6" ht="39" thickBot="1" x14ac:dyDescent="0.3">
      <c r="A51" s="88" t="s">
        <v>603</v>
      </c>
      <c r="B51" s="89">
        <v>32</v>
      </c>
    </row>
    <row r="52" spans="1:6" ht="38.25" x14ac:dyDescent="0.25">
      <c r="A52" s="109" t="s">
        <v>604</v>
      </c>
      <c r="B52" s="78">
        <v>32</v>
      </c>
    </row>
    <row r="53" spans="1:6" x14ac:dyDescent="0.25">
      <c r="A53" s="79"/>
    </row>
    <row r="54" spans="1:6" x14ac:dyDescent="0.25">
      <c r="A54" s="79"/>
    </row>
    <row r="56" spans="1:6" x14ac:dyDescent="0.25">
      <c r="A56" s="80"/>
    </row>
    <row r="57" spans="1:6" ht="31.5" x14ac:dyDescent="0.25">
      <c r="A57" s="64" t="s">
        <v>590</v>
      </c>
    </row>
    <row r="58" spans="1:6" x14ac:dyDescent="0.25">
      <c r="A58" s="79"/>
    </row>
    <row r="59" spans="1:6" ht="25.5" x14ac:dyDescent="0.25">
      <c r="A59" s="81" t="s">
        <v>595</v>
      </c>
    </row>
    <row r="60" spans="1:6" x14ac:dyDescent="0.25">
      <c r="A60" s="81"/>
    </row>
    <row r="61" spans="1:6" ht="38.25" x14ac:dyDescent="0.25">
      <c r="A61" s="81" t="s">
        <v>652</v>
      </c>
    </row>
    <row r="62" spans="1:6" ht="15.75" thickBot="1" x14ac:dyDescent="0.3">
      <c r="A62" s="65"/>
    </row>
    <row r="63" spans="1:6" ht="39.75" thickBot="1" x14ac:dyDescent="0.3">
      <c r="A63" s="90" t="s">
        <v>605</v>
      </c>
      <c r="B63" s="91" t="s">
        <v>606</v>
      </c>
      <c r="C63" s="91" t="s">
        <v>607</v>
      </c>
      <c r="D63" s="91" t="s">
        <v>608</v>
      </c>
      <c r="E63" s="91" t="s">
        <v>609</v>
      </c>
      <c r="F63" s="92" t="s">
        <v>610</v>
      </c>
    </row>
    <row r="64" spans="1:6" ht="15.75" thickBot="1" x14ac:dyDescent="0.3">
      <c r="A64" s="110" t="s">
        <v>611</v>
      </c>
      <c r="B64" s="68">
        <v>13</v>
      </c>
      <c r="C64" s="68">
        <v>965.65625</v>
      </c>
      <c r="D64" s="68">
        <v>74.28125</v>
      </c>
      <c r="E64" s="68">
        <v>2.7</v>
      </c>
      <c r="F64" s="74">
        <v>2.63E-2</v>
      </c>
    </row>
    <row r="65" spans="1:27" ht="15.75" thickBot="1" x14ac:dyDescent="0.3">
      <c r="A65" s="110" t="s">
        <v>612</v>
      </c>
      <c r="B65" s="68">
        <v>18</v>
      </c>
      <c r="C65" s="68">
        <v>495.3125</v>
      </c>
      <c r="D65" s="68">
        <v>27.517361000000001</v>
      </c>
      <c r="E65" s="68"/>
      <c r="F65" s="74"/>
    </row>
    <row r="66" spans="1:27" ht="25.5" x14ac:dyDescent="0.25">
      <c r="A66" s="109" t="s">
        <v>613</v>
      </c>
      <c r="B66" s="77">
        <v>31</v>
      </c>
      <c r="C66" s="77">
        <v>1460.96875</v>
      </c>
      <c r="D66" s="77"/>
      <c r="E66" s="77"/>
      <c r="F66" s="78"/>
    </row>
    <row r="67" spans="1:27" ht="15.75" thickBot="1" x14ac:dyDescent="0.3">
      <c r="A67" s="65"/>
    </row>
    <row r="68" spans="1:27" ht="27" thickBot="1" x14ac:dyDescent="0.3">
      <c r="A68" s="93" t="s">
        <v>614</v>
      </c>
      <c r="B68" s="91" t="s">
        <v>615</v>
      </c>
      <c r="C68" s="91" t="s">
        <v>616</v>
      </c>
      <c r="D68" s="92" t="s">
        <v>653</v>
      </c>
    </row>
    <row r="69" spans="1:27" x14ac:dyDescent="0.25">
      <c r="A69" s="94">
        <v>0.66096999999999995</v>
      </c>
      <c r="B69" s="77">
        <v>65.828379999999996</v>
      </c>
      <c r="C69" s="77">
        <v>5.2456990000000001</v>
      </c>
      <c r="D69" s="78">
        <v>7.96875</v>
      </c>
      <c r="I69" t="s">
        <v>1121</v>
      </c>
    </row>
    <row r="70" spans="1:27" ht="15.75" thickBot="1" x14ac:dyDescent="0.3">
      <c r="A70" s="65"/>
      <c r="I70" s="58" t="s">
        <v>1122</v>
      </c>
    </row>
    <row r="71" spans="1:27" ht="39.75" thickBot="1" x14ac:dyDescent="0.3">
      <c r="A71" s="90" t="s">
        <v>605</v>
      </c>
      <c r="B71" s="91" t="s">
        <v>606</v>
      </c>
      <c r="C71" s="91" t="s">
        <v>617</v>
      </c>
      <c r="D71" s="91" t="s">
        <v>608</v>
      </c>
      <c r="E71" s="91" t="s">
        <v>609</v>
      </c>
      <c r="F71" s="92" t="s">
        <v>610</v>
      </c>
      <c r="K71" s="241" t="s">
        <v>1119</v>
      </c>
      <c r="L71" s="241"/>
      <c r="M71" s="112" t="str">
        <f>F71</f>
        <v>Pr &gt; F</v>
      </c>
      <c r="N71" s="113" t="str">
        <f>A61</f>
        <v>Variable dependiente: NFPCM1</v>
      </c>
      <c r="R71" s="242" t="str">
        <f>K71</f>
        <v>Fuente de variación (FV)</v>
      </c>
      <c r="S71" s="242"/>
      <c r="T71" s="112"/>
      <c r="U71" s="114" t="str">
        <f>N71</f>
        <v>Variable dependiente: NFPCM1</v>
      </c>
      <c r="V71">
        <v>1</v>
      </c>
      <c r="W71">
        <v>2</v>
      </c>
      <c r="X71">
        <v>3</v>
      </c>
      <c r="Y71">
        <v>4</v>
      </c>
      <c r="Z71">
        <v>5</v>
      </c>
      <c r="AA71">
        <v>6</v>
      </c>
    </row>
    <row r="72" spans="1:27" ht="16.5" thickBot="1" x14ac:dyDescent="0.3">
      <c r="A72" s="110" t="s">
        <v>594</v>
      </c>
      <c r="B72" s="68">
        <v>3</v>
      </c>
      <c r="C72" s="68">
        <v>65.59375</v>
      </c>
      <c r="D72" s="68">
        <v>21.8645833</v>
      </c>
      <c r="E72" s="68">
        <v>0.79</v>
      </c>
      <c r="F72" s="74">
        <v>0.51280000000000003</v>
      </c>
      <c r="K72" s="243" t="str">
        <f>A72</f>
        <v>Rep</v>
      </c>
      <c r="L72" s="244"/>
      <c r="M72" s="115">
        <f>F72</f>
        <v>0.51280000000000003</v>
      </c>
      <c r="N72" s="115"/>
      <c r="R72" s="245" t="str">
        <f>K72</f>
        <v>Rep</v>
      </c>
      <c r="S72" s="246"/>
      <c r="T72" s="116">
        <f>M72</f>
        <v>0.51280000000000003</v>
      </c>
      <c r="U72" s="115"/>
    </row>
    <row r="73" spans="1:27" ht="16.5" thickBot="1" x14ac:dyDescent="0.3">
      <c r="A73" s="110" t="s">
        <v>592</v>
      </c>
      <c r="B73" s="68">
        <v>1</v>
      </c>
      <c r="C73" s="68">
        <v>225.78125</v>
      </c>
      <c r="D73" s="68">
        <v>225.78125</v>
      </c>
      <c r="E73" s="68">
        <v>8.2100000000000009</v>
      </c>
      <c r="F73" s="74">
        <v>1.03E-2</v>
      </c>
      <c r="K73" s="237" t="str">
        <f>A80</f>
        <v>A</v>
      </c>
      <c r="L73" s="238"/>
      <c r="M73" s="117">
        <f>F80</f>
        <v>2.8000000000000001E-2</v>
      </c>
      <c r="N73" s="117"/>
      <c r="R73" s="239" t="str">
        <f t="shared" ref="R73:R76" si="0">K73</f>
        <v>A</v>
      </c>
      <c r="S73" s="240"/>
      <c r="T73" s="118">
        <f t="shared" ref="T73:T76" si="1">M73</f>
        <v>2.8000000000000001E-2</v>
      </c>
      <c r="U73" s="117"/>
    </row>
    <row r="74" spans="1:27" ht="16.5" thickBot="1" x14ac:dyDescent="0.3">
      <c r="A74" s="110" t="s">
        <v>618</v>
      </c>
      <c r="B74" s="68">
        <v>3</v>
      </c>
      <c r="C74" s="68">
        <v>42.34375</v>
      </c>
      <c r="D74" s="68">
        <v>14.1145833</v>
      </c>
      <c r="E74" s="68">
        <v>0.51</v>
      </c>
      <c r="F74" s="74">
        <v>0.67849999999999999</v>
      </c>
      <c r="K74" s="237" t="str">
        <f>A74</f>
        <v>A*Rep</v>
      </c>
      <c r="L74" s="238"/>
      <c r="M74" s="117">
        <f>F74</f>
        <v>0.67849999999999999</v>
      </c>
      <c r="N74" s="119"/>
      <c r="R74" s="239" t="str">
        <f t="shared" si="0"/>
        <v>A*Rep</v>
      </c>
      <c r="S74" s="240"/>
      <c r="T74" s="118">
        <f t="shared" si="1"/>
        <v>0.67849999999999999</v>
      </c>
      <c r="U74" s="119"/>
    </row>
    <row r="75" spans="1:27" ht="16.5" thickBot="1" x14ac:dyDescent="0.3">
      <c r="A75" s="110" t="s">
        <v>593</v>
      </c>
      <c r="B75" s="68">
        <v>3</v>
      </c>
      <c r="C75" s="68">
        <v>480.34375</v>
      </c>
      <c r="D75" s="68">
        <v>160.11458329999999</v>
      </c>
      <c r="E75" s="68">
        <v>5.82</v>
      </c>
      <c r="F75" s="74">
        <v>5.7999999999999996E-3</v>
      </c>
      <c r="K75" s="237" t="str">
        <f>A75</f>
        <v>B</v>
      </c>
      <c r="L75" s="238"/>
      <c r="M75" s="117">
        <f>F75</f>
        <v>5.7999999999999996E-3</v>
      </c>
      <c r="N75" s="117"/>
      <c r="R75" s="239" t="str">
        <f t="shared" si="0"/>
        <v>B</v>
      </c>
      <c r="S75" s="240"/>
      <c r="T75" s="118">
        <f t="shared" si="1"/>
        <v>5.7999999999999996E-3</v>
      </c>
      <c r="U75" s="117"/>
    </row>
    <row r="76" spans="1:27" ht="15.75" x14ac:dyDescent="0.25">
      <c r="A76" s="109" t="s">
        <v>619</v>
      </c>
      <c r="B76" s="77">
        <v>3</v>
      </c>
      <c r="C76" s="77">
        <v>151.59375</v>
      </c>
      <c r="D76" s="77">
        <v>50.53125</v>
      </c>
      <c r="E76" s="77">
        <v>1.84</v>
      </c>
      <c r="F76" s="78">
        <v>0.1767</v>
      </c>
      <c r="K76" s="237" t="str">
        <f>A76</f>
        <v>A*B</v>
      </c>
      <c r="L76" s="238"/>
      <c r="M76" s="117">
        <f>F76</f>
        <v>0.1767</v>
      </c>
      <c r="N76" s="117"/>
      <c r="R76" s="239" t="str">
        <f t="shared" si="0"/>
        <v>A*B</v>
      </c>
      <c r="S76" s="240"/>
      <c r="T76" s="118">
        <f t="shared" si="1"/>
        <v>0.1767</v>
      </c>
      <c r="U76" s="117"/>
    </row>
    <row r="77" spans="1:27" ht="16.5" thickBot="1" x14ac:dyDescent="0.3">
      <c r="A77" s="65"/>
      <c r="K77" s="231" t="s">
        <v>1120</v>
      </c>
      <c r="L77" s="232"/>
      <c r="M77" s="233">
        <f>B69</f>
        <v>65.828379999999996</v>
      </c>
      <c r="N77" s="234"/>
      <c r="R77" s="235" t="s">
        <v>1120</v>
      </c>
      <c r="S77" s="236"/>
      <c r="T77" s="233">
        <f>M77</f>
        <v>65.828379999999996</v>
      </c>
      <c r="U77" s="234"/>
    </row>
    <row r="78" spans="1:27" ht="25.5" customHeight="1" thickBot="1" x14ac:dyDescent="0.3">
      <c r="A78" s="253" t="s">
        <v>620</v>
      </c>
      <c r="B78" s="252"/>
      <c r="C78" s="252"/>
      <c r="D78" s="252"/>
      <c r="E78" s="252"/>
      <c r="F78" s="252"/>
      <c r="J78">
        <v>1</v>
      </c>
    </row>
    <row r="79" spans="1:27" ht="39.75" thickBot="1" x14ac:dyDescent="0.3">
      <c r="A79" s="84" t="s">
        <v>605</v>
      </c>
      <c r="B79" s="83" t="s">
        <v>606</v>
      </c>
      <c r="C79" s="83" t="s">
        <v>617</v>
      </c>
      <c r="D79" s="83" t="s">
        <v>608</v>
      </c>
      <c r="E79" s="83" t="s">
        <v>609</v>
      </c>
      <c r="F79" s="95" t="s">
        <v>610</v>
      </c>
      <c r="J79">
        <v>2</v>
      </c>
    </row>
    <row r="80" spans="1:27" x14ac:dyDescent="0.25">
      <c r="A80" s="109" t="s">
        <v>592</v>
      </c>
      <c r="B80" s="77">
        <v>1</v>
      </c>
      <c r="C80" s="77">
        <v>225.78125</v>
      </c>
      <c r="D80" s="77">
        <v>225.78125</v>
      </c>
      <c r="E80" s="77">
        <v>16</v>
      </c>
      <c r="F80" s="78">
        <v>2.8000000000000001E-2</v>
      </c>
      <c r="J80">
        <v>3</v>
      </c>
    </row>
    <row r="81" spans="1:44" x14ac:dyDescent="0.25">
      <c r="A81" s="79"/>
      <c r="J81">
        <v>4</v>
      </c>
    </row>
    <row r="82" spans="1:44" x14ac:dyDescent="0.25">
      <c r="A82" s="79"/>
      <c r="J82">
        <v>5</v>
      </c>
    </row>
    <row r="83" spans="1:44" x14ac:dyDescent="0.25">
      <c r="J83">
        <v>6</v>
      </c>
    </row>
    <row r="84" spans="1:44" x14ac:dyDescent="0.25">
      <c r="A84" s="80"/>
      <c r="J84">
        <v>7</v>
      </c>
    </row>
    <row r="85" spans="1:44" ht="31.5" x14ac:dyDescent="0.25">
      <c r="A85" s="64" t="s">
        <v>590</v>
      </c>
      <c r="J85">
        <v>8</v>
      </c>
      <c r="AB85" s="220"/>
      <c r="AC85" s="220"/>
      <c r="AD85" s="148" t="str">
        <f>U71</f>
        <v>Variable dependiente: NFPCM1</v>
      </c>
      <c r="AE85" s="1"/>
      <c r="AF85" s="148"/>
      <c r="AG85" s="1"/>
      <c r="AH85" s="148"/>
      <c r="AI85" s="1"/>
      <c r="AJ85" s="148"/>
      <c r="AK85" s="1"/>
      <c r="AL85" s="148"/>
      <c r="AM85" s="1"/>
      <c r="AN85" s="148"/>
      <c r="AO85" s="1"/>
      <c r="AP85" s="148"/>
      <c r="AQ85" s="1"/>
    </row>
    <row r="86" spans="1:44" ht="15.75" x14ac:dyDescent="0.25">
      <c r="A86" s="79"/>
      <c r="J86">
        <v>9</v>
      </c>
      <c r="AB86" s="220"/>
      <c r="AC86" s="220"/>
      <c r="AD86" s="148"/>
      <c r="AE86" s="1"/>
      <c r="AF86" s="148" t="str">
        <f>U99</f>
        <v>Variable dependiente: NFPCM2</v>
      </c>
      <c r="AG86" s="1"/>
      <c r="AH86" s="148"/>
      <c r="AI86" s="1"/>
      <c r="AJ86" s="148"/>
      <c r="AK86" s="1"/>
      <c r="AL86" s="148"/>
      <c r="AM86" s="1"/>
      <c r="AN86" s="148"/>
      <c r="AO86" s="1"/>
      <c r="AP86" s="148"/>
      <c r="AQ86" s="1"/>
    </row>
    <row r="87" spans="1:44" ht="25.5" x14ac:dyDescent="0.25">
      <c r="A87" s="81" t="s">
        <v>595</v>
      </c>
      <c r="J87">
        <v>10</v>
      </c>
      <c r="AB87" s="220"/>
      <c r="AC87" s="220"/>
      <c r="AD87" s="148"/>
      <c r="AE87" s="1"/>
      <c r="AF87" s="148"/>
      <c r="AG87" s="1"/>
      <c r="AH87" t="str">
        <f>U127</f>
        <v>Variable dependiente: NFPCM3</v>
      </c>
      <c r="AI87" s="1"/>
      <c r="AJ87" s="148"/>
      <c r="AK87" s="1"/>
      <c r="AL87" s="148"/>
      <c r="AM87" s="1"/>
      <c r="AN87" s="148"/>
      <c r="AO87" s="1"/>
      <c r="AP87" s="148"/>
      <c r="AQ87" s="1"/>
    </row>
    <row r="88" spans="1:44" ht="15.75" x14ac:dyDescent="0.25">
      <c r="A88" s="81"/>
      <c r="J88">
        <v>11</v>
      </c>
      <c r="V88" s="220"/>
      <c r="W88" s="220"/>
      <c r="X88" s="148"/>
      <c r="Y88" s="1"/>
      <c r="Z88" s="148"/>
      <c r="AA88" s="1"/>
      <c r="AB88" s="148"/>
      <c r="AC88" s="1"/>
      <c r="AD88" s="148"/>
      <c r="AE88" s="1"/>
      <c r="AF88" s="148"/>
      <c r="AG88" s="1"/>
      <c r="AH88" s="148"/>
      <c r="AI88" s="1"/>
      <c r="AJ88" s="148" t="str">
        <f>U155</f>
        <v>Variable dependiente: NFPCM4</v>
      </c>
      <c r="AK88" s="149"/>
    </row>
    <row r="89" spans="1:44" ht="38.25" x14ac:dyDescent="0.25">
      <c r="A89" s="81" t="s">
        <v>654</v>
      </c>
      <c r="J89">
        <v>12</v>
      </c>
      <c r="X89" s="148"/>
      <c r="Y89" s="1"/>
      <c r="Z89" s="148"/>
      <c r="AA89" s="1"/>
      <c r="AB89" s="148"/>
      <c r="AC89" s="1"/>
      <c r="AD89" s="148"/>
      <c r="AE89" s="1"/>
      <c r="AF89" s="148"/>
      <c r="AG89" s="1"/>
      <c r="AH89" s="148"/>
      <c r="AI89" s="1"/>
      <c r="AJ89" s="148"/>
      <c r="AK89" s="149"/>
      <c r="AL89" t="str">
        <f>U183</f>
        <v>Variable dependiente: NFPCM5</v>
      </c>
    </row>
    <row r="90" spans="1:44" ht="15.75" thickBot="1" x14ac:dyDescent="0.3">
      <c r="A90" s="65"/>
      <c r="J90">
        <v>13</v>
      </c>
      <c r="AN90" t="str">
        <f>U211</f>
        <v>Variable dependiente: NFPCM6</v>
      </c>
    </row>
    <row r="91" spans="1:44" ht="39.75" thickBot="1" x14ac:dyDescent="0.3">
      <c r="A91" s="90" t="s">
        <v>605</v>
      </c>
      <c r="B91" s="91" t="s">
        <v>606</v>
      </c>
      <c r="C91" s="91" t="s">
        <v>607</v>
      </c>
      <c r="D91" s="91" t="s">
        <v>608</v>
      </c>
      <c r="E91" s="91" t="s">
        <v>609</v>
      </c>
      <c r="F91" s="92" t="s">
        <v>610</v>
      </c>
      <c r="J91">
        <v>14</v>
      </c>
      <c r="AP91" t="str">
        <f>U239</f>
        <v>Variable dependiente: NFSCM1</v>
      </c>
    </row>
    <row r="92" spans="1:44" ht="15.75" thickBot="1" x14ac:dyDescent="0.3">
      <c r="A92" s="110" t="s">
        <v>611</v>
      </c>
      <c r="B92" s="68">
        <v>13</v>
      </c>
      <c r="C92" s="68">
        <v>964.65625</v>
      </c>
      <c r="D92" s="68">
        <v>74.204327000000006</v>
      </c>
      <c r="E92" s="68">
        <v>1.91</v>
      </c>
      <c r="F92" s="74">
        <v>0.1013</v>
      </c>
      <c r="J92">
        <v>15</v>
      </c>
      <c r="AR92" t="str">
        <f>U267</f>
        <v>Variable dependiente: NFSCM2</v>
      </c>
    </row>
    <row r="93" spans="1:44" ht="15.75" thickBot="1" x14ac:dyDescent="0.3">
      <c r="A93" s="110" t="s">
        <v>612</v>
      </c>
      <c r="B93" s="68">
        <v>18</v>
      </c>
      <c r="C93" s="68">
        <v>699.8125</v>
      </c>
      <c r="D93" s="68">
        <v>38.878472000000002</v>
      </c>
      <c r="E93" s="68"/>
      <c r="F93" s="74"/>
      <c r="J93">
        <v>16</v>
      </c>
    </row>
    <row r="94" spans="1:44" ht="25.5" x14ac:dyDescent="0.25">
      <c r="A94" s="109" t="s">
        <v>613</v>
      </c>
      <c r="B94" s="77">
        <v>31</v>
      </c>
      <c r="C94" s="77">
        <v>1664.46875</v>
      </c>
      <c r="D94" s="77"/>
      <c r="E94" s="77"/>
      <c r="F94" s="78"/>
      <c r="J94">
        <v>17</v>
      </c>
    </row>
    <row r="95" spans="1:44" ht="15.75" thickBot="1" x14ac:dyDescent="0.3">
      <c r="A95" s="65"/>
      <c r="J95">
        <v>18</v>
      </c>
    </row>
    <row r="96" spans="1:44" ht="27" thickBot="1" x14ac:dyDescent="0.3">
      <c r="A96" s="93" t="s">
        <v>614</v>
      </c>
      <c r="B96" s="91" t="s">
        <v>615</v>
      </c>
      <c r="C96" s="91" t="s">
        <v>616</v>
      </c>
      <c r="D96" s="92" t="s">
        <v>655</v>
      </c>
      <c r="J96">
        <v>19</v>
      </c>
    </row>
    <row r="97" spans="1:21" x14ac:dyDescent="0.25">
      <c r="A97" s="94">
        <v>0.57955800000000002</v>
      </c>
      <c r="B97" s="77">
        <v>46.947839999999999</v>
      </c>
      <c r="C97" s="77">
        <v>6.2352600000000002</v>
      </c>
      <c r="D97" s="78">
        <v>13.28125</v>
      </c>
      <c r="J97">
        <v>20</v>
      </c>
    </row>
    <row r="98" spans="1:21" ht="15.75" thickBot="1" x14ac:dyDescent="0.3">
      <c r="A98" s="65"/>
      <c r="J98">
        <v>21</v>
      </c>
    </row>
    <row r="99" spans="1:21" ht="39.75" thickBot="1" x14ac:dyDescent="0.3">
      <c r="A99" s="90" t="s">
        <v>605</v>
      </c>
      <c r="B99" s="91" t="s">
        <v>606</v>
      </c>
      <c r="C99" s="91" t="s">
        <v>617</v>
      </c>
      <c r="D99" s="91" t="s">
        <v>608</v>
      </c>
      <c r="E99" s="91" t="s">
        <v>609</v>
      </c>
      <c r="F99" s="92" t="s">
        <v>610</v>
      </c>
      <c r="K99" s="241" t="s">
        <v>1119</v>
      </c>
      <c r="L99" s="241"/>
      <c r="M99" s="112" t="str">
        <f>F99</f>
        <v>Pr &gt; F</v>
      </c>
      <c r="N99" s="113" t="str">
        <f>A89</f>
        <v>Variable dependiente: NFPCM2</v>
      </c>
      <c r="R99" s="242" t="str">
        <f>K99</f>
        <v>Fuente de variación (FV)</v>
      </c>
      <c r="S99" s="242"/>
      <c r="T99" s="112"/>
      <c r="U99" s="114" t="str">
        <f>N99</f>
        <v>Variable dependiente: NFPCM2</v>
      </c>
    </row>
    <row r="100" spans="1:21" ht="16.5" thickBot="1" x14ac:dyDescent="0.3">
      <c r="A100" s="110" t="s">
        <v>594</v>
      </c>
      <c r="B100" s="68">
        <v>3</v>
      </c>
      <c r="C100" s="68">
        <v>201.84375</v>
      </c>
      <c r="D100" s="68">
        <v>67.28125</v>
      </c>
      <c r="E100" s="68">
        <v>1.73</v>
      </c>
      <c r="F100" s="74">
        <v>0.1966</v>
      </c>
      <c r="K100" s="243" t="str">
        <f>A100</f>
        <v>Rep</v>
      </c>
      <c r="L100" s="244"/>
      <c r="M100" s="115">
        <f>F100</f>
        <v>0.1966</v>
      </c>
      <c r="N100" s="115"/>
      <c r="R100" s="245" t="str">
        <f>K100</f>
        <v>Rep</v>
      </c>
      <c r="S100" s="246"/>
      <c r="T100" s="116">
        <f>M100</f>
        <v>0.1966</v>
      </c>
      <c r="U100" s="115"/>
    </row>
    <row r="101" spans="1:21" ht="16.5" thickBot="1" x14ac:dyDescent="0.3">
      <c r="A101" s="110" t="s">
        <v>592</v>
      </c>
      <c r="B101" s="68">
        <v>1</v>
      </c>
      <c r="C101" s="68">
        <v>57.78125</v>
      </c>
      <c r="D101" s="68">
        <v>57.78125</v>
      </c>
      <c r="E101" s="68">
        <v>1.49</v>
      </c>
      <c r="F101" s="74">
        <v>0.23849999999999999</v>
      </c>
      <c r="K101" s="237" t="str">
        <f>A108</f>
        <v>A</v>
      </c>
      <c r="L101" s="238"/>
      <c r="M101" s="117">
        <f>F108</f>
        <v>0.10440000000000001</v>
      </c>
      <c r="N101" s="117"/>
      <c r="R101" s="239" t="str">
        <f t="shared" ref="R101:R104" si="2">K101</f>
        <v>A</v>
      </c>
      <c r="S101" s="240"/>
      <c r="T101" s="118">
        <f t="shared" ref="T101:T104" si="3">M101</f>
        <v>0.10440000000000001</v>
      </c>
      <c r="U101" s="117"/>
    </row>
    <row r="102" spans="1:21" ht="16.5" thickBot="1" x14ac:dyDescent="0.3">
      <c r="A102" s="110" t="s">
        <v>618</v>
      </c>
      <c r="B102" s="68">
        <v>3</v>
      </c>
      <c r="C102" s="68">
        <v>32.59375</v>
      </c>
      <c r="D102" s="68">
        <v>10.8645833</v>
      </c>
      <c r="E102" s="68">
        <v>0.28000000000000003</v>
      </c>
      <c r="F102" s="74">
        <v>0.83950000000000002</v>
      </c>
      <c r="K102" s="237" t="str">
        <f>A102</f>
        <v>A*Rep</v>
      </c>
      <c r="L102" s="238"/>
      <c r="M102" s="117">
        <f>F102</f>
        <v>0.83950000000000002</v>
      </c>
      <c r="N102" s="119"/>
      <c r="R102" s="239" t="str">
        <f t="shared" si="2"/>
        <v>A*Rep</v>
      </c>
      <c r="S102" s="240"/>
      <c r="T102" s="118">
        <f t="shared" si="3"/>
        <v>0.83950000000000002</v>
      </c>
      <c r="U102" s="119"/>
    </row>
    <row r="103" spans="1:21" ht="16.5" thickBot="1" x14ac:dyDescent="0.3">
      <c r="A103" s="110" t="s">
        <v>593</v>
      </c>
      <c r="B103" s="68">
        <v>3</v>
      </c>
      <c r="C103" s="68">
        <v>564.34375</v>
      </c>
      <c r="D103" s="68">
        <v>188.11458329999999</v>
      </c>
      <c r="E103" s="68">
        <v>4.84</v>
      </c>
      <c r="F103" s="74">
        <v>1.2200000000000001E-2</v>
      </c>
      <c r="K103" s="237" t="str">
        <f>A103</f>
        <v>B</v>
      </c>
      <c r="L103" s="238"/>
      <c r="M103" s="117">
        <f>F103</f>
        <v>1.2200000000000001E-2</v>
      </c>
      <c r="N103" s="117"/>
      <c r="R103" s="239" t="str">
        <f t="shared" si="2"/>
        <v>B</v>
      </c>
      <c r="S103" s="240"/>
      <c r="T103" s="118">
        <f t="shared" si="3"/>
        <v>1.2200000000000001E-2</v>
      </c>
      <c r="U103" s="117"/>
    </row>
    <row r="104" spans="1:21" ht="15.75" x14ac:dyDescent="0.25">
      <c r="A104" s="109" t="s">
        <v>619</v>
      </c>
      <c r="B104" s="77">
        <v>3</v>
      </c>
      <c r="C104" s="77">
        <v>108.09375</v>
      </c>
      <c r="D104" s="77">
        <v>36.03125</v>
      </c>
      <c r="E104" s="77">
        <v>0.93</v>
      </c>
      <c r="F104" s="78">
        <v>0.44800000000000001</v>
      </c>
      <c r="K104" s="237" t="str">
        <f>A104</f>
        <v>A*B</v>
      </c>
      <c r="L104" s="238"/>
      <c r="M104" s="117">
        <f>F104</f>
        <v>0.44800000000000001</v>
      </c>
      <c r="N104" s="117"/>
      <c r="R104" s="239" t="str">
        <f t="shared" si="2"/>
        <v>A*B</v>
      </c>
      <c r="S104" s="240"/>
      <c r="T104" s="118">
        <f t="shared" si="3"/>
        <v>0.44800000000000001</v>
      </c>
      <c r="U104" s="117"/>
    </row>
    <row r="105" spans="1:21" ht="16.5" thickBot="1" x14ac:dyDescent="0.3">
      <c r="A105" s="65"/>
      <c r="K105" s="231" t="s">
        <v>1120</v>
      </c>
      <c r="L105" s="232"/>
      <c r="M105" s="233">
        <f>B97</f>
        <v>46.947839999999999</v>
      </c>
      <c r="N105" s="234"/>
      <c r="R105" s="235" t="s">
        <v>1120</v>
      </c>
      <c r="S105" s="236"/>
      <c r="T105" s="233">
        <f>M105</f>
        <v>46.947839999999999</v>
      </c>
      <c r="U105" s="234"/>
    </row>
    <row r="106" spans="1:21" ht="25.5" customHeight="1" thickBot="1" x14ac:dyDescent="0.3">
      <c r="A106" s="253" t="s">
        <v>620</v>
      </c>
      <c r="B106" s="252"/>
      <c r="C106" s="252"/>
      <c r="D106" s="252"/>
      <c r="E106" s="252"/>
      <c r="F106" s="252"/>
      <c r="J106">
        <v>1</v>
      </c>
    </row>
    <row r="107" spans="1:21" ht="39.75" thickBot="1" x14ac:dyDescent="0.3">
      <c r="A107" s="84" t="s">
        <v>605</v>
      </c>
      <c r="B107" s="83" t="s">
        <v>606</v>
      </c>
      <c r="C107" s="83" t="s">
        <v>617</v>
      </c>
      <c r="D107" s="83" t="s">
        <v>608</v>
      </c>
      <c r="E107" s="83" t="s">
        <v>609</v>
      </c>
      <c r="F107" s="95" t="s">
        <v>610</v>
      </c>
      <c r="J107">
        <v>2</v>
      </c>
    </row>
    <row r="108" spans="1:21" x14ac:dyDescent="0.25">
      <c r="A108" s="109" t="s">
        <v>592</v>
      </c>
      <c r="B108" s="77">
        <v>1</v>
      </c>
      <c r="C108" s="77">
        <v>57.78125</v>
      </c>
      <c r="D108" s="77">
        <v>57.78125</v>
      </c>
      <c r="E108" s="77">
        <v>5.32</v>
      </c>
      <c r="F108" s="78">
        <v>0.10440000000000001</v>
      </c>
      <c r="J108">
        <v>3</v>
      </c>
    </row>
    <row r="109" spans="1:21" x14ac:dyDescent="0.25">
      <c r="A109" s="79"/>
      <c r="J109">
        <v>4</v>
      </c>
    </row>
    <row r="110" spans="1:21" x14ac:dyDescent="0.25">
      <c r="A110" s="79"/>
      <c r="J110">
        <v>5</v>
      </c>
    </row>
    <row r="111" spans="1:21" x14ac:dyDescent="0.25">
      <c r="J111">
        <v>6</v>
      </c>
    </row>
    <row r="112" spans="1:21" x14ac:dyDescent="0.25">
      <c r="A112" s="80"/>
      <c r="J112">
        <v>7</v>
      </c>
    </row>
    <row r="113" spans="1:21" ht="31.5" x14ac:dyDescent="0.25">
      <c r="A113" s="64" t="s">
        <v>590</v>
      </c>
      <c r="J113">
        <v>8</v>
      </c>
    </row>
    <row r="114" spans="1:21" x14ac:dyDescent="0.25">
      <c r="A114" s="79"/>
      <c r="J114">
        <v>9</v>
      </c>
    </row>
    <row r="115" spans="1:21" ht="25.5" x14ac:dyDescent="0.25">
      <c r="A115" s="81" t="s">
        <v>595</v>
      </c>
      <c r="J115">
        <v>10</v>
      </c>
    </row>
    <row r="116" spans="1:21" x14ac:dyDescent="0.25">
      <c r="A116" s="81"/>
      <c r="J116">
        <v>11</v>
      </c>
    </row>
    <row r="117" spans="1:21" ht="38.25" x14ac:dyDescent="0.25">
      <c r="A117" s="81" t="s">
        <v>656</v>
      </c>
      <c r="J117">
        <v>12</v>
      </c>
    </row>
    <row r="118" spans="1:21" ht="15.75" thickBot="1" x14ac:dyDescent="0.3">
      <c r="A118" s="65"/>
      <c r="J118">
        <v>13</v>
      </c>
    </row>
    <row r="119" spans="1:21" ht="39.75" thickBot="1" x14ac:dyDescent="0.3">
      <c r="A119" s="90" t="s">
        <v>605</v>
      </c>
      <c r="B119" s="91" t="s">
        <v>606</v>
      </c>
      <c r="C119" s="91" t="s">
        <v>607</v>
      </c>
      <c r="D119" s="91" t="s">
        <v>608</v>
      </c>
      <c r="E119" s="91" t="s">
        <v>609</v>
      </c>
      <c r="F119" s="92" t="s">
        <v>610</v>
      </c>
      <c r="J119">
        <v>14</v>
      </c>
    </row>
    <row r="120" spans="1:21" ht="15.75" thickBot="1" x14ac:dyDescent="0.3">
      <c r="A120" s="110" t="s">
        <v>611</v>
      </c>
      <c r="B120" s="68">
        <v>13</v>
      </c>
      <c r="C120" s="68">
        <v>1498.15625</v>
      </c>
      <c r="D120" s="68">
        <v>115.242788</v>
      </c>
      <c r="E120" s="68">
        <v>2.16</v>
      </c>
      <c r="F120" s="74">
        <v>6.4699999999999994E-2</v>
      </c>
      <c r="J120">
        <v>15</v>
      </c>
    </row>
    <row r="121" spans="1:21" ht="15.75" thickBot="1" x14ac:dyDescent="0.3">
      <c r="A121" s="110" t="s">
        <v>612</v>
      </c>
      <c r="B121" s="68">
        <v>18</v>
      </c>
      <c r="C121" s="68">
        <v>958.3125</v>
      </c>
      <c r="D121" s="68">
        <v>53.239583000000003</v>
      </c>
      <c r="E121" s="68"/>
      <c r="F121" s="74"/>
      <c r="J121">
        <v>16</v>
      </c>
    </row>
    <row r="122" spans="1:21" ht="25.5" x14ac:dyDescent="0.25">
      <c r="A122" s="109" t="s">
        <v>613</v>
      </c>
      <c r="B122" s="77">
        <v>31</v>
      </c>
      <c r="C122" s="77">
        <v>2456.46875</v>
      </c>
      <c r="D122" s="77"/>
      <c r="E122" s="77"/>
      <c r="F122" s="78"/>
      <c r="J122">
        <v>17</v>
      </c>
    </row>
    <row r="123" spans="1:21" ht="15.75" thickBot="1" x14ac:dyDescent="0.3">
      <c r="A123" s="65"/>
      <c r="J123">
        <v>18</v>
      </c>
    </row>
    <row r="124" spans="1:21" ht="27" thickBot="1" x14ac:dyDescent="0.3">
      <c r="A124" s="93" t="s">
        <v>614</v>
      </c>
      <c r="B124" s="91" t="s">
        <v>615</v>
      </c>
      <c r="C124" s="91" t="s">
        <v>616</v>
      </c>
      <c r="D124" s="92" t="s">
        <v>657</v>
      </c>
      <c r="J124">
        <v>19</v>
      </c>
    </row>
    <row r="125" spans="1:21" x14ac:dyDescent="0.25">
      <c r="A125" s="94">
        <v>0.60988200000000004</v>
      </c>
      <c r="B125" s="77">
        <v>51.091790000000003</v>
      </c>
      <c r="C125" s="77">
        <v>7.2965460000000002</v>
      </c>
      <c r="D125" s="78">
        <v>14.28125</v>
      </c>
      <c r="J125">
        <v>20</v>
      </c>
    </row>
    <row r="126" spans="1:21" ht="15.75" thickBot="1" x14ac:dyDescent="0.3">
      <c r="A126" s="65"/>
      <c r="J126">
        <v>21</v>
      </c>
    </row>
    <row r="127" spans="1:21" ht="39.75" thickBot="1" x14ac:dyDescent="0.3">
      <c r="A127" s="90" t="s">
        <v>605</v>
      </c>
      <c r="B127" s="91" t="s">
        <v>606</v>
      </c>
      <c r="C127" s="91" t="s">
        <v>617</v>
      </c>
      <c r="D127" s="91" t="s">
        <v>608</v>
      </c>
      <c r="E127" s="91" t="s">
        <v>609</v>
      </c>
      <c r="F127" s="92" t="s">
        <v>610</v>
      </c>
      <c r="K127" s="241" t="s">
        <v>1119</v>
      </c>
      <c r="L127" s="241"/>
      <c r="M127" s="112" t="str">
        <f>F127</f>
        <v>Pr &gt; F</v>
      </c>
      <c r="N127" s="113" t="str">
        <f>A117</f>
        <v>Variable dependiente: NFPCM3</v>
      </c>
      <c r="R127" s="242" t="str">
        <f>K127</f>
        <v>Fuente de variación (FV)</v>
      </c>
      <c r="S127" s="242"/>
      <c r="T127" s="112"/>
      <c r="U127" s="114" t="str">
        <f>N127</f>
        <v>Variable dependiente: NFPCM3</v>
      </c>
    </row>
    <row r="128" spans="1:21" ht="16.5" thickBot="1" x14ac:dyDescent="0.3">
      <c r="A128" s="110" t="s">
        <v>594</v>
      </c>
      <c r="B128" s="68">
        <v>3</v>
      </c>
      <c r="C128" s="68">
        <v>335.34375</v>
      </c>
      <c r="D128" s="68">
        <v>111.78125</v>
      </c>
      <c r="E128" s="68">
        <v>2.1</v>
      </c>
      <c r="F128" s="74">
        <v>0.13600000000000001</v>
      </c>
      <c r="K128" s="243" t="str">
        <f>A128</f>
        <v>Rep</v>
      </c>
      <c r="L128" s="244"/>
      <c r="M128" s="115">
        <f>F128</f>
        <v>0.13600000000000001</v>
      </c>
      <c r="N128" s="115"/>
      <c r="R128" s="245" t="str">
        <f>K128</f>
        <v>Rep</v>
      </c>
      <c r="S128" s="246"/>
      <c r="T128" s="116">
        <f>M128</f>
        <v>0.13600000000000001</v>
      </c>
      <c r="U128" s="115"/>
    </row>
    <row r="129" spans="1:21" ht="16.5" thickBot="1" x14ac:dyDescent="0.3">
      <c r="A129" s="110" t="s">
        <v>592</v>
      </c>
      <c r="B129" s="68">
        <v>1</v>
      </c>
      <c r="C129" s="68">
        <v>536.28125</v>
      </c>
      <c r="D129" s="68">
        <v>536.28125</v>
      </c>
      <c r="E129" s="68">
        <v>10.07</v>
      </c>
      <c r="F129" s="74">
        <v>5.3E-3</v>
      </c>
      <c r="K129" s="237" t="str">
        <f>A136</f>
        <v>A</v>
      </c>
      <c r="L129" s="238"/>
      <c r="M129" s="117">
        <f>F136</f>
        <v>8.0000000000000002E-3</v>
      </c>
      <c r="N129" s="117"/>
      <c r="R129" s="239" t="str">
        <f t="shared" ref="R129:R132" si="4">K129</f>
        <v>A</v>
      </c>
      <c r="S129" s="240"/>
      <c r="T129" s="118">
        <f t="shared" ref="T129:T132" si="5">M129</f>
        <v>8.0000000000000002E-3</v>
      </c>
      <c r="U129" s="117"/>
    </row>
    <row r="130" spans="1:21" ht="16.5" thickBot="1" x14ac:dyDescent="0.3">
      <c r="A130" s="110" t="s">
        <v>618</v>
      </c>
      <c r="B130" s="68">
        <v>3</v>
      </c>
      <c r="C130" s="68">
        <v>40.09375</v>
      </c>
      <c r="D130" s="68">
        <v>13.3645833</v>
      </c>
      <c r="E130" s="68">
        <v>0.25</v>
      </c>
      <c r="F130" s="74">
        <v>0.85960000000000003</v>
      </c>
      <c r="K130" s="237" t="str">
        <f>A130</f>
        <v>A*Rep</v>
      </c>
      <c r="L130" s="238"/>
      <c r="M130" s="117">
        <f>F130</f>
        <v>0.85960000000000003</v>
      </c>
      <c r="N130" s="119"/>
      <c r="R130" s="239" t="str">
        <f t="shared" si="4"/>
        <v>A*Rep</v>
      </c>
      <c r="S130" s="240"/>
      <c r="T130" s="118">
        <f t="shared" si="5"/>
        <v>0.85960000000000003</v>
      </c>
      <c r="U130" s="119"/>
    </row>
    <row r="131" spans="1:21" ht="16.5" thickBot="1" x14ac:dyDescent="0.3">
      <c r="A131" s="110" t="s">
        <v>593</v>
      </c>
      <c r="B131" s="68">
        <v>3</v>
      </c>
      <c r="C131" s="68">
        <v>314.59375</v>
      </c>
      <c r="D131" s="68">
        <v>104.86458330000001</v>
      </c>
      <c r="E131" s="68">
        <v>1.97</v>
      </c>
      <c r="F131" s="74">
        <v>0.1547</v>
      </c>
      <c r="K131" s="237" t="str">
        <f>A131</f>
        <v>B</v>
      </c>
      <c r="L131" s="238"/>
      <c r="M131" s="117">
        <f>F131</f>
        <v>0.1547</v>
      </c>
      <c r="N131" s="117"/>
      <c r="R131" s="239" t="str">
        <f t="shared" si="4"/>
        <v>B</v>
      </c>
      <c r="S131" s="240"/>
      <c r="T131" s="118">
        <f t="shared" si="5"/>
        <v>0.1547</v>
      </c>
      <c r="U131" s="117"/>
    </row>
    <row r="132" spans="1:21" ht="15.75" x14ac:dyDescent="0.25">
      <c r="A132" s="109" t="s">
        <v>619</v>
      </c>
      <c r="B132" s="77">
        <v>3</v>
      </c>
      <c r="C132" s="77">
        <v>271.84375</v>
      </c>
      <c r="D132" s="77">
        <v>90.614583300000007</v>
      </c>
      <c r="E132" s="77">
        <v>1.7</v>
      </c>
      <c r="F132" s="78">
        <v>0.20230000000000001</v>
      </c>
      <c r="K132" s="237" t="str">
        <f>A132</f>
        <v>A*B</v>
      </c>
      <c r="L132" s="238"/>
      <c r="M132" s="117">
        <f>F132</f>
        <v>0.20230000000000001</v>
      </c>
      <c r="N132" s="117"/>
      <c r="R132" s="239" t="str">
        <f t="shared" si="4"/>
        <v>A*B</v>
      </c>
      <c r="S132" s="240"/>
      <c r="T132" s="118">
        <f t="shared" si="5"/>
        <v>0.20230000000000001</v>
      </c>
      <c r="U132" s="117"/>
    </row>
    <row r="133" spans="1:21" ht="16.5" thickBot="1" x14ac:dyDescent="0.3">
      <c r="A133" s="65"/>
      <c r="K133" s="231" t="s">
        <v>1120</v>
      </c>
      <c r="L133" s="232"/>
      <c r="M133" s="233">
        <f>B125</f>
        <v>51.091790000000003</v>
      </c>
      <c r="N133" s="234"/>
      <c r="R133" s="235" t="s">
        <v>1120</v>
      </c>
      <c r="S133" s="236"/>
      <c r="T133" s="233">
        <f>M133</f>
        <v>51.091790000000003</v>
      </c>
      <c r="U133" s="234"/>
    </row>
    <row r="134" spans="1:21" ht="25.5" customHeight="1" thickBot="1" x14ac:dyDescent="0.3">
      <c r="A134" s="253" t="s">
        <v>620</v>
      </c>
      <c r="B134" s="252"/>
      <c r="C134" s="252"/>
      <c r="D134" s="252"/>
      <c r="E134" s="252"/>
      <c r="F134" s="252"/>
      <c r="J134">
        <v>1</v>
      </c>
    </row>
    <row r="135" spans="1:21" ht="39.75" thickBot="1" x14ac:dyDescent="0.3">
      <c r="A135" s="84" t="s">
        <v>605</v>
      </c>
      <c r="B135" s="83" t="s">
        <v>606</v>
      </c>
      <c r="C135" s="83" t="s">
        <v>617</v>
      </c>
      <c r="D135" s="83" t="s">
        <v>608</v>
      </c>
      <c r="E135" s="83" t="s">
        <v>609</v>
      </c>
      <c r="F135" s="95" t="s">
        <v>610</v>
      </c>
      <c r="J135">
        <v>2</v>
      </c>
    </row>
    <row r="136" spans="1:21" x14ac:dyDescent="0.25">
      <c r="A136" s="109" t="s">
        <v>592</v>
      </c>
      <c r="B136" s="77">
        <v>1</v>
      </c>
      <c r="C136" s="77">
        <v>536.28125</v>
      </c>
      <c r="D136" s="77">
        <v>536.28125</v>
      </c>
      <c r="E136" s="77">
        <v>40.130000000000003</v>
      </c>
      <c r="F136" s="78">
        <v>8.0000000000000002E-3</v>
      </c>
      <c r="J136">
        <v>3</v>
      </c>
    </row>
    <row r="137" spans="1:21" x14ac:dyDescent="0.25">
      <c r="A137" s="79"/>
      <c r="J137">
        <v>4</v>
      </c>
    </row>
    <row r="138" spans="1:21" x14ac:dyDescent="0.25">
      <c r="A138" s="79"/>
      <c r="J138">
        <v>5</v>
      </c>
    </row>
    <row r="139" spans="1:21" x14ac:dyDescent="0.25">
      <c r="J139">
        <v>6</v>
      </c>
    </row>
    <row r="140" spans="1:21" x14ac:dyDescent="0.25">
      <c r="A140" s="80"/>
      <c r="J140">
        <v>7</v>
      </c>
    </row>
    <row r="141" spans="1:21" ht="31.5" x14ac:dyDescent="0.25">
      <c r="A141" s="64" t="s">
        <v>590</v>
      </c>
      <c r="J141">
        <v>8</v>
      </c>
    </row>
    <row r="142" spans="1:21" x14ac:dyDescent="0.25">
      <c r="A142" s="79"/>
      <c r="J142">
        <v>9</v>
      </c>
    </row>
    <row r="143" spans="1:21" ht="25.5" x14ac:dyDescent="0.25">
      <c r="A143" s="81" t="s">
        <v>595</v>
      </c>
      <c r="J143">
        <v>10</v>
      </c>
    </row>
    <row r="144" spans="1:21" x14ac:dyDescent="0.25">
      <c r="A144" s="81"/>
      <c r="J144">
        <v>11</v>
      </c>
    </row>
    <row r="145" spans="1:21" ht="38.25" x14ac:dyDescent="0.25">
      <c r="A145" s="81" t="s">
        <v>658</v>
      </c>
      <c r="J145">
        <v>12</v>
      </c>
    </row>
    <row r="146" spans="1:21" ht="15.75" thickBot="1" x14ac:dyDescent="0.3">
      <c r="A146" s="65"/>
      <c r="J146">
        <v>13</v>
      </c>
    </row>
    <row r="147" spans="1:21" ht="39.75" thickBot="1" x14ac:dyDescent="0.3">
      <c r="A147" s="90" t="s">
        <v>605</v>
      </c>
      <c r="B147" s="91" t="s">
        <v>606</v>
      </c>
      <c r="C147" s="91" t="s">
        <v>607</v>
      </c>
      <c r="D147" s="91" t="s">
        <v>608</v>
      </c>
      <c r="E147" s="91" t="s">
        <v>609</v>
      </c>
      <c r="F147" s="92" t="s">
        <v>610</v>
      </c>
      <c r="J147">
        <v>14</v>
      </c>
    </row>
    <row r="148" spans="1:21" ht="15.75" thickBot="1" x14ac:dyDescent="0.3">
      <c r="A148" s="110" t="s">
        <v>611</v>
      </c>
      <c r="B148" s="68">
        <v>13</v>
      </c>
      <c r="C148" s="68">
        <v>1952.25</v>
      </c>
      <c r="D148" s="68">
        <v>150.17307700000001</v>
      </c>
      <c r="E148" s="68">
        <v>2.44</v>
      </c>
      <c r="F148" s="74">
        <v>4.07E-2</v>
      </c>
      <c r="J148">
        <v>15</v>
      </c>
    </row>
    <row r="149" spans="1:21" ht="15.75" thickBot="1" x14ac:dyDescent="0.3">
      <c r="A149" s="110" t="s">
        <v>612</v>
      </c>
      <c r="B149" s="68">
        <v>18</v>
      </c>
      <c r="C149" s="68">
        <v>1109.625</v>
      </c>
      <c r="D149" s="68">
        <v>61.645833000000003</v>
      </c>
      <c r="E149" s="68"/>
      <c r="F149" s="74"/>
      <c r="J149">
        <v>16</v>
      </c>
    </row>
    <row r="150" spans="1:21" ht="25.5" x14ac:dyDescent="0.25">
      <c r="A150" s="109" t="s">
        <v>613</v>
      </c>
      <c r="B150" s="77">
        <v>31</v>
      </c>
      <c r="C150" s="77">
        <v>3061.875</v>
      </c>
      <c r="D150" s="77"/>
      <c r="E150" s="77"/>
      <c r="F150" s="78"/>
      <c r="J150">
        <v>17</v>
      </c>
    </row>
    <row r="151" spans="1:21" ht="15.75" thickBot="1" x14ac:dyDescent="0.3">
      <c r="A151" s="65"/>
      <c r="J151">
        <v>18</v>
      </c>
    </row>
    <row r="152" spans="1:21" ht="27" thickBot="1" x14ac:dyDescent="0.3">
      <c r="A152" s="93" t="s">
        <v>614</v>
      </c>
      <c r="B152" s="91" t="s">
        <v>615</v>
      </c>
      <c r="C152" s="91" t="s">
        <v>616</v>
      </c>
      <c r="D152" s="92" t="s">
        <v>659</v>
      </c>
      <c r="J152">
        <v>19</v>
      </c>
    </row>
    <row r="153" spans="1:21" x14ac:dyDescent="0.25">
      <c r="A153" s="94">
        <v>0.63759999999999994</v>
      </c>
      <c r="B153" s="77">
        <v>46.355640000000001</v>
      </c>
      <c r="C153" s="77">
        <v>7.8514860000000004</v>
      </c>
      <c r="D153" s="78">
        <v>16.9375</v>
      </c>
      <c r="J153">
        <v>20</v>
      </c>
    </row>
    <row r="154" spans="1:21" ht="15.75" thickBot="1" x14ac:dyDescent="0.3">
      <c r="A154" s="65"/>
      <c r="J154">
        <v>21</v>
      </c>
    </row>
    <row r="155" spans="1:21" ht="39.75" thickBot="1" x14ac:dyDescent="0.3">
      <c r="A155" s="90" t="s">
        <v>605</v>
      </c>
      <c r="B155" s="91" t="s">
        <v>606</v>
      </c>
      <c r="C155" s="91" t="s">
        <v>617</v>
      </c>
      <c r="D155" s="91" t="s">
        <v>608</v>
      </c>
      <c r="E155" s="91" t="s">
        <v>609</v>
      </c>
      <c r="F155" s="92" t="s">
        <v>610</v>
      </c>
      <c r="K155" s="241" t="s">
        <v>1119</v>
      </c>
      <c r="L155" s="241"/>
      <c r="M155" s="112" t="str">
        <f>F155</f>
        <v>Pr &gt; F</v>
      </c>
      <c r="N155" s="113" t="str">
        <f>A145</f>
        <v>Variable dependiente: NFPCM4</v>
      </c>
      <c r="R155" s="242" t="str">
        <f>K155</f>
        <v>Fuente de variación (FV)</v>
      </c>
      <c r="S155" s="242"/>
      <c r="T155" s="112"/>
      <c r="U155" s="114" t="str">
        <f>N155</f>
        <v>Variable dependiente: NFPCM4</v>
      </c>
    </row>
    <row r="156" spans="1:21" ht="16.5" thickBot="1" x14ac:dyDescent="0.3">
      <c r="A156" s="110" t="s">
        <v>594</v>
      </c>
      <c r="B156" s="68">
        <v>3</v>
      </c>
      <c r="C156" s="68">
        <v>928.125</v>
      </c>
      <c r="D156" s="68">
        <v>309.375</v>
      </c>
      <c r="E156" s="68">
        <v>5.0199999999999996</v>
      </c>
      <c r="F156" s="74">
        <v>1.06E-2</v>
      </c>
      <c r="K156" s="243" t="str">
        <f>A156</f>
        <v>Rep</v>
      </c>
      <c r="L156" s="244"/>
      <c r="M156" s="115">
        <f>F156</f>
        <v>1.06E-2</v>
      </c>
      <c r="N156" s="115"/>
      <c r="R156" s="245" t="str">
        <f>K156</f>
        <v>Rep</v>
      </c>
      <c r="S156" s="246"/>
      <c r="T156" s="116">
        <f>M156</f>
        <v>1.06E-2</v>
      </c>
      <c r="U156" s="115"/>
    </row>
    <row r="157" spans="1:21" ht="16.5" thickBot="1" x14ac:dyDescent="0.3">
      <c r="A157" s="110" t="s">
        <v>592</v>
      </c>
      <c r="B157" s="68">
        <v>1</v>
      </c>
      <c r="C157" s="68">
        <v>18</v>
      </c>
      <c r="D157" s="68">
        <v>18</v>
      </c>
      <c r="E157" s="68">
        <v>0.28999999999999998</v>
      </c>
      <c r="F157" s="74">
        <v>0.59560000000000002</v>
      </c>
      <c r="K157" s="237" t="str">
        <f>A164</f>
        <v>A</v>
      </c>
      <c r="L157" s="238"/>
      <c r="M157" s="117">
        <f>F164</f>
        <v>0.61799999999999999</v>
      </c>
      <c r="N157" s="117"/>
      <c r="R157" s="239" t="str">
        <f t="shared" ref="R157:R160" si="6">K157</f>
        <v>A</v>
      </c>
      <c r="S157" s="240"/>
      <c r="T157" s="118">
        <f t="shared" ref="T157:T160" si="7">M157</f>
        <v>0.61799999999999999</v>
      </c>
      <c r="U157" s="117"/>
    </row>
    <row r="158" spans="1:21" ht="16.5" thickBot="1" x14ac:dyDescent="0.3">
      <c r="A158" s="110" t="s">
        <v>618</v>
      </c>
      <c r="B158" s="68">
        <v>3</v>
      </c>
      <c r="C158" s="68">
        <v>175.75</v>
      </c>
      <c r="D158" s="68">
        <v>58.5833333</v>
      </c>
      <c r="E158" s="68">
        <v>0.95</v>
      </c>
      <c r="F158" s="74">
        <v>0.43730000000000002</v>
      </c>
      <c r="K158" s="237" t="str">
        <f>A158</f>
        <v>A*Rep</v>
      </c>
      <c r="L158" s="238"/>
      <c r="M158" s="117">
        <f>F158</f>
        <v>0.43730000000000002</v>
      </c>
      <c r="N158" s="119"/>
      <c r="R158" s="239" t="str">
        <f t="shared" si="6"/>
        <v>A*Rep</v>
      </c>
      <c r="S158" s="240"/>
      <c r="T158" s="118">
        <f t="shared" si="7"/>
        <v>0.43730000000000002</v>
      </c>
      <c r="U158" s="119"/>
    </row>
    <row r="159" spans="1:21" ht="16.5" thickBot="1" x14ac:dyDescent="0.3">
      <c r="A159" s="110" t="s">
        <v>593</v>
      </c>
      <c r="B159" s="68">
        <v>3</v>
      </c>
      <c r="C159" s="68">
        <v>629.625</v>
      </c>
      <c r="D159" s="68">
        <v>209.875</v>
      </c>
      <c r="E159" s="68">
        <v>3.4</v>
      </c>
      <c r="F159" s="74">
        <v>4.02E-2</v>
      </c>
      <c r="K159" s="237" t="str">
        <f>A159</f>
        <v>B</v>
      </c>
      <c r="L159" s="238"/>
      <c r="M159" s="117">
        <f>F159</f>
        <v>4.02E-2</v>
      </c>
      <c r="N159" s="117"/>
      <c r="R159" s="239" t="str">
        <f t="shared" si="6"/>
        <v>B</v>
      </c>
      <c r="S159" s="240"/>
      <c r="T159" s="118">
        <f t="shared" si="7"/>
        <v>4.02E-2</v>
      </c>
      <c r="U159" s="117"/>
    </row>
    <row r="160" spans="1:21" ht="15.75" x14ac:dyDescent="0.25">
      <c r="A160" s="109" t="s">
        <v>619</v>
      </c>
      <c r="B160" s="77">
        <v>3</v>
      </c>
      <c r="C160" s="77">
        <v>200.75</v>
      </c>
      <c r="D160" s="77">
        <v>66.916666699999993</v>
      </c>
      <c r="E160" s="77">
        <v>1.0900000000000001</v>
      </c>
      <c r="F160" s="78">
        <v>0.3805</v>
      </c>
      <c r="K160" s="237" t="str">
        <f>A160</f>
        <v>A*B</v>
      </c>
      <c r="L160" s="238"/>
      <c r="M160" s="117">
        <f>F160</f>
        <v>0.3805</v>
      </c>
      <c r="N160" s="117"/>
      <c r="R160" s="239" t="str">
        <f t="shared" si="6"/>
        <v>A*B</v>
      </c>
      <c r="S160" s="240"/>
      <c r="T160" s="118">
        <f t="shared" si="7"/>
        <v>0.3805</v>
      </c>
      <c r="U160" s="117"/>
    </row>
    <row r="161" spans="1:21" ht="16.5" thickBot="1" x14ac:dyDescent="0.3">
      <c r="A161" s="65"/>
      <c r="K161" s="231" t="s">
        <v>1120</v>
      </c>
      <c r="L161" s="232"/>
      <c r="M161" s="233">
        <f>B153</f>
        <v>46.355640000000001</v>
      </c>
      <c r="N161" s="234"/>
      <c r="R161" s="235" t="s">
        <v>1120</v>
      </c>
      <c r="S161" s="236"/>
      <c r="T161" s="233">
        <f>M161</f>
        <v>46.355640000000001</v>
      </c>
      <c r="U161" s="234"/>
    </row>
    <row r="162" spans="1:21" ht="25.5" customHeight="1" thickBot="1" x14ac:dyDescent="0.3">
      <c r="A162" s="253" t="s">
        <v>620</v>
      </c>
      <c r="B162" s="252"/>
      <c r="C162" s="252"/>
      <c r="D162" s="252"/>
      <c r="E162" s="252"/>
      <c r="F162" s="252"/>
      <c r="J162">
        <v>1</v>
      </c>
    </row>
    <row r="163" spans="1:21" ht="39.75" thickBot="1" x14ac:dyDescent="0.3">
      <c r="A163" s="84" t="s">
        <v>605</v>
      </c>
      <c r="B163" s="83" t="s">
        <v>606</v>
      </c>
      <c r="C163" s="83" t="s">
        <v>617</v>
      </c>
      <c r="D163" s="83" t="s">
        <v>608</v>
      </c>
      <c r="E163" s="83" t="s">
        <v>609</v>
      </c>
      <c r="F163" s="95" t="s">
        <v>610</v>
      </c>
      <c r="J163">
        <v>2</v>
      </c>
    </row>
    <row r="164" spans="1:21" x14ac:dyDescent="0.25">
      <c r="A164" s="109" t="s">
        <v>592</v>
      </c>
      <c r="B164" s="77">
        <v>1</v>
      </c>
      <c r="C164" s="77">
        <v>18</v>
      </c>
      <c r="D164" s="77">
        <v>18</v>
      </c>
      <c r="E164" s="77">
        <v>0.31</v>
      </c>
      <c r="F164" s="78">
        <v>0.61799999999999999</v>
      </c>
      <c r="J164">
        <v>3</v>
      </c>
    </row>
    <row r="165" spans="1:21" x14ac:dyDescent="0.25">
      <c r="A165" s="79"/>
      <c r="J165">
        <v>4</v>
      </c>
    </row>
    <row r="166" spans="1:21" x14ac:dyDescent="0.25">
      <c r="A166" s="79"/>
      <c r="J166">
        <v>5</v>
      </c>
    </row>
    <row r="167" spans="1:21" x14ac:dyDescent="0.25">
      <c r="J167">
        <v>6</v>
      </c>
    </row>
    <row r="168" spans="1:21" x14ac:dyDescent="0.25">
      <c r="A168" s="80"/>
      <c r="J168">
        <v>7</v>
      </c>
    </row>
    <row r="169" spans="1:21" ht="31.5" x14ac:dyDescent="0.25">
      <c r="A169" s="64" t="s">
        <v>590</v>
      </c>
      <c r="J169">
        <v>8</v>
      </c>
    </row>
    <row r="170" spans="1:21" x14ac:dyDescent="0.25">
      <c r="A170" s="79"/>
      <c r="J170">
        <v>9</v>
      </c>
    </row>
    <row r="171" spans="1:21" ht="25.5" x14ac:dyDescent="0.25">
      <c r="A171" s="81" t="s">
        <v>595</v>
      </c>
      <c r="J171">
        <v>10</v>
      </c>
    </row>
    <row r="172" spans="1:21" x14ac:dyDescent="0.25">
      <c r="A172" s="81"/>
      <c r="J172">
        <v>11</v>
      </c>
    </row>
    <row r="173" spans="1:21" ht="38.25" x14ac:dyDescent="0.25">
      <c r="A173" s="81" t="s">
        <v>660</v>
      </c>
      <c r="J173">
        <v>12</v>
      </c>
    </row>
    <row r="174" spans="1:21" ht="15.75" thickBot="1" x14ac:dyDescent="0.3">
      <c r="A174" s="65"/>
      <c r="J174">
        <v>13</v>
      </c>
    </row>
    <row r="175" spans="1:21" ht="39.75" thickBot="1" x14ac:dyDescent="0.3">
      <c r="A175" s="90" t="s">
        <v>605</v>
      </c>
      <c r="B175" s="91" t="s">
        <v>606</v>
      </c>
      <c r="C175" s="91" t="s">
        <v>607</v>
      </c>
      <c r="D175" s="91" t="s">
        <v>608</v>
      </c>
      <c r="E175" s="91" t="s">
        <v>609</v>
      </c>
      <c r="F175" s="92" t="s">
        <v>610</v>
      </c>
      <c r="J175">
        <v>14</v>
      </c>
    </row>
    <row r="176" spans="1:21" ht="15.75" thickBot="1" x14ac:dyDescent="0.3">
      <c r="A176" s="110" t="s">
        <v>611</v>
      </c>
      <c r="B176" s="68">
        <v>13</v>
      </c>
      <c r="C176" s="68">
        <v>1263</v>
      </c>
      <c r="D176" s="68">
        <v>97.153846000000001</v>
      </c>
      <c r="E176" s="68">
        <v>2.2200000000000002</v>
      </c>
      <c r="F176" s="74">
        <v>5.8400000000000001E-2</v>
      </c>
      <c r="J176">
        <v>15</v>
      </c>
    </row>
    <row r="177" spans="1:21" ht="15.75" thickBot="1" x14ac:dyDescent="0.3">
      <c r="A177" s="110" t="s">
        <v>612</v>
      </c>
      <c r="B177" s="68">
        <v>18</v>
      </c>
      <c r="C177" s="68">
        <v>786.5</v>
      </c>
      <c r="D177" s="68">
        <v>43.694443999999997</v>
      </c>
      <c r="E177" s="68"/>
      <c r="F177" s="74"/>
      <c r="J177">
        <v>16</v>
      </c>
    </row>
    <row r="178" spans="1:21" ht="25.5" x14ac:dyDescent="0.25">
      <c r="A178" s="109" t="s">
        <v>613</v>
      </c>
      <c r="B178" s="77">
        <v>31</v>
      </c>
      <c r="C178" s="77">
        <v>2049.5</v>
      </c>
      <c r="D178" s="77"/>
      <c r="E178" s="77"/>
      <c r="F178" s="78"/>
      <c r="J178">
        <v>17</v>
      </c>
    </row>
    <row r="179" spans="1:21" ht="15.75" thickBot="1" x14ac:dyDescent="0.3">
      <c r="A179" s="65"/>
      <c r="J179">
        <v>18</v>
      </c>
    </row>
    <row r="180" spans="1:21" ht="27" thickBot="1" x14ac:dyDescent="0.3">
      <c r="A180" s="93" t="s">
        <v>614</v>
      </c>
      <c r="B180" s="91" t="s">
        <v>615</v>
      </c>
      <c r="C180" s="91" t="s">
        <v>616</v>
      </c>
      <c r="D180" s="92" t="s">
        <v>661</v>
      </c>
      <c r="J180">
        <v>19</v>
      </c>
    </row>
    <row r="181" spans="1:21" x14ac:dyDescent="0.25">
      <c r="A181" s="94">
        <v>0.61624800000000002</v>
      </c>
      <c r="B181" s="77">
        <v>60.783239999999999</v>
      </c>
      <c r="C181" s="77">
        <v>6.6101770000000002</v>
      </c>
      <c r="D181" s="78">
        <v>10.875</v>
      </c>
      <c r="J181">
        <v>20</v>
      </c>
    </row>
    <row r="182" spans="1:21" ht="15.75" thickBot="1" x14ac:dyDescent="0.3">
      <c r="A182" s="65"/>
      <c r="J182">
        <v>21</v>
      </c>
    </row>
    <row r="183" spans="1:21" ht="39.75" thickBot="1" x14ac:dyDescent="0.3">
      <c r="A183" s="90" t="s">
        <v>605</v>
      </c>
      <c r="B183" s="91" t="s">
        <v>606</v>
      </c>
      <c r="C183" s="91" t="s">
        <v>617</v>
      </c>
      <c r="D183" s="91" t="s">
        <v>608</v>
      </c>
      <c r="E183" s="91" t="s">
        <v>609</v>
      </c>
      <c r="F183" s="92" t="s">
        <v>610</v>
      </c>
      <c r="K183" s="241" t="s">
        <v>1119</v>
      </c>
      <c r="L183" s="241"/>
      <c r="M183" s="112" t="str">
        <f>F183</f>
        <v>Pr &gt; F</v>
      </c>
      <c r="N183" s="113" t="str">
        <f>A173</f>
        <v>Variable dependiente: NFPCM5</v>
      </c>
      <c r="R183" s="242" t="str">
        <f>K183</f>
        <v>Fuente de variación (FV)</v>
      </c>
      <c r="S183" s="242"/>
      <c r="T183" s="112"/>
      <c r="U183" s="114" t="str">
        <f>N183</f>
        <v>Variable dependiente: NFPCM5</v>
      </c>
    </row>
    <row r="184" spans="1:21" ht="16.5" thickBot="1" x14ac:dyDescent="0.3">
      <c r="A184" s="110" t="s">
        <v>594</v>
      </c>
      <c r="B184" s="68">
        <v>3</v>
      </c>
      <c r="C184" s="68">
        <v>426.75</v>
      </c>
      <c r="D184" s="68">
        <v>142.25</v>
      </c>
      <c r="E184" s="68">
        <v>3.26</v>
      </c>
      <c r="F184" s="74">
        <v>4.5900000000000003E-2</v>
      </c>
      <c r="K184" s="243" t="str">
        <f>A184</f>
        <v>Rep</v>
      </c>
      <c r="L184" s="244"/>
      <c r="M184" s="115">
        <f>F184</f>
        <v>4.5900000000000003E-2</v>
      </c>
      <c r="N184" s="115"/>
      <c r="R184" s="245" t="str">
        <f>K184</f>
        <v>Rep</v>
      </c>
      <c r="S184" s="246"/>
      <c r="T184" s="116">
        <f>M184</f>
        <v>4.5900000000000003E-2</v>
      </c>
      <c r="U184" s="115"/>
    </row>
    <row r="185" spans="1:21" ht="16.5" thickBot="1" x14ac:dyDescent="0.3">
      <c r="A185" s="110" t="s">
        <v>592</v>
      </c>
      <c r="B185" s="68">
        <v>1</v>
      </c>
      <c r="C185" s="68">
        <v>128</v>
      </c>
      <c r="D185" s="68">
        <v>128</v>
      </c>
      <c r="E185" s="68">
        <v>2.93</v>
      </c>
      <c r="F185" s="74">
        <v>0.1042</v>
      </c>
      <c r="K185" s="237" t="str">
        <f>A192</f>
        <v>A</v>
      </c>
      <c r="L185" s="238"/>
      <c r="M185" s="117">
        <f>F192</f>
        <v>0.1246</v>
      </c>
      <c r="N185" s="117"/>
      <c r="R185" s="239" t="str">
        <f t="shared" ref="R185:R188" si="8">K185</f>
        <v>A</v>
      </c>
      <c r="S185" s="240"/>
      <c r="T185" s="118">
        <f t="shared" ref="T185:T188" si="9">M185</f>
        <v>0.1246</v>
      </c>
      <c r="U185" s="117"/>
    </row>
    <row r="186" spans="1:21" ht="16.5" thickBot="1" x14ac:dyDescent="0.3">
      <c r="A186" s="110" t="s">
        <v>618</v>
      </c>
      <c r="B186" s="68">
        <v>3</v>
      </c>
      <c r="C186" s="68">
        <v>85.75</v>
      </c>
      <c r="D186" s="68">
        <v>28.5833333</v>
      </c>
      <c r="E186" s="68">
        <v>0.65</v>
      </c>
      <c r="F186" s="74">
        <v>0.5907</v>
      </c>
      <c r="K186" s="237" t="str">
        <f>A186</f>
        <v>A*Rep</v>
      </c>
      <c r="L186" s="238"/>
      <c r="M186" s="117">
        <f>F186</f>
        <v>0.5907</v>
      </c>
      <c r="N186" s="119"/>
      <c r="R186" s="239" t="str">
        <f t="shared" si="8"/>
        <v>A*Rep</v>
      </c>
      <c r="S186" s="240"/>
      <c r="T186" s="118">
        <f t="shared" si="9"/>
        <v>0.5907</v>
      </c>
      <c r="U186" s="119"/>
    </row>
    <row r="187" spans="1:21" ht="16.5" thickBot="1" x14ac:dyDescent="0.3">
      <c r="A187" s="110" t="s">
        <v>593</v>
      </c>
      <c r="B187" s="68">
        <v>3</v>
      </c>
      <c r="C187" s="68">
        <v>600.25</v>
      </c>
      <c r="D187" s="68">
        <v>200.08333329999999</v>
      </c>
      <c r="E187" s="68">
        <v>4.58</v>
      </c>
      <c r="F187" s="74">
        <v>1.4999999999999999E-2</v>
      </c>
      <c r="K187" s="237" t="str">
        <f>A187</f>
        <v>B</v>
      </c>
      <c r="L187" s="238"/>
      <c r="M187" s="117">
        <f>F187</f>
        <v>1.4999999999999999E-2</v>
      </c>
      <c r="N187" s="117"/>
      <c r="R187" s="239" t="str">
        <f t="shared" si="8"/>
        <v>B</v>
      </c>
      <c r="S187" s="240"/>
      <c r="T187" s="118">
        <f t="shared" si="9"/>
        <v>1.4999999999999999E-2</v>
      </c>
      <c r="U187" s="117"/>
    </row>
    <row r="188" spans="1:21" ht="15.75" x14ac:dyDescent="0.25">
      <c r="A188" s="109" t="s">
        <v>619</v>
      </c>
      <c r="B188" s="77">
        <v>3</v>
      </c>
      <c r="C188" s="77">
        <v>22.25</v>
      </c>
      <c r="D188" s="77">
        <v>7.4166667000000004</v>
      </c>
      <c r="E188" s="77">
        <v>0.17</v>
      </c>
      <c r="F188" s="78">
        <v>0.91539999999999999</v>
      </c>
      <c r="K188" s="237" t="str">
        <f>A188</f>
        <v>A*B</v>
      </c>
      <c r="L188" s="238"/>
      <c r="M188" s="117">
        <f>F188</f>
        <v>0.91539999999999999</v>
      </c>
      <c r="N188" s="117"/>
      <c r="R188" s="239" t="str">
        <f t="shared" si="8"/>
        <v>A*B</v>
      </c>
      <c r="S188" s="240"/>
      <c r="T188" s="118">
        <f t="shared" si="9"/>
        <v>0.91539999999999999</v>
      </c>
      <c r="U188" s="117"/>
    </row>
    <row r="189" spans="1:21" ht="16.5" thickBot="1" x14ac:dyDescent="0.3">
      <c r="A189" s="65"/>
      <c r="K189" s="231" t="s">
        <v>1120</v>
      </c>
      <c r="L189" s="232"/>
      <c r="M189" s="233">
        <f>B181</f>
        <v>60.783239999999999</v>
      </c>
      <c r="N189" s="234"/>
      <c r="R189" s="235" t="s">
        <v>1120</v>
      </c>
      <c r="S189" s="236"/>
      <c r="T189" s="233">
        <f>M189</f>
        <v>60.783239999999999</v>
      </c>
      <c r="U189" s="234"/>
    </row>
    <row r="190" spans="1:21" ht="25.5" customHeight="1" thickBot="1" x14ac:dyDescent="0.3">
      <c r="A190" s="253" t="s">
        <v>620</v>
      </c>
      <c r="B190" s="252"/>
      <c r="C190" s="252"/>
      <c r="D190" s="252"/>
      <c r="E190" s="252"/>
      <c r="F190" s="252"/>
      <c r="J190">
        <v>1</v>
      </c>
    </row>
    <row r="191" spans="1:21" ht="39.75" thickBot="1" x14ac:dyDescent="0.3">
      <c r="A191" s="84" t="s">
        <v>605</v>
      </c>
      <c r="B191" s="83" t="s">
        <v>606</v>
      </c>
      <c r="C191" s="83" t="s">
        <v>617</v>
      </c>
      <c r="D191" s="83" t="s">
        <v>608</v>
      </c>
      <c r="E191" s="83" t="s">
        <v>609</v>
      </c>
      <c r="F191" s="95" t="s">
        <v>610</v>
      </c>
      <c r="J191">
        <v>2</v>
      </c>
    </row>
    <row r="192" spans="1:21" x14ac:dyDescent="0.25">
      <c r="A192" s="109" t="s">
        <v>592</v>
      </c>
      <c r="B192" s="77">
        <v>1</v>
      </c>
      <c r="C192" s="77">
        <v>128</v>
      </c>
      <c r="D192" s="77">
        <v>128</v>
      </c>
      <c r="E192" s="77">
        <v>4.4800000000000004</v>
      </c>
      <c r="F192" s="78">
        <v>0.1246</v>
      </c>
      <c r="J192">
        <v>3</v>
      </c>
    </row>
    <row r="193" spans="1:10" x14ac:dyDescent="0.25">
      <c r="A193" s="79"/>
      <c r="J193">
        <v>4</v>
      </c>
    </row>
    <row r="194" spans="1:10" x14ac:dyDescent="0.25">
      <c r="A194" s="79"/>
      <c r="J194">
        <v>5</v>
      </c>
    </row>
    <row r="195" spans="1:10" x14ac:dyDescent="0.25">
      <c r="J195">
        <v>6</v>
      </c>
    </row>
    <row r="196" spans="1:10" x14ac:dyDescent="0.25">
      <c r="A196" s="80"/>
      <c r="J196">
        <v>7</v>
      </c>
    </row>
    <row r="197" spans="1:10" ht="31.5" x14ac:dyDescent="0.25">
      <c r="A197" s="64" t="s">
        <v>590</v>
      </c>
      <c r="J197">
        <v>8</v>
      </c>
    </row>
    <row r="198" spans="1:10" x14ac:dyDescent="0.25">
      <c r="A198" s="79"/>
      <c r="J198">
        <v>9</v>
      </c>
    </row>
    <row r="199" spans="1:10" ht="25.5" x14ac:dyDescent="0.25">
      <c r="A199" s="81" t="s">
        <v>595</v>
      </c>
      <c r="J199">
        <v>10</v>
      </c>
    </row>
    <row r="200" spans="1:10" x14ac:dyDescent="0.25">
      <c r="A200" s="81"/>
      <c r="J200">
        <v>11</v>
      </c>
    </row>
    <row r="201" spans="1:10" ht="38.25" x14ac:dyDescent="0.25">
      <c r="A201" s="81" t="s">
        <v>662</v>
      </c>
      <c r="J201">
        <v>12</v>
      </c>
    </row>
    <row r="202" spans="1:10" ht="15.75" thickBot="1" x14ac:dyDescent="0.3">
      <c r="A202" s="65"/>
      <c r="J202">
        <v>13</v>
      </c>
    </row>
    <row r="203" spans="1:10" ht="39.75" thickBot="1" x14ac:dyDescent="0.3">
      <c r="A203" s="90" t="s">
        <v>605</v>
      </c>
      <c r="B203" s="91" t="s">
        <v>606</v>
      </c>
      <c r="C203" s="91" t="s">
        <v>607</v>
      </c>
      <c r="D203" s="91" t="s">
        <v>608</v>
      </c>
      <c r="E203" s="91" t="s">
        <v>609</v>
      </c>
      <c r="F203" s="92" t="s">
        <v>610</v>
      </c>
      <c r="J203">
        <v>14</v>
      </c>
    </row>
    <row r="204" spans="1:10" ht="15.75" thickBot="1" x14ac:dyDescent="0.3">
      <c r="A204" s="110" t="s">
        <v>611</v>
      </c>
      <c r="B204" s="68">
        <v>13</v>
      </c>
      <c r="C204" s="68">
        <v>1166.75</v>
      </c>
      <c r="D204" s="68">
        <v>89.75</v>
      </c>
      <c r="E204" s="68">
        <v>6.7</v>
      </c>
      <c r="F204" s="74">
        <v>2.0000000000000001E-4</v>
      </c>
      <c r="J204">
        <v>15</v>
      </c>
    </row>
    <row r="205" spans="1:10" ht="15.75" thickBot="1" x14ac:dyDescent="0.3">
      <c r="A205" s="110" t="s">
        <v>612</v>
      </c>
      <c r="B205" s="68">
        <v>18</v>
      </c>
      <c r="C205" s="68">
        <v>241.125</v>
      </c>
      <c r="D205" s="68">
        <v>13.395833</v>
      </c>
      <c r="E205" s="68"/>
      <c r="F205" s="74"/>
      <c r="J205">
        <v>16</v>
      </c>
    </row>
    <row r="206" spans="1:10" ht="25.5" x14ac:dyDescent="0.25">
      <c r="A206" s="109" t="s">
        <v>613</v>
      </c>
      <c r="B206" s="77">
        <v>31</v>
      </c>
      <c r="C206" s="77">
        <v>1407.875</v>
      </c>
      <c r="D206" s="77"/>
      <c r="E206" s="77"/>
      <c r="F206" s="78"/>
      <c r="J206">
        <v>17</v>
      </c>
    </row>
    <row r="207" spans="1:10" ht="15.75" thickBot="1" x14ac:dyDescent="0.3">
      <c r="A207" s="65"/>
      <c r="J207">
        <v>18</v>
      </c>
    </row>
    <row r="208" spans="1:10" ht="27" thickBot="1" x14ac:dyDescent="0.3">
      <c r="A208" s="93" t="s">
        <v>614</v>
      </c>
      <c r="B208" s="91" t="s">
        <v>615</v>
      </c>
      <c r="C208" s="91" t="s">
        <v>616</v>
      </c>
      <c r="D208" s="92" t="s">
        <v>663</v>
      </c>
      <c r="J208">
        <v>19</v>
      </c>
    </row>
    <row r="209" spans="1:21" x14ac:dyDescent="0.25">
      <c r="A209" s="94">
        <v>0.828731</v>
      </c>
      <c r="B209" s="77">
        <v>55.771909999999998</v>
      </c>
      <c r="C209" s="77">
        <v>3.6600320000000002</v>
      </c>
      <c r="D209" s="78">
        <v>6.5625</v>
      </c>
      <c r="J209">
        <v>20</v>
      </c>
    </row>
    <row r="210" spans="1:21" ht="15.75" thickBot="1" x14ac:dyDescent="0.3">
      <c r="A210" s="65"/>
      <c r="J210">
        <v>21</v>
      </c>
    </row>
    <row r="211" spans="1:21" ht="39.75" thickBot="1" x14ac:dyDescent="0.3">
      <c r="A211" s="90" t="s">
        <v>605</v>
      </c>
      <c r="B211" s="91" t="s">
        <v>606</v>
      </c>
      <c r="C211" s="91" t="s">
        <v>617</v>
      </c>
      <c r="D211" s="91" t="s">
        <v>608</v>
      </c>
      <c r="E211" s="91" t="s">
        <v>609</v>
      </c>
      <c r="F211" s="92" t="s">
        <v>610</v>
      </c>
      <c r="K211" s="241" t="s">
        <v>1119</v>
      </c>
      <c r="L211" s="241"/>
      <c r="M211" s="112" t="str">
        <f>F211</f>
        <v>Pr &gt; F</v>
      </c>
      <c r="N211" s="113" t="str">
        <f>A201</f>
        <v>Variable dependiente: NFPCM6</v>
      </c>
      <c r="R211" s="242" t="str">
        <f>K211</f>
        <v>Fuente de variación (FV)</v>
      </c>
      <c r="S211" s="242"/>
      <c r="T211" s="112"/>
      <c r="U211" s="114" t="str">
        <f>N211</f>
        <v>Variable dependiente: NFPCM6</v>
      </c>
    </row>
    <row r="212" spans="1:21" ht="16.5" thickBot="1" x14ac:dyDescent="0.3">
      <c r="A212" s="110" t="s">
        <v>594</v>
      </c>
      <c r="B212" s="68">
        <v>3</v>
      </c>
      <c r="C212" s="68">
        <v>366.125</v>
      </c>
      <c r="D212" s="68">
        <v>122.04166669999999</v>
      </c>
      <c r="E212" s="68">
        <v>9.11</v>
      </c>
      <c r="F212" s="74">
        <v>6.9999999999999999E-4</v>
      </c>
      <c r="K212" s="243" t="str">
        <f>A212</f>
        <v>Rep</v>
      </c>
      <c r="L212" s="244"/>
      <c r="M212" s="115">
        <f>F212</f>
        <v>6.9999999999999999E-4</v>
      </c>
      <c r="N212" s="115"/>
      <c r="R212" s="245" t="str">
        <f>K212</f>
        <v>Rep</v>
      </c>
      <c r="S212" s="246"/>
      <c r="T212" s="116">
        <f>M212</f>
        <v>6.9999999999999999E-4</v>
      </c>
      <c r="U212" s="115"/>
    </row>
    <row r="213" spans="1:21" ht="16.5" thickBot="1" x14ac:dyDescent="0.3">
      <c r="A213" s="110" t="s">
        <v>592</v>
      </c>
      <c r="B213" s="68">
        <v>1</v>
      </c>
      <c r="C213" s="68">
        <v>144.5</v>
      </c>
      <c r="D213" s="68">
        <v>144.5</v>
      </c>
      <c r="E213" s="68">
        <v>10.79</v>
      </c>
      <c r="F213" s="74">
        <v>4.1000000000000003E-3</v>
      </c>
      <c r="K213" s="237" t="str">
        <f>A220</f>
        <v>A</v>
      </c>
      <c r="L213" s="238"/>
      <c r="M213" s="117">
        <f>F220</f>
        <v>5.28E-2</v>
      </c>
      <c r="N213" s="117"/>
      <c r="R213" s="239" t="str">
        <f t="shared" ref="R213:R216" si="10">K213</f>
        <v>A</v>
      </c>
      <c r="S213" s="240"/>
      <c r="T213" s="118">
        <f t="shared" ref="T213:T216" si="11">M213</f>
        <v>5.28E-2</v>
      </c>
      <c r="U213" s="117"/>
    </row>
    <row r="214" spans="1:21" ht="16.5" thickBot="1" x14ac:dyDescent="0.3">
      <c r="A214" s="110" t="s">
        <v>618</v>
      </c>
      <c r="B214" s="68">
        <v>3</v>
      </c>
      <c r="C214" s="68">
        <v>44.75</v>
      </c>
      <c r="D214" s="68">
        <v>14.9166667</v>
      </c>
      <c r="E214" s="68">
        <v>1.1100000000000001</v>
      </c>
      <c r="F214" s="74">
        <v>0.36959999999999998</v>
      </c>
      <c r="K214" s="237" t="str">
        <f>A214</f>
        <v>A*Rep</v>
      </c>
      <c r="L214" s="238"/>
      <c r="M214" s="117">
        <f>F214</f>
        <v>0.36959999999999998</v>
      </c>
      <c r="N214" s="119"/>
      <c r="R214" s="239" t="str">
        <f t="shared" si="10"/>
        <v>A*Rep</v>
      </c>
      <c r="S214" s="240"/>
      <c r="T214" s="118">
        <f t="shared" si="11"/>
        <v>0.36959999999999998</v>
      </c>
      <c r="U214" s="119"/>
    </row>
    <row r="215" spans="1:21" ht="16.5" thickBot="1" x14ac:dyDescent="0.3">
      <c r="A215" s="110" t="s">
        <v>593</v>
      </c>
      <c r="B215" s="68">
        <v>3</v>
      </c>
      <c r="C215" s="68">
        <v>464.125</v>
      </c>
      <c r="D215" s="68">
        <v>154.70833329999999</v>
      </c>
      <c r="E215" s="68">
        <v>11.55</v>
      </c>
      <c r="F215" s="74">
        <v>2.0000000000000001E-4</v>
      </c>
      <c r="K215" s="237" t="str">
        <f>A215</f>
        <v>B</v>
      </c>
      <c r="L215" s="238"/>
      <c r="M215" s="117">
        <f>F215</f>
        <v>2.0000000000000001E-4</v>
      </c>
      <c r="N215" s="117"/>
      <c r="R215" s="239" t="str">
        <f t="shared" si="10"/>
        <v>B</v>
      </c>
      <c r="S215" s="240"/>
      <c r="T215" s="118">
        <f t="shared" si="11"/>
        <v>2.0000000000000001E-4</v>
      </c>
      <c r="U215" s="117"/>
    </row>
    <row r="216" spans="1:21" ht="15.75" x14ac:dyDescent="0.25">
      <c r="A216" s="109" t="s">
        <v>619</v>
      </c>
      <c r="B216" s="77">
        <v>3</v>
      </c>
      <c r="C216" s="77">
        <v>147.25</v>
      </c>
      <c r="D216" s="77">
        <v>49.0833333</v>
      </c>
      <c r="E216" s="77">
        <v>3.66</v>
      </c>
      <c r="F216" s="78">
        <v>3.2000000000000001E-2</v>
      </c>
      <c r="K216" s="237" t="str">
        <f>A216</f>
        <v>A*B</v>
      </c>
      <c r="L216" s="238"/>
      <c r="M216" s="117">
        <f>F216</f>
        <v>3.2000000000000001E-2</v>
      </c>
      <c r="N216" s="117"/>
      <c r="R216" s="239" t="str">
        <f t="shared" si="10"/>
        <v>A*B</v>
      </c>
      <c r="S216" s="240"/>
      <c r="T216" s="118">
        <f t="shared" si="11"/>
        <v>3.2000000000000001E-2</v>
      </c>
      <c r="U216" s="117"/>
    </row>
    <row r="217" spans="1:21" ht="16.5" thickBot="1" x14ac:dyDescent="0.3">
      <c r="A217" s="65"/>
      <c r="K217" s="231" t="s">
        <v>1120</v>
      </c>
      <c r="L217" s="232"/>
      <c r="M217" s="233">
        <f>B209</f>
        <v>55.771909999999998</v>
      </c>
      <c r="N217" s="234"/>
      <c r="R217" s="235" t="s">
        <v>1120</v>
      </c>
      <c r="S217" s="236"/>
      <c r="T217" s="233">
        <f>M217</f>
        <v>55.771909999999998</v>
      </c>
      <c r="U217" s="234"/>
    </row>
    <row r="218" spans="1:21" ht="25.5" customHeight="1" thickBot="1" x14ac:dyDescent="0.3">
      <c r="A218" s="253" t="s">
        <v>620</v>
      </c>
      <c r="B218" s="252"/>
      <c r="C218" s="252"/>
      <c r="D218" s="252"/>
      <c r="E218" s="252"/>
      <c r="F218" s="252"/>
      <c r="J218">
        <v>1</v>
      </c>
    </row>
    <row r="219" spans="1:21" ht="39.75" thickBot="1" x14ac:dyDescent="0.3">
      <c r="A219" s="84" t="s">
        <v>605</v>
      </c>
      <c r="B219" s="83" t="s">
        <v>606</v>
      </c>
      <c r="C219" s="83" t="s">
        <v>617</v>
      </c>
      <c r="D219" s="83" t="s">
        <v>608</v>
      </c>
      <c r="E219" s="83" t="s">
        <v>609</v>
      </c>
      <c r="F219" s="95" t="s">
        <v>610</v>
      </c>
      <c r="J219">
        <v>2</v>
      </c>
    </row>
    <row r="220" spans="1:21" x14ac:dyDescent="0.25">
      <c r="A220" s="109" t="s">
        <v>592</v>
      </c>
      <c r="B220" s="77">
        <v>1</v>
      </c>
      <c r="C220" s="77">
        <v>144.5</v>
      </c>
      <c r="D220" s="77">
        <v>144.5</v>
      </c>
      <c r="E220" s="77">
        <v>9.69</v>
      </c>
      <c r="F220" s="78">
        <v>5.28E-2</v>
      </c>
      <c r="J220">
        <v>3</v>
      </c>
    </row>
    <row r="221" spans="1:21" x14ac:dyDescent="0.25">
      <c r="A221" s="79"/>
      <c r="J221">
        <v>4</v>
      </c>
    </row>
    <row r="222" spans="1:21" x14ac:dyDescent="0.25">
      <c r="A222" s="79"/>
      <c r="J222">
        <v>5</v>
      </c>
    </row>
    <row r="223" spans="1:21" x14ac:dyDescent="0.25">
      <c r="J223">
        <v>6</v>
      </c>
    </row>
    <row r="224" spans="1:21" x14ac:dyDescent="0.25">
      <c r="A224" s="80"/>
      <c r="J224">
        <v>7</v>
      </c>
    </row>
    <row r="225" spans="1:45" ht="31.5" x14ac:dyDescent="0.25">
      <c r="A225" s="64" t="s">
        <v>590</v>
      </c>
      <c r="J225">
        <v>8</v>
      </c>
    </row>
    <row r="226" spans="1:45" x14ac:dyDescent="0.25">
      <c r="A226" s="79"/>
      <c r="J226">
        <v>9</v>
      </c>
    </row>
    <row r="227" spans="1:45" ht="25.5" x14ac:dyDescent="0.25">
      <c r="A227" s="81" t="s">
        <v>595</v>
      </c>
      <c r="J227">
        <v>10</v>
      </c>
    </row>
    <row r="228" spans="1:45" x14ac:dyDescent="0.25">
      <c r="A228" s="81"/>
      <c r="J228">
        <v>11</v>
      </c>
    </row>
    <row r="229" spans="1:45" ht="38.25" x14ac:dyDescent="0.25">
      <c r="A229" s="81" t="s">
        <v>664</v>
      </c>
      <c r="J229">
        <v>12</v>
      </c>
    </row>
    <row r="230" spans="1:45" ht="15.75" thickBot="1" x14ac:dyDescent="0.3">
      <c r="A230" s="65"/>
      <c r="J230">
        <v>13</v>
      </c>
    </row>
    <row r="231" spans="1:45" ht="39.75" thickBot="1" x14ac:dyDescent="0.3">
      <c r="A231" s="90" t="s">
        <v>605</v>
      </c>
      <c r="B231" s="91" t="s">
        <v>606</v>
      </c>
      <c r="C231" s="91" t="s">
        <v>607</v>
      </c>
      <c r="D231" s="91" t="s">
        <v>608</v>
      </c>
      <c r="E231" s="91" t="s">
        <v>609</v>
      </c>
      <c r="F231" s="92" t="s">
        <v>610</v>
      </c>
      <c r="J231">
        <v>14</v>
      </c>
    </row>
    <row r="232" spans="1:45" ht="15.75" thickBot="1" x14ac:dyDescent="0.3">
      <c r="A232" s="110" t="s">
        <v>611</v>
      </c>
      <c r="B232" s="68">
        <v>13</v>
      </c>
      <c r="C232" s="68">
        <v>512.75</v>
      </c>
      <c r="D232" s="68">
        <v>39.442307700000001</v>
      </c>
      <c r="E232" s="68">
        <v>1.88</v>
      </c>
      <c r="F232" s="74">
        <v>0.107</v>
      </c>
      <c r="J232">
        <v>15</v>
      </c>
    </row>
    <row r="233" spans="1:45" ht="15.75" thickBot="1" x14ac:dyDescent="0.3">
      <c r="A233" s="110" t="s">
        <v>612</v>
      </c>
      <c r="B233" s="68">
        <v>18</v>
      </c>
      <c r="C233" s="68">
        <v>378.125</v>
      </c>
      <c r="D233" s="68">
        <v>21.006944399999998</v>
      </c>
      <c r="E233" s="68"/>
      <c r="F233" s="74"/>
      <c r="J233">
        <v>16</v>
      </c>
    </row>
    <row r="234" spans="1:45" ht="25.5" x14ac:dyDescent="0.25">
      <c r="A234" s="109" t="s">
        <v>613</v>
      </c>
      <c r="B234" s="77">
        <v>31</v>
      </c>
      <c r="C234" s="77">
        <v>890.875</v>
      </c>
      <c r="D234" s="77"/>
      <c r="E234" s="77"/>
      <c r="F234" s="78"/>
      <c r="J234">
        <v>17</v>
      </c>
    </row>
    <row r="235" spans="1:45" ht="15.75" thickBot="1" x14ac:dyDescent="0.3">
      <c r="A235" s="65"/>
      <c r="J235">
        <v>18</v>
      </c>
    </row>
    <row r="236" spans="1:45" ht="27" thickBot="1" x14ac:dyDescent="0.3">
      <c r="A236" s="93" t="s">
        <v>614</v>
      </c>
      <c r="B236" s="91" t="s">
        <v>615</v>
      </c>
      <c r="C236" s="91" t="s">
        <v>616</v>
      </c>
      <c r="D236" s="92" t="s">
        <v>665</v>
      </c>
      <c r="J236">
        <v>19</v>
      </c>
    </row>
    <row r="237" spans="1:45" x14ac:dyDescent="0.25">
      <c r="A237" s="94">
        <v>0.57555800000000001</v>
      </c>
      <c r="B237" s="77">
        <v>78.853049999999996</v>
      </c>
      <c r="C237" s="77">
        <v>4.5833329999999997</v>
      </c>
      <c r="D237" s="78">
        <v>5.8125</v>
      </c>
      <c r="J237">
        <v>20</v>
      </c>
    </row>
    <row r="238" spans="1:45" ht="15.75" thickBot="1" x14ac:dyDescent="0.3">
      <c r="A238" s="65"/>
      <c r="J238">
        <v>21</v>
      </c>
    </row>
    <row r="239" spans="1:45" ht="39.75" thickBot="1" x14ac:dyDescent="0.3">
      <c r="A239" s="90" t="s">
        <v>605</v>
      </c>
      <c r="B239" s="91" t="s">
        <v>606</v>
      </c>
      <c r="C239" s="91" t="s">
        <v>617</v>
      </c>
      <c r="D239" s="91" t="s">
        <v>608</v>
      </c>
      <c r="E239" s="91" t="s">
        <v>609</v>
      </c>
      <c r="F239" s="92" t="s">
        <v>610</v>
      </c>
      <c r="K239" s="241" t="s">
        <v>1119</v>
      </c>
      <c r="L239" s="241"/>
      <c r="M239" s="112" t="str">
        <f>F239</f>
        <v>Pr &gt; F</v>
      </c>
      <c r="N239" s="113" t="str">
        <f>A229</f>
        <v>Variable dependiente: NFSCM1</v>
      </c>
      <c r="R239" s="242" t="str">
        <f>K239</f>
        <v>Fuente de variación (FV)</v>
      </c>
      <c r="S239" s="242"/>
      <c r="T239" s="112"/>
      <c r="U239" s="114" t="str">
        <f>N239</f>
        <v>Variable dependiente: NFSCM1</v>
      </c>
      <c r="V239">
        <v>1</v>
      </c>
      <c r="W239">
        <v>2</v>
      </c>
      <c r="X239">
        <v>3</v>
      </c>
      <c r="Y239">
        <v>4</v>
      </c>
      <c r="Z239">
        <v>5</v>
      </c>
      <c r="AA239">
        <v>6</v>
      </c>
      <c r="AP239" s="221"/>
      <c r="AQ239" s="221"/>
      <c r="AR239" s="221"/>
      <c r="AS239" s="221"/>
    </row>
    <row r="240" spans="1:45" ht="16.5" thickBot="1" x14ac:dyDescent="0.3">
      <c r="A240" s="110" t="s">
        <v>594</v>
      </c>
      <c r="B240" s="68">
        <v>3</v>
      </c>
      <c r="C240" s="68">
        <v>30.625</v>
      </c>
      <c r="D240" s="68">
        <v>10.2083333</v>
      </c>
      <c r="E240" s="68">
        <v>0.49</v>
      </c>
      <c r="F240" s="74">
        <v>0.69630000000000003</v>
      </c>
      <c r="K240" s="243" t="str">
        <f>A240</f>
        <v>Rep</v>
      </c>
      <c r="L240" s="244"/>
      <c r="M240" s="115">
        <f>F240</f>
        <v>0.69630000000000003</v>
      </c>
      <c r="N240" s="115"/>
      <c r="R240" s="245" t="str">
        <f>K240</f>
        <v>Rep</v>
      </c>
      <c r="S240" s="246"/>
      <c r="T240" s="116">
        <f>M240</f>
        <v>0.69630000000000003</v>
      </c>
      <c r="U240" s="115"/>
      <c r="AP240" s="141"/>
      <c r="AQ240" s="142"/>
      <c r="AR240" s="128"/>
    </row>
    <row r="241" spans="1:45" ht="16.5" thickBot="1" x14ac:dyDescent="0.3">
      <c r="A241" s="110" t="s">
        <v>592</v>
      </c>
      <c r="B241" s="68">
        <v>1</v>
      </c>
      <c r="C241" s="68">
        <v>8</v>
      </c>
      <c r="D241" s="68">
        <v>8</v>
      </c>
      <c r="E241" s="68">
        <v>0.38</v>
      </c>
      <c r="F241" s="74">
        <v>0.54490000000000005</v>
      </c>
      <c r="K241" s="237" t="str">
        <f>A248</f>
        <v>A</v>
      </c>
      <c r="L241" s="238"/>
      <c r="M241" s="117">
        <f>F248</f>
        <v>0.33460000000000001</v>
      </c>
      <c r="N241" s="117"/>
      <c r="R241" s="239" t="str">
        <f t="shared" ref="R241:R244" si="12">K241</f>
        <v>A</v>
      </c>
      <c r="S241" s="240"/>
      <c r="T241" s="118">
        <f t="shared" ref="T241:T244" si="13">M241</f>
        <v>0.33460000000000001</v>
      </c>
      <c r="U241" s="117"/>
      <c r="AP241" s="135"/>
      <c r="AQ241" s="144"/>
      <c r="AR241" s="131"/>
      <c r="AS241" s="145"/>
    </row>
    <row r="242" spans="1:45" ht="16.5" thickBot="1" x14ac:dyDescent="0.3">
      <c r="A242" s="110" t="s">
        <v>618</v>
      </c>
      <c r="B242" s="68">
        <v>3</v>
      </c>
      <c r="C242" s="68">
        <v>18.25</v>
      </c>
      <c r="D242" s="68">
        <v>6.0833332999999996</v>
      </c>
      <c r="E242" s="68">
        <v>0.28999999999999998</v>
      </c>
      <c r="F242" s="74">
        <v>0.83230000000000004</v>
      </c>
      <c r="K242" s="237" t="str">
        <f>A242</f>
        <v>A*Rep</v>
      </c>
      <c r="L242" s="238"/>
      <c r="M242" s="117">
        <f>F242</f>
        <v>0.83230000000000004</v>
      </c>
      <c r="N242" s="119"/>
      <c r="R242" s="239" t="str">
        <f t="shared" si="12"/>
        <v>A*Rep</v>
      </c>
      <c r="S242" s="240"/>
      <c r="T242" s="118">
        <f t="shared" si="13"/>
        <v>0.83230000000000004</v>
      </c>
      <c r="U242" s="119"/>
      <c r="AP242" s="141"/>
      <c r="AQ242" s="142"/>
      <c r="AR242" s="128"/>
    </row>
    <row r="243" spans="1:45" ht="16.5" thickBot="1" x14ac:dyDescent="0.3">
      <c r="A243" s="110" t="s">
        <v>593</v>
      </c>
      <c r="B243" s="68">
        <v>3</v>
      </c>
      <c r="C243" s="68">
        <v>377.375</v>
      </c>
      <c r="D243" s="68">
        <v>125.79166669999999</v>
      </c>
      <c r="E243" s="68">
        <v>5.99</v>
      </c>
      <c r="F243" s="74">
        <v>5.1000000000000004E-3</v>
      </c>
      <c r="K243" s="237" t="str">
        <f>A243</f>
        <v>B</v>
      </c>
      <c r="L243" s="238"/>
      <c r="M243" s="117">
        <f>F243</f>
        <v>5.1000000000000004E-3</v>
      </c>
      <c r="N243" s="117"/>
      <c r="R243" s="239" t="str">
        <f t="shared" si="12"/>
        <v>B</v>
      </c>
      <c r="S243" s="240"/>
      <c r="T243" s="118">
        <f t="shared" si="13"/>
        <v>5.1000000000000004E-3</v>
      </c>
      <c r="U243" s="117"/>
      <c r="AP243" s="141"/>
      <c r="AQ243" s="142"/>
      <c r="AR243" s="128"/>
    </row>
    <row r="244" spans="1:45" ht="15.75" x14ac:dyDescent="0.25">
      <c r="A244" s="109" t="s">
        <v>619</v>
      </c>
      <c r="B244" s="77">
        <v>3</v>
      </c>
      <c r="C244" s="77">
        <v>78.5</v>
      </c>
      <c r="D244" s="77">
        <v>26.1666667</v>
      </c>
      <c r="E244" s="77">
        <v>1.25</v>
      </c>
      <c r="F244" s="78">
        <v>0.3226</v>
      </c>
      <c r="K244" s="237" t="str">
        <f>A244</f>
        <v>A*B</v>
      </c>
      <c r="L244" s="238"/>
      <c r="M244" s="117">
        <f>F244</f>
        <v>0.3226</v>
      </c>
      <c r="N244" s="117"/>
      <c r="R244" s="239" t="str">
        <f t="shared" si="12"/>
        <v>A*B</v>
      </c>
      <c r="S244" s="240"/>
      <c r="T244" s="118">
        <f t="shared" si="13"/>
        <v>0.3226</v>
      </c>
      <c r="U244" s="117"/>
      <c r="AP244" s="127"/>
      <c r="AQ244" s="137"/>
      <c r="AR244" s="128"/>
    </row>
    <row r="245" spans="1:45" ht="16.5" thickBot="1" x14ac:dyDescent="0.3">
      <c r="A245" s="65"/>
      <c r="K245" s="231" t="s">
        <v>1120</v>
      </c>
      <c r="L245" s="232"/>
      <c r="M245" s="233">
        <f>B237</f>
        <v>78.853049999999996</v>
      </c>
      <c r="N245" s="234"/>
      <c r="R245" s="235" t="s">
        <v>1120</v>
      </c>
      <c r="S245" s="236"/>
      <c r="T245" s="233">
        <f>M245</f>
        <v>78.853049999999996</v>
      </c>
      <c r="U245" s="234"/>
      <c r="AP245" s="127"/>
      <c r="AQ245" s="137"/>
      <c r="AR245" s="128"/>
    </row>
    <row r="246" spans="1:45" ht="25.5" customHeight="1" thickBot="1" x14ac:dyDescent="0.3">
      <c r="A246" s="253" t="s">
        <v>620</v>
      </c>
      <c r="B246" s="252"/>
      <c r="C246" s="252"/>
      <c r="D246" s="252"/>
      <c r="E246" s="252"/>
      <c r="F246" s="252"/>
      <c r="J246">
        <v>1</v>
      </c>
      <c r="AP246" s="114"/>
      <c r="AQ246" s="114"/>
      <c r="AR246" s="114"/>
      <c r="AS246" s="114"/>
    </row>
    <row r="247" spans="1:45" ht="39.75" thickBot="1" x14ac:dyDescent="0.3">
      <c r="A247" s="84" t="s">
        <v>605</v>
      </c>
      <c r="B247" s="83" t="s">
        <v>606</v>
      </c>
      <c r="C247" s="83" t="s">
        <v>617</v>
      </c>
      <c r="D247" s="83" t="s">
        <v>608</v>
      </c>
      <c r="E247" s="83" t="s">
        <v>609</v>
      </c>
      <c r="F247" s="95" t="s">
        <v>610</v>
      </c>
      <c r="J247">
        <v>2</v>
      </c>
      <c r="AP247" s="146" t="str">
        <f>T408</f>
        <v>.</v>
      </c>
      <c r="AQ247" s="146"/>
      <c r="AR247" s="146">
        <f>T436</f>
        <v>0.43149999999999999</v>
      </c>
    </row>
    <row r="248" spans="1:45" x14ac:dyDescent="0.25">
      <c r="A248" s="109" t="s">
        <v>592</v>
      </c>
      <c r="B248" s="77">
        <v>1</v>
      </c>
      <c r="C248" s="77">
        <v>8</v>
      </c>
      <c r="D248" s="77">
        <v>8</v>
      </c>
      <c r="E248" s="77">
        <v>1.32</v>
      </c>
      <c r="F248" s="78">
        <v>0.33460000000000001</v>
      </c>
      <c r="J248">
        <v>3</v>
      </c>
      <c r="AP248" s="146" t="str">
        <f t="shared" ref="AP248:AP252" si="14">T409</f>
        <v>.</v>
      </c>
      <c r="AQ248" s="146"/>
      <c r="AR248" s="146">
        <f t="shared" ref="AR248:AR252" si="15">T437</f>
        <v>0.67759999999999998</v>
      </c>
    </row>
    <row r="249" spans="1:45" x14ac:dyDescent="0.25">
      <c r="A249" s="79"/>
      <c r="J249">
        <v>4</v>
      </c>
      <c r="AP249" s="146" t="str">
        <f t="shared" si="14"/>
        <v>.</v>
      </c>
      <c r="AQ249" s="146"/>
      <c r="AR249" s="146">
        <f t="shared" si="15"/>
        <v>8.0299999999999996E-2</v>
      </c>
    </row>
    <row r="250" spans="1:45" x14ac:dyDescent="0.25">
      <c r="A250" s="79"/>
      <c r="J250">
        <v>5</v>
      </c>
      <c r="AP250" s="147" t="str">
        <f t="shared" si="14"/>
        <v>.</v>
      </c>
      <c r="AQ250" s="147"/>
      <c r="AR250" s="147">
        <f t="shared" si="15"/>
        <v>1.7000000000000001E-2</v>
      </c>
    </row>
    <row r="251" spans="1:45" x14ac:dyDescent="0.25">
      <c r="J251">
        <v>6</v>
      </c>
      <c r="AP251" s="146" t="str">
        <f t="shared" si="14"/>
        <v>.</v>
      </c>
      <c r="AQ251" s="146"/>
      <c r="AR251" s="146">
        <f t="shared" si="15"/>
        <v>0.85650000000000004</v>
      </c>
    </row>
    <row r="252" spans="1:45" x14ac:dyDescent="0.25">
      <c r="A252" s="80"/>
      <c r="J252">
        <v>7</v>
      </c>
      <c r="AP252" s="146" t="str">
        <f t="shared" si="14"/>
        <v>.</v>
      </c>
      <c r="AQ252" s="146"/>
      <c r="AR252" s="146">
        <f t="shared" si="15"/>
        <v>91.869230000000002</v>
      </c>
    </row>
    <row r="253" spans="1:45" ht="31.5" x14ac:dyDescent="0.25">
      <c r="A253" s="64" t="s">
        <v>590</v>
      </c>
      <c r="J253">
        <v>8</v>
      </c>
      <c r="AB253" s="220"/>
      <c r="AC253" s="220"/>
      <c r="AD253" s="148" t="str">
        <f>U239</f>
        <v>Variable dependiente: NFSCM1</v>
      </c>
      <c r="AE253" s="1"/>
      <c r="AF253" s="148"/>
      <c r="AG253" s="1"/>
      <c r="AH253" s="148"/>
      <c r="AI253" s="1"/>
      <c r="AJ253" s="148"/>
      <c r="AK253" s="1"/>
      <c r="AL253" s="148"/>
      <c r="AM253" s="1"/>
      <c r="AN253" s="148"/>
      <c r="AO253" s="1"/>
      <c r="AP253" s="148"/>
      <c r="AQ253" s="1"/>
    </row>
    <row r="254" spans="1:45" ht="15.75" x14ac:dyDescent="0.25">
      <c r="A254" s="79"/>
      <c r="J254">
        <v>9</v>
      </c>
      <c r="AB254" s="220"/>
      <c r="AC254" s="220"/>
      <c r="AD254" s="148"/>
      <c r="AE254" s="1"/>
      <c r="AF254" s="148" t="str">
        <f>U267</f>
        <v>Variable dependiente: NFSCM2</v>
      </c>
      <c r="AG254" s="1"/>
      <c r="AH254" s="148"/>
      <c r="AI254" s="1"/>
      <c r="AJ254" s="148"/>
      <c r="AK254" s="1"/>
      <c r="AL254" s="148"/>
      <c r="AM254" s="1"/>
      <c r="AN254" s="148"/>
      <c r="AO254" s="1"/>
      <c r="AP254" s="148"/>
      <c r="AQ254" s="1"/>
    </row>
    <row r="255" spans="1:45" ht="25.5" x14ac:dyDescent="0.25">
      <c r="A255" s="81" t="s">
        <v>595</v>
      </c>
      <c r="J255">
        <v>10</v>
      </c>
      <c r="AB255" s="220"/>
      <c r="AC255" s="220"/>
      <c r="AD255" s="148"/>
      <c r="AE255" s="1"/>
      <c r="AF255" s="148"/>
      <c r="AG255" s="1"/>
      <c r="AH255" t="str">
        <f>U295</f>
        <v>Variable dependiente: NFSCM3</v>
      </c>
      <c r="AI255" s="1"/>
      <c r="AJ255" s="148"/>
      <c r="AK255" s="1"/>
      <c r="AL255" s="148"/>
      <c r="AM255" s="1"/>
      <c r="AN255" s="148"/>
      <c r="AO255" s="1"/>
      <c r="AP255" s="148"/>
      <c r="AQ255" s="1"/>
    </row>
    <row r="256" spans="1:45" ht="15.75" x14ac:dyDescent="0.25">
      <c r="A256" s="81"/>
      <c r="J256">
        <v>11</v>
      </c>
      <c r="V256" s="220"/>
      <c r="W256" s="220"/>
      <c r="X256" s="148"/>
      <c r="Y256" s="1"/>
      <c r="Z256" s="148"/>
      <c r="AA256" s="1"/>
      <c r="AB256" s="148"/>
      <c r="AC256" s="1"/>
      <c r="AD256" s="148"/>
      <c r="AE256" s="1"/>
      <c r="AF256" s="148"/>
      <c r="AG256" s="1"/>
      <c r="AH256" s="148"/>
      <c r="AI256" s="1"/>
      <c r="AJ256" s="148" t="str">
        <f>U323</f>
        <v>Variable dependiente: NFSCM4</v>
      </c>
      <c r="AK256" s="149"/>
    </row>
    <row r="257" spans="1:44" ht="38.25" x14ac:dyDescent="0.25">
      <c r="A257" s="81" t="s">
        <v>666</v>
      </c>
      <c r="J257">
        <v>12</v>
      </c>
      <c r="X257" s="148"/>
      <c r="Y257" s="1"/>
      <c r="Z257" s="148"/>
      <c r="AA257" s="1"/>
      <c r="AB257" s="148"/>
      <c r="AC257" s="1"/>
      <c r="AD257" s="148"/>
      <c r="AE257" s="1"/>
      <c r="AF257" s="148"/>
      <c r="AG257" s="1"/>
      <c r="AH257" s="148"/>
      <c r="AI257" s="1"/>
      <c r="AJ257" s="148"/>
      <c r="AK257" s="149"/>
      <c r="AL257" t="str">
        <f>U351</f>
        <v>Variable dependiente: NFSCM5</v>
      </c>
    </row>
    <row r="258" spans="1:44" ht="15.75" thickBot="1" x14ac:dyDescent="0.3">
      <c r="A258" s="65"/>
      <c r="J258">
        <v>13</v>
      </c>
      <c r="AN258" t="str">
        <f>U379</f>
        <v>Variable dependiente: NFSCM6</v>
      </c>
    </row>
    <row r="259" spans="1:44" ht="39.75" thickBot="1" x14ac:dyDescent="0.3">
      <c r="A259" s="90" t="s">
        <v>605</v>
      </c>
      <c r="B259" s="91" t="s">
        <v>606</v>
      </c>
      <c r="C259" s="91" t="s">
        <v>607</v>
      </c>
      <c r="D259" s="91" t="s">
        <v>608</v>
      </c>
      <c r="E259" s="91" t="s">
        <v>609</v>
      </c>
      <c r="F259" s="92" t="s">
        <v>610</v>
      </c>
      <c r="J259">
        <v>14</v>
      </c>
      <c r="AP259" t="str">
        <f>U407</f>
        <v>Variable dependiente: NFTCM1</v>
      </c>
    </row>
    <row r="260" spans="1:44" ht="15.75" thickBot="1" x14ac:dyDescent="0.3">
      <c r="A260" s="110" t="s">
        <v>611</v>
      </c>
      <c r="B260" s="68">
        <v>13</v>
      </c>
      <c r="C260" s="68">
        <v>2396.25</v>
      </c>
      <c r="D260" s="68">
        <v>184.32692299999999</v>
      </c>
      <c r="E260" s="68">
        <v>3.67</v>
      </c>
      <c r="F260" s="74">
        <v>6.0000000000000001E-3</v>
      </c>
      <c r="J260">
        <v>15</v>
      </c>
      <c r="AR260" t="str">
        <f>U435</f>
        <v>Variable dependiente: NFTCM2</v>
      </c>
    </row>
    <row r="261" spans="1:44" ht="15.75" thickBot="1" x14ac:dyDescent="0.3">
      <c r="A261" s="110" t="s">
        <v>612</v>
      </c>
      <c r="B261" s="68">
        <v>18</v>
      </c>
      <c r="C261" s="68">
        <v>904.625</v>
      </c>
      <c r="D261" s="68">
        <v>50.256943999999997</v>
      </c>
      <c r="E261" s="68"/>
      <c r="F261" s="74"/>
      <c r="J261">
        <v>16</v>
      </c>
    </row>
    <row r="262" spans="1:44" ht="25.5" x14ac:dyDescent="0.25">
      <c r="A262" s="109" t="s">
        <v>613</v>
      </c>
      <c r="B262" s="77">
        <v>31</v>
      </c>
      <c r="C262" s="77">
        <v>3300.875</v>
      </c>
      <c r="D262" s="77"/>
      <c r="E262" s="77"/>
      <c r="F262" s="78"/>
      <c r="J262">
        <v>17</v>
      </c>
    </row>
    <row r="263" spans="1:44" ht="15.75" thickBot="1" x14ac:dyDescent="0.3">
      <c r="A263" s="65"/>
      <c r="J263">
        <v>18</v>
      </c>
    </row>
    <row r="264" spans="1:44" ht="27" thickBot="1" x14ac:dyDescent="0.3">
      <c r="A264" s="93" t="s">
        <v>614</v>
      </c>
      <c r="B264" s="91" t="s">
        <v>615</v>
      </c>
      <c r="C264" s="91" t="s">
        <v>616</v>
      </c>
      <c r="D264" s="92" t="s">
        <v>667</v>
      </c>
      <c r="J264">
        <v>19</v>
      </c>
    </row>
    <row r="265" spans="1:44" x14ac:dyDescent="0.25">
      <c r="A265" s="94">
        <v>0.72594400000000003</v>
      </c>
      <c r="B265" s="77">
        <v>55.330440000000003</v>
      </c>
      <c r="C265" s="77">
        <v>7.089213</v>
      </c>
      <c r="D265" s="78">
        <v>12.8125</v>
      </c>
      <c r="J265">
        <v>20</v>
      </c>
    </row>
    <row r="266" spans="1:44" ht="15.75" thickBot="1" x14ac:dyDescent="0.3">
      <c r="A266" s="65"/>
      <c r="J266">
        <v>21</v>
      </c>
    </row>
    <row r="267" spans="1:44" ht="39.75" thickBot="1" x14ac:dyDescent="0.3">
      <c r="A267" s="90" t="s">
        <v>605</v>
      </c>
      <c r="B267" s="91" t="s">
        <v>606</v>
      </c>
      <c r="C267" s="91" t="s">
        <v>617</v>
      </c>
      <c r="D267" s="91" t="s">
        <v>608</v>
      </c>
      <c r="E267" s="91" t="s">
        <v>609</v>
      </c>
      <c r="F267" s="92" t="s">
        <v>610</v>
      </c>
      <c r="K267" s="241" t="s">
        <v>1119</v>
      </c>
      <c r="L267" s="241"/>
      <c r="M267" s="112" t="str">
        <f>F267</f>
        <v>Pr &gt; F</v>
      </c>
      <c r="N267" s="113" t="str">
        <f>A257</f>
        <v>Variable dependiente: NFSCM2</v>
      </c>
      <c r="R267" s="242" t="str">
        <f>K267</f>
        <v>Fuente de variación (FV)</v>
      </c>
      <c r="S267" s="242"/>
      <c r="T267" s="112"/>
      <c r="U267" s="114" t="str">
        <f>N267</f>
        <v>Variable dependiente: NFSCM2</v>
      </c>
    </row>
    <row r="268" spans="1:44" ht="16.5" thickBot="1" x14ac:dyDescent="0.3">
      <c r="A268" s="110" t="s">
        <v>594</v>
      </c>
      <c r="B268" s="68">
        <v>3</v>
      </c>
      <c r="C268" s="68">
        <v>394.625</v>
      </c>
      <c r="D268" s="68">
        <v>131.54166699999999</v>
      </c>
      <c r="E268" s="68">
        <v>2.62</v>
      </c>
      <c r="F268" s="74">
        <v>8.2500000000000004E-2</v>
      </c>
      <c r="K268" s="243" t="str">
        <f>A268</f>
        <v>Rep</v>
      </c>
      <c r="L268" s="244"/>
      <c r="M268" s="115">
        <f>F268</f>
        <v>8.2500000000000004E-2</v>
      </c>
      <c r="N268" s="115"/>
      <c r="R268" s="245" t="str">
        <f>K268</f>
        <v>Rep</v>
      </c>
      <c r="S268" s="246"/>
      <c r="T268" s="116">
        <f>M268</f>
        <v>8.2500000000000004E-2</v>
      </c>
      <c r="U268" s="115"/>
    </row>
    <row r="269" spans="1:44" ht="16.5" thickBot="1" x14ac:dyDescent="0.3">
      <c r="A269" s="110" t="s">
        <v>592</v>
      </c>
      <c r="B269" s="68">
        <v>1</v>
      </c>
      <c r="C269" s="68">
        <v>24.5</v>
      </c>
      <c r="D269" s="68">
        <v>24.5</v>
      </c>
      <c r="E269" s="68">
        <v>0.49</v>
      </c>
      <c r="F269" s="74">
        <v>0.49399999999999999</v>
      </c>
      <c r="K269" s="237" t="str">
        <f>A276</f>
        <v>A</v>
      </c>
      <c r="L269" s="238"/>
      <c r="M269" s="117">
        <f>F276</f>
        <v>0.28110000000000002</v>
      </c>
      <c r="N269" s="117"/>
      <c r="R269" s="239" t="str">
        <f t="shared" ref="R269:R272" si="16">K269</f>
        <v>A</v>
      </c>
      <c r="S269" s="240"/>
      <c r="T269" s="118">
        <f t="shared" ref="T269:T272" si="17">M269</f>
        <v>0.28110000000000002</v>
      </c>
      <c r="U269" s="117"/>
    </row>
    <row r="270" spans="1:44" ht="16.5" thickBot="1" x14ac:dyDescent="0.3">
      <c r="A270" s="110" t="s">
        <v>618</v>
      </c>
      <c r="B270" s="68">
        <v>3</v>
      </c>
      <c r="C270" s="68">
        <v>42.75</v>
      </c>
      <c r="D270" s="68">
        <v>14.25</v>
      </c>
      <c r="E270" s="68">
        <v>0.28000000000000003</v>
      </c>
      <c r="F270" s="74">
        <v>0.83660000000000001</v>
      </c>
      <c r="K270" s="237" t="str">
        <f>A270</f>
        <v>A*Rep</v>
      </c>
      <c r="L270" s="238"/>
      <c r="M270" s="117">
        <f>F270</f>
        <v>0.83660000000000001</v>
      </c>
      <c r="N270" s="119"/>
      <c r="R270" s="239" t="str">
        <f t="shared" si="16"/>
        <v>A*Rep</v>
      </c>
      <c r="S270" s="240"/>
      <c r="T270" s="118">
        <f t="shared" si="17"/>
        <v>0.83660000000000001</v>
      </c>
      <c r="U270" s="119"/>
    </row>
    <row r="271" spans="1:44" ht="16.5" thickBot="1" x14ac:dyDescent="0.3">
      <c r="A271" s="110" t="s">
        <v>593</v>
      </c>
      <c r="B271" s="68">
        <v>3</v>
      </c>
      <c r="C271" s="68">
        <v>1790.125</v>
      </c>
      <c r="D271" s="68">
        <v>596.70833300000004</v>
      </c>
      <c r="E271" s="68">
        <v>11.87</v>
      </c>
      <c r="F271" s="74">
        <v>2.0000000000000001E-4</v>
      </c>
      <c r="K271" s="237" t="str">
        <f>A271</f>
        <v>B</v>
      </c>
      <c r="L271" s="238"/>
      <c r="M271" s="117">
        <f>F271</f>
        <v>2.0000000000000001E-4</v>
      </c>
      <c r="N271" s="117"/>
      <c r="R271" s="239" t="str">
        <f t="shared" si="16"/>
        <v>B</v>
      </c>
      <c r="S271" s="240"/>
      <c r="T271" s="118">
        <f t="shared" si="17"/>
        <v>2.0000000000000001E-4</v>
      </c>
      <c r="U271" s="117"/>
    </row>
    <row r="272" spans="1:44" ht="15.75" x14ac:dyDescent="0.25">
      <c r="A272" s="109" t="s">
        <v>619</v>
      </c>
      <c r="B272" s="77">
        <v>3</v>
      </c>
      <c r="C272" s="77">
        <v>144.25</v>
      </c>
      <c r="D272" s="77">
        <v>48.083333000000003</v>
      </c>
      <c r="E272" s="77">
        <v>0.96</v>
      </c>
      <c r="F272" s="78">
        <v>0.43440000000000001</v>
      </c>
      <c r="K272" s="237" t="str">
        <f>A272</f>
        <v>A*B</v>
      </c>
      <c r="L272" s="238"/>
      <c r="M272" s="117">
        <f>F272</f>
        <v>0.43440000000000001</v>
      </c>
      <c r="N272" s="117"/>
      <c r="R272" s="239" t="str">
        <f t="shared" si="16"/>
        <v>A*B</v>
      </c>
      <c r="S272" s="240"/>
      <c r="T272" s="118">
        <f t="shared" si="17"/>
        <v>0.43440000000000001</v>
      </c>
      <c r="U272" s="117"/>
    </row>
    <row r="273" spans="1:21" ht="16.5" thickBot="1" x14ac:dyDescent="0.3">
      <c r="A273" s="65"/>
      <c r="K273" s="231" t="s">
        <v>1120</v>
      </c>
      <c r="L273" s="232"/>
      <c r="M273" s="233">
        <f>B265</f>
        <v>55.330440000000003</v>
      </c>
      <c r="N273" s="234"/>
      <c r="R273" s="235" t="s">
        <v>1120</v>
      </c>
      <c r="S273" s="236"/>
      <c r="T273" s="233">
        <f>M273</f>
        <v>55.330440000000003</v>
      </c>
      <c r="U273" s="234"/>
    </row>
    <row r="274" spans="1:21" ht="25.5" customHeight="1" thickBot="1" x14ac:dyDescent="0.3">
      <c r="A274" s="253" t="s">
        <v>620</v>
      </c>
      <c r="B274" s="252"/>
      <c r="C274" s="252"/>
      <c r="D274" s="252"/>
      <c r="E274" s="252"/>
      <c r="F274" s="252"/>
      <c r="J274">
        <v>1</v>
      </c>
    </row>
    <row r="275" spans="1:21" ht="39.75" thickBot="1" x14ac:dyDescent="0.3">
      <c r="A275" s="84" t="s">
        <v>605</v>
      </c>
      <c r="B275" s="83" t="s">
        <v>606</v>
      </c>
      <c r="C275" s="83" t="s">
        <v>617</v>
      </c>
      <c r="D275" s="83" t="s">
        <v>608</v>
      </c>
      <c r="E275" s="83" t="s">
        <v>609</v>
      </c>
      <c r="F275" s="95" t="s">
        <v>610</v>
      </c>
      <c r="J275">
        <v>2</v>
      </c>
    </row>
    <row r="276" spans="1:21" x14ac:dyDescent="0.25">
      <c r="A276" s="109" t="s">
        <v>592</v>
      </c>
      <c r="B276" s="77">
        <v>1</v>
      </c>
      <c r="C276" s="77">
        <v>24.5</v>
      </c>
      <c r="D276" s="77">
        <v>24.5</v>
      </c>
      <c r="E276" s="77">
        <v>1.72</v>
      </c>
      <c r="F276" s="78">
        <v>0.28110000000000002</v>
      </c>
      <c r="J276">
        <v>3</v>
      </c>
    </row>
    <row r="277" spans="1:21" x14ac:dyDescent="0.25">
      <c r="A277" s="79"/>
      <c r="J277">
        <v>4</v>
      </c>
    </row>
    <row r="278" spans="1:21" x14ac:dyDescent="0.25">
      <c r="A278" s="79"/>
      <c r="J278">
        <v>5</v>
      </c>
    </row>
    <row r="279" spans="1:21" x14ac:dyDescent="0.25">
      <c r="J279">
        <v>6</v>
      </c>
    </row>
    <row r="280" spans="1:21" x14ac:dyDescent="0.25">
      <c r="A280" s="80"/>
      <c r="J280">
        <v>7</v>
      </c>
    </row>
    <row r="281" spans="1:21" ht="31.5" x14ac:dyDescent="0.25">
      <c r="A281" s="64" t="s">
        <v>590</v>
      </c>
      <c r="J281">
        <v>8</v>
      </c>
    </row>
    <row r="282" spans="1:21" x14ac:dyDescent="0.25">
      <c r="A282" s="79"/>
      <c r="J282">
        <v>9</v>
      </c>
    </row>
    <row r="283" spans="1:21" ht="25.5" x14ac:dyDescent="0.25">
      <c r="A283" s="81" t="s">
        <v>595</v>
      </c>
      <c r="J283">
        <v>10</v>
      </c>
    </row>
    <row r="284" spans="1:21" x14ac:dyDescent="0.25">
      <c r="A284" s="81"/>
      <c r="J284">
        <v>11</v>
      </c>
    </row>
    <row r="285" spans="1:21" ht="38.25" x14ac:dyDescent="0.25">
      <c r="A285" s="81" t="s">
        <v>668</v>
      </c>
      <c r="J285">
        <v>12</v>
      </c>
    </row>
    <row r="286" spans="1:21" ht="15.75" thickBot="1" x14ac:dyDescent="0.3">
      <c r="A286" s="65"/>
      <c r="J286">
        <v>13</v>
      </c>
    </row>
    <row r="287" spans="1:21" ht="39.75" thickBot="1" x14ac:dyDescent="0.3">
      <c r="A287" s="90" t="s">
        <v>605</v>
      </c>
      <c r="B287" s="91" t="s">
        <v>606</v>
      </c>
      <c r="C287" s="91" t="s">
        <v>607</v>
      </c>
      <c r="D287" s="91" t="s">
        <v>608</v>
      </c>
      <c r="E287" s="91" t="s">
        <v>609</v>
      </c>
      <c r="F287" s="92" t="s">
        <v>610</v>
      </c>
      <c r="J287">
        <v>14</v>
      </c>
    </row>
    <row r="288" spans="1:21" ht="15.75" thickBot="1" x14ac:dyDescent="0.3">
      <c r="A288" s="110" t="s">
        <v>611</v>
      </c>
      <c r="B288" s="68">
        <v>13</v>
      </c>
      <c r="C288" s="68">
        <v>2197.625</v>
      </c>
      <c r="D288" s="68">
        <v>169.04807700000001</v>
      </c>
      <c r="E288" s="68">
        <v>3.41</v>
      </c>
      <c r="F288" s="74">
        <v>8.6999999999999994E-3</v>
      </c>
      <c r="J288">
        <v>15</v>
      </c>
    </row>
    <row r="289" spans="1:21" ht="15.75" thickBot="1" x14ac:dyDescent="0.3">
      <c r="A289" s="110" t="s">
        <v>612</v>
      </c>
      <c r="B289" s="68">
        <v>18</v>
      </c>
      <c r="C289" s="68">
        <v>892.25</v>
      </c>
      <c r="D289" s="68">
        <v>49.569443999999997</v>
      </c>
      <c r="E289" s="68"/>
      <c r="F289" s="74"/>
      <c r="J289">
        <v>16</v>
      </c>
    </row>
    <row r="290" spans="1:21" ht="25.5" x14ac:dyDescent="0.25">
      <c r="A290" s="109" t="s">
        <v>613</v>
      </c>
      <c r="B290" s="77">
        <v>31</v>
      </c>
      <c r="C290" s="77">
        <v>3089.875</v>
      </c>
      <c r="D290" s="77"/>
      <c r="E290" s="77"/>
      <c r="F290" s="78"/>
      <c r="J290">
        <v>17</v>
      </c>
    </row>
    <row r="291" spans="1:21" ht="15.75" thickBot="1" x14ac:dyDescent="0.3">
      <c r="A291" s="65"/>
      <c r="J291">
        <v>18</v>
      </c>
    </row>
    <row r="292" spans="1:21" ht="27" thickBot="1" x14ac:dyDescent="0.3">
      <c r="A292" s="93" t="s">
        <v>614</v>
      </c>
      <c r="B292" s="91" t="s">
        <v>615</v>
      </c>
      <c r="C292" s="91" t="s">
        <v>616</v>
      </c>
      <c r="D292" s="92" t="s">
        <v>669</v>
      </c>
      <c r="J292">
        <v>19</v>
      </c>
    </row>
    <row r="293" spans="1:21" x14ac:dyDescent="0.25">
      <c r="A293" s="94">
        <v>0.71123400000000003</v>
      </c>
      <c r="B293" s="77">
        <v>48.76576</v>
      </c>
      <c r="C293" s="77">
        <v>7.0405569999999997</v>
      </c>
      <c r="D293" s="78">
        <v>14.4375</v>
      </c>
      <c r="J293">
        <v>20</v>
      </c>
    </row>
    <row r="294" spans="1:21" ht="15.75" thickBot="1" x14ac:dyDescent="0.3">
      <c r="A294" s="65"/>
      <c r="J294">
        <v>21</v>
      </c>
    </row>
    <row r="295" spans="1:21" ht="39.75" thickBot="1" x14ac:dyDescent="0.3">
      <c r="A295" s="90" t="s">
        <v>605</v>
      </c>
      <c r="B295" s="91" t="s">
        <v>606</v>
      </c>
      <c r="C295" s="91" t="s">
        <v>617</v>
      </c>
      <c r="D295" s="91" t="s">
        <v>608</v>
      </c>
      <c r="E295" s="91" t="s">
        <v>609</v>
      </c>
      <c r="F295" s="92" t="s">
        <v>610</v>
      </c>
      <c r="K295" s="241" t="s">
        <v>1119</v>
      </c>
      <c r="L295" s="241"/>
      <c r="M295" s="112" t="str">
        <f>F295</f>
        <v>Pr &gt; F</v>
      </c>
      <c r="N295" s="113" t="str">
        <f>A285</f>
        <v>Variable dependiente: NFSCM3</v>
      </c>
      <c r="R295" s="242" t="str">
        <f>K295</f>
        <v>Fuente de variación (FV)</v>
      </c>
      <c r="S295" s="242"/>
      <c r="T295" s="112"/>
      <c r="U295" s="114" t="str">
        <f>N295</f>
        <v>Variable dependiente: NFSCM3</v>
      </c>
    </row>
    <row r="296" spans="1:21" ht="16.5" thickBot="1" x14ac:dyDescent="0.3">
      <c r="A296" s="110" t="s">
        <v>594</v>
      </c>
      <c r="B296" s="68">
        <v>3</v>
      </c>
      <c r="C296" s="68">
        <v>140.125</v>
      </c>
      <c r="D296" s="68">
        <v>46.708333000000003</v>
      </c>
      <c r="E296" s="68">
        <v>0.94</v>
      </c>
      <c r="F296" s="74">
        <v>0.44090000000000001</v>
      </c>
      <c r="K296" s="243" t="str">
        <f>A296</f>
        <v>Rep</v>
      </c>
      <c r="L296" s="244"/>
      <c r="M296" s="115">
        <f>F296</f>
        <v>0.44090000000000001</v>
      </c>
      <c r="N296" s="115"/>
      <c r="R296" s="245" t="str">
        <f>K296</f>
        <v>Rep</v>
      </c>
      <c r="S296" s="246"/>
      <c r="T296" s="116">
        <f>M296</f>
        <v>0.44090000000000001</v>
      </c>
      <c r="U296" s="115"/>
    </row>
    <row r="297" spans="1:21" ht="16.5" thickBot="1" x14ac:dyDescent="0.3">
      <c r="A297" s="110" t="s">
        <v>592</v>
      </c>
      <c r="B297" s="68">
        <v>1</v>
      </c>
      <c r="C297" s="68">
        <v>3.125</v>
      </c>
      <c r="D297" s="68">
        <v>3.125</v>
      </c>
      <c r="E297" s="68">
        <v>0.06</v>
      </c>
      <c r="F297" s="74">
        <v>0.80459999999999998</v>
      </c>
      <c r="K297" s="237" t="str">
        <f>A304</f>
        <v>A</v>
      </c>
      <c r="L297" s="238"/>
      <c r="M297" s="117">
        <f>F304</f>
        <v>0.82050000000000001</v>
      </c>
      <c r="N297" s="117"/>
      <c r="R297" s="239" t="str">
        <f t="shared" ref="R297:R300" si="18">K297</f>
        <v>A</v>
      </c>
      <c r="S297" s="240"/>
      <c r="T297" s="118">
        <f t="shared" ref="T297:T300" si="19">M297</f>
        <v>0.82050000000000001</v>
      </c>
      <c r="U297" s="117"/>
    </row>
    <row r="298" spans="1:21" ht="16.5" thickBot="1" x14ac:dyDescent="0.3">
      <c r="A298" s="110" t="s">
        <v>618</v>
      </c>
      <c r="B298" s="68">
        <v>3</v>
      </c>
      <c r="C298" s="68">
        <v>153.125</v>
      </c>
      <c r="D298" s="68">
        <v>51.041666999999997</v>
      </c>
      <c r="E298" s="68">
        <v>1.03</v>
      </c>
      <c r="F298" s="74">
        <v>0.40300000000000002</v>
      </c>
      <c r="K298" s="237" t="str">
        <f>A298</f>
        <v>A*Rep</v>
      </c>
      <c r="L298" s="238"/>
      <c r="M298" s="117">
        <f>F298</f>
        <v>0.40300000000000002</v>
      </c>
      <c r="N298" s="119"/>
      <c r="R298" s="239" t="str">
        <f t="shared" si="18"/>
        <v>A*Rep</v>
      </c>
      <c r="S298" s="240"/>
      <c r="T298" s="118">
        <f t="shared" si="19"/>
        <v>0.40300000000000002</v>
      </c>
      <c r="U298" s="119"/>
    </row>
    <row r="299" spans="1:21" ht="16.5" thickBot="1" x14ac:dyDescent="0.3">
      <c r="A299" s="110" t="s">
        <v>593</v>
      </c>
      <c r="B299" s="68">
        <v>3</v>
      </c>
      <c r="C299" s="68">
        <v>1657.125</v>
      </c>
      <c r="D299" s="68">
        <v>552.375</v>
      </c>
      <c r="E299" s="68">
        <v>11.14</v>
      </c>
      <c r="F299" s="74">
        <v>2.0000000000000001E-4</v>
      </c>
      <c r="K299" s="237" t="str">
        <f>A299</f>
        <v>B</v>
      </c>
      <c r="L299" s="238"/>
      <c r="M299" s="117">
        <f>F299</f>
        <v>2.0000000000000001E-4</v>
      </c>
      <c r="N299" s="117"/>
      <c r="R299" s="239" t="str">
        <f t="shared" si="18"/>
        <v>B</v>
      </c>
      <c r="S299" s="240"/>
      <c r="T299" s="118">
        <f t="shared" si="19"/>
        <v>2.0000000000000001E-4</v>
      </c>
      <c r="U299" s="117"/>
    </row>
    <row r="300" spans="1:21" ht="15.75" x14ac:dyDescent="0.25">
      <c r="A300" s="109" t="s">
        <v>619</v>
      </c>
      <c r="B300" s="77">
        <v>3</v>
      </c>
      <c r="C300" s="77">
        <v>244.125</v>
      </c>
      <c r="D300" s="77">
        <v>81.375</v>
      </c>
      <c r="E300" s="77">
        <v>1.64</v>
      </c>
      <c r="F300" s="78">
        <v>0.21510000000000001</v>
      </c>
      <c r="K300" s="237" t="str">
        <f>A300</f>
        <v>A*B</v>
      </c>
      <c r="L300" s="238"/>
      <c r="M300" s="117">
        <f>F300</f>
        <v>0.21510000000000001</v>
      </c>
      <c r="N300" s="117"/>
      <c r="R300" s="239" t="str">
        <f t="shared" si="18"/>
        <v>A*B</v>
      </c>
      <c r="S300" s="240"/>
      <c r="T300" s="118">
        <f t="shared" si="19"/>
        <v>0.21510000000000001</v>
      </c>
      <c r="U300" s="117"/>
    </row>
    <row r="301" spans="1:21" ht="16.5" thickBot="1" x14ac:dyDescent="0.3">
      <c r="A301" s="65"/>
      <c r="K301" s="231" t="s">
        <v>1120</v>
      </c>
      <c r="L301" s="232"/>
      <c r="M301" s="233">
        <f>B293</f>
        <v>48.76576</v>
      </c>
      <c r="N301" s="234"/>
      <c r="R301" s="235" t="s">
        <v>1120</v>
      </c>
      <c r="S301" s="236"/>
      <c r="T301" s="233">
        <f>M301</f>
        <v>48.76576</v>
      </c>
      <c r="U301" s="234"/>
    </row>
    <row r="302" spans="1:21" ht="25.5" customHeight="1" thickBot="1" x14ac:dyDescent="0.3">
      <c r="A302" s="253" t="s">
        <v>620</v>
      </c>
      <c r="B302" s="252"/>
      <c r="C302" s="252"/>
      <c r="D302" s="252"/>
      <c r="E302" s="252"/>
      <c r="F302" s="252"/>
      <c r="J302">
        <v>1</v>
      </c>
    </row>
    <row r="303" spans="1:21" ht="39.75" thickBot="1" x14ac:dyDescent="0.3">
      <c r="A303" s="84" t="s">
        <v>605</v>
      </c>
      <c r="B303" s="83" t="s">
        <v>606</v>
      </c>
      <c r="C303" s="83" t="s">
        <v>617</v>
      </c>
      <c r="D303" s="83" t="s">
        <v>608</v>
      </c>
      <c r="E303" s="83" t="s">
        <v>609</v>
      </c>
      <c r="F303" s="95" t="s">
        <v>610</v>
      </c>
      <c r="J303">
        <v>2</v>
      </c>
    </row>
    <row r="304" spans="1:21" x14ac:dyDescent="0.25">
      <c r="A304" s="109" t="s">
        <v>592</v>
      </c>
      <c r="B304" s="77">
        <v>1</v>
      </c>
      <c r="C304" s="77">
        <v>3.125</v>
      </c>
      <c r="D304" s="77">
        <v>3.125</v>
      </c>
      <c r="E304" s="77">
        <v>0.06</v>
      </c>
      <c r="F304" s="78">
        <v>0.82050000000000001</v>
      </c>
      <c r="J304">
        <v>3</v>
      </c>
    </row>
    <row r="305" spans="1:10" x14ac:dyDescent="0.25">
      <c r="A305" s="79"/>
      <c r="J305">
        <v>4</v>
      </c>
    </row>
    <row r="306" spans="1:10" x14ac:dyDescent="0.25">
      <c r="A306" s="79"/>
      <c r="J306">
        <v>5</v>
      </c>
    </row>
    <row r="307" spans="1:10" x14ac:dyDescent="0.25">
      <c r="J307">
        <v>6</v>
      </c>
    </row>
    <row r="308" spans="1:10" x14ac:dyDescent="0.25">
      <c r="A308" s="80"/>
      <c r="J308">
        <v>7</v>
      </c>
    </row>
    <row r="309" spans="1:10" ht="31.5" x14ac:dyDescent="0.25">
      <c r="A309" s="64" t="s">
        <v>590</v>
      </c>
      <c r="J309">
        <v>8</v>
      </c>
    </row>
    <row r="310" spans="1:10" x14ac:dyDescent="0.25">
      <c r="A310" s="79"/>
      <c r="J310">
        <v>9</v>
      </c>
    </row>
    <row r="311" spans="1:10" ht="25.5" x14ac:dyDescent="0.25">
      <c r="A311" s="81" t="s">
        <v>595</v>
      </c>
      <c r="J311">
        <v>10</v>
      </c>
    </row>
    <row r="312" spans="1:10" x14ac:dyDescent="0.25">
      <c r="A312" s="81"/>
      <c r="J312">
        <v>11</v>
      </c>
    </row>
    <row r="313" spans="1:10" ht="38.25" x14ac:dyDescent="0.25">
      <c r="A313" s="81" t="s">
        <v>670</v>
      </c>
      <c r="J313">
        <v>12</v>
      </c>
    </row>
    <row r="314" spans="1:10" ht="15.75" thickBot="1" x14ac:dyDescent="0.3">
      <c r="A314" s="65"/>
      <c r="J314">
        <v>13</v>
      </c>
    </row>
    <row r="315" spans="1:10" ht="39.75" thickBot="1" x14ac:dyDescent="0.3">
      <c r="A315" s="90" t="s">
        <v>605</v>
      </c>
      <c r="B315" s="91" t="s">
        <v>606</v>
      </c>
      <c r="C315" s="91" t="s">
        <v>607</v>
      </c>
      <c r="D315" s="91" t="s">
        <v>608</v>
      </c>
      <c r="E315" s="91" t="s">
        <v>609</v>
      </c>
      <c r="F315" s="92" t="s">
        <v>610</v>
      </c>
      <c r="J315">
        <v>14</v>
      </c>
    </row>
    <row r="316" spans="1:10" ht="15.75" thickBot="1" x14ac:dyDescent="0.3">
      <c r="A316" s="110" t="s">
        <v>611</v>
      </c>
      <c r="B316" s="68">
        <v>13</v>
      </c>
      <c r="C316" s="68">
        <v>3266.875</v>
      </c>
      <c r="D316" s="68">
        <v>251.29807700000001</v>
      </c>
      <c r="E316" s="68">
        <v>2.67</v>
      </c>
      <c r="F316" s="74">
        <v>2.75E-2</v>
      </c>
      <c r="J316">
        <v>15</v>
      </c>
    </row>
    <row r="317" spans="1:10" ht="15.75" thickBot="1" x14ac:dyDescent="0.3">
      <c r="A317" s="110" t="s">
        <v>612</v>
      </c>
      <c r="B317" s="68">
        <v>18</v>
      </c>
      <c r="C317" s="68">
        <v>1692.625</v>
      </c>
      <c r="D317" s="68">
        <v>94.034722000000002</v>
      </c>
      <c r="E317" s="68"/>
      <c r="F317" s="74"/>
      <c r="J317">
        <v>16</v>
      </c>
    </row>
    <row r="318" spans="1:10" ht="25.5" x14ac:dyDescent="0.25">
      <c r="A318" s="109" t="s">
        <v>613</v>
      </c>
      <c r="B318" s="77">
        <v>31</v>
      </c>
      <c r="C318" s="77">
        <v>4959.5</v>
      </c>
      <c r="D318" s="77"/>
      <c r="E318" s="77"/>
      <c r="F318" s="78"/>
      <c r="J318">
        <v>17</v>
      </c>
    </row>
    <row r="319" spans="1:10" ht="15.75" thickBot="1" x14ac:dyDescent="0.3">
      <c r="A319" s="65"/>
      <c r="J319">
        <v>18</v>
      </c>
    </row>
    <row r="320" spans="1:10" ht="27" thickBot="1" x14ac:dyDescent="0.3">
      <c r="A320" s="93" t="s">
        <v>614</v>
      </c>
      <c r="B320" s="91" t="s">
        <v>615</v>
      </c>
      <c r="C320" s="91" t="s">
        <v>616</v>
      </c>
      <c r="D320" s="92" t="s">
        <v>671</v>
      </c>
      <c r="J320">
        <v>19</v>
      </c>
    </row>
    <row r="321" spans="1:21" x14ac:dyDescent="0.25">
      <c r="A321" s="94">
        <v>0.65871100000000005</v>
      </c>
      <c r="B321" s="77">
        <v>60.137369999999997</v>
      </c>
      <c r="C321" s="77">
        <v>9.6971500000000006</v>
      </c>
      <c r="D321" s="78">
        <v>16.125</v>
      </c>
      <c r="J321">
        <v>20</v>
      </c>
    </row>
    <row r="322" spans="1:21" ht="15.75" thickBot="1" x14ac:dyDescent="0.3">
      <c r="A322" s="65"/>
      <c r="J322">
        <v>21</v>
      </c>
    </row>
    <row r="323" spans="1:21" ht="39.75" thickBot="1" x14ac:dyDescent="0.3">
      <c r="A323" s="90" t="s">
        <v>605</v>
      </c>
      <c r="B323" s="91" t="s">
        <v>606</v>
      </c>
      <c r="C323" s="91" t="s">
        <v>617</v>
      </c>
      <c r="D323" s="91" t="s">
        <v>608</v>
      </c>
      <c r="E323" s="91" t="s">
        <v>609</v>
      </c>
      <c r="F323" s="92" t="s">
        <v>610</v>
      </c>
      <c r="K323" s="241" t="s">
        <v>1119</v>
      </c>
      <c r="L323" s="241"/>
      <c r="M323" s="112" t="str">
        <f>F323</f>
        <v>Pr &gt; F</v>
      </c>
      <c r="N323" s="113" t="str">
        <f>A313</f>
        <v>Variable dependiente: NFSCM4</v>
      </c>
      <c r="R323" s="242" t="str">
        <f>K323</f>
        <v>Fuente de variación (FV)</v>
      </c>
      <c r="S323" s="242"/>
      <c r="T323" s="112"/>
      <c r="U323" s="114" t="str">
        <f>N323</f>
        <v>Variable dependiente: NFSCM4</v>
      </c>
    </row>
    <row r="324" spans="1:21" ht="16.5" thickBot="1" x14ac:dyDescent="0.3">
      <c r="A324" s="110" t="s">
        <v>594</v>
      </c>
      <c r="B324" s="68">
        <v>3</v>
      </c>
      <c r="C324" s="68">
        <v>723.25</v>
      </c>
      <c r="D324" s="68">
        <v>241.08333300000001</v>
      </c>
      <c r="E324" s="68">
        <v>2.56</v>
      </c>
      <c r="F324" s="74">
        <v>8.6800000000000002E-2</v>
      </c>
      <c r="K324" s="243" t="str">
        <f>A324</f>
        <v>Rep</v>
      </c>
      <c r="L324" s="244"/>
      <c r="M324" s="115">
        <f>F324</f>
        <v>8.6800000000000002E-2</v>
      </c>
      <c r="N324" s="115"/>
      <c r="R324" s="245" t="str">
        <f>K324</f>
        <v>Rep</v>
      </c>
      <c r="S324" s="246"/>
      <c r="T324" s="116">
        <f>M324</f>
        <v>8.6800000000000002E-2</v>
      </c>
      <c r="U324" s="115"/>
    </row>
    <row r="325" spans="1:21" ht="16.5" thickBot="1" x14ac:dyDescent="0.3">
      <c r="A325" s="110" t="s">
        <v>592</v>
      </c>
      <c r="B325" s="68">
        <v>1</v>
      </c>
      <c r="C325" s="68">
        <v>3.125</v>
      </c>
      <c r="D325" s="68">
        <v>3.125</v>
      </c>
      <c r="E325" s="68">
        <v>0.03</v>
      </c>
      <c r="F325" s="74">
        <v>0.85740000000000005</v>
      </c>
      <c r="K325" s="237" t="str">
        <f>A332</f>
        <v>A</v>
      </c>
      <c r="L325" s="238"/>
      <c r="M325" s="117">
        <f>F332</f>
        <v>0.86950000000000005</v>
      </c>
      <c r="N325" s="117"/>
      <c r="R325" s="239" t="str">
        <f t="shared" ref="R325:R328" si="20">K325</f>
        <v>A</v>
      </c>
      <c r="S325" s="240"/>
      <c r="T325" s="118">
        <f t="shared" ref="T325:T328" si="21">M325</f>
        <v>0.86950000000000005</v>
      </c>
      <c r="U325" s="117"/>
    </row>
    <row r="326" spans="1:21" ht="16.5" thickBot="1" x14ac:dyDescent="0.3">
      <c r="A326" s="110" t="s">
        <v>618</v>
      </c>
      <c r="B326" s="68">
        <v>3</v>
      </c>
      <c r="C326" s="68">
        <v>293.125</v>
      </c>
      <c r="D326" s="68">
        <v>97.708332999999996</v>
      </c>
      <c r="E326" s="68">
        <v>1.04</v>
      </c>
      <c r="F326" s="74">
        <v>0.39910000000000001</v>
      </c>
      <c r="K326" s="237" t="str">
        <f>A326</f>
        <v>A*Rep</v>
      </c>
      <c r="L326" s="238"/>
      <c r="M326" s="117">
        <f>F326</f>
        <v>0.39910000000000001</v>
      </c>
      <c r="N326" s="119"/>
      <c r="R326" s="239" t="str">
        <f t="shared" si="20"/>
        <v>A*Rep</v>
      </c>
      <c r="S326" s="240"/>
      <c r="T326" s="118">
        <f t="shared" si="21"/>
        <v>0.39910000000000001</v>
      </c>
      <c r="U326" s="119"/>
    </row>
    <row r="327" spans="1:21" ht="16.5" thickBot="1" x14ac:dyDescent="0.3">
      <c r="A327" s="110" t="s">
        <v>593</v>
      </c>
      <c r="B327" s="68">
        <v>3</v>
      </c>
      <c r="C327" s="68">
        <v>2032.25</v>
      </c>
      <c r="D327" s="68">
        <v>677.41666699999996</v>
      </c>
      <c r="E327" s="68">
        <v>7.2</v>
      </c>
      <c r="F327" s="74">
        <v>2.2000000000000001E-3</v>
      </c>
      <c r="K327" s="237" t="str">
        <f>A327</f>
        <v>B</v>
      </c>
      <c r="L327" s="238"/>
      <c r="M327" s="117">
        <f>F327</f>
        <v>2.2000000000000001E-3</v>
      </c>
      <c r="N327" s="117"/>
      <c r="R327" s="239" t="str">
        <f t="shared" si="20"/>
        <v>B</v>
      </c>
      <c r="S327" s="240"/>
      <c r="T327" s="118">
        <f t="shared" si="21"/>
        <v>2.2000000000000001E-3</v>
      </c>
      <c r="U327" s="117"/>
    </row>
    <row r="328" spans="1:21" ht="15.75" x14ac:dyDescent="0.25">
      <c r="A328" s="109" t="s">
        <v>619</v>
      </c>
      <c r="B328" s="77">
        <v>3</v>
      </c>
      <c r="C328" s="77">
        <v>215.125</v>
      </c>
      <c r="D328" s="77">
        <v>71.708332999999996</v>
      </c>
      <c r="E328" s="77">
        <v>0.76</v>
      </c>
      <c r="F328" s="78">
        <v>0.52969999999999995</v>
      </c>
      <c r="K328" s="237" t="str">
        <f>A328</f>
        <v>A*B</v>
      </c>
      <c r="L328" s="238"/>
      <c r="M328" s="117">
        <f>F328</f>
        <v>0.52969999999999995</v>
      </c>
      <c r="N328" s="117"/>
      <c r="R328" s="239" t="str">
        <f t="shared" si="20"/>
        <v>A*B</v>
      </c>
      <c r="S328" s="240"/>
      <c r="T328" s="118">
        <f t="shared" si="21"/>
        <v>0.52969999999999995</v>
      </c>
      <c r="U328" s="117"/>
    </row>
    <row r="329" spans="1:21" ht="16.5" thickBot="1" x14ac:dyDescent="0.3">
      <c r="A329" s="65"/>
      <c r="K329" s="231" t="s">
        <v>1120</v>
      </c>
      <c r="L329" s="232"/>
      <c r="M329" s="233">
        <f>B321</f>
        <v>60.137369999999997</v>
      </c>
      <c r="N329" s="234"/>
      <c r="R329" s="235" t="s">
        <v>1120</v>
      </c>
      <c r="S329" s="236"/>
      <c r="T329" s="233">
        <f>M329</f>
        <v>60.137369999999997</v>
      </c>
      <c r="U329" s="234"/>
    </row>
    <row r="330" spans="1:21" ht="25.5" customHeight="1" thickBot="1" x14ac:dyDescent="0.3">
      <c r="A330" s="253" t="s">
        <v>620</v>
      </c>
      <c r="B330" s="252"/>
      <c r="C330" s="252"/>
      <c r="D330" s="252"/>
      <c r="E330" s="252"/>
      <c r="F330" s="252"/>
      <c r="J330">
        <v>1</v>
      </c>
    </row>
    <row r="331" spans="1:21" ht="39.75" thickBot="1" x14ac:dyDescent="0.3">
      <c r="A331" s="84" t="s">
        <v>605</v>
      </c>
      <c r="B331" s="83" t="s">
        <v>606</v>
      </c>
      <c r="C331" s="83" t="s">
        <v>617</v>
      </c>
      <c r="D331" s="83" t="s">
        <v>608</v>
      </c>
      <c r="E331" s="83" t="s">
        <v>609</v>
      </c>
      <c r="F331" s="95" t="s">
        <v>610</v>
      </c>
      <c r="J331">
        <v>2</v>
      </c>
    </row>
    <row r="332" spans="1:21" x14ac:dyDescent="0.25">
      <c r="A332" s="109" t="s">
        <v>592</v>
      </c>
      <c r="B332" s="77">
        <v>1</v>
      </c>
      <c r="C332" s="77">
        <v>3.125</v>
      </c>
      <c r="D332" s="77">
        <v>3.125</v>
      </c>
      <c r="E332" s="77">
        <v>0.03</v>
      </c>
      <c r="F332" s="78">
        <v>0.86950000000000005</v>
      </c>
      <c r="J332">
        <v>3</v>
      </c>
    </row>
    <row r="333" spans="1:21" x14ac:dyDescent="0.25">
      <c r="A333" s="79"/>
      <c r="J333">
        <v>4</v>
      </c>
    </row>
    <row r="334" spans="1:21" x14ac:dyDescent="0.25">
      <c r="A334" s="79"/>
      <c r="J334">
        <v>5</v>
      </c>
    </row>
    <row r="335" spans="1:21" x14ac:dyDescent="0.25">
      <c r="J335">
        <v>6</v>
      </c>
    </row>
    <row r="336" spans="1:21" x14ac:dyDescent="0.25">
      <c r="A336" s="80"/>
      <c r="J336">
        <v>7</v>
      </c>
    </row>
    <row r="337" spans="1:21" ht="31.5" x14ac:dyDescent="0.25">
      <c r="A337" s="64" t="s">
        <v>590</v>
      </c>
      <c r="J337">
        <v>8</v>
      </c>
    </row>
    <row r="338" spans="1:21" x14ac:dyDescent="0.25">
      <c r="A338" s="79"/>
      <c r="J338">
        <v>9</v>
      </c>
    </row>
    <row r="339" spans="1:21" ht="25.5" x14ac:dyDescent="0.25">
      <c r="A339" s="81" t="s">
        <v>595</v>
      </c>
      <c r="J339">
        <v>10</v>
      </c>
    </row>
    <row r="340" spans="1:21" x14ac:dyDescent="0.25">
      <c r="A340" s="81"/>
      <c r="J340">
        <v>11</v>
      </c>
    </row>
    <row r="341" spans="1:21" ht="38.25" x14ac:dyDescent="0.25">
      <c r="A341" s="81" t="s">
        <v>672</v>
      </c>
      <c r="J341">
        <v>12</v>
      </c>
    </row>
    <row r="342" spans="1:21" ht="15.75" thickBot="1" x14ac:dyDescent="0.3">
      <c r="A342" s="65"/>
      <c r="J342">
        <v>13</v>
      </c>
    </row>
    <row r="343" spans="1:21" ht="39.75" thickBot="1" x14ac:dyDescent="0.3">
      <c r="A343" s="90" t="s">
        <v>605</v>
      </c>
      <c r="B343" s="91" t="s">
        <v>606</v>
      </c>
      <c r="C343" s="91" t="s">
        <v>607</v>
      </c>
      <c r="D343" s="91" t="s">
        <v>608</v>
      </c>
      <c r="E343" s="91" t="s">
        <v>609</v>
      </c>
      <c r="F343" s="92" t="s">
        <v>610</v>
      </c>
      <c r="J343">
        <v>14</v>
      </c>
    </row>
    <row r="344" spans="1:21" ht="15.75" thickBot="1" x14ac:dyDescent="0.3">
      <c r="A344" s="110" t="s">
        <v>611</v>
      </c>
      <c r="B344" s="68">
        <v>13</v>
      </c>
      <c r="C344" s="68">
        <v>2136.875</v>
      </c>
      <c r="D344" s="68">
        <v>164.375</v>
      </c>
      <c r="E344" s="68">
        <v>2.4</v>
      </c>
      <c r="F344" s="74">
        <v>4.3499999999999997E-2</v>
      </c>
      <c r="J344">
        <v>15</v>
      </c>
    </row>
    <row r="345" spans="1:21" ht="15.75" thickBot="1" x14ac:dyDescent="0.3">
      <c r="A345" s="110" t="s">
        <v>612</v>
      </c>
      <c r="B345" s="68">
        <v>18</v>
      </c>
      <c r="C345" s="68">
        <v>1234.625</v>
      </c>
      <c r="D345" s="68">
        <v>68.590277999999998</v>
      </c>
      <c r="E345" s="68"/>
      <c r="F345" s="74"/>
      <c r="J345">
        <v>16</v>
      </c>
    </row>
    <row r="346" spans="1:21" ht="25.5" x14ac:dyDescent="0.25">
      <c r="A346" s="109" t="s">
        <v>613</v>
      </c>
      <c r="B346" s="77">
        <v>31</v>
      </c>
      <c r="C346" s="77">
        <v>3371.5</v>
      </c>
      <c r="D346" s="77"/>
      <c r="E346" s="77"/>
      <c r="F346" s="78"/>
      <c r="J346">
        <v>17</v>
      </c>
    </row>
    <row r="347" spans="1:21" ht="15.75" thickBot="1" x14ac:dyDescent="0.3">
      <c r="A347" s="65"/>
      <c r="J347">
        <v>18</v>
      </c>
    </row>
    <row r="348" spans="1:21" ht="27" thickBot="1" x14ac:dyDescent="0.3">
      <c r="A348" s="93" t="s">
        <v>614</v>
      </c>
      <c r="B348" s="91" t="s">
        <v>615</v>
      </c>
      <c r="C348" s="91" t="s">
        <v>616</v>
      </c>
      <c r="D348" s="92" t="s">
        <v>673</v>
      </c>
      <c r="J348">
        <v>19</v>
      </c>
    </row>
    <row r="349" spans="1:21" x14ac:dyDescent="0.25">
      <c r="A349" s="94">
        <v>0.63380499999999995</v>
      </c>
      <c r="B349" s="77">
        <v>53.86618</v>
      </c>
      <c r="C349" s="77">
        <v>8.2819249999999993</v>
      </c>
      <c r="D349" s="78">
        <v>15.375</v>
      </c>
      <c r="J349">
        <v>20</v>
      </c>
    </row>
    <row r="350" spans="1:21" ht="15.75" thickBot="1" x14ac:dyDescent="0.3">
      <c r="A350" s="65"/>
      <c r="J350">
        <v>21</v>
      </c>
    </row>
    <row r="351" spans="1:21" ht="39.75" thickBot="1" x14ac:dyDescent="0.3">
      <c r="A351" s="90" t="s">
        <v>605</v>
      </c>
      <c r="B351" s="91" t="s">
        <v>606</v>
      </c>
      <c r="C351" s="91" t="s">
        <v>617</v>
      </c>
      <c r="D351" s="91" t="s">
        <v>608</v>
      </c>
      <c r="E351" s="91" t="s">
        <v>609</v>
      </c>
      <c r="F351" s="92" t="s">
        <v>610</v>
      </c>
      <c r="K351" s="241" t="s">
        <v>1119</v>
      </c>
      <c r="L351" s="241"/>
      <c r="M351" s="112" t="str">
        <f>F351</f>
        <v>Pr &gt; F</v>
      </c>
      <c r="N351" s="113" t="str">
        <f>A341</f>
        <v>Variable dependiente: NFSCM5</v>
      </c>
      <c r="R351" s="242" t="str">
        <f>K351</f>
        <v>Fuente de variación (FV)</v>
      </c>
      <c r="S351" s="242"/>
      <c r="T351" s="112"/>
      <c r="U351" s="114" t="str">
        <f>N351</f>
        <v>Variable dependiente: NFSCM5</v>
      </c>
    </row>
    <row r="352" spans="1:21" ht="16.5" thickBot="1" x14ac:dyDescent="0.3">
      <c r="A352" s="110" t="s">
        <v>594</v>
      </c>
      <c r="B352" s="68">
        <v>3</v>
      </c>
      <c r="C352" s="68">
        <v>214.75</v>
      </c>
      <c r="D352" s="68">
        <v>71.583332999999996</v>
      </c>
      <c r="E352" s="68">
        <v>1.04</v>
      </c>
      <c r="F352" s="74">
        <v>0.3972</v>
      </c>
      <c r="K352" s="243" t="str">
        <f>A352</f>
        <v>Rep</v>
      </c>
      <c r="L352" s="244"/>
      <c r="M352" s="115">
        <f>F352</f>
        <v>0.3972</v>
      </c>
      <c r="N352" s="115"/>
      <c r="R352" s="245" t="str">
        <f>K352</f>
        <v>Rep</v>
      </c>
      <c r="S352" s="246"/>
      <c r="T352" s="116">
        <f>M352</f>
        <v>0.3972</v>
      </c>
      <c r="U352" s="115"/>
    </row>
    <row r="353" spans="1:21" ht="16.5" thickBot="1" x14ac:dyDescent="0.3">
      <c r="A353" s="110" t="s">
        <v>592</v>
      </c>
      <c r="B353" s="68">
        <v>1</v>
      </c>
      <c r="C353" s="68">
        <v>28.125</v>
      </c>
      <c r="D353" s="68">
        <v>28.125</v>
      </c>
      <c r="E353" s="68">
        <v>0.41</v>
      </c>
      <c r="F353" s="74">
        <v>0.53</v>
      </c>
      <c r="K353" s="237" t="str">
        <f>A360</f>
        <v>A</v>
      </c>
      <c r="L353" s="238"/>
      <c r="M353" s="117">
        <f>F360</f>
        <v>0.55679999999999996</v>
      </c>
      <c r="N353" s="117"/>
      <c r="R353" s="239" t="str">
        <f t="shared" ref="R353:R356" si="22">K353</f>
        <v>A</v>
      </c>
      <c r="S353" s="240"/>
      <c r="T353" s="118">
        <f t="shared" ref="T353:T356" si="23">M353</f>
        <v>0.55679999999999996</v>
      </c>
      <c r="U353" s="117"/>
    </row>
    <row r="354" spans="1:21" ht="16.5" thickBot="1" x14ac:dyDescent="0.3">
      <c r="A354" s="110" t="s">
        <v>618</v>
      </c>
      <c r="B354" s="68">
        <v>3</v>
      </c>
      <c r="C354" s="68">
        <v>194.125</v>
      </c>
      <c r="D354" s="68">
        <v>64.708332999999996</v>
      </c>
      <c r="E354" s="68">
        <v>0.94</v>
      </c>
      <c r="F354" s="74">
        <v>0.44040000000000001</v>
      </c>
      <c r="K354" s="237" t="str">
        <f>A354</f>
        <v>A*Rep</v>
      </c>
      <c r="L354" s="238"/>
      <c r="M354" s="117">
        <f>F354</f>
        <v>0.44040000000000001</v>
      </c>
      <c r="N354" s="119"/>
      <c r="R354" s="239" t="str">
        <f t="shared" si="22"/>
        <v>A*Rep</v>
      </c>
      <c r="S354" s="240"/>
      <c r="T354" s="118">
        <f t="shared" si="23"/>
        <v>0.44040000000000001</v>
      </c>
      <c r="U354" s="119"/>
    </row>
    <row r="355" spans="1:21" ht="16.5" thickBot="1" x14ac:dyDescent="0.3">
      <c r="A355" s="110" t="s">
        <v>593</v>
      </c>
      <c r="B355" s="68">
        <v>3</v>
      </c>
      <c r="C355" s="68">
        <v>1651.75</v>
      </c>
      <c r="D355" s="68">
        <v>550.58333300000004</v>
      </c>
      <c r="E355" s="68">
        <v>8.0299999999999994</v>
      </c>
      <c r="F355" s="74">
        <v>1.2999999999999999E-3</v>
      </c>
      <c r="K355" s="237" t="str">
        <f>A355</f>
        <v>B</v>
      </c>
      <c r="L355" s="238"/>
      <c r="M355" s="117">
        <f>F355</f>
        <v>1.2999999999999999E-3</v>
      </c>
      <c r="N355" s="117"/>
      <c r="R355" s="239" t="str">
        <f t="shared" si="22"/>
        <v>B</v>
      </c>
      <c r="S355" s="240"/>
      <c r="T355" s="118">
        <f t="shared" si="23"/>
        <v>1.2999999999999999E-3</v>
      </c>
      <c r="U355" s="117"/>
    </row>
    <row r="356" spans="1:21" ht="15.75" x14ac:dyDescent="0.25">
      <c r="A356" s="109" t="s">
        <v>619</v>
      </c>
      <c r="B356" s="77">
        <v>3</v>
      </c>
      <c r="C356" s="77">
        <v>48.125</v>
      </c>
      <c r="D356" s="77">
        <v>16.041667</v>
      </c>
      <c r="E356" s="77">
        <v>0.23</v>
      </c>
      <c r="F356" s="78">
        <v>0.87160000000000004</v>
      </c>
      <c r="K356" s="237" t="str">
        <f>A356</f>
        <v>A*B</v>
      </c>
      <c r="L356" s="238"/>
      <c r="M356" s="117">
        <f>F356</f>
        <v>0.87160000000000004</v>
      </c>
      <c r="N356" s="117"/>
      <c r="R356" s="239" t="str">
        <f t="shared" si="22"/>
        <v>A*B</v>
      </c>
      <c r="S356" s="240"/>
      <c r="T356" s="118">
        <f t="shared" si="23"/>
        <v>0.87160000000000004</v>
      </c>
      <c r="U356" s="117"/>
    </row>
    <row r="357" spans="1:21" ht="16.5" thickBot="1" x14ac:dyDescent="0.3">
      <c r="A357" s="65"/>
      <c r="K357" s="231" t="s">
        <v>1120</v>
      </c>
      <c r="L357" s="232"/>
      <c r="M357" s="233">
        <f>B349</f>
        <v>53.86618</v>
      </c>
      <c r="N357" s="234"/>
      <c r="R357" s="235" t="s">
        <v>1120</v>
      </c>
      <c r="S357" s="236"/>
      <c r="T357" s="233">
        <f>M357</f>
        <v>53.86618</v>
      </c>
      <c r="U357" s="234"/>
    </row>
    <row r="358" spans="1:21" ht="25.5" customHeight="1" thickBot="1" x14ac:dyDescent="0.3">
      <c r="A358" s="253" t="s">
        <v>620</v>
      </c>
      <c r="B358" s="252"/>
      <c r="C358" s="252"/>
      <c r="D358" s="252"/>
      <c r="E358" s="252"/>
      <c r="F358" s="252"/>
      <c r="J358">
        <v>1</v>
      </c>
    </row>
    <row r="359" spans="1:21" ht="39.75" thickBot="1" x14ac:dyDescent="0.3">
      <c r="A359" s="84" t="s">
        <v>605</v>
      </c>
      <c r="B359" s="83" t="s">
        <v>606</v>
      </c>
      <c r="C359" s="83" t="s">
        <v>617</v>
      </c>
      <c r="D359" s="83" t="s">
        <v>608</v>
      </c>
      <c r="E359" s="83" t="s">
        <v>609</v>
      </c>
      <c r="F359" s="95" t="s">
        <v>610</v>
      </c>
      <c r="J359">
        <v>2</v>
      </c>
    </row>
    <row r="360" spans="1:21" x14ac:dyDescent="0.25">
      <c r="A360" s="109" t="s">
        <v>592</v>
      </c>
      <c r="B360" s="77">
        <v>1</v>
      </c>
      <c r="C360" s="77">
        <v>28.125</v>
      </c>
      <c r="D360" s="77">
        <v>28.125</v>
      </c>
      <c r="E360" s="77">
        <v>0.43</v>
      </c>
      <c r="F360" s="78">
        <v>0.55679999999999996</v>
      </c>
      <c r="J360">
        <v>3</v>
      </c>
    </row>
    <row r="361" spans="1:21" x14ac:dyDescent="0.25">
      <c r="A361" s="79"/>
      <c r="J361">
        <v>4</v>
      </c>
    </row>
    <row r="362" spans="1:21" x14ac:dyDescent="0.25">
      <c r="A362" s="79"/>
      <c r="J362">
        <v>5</v>
      </c>
    </row>
    <row r="363" spans="1:21" x14ac:dyDescent="0.25">
      <c r="J363">
        <v>6</v>
      </c>
    </row>
    <row r="364" spans="1:21" x14ac:dyDescent="0.25">
      <c r="A364" s="80"/>
      <c r="J364">
        <v>7</v>
      </c>
    </row>
    <row r="365" spans="1:21" ht="31.5" x14ac:dyDescent="0.25">
      <c r="A365" s="64" t="s">
        <v>590</v>
      </c>
      <c r="J365">
        <v>8</v>
      </c>
    </row>
    <row r="366" spans="1:21" x14ac:dyDescent="0.25">
      <c r="A366" s="79"/>
      <c r="J366">
        <v>9</v>
      </c>
    </row>
    <row r="367" spans="1:21" ht="25.5" x14ac:dyDescent="0.25">
      <c r="A367" s="81" t="s">
        <v>595</v>
      </c>
      <c r="J367">
        <v>10</v>
      </c>
    </row>
    <row r="368" spans="1:21" x14ac:dyDescent="0.25">
      <c r="A368" s="81"/>
      <c r="J368">
        <v>11</v>
      </c>
    </row>
    <row r="369" spans="1:21" ht="38.25" x14ac:dyDescent="0.25">
      <c r="A369" s="81" t="s">
        <v>674</v>
      </c>
      <c r="J369">
        <v>12</v>
      </c>
    </row>
    <row r="370" spans="1:21" ht="15.75" thickBot="1" x14ac:dyDescent="0.3">
      <c r="A370" s="65"/>
      <c r="J370">
        <v>13</v>
      </c>
    </row>
    <row r="371" spans="1:21" ht="39.75" thickBot="1" x14ac:dyDescent="0.3">
      <c r="A371" s="90" t="s">
        <v>605</v>
      </c>
      <c r="B371" s="91" t="s">
        <v>606</v>
      </c>
      <c r="C371" s="91" t="s">
        <v>607</v>
      </c>
      <c r="D371" s="91" t="s">
        <v>608</v>
      </c>
      <c r="E371" s="91" t="s">
        <v>609</v>
      </c>
      <c r="F371" s="92" t="s">
        <v>610</v>
      </c>
      <c r="J371">
        <v>14</v>
      </c>
    </row>
    <row r="372" spans="1:21" ht="15.75" thickBot="1" x14ac:dyDescent="0.3">
      <c r="A372" s="110" t="s">
        <v>611</v>
      </c>
      <c r="B372" s="68">
        <v>13</v>
      </c>
      <c r="C372" s="68">
        <v>1778.65625</v>
      </c>
      <c r="D372" s="68">
        <v>136.81971200000001</v>
      </c>
      <c r="E372" s="68">
        <v>2.31</v>
      </c>
      <c r="F372" s="74">
        <v>0.05</v>
      </c>
      <c r="J372">
        <v>15</v>
      </c>
    </row>
    <row r="373" spans="1:21" ht="15.75" thickBot="1" x14ac:dyDescent="0.3">
      <c r="A373" s="110" t="s">
        <v>612</v>
      </c>
      <c r="B373" s="68">
        <v>18</v>
      </c>
      <c r="C373" s="68">
        <v>1064.3125</v>
      </c>
      <c r="D373" s="68">
        <v>59.128472000000002</v>
      </c>
      <c r="E373" s="68"/>
      <c r="F373" s="74"/>
      <c r="J373">
        <v>16</v>
      </c>
    </row>
    <row r="374" spans="1:21" ht="25.5" x14ac:dyDescent="0.25">
      <c r="A374" s="109" t="s">
        <v>613</v>
      </c>
      <c r="B374" s="77">
        <v>31</v>
      </c>
      <c r="C374" s="77">
        <v>2842.96875</v>
      </c>
      <c r="D374" s="77"/>
      <c r="E374" s="77"/>
      <c r="F374" s="78"/>
      <c r="J374">
        <v>17</v>
      </c>
    </row>
    <row r="375" spans="1:21" ht="15.75" thickBot="1" x14ac:dyDescent="0.3">
      <c r="A375" s="65"/>
      <c r="J375">
        <v>18</v>
      </c>
    </row>
    <row r="376" spans="1:21" ht="27" thickBot="1" x14ac:dyDescent="0.3">
      <c r="A376" s="93" t="s">
        <v>614</v>
      </c>
      <c r="B376" s="91" t="s">
        <v>615</v>
      </c>
      <c r="C376" s="91" t="s">
        <v>616</v>
      </c>
      <c r="D376" s="92" t="s">
        <v>675</v>
      </c>
      <c r="J376">
        <v>19</v>
      </c>
    </row>
    <row r="377" spans="1:21" x14ac:dyDescent="0.25">
      <c r="A377" s="94">
        <v>0.62563299999999999</v>
      </c>
      <c r="B377" s="77">
        <v>59.292560000000002</v>
      </c>
      <c r="C377" s="77">
        <v>7.6895040000000003</v>
      </c>
      <c r="D377" s="78">
        <v>12.96875</v>
      </c>
      <c r="J377">
        <v>20</v>
      </c>
    </row>
    <row r="378" spans="1:21" ht="15.75" thickBot="1" x14ac:dyDescent="0.3">
      <c r="A378" s="65"/>
      <c r="J378">
        <v>21</v>
      </c>
    </row>
    <row r="379" spans="1:21" ht="39.75" thickBot="1" x14ac:dyDescent="0.3">
      <c r="A379" s="90" t="s">
        <v>605</v>
      </c>
      <c r="B379" s="91" t="s">
        <v>606</v>
      </c>
      <c r="C379" s="91" t="s">
        <v>617</v>
      </c>
      <c r="D379" s="91" t="s">
        <v>608</v>
      </c>
      <c r="E379" s="91" t="s">
        <v>609</v>
      </c>
      <c r="F379" s="92" t="s">
        <v>610</v>
      </c>
      <c r="K379" s="241" t="s">
        <v>1119</v>
      </c>
      <c r="L379" s="241"/>
      <c r="M379" s="112" t="str">
        <f>F379</f>
        <v>Pr &gt; F</v>
      </c>
      <c r="N379" s="113" t="str">
        <f>A369</f>
        <v>Variable dependiente: NFSCM6</v>
      </c>
      <c r="R379" s="242" t="str">
        <f>K379</f>
        <v>Fuente de variación (FV)</v>
      </c>
      <c r="S379" s="242"/>
      <c r="T379" s="112"/>
      <c r="U379" s="114" t="str">
        <f>N379</f>
        <v>Variable dependiente: NFSCM6</v>
      </c>
    </row>
    <row r="380" spans="1:21" ht="16.5" thickBot="1" x14ac:dyDescent="0.3">
      <c r="A380" s="110" t="s">
        <v>594</v>
      </c>
      <c r="B380" s="68">
        <v>3</v>
      </c>
      <c r="C380" s="68">
        <v>287.84375</v>
      </c>
      <c r="D380" s="68">
        <v>95.947917000000004</v>
      </c>
      <c r="E380" s="68">
        <v>1.62</v>
      </c>
      <c r="F380" s="74">
        <v>0.21920000000000001</v>
      </c>
      <c r="K380" s="243" t="str">
        <f>A380</f>
        <v>Rep</v>
      </c>
      <c r="L380" s="244"/>
      <c r="M380" s="115">
        <f>F380</f>
        <v>0.21920000000000001</v>
      </c>
      <c r="N380" s="115"/>
      <c r="R380" s="245" t="str">
        <f>K380</f>
        <v>Rep</v>
      </c>
      <c r="S380" s="246"/>
      <c r="T380" s="116">
        <f>M380</f>
        <v>0.21920000000000001</v>
      </c>
      <c r="U380" s="115"/>
    </row>
    <row r="381" spans="1:21" ht="16.5" thickBot="1" x14ac:dyDescent="0.3">
      <c r="A381" s="110" t="s">
        <v>592</v>
      </c>
      <c r="B381" s="68">
        <v>1</v>
      </c>
      <c r="C381" s="68">
        <v>81.28125</v>
      </c>
      <c r="D381" s="68">
        <v>81.28125</v>
      </c>
      <c r="E381" s="68">
        <v>1.37</v>
      </c>
      <c r="F381" s="74">
        <v>0.25629999999999997</v>
      </c>
      <c r="K381" s="237" t="str">
        <f>A388</f>
        <v>A</v>
      </c>
      <c r="L381" s="238"/>
      <c r="M381" s="117">
        <f>F388</f>
        <v>0.12839999999999999</v>
      </c>
      <c r="N381" s="117"/>
      <c r="R381" s="239" t="str">
        <f t="shared" ref="R381:R384" si="24">K381</f>
        <v>A</v>
      </c>
      <c r="S381" s="240"/>
      <c r="T381" s="118">
        <f t="shared" ref="T381:T384" si="25">M381</f>
        <v>0.12839999999999999</v>
      </c>
      <c r="U381" s="117"/>
    </row>
    <row r="382" spans="1:21" ht="16.5" thickBot="1" x14ac:dyDescent="0.3">
      <c r="A382" s="110" t="s">
        <v>618</v>
      </c>
      <c r="B382" s="68">
        <v>3</v>
      </c>
      <c r="C382" s="68">
        <v>56.09375</v>
      </c>
      <c r="D382" s="68">
        <v>18.697917</v>
      </c>
      <c r="E382" s="68">
        <v>0.32</v>
      </c>
      <c r="F382" s="74">
        <v>0.8135</v>
      </c>
      <c r="K382" s="237" t="str">
        <f>A382</f>
        <v>A*Rep</v>
      </c>
      <c r="L382" s="238"/>
      <c r="M382" s="117">
        <f>F382</f>
        <v>0.8135</v>
      </c>
      <c r="N382" s="119"/>
      <c r="R382" s="239" t="str">
        <f t="shared" si="24"/>
        <v>A*Rep</v>
      </c>
      <c r="S382" s="240"/>
      <c r="T382" s="118">
        <f t="shared" si="25"/>
        <v>0.8135</v>
      </c>
      <c r="U382" s="119"/>
    </row>
    <row r="383" spans="1:21" ht="16.5" thickBot="1" x14ac:dyDescent="0.3">
      <c r="A383" s="110" t="s">
        <v>593</v>
      </c>
      <c r="B383" s="68">
        <v>3</v>
      </c>
      <c r="C383" s="68">
        <v>1033.09375</v>
      </c>
      <c r="D383" s="68">
        <v>344.36458299999998</v>
      </c>
      <c r="E383" s="68">
        <v>5.82</v>
      </c>
      <c r="F383" s="74">
        <v>5.7999999999999996E-3</v>
      </c>
      <c r="K383" s="237" t="str">
        <f>A383</f>
        <v>B</v>
      </c>
      <c r="L383" s="238"/>
      <c r="M383" s="117">
        <f>F383</f>
        <v>5.7999999999999996E-3</v>
      </c>
      <c r="N383" s="117"/>
      <c r="R383" s="239" t="str">
        <f t="shared" si="24"/>
        <v>B</v>
      </c>
      <c r="S383" s="240"/>
      <c r="T383" s="118">
        <f t="shared" si="25"/>
        <v>5.7999999999999996E-3</v>
      </c>
      <c r="U383" s="117"/>
    </row>
    <row r="384" spans="1:21" ht="15.75" x14ac:dyDescent="0.25">
      <c r="A384" s="109" t="s">
        <v>619</v>
      </c>
      <c r="B384" s="77">
        <v>3</v>
      </c>
      <c r="C384" s="77">
        <v>320.34375</v>
      </c>
      <c r="D384" s="77">
        <v>106.78125</v>
      </c>
      <c r="E384" s="77">
        <v>1.81</v>
      </c>
      <c r="F384" s="78">
        <v>0.1822</v>
      </c>
      <c r="K384" s="237" t="str">
        <f>A384</f>
        <v>A*B</v>
      </c>
      <c r="L384" s="238"/>
      <c r="M384" s="117">
        <f>F384</f>
        <v>0.1822</v>
      </c>
      <c r="N384" s="117"/>
      <c r="R384" s="239" t="str">
        <f t="shared" si="24"/>
        <v>A*B</v>
      </c>
      <c r="S384" s="240"/>
      <c r="T384" s="118">
        <f t="shared" si="25"/>
        <v>0.1822</v>
      </c>
      <c r="U384" s="117"/>
    </row>
    <row r="385" spans="1:21" ht="16.5" thickBot="1" x14ac:dyDescent="0.3">
      <c r="A385" s="65"/>
      <c r="K385" s="231" t="s">
        <v>1120</v>
      </c>
      <c r="L385" s="232"/>
      <c r="M385" s="233">
        <f>B377</f>
        <v>59.292560000000002</v>
      </c>
      <c r="N385" s="234"/>
      <c r="R385" s="235" t="s">
        <v>1120</v>
      </c>
      <c r="S385" s="236"/>
      <c r="T385" s="233">
        <f>M385</f>
        <v>59.292560000000002</v>
      </c>
      <c r="U385" s="234"/>
    </row>
    <row r="386" spans="1:21" ht="25.5" customHeight="1" thickBot="1" x14ac:dyDescent="0.3">
      <c r="A386" s="253" t="s">
        <v>620</v>
      </c>
      <c r="B386" s="252"/>
      <c r="C386" s="252"/>
      <c r="D386" s="252"/>
      <c r="E386" s="252"/>
      <c r="F386" s="252"/>
      <c r="J386">
        <v>1</v>
      </c>
    </row>
    <row r="387" spans="1:21" ht="39.75" thickBot="1" x14ac:dyDescent="0.3">
      <c r="A387" s="84" t="s">
        <v>605</v>
      </c>
      <c r="B387" s="83" t="s">
        <v>606</v>
      </c>
      <c r="C387" s="83" t="s">
        <v>617</v>
      </c>
      <c r="D387" s="83" t="s">
        <v>608</v>
      </c>
      <c r="E387" s="83" t="s">
        <v>609</v>
      </c>
      <c r="F387" s="95" t="s">
        <v>610</v>
      </c>
      <c r="J387">
        <v>2</v>
      </c>
    </row>
    <row r="388" spans="1:21" x14ac:dyDescent="0.25">
      <c r="A388" s="109" t="s">
        <v>592</v>
      </c>
      <c r="B388" s="77">
        <v>1</v>
      </c>
      <c r="C388" s="77">
        <v>81.28125</v>
      </c>
      <c r="D388" s="77">
        <v>81.28125</v>
      </c>
      <c r="E388" s="77">
        <v>4.3499999999999996</v>
      </c>
      <c r="F388" s="78">
        <v>0.12839999999999999</v>
      </c>
      <c r="J388">
        <v>3</v>
      </c>
    </row>
    <row r="389" spans="1:21" x14ac:dyDescent="0.25">
      <c r="A389" s="79"/>
      <c r="J389">
        <v>4</v>
      </c>
    </row>
    <row r="390" spans="1:21" x14ac:dyDescent="0.25">
      <c r="A390" s="79"/>
      <c r="J390">
        <v>5</v>
      </c>
    </row>
    <row r="391" spans="1:21" x14ac:dyDescent="0.25">
      <c r="J391">
        <v>6</v>
      </c>
    </row>
    <row r="392" spans="1:21" x14ac:dyDescent="0.25">
      <c r="A392" s="80"/>
      <c r="J392">
        <v>7</v>
      </c>
    </row>
    <row r="393" spans="1:21" ht="31.5" x14ac:dyDescent="0.25">
      <c r="A393" s="64" t="s">
        <v>590</v>
      </c>
      <c r="J393">
        <v>8</v>
      </c>
    </row>
    <row r="394" spans="1:21" x14ac:dyDescent="0.25">
      <c r="A394" s="79"/>
      <c r="J394">
        <v>9</v>
      </c>
    </row>
    <row r="395" spans="1:21" ht="25.5" x14ac:dyDescent="0.25">
      <c r="A395" s="81" t="s">
        <v>595</v>
      </c>
      <c r="J395">
        <v>10</v>
      </c>
    </row>
    <row r="396" spans="1:21" x14ac:dyDescent="0.25">
      <c r="A396" s="81"/>
      <c r="J396">
        <v>11</v>
      </c>
    </row>
    <row r="397" spans="1:21" ht="38.25" x14ac:dyDescent="0.25">
      <c r="A397" s="81" t="s">
        <v>676</v>
      </c>
      <c r="J397">
        <v>12</v>
      </c>
    </row>
    <row r="398" spans="1:21" ht="15.75" thickBot="1" x14ac:dyDescent="0.3">
      <c r="A398" s="65"/>
      <c r="J398">
        <v>13</v>
      </c>
    </row>
    <row r="399" spans="1:21" ht="39.75" thickBot="1" x14ac:dyDescent="0.3">
      <c r="A399" s="90" t="s">
        <v>605</v>
      </c>
      <c r="B399" s="91" t="s">
        <v>606</v>
      </c>
      <c r="C399" s="91" t="s">
        <v>607</v>
      </c>
      <c r="D399" s="91" t="s">
        <v>608</v>
      </c>
      <c r="E399" s="91" t="s">
        <v>609</v>
      </c>
      <c r="F399" s="92" t="s">
        <v>610</v>
      </c>
      <c r="J399">
        <v>14</v>
      </c>
    </row>
    <row r="400" spans="1:21" ht="15.75" thickBot="1" x14ac:dyDescent="0.3">
      <c r="A400" s="110" t="s">
        <v>611</v>
      </c>
      <c r="B400" s="68">
        <v>13</v>
      </c>
      <c r="C400" s="68">
        <v>0</v>
      </c>
      <c r="D400" s="68">
        <v>0</v>
      </c>
      <c r="E400" s="68" t="s">
        <v>677</v>
      </c>
      <c r="F400" s="74" t="s">
        <v>677</v>
      </c>
      <c r="J400">
        <v>15</v>
      </c>
    </row>
    <row r="401" spans="1:45" ht="15.75" thickBot="1" x14ac:dyDescent="0.3">
      <c r="A401" s="110" t="s">
        <v>612</v>
      </c>
      <c r="B401" s="68">
        <v>18</v>
      </c>
      <c r="C401" s="68">
        <v>0</v>
      </c>
      <c r="D401" s="68">
        <v>0</v>
      </c>
      <c r="E401" s="68"/>
      <c r="F401" s="74"/>
      <c r="J401">
        <v>16</v>
      </c>
    </row>
    <row r="402" spans="1:45" ht="25.5" x14ac:dyDescent="0.25">
      <c r="A402" s="109" t="s">
        <v>613</v>
      </c>
      <c r="B402" s="77">
        <v>31</v>
      </c>
      <c r="C402" s="77">
        <v>0</v>
      </c>
      <c r="D402" s="77"/>
      <c r="E402" s="77"/>
      <c r="F402" s="78"/>
      <c r="J402">
        <v>17</v>
      </c>
    </row>
    <row r="403" spans="1:45" ht="15.75" thickBot="1" x14ac:dyDescent="0.3">
      <c r="A403" s="65"/>
      <c r="J403">
        <v>18</v>
      </c>
    </row>
    <row r="404" spans="1:45" ht="27" thickBot="1" x14ac:dyDescent="0.3">
      <c r="A404" s="93" t="s">
        <v>614</v>
      </c>
      <c r="B404" s="91" t="s">
        <v>615</v>
      </c>
      <c r="C404" s="91" t="s">
        <v>616</v>
      </c>
      <c r="D404" s="92" t="s">
        <v>678</v>
      </c>
      <c r="J404">
        <v>19</v>
      </c>
    </row>
    <row r="405" spans="1:45" x14ac:dyDescent="0.25">
      <c r="A405" s="94">
        <v>0</v>
      </c>
      <c r="B405" s="77" t="s">
        <v>677</v>
      </c>
      <c r="C405" s="77">
        <v>0</v>
      </c>
      <c r="D405" s="78">
        <v>0</v>
      </c>
      <c r="J405">
        <v>20</v>
      </c>
    </row>
    <row r="406" spans="1:45" ht="15.75" thickBot="1" x14ac:dyDescent="0.3">
      <c r="A406" s="65"/>
      <c r="J406">
        <v>21</v>
      </c>
    </row>
    <row r="407" spans="1:45" ht="39.75" thickBot="1" x14ac:dyDescent="0.3">
      <c r="A407" s="90" t="s">
        <v>605</v>
      </c>
      <c r="B407" s="91" t="s">
        <v>606</v>
      </c>
      <c r="C407" s="91" t="s">
        <v>617</v>
      </c>
      <c r="D407" s="91" t="s">
        <v>608</v>
      </c>
      <c r="E407" s="91" t="s">
        <v>609</v>
      </c>
      <c r="F407" s="92" t="s">
        <v>610</v>
      </c>
      <c r="K407" s="241" t="s">
        <v>1119</v>
      </c>
      <c r="L407" s="241"/>
      <c r="M407" s="112" t="str">
        <f>F407</f>
        <v>Pr &gt; F</v>
      </c>
      <c r="N407" s="113" t="str">
        <f>A397</f>
        <v>Variable dependiente: NFTCM1</v>
      </c>
      <c r="R407" s="242" t="str">
        <f>K407</f>
        <v>Fuente de variación (FV)</v>
      </c>
      <c r="S407" s="242"/>
      <c r="T407" s="112"/>
      <c r="U407" s="114" t="str">
        <f>N407</f>
        <v>Variable dependiente: NFTCM1</v>
      </c>
      <c r="V407">
        <v>1</v>
      </c>
      <c r="W407">
        <v>2</v>
      </c>
      <c r="X407">
        <v>3</v>
      </c>
      <c r="Y407">
        <v>4</v>
      </c>
      <c r="Z407">
        <v>5</v>
      </c>
      <c r="AA407">
        <v>6</v>
      </c>
      <c r="AP407" s="221"/>
      <c r="AQ407" s="221"/>
      <c r="AR407" s="221"/>
      <c r="AS407" s="221"/>
    </row>
    <row r="408" spans="1:45" ht="16.5" thickBot="1" x14ac:dyDescent="0.3">
      <c r="A408" s="110" t="s">
        <v>594</v>
      </c>
      <c r="B408" s="68">
        <v>3</v>
      </c>
      <c r="C408" s="68">
        <v>0</v>
      </c>
      <c r="D408" s="68">
        <v>0</v>
      </c>
      <c r="E408" s="68" t="s">
        <v>677</v>
      </c>
      <c r="F408" s="74" t="s">
        <v>677</v>
      </c>
      <c r="K408" s="243" t="str">
        <f>A408</f>
        <v>Rep</v>
      </c>
      <c r="L408" s="244"/>
      <c r="M408" s="115" t="str">
        <f>F408</f>
        <v>.</v>
      </c>
      <c r="N408" s="115"/>
      <c r="R408" s="245" t="str">
        <f>K408</f>
        <v>Rep</v>
      </c>
      <c r="S408" s="246"/>
      <c r="T408" s="116" t="str">
        <f>M408</f>
        <v>.</v>
      </c>
      <c r="U408" s="115"/>
      <c r="AP408" s="141"/>
      <c r="AQ408" s="142"/>
      <c r="AR408" s="128"/>
    </row>
    <row r="409" spans="1:45" ht="16.5" thickBot="1" x14ac:dyDescent="0.3">
      <c r="A409" s="110" t="s">
        <v>592</v>
      </c>
      <c r="B409" s="68">
        <v>1</v>
      </c>
      <c r="C409" s="68">
        <v>0</v>
      </c>
      <c r="D409" s="68">
        <v>0</v>
      </c>
      <c r="E409" s="68" t="s">
        <v>677</v>
      </c>
      <c r="F409" s="74" t="s">
        <v>677</v>
      </c>
      <c r="K409" s="237" t="str">
        <f>A416</f>
        <v>A</v>
      </c>
      <c r="L409" s="238"/>
      <c r="M409" s="117" t="str">
        <f>F416</f>
        <v>.</v>
      </c>
      <c r="N409" s="117"/>
      <c r="R409" s="239" t="str">
        <f t="shared" ref="R409:R412" si="26">K409</f>
        <v>A</v>
      </c>
      <c r="S409" s="240"/>
      <c r="T409" s="118" t="str">
        <f t="shared" ref="T409:T412" si="27">M409</f>
        <v>.</v>
      </c>
      <c r="U409" s="117"/>
      <c r="AP409" s="135"/>
      <c r="AQ409" s="144"/>
      <c r="AR409" s="131"/>
      <c r="AS409" s="145"/>
    </row>
    <row r="410" spans="1:45" ht="16.5" thickBot="1" x14ac:dyDescent="0.3">
      <c r="A410" s="110" t="s">
        <v>618</v>
      </c>
      <c r="B410" s="68">
        <v>3</v>
      </c>
      <c r="C410" s="68">
        <v>0</v>
      </c>
      <c r="D410" s="68">
        <v>0</v>
      </c>
      <c r="E410" s="68" t="s">
        <v>677</v>
      </c>
      <c r="F410" s="74" t="s">
        <v>677</v>
      </c>
      <c r="K410" s="237" t="str">
        <f>A410</f>
        <v>A*Rep</v>
      </c>
      <c r="L410" s="238"/>
      <c r="M410" s="117" t="str">
        <f>F410</f>
        <v>.</v>
      </c>
      <c r="N410" s="119"/>
      <c r="R410" s="239" t="str">
        <f t="shared" si="26"/>
        <v>A*Rep</v>
      </c>
      <c r="S410" s="240"/>
      <c r="T410" s="118" t="str">
        <f t="shared" si="27"/>
        <v>.</v>
      </c>
      <c r="U410" s="119"/>
      <c r="AP410" s="141"/>
      <c r="AQ410" s="142"/>
      <c r="AR410" s="128"/>
    </row>
    <row r="411" spans="1:45" ht="16.5" thickBot="1" x14ac:dyDescent="0.3">
      <c r="A411" s="110" t="s">
        <v>593</v>
      </c>
      <c r="B411" s="68">
        <v>3</v>
      </c>
      <c r="C411" s="68">
        <v>0</v>
      </c>
      <c r="D411" s="68">
        <v>0</v>
      </c>
      <c r="E411" s="68" t="s">
        <v>677</v>
      </c>
      <c r="F411" s="74" t="s">
        <v>677</v>
      </c>
      <c r="K411" s="237" t="str">
        <f>A411</f>
        <v>B</v>
      </c>
      <c r="L411" s="238"/>
      <c r="M411" s="117" t="str">
        <f>F411</f>
        <v>.</v>
      </c>
      <c r="N411" s="117"/>
      <c r="R411" s="239" t="str">
        <f t="shared" si="26"/>
        <v>B</v>
      </c>
      <c r="S411" s="240"/>
      <c r="T411" s="118" t="str">
        <f t="shared" si="27"/>
        <v>.</v>
      </c>
      <c r="U411" s="117"/>
      <c r="AP411" s="141"/>
      <c r="AQ411" s="142"/>
      <c r="AR411" s="128"/>
    </row>
    <row r="412" spans="1:45" ht="15.75" x14ac:dyDescent="0.25">
      <c r="A412" s="109" t="s">
        <v>619</v>
      </c>
      <c r="B412" s="77">
        <v>3</v>
      </c>
      <c r="C412" s="77">
        <v>0</v>
      </c>
      <c r="D412" s="77">
        <v>0</v>
      </c>
      <c r="E412" s="77" t="s">
        <v>677</v>
      </c>
      <c r="F412" s="78" t="s">
        <v>677</v>
      </c>
      <c r="K412" s="237" t="str">
        <f>A412</f>
        <v>A*B</v>
      </c>
      <c r="L412" s="238"/>
      <c r="M412" s="117" t="str">
        <f>F412</f>
        <v>.</v>
      </c>
      <c r="N412" s="117"/>
      <c r="R412" s="239" t="str">
        <f t="shared" si="26"/>
        <v>A*B</v>
      </c>
      <c r="S412" s="240"/>
      <c r="T412" s="118" t="str">
        <f t="shared" si="27"/>
        <v>.</v>
      </c>
      <c r="U412" s="117"/>
      <c r="AP412" s="127"/>
      <c r="AQ412" s="137"/>
      <c r="AR412" s="128"/>
    </row>
    <row r="413" spans="1:45" ht="16.5" thickBot="1" x14ac:dyDescent="0.3">
      <c r="A413" s="65"/>
      <c r="K413" s="231" t="s">
        <v>1120</v>
      </c>
      <c r="L413" s="232"/>
      <c r="M413" s="233" t="str">
        <f>B405</f>
        <v>.</v>
      </c>
      <c r="N413" s="234"/>
      <c r="R413" s="235" t="s">
        <v>1120</v>
      </c>
      <c r="S413" s="236"/>
      <c r="T413" s="233" t="str">
        <f>M413</f>
        <v>.</v>
      </c>
      <c r="U413" s="234"/>
      <c r="AP413" s="127"/>
      <c r="AQ413" s="137"/>
      <c r="AR413" s="128"/>
    </row>
    <row r="414" spans="1:45" ht="25.5" customHeight="1" thickBot="1" x14ac:dyDescent="0.3">
      <c r="A414" s="253" t="s">
        <v>620</v>
      </c>
      <c r="B414" s="252"/>
      <c r="C414" s="252"/>
      <c r="D414" s="252"/>
      <c r="E414" s="252"/>
      <c r="F414" s="252"/>
      <c r="J414">
        <v>1</v>
      </c>
      <c r="AP414" s="114"/>
      <c r="AQ414" s="114"/>
      <c r="AR414" s="114"/>
      <c r="AS414" s="114"/>
    </row>
    <row r="415" spans="1:45" ht="39.75" thickBot="1" x14ac:dyDescent="0.3">
      <c r="A415" s="84" t="s">
        <v>605</v>
      </c>
      <c r="B415" s="83" t="s">
        <v>606</v>
      </c>
      <c r="C415" s="83" t="s">
        <v>617</v>
      </c>
      <c r="D415" s="83" t="s">
        <v>608</v>
      </c>
      <c r="E415" s="83" t="s">
        <v>609</v>
      </c>
      <c r="F415" s="95" t="s">
        <v>610</v>
      </c>
      <c r="J415">
        <v>2</v>
      </c>
      <c r="AP415" s="146">
        <f>T576</f>
        <v>0.3322</v>
      </c>
      <c r="AQ415" s="146"/>
      <c r="AR415" s="146">
        <f>T604</f>
        <v>0.6643</v>
      </c>
    </row>
    <row r="416" spans="1:45" x14ac:dyDescent="0.25">
      <c r="A416" s="109" t="s">
        <v>592</v>
      </c>
      <c r="B416" s="77">
        <v>1</v>
      </c>
      <c r="C416" s="77">
        <v>0</v>
      </c>
      <c r="D416" s="77">
        <v>0</v>
      </c>
      <c r="E416" s="77" t="s">
        <v>677</v>
      </c>
      <c r="F416" s="78" t="s">
        <v>677</v>
      </c>
      <c r="J416">
        <v>3</v>
      </c>
      <c r="AP416" s="146">
        <f t="shared" ref="AP416:AP420" si="28">T577</f>
        <v>0.61860000000000004</v>
      </c>
      <c r="AQ416" s="146"/>
      <c r="AR416" s="146">
        <f t="shared" ref="AR416:AR420" si="29">T605</f>
        <v>0.2051</v>
      </c>
    </row>
    <row r="417" spans="1:44" x14ac:dyDescent="0.25">
      <c r="A417" s="79"/>
      <c r="J417">
        <v>4</v>
      </c>
      <c r="AP417" s="146">
        <f t="shared" si="28"/>
        <v>0.60570000000000002</v>
      </c>
      <c r="AQ417" s="146"/>
      <c r="AR417" s="146">
        <f t="shared" si="29"/>
        <v>0.14050000000000001</v>
      </c>
    </row>
    <row r="418" spans="1:44" x14ac:dyDescent="0.25">
      <c r="A418" s="79"/>
      <c r="J418">
        <v>5</v>
      </c>
      <c r="AP418" s="147">
        <f t="shared" si="28"/>
        <v>0.48599999999999999</v>
      </c>
      <c r="AQ418" s="147"/>
      <c r="AR418" s="147">
        <f t="shared" si="29"/>
        <v>5.4000000000000003E-3</v>
      </c>
    </row>
    <row r="419" spans="1:44" x14ac:dyDescent="0.25">
      <c r="J419">
        <v>6</v>
      </c>
      <c r="AP419" s="146">
        <f t="shared" si="28"/>
        <v>0.69669999999999999</v>
      </c>
      <c r="AQ419" s="146"/>
      <c r="AR419" s="146">
        <f t="shared" si="29"/>
        <v>0.73780000000000001</v>
      </c>
    </row>
    <row r="420" spans="1:44" x14ac:dyDescent="0.25">
      <c r="A420" s="80"/>
      <c r="J420">
        <v>7</v>
      </c>
      <c r="AP420" s="146">
        <f t="shared" si="28"/>
        <v>100.7136</v>
      </c>
      <c r="AQ420" s="146"/>
      <c r="AR420" s="146">
        <f t="shared" si="29"/>
        <v>59.40475</v>
      </c>
    </row>
    <row r="421" spans="1:44" ht="31.5" x14ac:dyDescent="0.25">
      <c r="A421" s="64" t="s">
        <v>590</v>
      </c>
      <c r="J421">
        <v>8</v>
      </c>
      <c r="AB421" s="220"/>
      <c r="AC421" s="220"/>
      <c r="AD421" s="148" t="str">
        <f>U407</f>
        <v>Variable dependiente: NFTCM1</v>
      </c>
      <c r="AE421" s="1"/>
      <c r="AF421" s="148"/>
      <c r="AG421" s="1"/>
      <c r="AH421" s="148"/>
      <c r="AI421" s="1"/>
      <c r="AJ421" s="148"/>
      <c r="AK421" s="1"/>
      <c r="AL421" s="148"/>
      <c r="AM421" s="1"/>
      <c r="AN421" s="148"/>
      <c r="AO421" s="1"/>
      <c r="AP421" s="148"/>
      <c r="AQ421" s="1"/>
    </row>
    <row r="422" spans="1:44" ht="15.75" x14ac:dyDescent="0.25">
      <c r="A422" s="79"/>
      <c r="J422">
        <v>9</v>
      </c>
      <c r="AB422" s="220"/>
      <c r="AC422" s="220"/>
      <c r="AD422" s="148"/>
      <c r="AE422" s="1"/>
      <c r="AF422" s="148" t="str">
        <f>U435</f>
        <v>Variable dependiente: NFTCM2</v>
      </c>
      <c r="AG422" s="1"/>
      <c r="AH422" s="148"/>
      <c r="AI422" s="1"/>
      <c r="AJ422" s="148"/>
      <c r="AK422" s="1"/>
      <c r="AL422" s="148"/>
      <c r="AM422" s="1"/>
      <c r="AN422" s="148"/>
      <c r="AO422" s="1"/>
      <c r="AP422" s="148"/>
      <c r="AQ422" s="1"/>
    </row>
    <row r="423" spans="1:44" ht="25.5" x14ac:dyDescent="0.25">
      <c r="A423" s="81" t="s">
        <v>595</v>
      </c>
      <c r="J423">
        <v>10</v>
      </c>
      <c r="AB423" s="220"/>
      <c r="AC423" s="220"/>
      <c r="AD423" s="148"/>
      <c r="AE423" s="1"/>
      <c r="AF423" s="148"/>
      <c r="AG423" s="1"/>
      <c r="AH423" t="str">
        <f>U463</f>
        <v>Variable dependiente: NFTCM3</v>
      </c>
      <c r="AI423" s="1"/>
      <c r="AJ423" s="148"/>
      <c r="AK423" s="1"/>
      <c r="AL423" s="148"/>
      <c r="AM423" s="1"/>
      <c r="AN423" s="148"/>
      <c r="AO423" s="1"/>
      <c r="AP423" s="148"/>
      <c r="AQ423" s="1"/>
    </row>
    <row r="424" spans="1:44" ht="15.75" x14ac:dyDescent="0.25">
      <c r="A424" s="81"/>
      <c r="J424">
        <v>11</v>
      </c>
      <c r="V424" s="220"/>
      <c r="W424" s="220"/>
      <c r="X424" s="148"/>
      <c r="Y424" s="1"/>
      <c r="Z424" s="148"/>
      <c r="AA424" s="1"/>
      <c r="AB424" s="148"/>
      <c r="AC424" s="1"/>
      <c r="AD424" s="148"/>
      <c r="AE424" s="1"/>
      <c r="AF424" s="148"/>
      <c r="AG424" s="1"/>
      <c r="AH424" s="148"/>
      <c r="AI424" s="1"/>
      <c r="AJ424" s="148" t="str">
        <f>U491</f>
        <v>Variable dependiente: NFTCM4</v>
      </c>
      <c r="AK424" s="149"/>
    </row>
    <row r="425" spans="1:44" ht="38.25" x14ac:dyDescent="0.25">
      <c r="A425" s="81" t="s">
        <v>679</v>
      </c>
      <c r="J425">
        <v>12</v>
      </c>
      <c r="X425" s="148"/>
      <c r="Y425" s="1"/>
      <c r="Z425" s="148"/>
      <c r="AA425" s="1"/>
      <c r="AB425" s="148"/>
      <c r="AC425" s="1"/>
      <c r="AD425" s="148"/>
      <c r="AE425" s="1"/>
      <c r="AF425" s="148"/>
      <c r="AG425" s="1"/>
      <c r="AH425" s="148"/>
      <c r="AI425" s="1"/>
      <c r="AJ425" s="148"/>
      <c r="AK425" s="149"/>
      <c r="AL425" t="str">
        <f>U519</f>
        <v>Variable dependiente: NFTCM5</v>
      </c>
    </row>
    <row r="426" spans="1:44" ht="15.75" thickBot="1" x14ac:dyDescent="0.3">
      <c r="A426" s="65"/>
      <c r="J426">
        <v>13</v>
      </c>
      <c r="AN426" t="str">
        <f>U547</f>
        <v>Variable dependiente: NFTCM6</v>
      </c>
    </row>
    <row r="427" spans="1:44" ht="39.75" thickBot="1" x14ac:dyDescent="0.3">
      <c r="A427" s="90" t="s">
        <v>605</v>
      </c>
      <c r="B427" s="91" t="s">
        <v>606</v>
      </c>
      <c r="C427" s="91" t="s">
        <v>607</v>
      </c>
      <c r="D427" s="91" t="s">
        <v>608</v>
      </c>
      <c r="E427" s="91" t="s">
        <v>609</v>
      </c>
      <c r="F427" s="92" t="s">
        <v>610</v>
      </c>
      <c r="J427">
        <v>14</v>
      </c>
      <c r="AP427" t="str">
        <f>U575</f>
        <v>Variable dependiente: NFCCM1</v>
      </c>
    </row>
    <row r="428" spans="1:44" ht="15.75" thickBot="1" x14ac:dyDescent="0.3">
      <c r="A428" s="110" t="s">
        <v>611</v>
      </c>
      <c r="B428" s="68">
        <v>13</v>
      </c>
      <c r="C428" s="68">
        <v>91.25</v>
      </c>
      <c r="D428" s="68">
        <v>7.0192307999999999</v>
      </c>
      <c r="E428" s="68">
        <v>1.96</v>
      </c>
      <c r="F428" s="74">
        <v>9.3299999999999994E-2</v>
      </c>
      <c r="J428">
        <v>15</v>
      </c>
      <c r="AR428" t="str">
        <f>U603</f>
        <v>Variable dependiente: NFCCM2</v>
      </c>
    </row>
    <row r="429" spans="1:44" ht="15.75" thickBot="1" x14ac:dyDescent="0.3">
      <c r="A429" s="110" t="s">
        <v>612</v>
      </c>
      <c r="B429" s="68">
        <v>18</v>
      </c>
      <c r="C429" s="68">
        <v>64.625</v>
      </c>
      <c r="D429" s="68">
        <v>3.5902778</v>
      </c>
      <c r="E429" s="68"/>
      <c r="F429" s="74"/>
      <c r="J429">
        <v>16</v>
      </c>
    </row>
    <row r="430" spans="1:44" ht="25.5" x14ac:dyDescent="0.25">
      <c r="A430" s="109" t="s">
        <v>613</v>
      </c>
      <c r="B430" s="77">
        <v>31</v>
      </c>
      <c r="C430" s="77">
        <v>155.875</v>
      </c>
      <c r="D430" s="77"/>
      <c r="E430" s="77"/>
      <c r="F430" s="78"/>
      <c r="J430">
        <v>17</v>
      </c>
    </row>
    <row r="431" spans="1:44" ht="15.75" thickBot="1" x14ac:dyDescent="0.3">
      <c r="A431" s="65"/>
      <c r="J431">
        <v>18</v>
      </c>
    </row>
    <row r="432" spans="1:44" ht="27" thickBot="1" x14ac:dyDescent="0.3">
      <c r="A432" s="93" t="s">
        <v>614</v>
      </c>
      <c r="B432" s="91" t="s">
        <v>615</v>
      </c>
      <c r="C432" s="91" t="s">
        <v>616</v>
      </c>
      <c r="D432" s="92" t="s">
        <v>680</v>
      </c>
      <c r="J432">
        <v>19</v>
      </c>
    </row>
    <row r="433" spans="1:21" x14ac:dyDescent="0.25">
      <c r="A433" s="94">
        <v>0.58540499999999995</v>
      </c>
      <c r="B433" s="77">
        <v>91.869230000000002</v>
      </c>
      <c r="C433" s="77">
        <v>1.894803</v>
      </c>
      <c r="D433" s="78">
        <v>2.0625</v>
      </c>
      <c r="J433">
        <v>20</v>
      </c>
    </row>
    <row r="434" spans="1:21" ht="15.75" thickBot="1" x14ac:dyDescent="0.3">
      <c r="A434" s="65"/>
      <c r="J434">
        <v>21</v>
      </c>
    </row>
    <row r="435" spans="1:21" ht="39.75" thickBot="1" x14ac:dyDescent="0.3">
      <c r="A435" s="90" t="s">
        <v>605</v>
      </c>
      <c r="B435" s="91" t="s">
        <v>606</v>
      </c>
      <c r="C435" s="91" t="s">
        <v>617</v>
      </c>
      <c r="D435" s="91" t="s">
        <v>608</v>
      </c>
      <c r="E435" s="91" t="s">
        <v>609</v>
      </c>
      <c r="F435" s="92" t="s">
        <v>610</v>
      </c>
      <c r="K435" s="241" t="s">
        <v>1119</v>
      </c>
      <c r="L435" s="241"/>
      <c r="M435" s="112" t="str">
        <f>F435</f>
        <v>Pr &gt; F</v>
      </c>
      <c r="N435" s="113" t="str">
        <f>A425</f>
        <v>Variable dependiente: NFTCM2</v>
      </c>
      <c r="R435" s="242" t="str">
        <f>K435</f>
        <v>Fuente de variación (FV)</v>
      </c>
      <c r="S435" s="242"/>
      <c r="T435" s="112"/>
      <c r="U435" s="114" t="str">
        <f>N435</f>
        <v>Variable dependiente: NFTCM2</v>
      </c>
    </row>
    <row r="436" spans="1:21" ht="16.5" thickBot="1" x14ac:dyDescent="0.3">
      <c r="A436" s="110" t="s">
        <v>594</v>
      </c>
      <c r="B436" s="68">
        <v>3</v>
      </c>
      <c r="C436" s="68">
        <v>10.375</v>
      </c>
      <c r="D436" s="68">
        <v>3.4583333299999999</v>
      </c>
      <c r="E436" s="68">
        <v>0.96</v>
      </c>
      <c r="F436" s="74">
        <v>0.43149999999999999</v>
      </c>
      <c r="K436" s="243" t="str">
        <f>A436</f>
        <v>Rep</v>
      </c>
      <c r="L436" s="244"/>
      <c r="M436" s="115">
        <f>F436</f>
        <v>0.43149999999999999</v>
      </c>
      <c r="N436" s="115"/>
      <c r="R436" s="245" t="str">
        <f>K436</f>
        <v>Rep</v>
      </c>
      <c r="S436" s="246"/>
      <c r="T436" s="116">
        <f>M436</f>
        <v>0.43149999999999999</v>
      </c>
      <c r="U436" s="115"/>
    </row>
    <row r="437" spans="1:21" ht="16.5" thickBot="1" x14ac:dyDescent="0.3">
      <c r="A437" s="110" t="s">
        <v>592</v>
      </c>
      <c r="B437" s="68">
        <v>1</v>
      </c>
      <c r="C437" s="68">
        <v>2</v>
      </c>
      <c r="D437" s="68">
        <v>2</v>
      </c>
      <c r="E437" s="68">
        <v>0.56000000000000005</v>
      </c>
      <c r="F437" s="74">
        <v>0.46510000000000001</v>
      </c>
      <c r="K437" s="237" t="str">
        <f>A444</f>
        <v>A</v>
      </c>
      <c r="L437" s="238"/>
      <c r="M437" s="117">
        <f>F444</f>
        <v>0.67759999999999998</v>
      </c>
      <c r="N437" s="117"/>
      <c r="R437" s="239" t="str">
        <f t="shared" ref="R437:R440" si="30">K437</f>
        <v>A</v>
      </c>
      <c r="S437" s="240"/>
      <c r="T437" s="118">
        <f t="shared" ref="T437:T440" si="31">M437</f>
        <v>0.67759999999999998</v>
      </c>
      <c r="U437" s="117"/>
    </row>
    <row r="438" spans="1:21" ht="16.5" thickBot="1" x14ac:dyDescent="0.3">
      <c r="A438" s="110" t="s">
        <v>618</v>
      </c>
      <c r="B438" s="68">
        <v>3</v>
      </c>
      <c r="C438" s="68">
        <v>28.5</v>
      </c>
      <c r="D438" s="68">
        <v>9.5</v>
      </c>
      <c r="E438" s="68">
        <v>2.65</v>
      </c>
      <c r="F438" s="74">
        <v>8.0299999999999996E-2</v>
      </c>
      <c r="K438" s="237" t="str">
        <f>A438</f>
        <v>A*Rep</v>
      </c>
      <c r="L438" s="238"/>
      <c r="M438" s="117">
        <f>F438</f>
        <v>8.0299999999999996E-2</v>
      </c>
      <c r="N438" s="119"/>
      <c r="R438" s="239" t="str">
        <f t="shared" si="30"/>
        <v>A*Rep</v>
      </c>
      <c r="S438" s="240"/>
      <c r="T438" s="118">
        <f t="shared" si="31"/>
        <v>8.0299999999999996E-2</v>
      </c>
      <c r="U438" s="119"/>
    </row>
    <row r="439" spans="1:21" ht="16.5" thickBot="1" x14ac:dyDescent="0.3">
      <c r="A439" s="110" t="s">
        <v>593</v>
      </c>
      <c r="B439" s="68">
        <v>3</v>
      </c>
      <c r="C439" s="68">
        <v>47.625</v>
      </c>
      <c r="D439" s="68">
        <v>15.875</v>
      </c>
      <c r="E439" s="68">
        <v>4.42</v>
      </c>
      <c r="F439" s="74">
        <v>1.7000000000000001E-2</v>
      </c>
      <c r="K439" s="237" t="str">
        <f>A439</f>
        <v>B</v>
      </c>
      <c r="L439" s="238"/>
      <c r="M439" s="117">
        <f>F439</f>
        <v>1.7000000000000001E-2</v>
      </c>
      <c r="N439" s="117"/>
      <c r="R439" s="239" t="str">
        <f t="shared" si="30"/>
        <v>B</v>
      </c>
      <c r="S439" s="240"/>
      <c r="T439" s="118">
        <f t="shared" si="31"/>
        <v>1.7000000000000001E-2</v>
      </c>
      <c r="U439" s="117"/>
    </row>
    <row r="440" spans="1:21" ht="15.75" x14ac:dyDescent="0.25">
      <c r="A440" s="109" t="s">
        <v>619</v>
      </c>
      <c r="B440" s="77">
        <v>3</v>
      </c>
      <c r="C440" s="77">
        <v>2.75</v>
      </c>
      <c r="D440" s="77">
        <v>0.91666667000000002</v>
      </c>
      <c r="E440" s="77">
        <v>0.26</v>
      </c>
      <c r="F440" s="78">
        <v>0.85650000000000004</v>
      </c>
      <c r="K440" s="237" t="str">
        <f>A440</f>
        <v>A*B</v>
      </c>
      <c r="L440" s="238"/>
      <c r="M440" s="117">
        <f>F440</f>
        <v>0.85650000000000004</v>
      </c>
      <c r="N440" s="117"/>
      <c r="R440" s="239" t="str">
        <f t="shared" si="30"/>
        <v>A*B</v>
      </c>
      <c r="S440" s="240"/>
      <c r="T440" s="118">
        <f t="shared" si="31"/>
        <v>0.85650000000000004</v>
      </c>
      <c r="U440" s="117"/>
    </row>
    <row r="441" spans="1:21" ht="16.5" thickBot="1" x14ac:dyDescent="0.3">
      <c r="A441" s="65"/>
      <c r="K441" s="231" t="s">
        <v>1120</v>
      </c>
      <c r="L441" s="232"/>
      <c r="M441" s="233">
        <f>B433</f>
        <v>91.869230000000002</v>
      </c>
      <c r="N441" s="234"/>
      <c r="R441" s="235" t="s">
        <v>1120</v>
      </c>
      <c r="S441" s="236"/>
      <c r="T441" s="233">
        <f>M441</f>
        <v>91.869230000000002</v>
      </c>
      <c r="U441" s="234"/>
    </row>
    <row r="442" spans="1:21" ht="25.5" customHeight="1" thickBot="1" x14ac:dyDescent="0.3">
      <c r="A442" s="253" t="s">
        <v>620</v>
      </c>
      <c r="B442" s="252"/>
      <c r="C442" s="252"/>
      <c r="D442" s="252"/>
      <c r="E442" s="252"/>
      <c r="F442" s="252"/>
      <c r="J442">
        <v>1</v>
      </c>
    </row>
    <row r="443" spans="1:21" ht="39.75" thickBot="1" x14ac:dyDescent="0.3">
      <c r="A443" s="84" t="s">
        <v>605</v>
      </c>
      <c r="B443" s="83" t="s">
        <v>606</v>
      </c>
      <c r="C443" s="83" t="s">
        <v>617</v>
      </c>
      <c r="D443" s="83" t="s">
        <v>608</v>
      </c>
      <c r="E443" s="83" t="s">
        <v>609</v>
      </c>
      <c r="F443" s="95" t="s">
        <v>610</v>
      </c>
      <c r="J443">
        <v>2</v>
      </c>
    </row>
    <row r="444" spans="1:21" x14ac:dyDescent="0.25">
      <c r="A444" s="109" t="s">
        <v>592</v>
      </c>
      <c r="B444" s="77">
        <v>1</v>
      </c>
      <c r="C444" s="77">
        <v>2</v>
      </c>
      <c r="D444" s="77">
        <v>2</v>
      </c>
      <c r="E444" s="77">
        <v>0.21</v>
      </c>
      <c r="F444" s="78">
        <v>0.67759999999999998</v>
      </c>
      <c r="J444">
        <v>3</v>
      </c>
    </row>
    <row r="445" spans="1:21" x14ac:dyDescent="0.25">
      <c r="A445" s="79"/>
      <c r="J445">
        <v>4</v>
      </c>
    </row>
    <row r="446" spans="1:21" x14ac:dyDescent="0.25">
      <c r="A446" s="79"/>
      <c r="J446">
        <v>5</v>
      </c>
    </row>
    <row r="447" spans="1:21" x14ac:dyDescent="0.25">
      <c r="J447">
        <v>6</v>
      </c>
    </row>
    <row r="448" spans="1:21" x14ac:dyDescent="0.25">
      <c r="A448" s="80"/>
      <c r="J448">
        <v>7</v>
      </c>
    </row>
    <row r="449" spans="1:21" ht="31.5" x14ac:dyDescent="0.25">
      <c r="A449" s="64" t="s">
        <v>590</v>
      </c>
      <c r="J449">
        <v>8</v>
      </c>
    </row>
    <row r="450" spans="1:21" x14ac:dyDescent="0.25">
      <c r="A450" s="79"/>
      <c r="J450">
        <v>9</v>
      </c>
    </row>
    <row r="451" spans="1:21" ht="25.5" x14ac:dyDescent="0.25">
      <c r="A451" s="81" t="s">
        <v>595</v>
      </c>
      <c r="J451">
        <v>10</v>
      </c>
    </row>
    <row r="452" spans="1:21" x14ac:dyDescent="0.25">
      <c r="A452" s="81"/>
      <c r="J452">
        <v>11</v>
      </c>
    </row>
    <row r="453" spans="1:21" ht="38.25" x14ac:dyDescent="0.25">
      <c r="A453" s="81" t="s">
        <v>681</v>
      </c>
      <c r="J453">
        <v>12</v>
      </c>
    </row>
    <row r="454" spans="1:21" ht="15.75" thickBot="1" x14ac:dyDescent="0.3">
      <c r="A454" s="65"/>
      <c r="J454">
        <v>13</v>
      </c>
    </row>
    <row r="455" spans="1:21" ht="39.75" thickBot="1" x14ac:dyDescent="0.3">
      <c r="A455" s="90" t="s">
        <v>605</v>
      </c>
      <c r="B455" s="91" t="s">
        <v>606</v>
      </c>
      <c r="C455" s="91" t="s">
        <v>607</v>
      </c>
      <c r="D455" s="91" t="s">
        <v>608</v>
      </c>
      <c r="E455" s="91" t="s">
        <v>609</v>
      </c>
      <c r="F455" s="92" t="s">
        <v>610</v>
      </c>
      <c r="J455">
        <v>14</v>
      </c>
    </row>
    <row r="456" spans="1:21" ht="15.75" thickBot="1" x14ac:dyDescent="0.3">
      <c r="A456" s="110" t="s">
        <v>611</v>
      </c>
      <c r="B456" s="68">
        <v>13</v>
      </c>
      <c r="C456" s="68">
        <v>249.75</v>
      </c>
      <c r="D456" s="68">
        <v>19.2115385</v>
      </c>
      <c r="E456" s="68">
        <v>2.58</v>
      </c>
      <c r="F456" s="74">
        <v>3.2099999999999997E-2</v>
      </c>
      <c r="J456">
        <v>15</v>
      </c>
    </row>
    <row r="457" spans="1:21" ht="15.75" thickBot="1" x14ac:dyDescent="0.3">
      <c r="A457" s="110" t="s">
        <v>612</v>
      </c>
      <c r="B457" s="68">
        <v>18</v>
      </c>
      <c r="C457" s="68">
        <v>134.125</v>
      </c>
      <c r="D457" s="68">
        <v>7.4513889000000004</v>
      </c>
      <c r="E457" s="68"/>
      <c r="F457" s="74"/>
      <c r="J457">
        <v>16</v>
      </c>
    </row>
    <row r="458" spans="1:21" ht="25.5" x14ac:dyDescent="0.25">
      <c r="A458" s="109" t="s">
        <v>613</v>
      </c>
      <c r="B458" s="77">
        <v>31</v>
      </c>
      <c r="C458" s="77">
        <v>383.875</v>
      </c>
      <c r="D458" s="77"/>
      <c r="E458" s="77"/>
      <c r="F458" s="78"/>
      <c r="J458">
        <v>17</v>
      </c>
    </row>
    <row r="459" spans="1:21" ht="15.75" thickBot="1" x14ac:dyDescent="0.3">
      <c r="A459" s="65"/>
      <c r="J459">
        <v>18</v>
      </c>
    </row>
    <row r="460" spans="1:21" ht="27" thickBot="1" x14ac:dyDescent="0.3">
      <c r="A460" s="93" t="s">
        <v>614</v>
      </c>
      <c r="B460" s="91" t="s">
        <v>615</v>
      </c>
      <c r="C460" s="91" t="s">
        <v>616</v>
      </c>
      <c r="D460" s="92" t="s">
        <v>682</v>
      </c>
      <c r="J460">
        <v>19</v>
      </c>
    </row>
    <row r="461" spans="1:21" x14ac:dyDescent="0.25">
      <c r="A461" s="94">
        <v>0.65060200000000001</v>
      </c>
      <c r="B461" s="77">
        <v>92.926749999999998</v>
      </c>
      <c r="C461" s="77">
        <v>2.7297229999999999</v>
      </c>
      <c r="D461" s="78">
        <v>2.9375</v>
      </c>
      <c r="J461">
        <v>20</v>
      </c>
    </row>
    <row r="462" spans="1:21" ht="15.75" thickBot="1" x14ac:dyDescent="0.3">
      <c r="A462" s="65"/>
      <c r="J462">
        <v>21</v>
      </c>
    </row>
    <row r="463" spans="1:21" ht="39.75" thickBot="1" x14ac:dyDescent="0.3">
      <c r="A463" s="90" t="s">
        <v>605</v>
      </c>
      <c r="B463" s="91" t="s">
        <v>606</v>
      </c>
      <c r="C463" s="91" t="s">
        <v>617</v>
      </c>
      <c r="D463" s="91" t="s">
        <v>608</v>
      </c>
      <c r="E463" s="91" t="s">
        <v>609</v>
      </c>
      <c r="F463" s="92" t="s">
        <v>610</v>
      </c>
      <c r="K463" s="241" t="s">
        <v>1119</v>
      </c>
      <c r="L463" s="241"/>
      <c r="M463" s="112" t="str">
        <f>F463</f>
        <v>Pr &gt; F</v>
      </c>
      <c r="N463" s="113" t="str">
        <f>A453</f>
        <v>Variable dependiente: NFTCM3</v>
      </c>
      <c r="R463" s="242" t="str">
        <f>K463</f>
        <v>Fuente de variación (FV)</v>
      </c>
      <c r="S463" s="242"/>
      <c r="T463" s="112"/>
      <c r="U463" s="114" t="str">
        <f>N463</f>
        <v>Variable dependiente: NFTCM3</v>
      </c>
    </row>
    <row r="464" spans="1:21" ht="16.5" thickBot="1" x14ac:dyDescent="0.3">
      <c r="A464" s="110" t="s">
        <v>594</v>
      </c>
      <c r="B464" s="68">
        <v>3</v>
      </c>
      <c r="C464" s="68">
        <v>31.125</v>
      </c>
      <c r="D464" s="68">
        <v>10.375</v>
      </c>
      <c r="E464" s="68">
        <v>1.39</v>
      </c>
      <c r="F464" s="74">
        <v>0.27739999999999998</v>
      </c>
      <c r="K464" s="243" t="str">
        <f>A464</f>
        <v>Rep</v>
      </c>
      <c r="L464" s="244"/>
      <c r="M464" s="115">
        <f>F464</f>
        <v>0.27739999999999998</v>
      </c>
      <c r="N464" s="115"/>
      <c r="R464" s="245" t="str">
        <f>K464</f>
        <v>Rep</v>
      </c>
      <c r="S464" s="246"/>
      <c r="T464" s="116">
        <f>M464</f>
        <v>0.27739999999999998</v>
      </c>
      <c r="U464" s="115"/>
    </row>
    <row r="465" spans="1:21" ht="16.5" thickBot="1" x14ac:dyDescent="0.3">
      <c r="A465" s="110" t="s">
        <v>592</v>
      </c>
      <c r="B465" s="68">
        <v>1</v>
      </c>
      <c r="C465" s="68">
        <v>12.5</v>
      </c>
      <c r="D465" s="68">
        <v>12.5</v>
      </c>
      <c r="E465" s="68">
        <v>1.68</v>
      </c>
      <c r="F465" s="74">
        <v>0.21160000000000001</v>
      </c>
      <c r="K465" s="237" t="str">
        <f>A472</f>
        <v>A</v>
      </c>
      <c r="L465" s="238"/>
      <c r="M465" s="117">
        <f>F472</f>
        <v>0.2472</v>
      </c>
      <c r="N465" s="117"/>
      <c r="R465" s="239" t="str">
        <f t="shared" ref="R465:R468" si="32">K465</f>
        <v>A</v>
      </c>
      <c r="S465" s="240"/>
      <c r="T465" s="118">
        <f t="shared" ref="T465:T468" si="33">M465</f>
        <v>0.2472</v>
      </c>
      <c r="U465" s="117"/>
    </row>
    <row r="466" spans="1:21" ht="16.5" thickBot="1" x14ac:dyDescent="0.3">
      <c r="A466" s="110" t="s">
        <v>618</v>
      </c>
      <c r="B466" s="68">
        <v>3</v>
      </c>
      <c r="C466" s="68">
        <v>18.25</v>
      </c>
      <c r="D466" s="68">
        <v>6.0833332999999996</v>
      </c>
      <c r="E466" s="68">
        <v>0.82</v>
      </c>
      <c r="F466" s="74">
        <v>0.50149999999999995</v>
      </c>
      <c r="K466" s="237" t="str">
        <f>A466</f>
        <v>A*Rep</v>
      </c>
      <c r="L466" s="238"/>
      <c r="M466" s="117">
        <f>F466</f>
        <v>0.50149999999999995</v>
      </c>
      <c r="N466" s="119"/>
      <c r="R466" s="239" t="str">
        <f t="shared" si="32"/>
        <v>A*Rep</v>
      </c>
      <c r="S466" s="240"/>
      <c r="T466" s="118">
        <f t="shared" si="33"/>
        <v>0.50149999999999995</v>
      </c>
      <c r="U466" s="119"/>
    </row>
    <row r="467" spans="1:21" ht="16.5" thickBot="1" x14ac:dyDescent="0.3">
      <c r="A467" s="110" t="s">
        <v>593</v>
      </c>
      <c r="B467" s="68">
        <v>3</v>
      </c>
      <c r="C467" s="68">
        <v>142.625</v>
      </c>
      <c r="D467" s="68">
        <v>47.5416667</v>
      </c>
      <c r="E467" s="68">
        <v>6.38</v>
      </c>
      <c r="F467" s="74">
        <v>3.8999999999999998E-3</v>
      </c>
      <c r="K467" s="237" t="str">
        <f>A467</f>
        <v>B</v>
      </c>
      <c r="L467" s="238"/>
      <c r="M467" s="117">
        <f>F467</f>
        <v>3.8999999999999998E-3</v>
      </c>
      <c r="N467" s="117"/>
      <c r="R467" s="239" t="str">
        <f t="shared" si="32"/>
        <v>B</v>
      </c>
      <c r="S467" s="240"/>
      <c r="T467" s="118">
        <f t="shared" si="33"/>
        <v>3.8999999999999998E-3</v>
      </c>
      <c r="U467" s="117"/>
    </row>
    <row r="468" spans="1:21" ht="15.75" x14ac:dyDescent="0.25">
      <c r="A468" s="109" t="s">
        <v>619</v>
      </c>
      <c r="B468" s="77">
        <v>3</v>
      </c>
      <c r="C468" s="77">
        <v>45.25</v>
      </c>
      <c r="D468" s="77">
        <v>15.0833333</v>
      </c>
      <c r="E468" s="77">
        <v>2.02</v>
      </c>
      <c r="F468" s="78">
        <v>0.14649999999999999</v>
      </c>
      <c r="K468" s="237" t="str">
        <f>A468</f>
        <v>A*B</v>
      </c>
      <c r="L468" s="238"/>
      <c r="M468" s="117">
        <f>F468</f>
        <v>0.14649999999999999</v>
      </c>
      <c r="N468" s="117"/>
      <c r="R468" s="239" t="str">
        <f t="shared" si="32"/>
        <v>A*B</v>
      </c>
      <c r="S468" s="240"/>
      <c r="T468" s="118">
        <f t="shared" si="33"/>
        <v>0.14649999999999999</v>
      </c>
      <c r="U468" s="117"/>
    </row>
    <row r="469" spans="1:21" ht="16.5" thickBot="1" x14ac:dyDescent="0.3">
      <c r="A469" s="65"/>
      <c r="K469" s="231" t="s">
        <v>1120</v>
      </c>
      <c r="L469" s="232"/>
      <c r="M469" s="233">
        <f>B461</f>
        <v>92.926749999999998</v>
      </c>
      <c r="N469" s="234"/>
      <c r="R469" s="235" t="s">
        <v>1120</v>
      </c>
      <c r="S469" s="236"/>
      <c r="T469" s="233">
        <f>M469</f>
        <v>92.926749999999998</v>
      </c>
      <c r="U469" s="234"/>
    </row>
    <row r="470" spans="1:21" ht="25.5" customHeight="1" thickBot="1" x14ac:dyDescent="0.3">
      <c r="A470" s="253" t="s">
        <v>620</v>
      </c>
      <c r="B470" s="252"/>
      <c r="C470" s="252"/>
      <c r="D470" s="252"/>
      <c r="E470" s="252"/>
      <c r="F470" s="252"/>
      <c r="J470">
        <v>1</v>
      </c>
    </row>
    <row r="471" spans="1:21" ht="39.75" thickBot="1" x14ac:dyDescent="0.3">
      <c r="A471" s="84" t="s">
        <v>605</v>
      </c>
      <c r="B471" s="83" t="s">
        <v>606</v>
      </c>
      <c r="C471" s="83" t="s">
        <v>617</v>
      </c>
      <c r="D471" s="83" t="s">
        <v>608</v>
      </c>
      <c r="E471" s="83" t="s">
        <v>609</v>
      </c>
      <c r="F471" s="95" t="s">
        <v>610</v>
      </c>
      <c r="J471">
        <v>2</v>
      </c>
    </row>
    <row r="472" spans="1:21" x14ac:dyDescent="0.25">
      <c r="A472" s="109" t="s">
        <v>592</v>
      </c>
      <c r="B472" s="77">
        <v>1</v>
      </c>
      <c r="C472" s="77">
        <v>12.5</v>
      </c>
      <c r="D472" s="77">
        <v>12.5</v>
      </c>
      <c r="E472" s="77">
        <v>2.0499999999999998</v>
      </c>
      <c r="F472" s="78">
        <v>0.2472</v>
      </c>
      <c r="J472">
        <v>3</v>
      </c>
    </row>
    <row r="473" spans="1:21" x14ac:dyDescent="0.25">
      <c r="A473" s="79"/>
      <c r="J473">
        <v>4</v>
      </c>
    </row>
    <row r="474" spans="1:21" x14ac:dyDescent="0.25">
      <c r="A474" s="79"/>
      <c r="J474">
        <v>5</v>
      </c>
    </row>
    <row r="475" spans="1:21" x14ac:dyDescent="0.25">
      <c r="J475">
        <v>6</v>
      </c>
    </row>
    <row r="476" spans="1:21" x14ac:dyDescent="0.25">
      <c r="A476" s="80"/>
      <c r="J476">
        <v>7</v>
      </c>
    </row>
    <row r="477" spans="1:21" ht="31.5" x14ac:dyDescent="0.25">
      <c r="A477" s="64" t="s">
        <v>590</v>
      </c>
      <c r="J477">
        <v>8</v>
      </c>
    </row>
    <row r="478" spans="1:21" x14ac:dyDescent="0.25">
      <c r="A478" s="79"/>
      <c r="J478">
        <v>9</v>
      </c>
    </row>
    <row r="479" spans="1:21" ht="25.5" x14ac:dyDescent="0.25">
      <c r="A479" s="81" t="s">
        <v>595</v>
      </c>
      <c r="J479">
        <v>10</v>
      </c>
    </row>
    <row r="480" spans="1:21" x14ac:dyDescent="0.25">
      <c r="A480" s="81"/>
      <c r="J480">
        <v>11</v>
      </c>
    </row>
    <row r="481" spans="1:21" ht="38.25" x14ac:dyDescent="0.25">
      <c r="A481" s="81" t="s">
        <v>683</v>
      </c>
      <c r="J481">
        <v>12</v>
      </c>
    </row>
    <row r="482" spans="1:21" ht="15.75" thickBot="1" x14ac:dyDescent="0.3">
      <c r="A482" s="65"/>
      <c r="J482">
        <v>13</v>
      </c>
    </row>
    <row r="483" spans="1:21" ht="39.75" thickBot="1" x14ac:dyDescent="0.3">
      <c r="A483" s="90" t="s">
        <v>605</v>
      </c>
      <c r="B483" s="91" t="s">
        <v>606</v>
      </c>
      <c r="C483" s="91" t="s">
        <v>607</v>
      </c>
      <c r="D483" s="91" t="s">
        <v>608</v>
      </c>
      <c r="E483" s="91" t="s">
        <v>609</v>
      </c>
      <c r="F483" s="92" t="s">
        <v>610</v>
      </c>
      <c r="J483">
        <v>14</v>
      </c>
    </row>
    <row r="484" spans="1:21" ht="15.75" thickBot="1" x14ac:dyDescent="0.3">
      <c r="A484" s="110" t="s">
        <v>611</v>
      </c>
      <c r="B484" s="68">
        <v>13</v>
      </c>
      <c r="C484" s="68">
        <v>383.40625</v>
      </c>
      <c r="D484" s="68">
        <v>29.4927885</v>
      </c>
      <c r="E484" s="68">
        <v>1.1299999999999999</v>
      </c>
      <c r="F484" s="74">
        <v>0.39660000000000001</v>
      </c>
      <c r="J484">
        <v>15</v>
      </c>
    </row>
    <row r="485" spans="1:21" ht="15.75" thickBot="1" x14ac:dyDescent="0.3">
      <c r="A485" s="110" t="s">
        <v>612</v>
      </c>
      <c r="B485" s="68">
        <v>18</v>
      </c>
      <c r="C485" s="68">
        <v>469.8125</v>
      </c>
      <c r="D485" s="68">
        <v>26.100694399999998</v>
      </c>
      <c r="E485" s="68"/>
      <c r="F485" s="74"/>
      <c r="J485">
        <v>16</v>
      </c>
    </row>
    <row r="486" spans="1:21" ht="25.5" x14ac:dyDescent="0.25">
      <c r="A486" s="109" t="s">
        <v>613</v>
      </c>
      <c r="B486" s="77">
        <v>31</v>
      </c>
      <c r="C486" s="77">
        <v>853.21875</v>
      </c>
      <c r="D486" s="77"/>
      <c r="E486" s="77"/>
      <c r="F486" s="78"/>
      <c r="J486">
        <v>17</v>
      </c>
    </row>
    <row r="487" spans="1:21" ht="15.75" thickBot="1" x14ac:dyDescent="0.3">
      <c r="A487" s="65"/>
      <c r="J487">
        <v>18</v>
      </c>
    </row>
    <row r="488" spans="1:21" ht="27" thickBot="1" x14ac:dyDescent="0.3">
      <c r="A488" s="93" t="s">
        <v>614</v>
      </c>
      <c r="B488" s="91" t="s">
        <v>615</v>
      </c>
      <c r="C488" s="91" t="s">
        <v>616</v>
      </c>
      <c r="D488" s="92" t="s">
        <v>684</v>
      </c>
      <c r="J488">
        <v>19</v>
      </c>
    </row>
    <row r="489" spans="1:21" x14ac:dyDescent="0.25">
      <c r="A489" s="94">
        <v>0.44936500000000001</v>
      </c>
      <c r="B489" s="77">
        <v>139.7302</v>
      </c>
      <c r="C489" s="77">
        <v>5.1088839999999998</v>
      </c>
      <c r="D489" s="78">
        <v>3.65625</v>
      </c>
      <c r="J489">
        <v>20</v>
      </c>
    </row>
    <row r="490" spans="1:21" ht="15.75" thickBot="1" x14ac:dyDescent="0.3">
      <c r="A490" s="65"/>
      <c r="J490">
        <v>21</v>
      </c>
    </row>
    <row r="491" spans="1:21" ht="39.75" thickBot="1" x14ac:dyDescent="0.3">
      <c r="A491" s="90" t="s">
        <v>605</v>
      </c>
      <c r="B491" s="91" t="s">
        <v>606</v>
      </c>
      <c r="C491" s="91" t="s">
        <v>617</v>
      </c>
      <c r="D491" s="91" t="s">
        <v>608</v>
      </c>
      <c r="E491" s="91" t="s">
        <v>609</v>
      </c>
      <c r="F491" s="92" t="s">
        <v>610</v>
      </c>
      <c r="K491" s="241" t="s">
        <v>1119</v>
      </c>
      <c r="L491" s="241"/>
      <c r="M491" s="112" t="str">
        <f>F491</f>
        <v>Pr &gt; F</v>
      </c>
      <c r="N491" s="113" t="str">
        <f>A481</f>
        <v>Variable dependiente: NFTCM4</v>
      </c>
      <c r="R491" s="242" t="str">
        <f>K491</f>
        <v>Fuente de variación (FV)</v>
      </c>
      <c r="S491" s="242"/>
      <c r="T491" s="112"/>
      <c r="U491" s="114" t="str">
        <f>N491</f>
        <v>Variable dependiente: NFTCM4</v>
      </c>
    </row>
    <row r="492" spans="1:21" ht="16.5" thickBot="1" x14ac:dyDescent="0.3">
      <c r="A492" s="110" t="s">
        <v>594</v>
      </c>
      <c r="B492" s="68">
        <v>3</v>
      </c>
      <c r="C492" s="68">
        <v>72.34375</v>
      </c>
      <c r="D492" s="68">
        <v>24.1145833</v>
      </c>
      <c r="E492" s="68">
        <v>0.92</v>
      </c>
      <c r="F492" s="74">
        <v>0.44929999999999998</v>
      </c>
      <c r="K492" s="243" t="str">
        <f>A492</f>
        <v>Rep</v>
      </c>
      <c r="L492" s="244"/>
      <c r="M492" s="115">
        <f>F492</f>
        <v>0.44929999999999998</v>
      </c>
      <c r="N492" s="115"/>
      <c r="R492" s="245" t="str">
        <f>K492</f>
        <v>Rep</v>
      </c>
      <c r="S492" s="246"/>
      <c r="T492" s="116">
        <f>M492</f>
        <v>0.44929999999999998</v>
      </c>
      <c r="U492" s="115"/>
    </row>
    <row r="493" spans="1:21" ht="16.5" thickBot="1" x14ac:dyDescent="0.3">
      <c r="A493" s="110" t="s">
        <v>592</v>
      </c>
      <c r="B493" s="68">
        <v>1</v>
      </c>
      <c r="C493" s="68">
        <v>30.03125</v>
      </c>
      <c r="D493" s="68">
        <v>30.03125</v>
      </c>
      <c r="E493" s="68">
        <v>1.1499999999999999</v>
      </c>
      <c r="F493" s="74">
        <v>0.29759999999999998</v>
      </c>
      <c r="K493" s="237" t="str">
        <f>A500</f>
        <v>A</v>
      </c>
      <c r="L493" s="238"/>
      <c r="M493" s="117">
        <f>F500</f>
        <v>0.35210000000000002</v>
      </c>
      <c r="N493" s="117"/>
      <c r="R493" s="239" t="str">
        <f t="shared" ref="R493:R496" si="34">K493</f>
        <v>A</v>
      </c>
      <c r="S493" s="240"/>
      <c r="T493" s="118">
        <f t="shared" ref="T493:T496" si="35">M493</f>
        <v>0.35210000000000002</v>
      </c>
      <c r="U493" s="117"/>
    </row>
    <row r="494" spans="1:21" ht="16.5" thickBot="1" x14ac:dyDescent="0.3">
      <c r="A494" s="110" t="s">
        <v>618</v>
      </c>
      <c r="B494" s="68">
        <v>3</v>
      </c>
      <c r="C494" s="68">
        <v>74.59375</v>
      </c>
      <c r="D494" s="68">
        <v>24.8645833</v>
      </c>
      <c r="E494" s="68">
        <v>0.95</v>
      </c>
      <c r="F494" s="74">
        <v>0.43619999999999998</v>
      </c>
      <c r="K494" s="237" t="str">
        <f>A494</f>
        <v>A*Rep</v>
      </c>
      <c r="L494" s="238"/>
      <c r="M494" s="117">
        <f>F494</f>
        <v>0.43619999999999998</v>
      </c>
      <c r="N494" s="119"/>
      <c r="R494" s="239" t="str">
        <f t="shared" si="34"/>
        <v>A*Rep</v>
      </c>
      <c r="S494" s="240"/>
      <c r="T494" s="118">
        <f t="shared" si="35"/>
        <v>0.43619999999999998</v>
      </c>
      <c r="U494" s="119"/>
    </row>
    <row r="495" spans="1:21" ht="16.5" thickBot="1" x14ac:dyDescent="0.3">
      <c r="A495" s="110" t="s">
        <v>593</v>
      </c>
      <c r="B495" s="68">
        <v>3</v>
      </c>
      <c r="C495" s="68">
        <v>182.09375</v>
      </c>
      <c r="D495" s="68">
        <v>60.6979167</v>
      </c>
      <c r="E495" s="68">
        <v>2.33</v>
      </c>
      <c r="F495" s="74">
        <v>0.1091</v>
      </c>
      <c r="K495" s="237" t="str">
        <f>A495</f>
        <v>B</v>
      </c>
      <c r="L495" s="238"/>
      <c r="M495" s="117">
        <f>F495</f>
        <v>0.1091</v>
      </c>
      <c r="N495" s="117"/>
      <c r="R495" s="239" t="str">
        <f t="shared" si="34"/>
        <v>B</v>
      </c>
      <c r="S495" s="240"/>
      <c r="T495" s="118">
        <f t="shared" si="35"/>
        <v>0.1091</v>
      </c>
      <c r="U495" s="117"/>
    </row>
    <row r="496" spans="1:21" ht="15.75" x14ac:dyDescent="0.25">
      <c r="A496" s="109" t="s">
        <v>619</v>
      </c>
      <c r="B496" s="77">
        <v>3</v>
      </c>
      <c r="C496" s="77">
        <v>24.34375</v>
      </c>
      <c r="D496" s="77">
        <v>8.1145832999999996</v>
      </c>
      <c r="E496" s="77">
        <v>0.31</v>
      </c>
      <c r="F496" s="78">
        <v>0.81720000000000004</v>
      </c>
      <c r="K496" s="237" t="str">
        <f>A496</f>
        <v>A*B</v>
      </c>
      <c r="L496" s="238"/>
      <c r="M496" s="117">
        <f>F496</f>
        <v>0.81720000000000004</v>
      </c>
      <c r="N496" s="117"/>
      <c r="R496" s="239" t="str">
        <f t="shared" si="34"/>
        <v>A*B</v>
      </c>
      <c r="S496" s="240"/>
      <c r="T496" s="118">
        <f t="shared" si="35"/>
        <v>0.81720000000000004</v>
      </c>
      <c r="U496" s="117"/>
    </row>
    <row r="497" spans="1:21" ht="16.5" thickBot="1" x14ac:dyDescent="0.3">
      <c r="A497" s="65"/>
      <c r="K497" s="231" t="s">
        <v>1120</v>
      </c>
      <c r="L497" s="232"/>
      <c r="M497" s="233">
        <f>B489</f>
        <v>139.7302</v>
      </c>
      <c r="N497" s="234"/>
      <c r="R497" s="235" t="s">
        <v>1120</v>
      </c>
      <c r="S497" s="236"/>
      <c r="T497" s="233">
        <f>M497</f>
        <v>139.7302</v>
      </c>
      <c r="U497" s="234"/>
    </row>
    <row r="498" spans="1:21" ht="25.5" customHeight="1" thickBot="1" x14ac:dyDescent="0.3">
      <c r="A498" s="253" t="s">
        <v>620</v>
      </c>
      <c r="B498" s="252"/>
      <c r="C498" s="252"/>
      <c r="D498" s="252"/>
      <c r="E498" s="252"/>
      <c r="F498" s="252"/>
      <c r="J498">
        <v>1</v>
      </c>
    </row>
    <row r="499" spans="1:21" ht="39.75" thickBot="1" x14ac:dyDescent="0.3">
      <c r="A499" s="84" t="s">
        <v>605</v>
      </c>
      <c r="B499" s="83" t="s">
        <v>606</v>
      </c>
      <c r="C499" s="83" t="s">
        <v>617</v>
      </c>
      <c r="D499" s="83" t="s">
        <v>608</v>
      </c>
      <c r="E499" s="83" t="s">
        <v>609</v>
      </c>
      <c r="F499" s="95" t="s">
        <v>610</v>
      </c>
      <c r="J499">
        <v>2</v>
      </c>
    </row>
    <row r="500" spans="1:21" x14ac:dyDescent="0.25">
      <c r="A500" s="109" t="s">
        <v>592</v>
      </c>
      <c r="B500" s="77">
        <v>1</v>
      </c>
      <c r="C500" s="77">
        <v>30.03125</v>
      </c>
      <c r="D500" s="77">
        <v>30.03125</v>
      </c>
      <c r="E500" s="77">
        <v>1.21</v>
      </c>
      <c r="F500" s="78">
        <v>0.35210000000000002</v>
      </c>
      <c r="J500">
        <v>3</v>
      </c>
    </row>
    <row r="501" spans="1:21" x14ac:dyDescent="0.25">
      <c r="A501" s="79"/>
      <c r="J501">
        <v>4</v>
      </c>
    </row>
    <row r="502" spans="1:21" x14ac:dyDescent="0.25">
      <c r="A502" s="79"/>
      <c r="J502">
        <v>5</v>
      </c>
    </row>
    <row r="503" spans="1:21" x14ac:dyDescent="0.25">
      <c r="J503">
        <v>6</v>
      </c>
    </row>
    <row r="504" spans="1:21" x14ac:dyDescent="0.25">
      <c r="A504" s="80"/>
      <c r="J504">
        <v>7</v>
      </c>
    </row>
    <row r="505" spans="1:21" ht="31.5" x14ac:dyDescent="0.25">
      <c r="A505" s="64" t="s">
        <v>590</v>
      </c>
      <c r="J505">
        <v>8</v>
      </c>
    </row>
    <row r="506" spans="1:21" x14ac:dyDescent="0.25">
      <c r="A506" s="79"/>
      <c r="J506">
        <v>9</v>
      </c>
    </row>
    <row r="507" spans="1:21" ht="25.5" x14ac:dyDescent="0.25">
      <c r="A507" s="81" t="s">
        <v>595</v>
      </c>
      <c r="J507">
        <v>10</v>
      </c>
    </row>
    <row r="508" spans="1:21" x14ac:dyDescent="0.25">
      <c r="A508" s="81"/>
      <c r="J508">
        <v>11</v>
      </c>
    </row>
    <row r="509" spans="1:21" ht="38.25" x14ac:dyDescent="0.25">
      <c r="A509" s="81" t="s">
        <v>685</v>
      </c>
      <c r="J509">
        <v>12</v>
      </c>
    </row>
    <row r="510" spans="1:21" ht="15.75" thickBot="1" x14ac:dyDescent="0.3">
      <c r="A510" s="65"/>
      <c r="J510">
        <v>13</v>
      </c>
    </row>
    <row r="511" spans="1:21" ht="39.75" thickBot="1" x14ac:dyDescent="0.3">
      <c r="A511" s="90" t="s">
        <v>605</v>
      </c>
      <c r="B511" s="91" t="s">
        <v>606</v>
      </c>
      <c r="C511" s="91" t="s">
        <v>607</v>
      </c>
      <c r="D511" s="91" t="s">
        <v>608</v>
      </c>
      <c r="E511" s="91" t="s">
        <v>609</v>
      </c>
      <c r="F511" s="92" t="s">
        <v>610</v>
      </c>
      <c r="J511">
        <v>14</v>
      </c>
    </row>
    <row r="512" spans="1:21" ht="15.75" thickBot="1" x14ac:dyDescent="0.3">
      <c r="A512" s="110" t="s">
        <v>611</v>
      </c>
      <c r="B512" s="68">
        <v>13</v>
      </c>
      <c r="C512" s="68">
        <v>251.5</v>
      </c>
      <c r="D512" s="68">
        <v>19.3461538</v>
      </c>
      <c r="E512" s="68">
        <v>4.25</v>
      </c>
      <c r="F512" s="74">
        <v>2.7000000000000001E-3</v>
      </c>
      <c r="J512">
        <v>15</v>
      </c>
    </row>
    <row r="513" spans="1:21" ht="15.75" thickBot="1" x14ac:dyDescent="0.3">
      <c r="A513" s="110" t="s">
        <v>612</v>
      </c>
      <c r="B513" s="68">
        <v>18</v>
      </c>
      <c r="C513" s="68">
        <v>82</v>
      </c>
      <c r="D513" s="68">
        <v>4.5555555999999999</v>
      </c>
      <c r="E513" s="68"/>
      <c r="F513" s="74"/>
      <c r="J513">
        <v>16</v>
      </c>
    </row>
    <row r="514" spans="1:21" ht="25.5" x14ac:dyDescent="0.25">
      <c r="A514" s="109" t="s">
        <v>613</v>
      </c>
      <c r="B514" s="77">
        <v>31</v>
      </c>
      <c r="C514" s="77">
        <v>333.5</v>
      </c>
      <c r="D514" s="77"/>
      <c r="E514" s="77"/>
      <c r="F514" s="78"/>
      <c r="J514">
        <v>17</v>
      </c>
    </row>
    <row r="515" spans="1:21" ht="15.75" thickBot="1" x14ac:dyDescent="0.3">
      <c r="A515" s="65"/>
      <c r="J515">
        <v>18</v>
      </c>
    </row>
    <row r="516" spans="1:21" ht="27" thickBot="1" x14ac:dyDescent="0.3">
      <c r="A516" s="93" t="s">
        <v>614</v>
      </c>
      <c r="B516" s="91" t="s">
        <v>615</v>
      </c>
      <c r="C516" s="91" t="s">
        <v>616</v>
      </c>
      <c r="D516" s="92" t="s">
        <v>686</v>
      </c>
      <c r="J516">
        <v>19</v>
      </c>
    </row>
    <row r="517" spans="1:21" x14ac:dyDescent="0.25">
      <c r="A517" s="94">
        <v>0.75412299999999999</v>
      </c>
      <c r="B517" s="77">
        <v>58.879300000000001</v>
      </c>
      <c r="C517" s="77">
        <v>2.1343749999999999</v>
      </c>
      <c r="D517" s="78">
        <v>3.625</v>
      </c>
      <c r="J517">
        <v>20</v>
      </c>
    </row>
    <row r="518" spans="1:21" ht="15.75" thickBot="1" x14ac:dyDescent="0.3">
      <c r="A518" s="65"/>
      <c r="J518">
        <v>21</v>
      </c>
    </row>
    <row r="519" spans="1:21" ht="39.75" thickBot="1" x14ac:dyDescent="0.3">
      <c r="A519" s="90" t="s">
        <v>605</v>
      </c>
      <c r="B519" s="91" t="s">
        <v>606</v>
      </c>
      <c r="C519" s="91" t="s">
        <v>617</v>
      </c>
      <c r="D519" s="91" t="s">
        <v>608</v>
      </c>
      <c r="E519" s="91" t="s">
        <v>609</v>
      </c>
      <c r="F519" s="92" t="s">
        <v>610</v>
      </c>
      <c r="K519" s="241" t="s">
        <v>1119</v>
      </c>
      <c r="L519" s="241"/>
      <c r="M519" s="112" t="str">
        <f>F519</f>
        <v>Pr &gt; F</v>
      </c>
      <c r="N519" s="113" t="str">
        <f>A509</f>
        <v>Variable dependiente: NFTCM5</v>
      </c>
      <c r="R519" s="242" t="str">
        <f>K519</f>
        <v>Fuente de variación (FV)</v>
      </c>
      <c r="S519" s="242"/>
      <c r="T519" s="112"/>
      <c r="U519" s="114" t="str">
        <f>N519</f>
        <v>Variable dependiente: NFTCM5</v>
      </c>
    </row>
    <row r="520" spans="1:21" ht="16.5" thickBot="1" x14ac:dyDescent="0.3">
      <c r="A520" s="110" t="s">
        <v>594</v>
      </c>
      <c r="B520" s="68">
        <v>3</v>
      </c>
      <c r="C520" s="68">
        <v>2.25</v>
      </c>
      <c r="D520" s="68">
        <v>0.75</v>
      </c>
      <c r="E520" s="68">
        <v>0.16</v>
      </c>
      <c r="F520" s="74">
        <v>0.91879999999999995</v>
      </c>
      <c r="K520" s="243" t="str">
        <f>A520</f>
        <v>Rep</v>
      </c>
      <c r="L520" s="244"/>
      <c r="M520" s="115">
        <f>F520</f>
        <v>0.91879999999999995</v>
      </c>
      <c r="N520" s="115"/>
      <c r="R520" s="245" t="str">
        <f>K520</f>
        <v>Rep</v>
      </c>
      <c r="S520" s="246"/>
      <c r="T520" s="116">
        <f>M520</f>
        <v>0.91879999999999995</v>
      </c>
      <c r="U520" s="115"/>
    </row>
    <row r="521" spans="1:21" ht="16.5" thickBot="1" x14ac:dyDescent="0.3">
      <c r="A521" s="110" t="s">
        <v>592</v>
      </c>
      <c r="B521" s="68">
        <v>1</v>
      </c>
      <c r="C521" s="68">
        <v>40.5</v>
      </c>
      <c r="D521" s="68">
        <v>40.5</v>
      </c>
      <c r="E521" s="68">
        <v>8.89</v>
      </c>
      <c r="F521" s="74">
        <v>8.0000000000000002E-3</v>
      </c>
      <c r="K521" s="237" t="str">
        <f>A528</f>
        <v>A</v>
      </c>
      <c r="L521" s="238"/>
      <c r="M521" s="117">
        <f>F528</f>
        <v>0.26719999999999999</v>
      </c>
      <c r="N521" s="117"/>
      <c r="R521" s="239" t="str">
        <f t="shared" ref="R521:R524" si="36">K521</f>
        <v>A</v>
      </c>
      <c r="S521" s="240"/>
      <c r="T521" s="118">
        <f t="shared" ref="T521:T524" si="37">M521</f>
        <v>0.26719999999999999</v>
      </c>
      <c r="U521" s="117"/>
    </row>
    <row r="522" spans="1:21" ht="16.5" thickBot="1" x14ac:dyDescent="0.3">
      <c r="A522" s="110" t="s">
        <v>618</v>
      </c>
      <c r="B522" s="68">
        <v>3</v>
      </c>
      <c r="C522" s="68">
        <v>65.75</v>
      </c>
      <c r="D522" s="68">
        <v>21.9166667</v>
      </c>
      <c r="E522" s="68">
        <v>4.8099999999999996</v>
      </c>
      <c r="F522" s="74">
        <v>1.24E-2</v>
      </c>
      <c r="K522" s="237" t="str">
        <f>A522</f>
        <v>A*Rep</v>
      </c>
      <c r="L522" s="238"/>
      <c r="M522" s="117">
        <f>F522</f>
        <v>1.24E-2</v>
      </c>
      <c r="N522" s="119"/>
      <c r="R522" s="239" t="str">
        <f t="shared" si="36"/>
        <v>A*Rep</v>
      </c>
      <c r="S522" s="240"/>
      <c r="T522" s="118">
        <f t="shared" si="37"/>
        <v>1.24E-2</v>
      </c>
      <c r="U522" s="119"/>
    </row>
    <row r="523" spans="1:21" ht="16.5" thickBot="1" x14ac:dyDescent="0.3">
      <c r="A523" s="110" t="s">
        <v>593</v>
      </c>
      <c r="B523" s="68">
        <v>3</v>
      </c>
      <c r="C523" s="68">
        <v>133</v>
      </c>
      <c r="D523" s="68">
        <v>44.3333333</v>
      </c>
      <c r="E523" s="68">
        <v>9.73</v>
      </c>
      <c r="F523" s="74">
        <v>5.0000000000000001E-4</v>
      </c>
      <c r="K523" s="237" t="str">
        <f>A523</f>
        <v>B</v>
      </c>
      <c r="L523" s="238"/>
      <c r="M523" s="117">
        <f>F523</f>
        <v>5.0000000000000001E-4</v>
      </c>
      <c r="N523" s="117"/>
      <c r="R523" s="239" t="str">
        <f t="shared" si="36"/>
        <v>B</v>
      </c>
      <c r="S523" s="240"/>
      <c r="T523" s="118">
        <f t="shared" si="37"/>
        <v>5.0000000000000001E-4</v>
      </c>
      <c r="U523" s="117"/>
    </row>
    <row r="524" spans="1:21" ht="15.75" x14ac:dyDescent="0.25">
      <c r="A524" s="109" t="s">
        <v>619</v>
      </c>
      <c r="B524" s="77">
        <v>3</v>
      </c>
      <c r="C524" s="77">
        <v>10</v>
      </c>
      <c r="D524" s="77">
        <v>3.3333333000000001</v>
      </c>
      <c r="E524" s="77">
        <v>0.73</v>
      </c>
      <c r="F524" s="78">
        <v>0.54649999999999999</v>
      </c>
      <c r="K524" s="237" t="str">
        <f>A524</f>
        <v>A*B</v>
      </c>
      <c r="L524" s="238"/>
      <c r="M524" s="117">
        <f>F524</f>
        <v>0.54649999999999999</v>
      </c>
      <c r="N524" s="117"/>
      <c r="R524" s="239" t="str">
        <f t="shared" si="36"/>
        <v>A*B</v>
      </c>
      <c r="S524" s="240"/>
      <c r="T524" s="118">
        <f t="shared" si="37"/>
        <v>0.54649999999999999</v>
      </c>
      <c r="U524" s="117"/>
    </row>
    <row r="525" spans="1:21" ht="16.5" thickBot="1" x14ac:dyDescent="0.3">
      <c r="A525" s="65"/>
      <c r="K525" s="231" t="s">
        <v>1120</v>
      </c>
      <c r="L525" s="232"/>
      <c r="M525" s="233">
        <f>B517</f>
        <v>58.879300000000001</v>
      </c>
      <c r="N525" s="234"/>
      <c r="R525" s="235" t="s">
        <v>1120</v>
      </c>
      <c r="S525" s="236"/>
      <c r="T525" s="233">
        <f>M525</f>
        <v>58.879300000000001</v>
      </c>
      <c r="U525" s="234"/>
    </row>
    <row r="526" spans="1:21" ht="25.5" customHeight="1" thickBot="1" x14ac:dyDescent="0.3">
      <c r="A526" s="253" t="s">
        <v>620</v>
      </c>
      <c r="B526" s="252"/>
      <c r="C526" s="252"/>
      <c r="D526" s="252"/>
      <c r="E526" s="252"/>
      <c r="F526" s="252"/>
      <c r="J526">
        <v>1</v>
      </c>
    </row>
    <row r="527" spans="1:21" ht="39.75" thickBot="1" x14ac:dyDescent="0.3">
      <c r="A527" s="84" t="s">
        <v>605</v>
      </c>
      <c r="B527" s="83" t="s">
        <v>606</v>
      </c>
      <c r="C527" s="83" t="s">
        <v>617</v>
      </c>
      <c r="D527" s="83" t="s">
        <v>608</v>
      </c>
      <c r="E527" s="83" t="s">
        <v>609</v>
      </c>
      <c r="F527" s="95" t="s">
        <v>610</v>
      </c>
      <c r="J527">
        <v>2</v>
      </c>
    </row>
    <row r="528" spans="1:21" x14ac:dyDescent="0.25">
      <c r="A528" s="109" t="s">
        <v>592</v>
      </c>
      <c r="B528" s="77">
        <v>1</v>
      </c>
      <c r="C528" s="77">
        <v>40.5</v>
      </c>
      <c r="D528" s="77">
        <v>40.5</v>
      </c>
      <c r="E528" s="77">
        <v>1.85</v>
      </c>
      <c r="F528" s="78">
        <v>0.26719999999999999</v>
      </c>
      <c r="J528">
        <v>3</v>
      </c>
    </row>
    <row r="529" spans="1:10" x14ac:dyDescent="0.25">
      <c r="A529" s="79"/>
      <c r="J529">
        <v>4</v>
      </c>
    </row>
    <row r="530" spans="1:10" x14ac:dyDescent="0.25">
      <c r="A530" s="79"/>
      <c r="J530">
        <v>5</v>
      </c>
    </row>
    <row r="531" spans="1:10" x14ac:dyDescent="0.25">
      <c r="J531">
        <v>6</v>
      </c>
    </row>
    <row r="532" spans="1:10" x14ac:dyDescent="0.25">
      <c r="A532" s="80"/>
      <c r="J532">
        <v>7</v>
      </c>
    </row>
    <row r="533" spans="1:10" ht="31.5" x14ac:dyDescent="0.25">
      <c r="A533" s="64" t="s">
        <v>590</v>
      </c>
      <c r="J533">
        <v>8</v>
      </c>
    </row>
    <row r="534" spans="1:10" x14ac:dyDescent="0.25">
      <c r="A534" s="79"/>
      <c r="J534">
        <v>9</v>
      </c>
    </row>
    <row r="535" spans="1:10" ht="25.5" x14ac:dyDescent="0.25">
      <c r="A535" s="81" t="s">
        <v>595</v>
      </c>
      <c r="J535">
        <v>10</v>
      </c>
    </row>
    <row r="536" spans="1:10" x14ac:dyDescent="0.25">
      <c r="A536" s="81"/>
      <c r="J536">
        <v>11</v>
      </c>
    </row>
    <row r="537" spans="1:10" ht="38.25" x14ac:dyDescent="0.25">
      <c r="A537" s="81" t="s">
        <v>687</v>
      </c>
      <c r="J537">
        <v>12</v>
      </c>
    </row>
    <row r="538" spans="1:10" ht="15.75" thickBot="1" x14ac:dyDescent="0.3">
      <c r="A538" s="65"/>
      <c r="J538">
        <v>13</v>
      </c>
    </row>
    <row r="539" spans="1:10" ht="39.75" thickBot="1" x14ac:dyDescent="0.3">
      <c r="A539" s="90" t="s">
        <v>605</v>
      </c>
      <c r="B539" s="91" t="s">
        <v>606</v>
      </c>
      <c r="C539" s="91" t="s">
        <v>607</v>
      </c>
      <c r="D539" s="91" t="s">
        <v>608</v>
      </c>
      <c r="E539" s="91" t="s">
        <v>609</v>
      </c>
      <c r="F539" s="92" t="s">
        <v>610</v>
      </c>
      <c r="J539">
        <v>14</v>
      </c>
    </row>
    <row r="540" spans="1:10" ht="15.75" thickBot="1" x14ac:dyDescent="0.3">
      <c r="A540" s="110" t="s">
        <v>611</v>
      </c>
      <c r="B540" s="68">
        <v>13</v>
      </c>
      <c r="C540" s="68">
        <v>124.875</v>
      </c>
      <c r="D540" s="68">
        <v>9.6057691999999992</v>
      </c>
      <c r="E540" s="68">
        <v>2.2999999999999998</v>
      </c>
      <c r="F540" s="74">
        <v>5.11E-2</v>
      </c>
      <c r="J540">
        <v>15</v>
      </c>
    </row>
    <row r="541" spans="1:10" ht="15.75" thickBot="1" x14ac:dyDescent="0.3">
      <c r="A541" s="110" t="s">
        <v>612</v>
      </c>
      <c r="B541" s="68">
        <v>18</v>
      </c>
      <c r="C541" s="68">
        <v>75.125</v>
      </c>
      <c r="D541" s="68">
        <v>4.1736110999999996</v>
      </c>
      <c r="E541" s="68"/>
      <c r="F541" s="74"/>
      <c r="J541">
        <v>16</v>
      </c>
    </row>
    <row r="542" spans="1:10" ht="25.5" x14ac:dyDescent="0.25">
      <c r="A542" s="109" t="s">
        <v>613</v>
      </c>
      <c r="B542" s="77">
        <v>31</v>
      </c>
      <c r="C542" s="77">
        <v>200</v>
      </c>
      <c r="D542" s="77"/>
      <c r="E542" s="77"/>
      <c r="F542" s="78"/>
      <c r="J542">
        <v>17</v>
      </c>
    </row>
    <row r="543" spans="1:10" ht="15.75" thickBot="1" x14ac:dyDescent="0.3">
      <c r="A543" s="65"/>
      <c r="J543">
        <v>18</v>
      </c>
    </row>
    <row r="544" spans="1:10" ht="27" thickBot="1" x14ac:dyDescent="0.3">
      <c r="A544" s="93" t="s">
        <v>614</v>
      </c>
      <c r="B544" s="91" t="s">
        <v>615</v>
      </c>
      <c r="C544" s="91" t="s">
        <v>616</v>
      </c>
      <c r="D544" s="92" t="s">
        <v>688</v>
      </c>
      <c r="J544">
        <v>19</v>
      </c>
    </row>
    <row r="545" spans="1:21" x14ac:dyDescent="0.25">
      <c r="A545" s="94">
        <v>0.62437500000000001</v>
      </c>
      <c r="B545" s="77">
        <v>74.288790000000006</v>
      </c>
      <c r="C545" s="77">
        <v>2.042942</v>
      </c>
      <c r="D545" s="78">
        <v>2.75</v>
      </c>
      <c r="J545">
        <v>20</v>
      </c>
    </row>
    <row r="546" spans="1:21" ht="15.75" thickBot="1" x14ac:dyDescent="0.3">
      <c r="A546" s="65"/>
      <c r="J546">
        <v>21</v>
      </c>
    </row>
    <row r="547" spans="1:21" ht="39.75" thickBot="1" x14ac:dyDescent="0.3">
      <c r="A547" s="90" t="s">
        <v>605</v>
      </c>
      <c r="B547" s="91" t="s">
        <v>606</v>
      </c>
      <c r="C547" s="91" t="s">
        <v>617</v>
      </c>
      <c r="D547" s="91" t="s">
        <v>608</v>
      </c>
      <c r="E547" s="91" t="s">
        <v>609</v>
      </c>
      <c r="F547" s="92" t="s">
        <v>610</v>
      </c>
      <c r="K547" s="241" t="s">
        <v>1119</v>
      </c>
      <c r="L547" s="241"/>
      <c r="M547" s="112" t="str">
        <f>F547</f>
        <v>Pr &gt; F</v>
      </c>
      <c r="N547" s="113" t="str">
        <f>A537</f>
        <v>Variable dependiente: NFTCM6</v>
      </c>
      <c r="R547" s="242" t="str">
        <f>K547</f>
        <v>Fuente de variación (FV)</v>
      </c>
      <c r="S547" s="242"/>
      <c r="T547" s="112"/>
      <c r="U547" s="114" t="str">
        <f>N547</f>
        <v>Variable dependiente: NFTCM6</v>
      </c>
    </row>
    <row r="548" spans="1:21" ht="16.5" thickBot="1" x14ac:dyDescent="0.3">
      <c r="A548" s="110" t="s">
        <v>594</v>
      </c>
      <c r="B548" s="68">
        <v>3</v>
      </c>
      <c r="C548" s="68">
        <v>24.25</v>
      </c>
      <c r="D548" s="68">
        <v>8.0833333300000003</v>
      </c>
      <c r="E548" s="68">
        <v>1.94</v>
      </c>
      <c r="F548" s="74">
        <v>0.1598</v>
      </c>
      <c r="K548" s="243" t="str">
        <f>A548</f>
        <v>Rep</v>
      </c>
      <c r="L548" s="244"/>
      <c r="M548" s="115">
        <f>F548</f>
        <v>0.1598</v>
      </c>
      <c r="N548" s="115"/>
      <c r="R548" s="245" t="str">
        <f>K548</f>
        <v>Rep</v>
      </c>
      <c r="S548" s="246"/>
      <c r="T548" s="116">
        <f>M548</f>
        <v>0.1598</v>
      </c>
      <c r="U548" s="115"/>
    </row>
    <row r="549" spans="1:21" ht="16.5" thickBot="1" x14ac:dyDescent="0.3">
      <c r="A549" s="110" t="s">
        <v>592</v>
      </c>
      <c r="B549" s="68">
        <v>1</v>
      </c>
      <c r="C549" s="68">
        <v>15.125</v>
      </c>
      <c r="D549" s="68">
        <v>15.125</v>
      </c>
      <c r="E549" s="68">
        <v>3.62</v>
      </c>
      <c r="F549" s="74">
        <v>7.3099999999999998E-2</v>
      </c>
      <c r="K549" s="237" t="str">
        <f>A556</f>
        <v>A</v>
      </c>
      <c r="L549" s="238"/>
      <c r="M549" s="117">
        <f>F556</f>
        <v>5.8799999999999998E-2</v>
      </c>
      <c r="N549" s="117"/>
      <c r="R549" s="239" t="str">
        <f t="shared" ref="R549:R552" si="38">K549</f>
        <v>A</v>
      </c>
      <c r="S549" s="240"/>
      <c r="T549" s="118">
        <f t="shared" ref="T549:T552" si="39">M549</f>
        <v>5.8799999999999998E-2</v>
      </c>
      <c r="U549" s="117"/>
    </row>
    <row r="550" spans="1:21" ht="16.5" thickBot="1" x14ac:dyDescent="0.3">
      <c r="A550" s="110" t="s">
        <v>618</v>
      </c>
      <c r="B550" s="68">
        <v>3</v>
      </c>
      <c r="C550" s="68">
        <v>5.125</v>
      </c>
      <c r="D550" s="68">
        <v>1.7083333300000001</v>
      </c>
      <c r="E550" s="68">
        <v>0.41</v>
      </c>
      <c r="F550" s="74">
        <v>0.74819999999999998</v>
      </c>
      <c r="K550" s="237" t="str">
        <f>A550</f>
        <v>A*Rep</v>
      </c>
      <c r="L550" s="238"/>
      <c r="M550" s="117">
        <f>F550</f>
        <v>0.74819999999999998</v>
      </c>
      <c r="N550" s="119"/>
      <c r="R550" s="239" t="str">
        <f t="shared" si="38"/>
        <v>A*Rep</v>
      </c>
      <c r="S550" s="240"/>
      <c r="T550" s="118">
        <f t="shared" si="39"/>
        <v>0.74819999999999998</v>
      </c>
      <c r="U550" s="119"/>
    </row>
    <row r="551" spans="1:21" ht="16.5" thickBot="1" x14ac:dyDescent="0.3">
      <c r="A551" s="110" t="s">
        <v>593</v>
      </c>
      <c r="B551" s="68">
        <v>3</v>
      </c>
      <c r="C551" s="68">
        <v>68.75</v>
      </c>
      <c r="D551" s="68">
        <v>22.916666670000001</v>
      </c>
      <c r="E551" s="68">
        <v>5.49</v>
      </c>
      <c r="F551" s="74">
        <v>7.4000000000000003E-3</v>
      </c>
      <c r="K551" s="237" t="str">
        <f>A551</f>
        <v>B</v>
      </c>
      <c r="L551" s="238"/>
      <c r="M551" s="117">
        <f>F551</f>
        <v>7.4000000000000003E-3</v>
      </c>
      <c r="N551" s="117"/>
      <c r="R551" s="239" t="str">
        <f t="shared" si="38"/>
        <v>B</v>
      </c>
      <c r="S551" s="240"/>
      <c r="T551" s="118">
        <f t="shared" si="39"/>
        <v>7.4000000000000003E-3</v>
      </c>
      <c r="U551" s="117"/>
    </row>
    <row r="552" spans="1:21" ht="15.75" x14ac:dyDescent="0.25">
      <c r="A552" s="109" t="s">
        <v>619</v>
      </c>
      <c r="B552" s="77">
        <v>3</v>
      </c>
      <c r="C552" s="77">
        <v>11.625</v>
      </c>
      <c r="D552" s="77">
        <v>3.875</v>
      </c>
      <c r="E552" s="77">
        <v>0.93</v>
      </c>
      <c r="F552" s="78">
        <v>0.44719999999999999</v>
      </c>
      <c r="K552" s="237" t="str">
        <f>A552</f>
        <v>A*B</v>
      </c>
      <c r="L552" s="238"/>
      <c r="M552" s="117">
        <f>F552</f>
        <v>0.44719999999999999</v>
      </c>
      <c r="N552" s="117"/>
      <c r="R552" s="239" t="str">
        <f t="shared" si="38"/>
        <v>A*B</v>
      </c>
      <c r="S552" s="240"/>
      <c r="T552" s="118">
        <f t="shared" si="39"/>
        <v>0.44719999999999999</v>
      </c>
      <c r="U552" s="117"/>
    </row>
    <row r="553" spans="1:21" ht="16.5" thickBot="1" x14ac:dyDescent="0.3">
      <c r="A553" s="65"/>
      <c r="K553" s="231" t="s">
        <v>1120</v>
      </c>
      <c r="L553" s="232"/>
      <c r="M553" s="233">
        <f>B545</f>
        <v>74.288790000000006</v>
      </c>
      <c r="N553" s="234"/>
      <c r="R553" s="235" t="s">
        <v>1120</v>
      </c>
      <c r="S553" s="236"/>
      <c r="T553" s="233">
        <f>M553</f>
        <v>74.288790000000006</v>
      </c>
      <c r="U553" s="234"/>
    </row>
    <row r="554" spans="1:21" ht="25.5" customHeight="1" thickBot="1" x14ac:dyDescent="0.3">
      <c r="A554" s="253" t="s">
        <v>620</v>
      </c>
      <c r="B554" s="252"/>
      <c r="C554" s="252"/>
      <c r="D554" s="252"/>
      <c r="E554" s="252"/>
      <c r="F554" s="252"/>
      <c r="J554">
        <v>1</v>
      </c>
    </row>
    <row r="555" spans="1:21" ht="39.75" thickBot="1" x14ac:dyDescent="0.3">
      <c r="A555" s="84" t="s">
        <v>605</v>
      </c>
      <c r="B555" s="83" t="s">
        <v>606</v>
      </c>
      <c r="C555" s="83" t="s">
        <v>617</v>
      </c>
      <c r="D555" s="83" t="s">
        <v>608</v>
      </c>
      <c r="E555" s="83" t="s">
        <v>609</v>
      </c>
      <c r="F555" s="95" t="s">
        <v>610</v>
      </c>
      <c r="J555">
        <v>2</v>
      </c>
    </row>
    <row r="556" spans="1:21" x14ac:dyDescent="0.25">
      <c r="A556" s="109" t="s">
        <v>592</v>
      </c>
      <c r="B556" s="77">
        <v>1</v>
      </c>
      <c r="C556" s="77">
        <v>15.125</v>
      </c>
      <c r="D556" s="77">
        <v>15.125</v>
      </c>
      <c r="E556" s="77">
        <v>8.85</v>
      </c>
      <c r="F556" s="78">
        <v>5.8799999999999998E-2</v>
      </c>
      <c r="J556">
        <v>3</v>
      </c>
    </row>
    <row r="557" spans="1:21" x14ac:dyDescent="0.25">
      <c r="A557" s="79"/>
      <c r="J557">
        <v>4</v>
      </c>
    </row>
    <row r="558" spans="1:21" x14ac:dyDescent="0.25">
      <c r="A558" s="79"/>
      <c r="J558">
        <v>5</v>
      </c>
    </row>
    <row r="559" spans="1:21" x14ac:dyDescent="0.25">
      <c r="J559">
        <v>6</v>
      </c>
    </row>
    <row r="560" spans="1:21" x14ac:dyDescent="0.25">
      <c r="A560" s="80"/>
      <c r="J560">
        <v>7</v>
      </c>
    </row>
    <row r="561" spans="1:45" ht="31.5" x14ac:dyDescent="0.25">
      <c r="A561" s="64" t="s">
        <v>590</v>
      </c>
      <c r="J561">
        <v>8</v>
      </c>
    </row>
    <row r="562" spans="1:45" x14ac:dyDescent="0.25">
      <c r="A562" s="79"/>
      <c r="J562">
        <v>9</v>
      </c>
    </row>
    <row r="563" spans="1:45" ht="25.5" x14ac:dyDescent="0.25">
      <c r="A563" s="81" t="s">
        <v>595</v>
      </c>
      <c r="J563">
        <v>10</v>
      </c>
    </row>
    <row r="564" spans="1:45" x14ac:dyDescent="0.25">
      <c r="A564" s="81"/>
      <c r="J564">
        <v>11</v>
      </c>
    </row>
    <row r="565" spans="1:45" ht="38.25" x14ac:dyDescent="0.25">
      <c r="A565" s="81" t="s">
        <v>689</v>
      </c>
      <c r="J565">
        <v>12</v>
      </c>
    </row>
    <row r="566" spans="1:45" ht="15.75" thickBot="1" x14ac:dyDescent="0.3">
      <c r="A566" s="65"/>
      <c r="J566">
        <v>13</v>
      </c>
    </row>
    <row r="567" spans="1:45" ht="39.75" thickBot="1" x14ac:dyDescent="0.3">
      <c r="A567" s="90" t="s">
        <v>605</v>
      </c>
      <c r="B567" s="91" t="s">
        <v>606</v>
      </c>
      <c r="C567" s="91" t="s">
        <v>607</v>
      </c>
      <c r="D567" s="91" t="s">
        <v>608</v>
      </c>
      <c r="E567" s="91" t="s">
        <v>609</v>
      </c>
      <c r="F567" s="92" t="s">
        <v>610</v>
      </c>
      <c r="J567">
        <v>14</v>
      </c>
    </row>
    <row r="568" spans="1:45" ht="15.75" thickBot="1" x14ac:dyDescent="0.3">
      <c r="A568" s="110" t="s">
        <v>611</v>
      </c>
      <c r="B568" s="68">
        <v>13</v>
      </c>
      <c r="C568" s="68">
        <v>157.875</v>
      </c>
      <c r="D568" s="68">
        <v>12.144230800000001</v>
      </c>
      <c r="E568" s="68">
        <v>0.75</v>
      </c>
      <c r="F568" s="74">
        <v>0.69889999999999997</v>
      </c>
      <c r="J568">
        <v>15</v>
      </c>
    </row>
    <row r="569" spans="1:45" ht="15.75" thickBot="1" x14ac:dyDescent="0.3">
      <c r="A569" s="110" t="s">
        <v>612</v>
      </c>
      <c r="B569" s="68">
        <v>18</v>
      </c>
      <c r="C569" s="68">
        <v>292.125</v>
      </c>
      <c r="D569" s="68">
        <v>16.2291667</v>
      </c>
      <c r="E569" s="68"/>
      <c r="F569" s="74"/>
      <c r="J569">
        <v>16</v>
      </c>
    </row>
    <row r="570" spans="1:45" ht="25.5" x14ac:dyDescent="0.25">
      <c r="A570" s="109" t="s">
        <v>613</v>
      </c>
      <c r="B570" s="77">
        <v>31</v>
      </c>
      <c r="C570" s="77">
        <v>450</v>
      </c>
      <c r="D570" s="77"/>
      <c r="E570" s="77"/>
      <c r="F570" s="78"/>
      <c r="J570">
        <v>17</v>
      </c>
    </row>
    <row r="571" spans="1:45" ht="15.75" thickBot="1" x14ac:dyDescent="0.3">
      <c r="A571" s="65"/>
      <c r="J571">
        <v>18</v>
      </c>
    </row>
    <row r="572" spans="1:45" ht="27" thickBot="1" x14ac:dyDescent="0.3">
      <c r="A572" s="93" t="s">
        <v>614</v>
      </c>
      <c r="B572" s="91" t="s">
        <v>615</v>
      </c>
      <c r="C572" s="91" t="s">
        <v>616</v>
      </c>
      <c r="D572" s="92" t="s">
        <v>690</v>
      </c>
      <c r="J572">
        <v>19</v>
      </c>
    </row>
    <row r="573" spans="1:45" x14ac:dyDescent="0.25">
      <c r="A573" s="94">
        <v>0.35083300000000001</v>
      </c>
      <c r="B573" s="77">
        <v>100.7136</v>
      </c>
      <c r="C573" s="77">
        <v>4.0285440000000001</v>
      </c>
      <c r="D573" s="78">
        <v>4</v>
      </c>
      <c r="J573">
        <v>20</v>
      </c>
    </row>
    <row r="574" spans="1:45" ht="15.75" thickBot="1" x14ac:dyDescent="0.3">
      <c r="A574" s="65"/>
      <c r="J574">
        <v>21</v>
      </c>
    </row>
    <row r="575" spans="1:45" ht="39.75" thickBot="1" x14ac:dyDescent="0.3">
      <c r="A575" s="90" t="s">
        <v>605</v>
      </c>
      <c r="B575" s="91" t="s">
        <v>606</v>
      </c>
      <c r="C575" s="91" t="s">
        <v>617</v>
      </c>
      <c r="D575" s="91" t="s">
        <v>608</v>
      </c>
      <c r="E575" s="91" t="s">
        <v>609</v>
      </c>
      <c r="F575" s="92" t="s">
        <v>610</v>
      </c>
      <c r="K575" s="241" t="s">
        <v>1119</v>
      </c>
      <c r="L575" s="241"/>
      <c r="M575" s="112" t="str">
        <f>F575</f>
        <v>Pr &gt; F</v>
      </c>
      <c r="N575" s="113" t="str">
        <f>A565</f>
        <v>Variable dependiente: NFCCM1</v>
      </c>
      <c r="R575" s="242" t="str">
        <f>K575</f>
        <v>Fuente de variación (FV)</v>
      </c>
      <c r="S575" s="242"/>
      <c r="T575" s="112"/>
      <c r="U575" s="114" t="str">
        <f>N575</f>
        <v>Variable dependiente: NFCCM1</v>
      </c>
      <c r="V575">
        <v>1</v>
      </c>
      <c r="W575">
        <v>2</v>
      </c>
      <c r="X575">
        <v>3</v>
      </c>
      <c r="Y575">
        <v>4</v>
      </c>
      <c r="Z575">
        <v>5</v>
      </c>
      <c r="AA575">
        <v>6</v>
      </c>
      <c r="AP575" s="221"/>
      <c r="AQ575" s="221"/>
      <c r="AR575" s="221"/>
      <c r="AS575" s="221"/>
    </row>
    <row r="576" spans="1:45" ht="16.5" thickBot="1" x14ac:dyDescent="0.3">
      <c r="A576" s="110" t="s">
        <v>594</v>
      </c>
      <c r="B576" s="68">
        <v>3</v>
      </c>
      <c r="C576" s="68">
        <v>59.25</v>
      </c>
      <c r="D576" s="68">
        <v>19.75</v>
      </c>
      <c r="E576" s="68">
        <v>1.22</v>
      </c>
      <c r="F576" s="74">
        <v>0.3322</v>
      </c>
      <c r="K576" s="243" t="str">
        <f>A576</f>
        <v>Rep</v>
      </c>
      <c r="L576" s="244"/>
      <c r="M576" s="115">
        <f>F576</f>
        <v>0.3322</v>
      </c>
      <c r="N576" s="115"/>
      <c r="R576" s="245" t="str">
        <f>K576</f>
        <v>Rep</v>
      </c>
      <c r="S576" s="246"/>
      <c r="T576" s="116">
        <f>M576</f>
        <v>0.3322</v>
      </c>
      <c r="U576" s="115"/>
      <c r="AP576" s="141"/>
      <c r="AQ576" s="142"/>
      <c r="AR576" s="128"/>
    </row>
    <row r="577" spans="1:45" ht="16.5" thickBot="1" x14ac:dyDescent="0.3">
      <c r="A577" s="110" t="s">
        <v>592</v>
      </c>
      <c r="B577" s="68">
        <v>1</v>
      </c>
      <c r="C577" s="68">
        <v>3.125</v>
      </c>
      <c r="D577" s="68">
        <v>3.125</v>
      </c>
      <c r="E577" s="68">
        <v>0.19</v>
      </c>
      <c r="F577" s="74">
        <v>0.66600000000000004</v>
      </c>
      <c r="K577" s="237" t="str">
        <f>A584</f>
        <v>A</v>
      </c>
      <c r="L577" s="238"/>
      <c r="M577" s="117">
        <f>F584</f>
        <v>0.61860000000000004</v>
      </c>
      <c r="N577" s="117"/>
      <c r="R577" s="239" t="str">
        <f t="shared" ref="R577:R580" si="40">K577</f>
        <v>A</v>
      </c>
      <c r="S577" s="240"/>
      <c r="T577" s="118">
        <f t="shared" ref="T577:T580" si="41">M577</f>
        <v>0.61860000000000004</v>
      </c>
      <c r="U577" s="117"/>
      <c r="AP577" s="135"/>
      <c r="AQ577" s="144"/>
      <c r="AR577" s="131"/>
      <c r="AS577" s="145"/>
    </row>
    <row r="578" spans="1:45" ht="16.5" thickBot="1" x14ac:dyDescent="0.3">
      <c r="A578" s="110" t="s">
        <v>618</v>
      </c>
      <c r="B578" s="68">
        <v>3</v>
      </c>
      <c r="C578" s="68">
        <v>30.625</v>
      </c>
      <c r="D578" s="68">
        <v>10.20833333</v>
      </c>
      <c r="E578" s="68">
        <v>0.63</v>
      </c>
      <c r="F578" s="74">
        <v>0.60570000000000002</v>
      </c>
      <c r="K578" s="237" t="str">
        <f>A578</f>
        <v>A*Rep</v>
      </c>
      <c r="L578" s="238"/>
      <c r="M578" s="117">
        <f>F578</f>
        <v>0.60570000000000002</v>
      </c>
      <c r="N578" s="119"/>
      <c r="R578" s="239" t="str">
        <f t="shared" si="40"/>
        <v>A*Rep</v>
      </c>
      <c r="S578" s="240"/>
      <c r="T578" s="118">
        <f t="shared" si="41"/>
        <v>0.60570000000000002</v>
      </c>
      <c r="U578" s="119"/>
      <c r="AP578" s="141"/>
      <c r="AQ578" s="142"/>
      <c r="AR578" s="128"/>
    </row>
    <row r="579" spans="1:45" ht="16.5" thickBot="1" x14ac:dyDescent="0.3">
      <c r="A579" s="110" t="s">
        <v>593</v>
      </c>
      <c r="B579" s="68">
        <v>3</v>
      </c>
      <c r="C579" s="68">
        <v>41.25</v>
      </c>
      <c r="D579" s="68">
        <v>13.75</v>
      </c>
      <c r="E579" s="68">
        <v>0.85</v>
      </c>
      <c r="F579" s="74">
        <v>0.48599999999999999</v>
      </c>
      <c r="K579" s="237" t="str">
        <f>A579</f>
        <v>B</v>
      </c>
      <c r="L579" s="238"/>
      <c r="M579" s="117">
        <f>F579</f>
        <v>0.48599999999999999</v>
      </c>
      <c r="N579" s="117"/>
      <c r="R579" s="239" t="str">
        <f t="shared" si="40"/>
        <v>B</v>
      </c>
      <c r="S579" s="240"/>
      <c r="T579" s="118">
        <f t="shared" si="41"/>
        <v>0.48599999999999999</v>
      </c>
      <c r="U579" s="117"/>
      <c r="AP579" s="141"/>
      <c r="AQ579" s="142"/>
      <c r="AR579" s="128"/>
    </row>
    <row r="580" spans="1:45" ht="15.75" x14ac:dyDescent="0.25">
      <c r="A580" s="109" t="s">
        <v>619</v>
      </c>
      <c r="B580" s="77">
        <v>3</v>
      </c>
      <c r="C580" s="77">
        <v>23.625</v>
      </c>
      <c r="D580" s="77">
        <v>7.875</v>
      </c>
      <c r="E580" s="77">
        <v>0.49</v>
      </c>
      <c r="F580" s="78">
        <v>0.69669999999999999</v>
      </c>
      <c r="K580" s="237" t="str">
        <f>A580</f>
        <v>A*B</v>
      </c>
      <c r="L580" s="238"/>
      <c r="M580" s="117">
        <f>F580</f>
        <v>0.69669999999999999</v>
      </c>
      <c r="N580" s="117"/>
      <c r="R580" s="239" t="str">
        <f t="shared" si="40"/>
        <v>A*B</v>
      </c>
      <c r="S580" s="240"/>
      <c r="T580" s="118">
        <f t="shared" si="41"/>
        <v>0.69669999999999999</v>
      </c>
      <c r="U580" s="117"/>
      <c r="AP580" s="127"/>
      <c r="AQ580" s="137"/>
      <c r="AR580" s="128"/>
    </row>
    <row r="581" spans="1:45" ht="16.5" thickBot="1" x14ac:dyDescent="0.3">
      <c r="A581" s="65"/>
      <c r="K581" s="231" t="s">
        <v>1120</v>
      </c>
      <c r="L581" s="232"/>
      <c r="M581" s="233">
        <f>B573</f>
        <v>100.7136</v>
      </c>
      <c r="N581" s="234"/>
      <c r="R581" s="235" t="s">
        <v>1120</v>
      </c>
      <c r="S581" s="236"/>
      <c r="T581" s="233">
        <f>M581</f>
        <v>100.7136</v>
      </c>
      <c r="U581" s="234"/>
      <c r="AP581" s="127"/>
      <c r="AQ581" s="137"/>
      <c r="AR581" s="128"/>
    </row>
    <row r="582" spans="1:45" ht="25.5" customHeight="1" thickBot="1" x14ac:dyDescent="0.3">
      <c r="A582" s="253" t="s">
        <v>620</v>
      </c>
      <c r="B582" s="252"/>
      <c r="C582" s="252"/>
      <c r="D582" s="252"/>
      <c r="E582" s="252"/>
      <c r="F582" s="252"/>
      <c r="J582">
        <v>1</v>
      </c>
      <c r="AP582" s="114"/>
      <c r="AQ582" s="114"/>
      <c r="AR582" s="114"/>
      <c r="AS582" s="114"/>
    </row>
    <row r="583" spans="1:45" ht="39.75" thickBot="1" x14ac:dyDescent="0.3">
      <c r="A583" s="84" t="s">
        <v>605</v>
      </c>
      <c r="B583" s="83" t="s">
        <v>606</v>
      </c>
      <c r="C583" s="83" t="s">
        <v>617</v>
      </c>
      <c r="D583" s="83" t="s">
        <v>608</v>
      </c>
      <c r="E583" s="83" t="s">
        <v>609</v>
      </c>
      <c r="F583" s="95" t="s">
        <v>610</v>
      </c>
      <c r="J583">
        <v>2</v>
      </c>
      <c r="AP583" s="146">
        <f>T744</f>
        <v>0.67830000000000001</v>
      </c>
      <c r="AQ583" s="146"/>
      <c r="AR583" s="146">
        <f>T772</f>
        <v>0.63790000000000002</v>
      </c>
    </row>
    <row r="584" spans="1:45" x14ac:dyDescent="0.25">
      <c r="A584" s="109" t="s">
        <v>592</v>
      </c>
      <c r="B584" s="77">
        <v>1</v>
      </c>
      <c r="C584" s="77">
        <v>3.125</v>
      </c>
      <c r="D584" s="77">
        <v>3.125</v>
      </c>
      <c r="E584" s="77">
        <v>0.31</v>
      </c>
      <c r="F584" s="78">
        <v>0.61860000000000004</v>
      </c>
      <c r="J584">
        <v>3</v>
      </c>
      <c r="AP584" s="146">
        <f t="shared" ref="AP584:AP588" si="42">T745</f>
        <v>1.9099999999999999E-2</v>
      </c>
      <c r="AQ584" s="146"/>
      <c r="AR584" s="146">
        <f t="shared" ref="AR584:AR588" si="43">T773</f>
        <v>0.49430000000000002</v>
      </c>
    </row>
    <row r="585" spans="1:45" x14ac:dyDescent="0.25">
      <c r="A585" s="79"/>
      <c r="J585">
        <v>4</v>
      </c>
      <c r="AP585" s="146">
        <f t="shared" si="42"/>
        <v>0.74680000000000002</v>
      </c>
      <c r="AQ585" s="146"/>
      <c r="AR585" s="146">
        <f t="shared" si="43"/>
        <v>0.74709999999999999</v>
      </c>
    </row>
    <row r="586" spans="1:45" x14ac:dyDescent="0.25">
      <c r="A586" s="79"/>
      <c r="J586">
        <v>5</v>
      </c>
      <c r="AP586" s="147">
        <f t="shared" si="42"/>
        <v>1.43E-2</v>
      </c>
      <c r="AQ586" s="147"/>
      <c r="AR586" s="147">
        <f t="shared" si="43"/>
        <v>6.6100000000000006E-2</v>
      </c>
    </row>
    <row r="587" spans="1:45" x14ac:dyDescent="0.25">
      <c r="J587">
        <v>6</v>
      </c>
      <c r="AP587" s="146">
        <f t="shared" si="42"/>
        <v>0.21199999999999999</v>
      </c>
      <c r="AQ587" s="146"/>
      <c r="AR587" s="146">
        <f t="shared" si="43"/>
        <v>0.87539999999999996</v>
      </c>
    </row>
    <row r="588" spans="1:45" x14ac:dyDescent="0.25">
      <c r="A588" s="80"/>
      <c r="J588">
        <v>7</v>
      </c>
      <c r="AP588" s="146">
        <f t="shared" si="42"/>
        <v>67.505430000000004</v>
      </c>
      <c r="AQ588" s="146"/>
      <c r="AR588" s="146">
        <f t="shared" si="43"/>
        <v>50.902070000000002</v>
      </c>
    </row>
    <row r="589" spans="1:45" ht="31.5" x14ac:dyDescent="0.25">
      <c r="A589" s="64" t="s">
        <v>590</v>
      </c>
      <c r="J589">
        <v>8</v>
      </c>
      <c r="AB589" s="220"/>
      <c r="AC589" s="220"/>
      <c r="AD589" s="148" t="str">
        <f>U575</f>
        <v>Variable dependiente: NFCCM1</v>
      </c>
      <c r="AE589" s="1"/>
      <c r="AF589" s="148"/>
      <c r="AG589" s="1"/>
      <c r="AH589" s="148"/>
      <c r="AI589" s="1"/>
      <c r="AJ589" s="148"/>
      <c r="AK589" s="1"/>
      <c r="AL589" s="148"/>
      <c r="AM589" s="1"/>
      <c r="AN589" s="148"/>
      <c r="AO589" s="1"/>
      <c r="AP589" s="148"/>
      <c r="AQ589" s="1"/>
    </row>
    <row r="590" spans="1:45" ht="15.75" x14ac:dyDescent="0.25">
      <c r="A590" s="79"/>
      <c r="J590">
        <v>9</v>
      </c>
      <c r="AB590" s="220"/>
      <c r="AC590" s="220"/>
      <c r="AD590" s="148"/>
      <c r="AE590" s="1"/>
      <c r="AF590" s="148" t="str">
        <f>U603</f>
        <v>Variable dependiente: NFCCM2</v>
      </c>
      <c r="AG590" s="1"/>
      <c r="AH590" s="148"/>
      <c r="AI590" s="1"/>
      <c r="AJ590" s="148"/>
      <c r="AK590" s="1"/>
      <c r="AL590" s="148"/>
      <c r="AM590" s="1"/>
      <c r="AN590" s="148"/>
      <c r="AO590" s="1"/>
      <c r="AP590" s="148"/>
      <c r="AQ590" s="1"/>
    </row>
    <row r="591" spans="1:45" ht="25.5" x14ac:dyDescent="0.25">
      <c r="A591" s="81" t="s">
        <v>595</v>
      </c>
      <c r="J591">
        <v>10</v>
      </c>
      <c r="AB591" s="220"/>
      <c r="AC591" s="220"/>
      <c r="AD591" s="148"/>
      <c r="AE591" s="1"/>
      <c r="AF591" s="148"/>
      <c r="AG591" s="1"/>
      <c r="AH591" t="str">
        <f>U631</f>
        <v>Variable dependiente: NFCCM3</v>
      </c>
      <c r="AI591" s="1"/>
      <c r="AJ591" s="148"/>
      <c r="AK591" s="1"/>
      <c r="AL591" s="148"/>
      <c r="AM591" s="1"/>
      <c r="AN591" s="148"/>
      <c r="AO591" s="1"/>
      <c r="AP591" s="148"/>
      <c r="AQ591" s="1"/>
    </row>
    <row r="592" spans="1:45" ht="15.75" x14ac:dyDescent="0.25">
      <c r="A592" s="81"/>
      <c r="J592">
        <v>11</v>
      </c>
      <c r="V592" s="220"/>
      <c r="W592" s="220"/>
      <c r="X592" s="148"/>
      <c r="Y592" s="1"/>
      <c r="Z592" s="148"/>
      <c r="AA592" s="1"/>
      <c r="AB592" s="148"/>
      <c r="AC592" s="1"/>
      <c r="AD592" s="148"/>
      <c r="AE592" s="1"/>
      <c r="AF592" s="148"/>
      <c r="AG592" s="1"/>
      <c r="AH592" s="148"/>
      <c r="AI592" s="1"/>
      <c r="AJ592" s="148" t="str">
        <f>U659</f>
        <v>Variable dependiente: NFCCM4</v>
      </c>
      <c r="AK592" s="149"/>
    </row>
    <row r="593" spans="1:44" ht="38.25" x14ac:dyDescent="0.25">
      <c r="A593" s="81" t="s">
        <v>691</v>
      </c>
      <c r="J593">
        <v>12</v>
      </c>
      <c r="X593" s="148"/>
      <c r="Y593" s="1"/>
      <c r="Z593" s="148"/>
      <c r="AA593" s="1"/>
      <c r="AB593" s="148"/>
      <c r="AC593" s="1"/>
      <c r="AD593" s="148"/>
      <c r="AE593" s="1"/>
      <c r="AF593" s="148"/>
      <c r="AG593" s="1"/>
      <c r="AH593" s="148"/>
      <c r="AI593" s="1"/>
      <c r="AJ593" s="148"/>
      <c r="AK593" s="149"/>
      <c r="AL593" t="str">
        <f>U687</f>
        <v>Variable dependiente: NFCCM5</v>
      </c>
    </row>
    <row r="594" spans="1:44" ht="15.75" thickBot="1" x14ac:dyDescent="0.3">
      <c r="A594" s="65"/>
      <c r="J594">
        <v>13</v>
      </c>
      <c r="AN594" t="str">
        <f>U715</f>
        <v>Variable dependiente: NFCCM6</v>
      </c>
    </row>
    <row r="595" spans="1:44" ht="39.75" thickBot="1" x14ac:dyDescent="0.3">
      <c r="A595" s="90" t="s">
        <v>605</v>
      </c>
      <c r="B595" s="91" t="s">
        <v>606</v>
      </c>
      <c r="C595" s="91" t="s">
        <v>607</v>
      </c>
      <c r="D595" s="91" t="s">
        <v>608</v>
      </c>
      <c r="E595" s="91" t="s">
        <v>609</v>
      </c>
      <c r="F595" s="92" t="s">
        <v>610</v>
      </c>
      <c r="J595">
        <v>14</v>
      </c>
      <c r="AP595" t="str">
        <f>U743</f>
        <v>Variable dependiente: PFPCM1</v>
      </c>
    </row>
    <row r="596" spans="1:44" ht="15.75" thickBot="1" x14ac:dyDescent="0.3">
      <c r="A596" s="110" t="s">
        <v>611</v>
      </c>
      <c r="B596" s="68">
        <v>13</v>
      </c>
      <c r="C596" s="68">
        <v>413.90625</v>
      </c>
      <c r="D596" s="68">
        <v>31.838942299999999</v>
      </c>
      <c r="E596" s="68">
        <v>2.48</v>
      </c>
      <c r="F596" s="74">
        <v>3.78E-2</v>
      </c>
      <c r="J596">
        <v>15</v>
      </c>
      <c r="AR596" t="str">
        <f>U771</f>
        <v>Variable dependiente: PFPCM2</v>
      </c>
    </row>
    <row r="597" spans="1:44" ht="15.75" thickBot="1" x14ac:dyDescent="0.3">
      <c r="A597" s="110" t="s">
        <v>612</v>
      </c>
      <c r="B597" s="68">
        <v>18</v>
      </c>
      <c r="C597" s="68">
        <v>231.0625</v>
      </c>
      <c r="D597" s="68">
        <v>12.8368056</v>
      </c>
      <c r="E597" s="68"/>
      <c r="F597" s="74"/>
      <c r="J597">
        <v>16</v>
      </c>
    </row>
    <row r="598" spans="1:44" ht="25.5" x14ac:dyDescent="0.25">
      <c r="A598" s="109" t="s">
        <v>613</v>
      </c>
      <c r="B598" s="77">
        <v>31</v>
      </c>
      <c r="C598" s="77">
        <v>644.96875</v>
      </c>
      <c r="D598" s="77"/>
      <c r="E598" s="77"/>
      <c r="F598" s="78"/>
      <c r="J598">
        <v>17</v>
      </c>
    </row>
    <row r="599" spans="1:44" ht="15.75" thickBot="1" x14ac:dyDescent="0.3">
      <c r="A599" s="65"/>
      <c r="J599">
        <v>18</v>
      </c>
    </row>
    <row r="600" spans="1:44" ht="27" thickBot="1" x14ac:dyDescent="0.3">
      <c r="A600" s="93" t="s">
        <v>614</v>
      </c>
      <c r="B600" s="91" t="s">
        <v>615</v>
      </c>
      <c r="C600" s="91" t="s">
        <v>616</v>
      </c>
      <c r="D600" s="92" t="s">
        <v>692</v>
      </c>
      <c r="J600">
        <v>19</v>
      </c>
    </row>
    <row r="601" spans="1:44" x14ac:dyDescent="0.25">
      <c r="A601" s="94">
        <v>0.64174600000000004</v>
      </c>
      <c r="B601" s="77">
        <v>59.40475</v>
      </c>
      <c r="C601" s="77">
        <v>3.582849</v>
      </c>
      <c r="D601" s="78">
        <v>6.03125</v>
      </c>
      <c r="J601">
        <v>20</v>
      </c>
    </row>
    <row r="602" spans="1:44" ht="15.75" thickBot="1" x14ac:dyDescent="0.3">
      <c r="A602" s="65"/>
      <c r="J602">
        <v>21</v>
      </c>
    </row>
    <row r="603" spans="1:44" ht="39.75" thickBot="1" x14ac:dyDescent="0.3">
      <c r="A603" s="90" t="s">
        <v>605</v>
      </c>
      <c r="B603" s="91" t="s">
        <v>606</v>
      </c>
      <c r="C603" s="91" t="s">
        <v>617</v>
      </c>
      <c r="D603" s="91" t="s">
        <v>608</v>
      </c>
      <c r="E603" s="91" t="s">
        <v>609</v>
      </c>
      <c r="F603" s="92" t="s">
        <v>610</v>
      </c>
      <c r="K603" s="241" t="s">
        <v>1119</v>
      </c>
      <c r="L603" s="241"/>
      <c r="M603" s="112" t="str">
        <f>F603</f>
        <v>Pr &gt; F</v>
      </c>
      <c r="N603" s="113" t="str">
        <f>A593</f>
        <v>Variable dependiente: NFCCM2</v>
      </c>
      <c r="R603" s="242" t="str">
        <f>K603</f>
        <v>Fuente de variación (FV)</v>
      </c>
      <c r="S603" s="242"/>
      <c r="T603" s="112"/>
      <c r="U603" s="114" t="str">
        <f>N603</f>
        <v>Variable dependiente: NFCCM2</v>
      </c>
    </row>
    <row r="604" spans="1:44" ht="16.5" thickBot="1" x14ac:dyDescent="0.3">
      <c r="A604" s="110" t="s">
        <v>594</v>
      </c>
      <c r="B604" s="68">
        <v>3</v>
      </c>
      <c r="C604" s="68">
        <v>20.59375</v>
      </c>
      <c r="D604" s="68">
        <v>6.8645832999999996</v>
      </c>
      <c r="E604" s="68">
        <v>0.53</v>
      </c>
      <c r="F604" s="74">
        <v>0.6643</v>
      </c>
      <c r="K604" s="243" t="str">
        <f>A604</f>
        <v>Rep</v>
      </c>
      <c r="L604" s="244"/>
      <c r="M604" s="115">
        <f>F604</f>
        <v>0.6643</v>
      </c>
      <c r="N604" s="115"/>
      <c r="R604" s="245" t="str">
        <f>K604</f>
        <v>Rep</v>
      </c>
      <c r="S604" s="246"/>
      <c r="T604" s="116">
        <f>M604</f>
        <v>0.6643</v>
      </c>
      <c r="U604" s="115"/>
    </row>
    <row r="605" spans="1:44" ht="16.5" thickBot="1" x14ac:dyDescent="0.3">
      <c r="A605" s="110" t="s">
        <v>592</v>
      </c>
      <c r="B605" s="68">
        <v>1</v>
      </c>
      <c r="C605" s="68">
        <v>69.03125</v>
      </c>
      <c r="D605" s="68">
        <v>69.03125</v>
      </c>
      <c r="E605" s="68">
        <v>5.38</v>
      </c>
      <c r="F605" s="74">
        <v>3.2399999999999998E-2</v>
      </c>
      <c r="K605" s="237" t="str">
        <f>A612</f>
        <v>A</v>
      </c>
      <c r="L605" s="238"/>
      <c r="M605" s="117">
        <f>F612</f>
        <v>0.2051</v>
      </c>
      <c r="N605" s="117"/>
      <c r="R605" s="239" t="str">
        <f t="shared" ref="R605:R608" si="44">K605</f>
        <v>A</v>
      </c>
      <c r="S605" s="240"/>
      <c r="T605" s="118">
        <f t="shared" ref="T605:T608" si="45">M605</f>
        <v>0.2051</v>
      </c>
      <c r="U605" s="117"/>
    </row>
    <row r="606" spans="1:44" ht="16.5" thickBot="1" x14ac:dyDescent="0.3">
      <c r="A606" s="110" t="s">
        <v>618</v>
      </c>
      <c r="B606" s="68">
        <v>3</v>
      </c>
      <c r="C606" s="68">
        <v>79.59375</v>
      </c>
      <c r="D606" s="68">
        <v>26.53125</v>
      </c>
      <c r="E606" s="68">
        <v>2.0699999999999998</v>
      </c>
      <c r="F606" s="74">
        <v>0.14050000000000001</v>
      </c>
      <c r="K606" s="237" t="str">
        <f>A606</f>
        <v>A*Rep</v>
      </c>
      <c r="L606" s="238"/>
      <c r="M606" s="117">
        <f>F606</f>
        <v>0.14050000000000001</v>
      </c>
      <c r="N606" s="119"/>
      <c r="R606" s="239" t="str">
        <f t="shared" si="44"/>
        <v>A*Rep</v>
      </c>
      <c r="S606" s="240"/>
      <c r="T606" s="118">
        <f t="shared" si="45"/>
        <v>0.14050000000000001</v>
      </c>
      <c r="U606" s="119"/>
    </row>
    <row r="607" spans="1:44" ht="16.5" thickBot="1" x14ac:dyDescent="0.3">
      <c r="A607" s="110" t="s">
        <v>593</v>
      </c>
      <c r="B607" s="68">
        <v>3</v>
      </c>
      <c r="C607" s="68">
        <v>228.34375</v>
      </c>
      <c r="D607" s="68">
        <v>76.114583300000007</v>
      </c>
      <c r="E607" s="68">
        <v>5.93</v>
      </c>
      <c r="F607" s="74">
        <v>5.4000000000000003E-3</v>
      </c>
      <c r="K607" s="237" t="str">
        <f>A607</f>
        <v>B</v>
      </c>
      <c r="L607" s="238"/>
      <c r="M607" s="117">
        <f>F607</f>
        <v>5.4000000000000003E-3</v>
      </c>
      <c r="N607" s="117"/>
      <c r="R607" s="239" t="str">
        <f t="shared" si="44"/>
        <v>B</v>
      </c>
      <c r="S607" s="240"/>
      <c r="T607" s="118">
        <f t="shared" si="45"/>
        <v>5.4000000000000003E-3</v>
      </c>
      <c r="U607" s="117"/>
    </row>
    <row r="608" spans="1:44" ht="15.75" x14ac:dyDescent="0.25">
      <c r="A608" s="109" t="s">
        <v>619</v>
      </c>
      <c r="B608" s="77">
        <v>3</v>
      </c>
      <c r="C608" s="77">
        <v>16.34375</v>
      </c>
      <c r="D608" s="77">
        <v>5.4479167000000004</v>
      </c>
      <c r="E608" s="77">
        <v>0.42</v>
      </c>
      <c r="F608" s="78">
        <v>0.73780000000000001</v>
      </c>
      <c r="K608" s="237" t="str">
        <f>A608</f>
        <v>A*B</v>
      </c>
      <c r="L608" s="238"/>
      <c r="M608" s="117">
        <f>F608</f>
        <v>0.73780000000000001</v>
      </c>
      <c r="N608" s="117"/>
      <c r="R608" s="239" t="str">
        <f t="shared" si="44"/>
        <v>A*B</v>
      </c>
      <c r="S608" s="240"/>
      <c r="T608" s="118">
        <f t="shared" si="45"/>
        <v>0.73780000000000001</v>
      </c>
      <c r="U608" s="117"/>
    </row>
    <row r="609" spans="1:21" ht="16.5" thickBot="1" x14ac:dyDescent="0.3">
      <c r="A609" s="65"/>
      <c r="K609" s="231" t="s">
        <v>1120</v>
      </c>
      <c r="L609" s="232"/>
      <c r="M609" s="233">
        <f>B601</f>
        <v>59.40475</v>
      </c>
      <c r="N609" s="234"/>
      <c r="R609" s="235" t="s">
        <v>1120</v>
      </c>
      <c r="S609" s="236"/>
      <c r="T609" s="233">
        <f>M609</f>
        <v>59.40475</v>
      </c>
      <c r="U609" s="234"/>
    </row>
    <row r="610" spans="1:21" ht="25.5" customHeight="1" thickBot="1" x14ac:dyDescent="0.3">
      <c r="A610" s="253" t="s">
        <v>620</v>
      </c>
      <c r="B610" s="252"/>
      <c r="C610" s="252"/>
      <c r="D610" s="252"/>
      <c r="E610" s="252"/>
      <c r="F610" s="252"/>
      <c r="J610">
        <v>1</v>
      </c>
    </row>
    <row r="611" spans="1:21" ht="39.75" thickBot="1" x14ac:dyDescent="0.3">
      <c r="A611" s="84" t="s">
        <v>605</v>
      </c>
      <c r="B611" s="83" t="s">
        <v>606</v>
      </c>
      <c r="C611" s="83" t="s">
        <v>617</v>
      </c>
      <c r="D611" s="83" t="s">
        <v>608</v>
      </c>
      <c r="E611" s="83" t="s">
        <v>609</v>
      </c>
      <c r="F611" s="95" t="s">
        <v>610</v>
      </c>
      <c r="J611">
        <v>2</v>
      </c>
    </row>
    <row r="612" spans="1:21" x14ac:dyDescent="0.25">
      <c r="A612" s="109" t="s">
        <v>592</v>
      </c>
      <c r="B612" s="77">
        <v>1</v>
      </c>
      <c r="C612" s="77">
        <v>69.03125</v>
      </c>
      <c r="D612" s="77">
        <v>69.03125</v>
      </c>
      <c r="E612" s="77">
        <v>2.6</v>
      </c>
      <c r="F612" s="78">
        <v>0.2051</v>
      </c>
      <c r="J612">
        <v>3</v>
      </c>
    </row>
    <row r="613" spans="1:21" x14ac:dyDescent="0.25">
      <c r="A613" s="79"/>
      <c r="J613">
        <v>4</v>
      </c>
    </row>
    <row r="614" spans="1:21" x14ac:dyDescent="0.25">
      <c r="A614" s="79"/>
      <c r="J614">
        <v>5</v>
      </c>
    </row>
    <row r="615" spans="1:21" x14ac:dyDescent="0.25">
      <c r="J615">
        <v>6</v>
      </c>
    </row>
    <row r="616" spans="1:21" x14ac:dyDescent="0.25">
      <c r="A616" s="80"/>
      <c r="J616">
        <v>7</v>
      </c>
    </row>
    <row r="617" spans="1:21" ht="31.5" x14ac:dyDescent="0.25">
      <c r="A617" s="64" t="s">
        <v>590</v>
      </c>
      <c r="J617">
        <v>8</v>
      </c>
    </row>
    <row r="618" spans="1:21" x14ac:dyDescent="0.25">
      <c r="A618" s="79"/>
      <c r="J618">
        <v>9</v>
      </c>
    </row>
    <row r="619" spans="1:21" ht="25.5" x14ac:dyDescent="0.25">
      <c r="A619" s="81" t="s">
        <v>595</v>
      </c>
      <c r="J619">
        <v>10</v>
      </c>
    </row>
    <row r="620" spans="1:21" x14ac:dyDescent="0.25">
      <c r="A620" s="81"/>
      <c r="J620">
        <v>11</v>
      </c>
    </row>
    <row r="621" spans="1:21" ht="38.25" x14ac:dyDescent="0.25">
      <c r="A621" s="81" t="s">
        <v>693</v>
      </c>
      <c r="J621">
        <v>12</v>
      </c>
    </row>
    <row r="622" spans="1:21" ht="15.75" thickBot="1" x14ac:dyDescent="0.3">
      <c r="A622" s="65"/>
      <c r="J622">
        <v>13</v>
      </c>
    </row>
    <row r="623" spans="1:21" ht="39.75" thickBot="1" x14ac:dyDescent="0.3">
      <c r="A623" s="90" t="s">
        <v>605</v>
      </c>
      <c r="B623" s="91" t="s">
        <v>606</v>
      </c>
      <c r="C623" s="91" t="s">
        <v>607</v>
      </c>
      <c r="D623" s="91" t="s">
        <v>608</v>
      </c>
      <c r="E623" s="91" t="s">
        <v>609</v>
      </c>
      <c r="F623" s="92" t="s">
        <v>610</v>
      </c>
      <c r="J623">
        <v>14</v>
      </c>
    </row>
    <row r="624" spans="1:21" ht="15.75" thickBot="1" x14ac:dyDescent="0.3">
      <c r="A624" s="110" t="s">
        <v>611</v>
      </c>
      <c r="B624" s="68">
        <v>13</v>
      </c>
      <c r="C624" s="68">
        <v>306.15625</v>
      </c>
      <c r="D624" s="68">
        <v>23.550480799999999</v>
      </c>
      <c r="E624" s="68">
        <v>1.66</v>
      </c>
      <c r="F624" s="74">
        <v>0.15740000000000001</v>
      </c>
      <c r="J624">
        <v>15</v>
      </c>
    </row>
    <row r="625" spans="1:21" ht="15.75" thickBot="1" x14ac:dyDescent="0.3">
      <c r="A625" s="110" t="s">
        <v>612</v>
      </c>
      <c r="B625" s="68">
        <v>18</v>
      </c>
      <c r="C625" s="68">
        <v>255.3125</v>
      </c>
      <c r="D625" s="68">
        <v>14.184027800000001</v>
      </c>
      <c r="E625" s="68"/>
      <c r="F625" s="74"/>
      <c r="J625">
        <v>16</v>
      </c>
    </row>
    <row r="626" spans="1:21" ht="25.5" x14ac:dyDescent="0.25">
      <c r="A626" s="109" t="s">
        <v>613</v>
      </c>
      <c r="B626" s="77">
        <v>31</v>
      </c>
      <c r="C626" s="77">
        <v>561.46875</v>
      </c>
      <c r="D626" s="77"/>
      <c r="E626" s="77"/>
      <c r="F626" s="78"/>
      <c r="J626">
        <v>17</v>
      </c>
    </row>
    <row r="627" spans="1:21" ht="15.75" thickBot="1" x14ac:dyDescent="0.3">
      <c r="A627" s="65"/>
      <c r="J627">
        <v>18</v>
      </c>
    </row>
    <row r="628" spans="1:21" ht="27" thickBot="1" x14ac:dyDescent="0.3">
      <c r="A628" s="93" t="s">
        <v>614</v>
      </c>
      <c r="B628" s="91" t="s">
        <v>615</v>
      </c>
      <c r="C628" s="91" t="s">
        <v>616</v>
      </c>
      <c r="D628" s="92" t="s">
        <v>694</v>
      </c>
      <c r="J628">
        <v>19</v>
      </c>
    </row>
    <row r="629" spans="1:21" x14ac:dyDescent="0.25">
      <c r="A629" s="94">
        <v>0.54527700000000001</v>
      </c>
      <c r="B629" s="77">
        <v>65.144540000000006</v>
      </c>
      <c r="C629" s="77">
        <v>3.7661690000000001</v>
      </c>
      <c r="D629" s="78">
        <v>5.78125</v>
      </c>
      <c r="J629">
        <v>20</v>
      </c>
    </row>
    <row r="630" spans="1:21" ht="15.75" thickBot="1" x14ac:dyDescent="0.3">
      <c r="A630" s="65"/>
      <c r="J630">
        <v>21</v>
      </c>
    </row>
    <row r="631" spans="1:21" ht="39.75" thickBot="1" x14ac:dyDescent="0.3">
      <c r="A631" s="90" t="s">
        <v>605</v>
      </c>
      <c r="B631" s="91" t="s">
        <v>606</v>
      </c>
      <c r="C631" s="91" t="s">
        <v>617</v>
      </c>
      <c r="D631" s="91" t="s">
        <v>608</v>
      </c>
      <c r="E631" s="91" t="s">
        <v>609</v>
      </c>
      <c r="F631" s="92" t="s">
        <v>610</v>
      </c>
      <c r="K631" s="241" t="s">
        <v>1119</v>
      </c>
      <c r="L631" s="241"/>
      <c r="M631" s="112" t="str">
        <f>F631</f>
        <v>Pr &gt; F</v>
      </c>
      <c r="N631" s="113" t="str">
        <f>A621</f>
        <v>Variable dependiente: NFCCM3</v>
      </c>
      <c r="R631" s="242" t="str">
        <f>K631</f>
        <v>Fuente de variación (FV)</v>
      </c>
      <c r="S631" s="242"/>
      <c r="T631" s="112"/>
      <c r="U631" s="114" t="str">
        <f>N631</f>
        <v>Variable dependiente: NFCCM3</v>
      </c>
    </row>
    <row r="632" spans="1:21" ht="16.5" thickBot="1" x14ac:dyDescent="0.3">
      <c r="A632" s="110" t="s">
        <v>594</v>
      </c>
      <c r="B632" s="68">
        <v>3</v>
      </c>
      <c r="C632" s="68">
        <v>20.09375</v>
      </c>
      <c r="D632" s="68">
        <v>6.6979167000000004</v>
      </c>
      <c r="E632" s="68">
        <v>0.47</v>
      </c>
      <c r="F632" s="74">
        <v>0.70540000000000003</v>
      </c>
      <c r="K632" s="243" t="str">
        <f>A632</f>
        <v>Rep</v>
      </c>
      <c r="L632" s="244"/>
      <c r="M632" s="115">
        <f>F632</f>
        <v>0.70540000000000003</v>
      </c>
      <c r="N632" s="115"/>
      <c r="R632" s="245" t="str">
        <f>K632</f>
        <v>Rep</v>
      </c>
      <c r="S632" s="246"/>
      <c r="T632" s="116">
        <f>M632</f>
        <v>0.70540000000000003</v>
      </c>
      <c r="U632" s="115"/>
    </row>
    <row r="633" spans="1:21" ht="16.5" thickBot="1" x14ac:dyDescent="0.3">
      <c r="A633" s="110" t="s">
        <v>592</v>
      </c>
      <c r="B633" s="68">
        <v>1</v>
      </c>
      <c r="C633" s="68">
        <v>11.28125</v>
      </c>
      <c r="D633" s="68">
        <v>11.28125</v>
      </c>
      <c r="E633" s="68">
        <v>0.8</v>
      </c>
      <c r="F633" s="74">
        <v>0.38429999999999997</v>
      </c>
      <c r="K633" s="237" t="str">
        <f>A640</f>
        <v>A</v>
      </c>
      <c r="L633" s="238"/>
      <c r="M633" s="117">
        <f>F640</f>
        <v>0.51459999999999995</v>
      </c>
      <c r="N633" s="117"/>
      <c r="R633" s="239" t="str">
        <f t="shared" ref="R633:R636" si="46">K633</f>
        <v>A</v>
      </c>
      <c r="S633" s="240"/>
      <c r="T633" s="118">
        <f t="shared" ref="T633:T636" si="47">M633</f>
        <v>0.51459999999999995</v>
      </c>
      <c r="U633" s="117"/>
    </row>
    <row r="634" spans="1:21" ht="16.5" thickBot="1" x14ac:dyDescent="0.3">
      <c r="A634" s="110" t="s">
        <v>618</v>
      </c>
      <c r="B634" s="68">
        <v>3</v>
      </c>
      <c r="C634" s="68">
        <v>62.34375</v>
      </c>
      <c r="D634" s="68">
        <v>20.78125</v>
      </c>
      <c r="E634" s="68">
        <v>1.47</v>
      </c>
      <c r="F634" s="74">
        <v>0.25740000000000002</v>
      </c>
      <c r="K634" s="237" t="str">
        <f>A634</f>
        <v>A*Rep</v>
      </c>
      <c r="L634" s="238"/>
      <c r="M634" s="117">
        <f>F634</f>
        <v>0.25740000000000002</v>
      </c>
      <c r="N634" s="119"/>
      <c r="R634" s="239" t="str">
        <f t="shared" si="46"/>
        <v>A*Rep</v>
      </c>
      <c r="S634" s="240"/>
      <c r="T634" s="118">
        <f t="shared" si="47"/>
        <v>0.25740000000000002</v>
      </c>
      <c r="U634" s="119"/>
    </row>
    <row r="635" spans="1:21" ht="16.5" thickBot="1" x14ac:dyDescent="0.3">
      <c r="A635" s="110" t="s">
        <v>593</v>
      </c>
      <c r="B635" s="68">
        <v>3</v>
      </c>
      <c r="C635" s="68">
        <v>168.59375</v>
      </c>
      <c r="D635" s="68">
        <v>56.1979167</v>
      </c>
      <c r="E635" s="68">
        <v>3.96</v>
      </c>
      <c r="F635" s="74">
        <v>2.4799999999999999E-2</v>
      </c>
      <c r="K635" s="237" t="str">
        <f>A635</f>
        <v>B</v>
      </c>
      <c r="L635" s="238"/>
      <c r="M635" s="117">
        <f>F635</f>
        <v>2.4799999999999999E-2</v>
      </c>
      <c r="N635" s="117"/>
      <c r="R635" s="239" t="str">
        <f t="shared" si="46"/>
        <v>B</v>
      </c>
      <c r="S635" s="240"/>
      <c r="T635" s="118">
        <f t="shared" si="47"/>
        <v>2.4799999999999999E-2</v>
      </c>
      <c r="U635" s="117"/>
    </row>
    <row r="636" spans="1:21" ht="15.75" x14ac:dyDescent="0.25">
      <c r="A636" s="109" t="s">
        <v>619</v>
      </c>
      <c r="B636" s="77">
        <v>3</v>
      </c>
      <c r="C636" s="77">
        <v>43.84375</v>
      </c>
      <c r="D636" s="77">
        <v>14.6145833</v>
      </c>
      <c r="E636" s="77">
        <v>1.03</v>
      </c>
      <c r="F636" s="78">
        <v>0.4027</v>
      </c>
      <c r="K636" s="237" t="str">
        <f>A636</f>
        <v>A*B</v>
      </c>
      <c r="L636" s="238"/>
      <c r="M636" s="117">
        <f>F636</f>
        <v>0.4027</v>
      </c>
      <c r="N636" s="117"/>
      <c r="R636" s="239" t="str">
        <f t="shared" si="46"/>
        <v>A*B</v>
      </c>
      <c r="S636" s="240"/>
      <c r="T636" s="118">
        <f t="shared" si="47"/>
        <v>0.4027</v>
      </c>
      <c r="U636" s="117"/>
    </row>
    <row r="637" spans="1:21" ht="16.5" thickBot="1" x14ac:dyDescent="0.3">
      <c r="A637" s="65"/>
      <c r="K637" s="231" t="s">
        <v>1120</v>
      </c>
      <c r="L637" s="232"/>
      <c r="M637" s="233">
        <f>B629</f>
        <v>65.144540000000006</v>
      </c>
      <c r="N637" s="234"/>
      <c r="R637" s="235" t="s">
        <v>1120</v>
      </c>
      <c r="S637" s="236"/>
      <c r="T637" s="233">
        <f>M637</f>
        <v>65.144540000000006</v>
      </c>
      <c r="U637" s="234"/>
    </row>
    <row r="638" spans="1:21" ht="25.5" customHeight="1" thickBot="1" x14ac:dyDescent="0.3">
      <c r="A638" s="253" t="s">
        <v>620</v>
      </c>
      <c r="B638" s="252"/>
      <c r="C638" s="252"/>
      <c r="D638" s="252"/>
      <c r="E638" s="252"/>
      <c r="F638" s="252"/>
      <c r="J638">
        <v>1</v>
      </c>
    </row>
    <row r="639" spans="1:21" ht="39.75" thickBot="1" x14ac:dyDescent="0.3">
      <c r="A639" s="84" t="s">
        <v>605</v>
      </c>
      <c r="B639" s="83" t="s">
        <v>606</v>
      </c>
      <c r="C639" s="83" t="s">
        <v>617</v>
      </c>
      <c r="D639" s="83" t="s">
        <v>608</v>
      </c>
      <c r="E639" s="83" t="s">
        <v>609</v>
      </c>
      <c r="F639" s="95" t="s">
        <v>610</v>
      </c>
      <c r="J639">
        <v>2</v>
      </c>
    </row>
    <row r="640" spans="1:21" x14ac:dyDescent="0.25">
      <c r="A640" s="109" t="s">
        <v>592</v>
      </c>
      <c r="B640" s="77">
        <v>1</v>
      </c>
      <c r="C640" s="77">
        <v>11.28125</v>
      </c>
      <c r="D640" s="77">
        <v>11.28125</v>
      </c>
      <c r="E640" s="77">
        <v>0.54</v>
      </c>
      <c r="F640" s="78">
        <v>0.51459999999999995</v>
      </c>
      <c r="J640">
        <v>3</v>
      </c>
    </row>
    <row r="641" spans="1:10" x14ac:dyDescent="0.25">
      <c r="A641" s="79"/>
      <c r="J641">
        <v>4</v>
      </c>
    </row>
    <row r="642" spans="1:10" x14ac:dyDescent="0.25">
      <c r="A642" s="79"/>
      <c r="J642">
        <v>5</v>
      </c>
    </row>
    <row r="643" spans="1:10" x14ac:dyDescent="0.25">
      <c r="J643">
        <v>6</v>
      </c>
    </row>
    <row r="644" spans="1:10" x14ac:dyDescent="0.25">
      <c r="A644" s="80"/>
      <c r="J644">
        <v>7</v>
      </c>
    </row>
    <row r="645" spans="1:10" ht="31.5" x14ac:dyDescent="0.25">
      <c r="A645" s="64" t="s">
        <v>590</v>
      </c>
      <c r="J645">
        <v>8</v>
      </c>
    </row>
    <row r="646" spans="1:10" x14ac:dyDescent="0.25">
      <c r="A646" s="79"/>
      <c r="J646">
        <v>9</v>
      </c>
    </row>
    <row r="647" spans="1:10" ht="25.5" x14ac:dyDescent="0.25">
      <c r="A647" s="81" t="s">
        <v>595</v>
      </c>
      <c r="J647">
        <v>10</v>
      </c>
    </row>
    <row r="648" spans="1:10" x14ac:dyDescent="0.25">
      <c r="A648" s="81"/>
      <c r="J648">
        <v>11</v>
      </c>
    </row>
    <row r="649" spans="1:10" ht="38.25" x14ac:dyDescent="0.25">
      <c r="A649" s="81" t="s">
        <v>695</v>
      </c>
      <c r="J649">
        <v>12</v>
      </c>
    </row>
    <row r="650" spans="1:10" ht="15.75" thickBot="1" x14ac:dyDescent="0.3">
      <c r="A650" s="65"/>
      <c r="J650">
        <v>13</v>
      </c>
    </row>
    <row r="651" spans="1:10" ht="39.75" thickBot="1" x14ac:dyDescent="0.3">
      <c r="A651" s="90" t="s">
        <v>605</v>
      </c>
      <c r="B651" s="91" t="s">
        <v>606</v>
      </c>
      <c r="C651" s="91" t="s">
        <v>607</v>
      </c>
      <c r="D651" s="91" t="s">
        <v>608</v>
      </c>
      <c r="E651" s="91" t="s">
        <v>609</v>
      </c>
      <c r="F651" s="92" t="s">
        <v>610</v>
      </c>
      <c r="J651">
        <v>14</v>
      </c>
    </row>
    <row r="652" spans="1:10" ht="15.75" thickBot="1" x14ac:dyDescent="0.3">
      <c r="A652" s="110" t="s">
        <v>611</v>
      </c>
      <c r="B652" s="68">
        <v>13</v>
      </c>
      <c r="C652" s="68">
        <v>929.65625</v>
      </c>
      <c r="D652" s="68">
        <v>71.512018999999995</v>
      </c>
      <c r="E652" s="68">
        <v>1.72</v>
      </c>
      <c r="F652" s="74">
        <v>0.1406</v>
      </c>
      <c r="J652">
        <v>15</v>
      </c>
    </row>
    <row r="653" spans="1:10" ht="15.75" thickBot="1" x14ac:dyDescent="0.3">
      <c r="A653" s="110" t="s">
        <v>612</v>
      </c>
      <c r="B653" s="68">
        <v>18</v>
      </c>
      <c r="C653" s="68">
        <v>746.8125</v>
      </c>
      <c r="D653" s="68">
        <v>41.489583000000003</v>
      </c>
      <c r="E653" s="68"/>
      <c r="F653" s="74"/>
      <c r="J653">
        <v>16</v>
      </c>
    </row>
    <row r="654" spans="1:10" ht="25.5" x14ac:dyDescent="0.25">
      <c r="A654" s="109" t="s">
        <v>613</v>
      </c>
      <c r="B654" s="77">
        <v>31</v>
      </c>
      <c r="C654" s="77">
        <v>1676.46875</v>
      </c>
      <c r="D654" s="77"/>
      <c r="E654" s="77"/>
      <c r="F654" s="78"/>
      <c r="J654">
        <v>17</v>
      </c>
    </row>
    <row r="655" spans="1:10" ht="15.75" thickBot="1" x14ac:dyDescent="0.3">
      <c r="A655" s="65"/>
      <c r="J655">
        <v>18</v>
      </c>
    </row>
    <row r="656" spans="1:10" ht="27" thickBot="1" x14ac:dyDescent="0.3">
      <c r="A656" s="93" t="s">
        <v>614</v>
      </c>
      <c r="B656" s="91" t="s">
        <v>615</v>
      </c>
      <c r="C656" s="91" t="s">
        <v>616</v>
      </c>
      <c r="D656" s="92" t="s">
        <v>696</v>
      </c>
      <c r="J656">
        <v>19</v>
      </c>
    </row>
    <row r="657" spans="1:21" x14ac:dyDescent="0.25">
      <c r="A657" s="94">
        <v>0.55453200000000002</v>
      </c>
      <c r="B657" s="77">
        <v>60.093209999999999</v>
      </c>
      <c r="C657" s="77">
        <v>6.4412409999999998</v>
      </c>
      <c r="D657" s="78">
        <v>10.71875</v>
      </c>
      <c r="J657">
        <v>20</v>
      </c>
    </row>
    <row r="658" spans="1:21" ht="15.75" thickBot="1" x14ac:dyDescent="0.3">
      <c r="A658" s="65"/>
      <c r="J658">
        <v>21</v>
      </c>
    </row>
    <row r="659" spans="1:21" ht="39.75" thickBot="1" x14ac:dyDescent="0.3">
      <c r="A659" s="90" t="s">
        <v>605</v>
      </c>
      <c r="B659" s="91" t="s">
        <v>606</v>
      </c>
      <c r="C659" s="91" t="s">
        <v>617</v>
      </c>
      <c r="D659" s="91" t="s">
        <v>608</v>
      </c>
      <c r="E659" s="91" t="s">
        <v>609</v>
      </c>
      <c r="F659" s="92" t="s">
        <v>610</v>
      </c>
      <c r="K659" s="241" t="s">
        <v>1119</v>
      </c>
      <c r="L659" s="241"/>
      <c r="M659" s="112" t="str">
        <f>F659</f>
        <v>Pr &gt; F</v>
      </c>
      <c r="N659" s="113" t="str">
        <f>A649</f>
        <v>Variable dependiente: NFCCM4</v>
      </c>
      <c r="R659" s="242" t="str">
        <f>K659</f>
        <v>Fuente de variación (FV)</v>
      </c>
      <c r="S659" s="242"/>
      <c r="T659" s="112"/>
      <c r="U659" s="114" t="str">
        <f>N659</f>
        <v>Variable dependiente: NFCCM4</v>
      </c>
    </row>
    <row r="660" spans="1:21" ht="16.5" thickBot="1" x14ac:dyDescent="0.3">
      <c r="A660" s="110" t="s">
        <v>594</v>
      </c>
      <c r="B660" s="68">
        <v>3</v>
      </c>
      <c r="C660" s="68">
        <v>12.34375</v>
      </c>
      <c r="D660" s="68">
        <v>4.1145832999999996</v>
      </c>
      <c r="E660" s="68">
        <v>0.1</v>
      </c>
      <c r="F660" s="74">
        <v>0.95940000000000003</v>
      </c>
      <c r="K660" s="243" t="str">
        <f>A660</f>
        <v>Rep</v>
      </c>
      <c r="L660" s="244"/>
      <c r="M660" s="115">
        <f>F660</f>
        <v>0.95940000000000003</v>
      </c>
      <c r="N660" s="115"/>
      <c r="R660" s="245" t="str">
        <f>K660</f>
        <v>Rep</v>
      </c>
      <c r="S660" s="246"/>
      <c r="T660" s="116">
        <f>M660</f>
        <v>0.95940000000000003</v>
      </c>
      <c r="U660" s="115"/>
    </row>
    <row r="661" spans="1:21" ht="16.5" thickBot="1" x14ac:dyDescent="0.3">
      <c r="A661" s="110" t="s">
        <v>592</v>
      </c>
      <c r="B661" s="68">
        <v>1</v>
      </c>
      <c r="C661" s="68">
        <v>87.78125</v>
      </c>
      <c r="D661" s="68">
        <v>87.78125</v>
      </c>
      <c r="E661" s="68">
        <v>2.12</v>
      </c>
      <c r="F661" s="74">
        <v>0.16300000000000001</v>
      </c>
      <c r="K661" s="237" t="str">
        <f>A668</f>
        <v>A</v>
      </c>
      <c r="L661" s="238"/>
      <c r="M661" s="117">
        <f>F668</f>
        <v>7.3700000000000002E-2</v>
      </c>
      <c r="N661" s="117"/>
      <c r="R661" s="239" t="str">
        <f t="shared" ref="R661:R664" si="48">K661</f>
        <v>A</v>
      </c>
      <c r="S661" s="240"/>
      <c r="T661" s="118">
        <f t="shared" ref="T661:T664" si="49">M661</f>
        <v>7.3700000000000002E-2</v>
      </c>
      <c r="U661" s="117"/>
    </row>
    <row r="662" spans="1:21" ht="16.5" thickBot="1" x14ac:dyDescent="0.3">
      <c r="A662" s="110" t="s">
        <v>618</v>
      </c>
      <c r="B662" s="68">
        <v>3</v>
      </c>
      <c r="C662" s="68">
        <v>36.09375</v>
      </c>
      <c r="D662" s="68">
        <v>12.03125</v>
      </c>
      <c r="E662" s="68">
        <v>0.28999999999999998</v>
      </c>
      <c r="F662" s="74">
        <v>0.83199999999999996</v>
      </c>
      <c r="K662" s="237" t="str">
        <f>A662</f>
        <v>A*Rep</v>
      </c>
      <c r="L662" s="238"/>
      <c r="M662" s="117">
        <f>F662</f>
        <v>0.83199999999999996</v>
      </c>
      <c r="N662" s="119"/>
      <c r="R662" s="239" t="str">
        <f t="shared" si="48"/>
        <v>A*Rep</v>
      </c>
      <c r="S662" s="240"/>
      <c r="T662" s="118">
        <f t="shared" si="49"/>
        <v>0.83199999999999996</v>
      </c>
      <c r="U662" s="119"/>
    </row>
    <row r="663" spans="1:21" ht="16.5" thickBot="1" x14ac:dyDescent="0.3">
      <c r="A663" s="110" t="s">
        <v>593</v>
      </c>
      <c r="B663" s="68">
        <v>3</v>
      </c>
      <c r="C663" s="68">
        <v>613.09375</v>
      </c>
      <c r="D663" s="68">
        <v>204.36458329999999</v>
      </c>
      <c r="E663" s="68">
        <v>4.93</v>
      </c>
      <c r="F663" s="74">
        <v>1.14E-2</v>
      </c>
      <c r="K663" s="237" t="str">
        <f>A663</f>
        <v>B</v>
      </c>
      <c r="L663" s="238"/>
      <c r="M663" s="117">
        <f>F663</f>
        <v>1.14E-2</v>
      </c>
      <c r="N663" s="117"/>
      <c r="R663" s="239" t="str">
        <f t="shared" si="48"/>
        <v>B</v>
      </c>
      <c r="S663" s="240"/>
      <c r="T663" s="118">
        <f t="shared" si="49"/>
        <v>1.14E-2</v>
      </c>
      <c r="U663" s="117"/>
    </row>
    <row r="664" spans="1:21" ht="15.75" x14ac:dyDescent="0.25">
      <c r="A664" s="109" t="s">
        <v>619</v>
      </c>
      <c r="B664" s="77">
        <v>3</v>
      </c>
      <c r="C664" s="77">
        <v>180.34375</v>
      </c>
      <c r="D664" s="77">
        <v>60.1145833</v>
      </c>
      <c r="E664" s="77">
        <v>1.45</v>
      </c>
      <c r="F664" s="78">
        <v>0.26179999999999998</v>
      </c>
      <c r="K664" s="237" t="str">
        <f>A664</f>
        <v>A*B</v>
      </c>
      <c r="L664" s="238"/>
      <c r="M664" s="117">
        <f>F664</f>
        <v>0.26179999999999998</v>
      </c>
      <c r="N664" s="117"/>
      <c r="R664" s="239" t="str">
        <f t="shared" si="48"/>
        <v>A*B</v>
      </c>
      <c r="S664" s="240"/>
      <c r="T664" s="118">
        <f t="shared" si="49"/>
        <v>0.26179999999999998</v>
      </c>
      <c r="U664" s="117"/>
    </row>
    <row r="665" spans="1:21" ht="16.5" thickBot="1" x14ac:dyDescent="0.3">
      <c r="A665" s="65"/>
      <c r="K665" s="231" t="s">
        <v>1120</v>
      </c>
      <c r="L665" s="232"/>
      <c r="M665" s="233">
        <f>B657</f>
        <v>60.093209999999999</v>
      </c>
      <c r="N665" s="234"/>
      <c r="R665" s="235" t="s">
        <v>1120</v>
      </c>
      <c r="S665" s="236"/>
      <c r="T665" s="233">
        <f>M665</f>
        <v>60.093209999999999</v>
      </c>
      <c r="U665" s="234"/>
    </row>
    <row r="666" spans="1:21" ht="25.5" customHeight="1" thickBot="1" x14ac:dyDescent="0.3">
      <c r="A666" s="253" t="s">
        <v>620</v>
      </c>
      <c r="B666" s="252"/>
      <c r="C666" s="252"/>
      <c r="D666" s="252"/>
      <c r="E666" s="252"/>
      <c r="F666" s="252"/>
      <c r="J666">
        <v>1</v>
      </c>
    </row>
    <row r="667" spans="1:21" ht="39.75" thickBot="1" x14ac:dyDescent="0.3">
      <c r="A667" s="84" t="s">
        <v>605</v>
      </c>
      <c r="B667" s="83" t="s">
        <v>606</v>
      </c>
      <c r="C667" s="83" t="s">
        <v>617</v>
      </c>
      <c r="D667" s="83" t="s">
        <v>608</v>
      </c>
      <c r="E667" s="83" t="s">
        <v>609</v>
      </c>
      <c r="F667" s="95" t="s">
        <v>610</v>
      </c>
      <c r="J667">
        <v>2</v>
      </c>
    </row>
    <row r="668" spans="1:21" x14ac:dyDescent="0.25">
      <c r="A668" s="109" t="s">
        <v>592</v>
      </c>
      <c r="B668" s="77">
        <v>1</v>
      </c>
      <c r="C668" s="77">
        <v>87.78125</v>
      </c>
      <c r="D668" s="77">
        <v>87.78125</v>
      </c>
      <c r="E668" s="77">
        <v>7.3</v>
      </c>
      <c r="F668" s="78">
        <v>7.3700000000000002E-2</v>
      </c>
      <c r="J668">
        <v>3</v>
      </c>
    </row>
    <row r="669" spans="1:21" x14ac:dyDescent="0.25">
      <c r="A669" s="79"/>
      <c r="J669">
        <v>4</v>
      </c>
    </row>
    <row r="670" spans="1:21" x14ac:dyDescent="0.25">
      <c r="A670" s="79"/>
      <c r="J670">
        <v>5</v>
      </c>
    </row>
    <row r="671" spans="1:21" x14ac:dyDescent="0.25">
      <c r="J671">
        <v>6</v>
      </c>
    </row>
    <row r="672" spans="1:21" x14ac:dyDescent="0.25">
      <c r="A672" s="80"/>
      <c r="J672">
        <v>7</v>
      </c>
    </row>
    <row r="673" spans="1:21" ht="31.5" x14ac:dyDescent="0.25">
      <c r="A673" s="64" t="s">
        <v>590</v>
      </c>
      <c r="J673">
        <v>8</v>
      </c>
    </row>
    <row r="674" spans="1:21" x14ac:dyDescent="0.25">
      <c r="A674" s="79"/>
      <c r="J674">
        <v>9</v>
      </c>
    </row>
    <row r="675" spans="1:21" ht="25.5" x14ac:dyDescent="0.25">
      <c r="A675" s="81" t="s">
        <v>595</v>
      </c>
      <c r="J675">
        <v>10</v>
      </c>
    </row>
    <row r="676" spans="1:21" x14ac:dyDescent="0.25">
      <c r="A676" s="81"/>
      <c r="J676">
        <v>11</v>
      </c>
    </row>
    <row r="677" spans="1:21" ht="38.25" x14ac:dyDescent="0.25">
      <c r="A677" s="81" t="s">
        <v>697</v>
      </c>
      <c r="J677">
        <v>12</v>
      </c>
    </row>
    <row r="678" spans="1:21" ht="15.75" thickBot="1" x14ac:dyDescent="0.3">
      <c r="A678" s="65"/>
      <c r="J678">
        <v>13</v>
      </c>
    </row>
    <row r="679" spans="1:21" ht="39.75" thickBot="1" x14ac:dyDescent="0.3">
      <c r="A679" s="90" t="s">
        <v>605</v>
      </c>
      <c r="B679" s="91" t="s">
        <v>606</v>
      </c>
      <c r="C679" s="91" t="s">
        <v>607</v>
      </c>
      <c r="D679" s="91" t="s">
        <v>608</v>
      </c>
      <c r="E679" s="91" t="s">
        <v>609</v>
      </c>
      <c r="F679" s="92" t="s">
        <v>610</v>
      </c>
      <c r="J679">
        <v>14</v>
      </c>
    </row>
    <row r="680" spans="1:21" ht="15.75" thickBot="1" x14ac:dyDescent="0.3">
      <c r="A680" s="110" t="s">
        <v>611</v>
      </c>
      <c r="B680" s="68">
        <v>13</v>
      </c>
      <c r="C680" s="68">
        <v>876.875</v>
      </c>
      <c r="D680" s="68">
        <v>67.451922999999994</v>
      </c>
      <c r="E680" s="68">
        <v>2.3199999999999998</v>
      </c>
      <c r="F680" s="74">
        <v>4.9399999999999999E-2</v>
      </c>
      <c r="J680">
        <v>15</v>
      </c>
    </row>
    <row r="681" spans="1:21" ht="15.75" thickBot="1" x14ac:dyDescent="0.3">
      <c r="A681" s="110" t="s">
        <v>612</v>
      </c>
      <c r="B681" s="68">
        <v>18</v>
      </c>
      <c r="C681" s="68">
        <v>523.125</v>
      </c>
      <c r="D681" s="68">
        <v>29.0625</v>
      </c>
      <c r="E681" s="68"/>
      <c r="F681" s="74"/>
      <c r="J681">
        <v>16</v>
      </c>
    </row>
    <row r="682" spans="1:21" ht="25.5" x14ac:dyDescent="0.25">
      <c r="A682" s="109" t="s">
        <v>613</v>
      </c>
      <c r="B682" s="77">
        <v>31</v>
      </c>
      <c r="C682" s="77">
        <v>1400</v>
      </c>
      <c r="D682" s="77"/>
      <c r="E682" s="77"/>
      <c r="F682" s="78"/>
      <c r="J682">
        <v>17</v>
      </c>
    </row>
    <row r="683" spans="1:21" ht="15.75" thickBot="1" x14ac:dyDescent="0.3">
      <c r="A683" s="65"/>
      <c r="J683">
        <v>18</v>
      </c>
    </row>
    <row r="684" spans="1:21" ht="27" thickBot="1" x14ac:dyDescent="0.3">
      <c r="A684" s="93" t="s">
        <v>614</v>
      </c>
      <c r="B684" s="91" t="s">
        <v>615</v>
      </c>
      <c r="C684" s="91" t="s">
        <v>616</v>
      </c>
      <c r="D684" s="92" t="s">
        <v>698</v>
      </c>
      <c r="J684">
        <v>19</v>
      </c>
    </row>
    <row r="685" spans="1:21" x14ac:dyDescent="0.25">
      <c r="A685" s="94">
        <v>0.62633899999999998</v>
      </c>
      <c r="B685" s="77">
        <v>61.611020000000003</v>
      </c>
      <c r="C685" s="77">
        <v>5.3909649999999996</v>
      </c>
      <c r="D685" s="78">
        <v>8.75</v>
      </c>
      <c r="J685">
        <v>20</v>
      </c>
    </row>
    <row r="686" spans="1:21" ht="15.75" thickBot="1" x14ac:dyDescent="0.3">
      <c r="A686" s="65"/>
      <c r="J686">
        <v>21</v>
      </c>
    </row>
    <row r="687" spans="1:21" ht="39.75" thickBot="1" x14ac:dyDescent="0.3">
      <c r="A687" s="90" t="s">
        <v>605</v>
      </c>
      <c r="B687" s="91" t="s">
        <v>606</v>
      </c>
      <c r="C687" s="91" t="s">
        <v>617</v>
      </c>
      <c r="D687" s="91" t="s">
        <v>608</v>
      </c>
      <c r="E687" s="91" t="s">
        <v>609</v>
      </c>
      <c r="F687" s="92" t="s">
        <v>610</v>
      </c>
      <c r="K687" s="241" t="s">
        <v>1119</v>
      </c>
      <c r="L687" s="241"/>
      <c r="M687" s="112" t="str">
        <f>F687</f>
        <v>Pr &gt; F</v>
      </c>
      <c r="N687" s="113" t="str">
        <f>A677</f>
        <v>Variable dependiente: NFCCM5</v>
      </c>
      <c r="R687" s="242" t="str">
        <f>K687</f>
        <v>Fuente de variación (FV)</v>
      </c>
      <c r="S687" s="242"/>
      <c r="T687" s="112"/>
      <c r="U687" s="114" t="str">
        <f>N687</f>
        <v>Variable dependiente: NFCCM5</v>
      </c>
    </row>
    <row r="688" spans="1:21" ht="16.5" thickBot="1" x14ac:dyDescent="0.3">
      <c r="A688" s="110" t="s">
        <v>594</v>
      </c>
      <c r="B688" s="68">
        <v>3</v>
      </c>
      <c r="C688" s="68">
        <v>218.25</v>
      </c>
      <c r="D688" s="68">
        <v>72.75</v>
      </c>
      <c r="E688" s="68">
        <v>2.5</v>
      </c>
      <c r="F688" s="74">
        <v>9.1999999999999998E-2</v>
      </c>
      <c r="K688" s="243" t="str">
        <f>A688</f>
        <v>Rep</v>
      </c>
      <c r="L688" s="244"/>
      <c r="M688" s="115">
        <f>F688</f>
        <v>9.1999999999999998E-2</v>
      </c>
      <c r="N688" s="115"/>
      <c r="R688" s="245" t="str">
        <f>K688</f>
        <v>Rep</v>
      </c>
      <c r="S688" s="246"/>
      <c r="T688" s="116">
        <f>M688</f>
        <v>9.1999999999999998E-2</v>
      </c>
      <c r="U688" s="115"/>
    </row>
    <row r="689" spans="1:21" ht="16.5" thickBot="1" x14ac:dyDescent="0.3">
      <c r="A689" s="110" t="s">
        <v>592</v>
      </c>
      <c r="B689" s="68">
        <v>1</v>
      </c>
      <c r="C689" s="68">
        <v>36.125</v>
      </c>
      <c r="D689" s="68">
        <v>36.125</v>
      </c>
      <c r="E689" s="68">
        <v>1.24</v>
      </c>
      <c r="F689" s="74">
        <v>0.27960000000000002</v>
      </c>
      <c r="K689" s="237" t="str">
        <f>A696</f>
        <v>A</v>
      </c>
      <c r="L689" s="238"/>
      <c r="M689" s="117">
        <f>F696</f>
        <v>0.17730000000000001</v>
      </c>
      <c r="N689" s="117"/>
      <c r="R689" s="239" t="str">
        <f t="shared" ref="R689:R692" si="50">K689</f>
        <v>A</v>
      </c>
      <c r="S689" s="240"/>
      <c r="T689" s="118">
        <f t="shared" ref="T689:T692" si="51">M689</f>
        <v>0.17730000000000001</v>
      </c>
      <c r="U689" s="117"/>
    </row>
    <row r="690" spans="1:21" ht="16.5" thickBot="1" x14ac:dyDescent="0.3">
      <c r="A690" s="110" t="s">
        <v>618</v>
      </c>
      <c r="B690" s="68">
        <v>3</v>
      </c>
      <c r="C690" s="68">
        <v>35.125</v>
      </c>
      <c r="D690" s="68">
        <v>11.7083333</v>
      </c>
      <c r="E690" s="68">
        <v>0.4</v>
      </c>
      <c r="F690" s="74">
        <v>0.75270000000000004</v>
      </c>
      <c r="K690" s="237" t="str">
        <f>A690</f>
        <v>A*Rep</v>
      </c>
      <c r="L690" s="238"/>
      <c r="M690" s="117">
        <f>F690</f>
        <v>0.75270000000000004</v>
      </c>
      <c r="N690" s="119"/>
      <c r="R690" s="239" t="str">
        <f t="shared" si="50"/>
        <v>A*Rep</v>
      </c>
      <c r="S690" s="240"/>
      <c r="T690" s="118">
        <f t="shared" si="51"/>
        <v>0.75270000000000004</v>
      </c>
      <c r="U690" s="119"/>
    </row>
    <row r="691" spans="1:21" ht="16.5" thickBot="1" x14ac:dyDescent="0.3">
      <c r="A691" s="110" t="s">
        <v>593</v>
      </c>
      <c r="B691" s="68">
        <v>3</v>
      </c>
      <c r="C691" s="68">
        <v>236</v>
      </c>
      <c r="D691" s="68">
        <v>78.666666699999993</v>
      </c>
      <c r="E691" s="68">
        <v>2.71</v>
      </c>
      <c r="F691" s="74">
        <v>7.5899999999999995E-2</v>
      </c>
      <c r="K691" s="237" t="str">
        <f>A691</f>
        <v>B</v>
      </c>
      <c r="L691" s="238"/>
      <c r="M691" s="117">
        <f>F691</f>
        <v>7.5899999999999995E-2</v>
      </c>
      <c r="N691" s="117"/>
      <c r="R691" s="239" t="str">
        <f t="shared" si="50"/>
        <v>B</v>
      </c>
      <c r="S691" s="240"/>
      <c r="T691" s="118">
        <f t="shared" si="51"/>
        <v>7.5899999999999995E-2</v>
      </c>
      <c r="U691" s="117"/>
    </row>
    <row r="692" spans="1:21" ht="15.75" x14ac:dyDescent="0.25">
      <c r="A692" s="109" t="s">
        <v>619</v>
      </c>
      <c r="B692" s="77">
        <v>3</v>
      </c>
      <c r="C692" s="77">
        <v>351.375</v>
      </c>
      <c r="D692" s="77">
        <v>117.125</v>
      </c>
      <c r="E692" s="77">
        <v>4.03</v>
      </c>
      <c r="F692" s="78">
        <v>2.3400000000000001E-2</v>
      </c>
      <c r="K692" s="237" t="str">
        <f>A692</f>
        <v>A*B</v>
      </c>
      <c r="L692" s="238"/>
      <c r="M692" s="117">
        <f>F692</f>
        <v>2.3400000000000001E-2</v>
      </c>
      <c r="N692" s="117"/>
      <c r="R692" s="239" t="str">
        <f t="shared" si="50"/>
        <v>A*B</v>
      </c>
      <c r="S692" s="240"/>
      <c r="T692" s="118">
        <f t="shared" si="51"/>
        <v>2.3400000000000001E-2</v>
      </c>
      <c r="U692" s="117"/>
    </row>
    <row r="693" spans="1:21" ht="16.5" thickBot="1" x14ac:dyDescent="0.3">
      <c r="A693" s="65"/>
      <c r="K693" s="231" t="s">
        <v>1120</v>
      </c>
      <c r="L693" s="232"/>
      <c r="M693" s="233">
        <f>B685</f>
        <v>61.611020000000003</v>
      </c>
      <c r="N693" s="234"/>
      <c r="R693" s="235" t="s">
        <v>1120</v>
      </c>
      <c r="S693" s="236"/>
      <c r="T693" s="233">
        <f>M693</f>
        <v>61.611020000000003</v>
      </c>
      <c r="U693" s="234"/>
    </row>
    <row r="694" spans="1:21" ht="25.5" customHeight="1" thickBot="1" x14ac:dyDescent="0.3">
      <c r="A694" s="253" t="s">
        <v>620</v>
      </c>
      <c r="B694" s="252"/>
      <c r="C694" s="252"/>
      <c r="D694" s="252"/>
      <c r="E694" s="252"/>
      <c r="F694" s="252"/>
      <c r="J694">
        <v>1</v>
      </c>
    </row>
    <row r="695" spans="1:21" ht="39.75" thickBot="1" x14ac:dyDescent="0.3">
      <c r="A695" s="84" t="s">
        <v>605</v>
      </c>
      <c r="B695" s="83" t="s">
        <v>606</v>
      </c>
      <c r="C695" s="83" t="s">
        <v>617</v>
      </c>
      <c r="D695" s="83" t="s">
        <v>608</v>
      </c>
      <c r="E695" s="83" t="s">
        <v>609</v>
      </c>
      <c r="F695" s="95" t="s">
        <v>610</v>
      </c>
      <c r="J695">
        <v>2</v>
      </c>
    </row>
    <row r="696" spans="1:21" x14ac:dyDescent="0.25">
      <c r="A696" s="109" t="s">
        <v>592</v>
      </c>
      <c r="B696" s="77">
        <v>1</v>
      </c>
      <c r="C696" s="77">
        <v>36.125</v>
      </c>
      <c r="D696" s="77">
        <v>36.125</v>
      </c>
      <c r="E696" s="77">
        <v>3.09</v>
      </c>
      <c r="F696" s="78">
        <v>0.17730000000000001</v>
      </c>
      <c r="J696">
        <v>3</v>
      </c>
    </row>
    <row r="697" spans="1:21" x14ac:dyDescent="0.25">
      <c r="A697" s="79"/>
      <c r="J697">
        <v>4</v>
      </c>
    </row>
    <row r="698" spans="1:21" x14ac:dyDescent="0.25">
      <c r="A698" s="79"/>
      <c r="J698">
        <v>5</v>
      </c>
    </row>
    <row r="699" spans="1:21" x14ac:dyDescent="0.25">
      <c r="J699">
        <v>6</v>
      </c>
    </row>
    <row r="700" spans="1:21" x14ac:dyDescent="0.25">
      <c r="A700" s="80"/>
      <c r="J700">
        <v>7</v>
      </c>
    </row>
    <row r="701" spans="1:21" ht="31.5" x14ac:dyDescent="0.25">
      <c r="A701" s="64" t="s">
        <v>590</v>
      </c>
      <c r="J701">
        <v>8</v>
      </c>
    </row>
    <row r="702" spans="1:21" x14ac:dyDescent="0.25">
      <c r="A702" s="79"/>
      <c r="J702">
        <v>9</v>
      </c>
    </row>
    <row r="703" spans="1:21" ht="25.5" x14ac:dyDescent="0.25">
      <c r="A703" s="81" t="s">
        <v>595</v>
      </c>
      <c r="J703">
        <v>10</v>
      </c>
    </row>
    <row r="704" spans="1:21" x14ac:dyDescent="0.25">
      <c r="A704" s="81"/>
      <c r="J704">
        <v>11</v>
      </c>
    </row>
    <row r="705" spans="1:21" ht="38.25" x14ac:dyDescent="0.25">
      <c r="A705" s="81" t="s">
        <v>699</v>
      </c>
      <c r="J705">
        <v>12</v>
      </c>
    </row>
    <row r="706" spans="1:21" ht="15.75" thickBot="1" x14ac:dyDescent="0.3">
      <c r="A706" s="65"/>
      <c r="J706">
        <v>13</v>
      </c>
    </row>
    <row r="707" spans="1:21" ht="39.75" thickBot="1" x14ac:dyDescent="0.3">
      <c r="A707" s="90" t="s">
        <v>605</v>
      </c>
      <c r="B707" s="91" t="s">
        <v>606</v>
      </c>
      <c r="C707" s="91" t="s">
        <v>607</v>
      </c>
      <c r="D707" s="91" t="s">
        <v>608</v>
      </c>
      <c r="E707" s="91" t="s">
        <v>609</v>
      </c>
      <c r="F707" s="92" t="s">
        <v>610</v>
      </c>
      <c r="J707">
        <v>14</v>
      </c>
    </row>
    <row r="708" spans="1:21" ht="15.75" thickBot="1" x14ac:dyDescent="0.3">
      <c r="A708" s="110" t="s">
        <v>611</v>
      </c>
      <c r="B708" s="68">
        <v>13</v>
      </c>
      <c r="C708" s="68">
        <v>637.625</v>
      </c>
      <c r="D708" s="68">
        <v>49.048076999999999</v>
      </c>
      <c r="E708" s="68">
        <v>0.91</v>
      </c>
      <c r="F708" s="74">
        <v>0.56120000000000003</v>
      </c>
      <c r="J708">
        <v>15</v>
      </c>
    </row>
    <row r="709" spans="1:21" ht="15.75" thickBot="1" x14ac:dyDescent="0.3">
      <c r="A709" s="110" t="s">
        <v>612</v>
      </c>
      <c r="B709" s="68">
        <v>18</v>
      </c>
      <c r="C709" s="68">
        <v>971.25</v>
      </c>
      <c r="D709" s="68">
        <v>53.958333000000003</v>
      </c>
      <c r="E709" s="68"/>
      <c r="F709" s="74"/>
      <c r="J709">
        <v>16</v>
      </c>
    </row>
    <row r="710" spans="1:21" ht="25.5" x14ac:dyDescent="0.25">
      <c r="A710" s="109" t="s">
        <v>613</v>
      </c>
      <c r="B710" s="77">
        <v>31</v>
      </c>
      <c r="C710" s="77">
        <v>1608.875</v>
      </c>
      <c r="D710" s="77"/>
      <c r="E710" s="77"/>
      <c r="F710" s="78"/>
      <c r="J710">
        <v>17</v>
      </c>
    </row>
    <row r="711" spans="1:21" ht="15.75" thickBot="1" x14ac:dyDescent="0.3">
      <c r="A711" s="65"/>
      <c r="J711">
        <v>18</v>
      </c>
    </row>
    <row r="712" spans="1:21" ht="27" thickBot="1" x14ac:dyDescent="0.3">
      <c r="A712" s="93" t="s">
        <v>614</v>
      </c>
      <c r="B712" s="91" t="s">
        <v>615</v>
      </c>
      <c r="C712" s="91" t="s">
        <v>616</v>
      </c>
      <c r="D712" s="92" t="s">
        <v>700</v>
      </c>
      <c r="J712">
        <v>19</v>
      </c>
    </row>
    <row r="713" spans="1:21" x14ac:dyDescent="0.25">
      <c r="A713" s="94">
        <v>0.39631699999999997</v>
      </c>
      <c r="B713" s="77">
        <v>78.879289999999997</v>
      </c>
      <c r="C713" s="77">
        <v>7.3456340000000004</v>
      </c>
      <c r="D713" s="78">
        <v>9.3125</v>
      </c>
      <c r="J713">
        <v>20</v>
      </c>
    </row>
    <row r="714" spans="1:21" ht="15.75" thickBot="1" x14ac:dyDescent="0.3">
      <c r="A714" s="65"/>
      <c r="J714">
        <v>21</v>
      </c>
    </row>
    <row r="715" spans="1:21" ht="39.75" thickBot="1" x14ac:dyDescent="0.3">
      <c r="A715" s="90" t="s">
        <v>605</v>
      </c>
      <c r="B715" s="91" t="s">
        <v>606</v>
      </c>
      <c r="C715" s="91" t="s">
        <v>617</v>
      </c>
      <c r="D715" s="91" t="s">
        <v>608</v>
      </c>
      <c r="E715" s="91" t="s">
        <v>609</v>
      </c>
      <c r="F715" s="92" t="s">
        <v>610</v>
      </c>
      <c r="K715" s="241" t="s">
        <v>1119</v>
      </c>
      <c r="L715" s="241"/>
      <c r="M715" s="112" t="str">
        <f>F715</f>
        <v>Pr &gt; F</v>
      </c>
      <c r="N715" s="113" t="str">
        <f>A705</f>
        <v>Variable dependiente: NFCCM6</v>
      </c>
      <c r="R715" s="242" t="str">
        <f>K715</f>
        <v>Fuente de variación (FV)</v>
      </c>
      <c r="S715" s="242"/>
      <c r="T715" s="112"/>
      <c r="U715" s="114" t="str">
        <f>N715</f>
        <v>Variable dependiente: NFCCM6</v>
      </c>
    </row>
    <row r="716" spans="1:21" ht="16.5" thickBot="1" x14ac:dyDescent="0.3">
      <c r="A716" s="110" t="s">
        <v>594</v>
      </c>
      <c r="B716" s="68">
        <v>3</v>
      </c>
      <c r="C716" s="68">
        <v>230.625</v>
      </c>
      <c r="D716" s="68">
        <v>76.875</v>
      </c>
      <c r="E716" s="68">
        <v>1.42</v>
      </c>
      <c r="F716" s="74">
        <v>0.26829999999999998</v>
      </c>
      <c r="K716" s="243" t="str">
        <f>A716</f>
        <v>Rep</v>
      </c>
      <c r="L716" s="244"/>
      <c r="M716" s="115">
        <f>F716</f>
        <v>0.26829999999999998</v>
      </c>
      <c r="N716" s="115"/>
      <c r="R716" s="245" t="str">
        <f>K716</f>
        <v>Rep</v>
      </c>
      <c r="S716" s="246"/>
      <c r="T716" s="116">
        <f>M716</f>
        <v>0.26829999999999998</v>
      </c>
      <c r="U716" s="115"/>
    </row>
    <row r="717" spans="1:21" ht="16.5" thickBot="1" x14ac:dyDescent="0.3">
      <c r="A717" s="110" t="s">
        <v>592</v>
      </c>
      <c r="B717" s="68">
        <v>1</v>
      </c>
      <c r="C717" s="68">
        <v>21.125</v>
      </c>
      <c r="D717" s="68">
        <v>21.125</v>
      </c>
      <c r="E717" s="68">
        <v>0.39</v>
      </c>
      <c r="F717" s="74">
        <v>0.53939999999999999</v>
      </c>
      <c r="K717" s="237" t="str">
        <f>A724</f>
        <v>A</v>
      </c>
      <c r="L717" s="238"/>
      <c r="M717" s="117">
        <f>F724</f>
        <v>0.48930000000000001</v>
      </c>
      <c r="N717" s="117"/>
      <c r="R717" s="239" t="str">
        <f t="shared" ref="R717:R720" si="52">K717</f>
        <v>A</v>
      </c>
      <c r="S717" s="240"/>
      <c r="T717" s="118">
        <f t="shared" ref="T717:T720" si="53">M717</f>
        <v>0.48930000000000001</v>
      </c>
      <c r="U717" s="117"/>
    </row>
    <row r="718" spans="1:21" ht="16.5" thickBot="1" x14ac:dyDescent="0.3">
      <c r="A718" s="110" t="s">
        <v>618</v>
      </c>
      <c r="B718" s="68">
        <v>3</v>
      </c>
      <c r="C718" s="68">
        <v>102.625</v>
      </c>
      <c r="D718" s="68">
        <v>34.2083333</v>
      </c>
      <c r="E718" s="68">
        <v>0.63</v>
      </c>
      <c r="F718" s="74">
        <v>0.60270000000000001</v>
      </c>
      <c r="K718" s="237" t="str">
        <f>A718</f>
        <v>A*Rep</v>
      </c>
      <c r="L718" s="238"/>
      <c r="M718" s="117">
        <f>F718</f>
        <v>0.60270000000000001</v>
      </c>
      <c r="N718" s="119"/>
      <c r="R718" s="239" t="str">
        <f t="shared" si="52"/>
        <v>A*Rep</v>
      </c>
      <c r="S718" s="240"/>
      <c r="T718" s="118">
        <f t="shared" si="53"/>
        <v>0.60270000000000001</v>
      </c>
      <c r="U718" s="119"/>
    </row>
    <row r="719" spans="1:21" ht="16.5" thickBot="1" x14ac:dyDescent="0.3">
      <c r="A719" s="110" t="s">
        <v>593</v>
      </c>
      <c r="B719" s="68">
        <v>3</v>
      </c>
      <c r="C719" s="68">
        <v>224.125</v>
      </c>
      <c r="D719" s="68">
        <v>74.708333300000007</v>
      </c>
      <c r="E719" s="68">
        <v>1.38</v>
      </c>
      <c r="F719" s="74">
        <v>0.27960000000000002</v>
      </c>
      <c r="K719" s="237" t="str">
        <f>A719</f>
        <v>B</v>
      </c>
      <c r="L719" s="238"/>
      <c r="M719" s="117">
        <f>F719</f>
        <v>0.27960000000000002</v>
      </c>
      <c r="N719" s="117"/>
      <c r="R719" s="239" t="str">
        <f t="shared" si="52"/>
        <v>B</v>
      </c>
      <c r="S719" s="240"/>
      <c r="T719" s="118">
        <f t="shared" si="53"/>
        <v>0.27960000000000002</v>
      </c>
      <c r="U719" s="117"/>
    </row>
    <row r="720" spans="1:21" ht="15.75" x14ac:dyDescent="0.25">
      <c r="A720" s="109" t="s">
        <v>619</v>
      </c>
      <c r="B720" s="77">
        <v>3</v>
      </c>
      <c r="C720" s="77">
        <v>59.125</v>
      </c>
      <c r="D720" s="77">
        <v>19.7083333</v>
      </c>
      <c r="E720" s="77">
        <v>0.37</v>
      </c>
      <c r="F720" s="78">
        <v>0.77890000000000004</v>
      </c>
      <c r="K720" s="237" t="str">
        <f>A720</f>
        <v>A*B</v>
      </c>
      <c r="L720" s="238"/>
      <c r="M720" s="117">
        <f>F720</f>
        <v>0.77890000000000004</v>
      </c>
      <c r="N720" s="117"/>
      <c r="R720" s="239" t="str">
        <f t="shared" si="52"/>
        <v>A*B</v>
      </c>
      <c r="S720" s="240"/>
      <c r="T720" s="118">
        <f t="shared" si="53"/>
        <v>0.77890000000000004</v>
      </c>
      <c r="U720" s="117"/>
    </row>
    <row r="721" spans="1:21" ht="16.5" thickBot="1" x14ac:dyDescent="0.3">
      <c r="A721" s="65"/>
      <c r="K721" s="231" t="s">
        <v>1120</v>
      </c>
      <c r="L721" s="232"/>
      <c r="M721" s="233">
        <f>B713</f>
        <v>78.879289999999997</v>
      </c>
      <c r="N721" s="234"/>
      <c r="R721" s="235" t="s">
        <v>1120</v>
      </c>
      <c r="S721" s="236"/>
      <c r="T721" s="233">
        <f>M721</f>
        <v>78.879289999999997</v>
      </c>
      <c r="U721" s="234"/>
    </row>
    <row r="722" spans="1:21" ht="25.5" customHeight="1" thickBot="1" x14ac:dyDescent="0.3">
      <c r="A722" s="253" t="s">
        <v>620</v>
      </c>
      <c r="B722" s="252"/>
      <c r="C722" s="252"/>
      <c r="D722" s="252"/>
      <c r="E722" s="252"/>
      <c r="F722" s="252"/>
      <c r="J722">
        <v>1</v>
      </c>
    </row>
    <row r="723" spans="1:21" ht="39.75" thickBot="1" x14ac:dyDescent="0.3">
      <c r="A723" s="84" t="s">
        <v>605</v>
      </c>
      <c r="B723" s="83" t="s">
        <v>606</v>
      </c>
      <c r="C723" s="83" t="s">
        <v>617</v>
      </c>
      <c r="D723" s="83" t="s">
        <v>608</v>
      </c>
      <c r="E723" s="83" t="s">
        <v>609</v>
      </c>
      <c r="F723" s="95" t="s">
        <v>610</v>
      </c>
      <c r="J723">
        <v>2</v>
      </c>
    </row>
    <row r="724" spans="1:21" x14ac:dyDescent="0.25">
      <c r="A724" s="109" t="s">
        <v>592</v>
      </c>
      <c r="B724" s="77">
        <v>1</v>
      </c>
      <c r="C724" s="77">
        <v>21.125</v>
      </c>
      <c r="D724" s="77">
        <v>21.125</v>
      </c>
      <c r="E724" s="77">
        <v>0.62</v>
      </c>
      <c r="F724" s="78">
        <v>0.48930000000000001</v>
      </c>
      <c r="J724">
        <v>3</v>
      </c>
    </row>
    <row r="725" spans="1:21" x14ac:dyDescent="0.25">
      <c r="A725" s="79"/>
      <c r="J725">
        <v>4</v>
      </c>
    </row>
    <row r="726" spans="1:21" x14ac:dyDescent="0.25">
      <c r="A726" s="79"/>
      <c r="J726">
        <v>5</v>
      </c>
    </row>
    <row r="727" spans="1:21" x14ac:dyDescent="0.25">
      <c r="J727">
        <v>6</v>
      </c>
    </row>
    <row r="728" spans="1:21" x14ac:dyDescent="0.25">
      <c r="A728" s="80"/>
      <c r="J728">
        <v>7</v>
      </c>
    </row>
    <row r="729" spans="1:21" ht="31.5" x14ac:dyDescent="0.25">
      <c r="A729" s="64" t="s">
        <v>590</v>
      </c>
      <c r="J729">
        <v>8</v>
      </c>
    </row>
    <row r="730" spans="1:21" x14ac:dyDescent="0.25">
      <c r="A730" s="79"/>
      <c r="J730">
        <v>9</v>
      </c>
    </row>
    <row r="731" spans="1:21" ht="25.5" x14ac:dyDescent="0.25">
      <c r="A731" s="81" t="s">
        <v>595</v>
      </c>
      <c r="J731">
        <v>10</v>
      </c>
    </row>
    <row r="732" spans="1:21" x14ac:dyDescent="0.25">
      <c r="A732" s="81"/>
      <c r="J732">
        <v>11</v>
      </c>
    </row>
    <row r="733" spans="1:21" ht="38.25" x14ac:dyDescent="0.25">
      <c r="A733" s="81" t="s">
        <v>701</v>
      </c>
      <c r="J733">
        <v>12</v>
      </c>
    </row>
    <row r="734" spans="1:21" ht="15.75" thickBot="1" x14ac:dyDescent="0.3">
      <c r="A734" s="65"/>
      <c r="J734">
        <v>13</v>
      </c>
    </row>
    <row r="735" spans="1:21" ht="39.75" thickBot="1" x14ac:dyDescent="0.3">
      <c r="A735" s="90" t="s">
        <v>605</v>
      </c>
      <c r="B735" s="91" t="s">
        <v>606</v>
      </c>
      <c r="C735" s="91" t="s">
        <v>607</v>
      </c>
      <c r="D735" s="91" t="s">
        <v>608</v>
      </c>
      <c r="E735" s="91" t="s">
        <v>609</v>
      </c>
      <c r="F735" s="92" t="s">
        <v>610</v>
      </c>
      <c r="J735">
        <v>14</v>
      </c>
    </row>
    <row r="736" spans="1:21" ht="15.75" thickBot="1" x14ac:dyDescent="0.3">
      <c r="A736" s="110" t="s">
        <v>611</v>
      </c>
      <c r="B736" s="68">
        <v>13</v>
      </c>
      <c r="C736" s="68">
        <v>10.7955875</v>
      </c>
      <c r="D736" s="68">
        <v>0.83042981000000005</v>
      </c>
      <c r="E736" s="68">
        <v>2.34</v>
      </c>
      <c r="F736" s="74">
        <v>4.7899999999999998E-2</v>
      </c>
      <c r="J736">
        <v>15</v>
      </c>
    </row>
    <row r="737" spans="1:45" ht="15.75" thickBot="1" x14ac:dyDescent="0.3">
      <c r="A737" s="110" t="s">
        <v>612</v>
      </c>
      <c r="B737" s="68">
        <v>18</v>
      </c>
      <c r="C737" s="68">
        <v>6.3882124999999998</v>
      </c>
      <c r="D737" s="68">
        <v>0.35490069000000002</v>
      </c>
      <c r="E737" s="68"/>
      <c r="F737" s="74"/>
      <c r="J737">
        <v>16</v>
      </c>
    </row>
    <row r="738" spans="1:45" ht="25.5" x14ac:dyDescent="0.25">
      <c r="A738" s="109" t="s">
        <v>613</v>
      </c>
      <c r="B738" s="77">
        <v>31</v>
      </c>
      <c r="C738" s="77">
        <v>17.183800000000002</v>
      </c>
      <c r="D738" s="77"/>
      <c r="E738" s="77"/>
      <c r="F738" s="78"/>
      <c r="J738">
        <v>17</v>
      </c>
    </row>
    <row r="739" spans="1:45" ht="15.75" thickBot="1" x14ac:dyDescent="0.3">
      <c r="A739" s="65"/>
      <c r="J739">
        <v>18</v>
      </c>
    </row>
    <row r="740" spans="1:45" ht="27" thickBot="1" x14ac:dyDescent="0.3">
      <c r="A740" s="93" t="s">
        <v>614</v>
      </c>
      <c r="B740" s="91" t="s">
        <v>615</v>
      </c>
      <c r="C740" s="91" t="s">
        <v>616</v>
      </c>
      <c r="D740" s="92" t="s">
        <v>702</v>
      </c>
      <c r="J740">
        <v>19</v>
      </c>
    </row>
    <row r="741" spans="1:45" x14ac:dyDescent="0.25">
      <c r="A741" s="94">
        <v>0.62824199999999997</v>
      </c>
      <c r="B741" s="77">
        <v>67.505430000000004</v>
      </c>
      <c r="C741" s="77">
        <v>0.59573500000000001</v>
      </c>
      <c r="D741" s="78">
        <v>0.88249999999999995</v>
      </c>
      <c r="J741">
        <v>20</v>
      </c>
    </row>
    <row r="742" spans="1:45" ht="15.75" thickBot="1" x14ac:dyDescent="0.3">
      <c r="A742" s="65"/>
      <c r="J742">
        <v>21</v>
      </c>
    </row>
    <row r="743" spans="1:45" ht="39.75" thickBot="1" x14ac:dyDescent="0.3">
      <c r="A743" s="90" t="s">
        <v>605</v>
      </c>
      <c r="B743" s="91" t="s">
        <v>606</v>
      </c>
      <c r="C743" s="91" t="s">
        <v>617</v>
      </c>
      <c r="D743" s="91" t="s">
        <v>608</v>
      </c>
      <c r="E743" s="91" t="s">
        <v>609</v>
      </c>
      <c r="F743" s="92" t="s">
        <v>610</v>
      </c>
      <c r="K743" s="241" t="s">
        <v>1119</v>
      </c>
      <c r="L743" s="241"/>
      <c r="M743" s="112" t="str">
        <f>F743</f>
        <v>Pr &gt; F</v>
      </c>
      <c r="N743" s="113" t="str">
        <f>A733</f>
        <v>Variable dependiente: PFPCM1</v>
      </c>
      <c r="R743" s="242" t="str">
        <f>K743</f>
        <v>Fuente de variación (FV)</v>
      </c>
      <c r="S743" s="242"/>
      <c r="T743" s="112"/>
      <c r="U743" s="114" t="str">
        <f>N743</f>
        <v>Variable dependiente: PFPCM1</v>
      </c>
      <c r="V743">
        <v>1</v>
      </c>
      <c r="W743">
        <v>2</v>
      </c>
      <c r="X743">
        <v>3</v>
      </c>
      <c r="Y743">
        <v>4</v>
      </c>
      <c r="Z743">
        <v>5</v>
      </c>
      <c r="AA743">
        <v>6</v>
      </c>
      <c r="AP743" s="221"/>
      <c r="AQ743" s="221"/>
      <c r="AR743" s="221"/>
      <c r="AS743" s="221"/>
    </row>
    <row r="744" spans="1:45" ht="16.5" thickBot="1" x14ac:dyDescent="0.3">
      <c r="A744" s="110" t="s">
        <v>594</v>
      </c>
      <c r="B744" s="68">
        <v>3</v>
      </c>
      <c r="C744" s="68">
        <v>0.54647500000000004</v>
      </c>
      <c r="D744" s="68">
        <v>0.18215833000000001</v>
      </c>
      <c r="E744" s="68">
        <v>0.51</v>
      </c>
      <c r="F744" s="74">
        <v>0.67830000000000001</v>
      </c>
      <c r="K744" s="243" t="str">
        <f>A744</f>
        <v>Rep</v>
      </c>
      <c r="L744" s="244"/>
      <c r="M744" s="115">
        <f>F744</f>
        <v>0.67830000000000001</v>
      </c>
      <c r="N744" s="115"/>
      <c r="R744" s="245" t="str">
        <f>K744</f>
        <v>Rep</v>
      </c>
      <c r="S744" s="246"/>
      <c r="T744" s="116">
        <f>M744</f>
        <v>0.67830000000000001</v>
      </c>
      <c r="U744" s="115"/>
      <c r="AP744" s="141"/>
      <c r="AQ744" s="142"/>
      <c r="AR744" s="128"/>
    </row>
    <row r="745" spans="1:45" ht="16.5" thickBot="1" x14ac:dyDescent="0.3">
      <c r="A745" s="110" t="s">
        <v>592</v>
      </c>
      <c r="B745" s="68">
        <v>1</v>
      </c>
      <c r="C745" s="68">
        <v>3.1125124999999998</v>
      </c>
      <c r="D745" s="68">
        <v>3.1125124999999998</v>
      </c>
      <c r="E745" s="68">
        <v>8.77</v>
      </c>
      <c r="F745" s="74">
        <v>8.3999999999999995E-3</v>
      </c>
      <c r="K745" s="237" t="str">
        <f>A752</f>
        <v>A</v>
      </c>
      <c r="L745" s="238"/>
      <c r="M745" s="117">
        <f>F752</f>
        <v>1.9099999999999999E-2</v>
      </c>
      <c r="N745" s="117"/>
      <c r="R745" s="239" t="str">
        <f t="shared" ref="R745:R748" si="54">K745</f>
        <v>A</v>
      </c>
      <c r="S745" s="240"/>
      <c r="T745" s="118">
        <f t="shared" ref="T745:T748" si="55">M745</f>
        <v>1.9099999999999999E-2</v>
      </c>
      <c r="U745" s="117"/>
      <c r="AP745" s="135"/>
      <c r="AQ745" s="144"/>
      <c r="AR745" s="131"/>
      <c r="AS745" s="145"/>
    </row>
    <row r="746" spans="1:45" ht="16.5" thickBot="1" x14ac:dyDescent="0.3">
      <c r="A746" s="110" t="s">
        <v>618</v>
      </c>
      <c r="B746" s="68">
        <v>3</v>
      </c>
      <c r="C746" s="68">
        <v>0.43806250000000002</v>
      </c>
      <c r="D746" s="68">
        <v>0.14602082999999999</v>
      </c>
      <c r="E746" s="68">
        <v>0.41</v>
      </c>
      <c r="F746" s="74">
        <v>0.74680000000000002</v>
      </c>
      <c r="K746" s="237" t="str">
        <f>A746</f>
        <v>A*Rep</v>
      </c>
      <c r="L746" s="238"/>
      <c r="M746" s="117">
        <f>F746</f>
        <v>0.74680000000000002</v>
      </c>
      <c r="N746" s="119"/>
      <c r="R746" s="239" t="str">
        <f t="shared" si="54"/>
        <v>A*Rep</v>
      </c>
      <c r="S746" s="240"/>
      <c r="T746" s="118">
        <f t="shared" si="55"/>
        <v>0.74680000000000002</v>
      </c>
      <c r="U746" s="119"/>
      <c r="AP746" s="141"/>
      <c r="AQ746" s="142"/>
      <c r="AR746" s="128"/>
    </row>
    <row r="747" spans="1:45" ht="16.5" thickBot="1" x14ac:dyDescent="0.3">
      <c r="A747" s="110" t="s">
        <v>593</v>
      </c>
      <c r="B747" s="68">
        <v>3</v>
      </c>
      <c r="C747" s="68">
        <v>4.9358250000000004</v>
      </c>
      <c r="D747" s="68">
        <v>1.645275</v>
      </c>
      <c r="E747" s="68">
        <v>4.6399999999999997</v>
      </c>
      <c r="F747" s="74">
        <v>1.43E-2</v>
      </c>
      <c r="K747" s="237" t="str">
        <f>A747</f>
        <v>B</v>
      </c>
      <c r="L747" s="238"/>
      <c r="M747" s="117">
        <f>F747</f>
        <v>1.43E-2</v>
      </c>
      <c r="N747" s="117"/>
      <c r="R747" s="239" t="str">
        <f t="shared" si="54"/>
        <v>B</v>
      </c>
      <c r="S747" s="240"/>
      <c r="T747" s="118">
        <f t="shared" si="55"/>
        <v>1.43E-2</v>
      </c>
      <c r="U747" s="117"/>
      <c r="AP747" s="141"/>
      <c r="AQ747" s="142"/>
      <c r="AR747" s="128"/>
    </row>
    <row r="748" spans="1:45" ht="15.75" x14ac:dyDescent="0.25">
      <c r="A748" s="109" t="s">
        <v>619</v>
      </c>
      <c r="B748" s="77">
        <v>3</v>
      </c>
      <c r="C748" s="77">
        <v>1.7627124999999999</v>
      </c>
      <c r="D748" s="77">
        <v>0.58757082999999999</v>
      </c>
      <c r="E748" s="77">
        <v>1.66</v>
      </c>
      <c r="F748" s="78">
        <v>0.21199999999999999</v>
      </c>
      <c r="K748" s="237" t="str">
        <f>A748</f>
        <v>A*B</v>
      </c>
      <c r="L748" s="238"/>
      <c r="M748" s="117">
        <f>F748</f>
        <v>0.21199999999999999</v>
      </c>
      <c r="N748" s="117"/>
      <c r="R748" s="239" t="str">
        <f t="shared" si="54"/>
        <v>A*B</v>
      </c>
      <c r="S748" s="240"/>
      <c r="T748" s="118">
        <f t="shared" si="55"/>
        <v>0.21199999999999999</v>
      </c>
      <c r="U748" s="117"/>
      <c r="AP748" s="127"/>
      <c r="AQ748" s="137"/>
      <c r="AR748" s="128"/>
    </row>
    <row r="749" spans="1:45" ht="16.5" thickBot="1" x14ac:dyDescent="0.3">
      <c r="A749" s="65"/>
      <c r="K749" s="231" t="s">
        <v>1120</v>
      </c>
      <c r="L749" s="232"/>
      <c r="M749" s="233">
        <f>B741</f>
        <v>67.505430000000004</v>
      </c>
      <c r="N749" s="234"/>
      <c r="R749" s="235" t="s">
        <v>1120</v>
      </c>
      <c r="S749" s="236"/>
      <c r="T749" s="233">
        <f>M749</f>
        <v>67.505430000000004</v>
      </c>
      <c r="U749" s="234"/>
      <c r="AP749" s="127"/>
      <c r="AQ749" s="137"/>
      <c r="AR749" s="128"/>
    </row>
    <row r="750" spans="1:45" ht="25.5" customHeight="1" thickBot="1" x14ac:dyDescent="0.3">
      <c r="A750" s="253" t="s">
        <v>620</v>
      </c>
      <c r="B750" s="252"/>
      <c r="C750" s="252"/>
      <c r="D750" s="252"/>
      <c r="E750" s="252"/>
      <c r="F750" s="252"/>
      <c r="J750">
        <v>1</v>
      </c>
      <c r="AP750" s="114"/>
      <c r="AQ750" s="114"/>
      <c r="AR750" s="114"/>
      <c r="AS750" s="114"/>
    </row>
    <row r="751" spans="1:45" ht="39.75" thickBot="1" x14ac:dyDescent="0.3">
      <c r="A751" s="84" t="s">
        <v>605</v>
      </c>
      <c r="B751" s="83" t="s">
        <v>606</v>
      </c>
      <c r="C751" s="83" t="s">
        <v>617</v>
      </c>
      <c r="D751" s="83" t="s">
        <v>608</v>
      </c>
      <c r="E751" s="83" t="s">
        <v>609</v>
      </c>
      <c r="F751" s="95" t="s">
        <v>610</v>
      </c>
      <c r="J751">
        <v>2</v>
      </c>
      <c r="AP751" s="146">
        <f>T912</f>
        <v>0.62509999999999999</v>
      </c>
      <c r="AQ751" s="146"/>
      <c r="AR751" s="146">
        <f>T940</f>
        <v>0.13120000000000001</v>
      </c>
    </row>
    <row r="752" spans="1:45" x14ac:dyDescent="0.25">
      <c r="A752" s="109" t="s">
        <v>592</v>
      </c>
      <c r="B752" s="77">
        <v>1</v>
      </c>
      <c r="C752" s="77">
        <v>3.1125124999999998</v>
      </c>
      <c r="D752" s="77">
        <v>3.1125124999999998</v>
      </c>
      <c r="E752" s="77">
        <v>21.32</v>
      </c>
      <c r="F752" s="78">
        <v>1.9099999999999999E-2</v>
      </c>
      <c r="J752">
        <v>3</v>
      </c>
      <c r="AP752" s="146">
        <f t="shared" ref="AP752:AP756" si="56">T913</f>
        <v>0.22819999999999999</v>
      </c>
      <c r="AQ752" s="146"/>
      <c r="AR752" s="146">
        <f t="shared" ref="AR752:AR756" si="57">T941</f>
        <v>0.2467</v>
      </c>
    </row>
    <row r="753" spans="1:44" x14ac:dyDescent="0.25">
      <c r="A753" s="79"/>
      <c r="J753">
        <v>4</v>
      </c>
      <c r="AP753" s="146">
        <f t="shared" si="56"/>
        <v>0.96619999999999995</v>
      </c>
      <c r="AQ753" s="146"/>
      <c r="AR753" s="146">
        <f t="shared" si="57"/>
        <v>0.64019999999999999</v>
      </c>
    </row>
    <row r="754" spans="1:44" x14ac:dyDescent="0.25">
      <c r="A754" s="79"/>
      <c r="J754">
        <v>5</v>
      </c>
      <c r="AP754" s="147">
        <f t="shared" si="56"/>
        <v>7.4999999999999997E-3</v>
      </c>
      <c r="AQ754" s="147"/>
      <c r="AR754" s="147">
        <f t="shared" si="57"/>
        <v>1E-4</v>
      </c>
    </row>
    <row r="755" spans="1:44" x14ac:dyDescent="0.25">
      <c r="J755">
        <v>6</v>
      </c>
      <c r="AP755" s="146">
        <f t="shared" si="56"/>
        <v>0.46339999999999998</v>
      </c>
      <c r="AQ755" s="146"/>
      <c r="AR755" s="146">
        <f t="shared" si="57"/>
        <v>0.37909999999999999</v>
      </c>
    </row>
    <row r="756" spans="1:44" x14ac:dyDescent="0.25">
      <c r="A756" s="80"/>
      <c r="J756">
        <v>7</v>
      </c>
      <c r="AP756" s="146">
        <f t="shared" si="56"/>
        <v>79.232010000000002</v>
      </c>
      <c r="AQ756" s="146"/>
      <c r="AR756" s="146">
        <f t="shared" si="57"/>
        <v>51.206740000000003</v>
      </c>
    </row>
    <row r="757" spans="1:44" ht="31.5" x14ac:dyDescent="0.25">
      <c r="A757" s="64" t="s">
        <v>590</v>
      </c>
      <c r="J757">
        <v>8</v>
      </c>
      <c r="AB757" s="220"/>
      <c r="AC757" s="220"/>
      <c r="AD757" s="148" t="str">
        <f>U743</f>
        <v>Variable dependiente: PFPCM1</v>
      </c>
      <c r="AE757" s="1"/>
      <c r="AF757" s="148"/>
      <c r="AG757" s="1"/>
      <c r="AH757" s="148"/>
      <c r="AI757" s="1"/>
      <c r="AJ757" s="148"/>
      <c r="AK757" s="1"/>
      <c r="AL757" s="148"/>
      <c r="AM757" s="1"/>
      <c r="AN757" s="148"/>
      <c r="AO757" s="1"/>
      <c r="AP757" s="148"/>
      <c r="AQ757" s="1"/>
    </row>
    <row r="758" spans="1:44" ht="15.75" x14ac:dyDescent="0.25">
      <c r="A758" s="79"/>
      <c r="J758">
        <v>9</v>
      </c>
      <c r="AB758" s="220"/>
      <c r="AC758" s="220"/>
      <c r="AD758" s="148"/>
      <c r="AE758" s="1"/>
      <c r="AF758" s="148" t="str">
        <f>U771</f>
        <v>Variable dependiente: PFPCM2</v>
      </c>
      <c r="AG758" s="1"/>
      <c r="AH758" s="148"/>
      <c r="AI758" s="1"/>
      <c r="AJ758" s="148"/>
      <c r="AK758" s="1"/>
      <c r="AL758" s="148"/>
      <c r="AM758" s="1"/>
      <c r="AN758" s="148"/>
      <c r="AO758" s="1"/>
      <c r="AP758" s="148"/>
      <c r="AQ758" s="1"/>
    </row>
    <row r="759" spans="1:44" ht="25.5" x14ac:dyDescent="0.25">
      <c r="A759" s="81" t="s">
        <v>595</v>
      </c>
      <c r="J759">
        <v>10</v>
      </c>
      <c r="AB759" s="220"/>
      <c r="AC759" s="220"/>
      <c r="AD759" s="148"/>
      <c r="AE759" s="1"/>
      <c r="AF759" s="148"/>
      <c r="AG759" s="1"/>
      <c r="AH759" t="str">
        <f>U799</f>
        <v>Variable dependiente: PFPCM3</v>
      </c>
      <c r="AI759" s="1"/>
      <c r="AJ759" s="148"/>
      <c r="AK759" s="1"/>
      <c r="AL759" s="148"/>
      <c r="AM759" s="1"/>
      <c r="AN759" s="148"/>
      <c r="AO759" s="1"/>
      <c r="AP759" s="148"/>
      <c r="AQ759" s="1"/>
    </row>
    <row r="760" spans="1:44" ht="15.75" x14ac:dyDescent="0.25">
      <c r="A760" s="81"/>
      <c r="J760">
        <v>11</v>
      </c>
      <c r="V760" s="220"/>
      <c r="W760" s="220"/>
      <c r="X760" s="148"/>
      <c r="Y760" s="1"/>
      <c r="Z760" s="148"/>
      <c r="AA760" s="1"/>
      <c r="AB760" s="148"/>
      <c r="AC760" s="1"/>
      <c r="AD760" s="148"/>
      <c r="AE760" s="1"/>
      <c r="AF760" s="148"/>
      <c r="AG760" s="1"/>
      <c r="AH760" s="148"/>
      <c r="AI760" s="1"/>
      <c r="AJ760" s="148" t="str">
        <f>U827</f>
        <v>Variable dependiente: PFPCM4</v>
      </c>
      <c r="AK760" s="149"/>
    </row>
    <row r="761" spans="1:44" ht="38.25" x14ac:dyDescent="0.25">
      <c r="A761" s="81" t="s">
        <v>703</v>
      </c>
      <c r="J761">
        <v>12</v>
      </c>
      <c r="X761" s="148"/>
      <c r="Y761" s="1"/>
      <c r="Z761" s="148"/>
      <c r="AA761" s="1"/>
      <c r="AB761" s="148"/>
      <c r="AC761" s="1"/>
      <c r="AD761" s="148"/>
      <c r="AE761" s="1"/>
      <c r="AF761" s="148"/>
      <c r="AG761" s="1"/>
      <c r="AH761" s="148"/>
      <c r="AI761" s="1"/>
      <c r="AJ761" s="148"/>
      <c r="AK761" s="149"/>
      <c r="AL761" t="str">
        <f>U855</f>
        <v>Variable dependiente: PFPCM5</v>
      </c>
    </row>
    <row r="762" spans="1:44" ht="15.75" thickBot="1" x14ac:dyDescent="0.3">
      <c r="A762" s="65"/>
      <c r="J762">
        <v>13</v>
      </c>
      <c r="AN762" t="str">
        <f>U883</f>
        <v>Variable dependiente: PFPCM6</v>
      </c>
    </row>
    <row r="763" spans="1:44" ht="39.75" thickBot="1" x14ac:dyDescent="0.3">
      <c r="A763" s="90" t="s">
        <v>605</v>
      </c>
      <c r="B763" s="91" t="s">
        <v>606</v>
      </c>
      <c r="C763" s="91" t="s">
        <v>607</v>
      </c>
      <c r="D763" s="91" t="s">
        <v>608</v>
      </c>
      <c r="E763" s="91" t="s">
        <v>609</v>
      </c>
      <c r="F763" s="92" t="s">
        <v>610</v>
      </c>
      <c r="J763">
        <v>14</v>
      </c>
      <c r="AP763" t="str">
        <f>U911</f>
        <v>Variable dependiente: PFSCM1</v>
      </c>
    </row>
    <row r="764" spans="1:44" ht="15.75" thickBot="1" x14ac:dyDescent="0.3">
      <c r="A764" s="110" t="s">
        <v>611</v>
      </c>
      <c r="B764" s="68">
        <v>13</v>
      </c>
      <c r="C764" s="68">
        <v>9.9126156200000004</v>
      </c>
      <c r="D764" s="68">
        <v>0.76250888999999999</v>
      </c>
      <c r="E764" s="68">
        <v>0.96</v>
      </c>
      <c r="F764" s="74">
        <v>0.52110000000000001</v>
      </c>
      <c r="J764">
        <v>15</v>
      </c>
      <c r="AR764" t="str">
        <f>U939</f>
        <v>Variable dependiente: PFSCM2</v>
      </c>
    </row>
    <row r="765" spans="1:44" ht="15.75" thickBot="1" x14ac:dyDescent="0.3">
      <c r="A765" s="110" t="s">
        <v>612</v>
      </c>
      <c r="B765" s="68">
        <v>18</v>
      </c>
      <c r="C765" s="68">
        <v>14.318731250000001</v>
      </c>
      <c r="D765" s="68">
        <v>0.79548507000000002</v>
      </c>
      <c r="E765" s="68"/>
      <c r="F765" s="74"/>
      <c r="J765">
        <v>16</v>
      </c>
    </row>
    <row r="766" spans="1:44" ht="25.5" x14ac:dyDescent="0.25">
      <c r="A766" s="109" t="s">
        <v>613</v>
      </c>
      <c r="B766" s="77">
        <v>31</v>
      </c>
      <c r="C766" s="77">
        <v>24.231346869999999</v>
      </c>
      <c r="D766" s="77"/>
      <c r="E766" s="77"/>
      <c r="F766" s="78"/>
      <c r="J766">
        <v>17</v>
      </c>
    </row>
    <row r="767" spans="1:44" ht="15.75" thickBot="1" x14ac:dyDescent="0.3">
      <c r="A767" s="65"/>
      <c r="J767">
        <v>18</v>
      </c>
    </row>
    <row r="768" spans="1:44" ht="27" thickBot="1" x14ac:dyDescent="0.3">
      <c r="A768" s="93" t="s">
        <v>614</v>
      </c>
      <c r="B768" s="91" t="s">
        <v>615</v>
      </c>
      <c r="C768" s="91" t="s">
        <v>616</v>
      </c>
      <c r="D768" s="92" t="s">
        <v>704</v>
      </c>
      <c r="J768">
        <v>19</v>
      </c>
    </row>
    <row r="769" spans="1:21" x14ac:dyDescent="0.25">
      <c r="A769" s="94">
        <v>0.409082</v>
      </c>
      <c r="B769" s="77">
        <v>50.902070000000002</v>
      </c>
      <c r="C769" s="77">
        <v>0.89190000000000003</v>
      </c>
      <c r="D769" s="78">
        <v>1.7521880000000001</v>
      </c>
      <c r="J769">
        <v>20</v>
      </c>
    </row>
    <row r="770" spans="1:21" ht="15.75" thickBot="1" x14ac:dyDescent="0.3">
      <c r="A770" s="65"/>
      <c r="J770">
        <v>21</v>
      </c>
    </row>
    <row r="771" spans="1:21" ht="39.75" thickBot="1" x14ac:dyDescent="0.3">
      <c r="A771" s="90" t="s">
        <v>605</v>
      </c>
      <c r="B771" s="91" t="s">
        <v>606</v>
      </c>
      <c r="C771" s="91" t="s">
        <v>617</v>
      </c>
      <c r="D771" s="91" t="s">
        <v>608</v>
      </c>
      <c r="E771" s="91" t="s">
        <v>609</v>
      </c>
      <c r="F771" s="92" t="s">
        <v>610</v>
      </c>
      <c r="K771" s="241" t="s">
        <v>1119</v>
      </c>
      <c r="L771" s="241"/>
      <c r="M771" s="112" t="str">
        <f>F771</f>
        <v>Pr &gt; F</v>
      </c>
      <c r="N771" s="113" t="str">
        <f>A761</f>
        <v>Variable dependiente: PFPCM2</v>
      </c>
      <c r="R771" s="242" t="str">
        <f>K771</f>
        <v>Fuente de variación (FV)</v>
      </c>
      <c r="S771" s="242"/>
      <c r="T771" s="112"/>
      <c r="U771" s="114" t="str">
        <f>N771</f>
        <v>Variable dependiente: PFPCM2</v>
      </c>
    </row>
    <row r="772" spans="1:21" ht="16.5" thickBot="1" x14ac:dyDescent="0.3">
      <c r="A772" s="110" t="s">
        <v>594</v>
      </c>
      <c r="B772" s="68">
        <v>3</v>
      </c>
      <c r="C772" s="68">
        <v>1.3757593699999999</v>
      </c>
      <c r="D772" s="68">
        <v>0.45858645999999997</v>
      </c>
      <c r="E772" s="68">
        <v>0.57999999999999996</v>
      </c>
      <c r="F772" s="74">
        <v>0.63790000000000002</v>
      </c>
      <c r="K772" s="243" t="str">
        <f>A772</f>
        <v>Rep</v>
      </c>
      <c r="L772" s="244"/>
      <c r="M772" s="115">
        <f>F772</f>
        <v>0.63790000000000002</v>
      </c>
      <c r="N772" s="115"/>
      <c r="R772" s="245" t="str">
        <f>K772</f>
        <v>Rep</v>
      </c>
      <c r="S772" s="246"/>
      <c r="T772" s="116">
        <f>M772</f>
        <v>0.63790000000000002</v>
      </c>
      <c r="U772" s="115"/>
    </row>
    <row r="773" spans="1:21" ht="16.5" thickBot="1" x14ac:dyDescent="0.3">
      <c r="A773" s="110" t="s">
        <v>592</v>
      </c>
      <c r="B773" s="68">
        <v>1</v>
      </c>
      <c r="C773" s="68">
        <v>0.19687813000000001</v>
      </c>
      <c r="D773" s="68">
        <v>0.19687813000000001</v>
      </c>
      <c r="E773" s="68">
        <v>0.25</v>
      </c>
      <c r="F773" s="74">
        <v>0.62490000000000001</v>
      </c>
      <c r="K773" s="237" t="str">
        <f>A780</f>
        <v>A</v>
      </c>
      <c r="L773" s="238"/>
      <c r="M773" s="117">
        <f>F780</f>
        <v>0.49430000000000002</v>
      </c>
      <c r="N773" s="117"/>
      <c r="R773" s="239" t="str">
        <f t="shared" ref="R773:R776" si="58">K773</f>
        <v>A</v>
      </c>
      <c r="S773" s="240"/>
      <c r="T773" s="118">
        <f t="shared" ref="T773:T776" si="59">M773</f>
        <v>0.49430000000000002</v>
      </c>
      <c r="U773" s="117"/>
    </row>
    <row r="774" spans="1:21" ht="16.5" thickBot="1" x14ac:dyDescent="0.3">
      <c r="A774" s="110" t="s">
        <v>618</v>
      </c>
      <c r="B774" s="68">
        <v>3</v>
      </c>
      <c r="C774" s="68">
        <v>0.98073438000000002</v>
      </c>
      <c r="D774" s="68">
        <v>0.32691145999999999</v>
      </c>
      <c r="E774" s="68">
        <v>0.41</v>
      </c>
      <c r="F774" s="74">
        <v>0.74709999999999999</v>
      </c>
      <c r="K774" s="237" t="str">
        <f>A774</f>
        <v>A*Rep</v>
      </c>
      <c r="L774" s="238"/>
      <c r="M774" s="117">
        <f>F774</f>
        <v>0.74709999999999999</v>
      </c>
      <c r="N774" s="119"/>
      <c r="R774" s="239" t="str">
        <f t="shared" si="58"/>
        <v>A*Rep</v>
      </c>
      <c r="S774" s="240"/>
      <c r="T774" s="118">
        <f t="shared" si="59"/>
        <v>0.74709999999999999</v>
      </c>
      <c r="U774" s="119"/>
    </row>
    <row r="775" spans="1:21" ht="16.5" thickBot="1" x14ac:dyDescent="0.3">
      <c r="A775" s="110" t="s">
        <v>593</v>
      </c>
      <c r="B775" s="68">
        <v>3</v>
      </c>
      <c r="C775" s="68">
        <v>6.8142093800000003</v>
      </c>
      <c r="D775" s="68">
        <v>2.27140312</v>
      </c>
      <c r="E775" s="68">
        <v>2.86</v>
      </c>
      <c r="F775" s="74">
        <v>6.6100000000000006E-2</v>
      </c>
      <c r="K775" s="237" t="str">
        <f>A775</f>
        <v>B</v>
      </c>
      <c r="L775" s="238"/>
      <c r="M775" s="117">
        <f>F775</f>
        <v>6.6100000000000006E-2</v>
      </c>
      <c r="N775" s="117"/>
      <c r="R775" s="239" t="str">
        <f t="shared" si="58"/>
        <v>B</v>
      </c>
      <c r="S775" s="240"/>
      <c r="T775" s="118">
        <f t="shared" si="59"/>
        <v>6.6100000000000006E-2</v>
      </c>
      <c r="U775" s="117"/>
    </row>
    <row r="776" spans="1:21" ht="15.75" x14ac:dyDescent="0.25">
      <c r="A776" s="109" t="s">
        <v>619</v>
      </c>
      <c r="B776" s="77">
        <v>3</v>
      </c>
      <c r="C776" s="77">
        <v>0.54503438000000004</v>
      </c>
      <c r="D776" s="77">
        <v>0.18167812999999999</v>
      </c>
      <c r="E776" s="77">
        <v>0.23</v>
      </c>
      <c r="F776" s="78">
        <v>0.87539999999999996</v>
      </c>
      <c r="K776" s="237" t="str">
        <f>A776</f>
        <v>A*B</v>
      </c>
      <c r="L776" s="238"/>
      <c r="M776" s="117">
        <f>F776</f>
        <v>0.87539999999999996</v>
      </c>
      <c r="N776" s="117"/>
      <c r="R776" s="239" t="str">
        <f t="shared" si="58"/>
        <v>A*B</v>
      </c>
      <c r="S776" s="240"/>
      <c r="T776" s="118">
        <f t="shared" si="59"/>
        <v>0.87539999999999996</v>
      </c>
      <c r="U776" s="117"/>
    </row>
    <row r="777" spans="1:21" ht="16.5" thickBot="1" x14ac:dyDescent="0.3">
      <c r="A777" s="65"/>
      <c r="K777" s="231" t="s">
        <v>1120</v>
      </c>
      <c r="L777" s="232"/>
      <c r="M777" s="233">
        <f>B769</f>
        <v>50.902070000000002</v>
      </c>
      <c r="N777" s="234"/>
      <c r="R777" s="235" t="s">
        <v>1120</v>
      </c>
      <c r="S777" s="236"/>
      <c r="T777" s="233">
        <f>M777</f>
        <v>50.902070000000002</v>
      </c>
      <c r="U777" s="234"/>
    </row>
    <row r="778" spans="1:21" ht="25.5" customHeight="1" thickBot="1" x14ac:dyDescent="0.3">
      <c r="A778" s="253" t="s">
        <v>620</v>
      </c>
      <c r="B778" s="252"/>
      <c r="C778" s="252"/>
      <c r="D778" s="252"/>
      <c r="E778" s="252"/>
      <c r="F778" s="252"/>
      <c r="J778">
        <v>1</v>
      </c>
    </row>
    <row r="779" spans="1:21" ht="39.75" thickBot="1" x14ac:dyDescent="0.3">
      <c r="A779" s="84" t="s">
        <v>605</v>
      </c>
      <c r="B779" s="83" t="s">
        <v>606</v>
      </c>
      <c r="C779" s="83" t="s">
        <v>617</v>
      </c>
      <c r="D779" s="83" t="s">
        <v>608</v>
      </c>
      <c r="E779" s="83" t="s">
        <v>609</v>
      </c>
      <c r="F779" s="95" t="s">
        <v>610</v>
      </c>
      <c r="J779">
        <v>2</v>
      </c>
    </row>
    <row r="780" spans="1:21" x14ac:dyDescent="0.25">
      <c r="A780" s="109" t="s">
        <v>592</v>
      </c>
      <c r="B780" s="77">
        <v>1</v>
      </c>
      <c r="C780" s="77">
        <v>0.19687813000000001</v>
      </c>
      <c r="D780" s="77">
        <v>0.19687813000000001</v>
      </c>
      <c r="E780" s="77">
        <v>0.6</v>
      </c>
      <c r="F780" s="78">
        <v>0.49430000000000002</v>
      </c>
      <c r="J780">
        <v>3</v>
      </c>
    </row>
    <row r="781" spans="1:21" x14ac:dyDescent="0.25">
      <c r="A781" s="79"/>
      <c r="J781">
        <v>4</v>
      </c>
    </row>
    <row r="782" spans="1:21" x14ac:dyDescent="0.25">
      <c r="A782" s="79"/>
      <c r="J782">
        <v>5</v>
      </c>
    </row>
    <row r="783" spans="1:21" x14ac:dyDescent="0.25">
      <c r="J783">
        <v>6</v>
      </c>
    </row>
    <row r="784" spans="1:21" x14ac:dyDescent="0.25">
      <c r="A784" s="80"/>
      <c r="J784">
        <v>7</v>
      </c>
    </row>
    <row r="785" spans="1:21" ht="31.5" x14ac:dyDescent="0.25">
      <c r="A785" s="64" t="s">
        <v>590</v>
      </c>
      <c r="J785">
        <v>8</v>
      </c>
    </row>
    <row r="786" spans="1:21" x14ac:dyDescent="0.25">
      <c r="A786" s="79"/>
      <c r="J786">
        <v>9</v>
      </c>
    </row>
    <row r="787" spans="1:21" ht="25.5" x14ac:dyDescent="0.25">
      <c r="A787" s="81" t="s">
        <v>595</v>
      </c>
      <c r="J787">
        <v>10</v>
      </c>
    </row>
    <row r="788" spans="1:21" x14ac:dyDescent="0.25">
      <c r="A788" s="81"/>
      <c r="J788">
        <v>11</v>
      </c>
    </row>
    <row r="789" spans="1:21" ht="38.25" x14ac:dyDescent="0.25">
      <c r="A789" s="81" t="s">
        <v>705</v>
      </c>
      <c r="J789">
        <v>12</v>
      </c>
    </row>
    <row r="790" spans="1:21" ht="15.75" thickBot="1" x14ac:dyDescent="0.3">
      <c r="A790" s="65"/>
      <c r="J790">
        <v>13</v>
      </c>
    </row>
    <row r="791" spans="1:21" ht="39.75" thickBot="1" x14ac:dyDescent="0.3">
      <c r="A791" s="90" t="s">
        <v>605</v>
      </c>
      <c r="B791" s="91" t="s">
        <v>606</v>
      </c>
      <c r="C791" s="91" t="s">
        <v>607</v>
      </c>
      <c r="D791" s="91" t="s">
        <v>608</v>
      </c>
      <c r="E791" s="91" t="s">
        <v>609</v>
      </c>
      <c r="F791" s="92" t="s">
        <v>610</v>
      </c>
      <c r="J791">
        <v>14</v>
      </c>
    </row>
    <row r="792" spans="1:21" ht="15.75" thickBot="1" x14ac:dyDescent="0.3">
      <c r="A792" s="110" t="s">
        <v>611</v>
      </c>
      <c r="B792" s="68">
        <v>13</v>
      </c>
      <c r="C792" s="68">
        <v>20.775749999999999</v>
      </c>
      <c r="D792" s="68">
        <v>1.59813462</v>
      </c>
      <c r="E792" s="68">
        <v>1.89</v>
      </c>
      <c r="F792" s="74">
        <v>0.1052</v>
      </c>
      <c r="J792">
        <v>15</v>
      </c>
    </row>
    <row r="793" spans="1:21" ht="15.75" thickBot="1" x14ac:dyDescent="0.3">
      <c r="A793" s="110" t="s">
        <v>612</v>
      </c>
      <c r="B793" s="68">
        <v>18</v>
      </c>
      <c r="C793" s="68">
        <v>15.244999999999999</v>
      </c>
      <c r="D793" s="68">
        <v>0.84694444000000002</v>
      </c>
      <c r="E793" s="68"/>
      <c r="F793" s="74"/>
      <c r="J793">
        <v>16</v>
      </c>
    </row>
    <row r="794" spans="1:21" ht="25.5" x14ac:dyDescent="0.25">
      <c r="A794" s="109" t="s">
        <v>613</v>
      </c>
      <c r="B794" s="77">
        <v>31</v>
      </c>
      <c r="C794" s="77">
        <v>36.02075</v>
      </c>
      <c r="D794" s="77"/>
      <c r="E794" s="77"/>
      <c r="F794" s="78"/>
      <c r="J794">
        <v>17</v>
      </c>
    </row>
    <row r="795" spans="1:21" ht="15.75" thickBot="1" x14ac:dyDescent="0.3">
      <c r="A795" s="65"/>
      <c r="J795">
        <v>18</v>
      </c>
    </row>
    <row r="796" spans="1:21" ht="27" thickBot="1" x14ac:dyDescent="0.3">
      <c r="A796" s="93" t="s">
        <v>614</v>
      </c>
      <c r="B796" s="91" t="s">
        <v>615</v>
      </c>
      <c r="C796" s="91" t="s">
        <v>616</v>
      </c>
      <c r="D796" s="92" t="s">
        <v>706</v>
      </c>
      <c r="J796">
        <v>19</v>
      </c>
    </row>
    <row r="797" spans="1:21" x14ac:dyDescent="0.25">
      <c r="A797" s="94">
        <v>0.57677199999999995</v>
      </c>
      <c r="B797" s="77">
        <v>51.811169999999997</v>
      </c>
      <c r="C797" s="77">
        <v>0.920296</v>
      </c>
      <c r="D797" s="78">
        <v>1.7762500000000001</v>
      </c>
      <c r="J797">
        <v>20</v>
      </c>
    </row>
    <row r="798" spans="1:21" ht="15.75" thickBot="1" x14ac:dyDescent="0.3">
      <c r="A798" s="65"/>
      <c r="J798">
        <v>21</v>
      </c>
    </row>
    <row r="799" spans="1:21" ht="39.75" thickBot="1" x14ac:dyDescent="0.3">
      <c r="A799" s="90" t="s">
        <v>605</v>
      </c>
      <c r="B799" s="91" t="s">
        <v>606</v>
      </c>
      <c r="C799" s="91" t="s">
        <v>617</v>
      </c>
      <c r="D799" s="91" t="s">
        <v>608</v>
      </c>
      <c r="E799" s="91" t="s">
        <v>609</v>
      </c>
      <c r="F799" s="92" t="s">
        <v>610</v>
      </c>
      <c r="K799" s="241" t="s">
        <v>1119</v>
      </c>
      <c r="L799" s="241"/>
      <c r="M799" s="112" t="str">
        <f>F799</f>
        <v>Pr &gt; F</v>
      </c>
      <c r="N799" s="113" t="str">
        <f>A789</f>
        <v>Variable dependiente: PFPCM3</v>
      </c>
      <c r="R799" s="242" t="str">
        <f>K799</f>
        <v>Fuente de variación (FV)</v>
      </c>
      <c r="S799" s="242"/>
      <c r="T799" s="112"/>
      <c r="U799" s="114" t="str">
        <f>N799</f>
        <v>Variable dependiente: PFPCM3</v>
      </c>
    </row>
    <row r="800" spans="1:21" ht="16.5" thickBot="1" x14ac:dyDescent="0.3">
      <c r="A800" s="110" t="s">
        <v>594</v>
      </c>
      <c r="B800" s="68">
        <v>3</v>
      </c>
      <c r="C800" s="68">
        <v>5.658525</v>
      </c>
      <c r="D800" s="68">
        <v>1.8861749999999999</v>
      </c>
      <c r="E800" s="68">
        <v>2.23</v>
      </c>
      <c r="F800" s="74">
        <v>0.1201</v>
      </c>
      <c r="K800" s="243" t="str">
        <f>A800</f>
        <v>Rep</v>
      </c>
      <c r="L800" s="244"/>
      <c r="M800" s="115">
        <f>F800</f>
        <v>0.1201</v>
      </c>
      <c r="N800" s="115"/>
      <c r="R800" s="245" t="str">
        <f>K800</f>
        <v>Rep</v>
      </c>
      <c r="S800" s="246"/>
      <c r="T800" s="116">
        <f>M800</f>
        <v>0.1201</v>
      </c>
      <c r="U800" s="115"/>
    </row>
    <row r="801" spans="1:21" ht="16.5" thickBot="1" x14ac:dyDescent="0.3">
      <c r="A801" s="110" t="s">
        <v>592</v>
      </c>
      <c r="B801" s="68">
        <v>1</v>
      </c>
      <c r="C801" s="68">
        <v>8.0801999999999996</v>
      </c>
      <c r="D801" s="68">
        <v>8.0801999999999996</v>
      </c>
      <c r="E801" s="68">
        <v>9.5399999999999991</v>
      </c>
      <c r="F801" s="74">
        <v>6.3E-3</v>
      </c>
      <c r="K801" s="237" t="str">
        <f>A808</f>
        <v>A</v>
      </c>
      <c r="L801" s="238"/>
      <c r="M801" s="117">
        <f>F808</f>
        <v>6.7999999999999996E-3</v>
      </c>
      <c r="N801" s="117"/>
      <c r="R801" s="239" t="str">
        <f t="shared" ref="R801:R804" si="60">K801</f>
        <v>A</v>
      </c>
      <c r="S801" s="240"/>
      <c r="T801" s="118">
        <f t="shared" ref="T801:T804" si="61">M801</f>
        <v>6.7999999999999996E-3</v>
      </c>
      <c r="U801" s="117"/>
    </row>
    <row r="802" spans="1:21" ht="16.5" thickBot="1" x14ac:dyDescent="0.3">
      <c r="A802" s="110" t="s">
        <v>618</v>
      </c>
      <c r="B802" s="68">
        <v>3</v>
      </c>
      <c r="C802" s="68">
        <v>0.54157500000000003</v>
      </c>
      <c r="D802" s="68">
        <v>0.18052499999999999</v>
      </c>
      <c r="E802" s="68">
        <v>0.21</v>
      </c>
      <c r="F802" s="74">
        <v>0.88600000000000001</v>
      </c>
      <c r="K802" s="237" t="str">
        <f>A802</f>
        <v>A*Rep</v>
      </c>
      <c r="L802" s="238"/>
      <c r="M802" s="117">
        <f>F802</f>
        <v>0.88600000000000001</v>
      </c>
      <c r="N802" s="119"/>
      <c r="R802" s="239" t="str">
        <f t="shared" si="60"/>
        <v>A*Rep</v>
      </c>
      <c r="S802" s="240"/>
      <c r="T802" s="118">
        <f t="shared" si="61"/>
        <v>0.88600000000000001</v>
      </c>
      <c r="U802" s="119"/>
    </row>
    <row r="803" spans="1:21" ht="16.5" thickBot="1" x14ac:dyDescent="0.3">
      <c r="A803" s="110" t="s">
        <v>593</v>
      </c>
      <c r="B803" s="68">
        <v>3</v>
      </c>
      <c r="C803" s="68">
        <v>2.9736750000000001</v>
      </c>
      <c r="D803" s="68">
        <v>0.99122500000000002</v>
      </c>
      <c r="E803" s="68">
        <v>1.17</v>
      </c>
      <c r="F803" s="74">
        <v>0.34860000000000002</v>
      </c>
      <c r="K803" s="237" t="str">
        <f>A803</f>
        <v>B</v>
      </c>
      <c r="L803" s="238"/>
      <c r="M803" s="117">
        <f>F803</f>
        <v>0.34860000000000002</v>
      </c>
      <c r="N803" s="117"/>
      <c r="R803" s="239" t="str">
        <f t="shared" si="60"/>
        <v>B</v>
      </c>
      <c r="S803" s="240"/>
      <c r="T803" s="118">
        <f t="shared" si="61"/>
        <v>0.34860000000000002</v>
      </c>
      <c r="U803" s="117"/>
    </row>
    <row r="804" spans="1:21" ht="15.75" x14ac:dyDescent="0.25">
      <c r="A804" s="109" t="s">
        <v>619</v>
      </c>
      <c r="B804" s="77">
        <v>3</v>
      </c>
      <c r="C804" s="77">
        <v>3.5217749999999999</v>
      </c>
      <c r="D804" s="77">
        <v>1.1739250000000001</v>
      </c>
      <c r="E804" s="77">
        <v>1.39</v>
      </c>
      <c r="F804" s="78">
        <v>0.2792</v>
      </c>
      <c r="K804" s="237" t="str">
        <f>A804</f>
        <v>A*B</v>
      </c>
      <c r="L804" s="238"/>
      <c r="M804" s="117">
        <f>F804</f>
        <v>0.2792</v>
      </c>
      <c r="N804" s="117"/>
      <c r="R804" s="239" t="str">
        <f t="shared" si="60"/>
        <v>A*B</v>
      </c>
      <c r="S804" s="240"/>
      <c r="T804" s="118">
        <f t="shared" si="61"/>
        <v>0.2792</v>
      </c>
      <c r="U804" s="117"/>
    </row>
    <row r="805" spans="1:21" ht="16.5" thickBot="1" x14ac:dyDescent="0.3">
      <c r="A805" s="65"/>
      <c r="K805" s="231" t="s">
        <v>1120</v>
      </c>
      <c r="L805" s="232"/>
      <c r="M805" s="233">
        <f>B797</f>
        <v>51.811169999999997</v>
      </c>
      <c r="N805" s="234"/>
      <c r="R805" s="235" t="s">
        <v>1120</v>
      </c>
      <c r="S805" s="236"/>
      <c r="T805" s="233">
        <f>M805</f>
        <v>51.811169999999997</v>
      </c>
      <c r="U805" s="234"/>
    </row>
    <row r="806" spans="1:21" ht="25.5" customHeight="1" thickBot="1" x14ac:dyDescent="0.3">
      <c r="A806" s="253" t="s">
        <v>620</v>
      </c>
      <c r="B806" s="252"/>
      <c r="C806" s="252"/>
      <c r="D806" s="252"/>
      <c r="E806" s="252"/>
      <c r="F806" s="252"/>
      <c r="J806">
        <v>1</v>
      </c>
    </row>
    <row r="807" spans="1:21" ht="39.75" thickBot="1" x14ac:dyDescent="0.3">
      <c r="A807" s="84" t="s">
        <v>605</v>
      </c>
      <c r="B807" s="83" t="s">
        <v>606</v>
      </c>
      <c r="C807" s="83" t="s">
        <v>617</v>
      </c>
      <c r="D807" s="83" t="s">
        <v>608</v>
      </c>
      <c r="E807" s="83" t="s">
        <v>609</v>
      </c>
      <c r="F807" s="95" t="s">
        <v>610</v>
      </c>
      <c r="J807">
        <v>2</v>
      </c>
    </row>
    <row r="808" spans="1:21" x14ac:dyDescent="0.25">
      <c r="A808" s="109" t="s">
        <v>592</v>
      </c>
      <c r="B808" s="77">
        <v>1</v>
      </c>
      <c r="C808" s="77">
        <v>8.0801999999999996</v>
      </c>
      <c r="D808" s="77">
        <v>8.0801999999999996</v>
      </c>
      <c r="E808" s="77">
        <v>44.76</v>
      </c>
      <c r="F808" s="78">
        <v>6.7999999999999996E-3</v>
      </c>
      <c r="J808">
        <v>3</v>
      </c>
    </row>
    <row r="809" spans="1:21" x14ac:dyDescent="0.25">
      <c r="A809" s="79"/>
      <c r="J809">
        <v>4</v>
      </c>
    </row>
    <row r="810" spans="1:21" x14ac:dyDescent="0.25">
      <c r="A810" s="79"/>
      <c r="J810">
        <v>5</v>
      </c>
    </row>
    <row r="811" spans="1:21" x14ac:dyDescent="0.25">
      <c r="J811">
        <v>6</v>
      </c>
    </row>
    <row r="812" spans="1:21" x14ac:dyDescent="0.25">
      <c r="A812" s="80"/>
      <c r="J812">
        <v>7</v>
      </c>
    </row>
    <row r="813" spans="1:21" ht="31.5" x14ac:dyDescent="0.25">
      <c r="A813" s="64" t="s">
        <v>590</v>
      </c>
      <c r="J813">
        <v>8</v>
      </c>
    </row>
    <row r="814" spans="1:21" x14ac:dyDescent="0.25">
      <c r="A814" s="79"/>
      <c r="J814">
        <v>9</v>
      </c>
    </row>
    <row r="815" spans="1:21" ht="25.5" x14ac:dyDescent="0.25">
      <c r="A815" s="81" t="s">
        <v>595</v>
      </c>
      <c r="J815">
        <v>10</v>
      </c>
    </row>
    <row r="816" spans="1:21" x14ac:dyDescent="0.25">
      <c r="A816" s="81"/>
      <c r="J816">
        <v>11</v>
      </c>
    </row>
    <row r="817" spans="1:21" ht="38.25" x14ac:dyDescent="0.25">
      <c r="A817" s="81" t="s">
        <v>707</v>
      </c>
      <c r="J817">
        <v>12</v>
      </c>
    </row>
    <row r="818" spans="1:21" ht="15.75" thickBot="1" x14ac:dyDescent="0.3">
      <c r="A818" s="65"/>
      <c r="J818">
        <v>13</v>
      </c>
    </row>
    <row r="819" spans="1:21" ht="39.75" thickBot="1" x14ac:dyDescent="0.3">
      <c r="A819" s="90" t="s">
        <v>605</v>
      </c>
      <c r="B819" s="91" t="s">
        <v>606</v>
      </c>
      <c r="C819" s="91" t="s">
        <v>607</v>
      </c>
      <c r="D819" s="91" t="s">
        <v>608</v>
      </c>
      <c r="E819" s="91" t="s">
        <v>609</v>
      </c>
      <c r="F819" s="92" t="s">
        <v>610</v>
      </c>
      <c r="J819">
        <v>14</v>
      </c>
    </row>
    <row r="820" spans="1:21" ht="15.75" thickBot="1" x14ac:dyDescent="0.3">
      <c r="A820" s="110" t="s">
        <v>611</v>
      </c>
      <c r="B820" s="68">
        <v>13</v>
      </c>
      <c r="C820" s="68">
        <v>33.159399999999998</v>
      </c>
      <c r="D820" s="68">
        <v>2.55072308</v>
      </c>
      <c r="E820" s="68">
        <v>2.34</v>
      </c>
      <c r="F820" s="74">
        <v>4.7500000000000001E-2</v>
      </c>
      <c r="J820">
        <v>15</v>
      </c>
    </row>
    <row r="821" spans="1:21" ht="15.75" thickBot="1" x14ac:dyDescent="0.3">
      <c r="A821" s="110" t="s">
        <v>612</v>
      </c>
      <c r="B821" s="68">
        <v>18</v>
      </c>
      <c r="C821" s="68">
        <v>19.57995</v>
      </c>
      <c r="D821" s="68">
        <v>1.0877749999999999</v>
      </c>
      <c r="E821" s="68"/>
      <c r="F821" s="74"/>
      <c r="J821">
        <v>16</v>
      </c>
    </row>
    <row r="822" spans="1:21" ht="25.5" x14ac:dyDescent="0.25">
      <c r="A822" s="109" t="s">
        <v>613</v>
      </c>
      <c r="B822" s="77">
        <v>31</v>
      </c>
      <c r="C822" s="77">
        <v>52.739350000000002</v>
      </c>
      <c r="D822" s="77"/>
      <c r="E822" s="77"/>
      <c r="F822" s="78"/>
      <c r="J822">
        <v>17</v>
      </c>
    </row>
    <row r="823" spans="1:21" ht="15.75" thickBot="1" x14ac:dyDescent="0.3">
      <c r="A823" s="65"/>
      <c r="J823">
        <v>18</v>
      </c>
    </row>
    <row r="824" spans="1:21" ht="27" thickBot="1" x14ac:dyDescent="0.3">
      <c r="A824" s="93" t="s">
        <v>614</v>
      </c>
      <c r="B824" s="91" t="s">
        <v>615</v>
      </c>
      <c r="C824" s="91" t="s">
        <v>616</v>
      </c>
      <c r="D824" s="92" t="s">
        <v>708</v>
      </c>
      <c r="J824">
        <v>19</v>
      </c>
    </row>
    <row r="825" spans="1:21" x14ac:dyDescent="0.25">
      <c r="A825" s="94">
        <v>0.62874099999999999</v>
      </c>
      <c r="B825" s="77">
        <v>47.924849999999999</v>
      </c>
      <c r="C825" s="77">
        <v>1.0429649999999999</v>
      </c>
      <c r="D825" s="78">
        <v>2.17625</v>
      </c>
      <c r="J825">
        <v>20</v>
      </c>
    </row>
    <row r="826" spans="1:21" ht="15.75" thickBot="1" x14ac:dyDescent="0.3">
      <c r="A826" s="65"/>
      <c r="J826">
        <v>21</v>
      </c>
    </row>
    <row r="827" spans="1:21" ht="39.75" thickBot="1" x14ac:dyDescent="0.3">
      <c r="A827" s="90" t="s">
        <v>605</v>
      </c>
      <c r="B827" s="91" t="s">
        <v>606</v>
      </c>
      <c r="C827" s="91" t="s">
        <v>617</v>
      </c>
      <c r="D827" s="91" t="s">
        <v>608</v>
      </c>
      <c r="E827" s="91" t="s">
        <v>609</v>
      </c>
      <c r="F827" s="92" t="s">
        <v>610</v>
      </c>
      <c r="K827" s="241" t="s">
        <v>1119</v>
      </c>
      <c r="L827" s="241"/>
      <c r="M827" s="112" t="str">
        <f>F827</f>
        <v>Pr &gt; F</v>
      </c>
      <c r="N827" s="113" t="str">
        <f>A817</f>
        <v>Variable dependiente: PFPCM4</v>
      </c>
      <c r="R827" s="242" t="str">
        <f>K827</f>
        <v>Fuente de variación (FV)</v>
      </c>
      <c r="S827" s="242"/>
      <c r="T827" s="112"/>
      <c r="U827" s="114" t="str">
        <f>N827</f>
        <v>Variable dependiente: PFPCM4</v>
      </c>
    </row>
    <row r="828" spans="1:21" ht="16.5" thickBot="1" x14ac:dyDescent="0.3">
      <c r="A828" s="110" t="s">
        <v>594</v>
      </c>
      <c r="B828" s="68">
        <v>3</v>
      </c>
      <c r="C828" s="68">
        <v>16.347225000000002</v>
      </c>
      <c r="D828" s="68">
        <v>5.4490749999999997</v>
      </c>
      <c r="E828" s="68">
        <v>5.01</v>
      </c>
      <c r="F828" s="74">
        <v>1.0699999999999999E-2</v>
      </c>
      <c r="K828" s="243" t="str">
        <f>A828</f>
        <v>Rep</v>
      </c>
      <c r="L828" s="244"/>
      <c r="M828" s="115">
        <f>F828</f>
        <v>1.0699999999999999E-2</v>
      </c>
      <c r="N828" s="115"/>
      <c r="R828" s="245" t="str">
        <f>K828</f>
        <v>Rep</v>
      </c>
      <c r="S828" s="246"/>
      <c r="T828" s="116">
        <f>M828</f>
        <v>1.0699999999999999E-2</v>
      </c>
      <c r="U828" s="115"/>
    </row>
    <row r="829" spans="1:21" ht="16.5" thickBot="1" x14ac:dyDescent="0.3">
      <c r="A829" s="110" t="s">
        <v>592</v>
      </c>
      <c r="B829" s="68">
        <v>1</v>
      </c>
      <c r="C829" s="68">
        <v>1.0658000000000001</v>
      </c>
      <c r="D829" s="68">
        <v>1.0658000000000001</v>
      </c>
      <c r="E829" s="68">
        <v>0.98</v>
      </c>
      <c r="F829" s="74">
        <v>0.33539999999999998</v>
      </c>
      <c r="K829" s="237" t="str">
        <f>A836</f>
        <v>A</v>
      </c>
      <c r="L829" s="238"/>
      <c r="M829" s="117">
        <f>F836</f>
        <v>0.40579999999999999</v>
      </c>
      <c r="N829" s="117"/>
      <c r="R829" s="239" t="str">
        <f t="shared" ref="R829:R832" si="62">K829</f>
        <v>A</v>
      </c>
      <c r="S829" s="240"/>
      <c r="T829" s="118">
        <f t="shared" ref="T829:T832" si="63">M829</f>
        <v>0.40579999999999999</v>
      </c>
      <c r="U829" s="117"/>
    </row>
    <row r="830" spans="1:21" ht="16.5" thickBot="1" x14ac:dyDescent="0.3">
      <c r="A830" s="110" t="s">
        <v>618</v>
      </c>
      <c r="B830" s="68">
        <v>3</v>
      </c>
      <c r="C830" s="68">
        <v>3.4351750000000001</v>
      </c>
      <c r="D830" s="68">
        <v>1.1450583299999999</v>
      </c>
      <c r="E830" s="68">
        <v>1.05</v>
      </c>
      <c r="F830" s="74">
        <v>0.39360000000000001</v>
      </c>
      <c r="K830" s="237" t="str">
        <f>A830</f>
        <v>A*Rep</v>
      </c>
      <c r="L830" s="238"/>
      <c r="M830" s="117">
        <f>F830</f>
        <v>0.39360000000000001</v>
      </c>
      <c r="N830" s="119"/>
      <c r="R830" s="239" t="str">
        <f t="shared" si="62"/>
        <v>A*Rep</v>
      </c>
      <c r="S830" s="240"/>
      <c r="T830" s="118">
        <f t="shared" si="63"/>
        <v>0.39360000000000001</v>
      </c>
      <c r="U830" s="119"/>
    </row>
    <row r="831" spans="1:21" ht="16.5" thickBot="1" x14ac:dyDescent="0.3">
      <c r="A831" s="110" t="s">
        <v>593</v>
      </c>
      <c r="B831" s="68">
        <v>3</v>
      </c>
      <c r="C831" s="68">
        <v>8.6952750000000005</v>
      </c>
      <c r="D831" s="68">
        <v>2.898425</v>
      </c>
      <c r="E831" s="68">
        <v>2.66</v>
      </c>
      <c r="F831" s="74">
        <v>7.8899999999999998E-2</v>
      </c>
      <c r="K831" s="237" t="str">
        <f>A831</f>
        <v>B</v>
      </c>
      <c r="L831" s="238"/>
      <c r="M831" s="117">
        <f>F831</f>
        <v>7.8899999999999998E-2</v>
      </c>
      <c r="N831" s="117"/>
      <c r="R831" s="239" t="str">
        <f t="shared" si="62"/>
        <v>B</v>
      </c>
      <c r="S831" s="240"/>
      <c r="T831" s="118">
        <f t="shared" si="63"/>
        <v>7.8899999999999998E-2</v>
      </c>
      <c r="U831" s="117"/>
    </row>
    <row r="832" spans="1:21" ht="15.75" x14ac:dyDescent="0.25">
      <c r="A832" s="109" t="s">
        <v>619</v>
      </c>
      <c r="B832" s="77">
        <v>3</v>
      </c>
      <c r="C832" s="77">
        <v>3.6159249999999998</v>
      </c>
      <c r="D832" s="77">
        <v>1.20530833</v>
      </c>
      <c r="E832" s="77">
        <v>1.1100000000000001</v>
      </c>
      <c r="F832" s="78">
        <v>0.37169999999999997</v>
      </c>
      <c r="K832" s="237" t="str">
        <f>A832</f>
        <v>A*B</v>
      </c>
      <c r="L832" s="238"/>
      <c r="M832" s="117">
        <f>F832</f>
        <v>0.37169999999999997</v>
      </c>
      <c r="N832" s="117"/>
      <c r="R832" s="239" t="str">
        <f t="shared" si="62"/>
        <v>A*B</v>
      </c>
      <c r="S832" s="240"/>
      <c r="T832" s="118">
        <f t="shared" si="63"/>
        <v>0.37169999999999997</v>
      </c>
      <c r="U832" s="117"/>
    </row>
    <row r="833" spans="1:21" ht="16.5" thickBot="1" x14ac:dyDescent="0.3">
      <c r="A833" s="65"/>
      <c r="K833" s="231" t="s">
        <v>1120</v>
      </c>
      <c r="L833" s="232"/>
      <c r="M833" s="233">
        <f>B825</f>
        <v>47.924849999999999</v>
      </c>
      <c r="N833" s="234"/>
      <c r="R833" s="235" t="s">
        <v>1120</v>
      </c>
      <c r="S833" s="236"/>
      <c r="T833" s="233">
        <f>M833</f>
        <v>47.924849999999999</v>
      </c>
      <c r="U833" s="234"/>
    </row>
    <row r="834" spans="1:21" ht="25.5" customHeight="1" thickBot="1" x14ac:dyDescent="0.3">
      <c r="A834" s="253" t="s">
        <v>620</v>
      </c>
      <c r="B834" s="252"/>
      <c r="C834" s="252"/>
      <c r="D834" s="252"/>
      <c r="E834" s="252"/>
      <c r="F834" s="252"/>
      <c r="J834">
        <v>1</v>
      </c>
    </row>
    <row r="835" spans="1:21" ht="39.75" thickBot="1" x14ac:dyDescent="0.3">
      <c r="A835" s="84" t="s">
        <v>605</v>
      </c>
      <c r="B835" s="83" t="s">
        <v>606</v>
      </c>
      <c r="C835" s="83" t="s">
        <v>617</v>
      </c>
      <c r="D835" s="83" t="s">
        <v>608</v>
      </c>
      <c r="E835" s="83" t="s">
        <v>609</v>
      </c>
      <c r="F835" s="95" t="s">
        <v>610</v>
      </c>
      <c r="J835">
        <v>2</v>
      </c>
    </row>
    <row r="836" spans="1:21" x14ac:dyDescent="0.25">
      <c r="A836" s="109" t="s">
        <v>592</v>
      </c>
      <c r="B836" s="77">
        <v>1</v>
      </c>
      <c r="C836" s="77">
        <v>1.0658000000000001</v>
      </c>
      <c r="D836" s="77">
        <v>1.0658000000000001</v>
      </c>
      <c r="E836" s="77">
        <v>0.93</v>
      </c>
      <c r="F836" s="78">
        <v>0.40579999999999999</v>
      </c>
      <c r="J836">
        <v>3</v>
      </c>
    </row>
    <row r="837" spans="1:21" x14ac:dyDescent="0.25">
      <c r="A837" s="79"/>
      <c r="J837">
        <v>4</v>
      </c>
    </row>
    <row r="838" spans="1:21" x14ac:dyDescent="0.25">
      <c r="A838" s="79"/>
      <c r="J838">
        <v>5</v>
      </c>
    </row>
    <row r="839" spans="1:21" x14ac:dyDescent="0.25">
      <c r="J839">
        <v>6</v>
      </c>
    </row>
    <row r="840" spans="1:21" x14ac:dyDescent="0.25">
      <c r="A840" s="80"/>
      <c r="J840">
        <v>7</v>
      </c>
    </row>
    <row r="841" spans="1:21" ht="31.5" x14ac:dyDescent="0.25">
      <c r="A841" s="64" t="s">
        <v>590</v>
      </c>
      <c r="J841">
        <v>8</v>
      </c>
    </row>
    <row r="842" spans="1:21" x14ac:dyDescent="0.25">
      <c r="A842" s="79"/>
      <c r="J842">
        <v>9</v>
      </c>
    </row>
    <row r="843" spans="1:21" ht="25.5" x14ac:dyDescent="0.25">
      <c r="A843" s="81" t="s">
        <v>595</v>
      </c>
      <c r="J843">
        <v>10</v>
      </c>
    </row>
    <row r="844" spans="1:21" x14ac:dyDescent="0.25">
      <c r="A844" s="81"/>
      <c r="J844">
        <v>11</v>
      </c>
    </row>
    <row r="845" spans="1:21" ht="38.25" x14ac:dyDescent="0.25">
      <c r="A845" s="81" t="s">
        <v>709</v>
      </c>
      <c r="J845">
        <v>12</v>
      </c>
    </row>
    <row r="846" spans="1:21" ht="15.75" thickBot="1" x14ac:dyDescent="0.3">
      <c r="A846" s="65"/>
      <c r="J846">
        <v>13</v>
      </c>
    </row>
    <row r="847" spans="1:21" ht="39.75" thickBot="1" x14ac:dyDescent="0.3">
      <c r="A847" s="90" t="s">
        <v>605</v>
      </c>
      <c r="B847" s="91" t="s">
        <v>606</v>
      </c>
      <c r="C847" s="91" t="s">
        <v>607</v>
      </c>
      <c r="D847" s="91" t="s">
        <v>608</v>
      </c>
      <c r="E847" s="91" t="s">
        <v>609</v>
      </c>
      <c r="F847" s="92" t="s">
        <v>610</v>
      </c>
      <c r="J847">
        <v>14</v>
      </c>
    </row>
    <row r="848" spans="1:21" ht="15.75" thickBot="1" x14ac:dyDescent="0.3">
      <c r="A848" s="110" t="s">
        <v>611</v>
      </c>
      <c r="B848" s="68">
        <v>13</v>
      </c>
      <c r="C848" s="68">
        <v>27.861915629999999</v>
      </c>
      <c r="D848" s="68">
        <v>2.1432242800000001</v>
      </c>
      <c r="E848" s="68">
        <v>2.83</v>
      </c>
      <c r="F848" s="74">
        <v>2.1399999999999999E-2</v>
      </c>
      <c r="J848">
        <v>15</v>
      </c>
    </row>
    <row r="849" spans="1:21" ht="15.75" thickBot="1" x14ac:dyDescent="0.3">
      <c r="A849" s="110" t="s">
        <v>612</v>
      </c>
      <c r="B849" s="68">
        <v>18</v>
      </c>
      <c r="C849" s="68">
        <v>13.65213125</v>
      </c>
      <c r="D849" s="68">
        <v>0.75845174000000004</v>
      </c>
      <c r="E849" s="68"/>
      <c r="F849" s="74"/>
      <c r="J849">
        <v>16</v>
      </c>
    </row>
    <row r="850" spans="1:21" ht="25.5" x14ac:dyDescent="0.25">
      <c r="A850" s="109" t="s">
        <v>613</v>
      </c>
      <c r="B850" s="77">
        <v>31</v>
      </c>
      <c r="C850" s="77">
        <v>41.514046880000002</v>
      </c>
      <c r="D850" s="77"/>
      <c r="E850" s="77"/>
      <c r="F850" s="78"/>
      <c r="J850">
        <v>17</v>
      </c>
    </row>
    <row r="851" spans="1:21" ht="15.75" thickBot="1" x14ac:dyDescent="0.3">
      <c r="A851" s="65"/>
      <c r="J851">
        <v>18</v>
      </c>
    </row>
    <row r="852" spans="1:21" ht="27" thickBot="1" x14ac:dyDescent="0.3">
      <c r="A852" s="93" t="s">
        <v>614</v>
      </c>
      <c r="B852" s="91" t="s">
        <v>615</v>
      </c>
      <c r="C852" s="91" t="s">
        <v>616</v>
      </c>
      <c r="D852" s="92" t="s">
        <v>710</v>
      </c>
      <c r="J852">
        <v>19</v>
      </c>
    </row>
    <row r="853" spans="1:21" x14ac:dyDescent="0.25">
      <c r="A853" s="94">
        <v>0.67114399999999996</v>
      </c>
      <c r="B853" s="77">
        <v>62.781080000000003</v>
      </c>
      <c r="C853" s="77">
        <v>0.87089099999999997</v>
      </c>
      <c r="D853" s="78">
        <v>1.3871880000000001</v>
      </c>
      <c r="J853">
        <v>20</v>
      </c>
    </row>
    <row r="854" spans="1:21" ht="15.75" thickBot="1" x14ac:dyDescent="0.3">
      <c r="A854" s="65"/>
      <c r="J854">
        <v>21</v>
      </c>
    </row>
    <row r="855" spans="1:21" ht="39.75" thickBot="1" x14ac:dyDescent="0.3">
      <c r="A855" s="90" t="s">
        <v>605</v>
      </c>
      <c r="B855" s="91" t="s">
        <v>606</v>
      </c>
      <c r="C855" s="91" t="s">
        <v>617</v>
      </c>
      <c r="D855" s="91" t="s">
        <v>608</v>
      </c>
      <c r="E855" s="91" t="s">
        <v>609</v>
      </c>
      <c r="F855" s="92" t="s">
        <v>610</v>
      </c>
      <c r="K855" s="241" t="s">
        <v>1119</v>
      </c>
      <c r="L855" s="241"/>
      <c r="M855" s="112" t="str">
        <f>F855</f>
        <v>Pr &gt; F</v>
      </c>
      <c r="N855" s="113" t="str">
        <f>A845</f>
        <v>Variable dependiente: PFPCM5</v>
      </c>
      <c r="R855" s="242" t="str">
        <f>K855</f>
        <v>Fuente de variación (FV)</v>
      </c>
      <c r="S855" s="242"/>
      <c r="T855" s="112"/>
      <c r="U855" s="114" t="str">
        <f>N855</f>
        <v>Variable dependiente: PFPCM5</v>
      </c>
    </row>
    <row r="856" spans="1:21" ht="16.5" thickBot="1" x14ac:dyDescent="0.3">
      <c r="A856" s="110" t="s">
        <v>594</v>
      </c>
      <c r="B856" s="68">
        <v>3</v>
      </c>
      <c r="C856" s="68">
        <v>7.3731593799999997</v>
      </c>
      <c r="D856" s="68">
        <v>2.4577197900000001</v>
      </c>
      <c r="E856" s="68">
        <v>3.24</v>
      </c>
      <c r="F856" s="74">
        <v>4.65E-2</v>
      </c>
      <c r="K856" s="243" t="str">
        <f>A856</f>
        <v>Rep</v>
      </c>
      <c r="L856" s="244"/>
      <c r="M856" s="115">
        <f>F856</f>
        <v>4.65E-2</v>
      </c>
      <c r="N856" s="115"/>
      <c r="R856" s="245" t="str">
        <f>K856</f>
        <v>Rep</v>
      </c>
      <c r="S856" s="246"/>
      <c r="T856" s="116">
        <f>M856</f>
        <v>4.65E-2</v>
      </c>
      <c r="U856" s="115"/>
    </row>
    <row r="857" spans="1:21" ht="16.5" thickBot="1" x14ac:dyDescent="0.3">
      <c r="A857" s="110" t="s">
        <v>592</v>
      </c>
      <c r="B857" s="68">
        <v>1</v>
      </c>
      <c r="C857" s="68">
        <v>1.85762812</v>
      </c>
      <c r="D857" s="68">
        <v>1.85762812</v>
      </c>
      <c r="E857" s="68">
        <v>2.4500000000000002</v>
      </c>
      <c r="F857" s="74">
        <v>0.13500000000000001</v>
      </c>
      <c r="K857" s="237" t="str">
        <f>A864</f>
        <v>A</v>
      </c>
      <c r="L857" s="238"/>
      <c r="M857" s="117">
        <f>F864</f>
        <v>0.17460000000000001</v>
      </c>
      <c r="N857" s="117"/>
      <c r="R857" s="239" t="str">
        <f t="shared" ref="R857:R860" si="64">K857</f>
        <v>A</v>
      </c>
      <c r="S857" s="240"/>
      <c r="T857" s="118">
        <f t="shared" ref="T857:T860" si="65">M857</f>
        <v>0.17460000000000001</v>
      </c>
      <c r="U857" s="117"/>
    </row>
    <row r="858" spans="1:21" ht="16.5" thickBot="1" x14ac:dyDescent="0.3">
      <c r="A858" s="110" t="s">
        <v>618</v>
      </c>
      <c r="B858" s="68">
        <v>3</v>
      </c>
      <c r="C858" s="68">
        <v>1.7756343800000001</v>
      </c>
      <c r="D858" s="68">
        <v>0.59187813</v>
      </c>
      <c r="E858" s="68">
        <v>0.78</v>
      </c>
      <c r="F858" s="74">
        <v>0.5202</v>
      </c>
      <c r="K858" s="237" t="str">
        <f>A858</f>
        <v>A*Rep</v>
      </c>
      <c r="L858" s="238"/>
      <c r="M858" s="117">
        <f>F858</f>
        <v>0.5202</v>
      </c>
      <c r="N858" s="119"/>
      <c r="R858" s="239" t="str">
        <f t="shared" si="64"/>
        <v>A*Rep</v>
      </c>
      <c r="S858" s="240"/>
      <c r="T858" s="118">
        <f t="shared" si="65"/>
        <v>0.5202</v>
      </c>
      <c r="U858" s="119"/>
    </row>
    <row r="859" spans="1:21" ht="16.5" thickBot="1" x14ac:dyDescent="0.3">
      <c r="A859" s="110" t="s">
        <v>593</v>
      </c>
      <c r="B859" s="68">
        <v>3</v>
      </c>
      <c r="C859" s="68">
        <v>15.08695938</v>
      </c>
      <c r="D859" s="68">
        <v>5.0289864599999996</v>
      </c>
      <c r="E859" s="68">
        <v>6.63</v>
      </c>
      <c r="F859" s="74">
        <v>3.3E-3</v>
      </c>
      <c r="K859" s="237" t="str">
        <f>A859</f>
        <v>B</v>
      </c>
      <c r="L859" s="238"/>
      <c r="M859" s="117">
        <f>F859</f>
        <v>3.3E-3</v>
      </c>
      <c r="N859" s="117"/>
      <c r="R859" s="239" t="str">
        <f t="shared" si="64"/>
        <v>B</v>
      </c>
      <c r="S859" s="240"/>
      <c r="T859" s="118">
        <f t="shared" si="65"/>
        <v>3.3E-3</v>
      </c>
      <c r="U859" s="117"/>
    </row>
    <row r="860" spans="1:21" ht="15.75" x14ac:dyDescent="0.25">
      <c r="A860" s="109" t="s">
        <v>619</v>
      </c>
      <c r="B860" s="77">
        <v>3</v>
      </c>
      <c r="C860" s="77">
        <v>1.76853438</v>
      </c>
      <c r="D860" s="77">
        <v>0.58951145999999999</v>
      </c>
      <c r="E860" s="77">
        <v>0.78</v>
      </c>
      <c r="F860" s="78">
        <v>0.52190000000000003</v>
      </c>
      <c r="K860" s="237" t="str">
        <f>A860</f>
        <v>A*B</v>
      </c>
      <c r="L860" s="238"/>
      <c r="M860" s="117">
        <f>F860</f>
        <v>0.52190000000000003</v>
      </c>
      <c r="N860" s="117"/>
      <c r="R860" s="239" t="str">
        <f t="shared" si="64"/>
        <v>A*B</v>
      </c>
      <c r="S860" s="240"/>
      <c r="T860" s="118">
        <f t="shared" si="65"/>
        <v>0.52190000000000003</v>
      </c>
      <c r="U860" s="117"/>
    </row>
    <row r="861" spans="1:21" ht="16.5" thickBot="1" x14ac:dyDescent="0.3">
      <c r="A861" s="65"/>
      <c r="K861" s="231" t="s">
        <v>1120</v>
      </c>
      <c r="L861" s="232"/>
      <c r="M861" s="233">
        <f>B853</f>
        <v>62.781080000000003</v>
      </c>
      <c r="N861" s="234"/>
      <c r="R861" s="235" t="s">
        <v>1120</v>
      </c>
      <c r="S861" s="236"/>
      <c r="T861" s="233">
        <f>M861</f>
        <v>62.781080000000003</v>
      </c>
      <c r="U861" s="234"/>
    </row>
    <row r="862" spans="1:21" ht="25.5" customHeight="1" thickBot="1" x14ac:dyDescent="0.3">
      <c r="A862" s="253" t="s">
        <v>620</v>
      </c>
      <c r="B862" s="252"/>
      <c r="C862" s="252"/>
      <c r="D862" s="252"/>
      <c r="E862" s="252"/>
      <c r="F862" s="252"/>
      <c r="J862">
        <v>1</v>
      </c>
    </row>
    <row r="863" spans="1:21" ht="39.75" thickBot="1" x14ac:dyDescent="0.3">
      <c r="A863" s="84" t="s">
        <v>605</v>
      </c>
      <c r="B863" s="83" t="s">
        <v>606</v>
      </c>
      <c r="C863" s="83" t="s">
        <v>617</v>
      </c>
      <c r="D863" s="83" t="s">
        <v>608</v>
      </c>
      <c r="E863" s="83" t="s">
        <v>609</v>
      </c>
      <c r="F863" s="95" t="s">
        <v>610</v>
      </c>
      <c r="J863">
        <v>2</v>
      </c>
    </row>
    <row r="864" spans="1:21" x14ac:dyDescent="0.25">
      <c r="A864" s="109" t="s">
        <v>592</v>
      </c>
      <c r="B864" s="77">
        <v>1</v>
      </c>
      <c r="C864" s="77">
        <v>1.85762812</v>
      </c>
      <c r="D864" s="77">
        <v>1.85762812</v>
      </c>
      <c r="E864" s="77">
        <v>3.14</v>
      </c>
      <c r="F864" s="78">
        <v>0.17460000000000001</v>
      </c>
      <c r="J864">
        <v>3</v>
      </c>
    </row>
    <row r="865" spans="1:10" x14ac:dyDescent="0.25">
      <c r="A865" s="79"/>
      <c r="J865">
        <v>4</v>
      </c>
    </row>
    <row r="866" spans="1:10" x14ac:dyDescent="0.25">
      <c r="A866" s="79"/>
      <c r="J866">
        <v>5</v>
      </c>
    </row>
    <row r="867" spans="1:10" x14ac:dyDescent="0.25">
      <c r="J867">
        <v>6</v>
      </c>
    </row>
    <row r="868" spans="1:10" x14ac:dyDescent="0.25">
      <c r="A868" s="80"/>
      <c r="J868">
        <v>7</v>
      </c>
    </row>
    <row r="869" spans="1:10" ht="31.5" x14ac:dyDescent="0.25">
      <c r="A869" s="64" t="s">
        <v>590</v>
      </c>
      <c r="J869">
        <v>8</v>
      </c>
    </row>
    <row r="870" spans="1:10" x14ac:dyDescent="0.25">
      <c r="A870" s="79"/>
      <c r="J870">
        <v>9</v>
      </c>
    </row>
    <row r="871" spans="1:10" ht="25.5" x14ac:dyDescent="0.25">
      <c r="A871" s="81" t="s">
        <v>595</v>
      </c>
      <c r="J871">
        <v>10</v>
      </c>
    </row>
    <row r="872" spans="1:10" x14ac:dyDescent="0.25">
      <c r="A872" s="81"/>
      <c r="J872">
        <v>11</v>
      </c>
    </row>
    <row r="873" spans="1:10" ht="38.25" x14ac:dyDescent="0.25">
      <c r="A873" s="81" t="s">
        <v>711</v>
      </c>
      <c r="J873">
        <v>12</v>
      </c>
    </row>
    <row r="874" spans="1:10" ht="15.75" thickBot="1" x14ac:dyDescent="0.3">
      <c r="A874" s="65"/>
      <c r="J874">
        <v>13</v>
      </c>
    </row>
    <row r="875" spans="1:10" ht="39.75" thickBot="1" x14ac:dyDescent="0.3">
      <c r="A875" s="90" t="s">
        <v>605</v>
      </c>
      <c r="B875" s="91" t="s">
        <v>606</v>
      </c>
      <c r="C875" s="91" t="s">
        <v>607</v>
      </c>
      <c r="D875" s="91" t="s">
        <v>608</v>
      </c>
      <c r="E875" s="91" t="s">
        <v>609</v>
      </c>
      <c r="F875" s="92" t="s">
        <v>610</v>
      </c>
      <c r="J875">
        <v>14</v>
      </c>
    </row>
    <row r="876" spans="1:10" ht="15.75" thickBot="1" x14ac:dyDescent="0.3">
      <c r="A876" s="110" t="s">
        <v>611</v>
      </c>
      <c r="B876" s="68">
        <v>13</v>
      </c>
      <c r="C876" s="68">
        <v>25.865665629999999</v>
      </c>
      <c r="D876" s="68">
        <v>1.9896665899999999</v>
      </c>
      <c r="E876" s="68">
        <v>7.67</v>
      </c>
      <c r="F876" s="74" t="s">
        <v>621</v>
      </c>
      <c r="J876">
        <v>15</v>
      </c>
    </row>
    <row r="877" spans="1:10" ht="15.75" thickBot="1" x14ac:dyDescent="0.3">
      <c r="A877" s="110" t="s">
        <v>612</v>
      </c>
      <c r="B877" s="68">
        <v>18</v>
      </c>
      <c r="C877" s="68">
        <v>4.66740625</v>
      </c>
      <c r="D877" s="68">
        <v>0.25930035000000001</v>
      </c>
      <c r="E877" s="68"/>
      <c r="F877" s="74"/>
      <c r="J877">
        <v>16</v>
      </c>
    </row>
    <row r="878" spans="1:10" ht="25.5" x14ac:dyDescent="0.25">
      <c r="A878" s="109" t="s">
        <v>613</v>
      </c>
      <c r="B878" s="77">
        <v>31</v>
      </c>
      <c r="C878" s="77">
        <v>30.533071870000001</v>
      </c>
      <c r="D878" s="77"/>
      <c r="E878" s="77"/>
      <c r="F878" s="78"/>
      <c r="J878">
        <v>17</v>
      </c>
    </row>
    <row r="879" spans="1:10" ht="15.75" thickBot="1" x14ac:dyDescent="0.3">
      <c r="A879" s="65"/>
      <c r="J879">
        <v>18</v>
      </c>
    </row>
    <row r="880" spans="1:10" ht="27" thickBot="1" x14ac:dyDescent="0.3">
      <c r="A880" s="93" t="s">
        <v>614</v>
      </c>
      <c r="B880" s="91" t="s">
        <v>615</v>
      </c>
      <c r="C880" s="91" t="s">
        <v>616</v>
      </c>
      <c r="D880" s="92" t="s">
        <v>712</v>
      </c>
      <c r="J880">
        <v>19</v>
      </c>
    </row>
    <row r="881" spans="1:21" x14ac:dyDescent="0.25">
      <c r="A881" s="94">
        <v>0.847136</v>
      </c>
      <c r="B881" s="77">
        <v>57.155009999999997</v>
      </c>
      <c r="C881" s="77">
        <v>0.50921499999999997</v>
      </c>
      <c r="D881" s="78">
        <v>0.89093800000000001</v>
      </c>
      <c r="J881">
        <v>20</v>
      </c>
    </row>
    <row r="882" spans="1:21" ht="15.75" thickBot="1" x14ac:dyDescent="0.3">
      <c r="A882" s="65"/>
      <c r="J882">
        <v>21</v>
      </c>
    </row>
    <row r="883" spans="1:21" ht="39.75" thickBot="1" x14ac:dyDescent="0.3">
      <c r="A883" s="90" t="s">
        <v>605</v>
      </c>
      <c r="B883" s="91" t="s">
        <v>606</v>
      </c>
      <c r="C883" s="91" t="s">
        <v>617</v>
      </c>
      <c r="D883" s="91" t="s">
        <v>608</v>
      </c>
      <c r="E883" s="91" t="s">
        <v>609</v>
      </c>
      <c r="F883" s="92" t="s">
        <v>610</v>
      </c>
      <c r="K883" s="241" t="s">
        <v>1119</v>
      </c>
      <c r="L883" s="241"/>
      <c r="M883" s="112" t="str">
        <f>F883</f>
        <v>Pr &gt; F</v>
      </c>
      <c r="N883" s="113" t="str">
        <f>A873</f>
        <v>Variable dependiente: PFPCM6</v>
      </c>
      <c r="R883" s="242" t="str">
        <f>K883</f>
        <v>Fuente de variación (FV)</v>
      </c>
      <c r="S883" s="242"/>
      <c r="T883" s="112"/>
      <c r="U883" s="114" t="str">
        <f>N883</f>
        <v>Variable dependiente: PFPCM6</v>
      </c>
    </row>
    <row r="884" spans="1:21" ht="16.5" thickBot="1" x14ac:dyDescent="0.3">
      <c r="A884" s="110" t="s">
        <v>594</v>
      </c>
      <c r="B884" s="68">
        <v>3</v>
      </c>
      <c r="C884" s="68">
        <v>6.19275938</v>
      </c>
      <c r="D884" s="68">
        <v>2.06425313</v>
      </c>
      <c r="E884" s="68">
        <v>7.96</v>
      </c>
      <c r="F884" s="74">
        <v>1.4E-3</v>
      </c>
      <c r="K884" s="243" t="str">
        <f>A884</f>
        <v>Rep</v>
      </c>
      <c r="L884" s="244"/>
      <c r="M884" s="115">
        <f>F884</f>
        <v>1.4E-3</v>
      </c>
      <c r="N884" s="115"/>
      <c r="R884" s="245" t="str">
        <f>K884</f>
        <v>Rep</v>
      </c>
      <c r="S884" s="246"/>
      <c r="T884" s="116">
        <f>M884</f>
        <v>1.4E-3</v>
      </c>
      <c r="U884" s="115"/>
    </row>
    <row r="885" spans="1:21" ht="16.5" thickBot="1" x14ac:dyDescent="0.3">
      <c r="A885" s="110" t="s">
        <v>592</v>
      </c>
      <c r="B885" s="68">
        <v>1</v>
      </c>
      <c r="C885" s="68">
        <v>3.1941281199999998</v>
      </c>
      <c r="D885" s="68">
        <v>3.1941281199999998</v>
      </c>
      <c r="E885" s="68">
        <v>12.32</v>
      </c>
      <c r="F885" s="74">
        <v>2.5000000000000001E-3</v>
      </c>
      <c r="K885" s="237" t="str">
        <f>A892</f>
        <v>A</v>
      </c>
      <c r="L885" s="238"/>
      <c r="M885" s="117">
        <f>F892</f>
        <v>3.5200000000000002E-2</v>
      </c>
      <c r="N885" s="117"/>
      <c r="R885" s="239" t="str">
        <f t="shared" ref="R885:R888" si="66">K885</f>
        <v>A</v>
      </c>
      <c r="S885" s="240"/>
      <c r="T885" s="118">
        <f t="shared" ref="T885:T888" si="67">M885</f>
        <v>3.5200000000000002E-2</v>
      </c>
      <c r="U885" s="117"/>
    </row>
    <row r="886" spans="1:21" ht="16.5" thickBot="1" x14ac:dyDescent="0.3">
      <c r="A886" s="110" t="s">
        <v>618</v>
      </c>
      <c r="B886" s="68">
        <v>3</v>
      </c>
      <c r="C886" s="68">
        <v>0.71405936999999997</v>
      </c>
      <c r="D886" s="68">
        <v>0.23801979000000001</v>
      </c>
      <c r="E886" s="68">
        <v>0.92</v>
      </c>
      <c r="F886" s="74">
        <v>0.4521</v>
      </c>
      <c r="K886" s="237" t="str">
        <f>A886</f>
        <v>A*Rep</v>
      </c>
      <c r="L886" s="238"/>
      <c r="M886" s="117">
        <f>F886</f>
        <v>0.4521</v>
      </c>
      <c r="N886" s="119"/>
      <c r="R886" s="239" t="str">
        <f t="shared" si="66"/>
        <v>A*Rep</v>
      </c>
      <c r="S886" s="240"/>
      <c r="T886" s="118">
        <f t="shared" si="67"/>
        <v>0.4521</v>
      </c>
      <c r="U886" s="119"/>
    </row>
    <row r="887" spans="1:21" ht="16.5" thickBot="1" x14ac:dyDescent="0.3">
      <c r="A887" s="110" t="s">
        <v>593</v>
      </c>
      <c r="B887" s="68">
        <v>3</v>
      </c>
      <c r="C887" s="68">
        <v>12.31483437</v>
      </c>
      <c r="D887" s="68">
        <v>4.1049447900000002</v>
      </c>
      <c r="E887" s="68">
        <v>15.83</v>
      </c>
      <c r="F887" s="74" t="s">
        <v>621</v>
      </c>
      <c r="K887" s="237" t="str">
        <f>A887</f>
        <v>B</v>
      </c>
      <c r="L887" s="238"/>
      <c r="M887" s="117" t="str">
        <f>F887</f>
        <v>&lt;.0001</v>
      </c>
      <c r="N887" s="117"/>
      <c r="R887" s="239" t="str">
        <f t="shared" si="66"/>
        <v>B</v>
      </c>
      <c r="S887" s="240"/>
      <c r="T887" s="118" t="str">
        <f t="shared" si="67"/>
        <v>&lt;.0001</v>
      </c>
      <c r="U887" s="117"/>
    </row>
    <row r="888" spans="1:21" ht="15.75" x14ac:dyDescent="0.25">
      <c r="A888" s="109" t="s">
        <v>619</v>
      </c>
      <c r="B888" s="77">
        <v>3</v>
      </c>
      <c r="C888" s="77">
        <v>3.4498843799999999</v>
      </c>
      <c r="D888" s="77">
        <v>1.1499614600000001</v>
      </c>
      <c r="E888" s="77">
        <v>4.43</v>
      </c>
      <c r="F888" s="78">
        <v>1.6799999999999999E-2</v>
      </c>
      <c r="K888" s="237" t="str">
        <f>A888</f>
        <v>A*B</v>
      </c>
      <c r="L888" s="238"/>
      <c r="M888" s="117">
        <f>F888</f>
        <v>1.6799999999999999E-2</v>
      </c>
      <c r="N888" s="117"/>
      <c r="R888" s="239" t="str">
        <f t="shared" si="66"/>
        <v>A*B</v>
      </c>
      <c r="S888" s="240"/>
      <c r="T888" s="118">
        <f t="shared" si="67"/>
        <v>1.6799999999999999E-2</v>
      </c>
      <c r="U888" s="117"/>
    </row>
    <row r="889" spans="1:21" ht="16.5" thickBot="1" x14ac:dyDescent="0.3">
      <c r="A889" s="65"/>
      <c r="K889" s="231" t="s">
        <v>1120</v>
      </c>
      <c r="L889" s="232"/>
      <c r="M889" s="233">
        <f>B881</f>
        <v>57.155009999999997</v>
      </c>
      <c r="N889" s="234"/>
      <c r="R889" s="235" t="s">
        <v>1120</v>
      </c>
      <c r="S889" s="236"/>
      <c r="T889" s="233">
        <f>M889</f>
        <v>57.155009999999997</v>
      </c>
      <c r="U889" s="234"/>
    </row>
    <row r="890" spans="1:21" ht="25.5" customHeight="1" thickBot="1" x14ac:dyDescent="0.3">
      <c r="A890" s="253" t="s">
        <v>620</v>
      </c>
      <c r="B890" s="252"/>
      <c r="C890" s="252"/>
      <c r="D890" s="252"/>
      <c r="E890" s="252"/>
      <c r="F890" s="252"/>
      <c r="J890">
        <v>1</v>
      </c>
    </row>
    <row r="891" spans="1:21" ht="39.75" thickBot="1" x14ac:dyDescent="0.3">
      <c r="A891" s="84" t="s">
        <v>605</v>
      </c>
      <c r="B891" s="83" t="s">
        <v>606</v>
      </c>
      <c r="C891" s="83" t="s">
        <v>617</v>
      </c>
      <c r="D891" s="83" t="s">
        <v>608</v>
      </c>
      <c r="E891" s="83" t="s">
        <v>609</v>
      </c>
      <c r="F891" s="95" t="s">
        <v>610</v>
      </c>
      <c r="J891">
        <v>2</v>
      </c>
    </row>
    <row r="892" spans="1:21" x14ac:dyDescent="0.25">
      <c r="A892" s="109" t="s">
        <v>592</v>
      </c>
      <c r="B892" s="77">
        <v>1</v>
      </c>
      <c r="C892" s="77">
        <v>3.1941281199999998</v>
      </c>
      <c r="D892" s="77">
        <v>3.1941281199999998</v>
      </c>
      <c r="E892" s="77">
        <v>13.42</v>
      </c>
      <c r="F892" s="78">
        <v>3.5200000000000002E-2</v>
      </c>
      <c r="J892">
        <v>3</v>
      </c>
    </row>
    <row r="893" spans="1:21" x14ac:dyDescent="0.25">
      <c r="A893" s="79"/>
      <c r="J893">
        <v>4</v>
      </c>
    </row>
    <row r="894" spans="1:21" x14ac:dyDescent="0.25">
      <c r="A894" s="79"/>
      <c r="J894">
        <v>5</v>
      </c>
    </row>
    <row r="895" spans="1:21" x14ac:dyDescent="0.25">
      <c r="J895">
        <v>6</v>
      </c>
    </row>
    <row r="896" spans="1:21" x14ac:dyDescent="0.25">
      <c r="A896" s="80"/>
      <c r="J896">
        <v>7</v>
      </c>
    </row>
    <row r="897" spans="1:45" ht="31.5" x14ac:dyDescent="0.25">
      <c r="A897" s="64" t="s">
        <v>590</v>
      </c>
      <c r="J897">
        <v>8</v>
      </c>
    </row>
    <row r="898" spans="1:45" x14ac:dyDescent="0.25">
      <c r="A898" s="79"/>
      <c r="J898">
        <v>9</v>
      </c>
    </row>
    <row r="899" spans="1:45" ht="25.5" x14ac:dyDescent="0.25">
      <c r="A899" s="81" t="s">
        <v>595</v>
      </c>
      <c r="J899">
        <v>10</v>
      </c>
    </row>
    <row r="900" spans="1:45" x14ac:dyDescent="0.25">
      <c r="A900" s="81"/>
      <c r="J900">
        <v>11</v>
      </c>
    </row>
    <row r="901" spans="1:45" ht="38.25" x14ac:dyDescent="0.25">
      <c r="A901" s="81" t="s">
        <v>713</v>
      </c>
      <c r="J901">
        <v>12</v>
      </c>
    </row>
    <row r="902" spans="1:45" ht="15.75" thickBot="1" x14ac:dyDescent="0.3">
      <c r="A902" s="65"/>
      <c r="J902">
        <v>13</v>
      </c>
    </row>
    <row r="903" spans="1:45" ht="39.75" thickBot="1" x14ac:dyDescent="0.3">
      <c r="A903" s="90" t="s">
        <v>605</v>
      </c>
      <c r="B903" s="91" t="s">
        <v>606</v>
      </c>
      <c r="C903" s="91" t="s">
        <v>607</v>
      </c>
      <c r="D903" s="91" t="s">
        <v>608</v>
      </c>
      <c r="E903" s="91" t="s">
        <v>609</v>
      </c>
      <c r="F903" s="92" t="s">
        <v>610</v>
      </c>
      <c r="J903">
        <v>14</v>
      </c>
    </row>
    <row r="904" spans="1:45" ht="15.75" thickBot="1" x14ac:dyDescent="0.3">
      <c r="A904" s="110" t="s">
        <v>611</v>
      </c>
      <c r="B904" s="68">
        <v>13</v>
      </c>
      <c r="C904" s="68">
        <v>2.0429624999999998</v>
      </c>
      <c r="D904" s="68">
        <v>0.15715096000000001</v>
      </c>
      <c r="E904" s="68">
        <v>1.64</v>
      </c>
      <c r="F904" s="74">
        <v>0.16309999999999999</v>
      </c>
      <c r="J904">
        <v>15</v>
      </c>
    </row>
    <row r="905" spans="1:45" ht="15.75" thickBot="1" x14ac:dyDescent="0.3">
      <c r="A905" s="110" t="s">
        <v>612</v>
      </c>
      <c r="B905" s="68">
        <v>18</v>
      </c>
      <c r="C905" s="68">
        <v>1.7242249999999999</v>
      </c>
      <c r="D905" s="68">
        <v>9.5790280000000005E-2</v>
      </c>
      <c r="E905" s="68"/>
      <c r="F905" s="74"/>
      <c r="J905">
        <v>16</v>
      </c>
    </row>
    <row r="906" spans="1:45" ht="25.5" x14ac:dyDescent="0.25">
      <c r="A906" s="109" t="s">
        <v>613</v>
      </c>
      <c r="B906" s="77">
        <v>31</v>
      </c>
      <c r="C906" s="77">
        <v>3.7671874999999999</v>
      </c>
      <c r="D906" s="77"/>
      <c r="E906" s="77"/>
      <c r="F906" s="78"/>
      <c r="J906">
        <v>17</v>
      </c>
    </row>
    <row r="907" spans="1:45" ht="15.75" thickBot="1" x14ac:dyDescent="0.3">
      <c r="A907" s="65"/>
      <c r="J907">
        <v>18</v>
      </c>
    </row>
    <row r="908" spans="1:45" ht="27" thickBot="1" x14ac:dyDescent="0.3">
      <c r="A908" s="93" t="s">
        <v>614</v>
      </c>
      <c r="B908" s="91" t="s">
        <v>615</v>
      </c>
      <c r="C908" s="91" t="s">
        <v>616</v>
      </c>
      <c r="D908" s="92" t="s">
        <v>714</v>
      </c>
      <c r="J908">
        <v>19</v>
      </c>
    </row>
    <row r="909" spans="1:45" x14ac:dyDescent="0.25">
      <c r="A909" s="94">
        <v>0.54230400000000001</v>
      </c>
      <c r="B909" s="77">
        <v>79.232010000000002</v>
      </c>
      <c r="C909" s="77">
        <v>0.3095</v>
      </c>
      <c r="D909" s="78">
        <v>0.390625</v>
      </c>
      <c r="J909">
        <v>20</v>
      </c>
    </row>
    <row r="910" spans="1:45" ht="15.75" thickBot="1" x14ac:dyDescent="0.3">
      <c r="A910" s="65"/>
      <c r="J910">
        <v>21</v>
      </c>
    </row>
    <row r="911" spans="1:45" ht="39.75" thickBot="1" x14ac:dyDescent="0.3">
      <c r="A911" s="90" t="s">
        <v>605</v>
      </c>
      <c r="B911" s="91" t="s">
        <v>606</v>
      </c>
      <c r="C911" s="91" t="s">
        <v>617</v>
      </c>
      <c r="D911" s="91" t="s">
        <v>608</v>
      </c>
      <c r="E911" s="91" t="s">
        <v>609</v>
      </c>
      <c r="F911" s="92" t="s">
        <v>610</v>
      </c>
      <c r="K911" s="241" t="s">
        <v>1119</v>
      </c>
      <c r="L911" s="241"/>
      <c r="M911" s="112" t="str">
        <f>F911</f>
        <v>Pr &gt; F</v>
      </c>
      <c r="N911" s="113" t="str">
        <f>A901</f>
        <v>Variable dependiente: PFSCM1</v>
      </c>
      <c r="R911" s="242" t="str">
        <f>K911</f>
        <v>Fuente de variación (FV)</v>
      </c>
      <c r="S911" s="242"/>
      <c r="T911" s="112"/>
      <c r="U911" s="114" t="str">
        <f>N911</f>
        <v>Variable dependiente: PFSCM1</v>
      </c>
      <c r="V911">
        <v>1</v>
      </c>
      <c r="W911">
        <v>2</v>
      </c>
      <c r="X911">
        <v>3</v>
      </c>
      <c r="Y911">
        <v>4</v>
      </c>
      <c r="Z911">
        <v>5</v>
      </c>
      <c r="AA911">
        <v>6</v>
      </c>
      <c r="AP911" s="221"/>
      <c r="AQ911" s="221"/>
      <c r="AR911" s="221"/>
      <c r="AS911" s="221"/>
    </row>
    <row r="912" spans="1:45" ht="16.5" thickBot="1" x14ac:dyDescent="0.3">
      <c r="A912" s="110" t="s">
        <v>594</v>
      </c>
      <c r="B912" s="68">
        <v>3</v>
      </c>
      <c r="C912" s="68">
        <v>0.17156250000000001</v>
      </c>
      <c r="D912" s="68">
        <v>5.7187500000000002E-2</v>
      </c>
      <c r="E912" s="68">
        <v>0.6</v>
      </c>
      <c r="F912" s="74">
        <v>0.62509999999999999</v>
      </c>
      <c r="K912" s="243" t="str">
        <f>A912</f>
        <v>Rep</v>
      </c>
      <c r="L912" s="244"/>
      <c r="M912" s="115">
        <f>F912</f>
        <v>0.62509999999999999</v>
      </c>
      <c r="N912" s="115"/>
      <c r="R912" s="245" t="str">
        <f>K912</f>
        <v>Rep</v>
      </c>
      <c r="S912" s="246"/>
      <c r="T912" s="116">
        <f>M912</f>
        <v>0.62509999999999999</v>
      </c>
      <c r="U912" s="115"/>
      <c r="AP912" s="141"/>
      <c r="AQ912" s="142"/>
      <c r="AR912" s="128"/>
    </row>
    <row r="913" spans="1:45" ht="16.5" thickBot="1" x14ac:dyDescent="0.3">
      <c r="A913" s="110" t="s">
        <v>592</v>
      </c>
      <c r="B913" s="68">
        <v>1</v>
      </c>
      <c r="C913" s="68">
        <v>1.9012500000000002E-2</v>
      </c>
      <c r="D913" s="68">
        <v>1.9012500000000002E-2</v>
      </c>
      <c r="E913" s="68">
        <v>0.2</v>
      </c>
      <c r="F913" s="74">
        <v>0.6613</v>
      </c>
      <c r="K913" s="237" t="str">
        <f>A920</f>
        <v>A</v>
      </c>
      <c r="L913" s="238"/>
      <c r="M913" s="117">
        <f>F920</f>
        <v>0.22819999999999999</v>
      </c>
      <c r="N913" s="117"/>
      <c r="R913" s="239" t="str">
        <f t="shared" ref="R913:R916" si="68">K913</f>
        <v>A</v>
      </c>
      <c r="S913" s="240"/>
      <c r="T913" s="118">
        <f t="shared" ref="T913:T916" si="69">M913</f>
        <v>0.22819999999999999</v>
      </c>
      <c r="U913" s="117"/>
      <c r="AP913" s="135"/>
      <c r="AQ913" s="144"/>
      <c r="AR913" s="131"/>
      <c r="AS913" s="145"/>
    </row>
    <row r="914" spans="1:45" ht="16.5" thickBot="1" x14ac:dyDescent="0.3">
      <c r="A914" s="110" t="s">
        <v>618</v>
      </c>
      <c r="B914" s="68">
        <v>3</v>
      </c>
      <c r="C914" s="68">
        <v>2.50125E-2</v>
      </c>
      <c r="D914" s="68">
        <v>8.3374999999999994E-3</v>
      </c>
      <c r="E914" s="68">
        <v>0.09</v>
      </c>
      <c r="F914" s="74">
        <v>0.96619999999999995</v>
      </c>
      <c r="K914" s="237" t="str">
        <f>A914</f>
        <v>A*Rep</v>
      </c>
      <c r="L914" s="238"/>
      <c r="M914" s="117">
        <f>F914</f>
        <v>0.96619999999999995</v>
      </c>
      <c r="N914" s="119"/>
      <c r="R914" s="239" t="str">
        <f t="shared" si="68"/>
        <v>A*Rep</v>
      </c>
      <c r="S914" s="240"/>
      <c r="T914" s="118">
        <f t="shared" si="69"/>
        <v>0.96619999999999995</v>
      </c>
      <c r="U914" s="119"/>
      <c r="AP914" s="141"/>
      <c r="AQ914" s="142"/>
      <c r="AR914" s="128"/>
    </row>
    <row r="915" spans="1:45" ht="16.5" thickBot="1" x14ac:dyDescent="0.3">
      <c r="A915" s="110" t="s">
        <v>593</v>
      </c>
      <c r="B915" s="68">
        <v>3</v>
      </c>
      <c r="C915" s="68">
        <v>1.5705625000000001</v>
      </c>
      <c r="D915" s="68">
        <v>0.52352083000000005</v>
      </c>
      <c r="E915" s="68">
        <v>5.47</v>
      </c>
      <c r="F915" s="74">
        <v>7.4999999999999997E-3</v>
      </c>
      <c r="K915" s="237" t="str">
        <f>A915</f>
        <v>B</v>
      </c>
      <c r="L915" s="238"/>
      <c r="M915" s="117">
        <f>F915</f>
        <v>7.4999999999999997E-3</v>
      </c>
      <c r="N915" s="117"/>
      <c r="R915" s="239" t="str">
        <f t="shared" si="68"/>
        <v>B</v>
      </c>
      <c r="S915" s="240"/>
      <c r="T915" s="118">
        <f t="shared" si="69"/>
        <v>7.4999999999999997E-3</v>
      </c>
      <c r="U915" s="117"/>
      <c r="AP915" s="141"/>
      <c r="AQ915" s="142"/>
      <c r="AR915" s="128"/>
    </row>
    <row r="916" spans="1:45" ht="15.75" x14ac:dyDescent="0.25">
      <c r="A916" s="109" t="s">
        <v>619</v>
      </c>
      <c r="B916" s="77">
        <v>3</v>
      </c>
      <c r="C916" s="77">
        <v>0.2568125</v>
      </c>
      <c r="D916" s="77">
        <v>8.5604169999999993E-2</v>
      </c>
      <c r="E916" s="77">
        <v>0.89</v>
      </c>
      <c r="F916" s="78">
        <v>0.46339999999999998</v>
      </c>
      <c r="K916" s="237" t="str">
        <f>A916</f>
        <v>A*B</v>
      </c>
      <c r="L916" s="238"/>
      <c r="M916" s="117">
        <f>F916</f>
        <v>0.46339999999999998</v>
      </c>
      <c r="N916" s="117"/>
      <c r="R916" s="239" t="str">
        <f t="shared" si="68"/>
        <v>A*B</v>
      </c>
      <c r="S916" s="240"/>
      <c r="T916" s="118">
        <f t="shared" si="69"/>
        <v>0.46339999999999998</v>
      </c>
      <c r="U916" s="117"/>
      <c r="AP916" s="127"/>
      <c r="AQ916" s="137"/>
      <c r="AR916" s="128"/>
    </row>
    <row r="917" spans="1:45" ht="16.5" thickBot="1" x14ac:dyDescent="0.3">
      <c r="A917" s="65"/>
      <c r="K917" s="231" t="s">
        <v>1120</v>
      </c>
      <c r="L917" s="232"/>
      <c r="M917" s="233">
        <f>B909</f>
        <v>79.232010000000002</v>
      </c>
      <c r="N917" s="234"/>
      <c r="R917" s="235" t="s">
        <v>1120</v>
      </c>
      <c r="S917" s="236"/>
      <c r="T917" s="233">
        <f>M917</f>
        <v>79.232010000000002</v>
      </c>
      <c r="U917" s="234"/>
      <c r="AP917" s="127"/>
      <c r="AQ917" s="137"/>
      <c r="AR917" s="128"/>
    </row>
    <row r="918" spans="1:45" ht="25.5" customHeight="1" thickBot="1" x14ac:dyDescent="0.3">
      <c r="A918" s="253" t="s">
        <v>620</v>
      </c>
      <c r="B918" s="252"/>
      <c r="C918" s="252"/>
      <c r="D918" s="252"/>
      <c r="E918" s="252"/>
      <c r="F918" s="252"/>
      <c r="J918">
        <v>1</v>
      </c>
      <c r="AP918" s="114"/>
      <c r="AQ918" s="114"/>
      <c r="AR918" s="114"/>
      <c r="AS918" s="114"/>
    </row>
    <row r="919" spans="1:45" ht="39.75" thickBot="1" x14ac:dyDescent="0.3">
      <c r="A919" s="84" t="s">
        <v>605</v>
      </c>
      <c r="B919" s="83" t="s">
        <v>606</v>
      </c>
      <c r="C919" s="83" t="s">
        <v>617</v>
      </c>
      <c r="D919" s="83" t="s">
        <v>608</v>
      </c>
      <c r="E919" s="83" t="s">
        <v>609</v>
      </c>
      <c r="F919" s="95" t="s">
        <v>610</v>
      </c>
      <c r="J919">
        <v>2</v>
      </c>
      <c r="AP919" s="146" t="str">
        <f>T1080</f>
        <v>.</v>
      </c>
      <c r="AQ919" s="146"/>
      <c r="AR919" s="146">
        <f>T1108</f>
        <v>0.89100000000000001</v>
      </c>
    </row>
    <row r="920" spans="1:45" x14ac:dyDescent="0.25">
      <c r="A920" s="109" t="s">
        <v>592</v>
      </c>
      <c r="B920" s="77">
        <v>1</v>
      </c>
      <c r="C920" s="77">
        <v>1.9012500000000002E-2</v>
      </c>
      <c r="D920" s="77">
        <v>1.9012500000000002E-2</v>
      </c>
      <c r="E920" s="77">
        <v>2.2799999999999998</v>
      </c>
      <c r="F920" s="78">
        <v>0.22819999999999999</v>
      </c>
      <c r="J920">
        <v>3</v>
      </c>
      <c r="AP920" s="146" t="str">
        <f t="shared" ref="AP920:AP924" si="70">T1081</f>
        <v>.</v>
      </c>
      <c r="AQ920" s="146"/>
      <c r="AR920" s="146">
        <f t="shared" ref="AR920:AR924" si="71">T1109</f>
        <v>0.63160000000000005</v>
      </c>
    </row>
    <row r="921" spans="1:45" x14ac:dyDescent="0.25">
      <c r="A921" s="79"/>
      <c r="J921">
        <v>4</v>
      </c>
      <c r="AP921" s="146" t="str">
        <f t="shared" si="70"/>
        <v>.</v>
      </c>
      <c r="AQ921" s="146"/>
      <c r="AR921" s="146">
        <f t="shared" si="71"/>
        <v>0.53</v>
      </c>
    </row>
    <row r="922" spans="1:45" x14ac:dyDescent="0.25">
      <c r="A922" s="79"/>
      <c r="J922">
        <v>5</v>
      </c>
      <c r="AP922" s="147" t="str">
        <f t="shared" si="70"/>
        <v>.</v>
      </c>
      <c r="AQ922" s="147"/>
      <c r="AR922" s="147">
        <f t="shared" si="71"/>
        <v>0.19370000000000001</v>
      </c>
    </row>
    <row r="923" spans="1:45" x14ac:dyDescent="0.25">
      <c r="J923">
        <v>6</v>
      </c>
      <c r="AP923" s="146" t="str">
        <f t="shared" si="70"/>
        <v>.</v>
      </c>
      <c r="AQ923" s="146"/>
      <c r="AR923" s="146">
        <f t="shared" si="71"/>
        <v>0.4224</v>
      </c>
    </row>
    <row r="924" spans="1:45" x14ac:dyDescent="0.25">
      <c r="A924" s="80"/>
      <c r="J924">
        <v>7</v>
      </c>
      <c r="AP924" s="146" t="str">
        <f t="shared" si="70"/>
        <v>.</v>
      </c>
      <c r="AQ924" s="146"/>
      <c r="AR924" s="146">
        <f t="shared" si="71"/>
        <v>96.079189999999997</v>
      </c>
    </row>
    <row r="925" spans="1:45" ht="31.5" x14ac:dyDescent="0.25">
      <c r="A925" s="64" t="s">
        <v>590</v>
      </c>
      <c r="J925">
        <v>8</v>
      </c>
      <c r="AB925" s="220"/>
      <c r="AC925" s="220"/>
      <c r="AD925" s="148" t="str">
        <f>U911</f>
        <v>Variable dependiente: PFSCM1</v>
      </c>
      <c r="AE925" s="1"/>
      <c r="AF925" s="148"/>
      <c r="AG925" s="1"/>
      <c r="AH925" s="148"/>
      <c r="AI925" s="1"/>
      <c r="AJ925" s="148"/>
      <c r="AK925" s="1"/>
      <c r="AL925" s="148"/>
      <c r="AM925" s="1"/>
      <c r="AN925" s="148"/>
      <c r="AO925" s="1"/>
      <c r="AP925" s="148"/>
      <c r="AQ925" s="1"/>
    </row>
    <row r="926" spans="1:45" ht="15.75" x14ac:dyDescent="0.25">
      <c r="A926" s="79"/>
      <c r="J926">
        <v>9</v>
      </c>
      <c r="AB926" s="220"/>
      <c r="AC926" s="220"/>
      <c r="AD926" s="148"/>
      <c r="AE926" s="1"/>
      <c r="AF926" s="148" t="str">
        <f>U939</f>
        <v>Variable dependiente: PFSCM2</v>
      </c>
      <c r="AG926" s="1"/>
      <c r="AH926" s="148"/>
      <c r="AI926" s="1"/>
      <c r="AJ926" s="148"/>
      <c r="AK926" s="1"/>
      <c r="AL926" s="148"/>
      <c r="AM926" s="1"/>
      <c r="AN926" s="148"/>
      <c r="AO926" s="1"/>
      <c r="AP926" s="148"/>
      <c r="AQ926" s="1"/>
    </row>
    <row r="927" spans="1:45" ht="25.5" x14ac:dyDescent="0.25">
      <c r="A927" s="81" t="s">
        <v>595</v>
      </c>
      <c r="J927">
        <v>10</v>
      </c>
      <c r="AB927" s="220"/>
      <c r="AC927" s="220"/>
      <c r="AD927" s="148"/>
      <c r="AE927" s="1"/>
      <c r="AF927" s="148"/>
      <c r="AG927" s="1"/>
      <c r="AH927" t="str">
        <f>U967</f>
        <v>Variable dependiente: PFSCM3</v>
      </c>
      <c r="AI927" s="1"/>
      <c r="AJ927" s="148"/>
      <c r="AK927" s="1"/>
      <c r="AL927" s="148"/>
      <c r="AM927" s="1"/>
      <c r="AN927" s="148"/>
      <c r="AO927" s="1"/>
      <c r="AP927" s="148"/>
      <c r="AQ927" s="1"/>
    </row>
    <row r="928" spans="1:45" ht="15.75" x14ac:dyDescent="0.25">
      <c r="A928" s="81"/>
      <c r="J928">
        <v>11</v>
      </c>
      <c r="V928" s="220"/>
      <c r="W928" s="220"/>
      <c r="X928" s="148"/>
      <c r="Y928" s="1"/>
      <c r="Z928" s="148"/>
      <c r="AA928" s="1"/>
      <c r="AB928" s="148"/>
      <c r="AC928" s="1"/>
      <c r="AD928" s="148"/>
      <c r="AE928" s="1"/>
      <c r="AF928" s="148"/>
      <c r="AG928" s="1"/>
      <c r="AH928" s="148"/>
      <c r="AI928" s="1"/>
      <c r="AJ928" s="148" t="str">
        <f>U995</f>
        <v>Variable dependiente: PFSCM4</v>
      </c>
      <c r="AK928" s="149"/>
    </row>
    <row r="929" spans="1:44" ht="38.25" x14ac:dyDescent="0.25">
      <c r="A929" s="81" t="s">
        <v>715</v>
      </c>
      <c r="J929">
        <v>12</v>
      </c>
      <c r="X929" s="148"/>
      <c r="Y929" s="1"/>
      <c r="Z929" s="148"/>
      <c r="AA929" s="1"/>
      <c r="AB929" s="148"/>
      <c r="AC929" s="1"/>
      <c r="AD929" s="148"/>
      <c r="AE929" s="1"/>
      <c r="AF929" s="148"/>
      <c r="AG929" s="1"/>
      <c r="AH929" s="148"/>
      <c r="AI929" s="1"/>
      <c r="AJ929" s="148"/>
      <c r="AK929" s="149"/>
      <c r="AL929" t="str">
        <f>U1023</f>
        <v>Variable dependiente: PFSCM5</v>
      </c>
    </row>
    <row r="930" spans="1:44" ht="15.75" thickBot="1" x14ac:dyDescent="0.3">
      <c r="A930" s="65"/>
      <c r="J930">
        <v>13</v>
      </c>
      <c r="AN930" t="str">
        <f>U1051</f>
        <v>Variable dependiente: PFSCM6</v>
      </c>
    </row>
    <row r="931" spans="1:44" ht="39.75" thickBot="1" x14ac:dyDescent="0.3">
      <c r="A931" s="90" t="s">
        <v>605</v>
      </c>
      <c r="B931" s="91" t="s">
        <v>606</v>
      </c>
      <c r="C931" s="91" t="s">
        <v>607</v>
      </c>
      <c r="D931" s="91" t="s">
        <v>608</v>
      </c>
      <c r="E931" s="91" t="s">
        <v>609</v>
      </c>
      <c r="F931" s="92" t="s">
        <v>610</v>
      </c>
      <c r="J931">
        <v>14</v>
      </c>
      <c r="AP931" t="str">
        <f>U1079</f>
        <v>Variable dependiente: PFTCM1</v>
      </c>
    </row>
    <row r="932" spans="1:44" ht="15.75" thickBot="1" x14ac:dyDescent="0.3">
      <c r="A932" s="110" t="s">
        <v>611</v>
      </c>
      <c r="B932" s="68">
        <v>13</v>
      </c>
      <c r="C932" s="68">
        <v>13.54361563</v>
      </c>
      <c r="D932" s="68">
        <v>1.04181659</v>
      </c>
      <c r="E932" s="68">
        <v>3.77</v>
      </c>
      <c r="F932" s="74">
        <v>5.1999999999999998E-3</v>
      </c>
      <c r="J932">
        <v>15</v>
      </c>
      <c r="AR932" t="str">
        <f>U1107</f>
        <v>Variable dependiente: PFTCM2</v>
      </c>
    </row>
    <row r="933" spans="1:44" ht="15.75" thickBot="1" x14ac:dyDescent="0.3">
      <c r="A933" s="110" t="s">
        <v>612</v>
      </c>
      <c r="B933" s="68">
        <v>18</v>
      </c>
      <c r="C933" s="68">
        <v>4.9739062499999998</v>
      </c>
      <c r="D933" s="68">
        <v>0.27632813000000001</v>
      </c>
      <c r="E933" s="68"/>
      <c r="F933" s="74"/>
      <c r="J933">
        <v>16</v>
      </c>
    </row>
    <row r="934" spans="1:44" ht="25.5" x14ac:dyDescent="0.25">
      <c r="A934" s="109" t="s">
        <v>613</v>
      </c>
      <c r="B934" s="77">
        <v>31</v>
      </c>
      <c r="C934" s="77">
        <v>18.51752188</v>
      </c>
      <c r="D934" s="77"/>
      <c r="E934" s="77"/>
      <c r="F934" s="78"/>
      <c r="J934">
        <v>17</v>
      </c>
    </row>
    <row r="935" spans="1:44" ht="15.75" thickBot="1" x14ac:dyDescent="0.3">
      <c r="A935" s="65"/>
      <c r="J935">
        <v>18</v>
      </c>
    </row>
    <row r="936" spans="1:44" ht="27" thickBot="1" x14ac:dyDescent="0.3">
      <c r="A936" s="93" t="s">
        <v>614</v>
      </c>
      <c r="B936" s="91" t="s">
        <v>615</v>
      </c>
      <c r="C936" s="91" t="s">
        <v>616</v>
      </c>
      <c r="D936" s="92" t="s">
        <v>716</v>
      </c>
      <c r="J936">
        <v>19</v>
      </c>
    </row>
    <row r="937" spans="1:44" x14ac:dyDescent="0.25">
      <c r="A937" s="94">
        <v>0.73139500000000002</v>
      </c>
      <c r="B937" s="77">
        <v>51.206740000000003</v>
      </c>
      <c r="C937" s="77">
        <v>0.52566900000000005</v>
      </c>
      <c r="D937" s="78">
        <v>1.0265629999999999</v>
      </c>
      <c r="J937">
        <v>20</v>
      </c>
    </row>
    <row r="938" spans="1:44" ht="15.75" thickBot="1" x14ac:dyDescent="0.3">
      <c r="A938" s="65"/>
      <c r="J938">
        <v>21</v>
      </c>
    </row>
    <row r="939" spans="1:44" ht="39.75" thickBot="1" x14ac:dyDescent="0.3">
      <c r="A939" s="90" t="s">
        <v>605</v>
      </c>
      <c r="B939" s="91" t="s">
        <v>606</v>
      </c>
      <c r="C939" s="91" t="s">
        <v>617</v>
      </c>
      <c r="D939" s="91" t="s">
        <v>608</v>
      </c>
      <c r="E939" s="91" t="s">
        <v>609</v>
      </c>
      <c r="F939" s="92" t="s">
        <v>610</v>
      </c>
      <c r="K939" s="241" t="s">
        <v>1119</v>
      </c>
      <c r="L939" s="241"/>
      <c r="M939" s="112" t="str">
        <f>F939</f>
        <v>Pr &gt; F</v>
      </c>
      <c r="N939" s="113" t="str">
        <f>A929</f>
        <v>Variable dependiente: PFSCM2</v>
      </c>
      <c r="R939" s="242" t="str">
        <f>K939</f>
        <v>Fuente de variación (FV)</v>
      </c>
      <c r="S939" s="242"/>
      <c r="T939" s="112"/>
      <c r="U939" s="114" t="str">
        <f>N939</f>
        <v>Variable dependiente: PFSCM2</v>
      </c>
    </row>
    <row r="940" spans="1:44" ht="16.5" thickBot="1" x14ac:dyDescent="0.3">
      <c r="A940" s="110" t="s">
        <v>594</v>
      </c>
      <c r="B940" s="68">
        <v>3</v>
      </c>
      <c r="C940" s="68">
        <v>1.77090937</v>
      </c>
      <c r="D940" s="68">
        <v>0.59030311999999996</v>
      </c>
      <c r="E940" s="68">
        <v>2.14</v>
      </c>
      <c r="F940" s="74">
        <v>0.13120000000000001</v>
      </c>
      <c r="K940" s="243" t="str">
        <f>A940</f>
        <v>Rep</v>
      </c>
      <c r="L940" s="244"/>
      <c r="M940" s="115">
        <f>F940</f>
        <v>0.13120000000000001</v>
      </c>
      <c r="N940" s="115"/>
      <c r="R940" s="245" t="str">
        <f>K940</f>
        <v>Rep</v>
      </c>
      <c r="S940" s="246"/>
      <c r="T940" s="116">
        <f>M940</f>
        <v>0.13120000000000001</v>
      </c>
      <c r="U940" s="115"/>
    </row>
    <row r="941" spans="1:44" ht="16.5" thickBot="1" x14ac:dyDescent="0.3">
      <c r="A941" s="110" t="s">
        <v>592</v>
      </c>
      <c r="B941" s="68">
        <v>1</v>
      </c>
      <c r="C941" s="68">
        <v>0.32602813000000003</v>
      </c>
      <c r="D941" s="68">
        <v>0.32602813000000003</v>
      </c>
      <c r="E941" s="68">
        <v>1.18</v>
      </c>
      <c r="F941" s="74">
        <v>0.29170000000000001</v>
      </c>
      <c r="K941" s="237" t="str">
        <f>A948</f>
        <v>A</v>
      </c>
      <c r="L941" s="238"/>
      <c r="M941" s="117">
        <f>F948</f>
        <v>0.2467</v>
      </c>
      <c r="N941" s="117"/>
      <c r="R941" s="239" t="str">
        <f t="shared" ref="R941:R944" si="72">K941</f>
        <v>A</v>
      </c>
      <c r="S941" s="240"/>
      <c r="T941" s="118">
        <f t="shared" ref="T941:T944" si="73">M941</f>
        <v>0.2467</v>
      </c>
      <c r="U941" s="117"/>
    </row>
    <row r="942" spans="1:44" ht="16.5" thickBot="1" x14ac:dyDescent="0.3">
      <c r="A942" s="110" t="s">
        <v>618</v>
      </c>
      <c r="B942" s="68">
        <v>3</v>
      </c>
      <c r="C942" s="68">
        <v>0.47475937000000001</v>
      </c>
      <c r="D942" s="68">
        <v>0.15825312</v>
      </c>
      <c r="E942" s="68">
        <v>0.56999999999999995</v>
      </c>
      <c r="F942" s="74">
        <v>0.64019999999999999</v>
      </c>
      <c r="K942" s="237" t="str">
        <f>A942</f>
        <v>A*Rep</v>
      </c>
      <c r="L942" s="238"/>
      <c r="M942" s="117">
        <f>F942</f>
        <v>0.64019999999999999</v>
      </c>
      <c r="N942" s="119"/>
      <c r="R942" s="239" t="str">
        <f t="shared" si="72"/>
        <v>A*Rep</v>
      </c>
      <c r="S942" s="240"/>
      <c r="T942" s="118">
        <f t="shared" si="73"/>
        <v>0.64019999999999999</v>
      </c>
      <c r="U942" s="119"/>
    </row>
    <row r="943" spans="1:44" ht="16.5" thickBot="1" x14ac:dyDescent="0.3">
      <c r="A943" s="110" t="s">
        <v>593</v>
      </c>
      <c r="B943" s="68">
        <v>3</v>
      </c>
      <c r="C943" s="68">
        <v>10.069284379999999</v>
      </c>
      <c r="D943" s="68">
        <v>3.3564281299999998</v>
      </c>
      <c r="E943" s="68">
        <v>12.15</v>
      </c>
      <c r="F943" s="74">
        <v>1E-4</v>
      </c>
      <c r="K943" s="237" t="str">
        <f>A943</f>
        <v>B</v>
      </c>
      <c r="L943" s="238"/>
      <c r="M943" s="117">
        <f>F943</f>
        <v>1E-4</v>
      </c>
      <c r="N943" s="117"/>
      <c r="R943" s="239" t="str">
        <f t="shared" si="72"/>
        <v>B</v>
      </c>
      <c r="S943" s="240"/>
      <c r="T943" s="118">
        <f t="shared" si="73"/>
        <v>1E-4</v>
      </c>
      <c r="U943" s="117"/>
    </row>
    <row r="944" spans="1:44" ht="15.75" x14ac:dyDescent="0.25">
      <c r="A944" s="109" t="s">
        <v>619</v>
      </c>
      <c r="B944" s="77">
        <v>3</v>
      </c>
      <c r="C944" s="77">
        <v>0.90263437999999996</v>
      </c>
      <c r="D944" s="77">
        <v>0.30087813000000002</v>
      </c>
      <c r="E944" s="77">
        <v>1.0900000000000001</v>
      </c>
      <c r="F944" s="78">
        <v>0.37909999999999999</v>
      </c>
      <c r="K944" s="237" t="str">
        <f>A944</f>
        <v>A*B</v>
      </c>
      <c r="L944" s="238"/>
      <c r="M944" s="117">
        <f>F944</f>
        <v>0.37909999999999999</v>
      </c>
      <c r="N944" s="117"/>
      <c r="R944" s="239" t="str">
        <f t="shared" si="72"/>
        <v>A*B</v>
      </c>
      <c r="S944" s="240"/>
      <c r="T944" s="118">
        <f t="shared" si="73"/>
        <v>0.37909999999999999</v>
      </c>
      <c r="U944" s="117"/>
    </row>
    <row r="945" spans="1:21" ht="16.5" thickBot="1" x14ac:dyDescent="0.3">
      <c r="A945" s="65"/>
      <c r="K945" s="231" t="s">
        <v>1120</v>
      </c>
      <c r="L945" s="232"/>
      <c r="M945" s="233">
        <f>B937</f>
        <v>51.206740000000003</v>
      </c>
      <c r="N945" s="234"/>
      <c r="R945" s="235" t="s">
        <v>1120</v>
      </c>
      <c r="S945" s="236"/>
      <c r="T945" s="233">
        <f>M945</f>
        <v>51.206740000000003</v>
      </c>
      <c r="U945" s="234"/>
    </row>
    <row r="946" spans="1:21" ht="25.5" customHeight="1" thickBot="1" x14ac:dyDescent="0.3">
      <c r="A946" s="253" t="s">
        <v>620</v>
      </c>
      <c r="B946" s="252"/>
      <c r="C946" s="252"/>
      <c r="D946" s="252"/>
      <c r="E946" s="252"/>
      <c r="F946" s="252"/>
      <c r="J946">
        <v>1</v>
      </c>
    </row>
    <row r="947" spans="1:21" ht="39.75" thickBot="1" x14ac:dyDescent="0.3">
      <c r="A947" s="84" t="s">
        <v>605</v>
      </c>
      <c r="B947" s="83" t="s">
        <v>606</v>
      </c>
      <c r="C947" s="83" t="s">
        <v>617</v>
      </c>
      <c r="D947" s="83" t="s">
        <v>608</v>
      </c>
      <c r="E947" s="83" t="s">
        <v>609</v>
      </c>
      <c r="F947" s="95" t="s">
        <v>610</v>
      </c>
      <c r="J947">
        <v>2</v>
      </c>
    </row>
    <row r="948" spans="1:21" x14ac:dyDescent="0.25">
      <c r="A948" s="109" t="s">
        <v>592</v>
      </c>
      <c r="B948" s="77">
        <v>1</v>
      </c>
      <c r="C948" s="77">
        <v>0.32602813000000003</v>
      </c>
      <c r="D948" s="77">
        <v>0.32602813000000003</v>
      </c>
      <c r="E948" s="77">
        <v>2.06</v>
      </c>
      <c r="F948" s="78">
        <v>0.2467</v>
      </c>
      <c r="J948">
        <v>3</v>
      </c>
    </row>
    <row r="949" spans="1:21" x14ac:dyDescent="0.25">
      <c r="A949" s="79"/>
      <c r="J949">
        <v>4</v>
      </c>
    </row>
    <row r="950" spans="1:21" x14ac:dyDescent="0.25">
      <c r="A950" s="79"/>
      <c r="J950">
        <v>5</v>
      </c>
    </row>
    <row r="951" spans="1:21" x14ac:dyDescent="0.25">
      <c r="J951">
        <v>6</v>
      </c>
    </row>
    <row r="952" spans="1:21" x14ac:dyDescent="0.25">
      <c r="A952" s="80"/>
      <c r="J952">
        <v>7</v>
      </c>
    </row>
    <row r="953" spans="1:21" ht="31.5" x14ac:dyDescent="0.25">
      <c r="A953" s="64" t="s">
        <v>590</v>
      </c>
      <c r="J953">
        <v>8</v>
      </c>
    </row>
    <row r="954" spans="1:21" x14ac:dyDescent="0.25">
      <c r="A954" s="79"/>
      <c r="J954">
        <v>9</v>
      </c>
    </row>
    <row r="955" spans="1:21" ht="25.5" x14ac:dyDescent="0.25">
      <c r="A955" s="81" t="s">
        <v>595</v>
      </c>
      <c r="J955">
        <v>10</v>
      </c>
    </row>
    <row r="956" spans="1:21" x14ac:dyDescent="0.25">
      <c r="A956" s="81"/>
      <c r="J956">
        <v>11</v>
      </c>
    </row>
    <row r="957" spans="1:21" ht="38.25" x14ac:dyDescent="0.25">
      <c r="A957" s="81" t="s">
        <v>717</v>
      </c>
      <c r="J957">
        <v>12</v>
      </c>
    </row>
    <row r="958" spans="1:21" ht="15.75" thickBot="1" x14ac:dyDescent="0.3">
      <c r="A958" s="65"/>
      <c r="J958">
        <v>13</v>
      </c>
    </row>
    <row r="959" spans="1:21" ht="39.75" thickBot="1" x14ac:dyDescent="0.3">
      <c r="A959" s="90" t="s">
        <v>605</v>
      </c>
      <c r="B959" s="91" t="s">
        <v>606</v>
      </c>
      <c r="C959" s="91" t="s">
        <v>607</v>
      </c>
      <c r="D959" s="91" t="s">
        <v>608</v>
      </c>
      <c r="E959" s="91" t="s">
        <v>609</v>
      </c>
      <c r="F959" s="92" t="s">
        <v>610</v>
      </c>
      <c r="J959">
        <v>14</v>
      </c>
    </row>
    <row r="960" spans="1:21" ht="15.75" thickBot="1" x14ac:dyDescent="0.3">
      <c r="A960" s="110" t="s">
        <v>611</v>
      </c>
      <c r="B960" s="68">
        <v>13</v>
      </c>
      <c r="C960" s="68">
        <v>11.3253375</v>
      </c>
      <c r="D960" s="68">
        <v>0.87117981</v>
      </c>
      <c r="E960" s="68">
        <v>3.56</v>
      </c>
      <c r="F960" s="74">
        <v>7.0000000000000001E-3</v>
      </c>
      <c r="J960">
        <v>15</v>
      </c>
    </row>
    <row r="961" spans="1:21" ht="15.75" thickBot="1" x14ac:dyDescent="0.3">
      <c r="A961" s="110" t="s">
        <v>612</v>
      </c>
      <c r="B961" s="68">
        <v>18</v>
      </c>
      <c r="C961" s="68">
        <v>4.4100625000000004</v>
      </c>
      <c r="D961" s="68">
        <v>0.24500347</v>
      </c>
      <c r="E961" s="68"/>
      <c r="F961" s="74"/>
      <c r="J961">
        <v>16</v>
      </c>
    </row>
    <row r="962" spans="1:21" ht="25.5" x14ac:dyDescent="0.25">
      <c r="A962" s="109" t="s">
        <v>613</v>
      </c>
      <c r="B962" s="77">
        <v>31</v>
      </c>
      <c r="C962" s="77">
        <v>15.7354</v>
      </c>
      <c r="D962" s="77"/>
      <c r="E962" s="77"/>
      <c r="F962" s="78"/>
      <c r="J962">
        <v>17</v>
      </c>
    </row>
    <row r="963" spans="1:21" ht="15.75" thickBot="1" x14ac:dyDescent="0.3">
      <c r="A963" s="65"/>
      <c r="J963">
        <v>18</v>
      </c>
    </row>
    <row r="964" spans="1:21" ht="27" thickBot="1" x14ac:dyDescent="0.3">
      <c r="A964" s="93" t="s">
        <v>614</v>
      </c>
      <c r="B964" s="91" t="s">
        <v>615</v>
      </c>
      <c r="C964" s="91" t="s">
        <v>616</v>
      </c>
      <c r="D964" s="92" t="s">
        <v>718</v>
      </c>
      <c r="J964">
        <v>19</v>
      </c>
    </row>
    <row r="965" spans="1:21" x14ac:dyDescent="0.25">
      <c r="A965" s="94">
        <v>0.71973600000000004</v>
      </c>
      <c r="B965" s="77">
        <v>45.410850000000003</v>
      </c>
      <c r="C965" s="77">
        <v>0.49497799999999997</v>
      </c>
      <c r="D965" s="78">
        <v>1.0900000000000001</v>
      </c>
      <c r="J965">
        <v>20</v>
      </c>
    </row>
    <row r="966" spans="1:21" ht="15.75" thickBot="1" x14ac:dyDescent="0.3">
      <c r="A966" s="65"/>
      <c r="J966">
        <v>21</v>
      </c>
    </row>
    <row r="967" spans="1:21" ht="39.75" thickBot="1" x14ac:dyDescent="0.3">
      <c r="A967" s="90" t="s">
        <v>605</v>
      </c>
      <c r="B967" s="91" t="s">
        <v>606</v>
      </c>
      <c r="C967" s="91" t="s">
        <v>617</v>
      </c>
      <c r="D967" s="91" t="s">
        <v>608</v>
      </c>
      <c r="E967" s="91" t="s">
        <v>609</v>
      </c>
      <c r="F967" s="92" t="s">
        <v>610</v>
      </c>
      <c r="K967" s="241" t="s">
        <v>1119</v>
      </c>
      <c r="L967" s="241"/>
      <c r="M967" s="112" t="str">
        <f>F967</f>
        <v>Pr &gt; F</v>
      </c>
      <c r="N967" s="113" t="str">
        <f>A957</f>
        <v>Variable dependiente: PFSCM3</v>
      </c>
      <c r="R967" s="242" t="str">
        <f>K967</f>
        <v>Fuente de variación (FV)</v>
      </c>
      <c r="S967" s="242"/>
      <c r="T967" s="112"/>
      <c r="U967" s="114" t="str">
        <f>N967</f>
        <v>Variable dependiente: PFSCM3</v>
      </c>
    </row>
    <row r="968" spans="1:21" ht="16.5" thickBot="1" x14ac:dyDescent="0.3">
      <c r="A968" s="110" t="s">
        <v>594</v>
      </c>
      <c r="B968" s="68">
        <v>3</v>
      </c>
      <c r="C968" s="68">
        <v>0.68237499999999995</v>
      </c>
      <c r="D968" s="68">
        <v>0.22745832999999999</v>
      </c>
      <c r="E968" s="68">
        <v>0.93</v>
      </c>
      <c r="F968" s="74">
        <v>0.44719999999999999</v>
      </c>
      <c r="K968" s="243" t="str">
        <f>A968</f>
        <v>Rep</v>
      </c>
      <c r="L968" s="244"/>
      <c r="M968" s="115">
        <f>F968</f>
        <v>0.44719999999999999</v>
      </c>
      <c r="N968" s="115"/>
      <c r="R968" s="245" t="str">
        <f>K968</f>
        <v>Rep</v>
      </c>
      <c r="S968" s="246"/>
      <c r="T968" s="116">
        <f>M968</f>
        <v>0.44719999999999999</v>
      </c>
      <c r="U968" s="115"/>
    </row>
    <row r="969" spans="1:21" ht="16.5" thickBot="1" x14ac:dyDescent="0.3">
      <c r="A969" s="110" t="s">
        <v>592</v>
      </c>
      <c r="B969" s="68">
        <v>1</v>
      </c>
      <c r="C969" s="68">
        <v>1.125E-4</v>
      </c>
      <c r="D969" s="68">
        <v>1.125E-4</v>
      </c>
      <c r="E969" s="68">
        <v>0</v>
      </c>
      <c r="F969" s="74">
        <v>0.98309999999999997</v>
      </c>
      <c r="K969" s="237" t="str">
        <f>A976</f>
        <v>A</v>
      </c>
      <c r="L969" s="238"/>
      <c r="M969" s="117">
        <f>F976</f>
        <v>0.9839</v>
      </c>
      <c r="N969" s="117"/>
      <c r="R969" s="239" t="str">
        <f t="shared" ref="R969:R972" si="74">K969</f>
        <v>A</v>
      </c>
      <c r="S969" s="240"/>
      <c r="T969" s="118">
        <f t="shared" ref="T969:T972" si="75">M969</f>
        <v>0.9839</v>
      </c>
      <c r="U969" s="117"/>
    </row>
    <row r="970" spans="1:21" ht="16.5" thickBot="1" x14ac:dyDescent="0.3">
      <c r="A970" s="110" t="s">
        <v>618</v>
      </c>
      <c r="B970" s="68">
        <v>3</v>
      </c>
      <c r="C970" s="68">
        <v>0.70181249999999995</v>
      </c>
      <c r="D970" s="68">
        <v>0.23393749999999999</v>
      </c>
      <c r="E970" s="68">
        <v>0.95</v>
      </c>
      <c r="F970" s="74">
        <v>0.43519999999999998</v>
      </c>
      <c r="K970" s="237" t="str">
        <f>A970</f>
        <v>A*Rep</v>
      </c>
      <c r="L970" s="238"/>
      <c r="M970" s="117">
        <f>F970</f>
        <v>0.43519999999999998</v>
      </c>
      <c r="N970" s="119"/>
      <c r="R970" s="239" t="str">
        <f t="shared" si="74"/>
        <v>A*Rep</v>
      </c>
      <c r="S970" s="240"/>
      <c r="T970" s="118">
        <f t="shared" si="75"/>
        <v>0.43519999999999998</v>
      </c>
      <c r="U970" s="119"/>
    </row>
    <row r="971" spans="1:21" ht="16.5" thickBot="1" x14ac:dyDescent="0.3">
      <c r="A971" s="110" t="s">
        <v>593</v>
      </c>
      <c r="B971" s="68">
        <v>3</v>
      </c>
      <c r="C971" s="68">
        <v>8.931025</v>
      </c>
      <c r="D971" s="68">
        <v>2.9770083299999999</v>
      </c>
      <c r="E971" s="68">
        <v>12.15</v>
      </c>
      <c r="F971" s="74">
        <v>1E-4</v>
      </c>
      <c r="K971" s="237" t="str">
        <f>A971</f>
        <v>B</v>
      </c>
      <c r="L971" s="238"/>
      <c r="M971" s="117">
        <f>F971</f>
        <v>1E-4</v>
      </c>
      <c r="N971" s="117"/>
      <c r="R971" s="239" t="str">
        <f t="shared" si="74"/>
        <v>B</v>
      </c>
      <c r="S971" s="240"/>
      <c r="T971" s="118">
        <f t="shared" si="75"/>
        <v>1E-4</v>
      </c>
      <c r="U971" s="117"/>
    </row>
    <row r="972" spans="1:21" ht="15.75" x14ac:dyDescent="0.25">
      <c r="A972" s="109" t="s">
        <v>619</v>
      </c>
      <c r="B972" s="77">
        <v>3</v>
      </c>
      <c r="C972" s="77">
        <v>1.0100125</v>
      </c>
      <c r="D972" s="77">
        <v>0.33667082999999998</v>
      </c>
      <c r="E972" s="77">
        <v>1.37</v>
      </c>
      <c r="F972" s="78">
        <v>0.28260000000000002</v>
      </c>
      <c r="K972" s="237" t="str">
        <f>A972</f>
        <v>A*B</v>
      </c>
      <c r="L972" s="238"/>
      <c r="M972" s="117">
        <f>F972</f>
        <v>0.28260000000000002</v>
      </c>
      <c r="N972" s="117"/>
      <c r="R972" s="239" t="str">
        <f t="shared" si="74"/>
        <v>A*B</v>
      </c>
      <c r="S972" s="240"/>
      <c r="T972" s="118">
        <f t="shared" si="75"/>
        <v>0.28260000000000002</v>
      </c>
      <c r="U972" s="117"/>
    </row>
    <row r="973" spans="1:21" ht="16.5" thickBot="1" x14ac:dyDescent="0.3">
      <c r="A973" s="65"/>
      <c r="K973" s="231" t="s">
        <v>1120</v>
      </c>
      <c r="L973" s="232"/>
      <c r="M973" s="233">
        <f>B965</f>
        <v>45.410850000000003</v>
      </c>
      <c r="N973" s="234"/>
      <c r="R973" s="235" t="s">
        <v>1120</v>
      </c>
      <c r="S973" s="236"/>
      <c r="T973" s="233">
        <f>M973</f>
        <v>45.410850000000003</v>
      </c>
      <c r="U973" s="234"/>
    </row>
    <row r="974" spans="1:21" ht="25.5" customHeight="1" thickBot="1" x14ac:dyDescent="0.3">
      <c r="A974" s="253" t="s">
        <v>620</v>
      </c>
      <c r="B974" s="252"/>
      <c r="C974" s="252"/>
      <c r="D974" s="252"/>
      <c r="E974" s="252"/>
      <c r="F974" s="252"/>
      <c r="J974">
        <v>1</v>
      </c>
    </row>
    <row r="975" spans="1:21" ht="39.75" thickBot="1" x14ac:dyDescent="0.3">
      <c r="A975" s="84" t="s">
        <v>605</v>
      </c>
      <c r="B975" s="83" t="s">
        <v>606</v>
      </c>
      <c r="C975" s="83" t="s">
        <v>617</v>
      </c>
      <c r="D975" s="83" t="s">
        <v>608</v>
      </c>
      <c r="E975" s="83" t="s">
        <v>609</v>
      </c>
      <c r="F975" s="95" t="s">
        <v>610</v>
      </c>
      <c r="J975">
        <v>2</v>
      </c>
    </row>
    <row r="976" spans="1:21" x14ac:dyDescent="0.25">
      <c r="A976" s="109" t="s">
        <v>592</v>
      </c>
      <c r="B976" s="77">
        <v>1</v>
      </c>
      <c r="C976" s="77">
        <v>1.125E-4</v>
      </c>
      <c r="D976" s="77">
        <v>1.125E-4</v>
      </c>
      <c r="E976" s="77">
        <v>0</v>
      </c>
      <c r="F976" s="78">
        <v>0.9839</v>
      </c>
      <c r="J976">
        <v>3</v>
      </c>
    </row>
    <row r="977" spans="1:10" x14ac:dyDescent="0.25">
      <c r="A977" s="79"/>
      <c r="J977">
        <v>4</v>
      </c>
    </row>
    <row r="978" spans="1:10" x14ac:dyDescent="0.25">
      <c r="A978" s="79"/>
      <c r="J978">
        <v>5</v>
      </c>
    </row>
    <row r="979" spans="1:10" x14ac:dyDescent="0.25">
      <c r="J979">
        <v>6</v>
      </c>
    </row>
    <row r="980" spans="1:10" x14ac:dyDescent="0.25">
      <c r="A980" s="80"/>
      <c r="J980">
        <v>7</v>
      </c>
    </row>
    <row r="981" spans="1:10" ht="31.5" x14ac:dyDescent="0.25">
      <c r="A981" s="64" t="s">
        <v>590</v>
      </c>
      <c r="J981">
        <v>8</v>
      </c>
    </row>
    <row r="982" spans="1:10" x14ac:dyDescent="0.25">
      <c r="A982" s="79"/>
      <c r="J982">
        <v>9</v>
      </c>
    </row>
    <row r="983" spans="1:10" ht="25.5" x14ac:dyDescent="0.25">
      <c r="A983" s="81" t="s">
        <v>595</v>
      </c>
      <c r="J983">
        <v>10</v>
      </c>
    </row>
    <row r="984" spans="1:10" x14ac:dyDescent="0.25">
      <c r="A984" s="81"/>
      <c r="J984">
        <v>11</v>
      </c>
    </row>
    <row r="985" spans="1:10" ht="38.25" x14ac:dyDescent="0.25">
      <c r="A985" s="81" t="s">
        <v>719</v>
      </c>
      <c r="J985">
        <v>12</v>
      </c>
    </row>
    <row r="986" spans="1:10" ht="15.75" thickBot="1" x14ac:dyDescent="0.3">
      <c r="A986" s="65"/>
      <c r="J986">
        <v>13</v>
      </c>
    </row>
    <row r="987" spans="1:10" ht="39.75" thickBot="1" x14ac:dyDescent="0.3">
      <c r="A987" s="90" t="s">
        <v>605</v>
      </c>
      <c r="B987" s="91" t="s">
        <v>606</v>
      </c>
      <c r="C987" s="91" t="s">
        <v>607</v>
      </c>
      <c r="D987" s="91" t="s">
        <v>608</v>
      </c>
      <c r="E987" s="91" t="s">
        <v>609</v>
      </c>
      <c r="F987" s="92" t="s">
        <v>610</v>
      </c>
      <c r="J987">
        <v>14</v>
      </c>
    </row>
    <row r="988" spans="1:10" ht="15.75" thickBot="1" x14ac:dyDescent="0.3">
      <c r="A988" s="110" t="s">
        <v>611</v>
      </c>
      <c r="B988" s="68">
        <v>13</v>
      </c>
      <c r="C988" s="68">
        <v>20.397440629999998</v>
      </c>
      <c r="D988" s="68">
        <v>1.56903389</v>
      </c>
      <c r="E988" s="68">
        <v>3.05</v>
      </c>
      <c r="F988" s="74">
        <v>1.4999999999999999E-2</v>
      </c>
      <c r="J988">
        <v>15</v>
      </c>
    </row>
    <row r="989" spans="1:10" ht="15.75" thickBot="1" x14ac:dyDescent="0.3">
      <c r="A989" s="110" t="s">
        <v>612</v>
      </c>
      <c r="B989" s="68">
        <v>18</v>
      </c>
      <c r="C989" s="68">
        <v>9.2558562500000008</v>
      </c>
      <c r="D989" s="68">
        <v>0.51421424000000004</v>
      </c>
      <c r="E989" s="68"/>
      <c r="F989" s="74"/>
      <c r="J989">
        <v>16</v>
      </c>
    </row>
    <row r="990" spans="1:10" ht="25.5" x14ac:dyDescent="0.25">
      <c r="A990" s="109" t="s">
        <v>613</v>
      </c>
      <c r="B990" s="77">
        <v>31</v>
      </c>
      <c r="C990" s="77">
        <v>29.653296879999999</v>
      </c>
      <c r="D990" s="77"/>
      <c r="E990" s="77"/>
      <c r="F990" s="78"/>
      <c r="J990">
        <v>17</v>
      </c>
    </row>
    <row r="991" spans="1:10" ht="15.75" thickBot="1" x14ac:dyDescent="0.3">
      <c r="A991" s="65"/>
      <c r="J991">
        <v>18</v>
      </c>
    </row>
    <row r="992" spans="1:10" ht="27" thickBot="1" x14ac:dyDescent="0.3">
      <c r="A992" s="93" t="s">
        <v>614</v>
      </c>
      <c r="B992" s="91" t="s">
        <v>615</v>
      </c>
      <c r="C992" s="91" t="s">
        <v>616</v>
      </c>
      <c r="D992" s="92" t="s">
        <v>720</v>
      </c>
      <c r="J992">
        <v>19</v>
      </c>
    </row>
    <row r="993" spans="1:21" x14ac:dyDescent="0.25">
      <c r="A993" s="94">
        <v>0.68786400000000003</v>
      </c>
      <c r="B993" s="77">
        <v>59.278730000000003</v>
      </c>
      <c r="C993" s="77">
        <v>0.71708700000000003</v>
      </c>
      <c r="D993" s="78">
        <v>1.2096880000000001</v>
      </c>
      <c r="J993">
        <v>20</v>
      </c>
    </row>
    <row r="994" spans="1:21" ht="15.75" thickBot="1" x14ac:dyDescent="0.3">
      <c r="A994" s="65"/>
      <c r="J994">
        <v>21</v>
      </c>
    </row>
    <row r="995" spans="1:21" ht="39.75" thickBot="1" x14ac:dyDescent="0.3">
      <c r="A995" s="90" t="s">
        <v>605</v>
      </c>
      <c r="B995" s="91" t="s">
        <v>606</v>
      </c>
      <c r="C995" s="91" t="s">
        <v>617</v>
      </c>
      <c r="D995" s="91" t="s">
        <v>608</v>
      </c>
      <c r="E995" s="91" t="s">
        <v>609</v>
      </c>
      <c r="F995" s="92" t="s">
        <v>610</v>
      </c>
      <c r="K995" s="241" t="s">
        <v>1119</v>
      </c>
      <c r="L995" s="241"/>
      <c r="M995" s="112" t="str">
        <f>F995</f>
        <v>Pr &gt; F</v>
      </c>
      <c r="N995" s="113" t="str">
        <f>A985</f>
        <v>Variable dependiente: PFSCM4</v>
      </c>
      <c r="R995" s="242" t="str">
        <f>K995</f>
        <v>Fuente de variación (FV)</v>
      </c>
      <c r="S995" s="242"/>
      <c r="T995" s="112"/>
      <c r="U995" s="114" t="str">
        <f>N995</f>
        <v>Variable dependiente: PFSCM4</v>
      </c>
    </row>
    <row r="996" spans="1:21" ht="16.5" thickBot="1" x14ac:dyDescent="0.3">
      <c r="A996" s="110" t="s">
        <v>594</v>
      </c>
      <c r="B996" s="68">
        <v>3</v>
      </c>
      <c r="C996" s="68">
        <v>4.1211843799999999</v>
      </c>
      <c r="D996" s="68">
        <v>1.3737281299999999</v>
      </c>
      <c r="E996" s="68">
        <v>2.67</v>
      </c>
      <c r="F996" s="74">
        <v>7.8399999999999997E-2</v>
      </c>
      <c r="K996" s="243" t="str">
        <f>A996</f>
        <v>Rep</v>
      </c>
      <c r="L996" s="244"/>
      <c r="M996" s="115">
        <f>F996</f>
        <v>7.8399999999999997E-2</v>
      </c>
      <c r="N996" s="115"/>
      <c r="R996" s="245" t="str">
        <f>K996</f>
        <v>Rep</v>
      </c>
      <c r="S996" s="246"/>
      <c r="T996" s="116">
        <f>M996</f>
        <v>7.8399999999999997E-2</v>
      </c>
      <c r="U996" s="115"/>
    </row>
    <row r="997" spans="1:21" ht="16.5" thickBot="1" x14ac:dyDescent="0.3">
      <c r="A997" s="110" t="s">
        <v>592</v>
      </c>
      <c r="B997" s="68">
        <v>1</v>
      </c>
      <c r="C997" s="68">
        <v>0.20320313000000001</v>
      </c>
      <c r="D997" s="68">
        <v>0.20320313000000001</v>
      </c>
      <c r="E997" s="68">
        <v>0.4</v>
      </c>
      <c r="F997" s="74">
        <v>0.53749999999999998</v>
      </c>
      <c r="K997" s="237" t="str">
        <f>A1004</f>
        <v>A</v>
      </c>
      <c r="L997" s="238"/>
      <c r="M997" s="117">
        <f>F1004</f>
        <v>0.60670000000000002</v>
      </c>
      <c r="N997" s="117"/>
      <c r="R997" s="239" t="str">
        <f t="shared" ref="R997:R1000" si="76">K997</f>
        <v>A</v>
      </c>
      <c r="S997" s="240"/>
      <c r="T997" s="118">
        <f t="shared" ref="T997:T1000" si="77">M997</f>
        <v>0.60670000000000002</v>
      </c>
      <c r="U997" s="117"/>
    </row>
    <row r="998" spans="1:21" ht="16.5" thickBot="1" x14ac:dyDescent="0.3">
      <c r="A998" s="110" t="s">
        <v>618</v>
      </c>
      <c r="B998" s="68">
        <v>3</v>
      </c>
      <c r="C998" s="68">
        <v>1.85598438</v>
      </c>
      <c r="D998" s="68">
        <v>0.61866146</v>
      </c>
      <c r="E998" s="68">
        <v>1.2</v>
      </c>
      <c r="F998" s="74">
        <v>0.33700000000000002</v>
      </c>
      <c r="K998" s="237" t="str">
        <f>A998</f>
        <v>A*Rep</v>
      </c>
      <c r="L998" s="238"/>
      <c r="M998" s="117">
        <f>F998</f>
        <v>0.33700000000000002</v>
      </c>
      <c r="N998" s="119"/>
      <c r="R998" s="239" t="str">
        <f t="shared" si="76"/>
        <v>A*Rep</v>
      </c>
      <c r="S998" s="240"/>
      <c r="T998" s="118">
        <f t="shared" si="77"/>
        <v>0.33700000000000002</v>
      </c>
      <c r="U998" s="119"/>
    </row>
    <row r="999" spans="1:21" ht="16.5" thickBot="1" x14ac:dyDescent="0.3">
      <c r="A999" s="110" t="s">
        <v>593</v>
      </c>
      <c r="B999" s="68">
        <v>3</v>
      </c>
      <c r="C999" s="68">
        <v>11.940159380000001</v>
      </c>
      <c r="D999" s="68">
        <v>3.9800531299999999</v>
      </c>
      <c r="E999" s="68">
        <v>7.74</v>
      </c>
      <c r="F999" s="74">
        <v>1.6000000000000001E-3</v>
      </c>
      <c r="K999" s="237" t="str">
        <f>A999</f>
        <v>B</v>
      </c>
      <c r="L999" s="238"/>
      <c r="M999" s="117">
        <f>F999</f>
        <v>1.6000000000000001E-3</v>
      </c>
      <c r="N999" s="117"/>
      <c r="R999" s="239" t="str">
        <f t="shared" si="76"/>
        <v>B</v>
      </c>
      <c r="S999" s="240"/>
      <c r="T999" s="118">
        <f t="shared" si="77"/>
        <v>1.6000000000000001E-3</v>
      </c>
      <c r="U999" s="117"/>
    </row>
    <row r="1000" spans="1:21" ht="15.75" x14ac:dyDescent="0.25">
      <c r="A1000" s="109" t="s">
        <v>619</v>
      </c>
      <c r="B1000" s="77">
        <v>3</v>
      </c>
      <c r="C1000" s="77">
        <v>2.2769093800000002</v>
      </c>
      <c r="D1000" s="77">
        <v>0.75896978999999998</v>
      </c>
      <c r="E1000" s="77">
        <v>1.48</v>
      </c>
      <c r="F1000" s="78">
        <v>0.25459999999999999</v>
      </c>
      <c r="K1000" s="237" t="str">
        <f>A1000</f>
        <v>A*B</v>
      </c>
      <c r="L1000" s="238"/>
      <c r="M1000" s="117">
        <f>F1000</f>
        <v>0.25459999999999999</v>
      </c>
      <c r="N1000" s="117"/>
      <c r="R1000" s="239" t="str">
        <f t="shared" si="76"/>
        <v>A*B</v>
      </c>
      <c r="S1000" s="240"/>
      <c r="T1000" s="118">
        <f t="shared" si="77"/>
        <v>0.25459999999999999</v>
      </c>
      <c r="U1000" s="117"/>
    </row>
    <row r="1001" spans="1:21" ht="16.5" thickBot="1" x14ac:dyDescent="0.3">
      <c r="A1001" s="65"/>
      <c r="K1001" s="231" t="s">
        <v>1120</v>
      </c>
      <c r="L1001" s="232"/>
      <c r="M1001" s="233">
        <f>B993</f>
        <v>59.278730000000003</v>
      </c>
      <c r="N1001" s="234"/>
      <c r="R1001" s="235" t="s">
        <v>1120</v>
      </c>
      <c r="S1001" s="236"/>
      <c r="T1001" s="233">
        <f>M1001</f>
        <v>59.278730000000003</v>
      </c>
      <c r="U1001" s="234"/>
    </row>
    <row r="1002" spans="1:21" ht="25.5" customHeight="1" thickBot="1" x14ac:dyDescent="0.3">
      <c r="A1002" s="253" t="s">
        <v>620</v>
      </c>
      <c r="B1002" s="252"/>
      <c r="C1002" s="252"/>
      <c r="D1002" s="252"/>
      <c r="E1002" s="252"/>
      <c r="F1002" s="252"/>
      <c r="J1002">
        <v>1</v>
      </c>
    </row>
    <row r="1003" spans="1:21" ht="39.75" thickBot="1" x14ac:dyDescent="0.3">
      <c r="A1003" s="84" t="s">
        <v>605</v>
      </c>
      <c r="B1003" s="83" t="s">
        <v>606</v>
      </c>
      <c r="C1003" s="83" t="s">
        <v>617</v>
      </c>
      <c r="D1003" s="83" t="s">
        <v>608</v>
      </c>
      <c r="E1003" s="83" t="s">
        <v>609</v>
      </c>
      <c r="F1003" s="95" t="s">
        <v>610</v>
      </c>
      <c r="J1003">
        <v>2</v>
      </c>
    </row>
    <row r="1004" spans="1:21" x14ac:dyDescent="0.25">
      <c r="A1004" s="109" t="s">
        <v>592</v>
      </c>
      <c r="B1004" s="77">
        <v>1</v>
      </c>
      <c r="C1004" s="77">
        <v>0.20320313000000001</v>
      </c>
      <c r="D1004" s="77">
        <v>0.20320313000000001</v>
      </c>
      <c r="E1004" s="77">
        <v>0.33</v>
      </c>
      <c r="F1004" s="78">
        <v>0.60670000000000002</v>
      </c>
      <c r="J1004">
        <v>3</v>
      </c>
    </row>
    <row r="1005" spans="1:21" x14ac:dyDescent="0.25">
      <c r="A1005" s="79"/>
      <c r="J1005">
        <v>4</v>
      </c>
    </row>
    <row r="1006" spans="1:21" x14ac:dyDescent="0.25">
      <c r="A1006" s="79"/>
      <c r="J1006">
        <v>5</v>
      </c>
    </row>
    <row r="1007" spans="1:21" x14ac:dyDescent="0.25">
      <c r="J1007">
        <v>6</v>
      </c>
    </row>
    <row r="1008" spans="1:21" x14ac:dyDescent="0.25">
      <c r="A1008" s="80"/>
      <c r="J1008">
        <v>7</v>
      </c>
    </row>
    <row r="1009" spans="1:21" ht="31.5" x14ac:dyDescent="0.25">
      <c r="A1009" s="64" t="s">
        <v>590</v>
      </c>
      <c r="J1009">
        <v>8</v>
      </c>
    </row>
    <row r="1010" spans="1:21" x14ac:dyDescent="0.25">
      <c r="A1010" s="79"/>
      <c r="J1010">
        <v>9</v>
      </c>
    </row>
    <row r="1011" spans="1:21" ht="25.5" x14ac:dyDescent="0.25">
      <c r="A1011" s="81" t="s">
        <v>595</v>
      </c>
      <c r="J1011">
        <v>10</v>
      </c>
    </row>
    <row r="1012" spans="1:21" x14ac:dyDescent="0.25">
      <c r="A1012" s="81"/>
      <c r="J1012">
        <v>11</v>
      </c>
    </row>
    <row r="1013" spans="1:21" ht="38.25" x14ac:dyDescent="0.25">
      <c r="A1013" s="81" t="s">
        <v>721</v>
      </c>
      <c r="J1013">
        <v>12</v>
      </c>
    </row>
    <row r="1014" spans="1:21" ht="15.75" thickBot="1" x14ac:dyDescent="0.3">
      <c r="A1014" s="65"/>
      <c r="J1014">
        <v>13</v>
      </c>
    </row>
    <row r="1015" spans="1:21" ht="39.75" thickBot="1" x14ac:dyDescent="0.3">
      <c r="A1015" s="90" t="s">
        <v>605</v>
      </c>
      <c r="B1015" s="91" t="s">
        <v>606</v>
      </c>
      <c r="C1015" s="91" t="s">
        <v>607</v>
      </c>
      <c r="D1015" s="91" t="s">
        <v>608</v>
      </c>
      <c r="E1015" s="91" t="s">
        <v>609</v>
      </c>
      <c r="F1015" s="92" t="s">
        <v>610</v>
      </c>
      <c r="J1015">
        <v>14</v>
      </c>
    </row>
    <row r="1016" spans="1:21" ht="15.75" thickBot="1" x14ac:dyDescent="0.3">
      <c r="A1016" s="110" t="s">
        <v>611</v>
      </c>
      <c r="B1016" s="68">
        <v>13</v>
      </c>
      <c r="C1016" s="68">
        <v>11.5511</v>
      </c>
      <c r="D1016" s="68">
        <v>0.88854615000000003</v>
      </c>
      <c r="E1016" s="68">
        <v>2.46</v>
      </c>
      <c r="F1016" s="74">
        <v>3.8800000000000001E-2</v>
      </c>
      <c r="J1016">
        <v>15</v>
      </c>
    </row>
    <row r="1017" spans="1:21" ht="15.75" thickBot="1" x14ac:dyDescent="0.3">
      <c r="A1017" s="110" t="s">
        <v>612</v>
      </c>
      <c r="B1017" s="68">
        <v>18</v>
      </c>
      <c r="C1017" s="68">
        <v>6.49085</v>
      </c>
      <c r="D1017" s="68">
        <v>0.36060278000000001</v>
      </c>
      <c r="E1017" s="68"/>
      <c r="F1017" s="74"/>
      <c r="J1017">
        <v>16</v>
      </c>
    </row>
    <row r="1018" spans="1:21" ht="25.5" x14ac:dyDescent="0.25">
      <c r="A1018" s="109" t="s">
        <v>613</v>
      </c>
      <c r="B1018" s="77">
        <v>31</v>
      </c>
      <c r="C1018" s="77">
        <v>18.04195</v>
      </c>
      <c r="D1018" s="77"/>
      <c r="E1018" s="77"/>
      <c r="F1018" s="78"/>
      <c r="J1018">
        <v>17</v>
      </c>
    </row>
    <row r="1019" spans="1:21" ht="15.75" thickBot="1" x14ac:dyDescent="0.3">
      <c r="A1019" s="65"/>
      <c r="J1019">
        <v>18</v>
      </c>
    </row>
    <row r="1020" spans="1:21" ht="27" thickBot="1" x14ac:dyDescent="0.3">
      <c r="A1020" s="93" t="s">
        <v>614</v>
      </c>
      <c r="B1020" s="91" t="s">
        <v>615</v>
      </c>
      <c r="C1020" s="91" t="s">
        <v>616</v>
      </c>
      <c r="D1020" s="92" t="s">
        <v>722</v>
      </c>
      <c r="J1020">
        <v>19</v>
      </c>
    </row>
    <row r="1021" spans="1:21" x14ac:dyDescent="0.25">
      <c r="A1021" s="94">
        <v>0.64023600000000003</v>
      </c>
      <c r="B1021" s="77">
        <v>54.405630000000002</v>
      </c>
      <c r="C1021" s="77">
        <v>0.60050199999999998</v>
      </c>
      <c r="D1021" s="78">
        <v>1.10375</v>
      </c>
      <c r="J1021">
        <v>20</v>
      </c>
    </row>
    <row r="1022" spans="1:21" ht="15.75" thickBot="1" x14ac:dyDescent="0.3">
      <c r="A1022" s="65"/>
      <c r="J1022">
        <v>21</v>
      </c>
    </row>
    <row r="1023" spans="1:21" ht="39.75" thickBot="1" x14ac:dyDescent="0.3">
      <c r="A1023" s="90" t="s">
        <v>605</v>
      </c>
      <c r="B1023" s="91" t="s">
        <v>606</v>
      </c>
      <c r="C1023" s="91" t="s">
        <v>617</v>
      </c>
      <c r="D1023" s="91" t="s">
        <v>608</v>
      </c>
      <c r="E1023" s="91" t="s">
        <v>609</v>
      </c>
      <c r="F1023" s="92" t="s">
        <v>610</v>
      </c>
      <c r="K1023" s="241" t="s">
        <v>1119</v>
      </c>
      <c r="L1023" s="241"/>
      <c r="M1023" s="112" t="str">
        <f>F1023</f>
        <v>Pr &gt; F</v>
      </c>
      <c r="N1023" s="113" t="str">
        <f>A1013</f>
        <v>Variable dependiente: PFSCM5</v>
      </c>
      <c r="R1023" s="242" t="str">
        <f>K1023</f>
        <v>Fuente de variación (FV)</v>
      </c>
      <c r="S1023" s="242"/>
      <c r="T1023" s="112"/>
      <c r="U1023" s="114" t="str">
        <f>N1023</f>
        <v>Variable dependiente: PFSCM5</v>
      </c>
    </row>
    <row r="1024" spans="1:21" ht="16.5" thickBot="1" x14ac:dyDescent="0.3">
      <c r="A1024" s="110" t="s">
        <v>594</v>
      </c>
      <c r="B1024" s="68">
        <v>3</v>
      </c>
      <c r="C1024" s="68">
        <v>1.45825</v>
      </c>
      <c r="D1024" s="68">
        <v>0.48608332999999998</v>
      </c>
      <c r="E1024" s="68">
        <v>1.35</v>
      </c>
      <c r="F1024" s="74">
        <v>0.2903</v>
      </c>
      <c r="K1024" s="243" t="str">
        <f>A1024</f>
        <v>Rep</v>
      </c>
      <c r="L1024" s="244"/>
      <c r="M1024" s="115">
        <f>F1024</f>
        <v>0.2903</v>
      </c>
      <c r="N1024" s="115"/>
      <c r="R1024" s="245" t="str">
        <f>K1024</f>
        <v>Rep</v>
      </c>
      <c r="S1024" s="246"/>
      <c r="T1024" s="116">
        <f>M1024</f>
        <v>0.2903</v>
      </c>
      <c r="U1024" s="115"/>
    </row>
    <row r="1025" spans="1:21" ht="16.5" thickBot="1" x14ac:dyDescent="0.3">
      <c r="A1025" s="110" t="s">
        <v>592</v>
      </c>
      <c r="B1025" s="68">
        <v>1</v>
      </c>
      <c r="C1025" s="68">
        <v>0.21124999999999999</v>
      </c>
      <c r="D1025" s="68">
        <v>0.21124999999999999</v>
      </c>
      <c r="E1025" s="68">
        <v>0.59</v>
      </c>
      <c r="F1025" s="74">
        <v>0.45400000000000001</v>
      </c>
      <c r="K1025" s="237" t="str">
        <f>A1032</f>
        <v>A</v>
      </c>
      <c r="L1025" s="238"/>
      <c r="M1025" s="117">
        <f>F1032</f>
        <v>0.51680000000000004</v>
      </c>
      <c r="N1025" s="117"/>
      <c r="R1025" s="239" t="str">
        <f t="shared" ref="R1025:R1028" si="78">K1025</f>
        <v>A</v>
      </c>
      <c r="S1025" s="240"/>
      <c r="T1025" s="118">
        <f t="shared" ref="T1025:T1028" si="79">M1025</f>
        <v>0.51680000000000004</v>
      </c>
      <c r="U1025" s="117"/>
    </row>
    <row r="1026" spans="1:21" ht="16.5" thickBot="1" x14ac:dyDescent="0.3">
      <c r="A1026" s="110" t="s">
        <v>618</v>
      </c>
      <c r="B1026" s="68">
        <v>3</v>
      </c>
      <c r="C1026" s="68">
        <v>1.18025</v>
      </c>
      <c r="D1026" s="68">
        <v>0.39341667000000002</v>
      </c>
      <c r="E1026" s="68">
        <v>1.0900000000000001</v>
      </c>
      <c r="F1026" s="74">
        <v>0.37830000000000003</v>
      </c>
      <c r="K1026" s="237" t="str">
        <f>A1026</f>
        <v>A*Rep</v>
      </c>
      <c r="L1026" s="238"/>
      <c r="M1026" s="117">
        <f>F1026</f>
        <v>0.37830000000000003</v>
      </c>
      <c r="N1026" s="119"/>
      <c r="R1026" s="239" t="str">
        <f t="shared" si="78"/>
        <v>A*Rep</v>
      </c>
      <c r="S1026" s="240"/>
      <c r="T1026" s="118">
        <f t="shared" si="79"/>
        <v>0.37830000000000003</v>
      </c>
      <c r="U1026" s="119"/>
    </row>
    <row r="1027" spans="1:21" ht="16.5" thickBot="1" x14ac:dyDescent="0.3">
      <c r="A1027" s="110" t="s">
        <v>593</v>
      </c>
      <c r="B1027" s="68">
        <v>3</v>
      </c>
      <c r="C1027" s="68">
        <v>8.3674250000000008</v>
      </c>
      <c r="D1027" s="68">
        <v>2.7891416699999998</v>
      </c>
      <c r="E1027" s="68">
        <v>7.73</v>
      </c>
      <c r="F1027" s="74">
        <v>1.6000000000000001E-3</v>
      </c>
      <c r="K1027" s="237" t="str">
        <f>A1027</f>
        <v>B</v>
      </c>
      <c r="L1027" s="238"/>
      <c r="M1027" s="117">
        <f>F1027</f>
        <v>1.6000000000000001E-3</v>
      </c>
      <c r="N1027" s="117"/>
      <c r="R1027" s="239" t="str">
        <f t="shared" si="78"/>
        <v>B</v>
      </c>
      <c r="S1027" s="240"/>
      <c r="T1027" s="118">
        <f t="shared" si="79"/>
        <v>1.6000000000000001E-3</v>
      </c>
      <c r="U1027" s="117"/>
    </row>
    <row r="1028" spans="1:21" ht="15.75" x14ac:dyDescent="0.25">
      <c r="A1028" s="109" t="s">
        <v>619</v>
      </c>
      <c r="B1028" s="77">
        <v>3</v>
      </c>
      <c r="C1028" s="77">
        <v>0.33392500000000003</v>
      </c>
      <c r="D1028" s="77">
        <v>0.11130833</v>
      </c>
      <c r="E1028" s="77">
        <v>0.31</v>
      </c>
      <c r="F1028" s="78">
        <v>0.81879999999999997</v>
      </c>
      <c r="K1028" s="237" t="str">
        <f>A1028</f>
        <v>A*B</v>
      </c>
      <c r="L1028" s="238"/>
      <c r="M1028" s="117">
        <f>F1028</f>
        <v>0.81879999999999997</v>
      </c>
      <c r="N1028" s="117"/>
      <c r="R1028" s="239" t="str">
        <f t="shared" si="78"/>
        <v>A*B</v>
      </c>
      <c r="S1028" s="240"/>
      <c r="T1028" s="118">
        <f t="shared" si="79"/>
        <v>0.81879999999999997</v>
      </c>
      <c r="U1028" s="117"/>
    </row>
    <row r="1029" spans="1:21" ht="16.5" thickBot="1" x14ac:dyDescent="0.3">
      <c r="A1029" s="65"/>
      <c r="K1029" s="231" t="s">
        <v>1120</v>
      </c>
      <c r="L1029" s="232"/>
      <c r="M1029" s="233">
        <f>B1021</f>
        <v>54.405630000000002</v>
      </c>
      <c r="N1029" s="234"/>
      <c r="R1029" s="235" t="s">
        <v>1120</v>
      </c>
      <c r="S1029" s="236"/>
      <c r="T1029" s="233">
        <f>M1029</f>
        <v>54.405630000000002</v>
      </c>
      <c r="U1029" s="234"/>
    </row>
    <row r="1030" spans="1:21" ht="25.5" customHeight="1" thickBot="1" x14ac:dyDescent="0.3">
      <c r="A1030" s="253" t="s">
        <v>620</v>
      </c>
      <c r="B1030" s="252"/>
      <c r="C1030" s="252"/>
      <c r="D1030" s="252"/>
      <c r="E1030" s="252"/>
      <c r="F1030" s="252"/>
      <c r="J1030">
        <v>1</v>
      </c>
    </row>
    <row r="1031" spans="1:21" ht="39.75" thickBot="1" x14ac:dyDescent="0.3">
      <c r="A1031" s="84" t="s">
        <v>605</v>
      </c>
      <c r="B1031" s="83" t="s">
        <v>606</v>
      </c>
      <c r="C1031" s="83" t="s">
        <v>617</v>
      </c>
      <c r="D1031" s="83" t="s">
        <v>608</v>
      </c>
      <c r="E1031" s="83" t="s">
        <v>609</v>
      </c>
      <c r="F1031" s="95" t="s">
        <v>610</v>
      </c>
      <c r="J1031">
        <v>2</v>
      </c>
    </row>
    <row r="1032" spans="1:21" x14ac:dyDescent="0.25">
      <c r="A1032" s="109" t="s">
        <v>592</v>
      </c>
      <c r="B1032" s="77">
        <v>1</v>
      </c>
      <c r="C1032" s="77">
        <v>0.21124999999999999</v>
      </c>
      <c r="D1032" s="77">
        <v>0.21124999999999999</v>
      </c>
      <c r="E1032" s="77">
        <v>0.54</v>
      </c>
      <c r="F1032" s="78">
        <v>0.51680000000000004</v>
      </c>
      <c r="J1032">
        <v>3</v>
      </c>
    </row>
    <row r="1033" spans="1:21" x14ac:dyDescent="0.25">
      <c r="A1033" s="79"/>
      <c r="J1033">
        <v>4</v>
      </c>
    </row>
    <row r="1034" spans="1:21" x14ac:dyDescent="0.25">
      <c r="A1034" s="79"/>
      <c r="J1034">
        <v>5</v>
      </c>
    </row>
    <row r="1035" spans="1:21" x14ac:dyDescent="0.25">
      <c r="J1035">
        <v>6</v>
      </c>
    </row>
    <row r="1036" spans="1:21" x14ac:dyDescent="0.25">
      <c r="A1036" s="80"/>
      <c r="J1036">
        <v>7</v>
      </c>
    </row>
    <row r="1037" spans="1:21" ht="31.5" x14ac:dyDescent="0.25">
      <c r="A1037" s="64" t="s">
        <v>590</v>
      </c>
      <c r="J1037">
        <v>8</v>
      </c>
    </row>
    <row r="1038" spans="1:21" x14ac:dyDescent="0.25">
      <c r="A1038" s="79"/>
      <c r="J1038">
        <v>9</v>
      </c>
    </row>
    <row r="1039" spans="1:21" ht="25.5" x14ac:dyDescent="0.25">
      <c r="A1039" s="81" t="s">
        <v>595</v>
      </c>
      <c r="J1039">
        <v>10</v>
      </c>
    </row>
    <row r="1040" spans="1:21" x14ac:dyDescent="0.25">
      <c r="A1040" s="81"/>
      <c r="J1040">
        <v>11</v>
      </c>
    </row>
    <row r="1041" spans="1:21" ht="38.25" x14ac:dyDescent="0.25">
      <c r="A1041" s="81" t="s">
        <v>723</v>
      </c>
      <c r="J1041">
        <v>12</v>
      </c>
    </row>
    <row r="1042" spans="1:21" ht="15.75" thickBot="1" x14ac:dyDescent="0.3">
      <c r="A1042" s="65"/>
      <c r="J1042">
        <v>13</v>
      </c>
    </row>
    <row r="1043" spans="1:21" ht="39.75" thickBot="1" x14ac:dyDescent="0.3">
      <c r="A1043" s="90" t="s">
        <v>605</v>
      </c>
      <c r="B1043" s="91" t="s">
        <v>606</v>
      </c>
      <c r="C1043" s="91" t="s">
        <v>607</v>
      </c>
      <c r="D1043" s="91" t="s">
        <v>608</v>
      </c>
      <c r="E1043" s="91" t="s">
        <v>609</v>
      </c>
      <c r="F1043" s="92" t="s">
        <v>610</v>
      </c>
      <c r="J1043">
        <v>14</v>
      </c>
    </row>
    <row r="1044" spans="1:21" ht="15.75" thickBot="1" x14ac:dyDescent="0.3">
      <c r="A1044" s="110" t="s">
        <v>611</v>
      </c>
      <c r="B1044" s="68">
        <v>13</v>
      </c>
      <c r="C1044" s="68">
        <v>9.1064656199999998</v>
      </c>
      <c r="D1044" s="68">
        <v>0.70049735999999996</v>
      </c>
      <c r="E1044" s="68">
        <v>2.16</v>
      </c>
      <c r="F1044" s="74">
        <v>6.5600000000000006E-2</v>
      </c>
      <c r="J1044">
        <v>15</v>
      </c>
    </row>
    <row r="1045" spans="1:21" ht="15.75" thickBot="1" x14ac:dyDescent="0.3">
      <c r="A1045" s="110" t="s">
        <v>612</v>
      </c>
      <c r="B1045" s="68">
        <v>18</v>
      </c>
      <c r="C1045" s="68">
        <v>5.84650625</v>
      </c>
      <c r="D1045" s="68">
        <v>0.32480589999999998</v>
      </c>
      <c r="E1045" s="68"/>
      <c r="F1045" s="74"/>
      <c r="J1045">
        <v>16</v>
      </c>
    </row>
    <row r="1046" spans="1:21" ht="25.5" x14ac:dyDescent="0.25">
      <c r="A1046" s="109" t="s">
        <v>613</v>
      </c>
      <c r="B1046" s="77">
        <v>31</v>
      </c>
      <c r="C1046" s="77">
        <v>14.95297188</v>
      </c>
      <c r="D1046" s="77"/>
      <c r="E1046" s="77"/>
      <c r="F1046" s="78"/>
      <c r="J1046">
        <v>17</v>
      </c>
    </row>
    <row r="1047" spans="1:21" ht="15.75" thickBot="1" x14ac:dyDescent="0.3">
      <c r="A1047" s="65"/>
      <c r="J1047">
        <v>18</v>
      </c>
    </row>
    <row r="1048" spans="1:21" ht="27" thickBot="1" x14ac:dyDescent="0.3">
      <c r="A1048" s="93" t="s">
        <v>614</v>
      </c>
      <c r="B1048" s="91" t="s">
        <v>615</v>
      </c>
      <c r="C1048" s="91" t="s">
        <v>616</v>
      </c>
      <c r="D1048" s="92" t="s">
        <v>724</v>
      </c>
      <c r="J1048">
        <v>19</v>
      </c>
    </row>
    <row r="1049" spans="1:21" x14ac:dyDescent="0.25">
      <c r="A1049" s="94">
        <v>0.60900699999999997</v>
      </c>
      <c r="B1049" s="77">
        <v>59.116230000000002</v>
      </c>
      <c r="C1049" s="77">
        <v>0.56991700000000001</v>
      </c>
      <c r="D1049" s="78">
        <v>0.964063</v>
      </c>
      <c r="J1049">
        <v>20</v>
      </c>
    </row>
    <row r="1050" spans="1:21" ht="15.75" thickBot="1" x14ac:dyDescent="0.3">
      <c r="A1050" s="65"/>
      <c r="J1050">
        <v>21</v>
      </c>
    </row>
    <row r="1051" spans="1:21" ht="39.75" thickBot="1" x14ac:dyDescent="0.3">
      <c r="A1051" s="90" t="s">
        <v>605</v>
      </c>
      <c r="B1051" s="91" t="s">
        <v>606</v>
      </c>
      <c r="C1051" s="91" t="s">
        <v>617</v>
      </c>
      <c r="D1051" s="91" t="s">
        <v>608</v>
      </c>
      <c r="E1051" s="91" t="s">
        <v>609</v>
      </c>
      <c r="F1051" s="92" t="s">
        <v>610</v>
      </c>
      <c r="K1051" s="241" t="s">
        <v>1119</v>
      </c>
      <c r="L1051" s="241"/>
      <c r="M1051" s="112" t="str">
        <f>F1051</f>
        <v>Pr &gt; F</v>
      </c>
      <c r="N1051" s="113" t="str">
        <f>A1041</f>
        <v>Variable dependiente: PFSCM6</v>
      </c>
      <c r="R1051" s="242" t="str">
        <f>K1051</f>
        <v>Fuente de variación (FV)</v>
      </c>
      <c r="S1051" s="242"/>
      <c r="T1051" s="112"/>
      <c r="U1051" s="114" t="str">
        <f>N1051</f>
        <v>Variable dependiente: PFSCM6</v>
      </c>
    </row>
    <row r="1052" spans="1:21" ht="16.5" thickBot="1" x14ac:dyDescent="0.3">
      <c r="A1052" s="110" t="s">
        <v>594</v>
      </c>
      <c r="B1052" s="68">
        <v>3</v>
      </c>
      <c r="C1052" s="68">
        <v>1.7241843699999999</v>
      </c>
      <c r="D1052" s="68">
        <v>0.57472811999999995</v>
      </c>
      <c r="E1052" s="68">
        <v>1.77</v>
      </c>
      <c r="F1052" s="74">
        <v>0.189</v>
      </c>
      <c r="K1052" s="243" t="str">
        <f>A1052</f>
        <v>Rep</v>
      </c>
      <c r="L1052" s="244"/>
      <c r="M1052" s="115">
        <f>F1052</f>
        <v>0.189</v>
      </c>
      <c r="N1052" s="115"/>
      <c r="R1052" s="245" t="str">
        <f>K1052</f>
        <v>Rep</v>
      </c>
      <c r="S1052" s="246"/>
      <c r="T1052" s="116">
        <f>M1052</f>
        <v>0.189</v>
      </c>
      <c r="U1052" s="115"/>
    </row>
    <row r="1053" spans="1:21" ht="16.5" thickBot="1" x14ac:dyDescent="0.3">
      <c r="A1053" s="110" t="s">
        <v>592</v>
      </c>
      <c r="B1053" s="68">
        <v>1</v>
      </c>
      <c r="C1053" s="68">
        <v>0.68737813000000003</v>
      </c>
      <c r="D1053" s="68">
        <v>0.68737813000000003</v>
      </c>
      <c r="E1053" s="68">
        <v>2.12</v>
      </c>
      <c r="F1053" s="74">
        <v>0.16300000000000001</v>
      </c>
      <c r="K1053" s="237" t="str">
        <f>A1060</f>
        <v>A</v>
      </c>
      <c r="L1053" s="238"/>
      <c r="M1053" s="117">
        <f>F1060</f>
        <v>9.3600000000000003E-2</v>
      </c>
      <c r="N1053" s="117"/>
      <c r="R1053" s="239" t="str">
        <f t="shared" ref="R1053:R1056" si="80">K1053</f>
        <v>A</v>
      </c>
      <c r="S1053" s="240"/>
      <c r="T1053" s="118">
        <f t="shared" ref="T1053:T1056" si="81">M1053</f>
        <v>9.3600000000000003E-2</v>
      </c>
      <c r="U1053" s="117"/>
    </row>
    <row r="1054" spans="1:21" ht="16.5" thickBot="1" x14ac:dyDescent="0.3">
      <c r="A1054" s="110" t="s">
        <v>618</v>
      </c>
      <c r="B1054" s="68">
        <v>3</v>
      </c>
      <c r="C1054" s="68">
        <v>0.34998437999999998</v>
      </c>
      <c r="D1054" s="68">
        <v>0.11666145999999999</v>
      </c>
      <c r="E1054" s="68">
        <v>0.36</v>
      </c>
      <c r="F1054" s="74">
        <v>0.78320000000000001</v>
      </c>
      <c r="K1054" s="237" t="str">
        <f>A1054</f>
        <v>A*Rep</v>
      </c>
      <c r="L1054" s="238"/>
      <c r="M1054" s="117">
        <f>F1054</f>
        <v>0.78320000000000001</v>
      </c>
      <c r="N1054" s="119"/>
      <c r="R1054" s="239" t="str">
        <f t="shared" si="80"/>
        <v>A*Rep</v>
      </c>
      <c r="S1054" s="240"/>
      <c r="T1054" s="118">
        <f t="shared" si="81"/>
        <v>0.78320000000000001</v>
      </c>
      <c r="U1054" s="119"/>
    </row>
    <row r="1055" spans="1:21" ht="16.5" thickBot="1" x14ac:dyDescent="0.3">
      <c r="A1055" s="110" t="s">
        <v>593</v>
      </c>
      <c r="B1055" s="68">
        <v>3</v>
      </c>
      <c r="C1055" s="68">
        <v>4.7764093699999997</v>
      </c>
      <c r="D1055" s="68">
        <v>1.5921364600000001</v>
      </c>
      <c r="E1055" s="68">
        <v>4.9000000000000004</v>
      </c>
      <c r="F1055" s="74">
        <v>1.1599999999999999E-2</v>
      </c>
      <c r="K1055" s="237" t="str">
        <f>A1055</f>
        <v>B</v>
      </c>
      <c r="L1055" s="238"/>
      <c r="M1055" s="117">
        <f>F1055</f>
        <v>1.1599999999999999E-2</v>
      </c>
      <c r="N1055" s="117"/>
      <c r="R1055" s="239" t="str">
        <f t="shared" si="80"/>
        <v>B</v>
      </c>
      <c r="S1055" s="240"/>
      <c r="T1055" s="118">
        <f t="shared" si="81"/>
        <v>1.1599999999999999E-2</v>
      </c>
      <c r="U1055" s="117"/>
    </row>
    <row r="1056" spans="1:21" ht="15.75" x14ac:dyDescent="0.25">
      <c r="A1056" s="109" t="s">
        <v>619</v>
      </c>
      <c r="B1056" s="77">
        <v>3</v>
      </c>
      <c r="C1056" s="77">
        <v>1.5685093699999999</v>
      </c>
      <c r="D1056" s="77">
        <v>0.52283645999999995</v>
      </c>
      <c r="E1056" s="77">
        <v>1.61</v>
      </c>
      <c r="F1056" s="78">
        <v>0.22220000000000001</v>
      </c>
      <c r="K1056" s="237" t="str">
        <f>A1056</f>
        <v>A*B</v>
      </c>
      <c r="L1056" s="238"/>
      <c r="M1056" s="117">
        <f>F1056</f>
        <v>0.22220000000000001</v>
      </c>
      <c r="N1056" s="117"/>
      <c r="R1056" s="239" t="str">
        <f t="shared" si="80"/>
        <v>A*B</v>
      </c>
      <c r="S1056" s="240"/>
      <c r="T1056" s="118">
        <f t="shared" si="81"/>
        <v>0.22220000000000001</v>
      </c>
      <c r="U1056" s="117"/>
    </row>
    <row r="1057" spans="1:21" ht="16.5" thickBot="1" x14ac:dyDescent="0.3">
      <c r="A1057" s="65"/>
      <c r="K1057" s="231" t="s">
        <v>1120</v>
      </c>
      <c r="L1057" s="232"/>
      <c r="M1057" s="233">
        <f>B1049</f>
        <v>59.116230000000002</v>
      </c>
      <c r="N1057" s="234"/>
      <c r="R1057" s="235" t="s">
        <v>1120</v>
      </c>
      <c r="S1057" s="236"/>
      <c r="T1057" s="233">
        <f>M1057</f>
        <v>59.116230000000002</v>
      </c>
      <c r="U1057" s="234"/>
    </row>
    <row r="1058" spans="1:21" ht="25.5" customHeight="1" thickBot="1" x14ac:dyDescent="0.3">
      <c r="A1058" s="253" t="s">
        <v>620</v>
      </c>
      <c r="B1058" s="252"/>
      <c r="C1058" s="252"/>
      <c r="D1058" s="252"/>
      <c r="E1058" s="252"/>
      <c r="F1058" s="252"/>
      <c r="J1058">
        <v>1</v>
      </c>
    </row>
    <row r="1059" spans="1:21" ht="39.75" thickBot="1" x14ac:dyDescent="0.3">
      <c r="A1059" s="84" t="s">
        <v>605</v>
      </c>
      <c r="B1059" s="83" t="s">
        <v>606</v>
      </c>
      <c r="C1059" s="83" t="s">
        <v>617</v>
      </c>
      <c r="D1059" s="83" t="s">
        <v>608</v>
      </c>
      <c r="E1059" s="83" t="s">
        <v>609</v>
      </c>
      <c r="F1059" s="95" t="s">
        <v>610</v>
      </c>
      <c r="J1059">
        <v>2</v>
      </c>
    </row>
    <row r="1060" spans="1:21" x14ac:dyDescent="0.25">
      <c r="A1060" s="109" t="s">
        <v>592</v>
      </c>
      <c r="B1060" s="77">
        <v>1</v>
      </c>
      <c r="C1060" s="77">
        <v>0.68737813000000003</v>
      </c>
      <c r="D1060" s="77">
        <v>0.68737813000000003</v>
      </c>
      <c r="E1060" s="77">
        <v>5.89</v>
      </c>
      <c r="F1060" s="78">
        <v>9.3600000000000003E-2</v>
      </c>
      <c r="J1060">
        <v>3</v>
      </c>
    </row>
    <row r="1061" spans="1:21" x14ac:dyDescent="0.25">
      <c r="A1061" s="79"/>
      <c r="J1061">
        <v>4</v>
      </c>
    </row>
    <row r="1062" spans="1:21" x14ac:dyDescent="0.25">
      <c r="A1062" s="79"/>
      <c r="J1062">
        <v>5</v>
      </c>
    </row>
    <row r="1063" spans="1:21" x14ac:dyDescent="0.25">
      <c r="J1063">
        <v>6</v>
      </c>
    </row>
    <row r="1064" spans="1:21" x14ac:dyDescent="0.25">
      <c r="A1064" s="80"/>
      <c r="J1064">
        <v>7</v>
      </c>
    </row>
    <row r="1065" spans="1:21" ht="31.5" x14ac:dyDescent="0.25">
      <c r="A1065" s="64" t="s">
        <v>590</v>
      </c>
      <c r="J1065">
        <v>8</v>
      </c>
    </row>
    <row r="1066" spans="1:21" x14ac:dyDescent="0.25">
      <c r="A1066" s="79"/>
      <c r="J1066">
        <v>9</v>
      </c>
    </row>
    <row r="1067" spans="1:21" ht="25.5" x14ac:dyDescent="0.25">
      <c r="A1067" s="81" t="s">
        <v>595</v>
      </c>
      <c r="J1067">
        <v>10</v>
      </c>
    </row>
    <row r="1068" spans="1:21" x14ac:dyDescent="0.25">
      <c r="A1068" s="81"/>
      <c r="J1068">
        <v>11</v>
      </c>
    </row>
    <row r="1069" spans="1:21" ht="38.25" x14ac:dyDescent="0.25">
      <c r="A1069" s="81" t="s">
        <v>725</v>
      </c>
      <c r="J1069">
        <v>12</v>
      </c>
    </row>
    <row r="1070" spans="1:21" ht="15.75" thickBot="1" x14ac:dyDescent="0.3">
      <c r="A1070" s="65"/>
      <c r="J1070">
        <v>13</v>
      </c>
    </row>
    <row r="1071" spans="1:21" ht="39.75" thickBot="1" x14ac:dyDescent="0.3">
      <c r="A1071" s="90" t="s">
        <v>605</v>
      </c>
      <c r="B1071" s="91" t="s">
        <v>606</v>
      </c>
      <c r="C1071" s="91" t="s">
        <v>607</v>
      </c>
      <c r="D1071" s="91" t="s">
        <v>608</v>
      </c>
      <c r="E1071" s="91" t="s">
        <v>609</v>
      </c>
      <c r="F1071" s="92" t="s">
        <v>610</v>
      </c>
      <c r="J1071">
        <v>14</v>
      </c>
    </row>
    <row r="1072" spans="1:21" ht="15.75" thickBot="1" x14ac:dyDescent="0.3">
      <c r="A1072" s="110" t="s">
        <v>611</v>
      </c>
      <c r="B1072" s="68">
        <v>13</v>
      </c>
      <c r="C1072" s="68">
        <v>0</v>
      </c>
      <c r="D1072" s="68">
        <v>0</v>
      </c>
      <c r="E1072" s="68" t="s">
        <v>677</v>
      </c>
      <c r="F1072" s="74" t="s">
        <v>677</v>
      </c>
      <c r="J1072">
        <v>15</v>
      </c>
    </row>
    <row r="1073" spans="1:45" ht="15.75" thickBot="1" x14ac:dyDescent="0.3">
      <c r="A1073" s="110" t="s">
        <v>612</v>
      </c>
      <c r="B1073" s="68">
        <v>18</v>
      </c>
      <c r="C1073" s="68">
        <v>0</v>
      </c>
      <c r="D1073" s="68">
        <v>0</v>
      </c>
      <c r="E1073" s="68"/>
      <c r="F1073" s="74"/>
      <c r="J1073">
        <v>16</v>
      </c>
    </row>
    <row r="1074" spans="1:45" ht="25.5" x14ac:dyDescent="0.25">
      <c r="A1074" s="109" t="s">
        <v>613</v>
      </c>
      <c r="B1074" s="77">
        <v>31</v>
      </c>
      <c r="C1074" s="77">
        <v>0</v>
      </c>
      <c r="D1074" s="77"/>
      <c r="E1074" s="77"/>
      <c r="F1074" s="78"/>
      <c r="J1074">
        <v>17</v>
      </c>
    </row>
    <row r="1075" spans="1:45" ht="15.75" thickBot="1" x14ac:dyDescent="0.3">
      <c r="A1075" s="65"/>
      <c r="J1075">
        <v>18</v>
      </c>
    </row>
    <row r="1076" spans="1:45" ht="27" thickBot="1" x14ac:dyDescent="0.3">
      <c r="A1076" s="93" t="s">
        <v>614</v>
      </c>
      <c r="B1076" s="91" t="s">
        <v>615</v>
      </c>
      <c r="C1076" s="91" t="s">
        <v>616</v>
      </c>
      <c r="D1076" s="92" t="s">
        <v>726</v>
      </c>
      <c r="J1076">
        <v>19</v>
      </c>
    </row>
    <row r="1077" spans="1:45" x14ac:dyDescent="0.25">
      <c r="A1077" s="94">
        <v>0</v>
      </c>
      <c r="B1077" s="77" t="s">
        <v>677</v>
      </c>
      <c r="C1077" s="77">
        <v>0</v>
      </c>
      <c r="D1077" s="78">
        <v>0</v>
      </c>
      <c r="J1077">
        <v>20</v>
      </c>
    </row>
    <row r="1078" spans="1:45" ht="15.75" thickBot="1" x14ac:dyDescent="0.3">
      <c r="A1078" s="65"/>
      <c r="J1078">
        <v>21</v>
      </c>
    </row>
    <row r="1079" spans="1:45" ht="39.75" thickBot="1" x14ac:dyDescent="0.3">
      <c r="A1079" s="90" t="s">
        <v>605</v>
      </c>
      <c r="B1079" s="91" t="s">
        <v>606</v>
      </c>
      <c r="C1079" s="91" t="s">
        <v>617</v>
      </c>
      <c r="D1079" s="91" t="s">
        <v>608</v>
      </c>
      <c r="E1079" s="91" t="s">
        <v>609</v>
      </c>
      <c r="F1079" s="92" t="s">
        <v>610</v>
      </c>
      <c r="K1079" s="241" t="s">
        <v>1119</v>
      </c>
      <c r="L1079" s="241"/>
      <c r="M1079" s="112" t="str">
        <f>F1079</f>
        <v>Pr &gt; F</v>
      </c>
      <c r="N1079" s="113" t="str">
        <f>A1069</f>
        <v>Variable dependiente: PFTCM1</v>
      </c>
      <c r="R1079" s="242" t="str">
        <f>K1079</f>
        <v>Fuente de variación (FV)</v>
      </c>
      <c r="S1079" s="242"/>
      <c r="T1079" s="112"/>
      <c r="U1079" s="114" t="str">
        <f>N1079</f>
        <v>Variable dependiente: PFTCM1</v>
      </c>
      <c r="V1079">
        <v>1</v>
      </c>
      <c r="W1079">
        <v>2</v>
      </c>
      <c r="X1079">
        <v>3</v>
      </c>
      <c r="Y1079">
        <v>4</v>
      </c>
      <c r="Z1079">
        <v>5</v>
      </c>
      <c r="AA1079">
        <v>6</v>
      </c>
      <c r="AP1079" s="221"/>
      <c r="AQ1079" s="221"/>
      <c r="AR1079" s="221"/>
      <c r="AS1079" s="221"/>
    </row>
    <row r="1080" spans="1:45" ht="16.5" thickBot="1" x14ac:dyDescent="0.3">
      <c r="A1080" s="110" t="s">
        <v>594</v>
      </c>
      <c r="B1080" s="68">
        <v>3</v>
      </c>
      <c r="C1080" s="68">
        <v>0</v>
      </c>
      <c r="D1080" s="68">
        <v>0</v>
      </c>
      <c r="E1080" s="68" t="s">
        <v>677</v>
      </c>
      <c r="F1080" s="74" t="s">
        <v>677</v>
      </c>
      <c r="K1080" s="243" t="str">
        <f>A1080</f>
        <v>Rep</v>
      </c>
      <c r="L1080" s="244"/>
      <c r="M1080" s="115" t="str">
        <f>F1080</f>
        <v>.</v>
      </c>
      <c r="N1080" s="115"/>
      <c r="R1080" s="245" t="str">
        <f>K1080</f>
        <v>Rep</v>
      </c>
      <c r="S1080" s="246"/>
      <c r="T1080" s="116" t="str">
        <f>M1080</f>
        <v>.</v>
      </c>
      <c r="U1080" s="115"/>
      <c r="AP1080" s="141"/>
      <c r="AQ1080" s="142"/>
      <c r="AR1080" s="128"/>
    </row>
    <row r="1081" spans="1:45" ht="16.5" thickBot="1" x14ac:dyDescent="0.3">
      <c r="A1081" s="110" t="s">
        <v>592</v>
      </c>
      <c r="B1081" s="68">
        <v>1</v>
      </c>
      <c r="C1081" s="68">
        <v>0</v>
      </c>
      <c r="D1081" s="68">
        <v>0</v>
      </c>
      <c r="E1081" s="68" t="s">
        <v>677</v>
      </c>
      <c r="F1081" s="74" t="s">
        <v>677</v>
      </c>
      <c r="K1081" s="237" t="str">
        <f>A1088</f>
        <v>A</v>
      </c>
      <c r="L1081" s="238"/>
      <c r="M1081" s="117" t="str">
        <f>F1088</f>
        <v>.</v>
      </c>
      <c r="N1081" s="117"/>
      <c r="R1081" s="239" t="str">
        <f t="shared" ref="R1081:R1084" si="82">K1081</f>
        <v>A</v>
      </c>
      <c r="S1081" s="240"/>
      <c r="T1081" s="118" t="str">
        <f t="shared" ref="T1081:T1084" si="83">M1081</f>
        <v>.</v>
      </c>
      <c r="U1081" s="117"/>
      <c r="AP1081" s="135"/>
      <c r="AQ1081" s="144"/>
      <c r="AR1081" s="131"/>
      <c r="AS1081" s="145"/>
    </row>
    <row r="1082" spans="1:45" ht="16.5" thickBot="1" x14ac:dyDescent="0.3">
      <c r="A1082" s="110" t="s">
        <v>618</v>
      </c>
      <c r="B1082" s="68">
        <v>3</v>
      </c>
      <c r="C1082" s="68">
        <v>0</v>
      </c>
      <c r="D1082" s="68">
        <v>0</v>
      </c>
      <c r="E1082" s="68" t="s">
        <v>677</v>
      </c>
      <c r="F1082" s="74" t="s">
        <v>677</v>
      </c>
      <c r="K1082" s="237" t="str">
        <f>A1082</f>
        <v>A*Rep</v>
      </c>
      <c r="L1082" s="238"/>
      <c r="M1082" s="117" t="str">
        <f>F1082</f>
        <v>.</v>
      </c>
      <c r="N1082" s="119"/>
      <c r="R1082" s="239" t="str">
        <f t="shared" si="82"/>
        <v>A*Rep</v>
      </c>
      <c r="S1082" s="240"/>
      <c r="T1082" s="118" t="str">
        <f t="shared" si="83"/>
        <v>.</v>
      </c>
      <c r="U1082" s="119"/>
      <c r="AP1082" s="141"/>
      <c r="AQ1082" s="142"/>
      <c r="AR1082" s="128"/>
    </row>
    <row r="1083" spans="1:45" ht="16.5" thickBot="1" x14ac:dyDescent="0.3">
      <c r="A1083" s="110" t="s">
        <v>593</v>
      </c>
      <c r="B1083" s="68">
        <v>3</v>
      </c>
      <c r="C1083" s="68">
        <v>0</v>
      </c>
      <c r="D1083" s="68">
        <v>0</v>
      </c>
      <c r="E1083" s="68" t="s">
        <v>677</v>
      </c>
      <c r="F1083" s="74" t="s">
        <v>677</v>
      </c>
      <c r="K1083" s="237" t="str">
        <f>A1083</f>
        <v>B</v>
      </c>
      <c r="L1083" s="238"/>
      <c r="M1083" s="117" t="str">
        <f>F1083</f>
        <v>.</v>
      </c>
      <c r="N1083" s="117"/>
      <c r="R1083" s="239" t="str">
        <f t="shared" si="82"/>
        <v>B</v>
      </c>
      <c r="S1083" s="240"/>
      <c r="T1083" s="118" t="str">
        <f t="shared" si="83"/>
        <v>.</v>
      </c>
      <c r="U1083" s="117"/>
      <c r="AP1083" s="141"/>
      <c r="AQ1083" s="142"/>
      <c r="AR1083" s="128"/>
    </row>
    <row r="1084" spans="1:45" ht="15.75" x14ac:dyDescent="0.25">
      <c r="A1084" s="109" t="s">
        <v>619</v>
      </c>
      <c r="B1084" s="77">
        <v>3</v>
      </c>
      <c r="C1084" s="77">
        <v>0</v>
      </c>
      <c r="D1084" s="77">
        <v>0</v>
      </c>
      <c r="E1084" s="77" t="s">
        <v>677</v>
      </c>
      <c r="F1084" s="78" t="s">
        <v>677</v>
      </c>
      <c r="K1084" s="237" t="str">
        <f>A1084</f>
        <v>A*B</v>
      </c>
      <c r="L1084" s="238"/>
      <c r="M1084" s="117" t="str">
        <f>F1084</f>
        <v>.</v>
      </c>
      <c r="N1084" s="117"/>
      <c r="R1084" s="239" t="str">
        <f t="shared" si="82"/>
        <v>A*B</v>
      </c>
      <c r="S1084" s="240"/>
      <c r="T1084" s="118" t="str">
        <f t="shared" si="83"/>
        <v>.</v>
      </c>
      <c r="U1084" s="117"/>
      <c r="AP1084" s="127"/>
      <c r="AQ1084" s="137"/>
      <c r="AR1084" s="128"/>
    </row>
    <row r="1085" spans="1:45" ht="16.5" thickBot="1" x14ac:dyDescent="0.3">
      <c r="A1085" s="65"/>
      <c r="K1085" s="231" t="s">
        <v>1120</v>
      </c>
      <c r="L1085" s="232"/>
      <c r="M1085" s="233" t="str">
        <f>B1077</f>
        <v>.</v>
      </c>
      <c r="N1085" s="234"/>
      <c r="R1085" s="235" t="s">
        <v>1120</v>
      </c>
      <c r="S1085" s="236"/>
      <c r="T1085" s="233" t="str">
        <f>M1085</f>
        <v>.</v>
      </c>
      <c r="U1085" s="234"/>
      <c r="AP1085" s="127"/>
      <c r="AQ1085" s="137"/>
      <c r="AR1085" s="128"/>
    </row>
    <row r="1086" spans="1:45" ht="25.5" customHeight="1" thickBot="1" x14ac:dyDescent="0.3">
      <c r="A1086" s="253" t="s">
        <v>620</v>
      </c>
      <c r="B1086" s="252"/>
      <c r="C1086" s="252"/>
      <c r="D1086" s="252"/>
      <c r="E1086" s="252"/>
      <c r="F1086" s="252"/>
      <c r="J1086">
        <v>1</v>
      </c>
      <c r="AP1086" s="114"/>
      <c r="AQ1086" s="114"/>
      <c r="AR1086" s="114"/>
      <c r="AS1086" s="114"/>
    </row>
    <row r="1087" spans="1:45" ht="39.75" thickBot="1" x14ac:dyDescent="0.3">
      <c r="A1087" s="84" t="s">
        <v>605</v>
      </c>
      <c r="B1087" s="83" t="s">
        <v>606</v>
      </c>
      <c r="C1087" s="83" t="s">
        <v>617</v>
      </c>
      <c r="D1087" s="83" t="s">
        <v>608</v>
      </c>
      <c r="E1087" s="83" t="s">
        <v>609</v>
      </c>
      <c r="F1087" s="95" t="s">
        <v>610</v>
      </c>
      <c r="J1087">
        <v>2</v>
      </c>
      <c r="AP1087" s="146">
        <f>T1248</f>
        <v>0.40670000000000001</v>
      </c>
      <c r="AQ1087" s="146"/>
      <c r="AR1087" s="146">
        <f>T1276</f>
        <v>0.94669999999999999</v>
      </c>
    </row>
    <row r="1088" spans="1:45" x14ac:dyDescent="0.25">
      <c r="A1088" s="109" t="s">
        <v>592</v>
      </c>
      <c r="B1088" s="77">
        <v>1</v>
      </c>
      <c r="C1088" s="77">
        <v>0</v>
      </c>
      <c r="D1088" s="77">
        <v>0</v>
      </c>
      <c r="E1088" s="77" t="s">
        <v>677</v>
      </c>
      <c r="F1088" s="78" t="s">
        <v>677</v>
      </c>
      <c r="J1088">
        <v>3</v>
      </c>
      <c r="AP1088" s="146">
        <f t="shared" ref="AP1088:AP1092" si="84">T1249</f>
        <v>0.86890000000000001</v>
      </c>
      <c r="AQ1088" s="146"/>
      <c r="AR1088" s="146">
        <f t="shared" ref="AR1088:AR1092" si="85">T1277</f>
        <v>0.41449999999999998</v>
      </c>
    </row>
    <row r="1089" spans="1:44" x14ac:dyDescent="0.25">
      <c r="A1089" s="79"/>
      <c r="J1089">
        <v>4</v>
      </c>
      <c r="AP1089" s="146">
        <f t="shared" si="84"/>
        <v>0.81989999999999996</v>
      </c>
      <c r="AQ1089" s="146"/>
      <c r="AR1089" s="146">
        <f t="shared" si="85"/>
        <v>7.1300000000000002E-2</v>
      </c>
    </row>
    <row r="1090" spans="1:44" x14ac:dyDescent="0.25">
      <c r="A1090" s="79"/>
      <c r="J1090">
        <v>5</v>
      </c>
      <c r="AP1090" s="147">
        <f t="shared" si="84"/>
        <v>0.71679999999999999</v>
      </c>
      <c r="AQ1090" s="147"/>
      <c r="AR1090" s="147">
        <f t="shared" si="85"/>
        <v>3.6400000000000002E-2</v>
      </c>
    </row>
    <row r="1091" spans="1:44" x14ac:dyDescent="0.25">
      <c r="J1091">
        <v>6</v>
      </c>
      <c r="AP1091" s="146">
        <f t="shared" si="84"/>
        <v>0.89029999999999998</v>
      </c>
      <c r="AQ1091" s="146"/>
      <c r="AR1091" s="146">
        <f t="shared" si="85"/>
        <v>0.76280000000000003</v>
      </c>
    </row>
    <row r="1092" spans="1:44" x14ac:dyDescent="0.25">
      <c r="A1092" s="80"/>
      <c r="J1092">
        <v>7</v>
      </c>
      <c r="AP1092" s="146">
        <f t="shared" si="84"/>
        <v>91.234570000000005</v>
      </c>
      <c r="AQ1092" s="146"/>
      <c r="AR1092" s="146">
        <f t="shared" si="85"/>
        <v>59.109819999999999</v>
      </c>
    </row>
    <row r="1093" spans="1:44" ht="31.5" x14ac:dyDescent="0.25">
      <c r="A1093" s="64" t="s">
        <v>590</v>
      </c>
      <c r="J1093">
        <v>8</v>
      </c>
      <c r="AB1093" s="220"/>
      <c r="AC1093" s="220"/>
      <c r="AD1093" s="148" t="str">
        <f>U1079</f>
        <v>Variable dependiente: PFTCM1</v>
      </c>
      <c r="AE1093" s="1"/>
      <c r="AF1093" s="148"/>
      <c r="AG1093" s="1"/>
      <c r="AH1093" s="148"/>
      <c r="AI1093" s="1"/>
      <c r="AJ1093" s="148"/>
      <c r="AK1093" s="1"/>
      <c r="AL1093" s="148"/>
      <c r="AM1093" s="1"/>
      <c r="AN1093" s="148"/>
      <c r="AO1093" s="1"/>
      <c r="AP1093" s="148"/>
      <c r="AQ1093" s="1"/>
    </row>
    <row r="1094" spans="1:44" ht="15.75" x14ac:dyDescent="0.25">
      <c r="A1094" s="79"/>
      <c r="J1094">
        <v>9</v>
      </c>
      <c r="AB1094" s="220"/>
      <c r="AC1094" s="220"/>
      <c r="AD1094" s="148"/>
      <c r="AE1094" s="1"/>
      <c r="AF1094" s="148" t="str">
        <f>U1107</f>
        <v>Variable dependiente: PFTCM2</v>
      </c>
      <c r="AG1094" s="1"/>
      <c r="AH1094" s="148"/>
      <c r="AI1094" s="1"/>
      <c r="AJ1094" s="148"/>
      <c r="AK1094" s="1"/>
      <c r="AL1094" s="148"/>
      <c r="AM1094" s="1"/>
      <c r="AN1094" s="148"/>
      <c r="AO1094" s="1"/>
      <c r="AP1094" s="148"/>
      <c r="AQ1094" s="1"/>
    </row>
    <row r="1095" spans="1:44" ht="25.5" x14ac:dyDescent="0.25">
      <c r="A1095" s="81" t="s">
        <v>595</v>
      </c>
      <c r="J1095">
        <v>10</v>
      </c>
      <c r="AB1095" s="220"/>
      <c r="AC1095" s="220"/>
      <c r="AD1095" s="148"/>
      <c r="AE1095" s="1"/>
      <c r="AF1095" s="148"/>
      <c r="AG1095" s="1"/>
      <c r="AH1095" t="str">
        <f>U1135</f>
        <v>Variable dependiente: PFTCM3</v>
      </c>
      <c r="AI1095" s="1"/>
      <c r="AJ1095" s="148"/>
      <c r="AK1095" s="1"/>
      <c r="AL1095" s="148"/>
      <c r="AM1095" s="1"/>
      <c r="AN1095" s="148"/>
      <c r="AO1095" s="1"/>
      <c r="AP1095" s="148"/>
      <c r="AQ1095" s="1"/>
    </row>
    <row r="1096" spans="1:44" ht="15.75" x14ac:dyDescent="0.25">
      <c r="A1096" s="81"/>
      <c r="J1096">
        <v>11</v>
      </c>
      <c r="V1096" s="220"/>
      <c r="W1096" s="220"/>
      <c r="X1096" s="148"/>
      <c r="Y1096" s="1"/>
      <c r="Z1096" s="148"/>
      <c r="AA1096" s="1"/>
      <c r="AB1096" s="148"/>
      <c r="AC1096" s="1"/>
      <c r="AD1096" s="148"/>
      <c r="AE1096" s="1"/>
      <c r="AF1096" s="148"/>
      <c r="AG1096" s="1"/>
      <c r="AH1096" s="148"/>
      <c r="AI1096" s="1"/>
      <c r="AJ1096" s="148" t="str">
        <f>U1163</f>
        <v>Variable dependiente: PFTCM4</v>
      </c>
      <c r="AK1096" s="149"/>
    </row>
    <row r="1097" spans="1:44" ht="38.25" x14ac:dyDescent="0.25">
      <c r="A1097" s="81" t="s">
        <v>727</v>
      </c>
      <c r="J1097">
        <v>12</v>
      </c>
      <c r="X1097" s="148"/>
      <c r="Y1097" s="1"/>
      <c r="Z1097" s="148"/>
      <c r="AA1097" s="1"/>
      <c r="AB1097" s="148"/>
      <c r="AC1097" s="1"/>
      <c r="AD1097" s="148"/>
      <c r="AE1097" s="1"/>
      <c r="AF1097" s="148"/>
      <c r="AG1097" s="1"/>
      <c r="AH1097" s="148"/>
      <c r="AI1097" s="1"/>
      <c r="AJ1097" s="148"/>
      <c r="AK1097" s="149"/>
      <c r="AL1097" t="str">
        <f>U1191</f>
        <v>Variable dependiente: PFTCM5</v>
      </c>
    </row>
    <row r="1098" spans="1:44" ht="15.75" thickBot="1" x14ac:dyDescent="0.3">
      <c r="A1098" s="65"/>
      <c r="J1098">
        <v>13</v>
      </c>
      <c r="AN1098" t="str">
        <f>U1219</f>
        <v>Variable dependiente: PFTCM6</v>
      </c>
    </row>
    <row r="1099" spans="1:44" ht="39.75" thickBot="1" x14ac:dyDescent="0.3">
      <c r="A1099" s="90" t="s">
        <v>605</v>
      </c>
      <c r="B1099" s="91" t="s">
        <v>606</v>
      </c>
      <c r="C1099" s="91" t="s">
        <v>607</v>
      </c>
      <c r="D1099" s="91" t="s">
        <v>608</v>
      </c>
      <c r="E1099" s="91" t="s">
        <v>609</v>
      </c>
      <c r="F1099" s="92" t="s">
        <v>610</v>
      </c>
      <c r="J1099">
        <v>14</v>
      </c>
      <c r="AP1099" t="str">
        <f>U1247</f>
        <v>Variable dependiente: PFCCM1</v>
      </c>
    </row>
    <row r="1100" spans="1:44" ht="15.75" thickBot="1" x14ac:dyDescent="0.3">
      <c r="A1100" s="110" t="s">
        <v>611</v>
      </c>
      <c r="B1100" s="68">
        <v>13</v>
      </c>
      <c r="C1100" s="68">
        <v>1.0749906199999999</v>
      </c>
      <c r="D1100" s="68">
        <v>8.2691589999999995E-2</v>
      </c>
      <c r="E1100" s="68">
        <v>0.87</v>
      </c>
      <c r="F1100" s="74">
        <v>0.59399999999999997</v>
      </c>
      <c r="J1100">
        <v>15</v>
      </c>
      <c r="AR1100" t="str">
        <f>U1275</f>
        <v>Variable dependiente: PFCCM2</v>
      </c>
    </row>
    <row r="1101" spans="1:44" ht="15.75" thickBot="1" x14ac:dyDescent="0.3">
      <c r="A1101" s="110" t="s">
        <v>612</v>
      </c>
      <c r="B1101" s="68">
        <v>18</v>
      </c>
      <c r="C1101" s="68">
        <v>1.7114812500000001</v>
      </c>
      <c r="D1101" s="68">
        <v>9.508229E-2</v>
      </c>
      <c r="E1101" s="68"/>
      <c r="F1101" s="74"/>
      <c r="J1101">
        <v>16</v>
      </c>
    </row>
    <row r="1102" spans="1:44" ht="25.5" x14ac:dyDescent="0.25">
      <c r="A1102" s="109" t="s">
        <v>613</v>
      </c>
      <c r="B1102" s="77">
        <v>31</v>
      </c>
      <c r="C1102" s="77">
        <v>2.7864718800000001</v>
      </c>
      <c r="D1102" s="77"/>
      <c r="E1102" s="77"/>
      <c r="F1102" s="78"/>
      <c r="J1102">
        <v>17</v>
      </c>
    </row>
    <row r="1103" spans="1:44" ht="15.75" thickBot="1" x14ac:dyDescent="0.3">
      <c r="A1103" s="65"/>
      <c r="J1103">
        <v>18</v>
      </c>
    </row>
    <row r="1104" spans="1:44" ht="27" thickBot="1" x14ac:dyDescent="0.3">
      <c r="A1104" s="93" t="s">
        <v>614</v>
      </c>
      <c r="B1104" s="91" t="s">
        <v>615</v>
      </c>
      <c r="C1104" s="91" t="s">
        <v>616</v>
      </c>
      <c r="D1104" s="92" t="s">
        <v>728</v>
      </c>
      <c r="J1104">
        <v>19</v>
      </c>
    </row>
    <row r="1105" spans="1:21" x14ac:dyDescent="0.25">
      <c r="A1105" s="94">
        <v>0.38578899999999999</v>
      </c>
      <c r="B1105" s="77">
        <v>96.079189999999997</v>
      </c>
      <c r="C1105" s="77">
        <v>0.30835400000000002</v>
      </c>
      <c r="D1105" s="78">
        <v>0.320938</v>
      </c>
      <c r="J1105">
        <v>20</v>
      </c>
    </row>
    <row r="1106" spans="1:21" ht="15.75" thickBot="1" x14ac:dyDescent="0.3">
      <c r="A1106" s="65"/>
      <c r="J1106">
        <v>21</v>
      </c>
    </row>
    <row r="1107" spans="1:21" ht="39.75" thickBot="1" x14ac:dyDescent="0.3">
      <c r="A1107" s="90" t="s">
        <v>605</v>
      </c>
      <c r="B1107" s="91" t="s">
        <v>606</v>
      </c>
      <c r="C1107" s="91" t="s">
        <v>617</v>
      </c>
      <c r="D1107" s="91" t="s">
        <v>608</v>
      </c>
      <c r="E1107" s="91" t="s">
        <v>609</v>
      </c>
      <c r="F1107" s="92" t="s">
        <v>610</v>
      </c>
      <c r="K1107" s="241" t="s">
        <v>1119</v>
      </c>
      <c r="L1107" s="241"/>
      <c r="M1107" s="112" t="str">
        <f>F1107</f>
        <v>Pr &gt; F</v>
      </c>
      <c r="N1107" s="113" t="str">
        <f>A1097</f>
        <v>Variable dependiente: PFTCM2</v>
      </c>
      <c r="R1107" s="242" t="str">
        <f>K1107</f>
        <v>Fuente de variación (FV)</v>
      </c>
      <c r="S1107" s="242"/>
      <c r="T1107" s="112"/>
      <c r="U1107" s="114" t="str">
        <f>N1107</f>
        <v>Variable dependiente: PFTCM2</v>
      </c>
    </row>
    <row r="1108" spans="1:21" ht="16.5" thickBot="1" x14ac:dyDescent="0.3">
      <c r="A1108" s="110" t="s">
        <v>594</v>
      </c>
      <c r="B1108" s="68">
        <v>3</v>
      </c>
      <c r="C1108" s="68">
        <v>5.8734380000000003E-2</v>
      </c>
      <c r="D1108" s="68">
        <v>1.9578129999999999E-2</v>
      </c>
      <c r="E1108" s="68">
        <v>0.21</v>
      </c>
      <c r="F1108" s="74">
        <v>0.89100000000000001</v>
      </c>
      <c r="K1108" s="243" t="str">
        <f>A1108</f>
        <v>Rep</v>
      </c>
      <c r="L1108" s="244"/>
      <c r="M1108" s="115">
        <f>F1108</f>
        <v>0.89100000000000001</v>
      </c>
      <c r="N1108" s="115"/>
      <c r="R1108" s="245" t="str">
        <f>K1108</f>
        <v>Rep</v>
      </c>
      <c r="S1108" s="246"/>
      <c r="T1108" s="116">
        <f>M1108</f>
        <v>0.89100000000000001</v>
      </c>
      <c r="U1108" s="115"/>
    </row>
    <row r="1109" spans="1:21" ht="16.5" thickBot="1" x14ac:dyDescent="0.3">
      <c r="A1109" s="110" t="s">
        <v>592</v>
      </c>
      <c r="B1109" s="68">
        <v>1</v>
      </c>
      <c r="C1109" s="68">
        <v>2.050312E-2</v>
      </c>
      <c r="D1109" s="68">
        <v>2.050312E-2</v>
      </c>
      <c r="E1109" s="68">
        <v>0.22</v>
      </c>
      <c r="F1109" s="74">
        <v>0.64800000000000002</v>
      </c>
      <c r="K1109" s="237" t="str">
        <f>A1116</f>
        <v>A</v>
      </c>
      <c r="L1109" s="238"/>
      <c r="M1109" s="117">
        <f>F1116</f>
        <v>0.63160000000000005</v>
      </c>
      <c r="N1109" s="117"/>
      <c r="R1109" s="239" t="str">
        <f t="shared" ref="R1109:R1112" si="86">K1109</f>
        <v>A</v>
      </c>
      <c r="S1109" s="240"/>
      <c r="T1109" s="118">
        <f t="shared" ref="T1109:T1112" si="87">M1109</f>
        <v>0.63160000000000005</v>
      </c>
      <c r="U1109" s="117"/>
    </row>
    <row r="1110" spans="1:21" ht="16.5" thickBot="1" x14ac:dyDescent="0.3">
      <c r="A1110" s="110" t="s">
        <v>618</v>
      </c>
      <c r="B1110" s="68">
        <v>3</v>
      </c>
      <c r="C1110" s="68">
        <v>0.21735937999999999</v>
      </c>
      <c r="D1110" s="68">
        <v>7.2453130000000004E-2</v>
      </c>
      <c r="E1110" s="68">
        <v>0.76</v>
      </c>
      <c r="F1110" s="74">
        <v>0.53</v>
      </c>
      <c r="K1110" s="237" t="str">
        <f>A1110</f>
        <v>A*Rep</v>
      </c>
      <c r="L1110" s="238"/>
      <c r="M1110" s="117">
        <f>F1110</f>
        <v>0.53</v>
      </c>
      <c r="N1110" s="119"/>
      <c r="R1110" s="239" t="str">
        <f t="shared" si="86"/>
        <v>A*Rep</v>
      </c>
      <c r="S1110" s="240"/>
      <c r="T1110" s="118">
        <f t="shared" si="87"/>
        <v>0.53</v>
      </c>
      <c r="U1110" s="119"/>
    </row>
    <row r="1111" spans="1:21" ht="16.5" thickBot="1" x14ac:dyDescent="0.3">
      <c r="A1111" s="110" t="s">
        <v>593</v>
      </c>
      <c r="B1111" s="68">
        <v>3</v>
      </c>
      <c r="C1111" s="68">
        <v>0.49773437999999998</v>
      </c>
      <c r="D1111" s="68">
        <v>0.16591146000000001</v>
      </c>
      <c r="E1111" s="68">
        <v>1.74</v>
      </c>
      <c r="F1111" s="74">
        <v>0.19370000000000001</v>
      </c>
      <c r="K1111" s="237" t="str">
        <f>A1111</f>
        <v>B</v>
      </c>
      <c r="L1111" s="238"/>
      <c r="M1111" s="117">
        <f>F1111</f>
        <v>0.19370000000000001</v>
      </c>
      <c r="N1111" s="117"/>
      <c r="R1111" s="239" t="str">
        <f t="shared" si="86"/>
        <v>B</v>
      </c>
      <c r="S1111" s="240"/>
      <c r="T1111" s="118">
        <f t="shared" si="87"/>
        <v>0.19370000000000001</v>
      </c>
      <c r="U1111" s="117"/>
    </row>
    <row r="1112" spans="1:21" ht="15.75" x14ac:dyDescent="0.25">
      <c r="A1112" s="109" t="s">
        <v>619</v>
      </c>
      <c r="B1112" s="77">
        <v>3</v>
      </c>
      <c r="C1112" s="77">
        <v>0.28065938000000001</v>
      </c>
      <c r="D1112" s="77">
        <v>9.3553120000000003E-2</v>
      </c>
      <c r="E1112" s="77">
        <v>0.98</v>
      </c>
      <c r="F1112" s="78">
        <v>0.4224</v>
      </c>
      <c r="K1112" s="237" t="str">
        <f>A1112</f>
        <v>A*B</v>
      </c>
      <c r="L1112" s="238"/>
      <c r="M1112" s="117">
        <f>F1112</f>
        <v>0.4224</v>
      </c>
      <c r="N1112" s="117"/>
      <c r="R1112" s="239" t="str">
        <f t="shared" si="86"/>
        <v>A*B</v>
      </c>
      <c r="S1112" s="240"/>
      <c r="T1112" s="118">
        <f t="shared" si="87"/>
        <v>0.4224</v>
      </c>
      <c r="U1112" s="117"/>
    </row>
    <row r="1113" spans="1:21" ht="16.5" thickBot="1" x14ac:dyDescent="0.3">
      <c r="A1113" s="65"/>
      <c r="K1113" s="231" t="s">
        <v>1120</v>
      </c>
      <c r="L1113" s="232"/>
      <c r="M1113" s="233">
        <f>B1105</f>
        <v>96.079189999999997</v>
      </c>
      <c r="N1113" s="234"/>
      <c r="R1113" s="235" t="s">
        <v>1120</v>
      </c>
      <c r="S1113" s="236"/>
      <c r="T1113" s="233">
        <f>M1113</f>
        <v>96.079189999999997</v>
      </c>
      <c r="U1113" s="234"/>
    </row>
    <row r="1114" spans="1:21" ht="25.5" customHeight="1" thickBot="1" x14ac:dyDescent="0.3">
      <c r="A1114" s="253" t="s">
        <v>620</v>
      </c>
      <c r="B1114" s="252"/>
      <c r="C1114" s="252"/>
      <c r="D1114" s="252"/>
      <c r="E1114" s="252"/>
      <c r="F1114" s="252"/>
      <c r="J1114">
        <v>1</v>
      </c>
    </row>
    <row r="1115" spans="1:21" ht="39.75" thickBot="1" x14ac:dyDescent="0.3">
      <c r="A1115" s="84" t="s">
        <v>605</v>
      </c>
      <c r="B1115" s="83" t="s">
        <v>606</v>
      </c>
      <c r="C1115" s="83" t="s">
        <v>617</v>
      </c>
      <c r="D1115" s="83" t="s">
        <v>608</v>
      </c>
      <c r="E1115" s="83" t="s">
        <v>609</v>
      </c>
      <c r="F1115" s="95" t="s">
        <v>610</v>
      </c>
      <c r="J1115">
        <v>2</v>
      </c>
    </row>
    <row r="1116" spans="1:21" x14ac:dyDescent="0.25">
      <c r="A1116" s="109" t="s">
        <v>592</v>
      </c>
      <c r="B1116" s="77">
        <v>1</v>
      </c>
      <c r="C1116" s="77">
        <v>2.050312E-2</v>
      </c>
      <c r="D1116" s="77">
        <v>2.050312E-2</v>
      </c>
      <c r="E1116" s="77">
        <v>0.28000000000000003</v>
      </c>
      <c r="F1116" s="78">
        <v>0.63160000000000005</v>
      </c>
      <c r="J1116">
        <v>3</v>
      </c>
    </row>
    <row r="1117" spans="1:21" x14ac:dyDescent="0.25">
      <c r="A1117" s="79"/>
      <c r="J1117">
        <v>4</v>
      </c>
    </row>
    <row r="1118" spans="1:21" x14ac:dyDescent="0.25">
      <c r="A1118" s="79"/>
      <c r="J1118">
        <v>5</v>
      </c>
    </row>
    <row r="1119" spans="1:21" x14ac:dyDescent="0.25">
      <c r="J1119">
        <v>6</v>
      </c>
    </row>
    <row r="1120" spans="1:21" x14ac:dyDescent="0.25">
      <c r="A1120" s="80"/>
      <c r="J1120">
        <v>7</v>
      </c>
    </row>
    <row r="1121" spans="1:21" ht="31.5" x14ac:dyDescent="0.25">
      <c r="A1121" s="64" t="s">
        <v>590</v>
      </c>
      <c r="J1121">
        <v>8</v>
      </c>
    </row>
    <row r="1122" spans="1:21" x14ac:dyDescent="0.25">
      <c r="A1122" s="79"/>
      <c r="J1122">
        <v>9</v>
      </c>
    </row>
    <row r="1123" spans="1:21" ht="25.5" x14ac:dyDescent="0.25">
      <c r="A1123" s="81" t="s">
        <v>595</v>
      </c>
      <c r="J1123">
        <v>10</v>
      </c>
    </row>
    <row r="1124" spans="1:21" x14ac:dyDescent="0.25">
      <c r="A1124" s="81"/>
      <c r="J1124">
        <v>11</v>
      </c>
    </row>
    <row r="1125" spans="1:21" ht="38.25" x14ac:dyDescent="0.25">
      <c r="A1125" s="81" t="s">
        <v>729</v>
      </c>
      <c r="J1125">
        <v>12</v>
      </c>
    </row>
    <row r="1126" spans="1:21" ht="15.75" thickBot="1" x14ac:dyDescent="0.3">
      <c r="A1126" s="65"/>
      <c r="J1126">
        <v>13</v>
      </c>
    </row>
    <row r="1127" spans="1:21" ht="39.75" thickBot="1" x14ac:dyDescent="0.3">
      <c r="A1127" s="90" t="s">
        <v>605</v>
      </c>
      <c r="B1127" s="91" t="s">
        <v>606</v>
      </c>
      <c r="C1127" s="91" t="s">
        <v>607</v>
      </c>
      <c r="D1127" s="91" t="s">
        <v>608</v>
      </c>
      <c r="E1127" s="91" t="s">
        <v>609</v>
      </c>
      <c r="F1127" s="92" t="s">
        <v>610</v>
      </c>
      <c r="J1127">
        <v>14</v>
      </c>
    </row>
    <row r="1128" spans="1:21" ht="15.75" thickBot="1" x14ac:dyDescent="0.3">
      <c r="A1128" s="110" t="s">
        <v>611</v>
      </c>
      <c r="B1128" s="68">
        <v>13</v>
      </c>
      <c r="C1128" s="68">
        <v>0.33032499999999998</v>
      </c>
      <c r="D1128" s="68">
        <v>2.5409620000000001E-2</v>
      </c>
      <c r="E1128" s="68">
        <v>2.41</v>
      </c>
      <c r="F1128" s="74">
        <v>4.24E-2</v>
      </c>
      <c r="J1128">
        <v>15</v>
      </c>
    </row>
    <row r="1129" spans="1:21" ht="15.75" thickBot="1" x14ac:dyDescent="0.3">
      <c r="A1129" s="110" t="s">
        <v>612</v>
      </c>
      <c r="B1129" s="68">
        <v>18</v>
      </c>
      <c r="C1129" s="68">
        <v>0.18966250000000001</v>
      </c>
      <c r="D1129" s="68">
        <v>1.0536810000000001E-2</v>
      </c>
      <c r="E1129" s="68"/>
      <c r="F1129" s="74"/>
      <c r="J1129">
        <v>16</v>
      </c>
    </row>
    <row r="1130" spans="1:21" ht="25.5" x14ac:dyDescent="0.25">
      <c r="A1130" s="109" t="s">
        <v>613</v>
      </c>
      <c r="B1130" s="77">
        <v>31</v>
      </c>
      <c r="C1130" s="77">
        <v>0.51998750000000005</v>
      </c>
      <c r="D1130" s="77"/>
      <c r="E1130" s="77"/>
      <c r="F1130" s="78"/>
      <c r="J1130">
        <v>17</v>
      </c>
    </row>
    <row r="1131" spans="1:21" ht="15.75" thickBot="1" x14ac:dyDescent="0.3">
      <c r="A1131" s="65"/>
      <c r="J1131">
        <v>18</v>
      </c>
    </row>
    <row r="1132" spans="1:21" ht="27" thickBot="1" x14ac:dyDescent="0.3">
      <c r="A1132" s="93" t="s">
        <v>614</v>
      </c>
      <c r="B1132" s="91" t="s">
        <v>615</v>
      </c>
      <c r="C1132" s="91" t="s">
        <v>616</v>
      </c>
      <c r="D1132" s="92" t="s">
        <v>730</v>
      </c>
      <c r="J1132">
        <v>19</v>
      </c>
    </row>
    <row r="1133" spans="1:21" x14ac:dyDescent="0.25">
      <c r="A1133" s="94">
        <v>0.63525600000000004</v>
      </c>
      <c r="B1133" s="77">
        <v>93.850459999999998</v>
      </c>
      <c r="C1133" s="77">
        <v>0.102649</v>
      </c>
      <c r="D1133" s="78">
        <v>0.109375</v>
      </c>
      <c r="J1133">
        <v>20</v>
      </c>
    </row>
    <row r="1134" spans="1:21" ht="15.75" thickBot="1" x14ac:dyDescent="0.3">
      <c r="A1134" s="65"/>
      <c r="J1134">
        <v>21</v>
      </c>
    </row>
    <row r="1135" spans="1:21" ht="39.75" thickBot="1" x14ac:dyDescent="0.3">
      <c r="A1135" s="90" t="s">
        <v>605</v>
      </c>
      <c r="B1135" s="91" t="s">
        <v>606</v>
      </c>
      <c r="C1135" s="91" t="s">
        <v>617</v>
      </c>
      <c r="D1135" s="91" t="s">
        <v>608</v>
      </c>
      <c r="E1135" s="91" t="s">
        <v>609</v>
      </c>
      <c r="F1135" s="92" t="s">
        <v>610</v>
      </c>
      <c r="K1135" s="241" t="s">
        <v>1119</v>
      </c>
      <c r="L1135" s="241"/>
      <c r="M1135" s="112" t="str">
        <f>F1135</f>
        <v>Pr &gt; F</v>
      </c>
      <c r="N1135" s="113" t="str">
        <f>A1125</f>
        <v>Variable dependiente: PFTCM3</v>
      </c>
      <c r="R1135" s="242" t="str">
        <f>K1135</f>
        <v>Fuente de variación (FV)</v>
      </c>
      <c r="S1135" s="242"/>
      <c r="T1135" s="112"/>
      <c r="U1135" s="114" t="str">
        <f>N1135</f>
        <v>Variable dependiente: PFTCM3</v>
      </c>
    </row>
    <row r="1136" spans="1:21" ht="16.5" thickBot="1" x14ac:dyDescent="0.3">
      <c r="A1136" s="110" t="s">
        <v>594</v>
      </c>
      <c r="B1136" s="68">
        <v>3</v>
      </c>
      <c r="C1136" s="68">
        <v>3.44625E-2</v>
      </c>
      <c r="D1136" s="68">
        <v>1.1487499999999999E-2</v>
      </c>
      <c r="E1136" s="68">
        <v>1.0900000000000001</v>
      </c>
      <c r="F1136" s="74">
        <v>0.37859999999999999</v>
      </c>
      <c r="K1136" s="243" t="str">
        <f>A1136</f>
        <v>Rep</v>
      </c>
      <c r="L1136" s="244"/>
      <c r="M1136" s="115">
        <f>F1136</f>
        <v>0.37859999999999999</v>
      </c>
      <c r="N1136" s="115"/>
      <c r="R1136" s="245" t="str">
        <f>K1136</f>
        <v>Rep</v>
      </c>
      <c r="S1136" s="246"/>
      <c r="T1136" s="116">
        <f>M1136</f>
        <v>0.37859999999999999</v>
      </c>
      <c r="U1136" s="115"/>
    </row>
    <row r="1137" spans="1:21" ht="16.5" thickBot="1" x14ac:dyDescent="0.3">
      <c r="A1137" s="110" t="s">
        <v>592</v>
      </c>
      <c r="B1137" s="68">
        <v>1</v>
      </c>
      <c r="C1137" s="68">
        <v>1.6199999999999999E-2</v>
      </c>
      <c r="D1137" s="68">
        <v>1.6199999999999999E-2</v>
      </c>
      <c r="E1137" s="68">
        <v>1.54</v>
      </c>
      <c r="F1137" s="74">
        <v>0.23089999999999999</v>
      </c>
      <c r="K1137" s="237" t="str">
        <f>A1144</f>
        <v>A</v>
      </c>
      <c r="L1137" s="238"/>
      <c r="M1137" s="117">
        <f>F1144</f>
        <v>0.29809999999999998</v>
      </c>
      <c r="N1137" s="117"/>
      <c r="R1137" s="239" t="str">
        <f t="shared" ref="R1137:R1140" si="88">K1137</f>
        <v>A</v>
      </c>
      <c r="S1137" s="240"/>
      <c r="T1137" s="118">
        <f t="shared" ref="T1137:T1140" si="89">M1137</f>
        <v>0.29809999999999998</v>
      </c>
      <c r="U1137" s="117"/>
    </row>
    <row r="1138" spans="1:21" ht="16.5" thickBot="1" x14ac:dyDescent="0.3">
      <c r="A1138" s="110" t="s">
        <v>618</v>
      </c>
      <c r="B1138" s="68">
        <v>3</v>
      </c>
      <c r="C1138" s="68">
        <v>3.0825000000000002E-2</v>
      </c>
      <c r="D1138" s="68">
        <v>1.0274999999999999E-2</v>
      </c>
      <c r="E1138" s="68">
        <v>0.98</v>
      </c>
      <c r="F1138" s="74">
        <v>0.42620000000000002</v>
      </c>
      <c r="K1138" s="237" t="str">
        <f>A1138</f>
        <v>A*Rep</v>
      </c>
      <c r="L1138" s="238"/>
      <c r="M1138" s="117">
        <f>F1138</f>
        <v>0.42620000000000002</v>
      </c>
      <c r="N1138" s="119"/>
      <c r="R1138" s="239" t="str">
        <f t="shared" si="88"/>
        <v>A*Rep</v>
      </c>
      <c r="S1138" s="240"/>
      <c r="T1138" s="118">
        <f t="shared" si="89"/>
        <v>0.42620000000000002</v>
      </c>
      <c r="U1138" s="119"/>
    </row>
    <row r="1139" spans="1:21" ht="16.5" thickBot="1" x14ac:dyDescent="0.3">
      <c r="A1139" s="110" t="s">
        <v>593</v>
      </c>
      <c r="B1139" s="68">
        <v>3</v>
      </c>
      <c r="C1139" s="68">
        <v>0.18606249999999999</v>
      </c>
      <c r="D1139" s="68">
        <v>6.2020829999999999E-2</v>
      </c>
      <c r="E1139" s="68">
        <v>5.89</v>
      </c>
      <c r="F1139" s="74">
        <v>5.4999999999999997E-3</v>
      </c>
      <c r="K1139" s="237" t="str">
        <f>A1139</f>
        <v>B</v>
      </c>
      <c r="L1139" s="238"/>
      <c r="M1139" s="117">
        <f>F1139</f>
        <v>5.4999999999999997E-3</v>
      </c>
      <c r="N1139" s="117"/>
      <c r="R1139" s="239" t="str">
        <f t="shared" si="88"/>
        <v>B</v>
      </c>
      <c r="S1139" s="240"/>
      <c r="T1139" s="118">
        <f t="shared" si="89"/>
        <v>5.4999999999999997E-3</v>
      </c>
      <c r="U1139" s="117"/>
    </row>
    <row r="1140" spans="1:21" ht="15.75" x14ac:dyDescent="0.25">
      <c r="A1140" s="109" t="s">
        <v>619</v>
      </c>
      <c r="B1140" s="77">
        <v>3</v>
      </c>
      <c r="C1140" s="77">
        <v>6.2774999999999997E-2</v>
      </c>
      <c r="D1140" s="77">
        <v>2.0924999999999999E-2</v>
      </c>
      <c r="E1140" s="77">
        <v>1.99</v>
      </c>
      <c r="F1140" s="78">
        <v>0.1522</v>
      </c>
      <c r="K1140" s="237" t="str">
        <f>A1140</f>
        <v>A*B</v>
      </c>
      <c r="L1140" s="238"/>
      <c r="M1140" s="117">
        <f>F1140</f>
        <v>0.1522</v>
      </c>
      <c r="N1140" s="117"/>
      <c r="R1140" s="239" t="str">
        <f t="shared" si="88"/>
        <v>A*B</v>
      </c>
      <c r="S1140" s="240"/>
      <c r="T1140" s="118">
        <f t="shared" si="89"/>
        <v>0.1522</v>
      </c>
      <c r="U1140" s="117"/>
    </row>
    <row r="1141" spans="1:21" ht="16.5" thickBot="1" x14ac:dyDescent="0.3">
      <c r="A1141" s="65"/>
      <c r="K1141" s="231" t="s">
        <v>1120</v>
      </c>
      <c r="L1141" s="232"/>
      <c r="M1141" s="233">
        <f>B1133</f>
        <v>93.850459999999998</v>
      </c>
      <c r="N1141" s="234"/>
      <c r="R1141" s="235" t="s">
        <v>1120</v>
      </c>
      <c r="S1141" s="236"/>
      <c r="T1141" s="233">
        <f>M1141</f>
        <v>93.850459999999998</v>
      </c>
      <c r="U1141" s="234"/>
    </row>
    <row r="1142" spans="1:21" ht="25.5" customHeight="1" thickBot="1" x14ac:dyDescent="0.3">
      <c r="A1142" s="253" t="s">
        <v>620</v>
      </c>
      <c r="B1142" s="252"/>
      <c r="C1142" s="252"/>
      <c r="D1142" s="252"/>
      <c r="E1142" s="252"/>
      <c r="F1142" s="252"/>
      <c r="J1142">
        <v>1</v>
      </c>
    </row>
    <row r="1143" spans="1:21" ht="39.75" thickBot="1" x14ac:dyDescent="0.3">
      <c r="A1143" s="84" t="s">
        <v>605</v>
      </c>
      <c r="B1143" s="83" t="s">
        <v>606</v>
      </c>
      <c r="C1143" s="83" t="s">
        <v>617</v>
      </c>
      <c r="D1143" s="83" t="s">
        <v>608</v>
      </c>
      <c r="E1143" s="83" t="s">
        <v>609</v>
      </c>
      <c r="F1143" s="95" t="s">
        <v>610</v>
      </c>
      <c r="J1143">
        <v>2</v>
      </c>
    </row>
    <row r="1144" spans="1:21" x14ac:dyDescent="0.25">
      <c r="A1144" s="109" t="s">
        <v>592</v>
      </c>
      <c r="B1144" s="77">
        <v>1</v>
      </c>
      <c r="C1144" s="77">
        <v>1.6199999999999999E-2</v>
      </c>
      <c r="D1144" s="77">
        <v>1.6199999999999999E-2</v>
      </c>
      <c r="E1144" s="77">
        <v>1.58</v>
      </c>
      <c r="F1144" s="78">
        <v>0.29809999999999998</v>
      </c>
      <c r="J1144">
        <v>3</v>
      </c>
    </row>
    <row r="1145" spans="1:21" x14ac:dyDescent="0.25">
      <c r="A1145" s="79"/>
      <c r="J1145">
        <v>4</v>
      </c>
    </row>
    <row r="1146" spans="1:21" x14ac:dyDescent="0.25">
      <c r="A1146" s="79"/>
      <c r="J1146">
        <v>5</v>
      </c>
    </row>
    <row r="1147" spans="1:21" x14ac:dyDescent="0.25">
      <c r="J1147">
        <v>6</v>
      </c>
    </row>
    <row r="1148" spans="1:21" x14ac:dyDescent="0.25">
      <c r="A1148" s="80"/>
      <c r="J1148">
        <v>7</v>
      </c>
    </row>
    <row r="1149" spans="1:21" ht="31.5" x14ac:dyDescent="0.25">
      <c r="A1149" s="64" t="s">
        <v>590</v>
      </c>
      <c r="J1149">
        <v>8</v>
      </c>
    </row>
    <row r="1150" spans="1:21" x14ac:dyDescent="0.25">
      <c r="A1150" s="79"/>
      <c r="J1150">
        <v>9</v>
      </c>
    </row>
    <row r="1151" spans="1:21" ht="25.5" x14ac:dyDescent="0.25">
      <c r="A1151" s="81" t="s">
        <v>595</v>
      </c>
      <c r="J1151">
        <v>10</v>
      </c>
    </row>
    <row r="1152" spans="1:21" x14ac:dyDescent="0.25">
      <c r="A1152" s="81"/>
      <c r="J1152">
        <v>11</v>
      </c>
    </row>
    <row r="1153" spans="1:21" ht="38.25" x14ac:dyDescent="0.25">
      <c r="A1153" s="81" t="s">
        <v>731</v>
      </c>
      <c r="J1153">
        <v>12</v>
      </c>
    </row>
    <row r="1154" spans="1:21" ht="15.75" thickBot="1" x14ac:dyDescent="0.3">
      <c r="A1154" s="65"/>
      <c r="J1154">
        <v>13</v>
      </c>
    </row>
    <row r="1155" spans="1:21" ht="39.75" thickBot="1" x14ac:dyDescent="0.3">
      <c r="A1155" s="90" t="s">
        <v>605</v>
      </c>
      <c r="B1155" s="91" t="s">
        <v>606</v>
      </c>
      <c r="C1155" s="91" t="s">
        <v>607</v>
      </c>
      <c r="D1155" s="91" t="s">
        <v>608</v>
      </c>
      <c r="E1155" s="91" t="s">
        <v>609</v>
      </c>
      <c r="F1155" s="92" t="s">
        <v>610</v>
      </c>
      <c r="J1155">
        <v>14</v>
      </c>
    </row>
    <row r="1156" spans="1:21" ht="15.75" thickBot="1" x14ac:dyDescent="0.3">
      <c r="A1156" s="110" t="s">
        <v>611</v>
      </c>
      <c r="B1156" s="68">
        <v>13</v>
      </c>
      <c r="C1156" s="68">
        <v>0.45181250000000001</v>
      </c>
      <c r="D1156" s="68">
        <v>3.4754809999999997E-2</v>
      </c>
      <c r="E1156" s="68">
        <v>1.19</v>
      </c>
      <c r="F1156" s="74">
        <v>0.36149999999999999</v>
      </c>
      <c r="J1156">
        <v>15</v>
      </c>
    </row>
    <row r="1157" spans="1:21" ht="15.75" thickBot="1" x14ac:dyDescent="0.3">
      <c r="A1157" s="110" t="s">
        <v>612</v>
      </c>
      <c r="B1157" s="68">
        <v>18</v>
      </c>
      <c r="C1157" s="68">
        <v>0.52767500000000001</v>
      </c>
      <c r="D1157" s="68">
        <v>2.9315279999999999E-2</v>
      </c>
      <c r="E1157" s="68"/>
      <c r="F1157" s="74"/>
      <c r="J1157">
        <v>16</v>
      </c>
    </row>
    <row r="1158" spans="1:21" ht="25.5" x14ac:dyDescent="0.25">
      <c r="A1158" s="109" t="s">
        <v>613</v>
      </c>
      <c r="B1158" s="77">
        <v>31</v>
      </c>
      <c r="C1158" s="77">
        <v>0.97948749999999996</v>
      </c>
      <c r="D1158" s="77"/>
      <c r="E1158" s="77"/>
      <c r="F1158" s="78"/>
      <c r="J1158">
        <v>17</v>
      </c>
    </row>
    <row r="1159" spans="1:21" ht="15.75" thickBot="1" x14ac:dyDescent="0.3">
      <c r="A1159" s="65"/>
      <c r="J1159">
        <v>18</v>
      </c>
    </row>
    <row r="1160" spans="1:21" ht="27" thickBot="1" x14ac:dyDescent="0.3">
      <c r="A1160" s="93" t="s">
        <v>614</v>
      </c>
      <c r="B1160" s="91" t="s">
        <v>615</v>
      </c>
      <c r="C1160" s="91" t="s">
        <v>616</v>
      </c>
      <c r="D1160" s="92" t="s">
        <v>732</v>
      </c>
      <c r="J1160">
        <v>19</v>
      </c>
    </row>
    <row r="1161" spans="1:21" x14ac:dyDescent="0.25">
      <c r="A1161" s="94">
        <v>0.46127400000000002</v>
      </c>
      <c r="B1161" s="77">
        <v>129.83279999999999</v>
      </c>
      <c r="C1161" s="77">
        <v>0.17121700000000001</v>
      </c>
      <c r="D1161" s="78">
        <v>0.13187499999999999</v>
      </c>
      <c r="J1161">
        <v>20</v>
      </c>
    </row>
    <row r="1162" spans="1:21" ht="15.75" thickBot="1" x14ac:dyDescent="0.3">
      <c r="A1162" s="65"/>
      <c r="J1162">
        <v>21</v>
      </c>
    </row>
    <row r="1163" spans="1:21" ht="39.75" thickBot="1" x14ac:dyDescent="0.3">
      <c r="A1163" s="90" t="s">
        <v>605</v>
      </c>
      <c r="B1163" s="91" t="s">
        <v>606</v>
      </c>
      <c r="C1163" s="91" t="s">
        <v>617</v>
      </c>
      <c r="D1163" s="91" t="s">
        <v>608</v>
      </c>
      <c r="E1163" s="91" t="s">
        <v>609</v>
      </c>
      <c r="F1163" s="92" t="s">
        <v>610</v>
      </c>
      <c r="K1163" s="241" t="s">
        <v>1119</v>
      </c>
      <c r="L1163" s="241"/>
      <c r="M1163" s="112" t="str">
        <f>F1163</f>
        <v>Pr &gt; F</v>
      </c>
      <c r="N1163" s="113" t="str">
        <f>A1153</f>
        <v>Variable dependiente: PFTCM4</v>
      </c>
      <c r="R1163" s="242" t="str">
        <f>K1163</f>
        <v>Fuente de variación (FV)</v>
      </c>
      <c r="S1163" s="242"/>
      <c r="T1163" s="112"/>
      <c r="U1163" s="114" t="str">
        <f>N1163</f>
        <v>Variable dependiente: PFTCM4</v>
      </c>
    </row>
    <row r="1164" spans="1:21" ht="16.5" thickBot="1" x14ac:dyDescent="0.3">
      <c r="A1164" s="110" t="s">
        <v>594</v>
      </c>
      <c r="B1164" s="68">
        <v>3</v>
      </c>
      <c r="C1164" s="68">
        <v>6.8162500000000001E-2</v>
      </c>
      <c r="D1164" s="68">
        <v>2.2720830000000001E-2</v>
      </c>
      <c r="E1164" s="68">
        <v>0.78</v>
      </c>
      <c r="F1164" s="74">
        <v>0.52300000000000002</v>
      </c>
      <c r="K1164" s="243" t="str">
        <f>A1164</f>
        <v>Rep</v>
      </c>
      <c r="L1164" s="244"/>
      <c r="M1164" s="115">
        <f>F1164</f>
        <v>0.52300000000000002</v>
      </c>
      <c r="N1164" s="115"/>
      <c r="R1164" s="245" t="str">
        <f>K1164</f>
        <v>Rep</v>
      </c>
      <c r="S1164" s="246"/>
      <c r="T1164" s="116">
        <f>M1164</f>
        <v>0.52300000000000002</v>
      </c>
      <c r="U1164" s="115"/>
    </row>
    <row r="1165" spans="1:21" ht="16.5" thickBot="1" x14ac:dyDescent="0.3">
      <c r="A1165" s="110" t="s">
        <v>592</v>
      </c>
      <c r="B1165" s="68">
        <v>1</v>
      </c>
      <c r="C1165" s="68">
        <v>4.9612499999999997E-2</v>
      </c>
      <c r="D1165" s="68">
        <v>4.9612499999999997E-2</v>
      </c>
      <c r="E1165" s="68">
        <v>1.69</v>
      </c>
      <c r="F1165" s="74">
        <v>0.2097</v>
      </c>
      <c r="K1165" s="237" t="str">
        <f>A1172</f>
        <v>A</v>
      </c>
      <c r="L1165" s="238"/>
      <c r="M1165" s="117">
        <f>F1172</f>
        <v>0.2868</v>
      </c>
      <c r="N1165" s="117"/>
      <c r="R1165" s="239" t="str">
        <f t="shared" ref="R1165:R1168" si="90">K1165</f>
        <v>A</v>
      </c>
      <c r="S1165" s="240"/>
      <c r="T1165" s="118">
        <f t="shared" ref="T1165:T1168" si="91">M1165</f>
        <v>0.2868</v>
      </c>
      <c r="U1165" s="117"/>
    </row>
    <row r="1166" spans="1:21" ht="16.5" thickBot="1" x14ac:dyDescent="0.3">
      <c r="A1166" s="110" t="s">
        <v>618</v>
      </c>
      <c r="B1166" s="68">
        <v>3</v>
      </c>
      <c r="C1166" s="68">
        <v>8.9112499999999997E-2</v>
      </c>
      <c r="D1166" s="68">
        <v>2.9704169999999998E-2</v>
      </c>
      <c r="E1166" s="68">
        <v>1.01</v>
      </c>
      <c r="F1166" s="74">
        <v>0.40989999999999999</v>
      </c>
      <c r="K1166" s="237" t="str">
        <f>A1166</f>
        <v>A*Rep</v>
      </c>
      <c r="L1166" s="238"/>
      <c r="M1166" s="117">
        <f>F1166</f>
        <v>0.40989999999999999</v>
      </c>
      <c r="N1166" s="119"/>
      <c r="R1166" s="239" t="str">
        <f t="shared" si="90"/>
        <v>A*Rep</v>
      </c>
      <c r="S1166" s="240"/>
      <c r="T1166" s="118">
        <f t="shared" si="91"/>
        <v>0.40989999999999999</v>
      </c>
      <c r="U1166" s="119"/>
    </row>
    <row r="1167" spans="1:21" ht="16.5" thickBot="1" x14ac:dyDescent="0.3">
      <c r="A1167" s="110" t="s">
        <v>593</v>
      </c>
      <c r="B1167" s="68">
        <v>3</v>
      </c>
      <c r="C1167" s="68">
        <v>0.21636250000000001</v>
      </c>
      <c r="D1167" s="68">
        <v>7.2120829999999997E-2</v>
      </c>
      <c r="E1167" s="68">
        <v>2.46</v>
      </c>
      <c r="F1167" s="74">
        <v>9.5899999999999999E-2</v>
      </c>
      <c r="K1167" s="237" t="str">
        <f>A1167</f>
        <v>B</v>
      </c>
      <c r="L1167" s="238"/>
      <c r="M1167" s="117">
        <f>F1167</f>
        <v>9.5899999999999999E-2</v>
      </c>
      <c r="N1167" s="117"/>
      <c r="R1167" s="239" t="str">
        <f t="shared" si="90"/>
        <v>B</v>
      </c>
      <c r="S1167" s="240"/>
      <c r="T1167" s="118">
        <f t="shared" si="91"/>
        <v>9.5899999999999999E-2</v>
      </c>
      <c r="U1167" s="117"/>
    </row>
    <row r="1168" spans="1:21" ht="15.75" x14ac:dyDescent="0.25">
      <c r="A1168" s="109" t="s">
        <v>619</v>
      </c>
      <c r="B1168" s="77">
        <v>3</v>
      </c>
      <c r="C1168" s="77">
        <v>2.8562500000000001E-2</v>
      </c>
      <c r="D1168" s="77">
        <v>9.5208299999999992E-3</v>
      </c>
      <c r="E1168" s="77">
        <v>0.32</v>
      </c>
      <c r="F1168" s="78">
        <v>0.80740000000000001</v>
      </c>
      <c r="K1168" s="237" t="str">
        <f>A1168</f>
        <v>A*B</v>
      </c>
      <c r="L1168" s="238"/>
      <c r="M1168" s="117">
        <f>F1168</f>
        <v>0.80740000000000001</v>
      </c>
      <c r="N1168" s="117"/>
      <c r="R1168" s="239" t="str">
        <f t="shared" si="90"/>
        <v>A*B</v>
      </c>
      <c r="S1168" s="240"/>
      <c r="T1168" s="118">
        <f t="shared" si="91"/>
        <v>0.80740000000000001</v>
      </c>
      <c r="U1168" s="117"/>
    </row>
    <row r="1169" spans="1:21" ht="16.5" thickBot="1" x14ac:dyDescent="0.3">
      <c r="A1169" s="65"/>
      <c r="K1169" s="231" t="s">
        <v>1120</v>
      </c>
      <c r="L1169" s="232"/>
      <c r="M1169" s="233">
        <f>B1161</f>
        <v>129.83279999999999</v>
      </c>
      <c r="N1169" s="234"/>
      <c r="R1169" s="235" t="s">
        <v>1120</v>
      </c>
      <c r="S1169" s="236"/>
      <c r="T1169" s="233">
        <f>M1169</f>
        <v>129.83279999999999</v>
      </c>
      <c r="U1169" s="234"/>
    </row>
    <row r="1170" spans="1:21" ht="25.5" customHeight="1" thickBot="1" x14ac:dyDescent="0.3">
      <c r="A1170" s="253" t="s">
        <v>620</v>
      </c>
      <c r="B1170" s="252"/>
      <c r="C1170" s="252"/>
      <c r="D1170" s="252"/>
      <c r="E1170" s="252"/>
      <c r="F1170" s="252"/>
      <c r="J1170">
        <v>1</v>
      </c>
    </row>
    <row r="1171" spans="1:21" ht="39.75" thickBot="1" x14ac:dyDescent="0.3">
      <c r="A1171" s="84" t="s">
        <v>605</v>
      </c>
      <c r="B1171" s="83" t="s">
        <v>606</v>
      </c>
      <c r="C1171" s="83" t="s">
        <v>617</v>
      </c>
      <c r="D1171" s="83" t="s">
        <v>608</v>
      </c>
      <c r="E1171" s="83" t="s">
        <v>609</v>
      </c>
      <c r="F1171" s="95" t="s">
        <v>610</v>
      </c>
      <c r="J1171">
        <v>2</v>
      </c>
    </row>
    <row r="1172" spans="1:21" x14ac:dyDescent="0.25">
      <c r="A1172" s="109" t="s">
        <v>592</v>
      </c>
      <c r="B1172" s="77">
        <v>1</v>
      </c>
      <c r="C1172" s="77">
        <v>4.9612499999999997E-2</v>
      </c>
      <c r="D1172" s="77">
        <v>4.9612499999999997E-2</v>
      </c>
      <c r="E1172" s="77">
        <v>1.67</v>
      </c>
      <c r="F1172" s="78">
        <v>0.2868</v>
      </c>
      <c r="J1172">
        <v>3</v>
      </c>
    </row>
    <row r="1173" spans="1:21" x14ac:dyDescent="0.25">
      <c r="A1173" s="79"/>
      <c r="J1173">
        <v>4</v>
      </c>
    </row>
    <row r="1174" spans="1:21" x14ac:dyDescent="0.25">
      <c r="A1174" s="79"/>
      <c r="J1174">
        <v>5</v>
      </c>
    </row>
    <row r="1175" spans="1:21" x14ac:dyDescent="0.25">
      <c r="J1175">
        <v>6</v>
      </c>
    </row>
    <row r="1176" spans="1:21" x14ac:dyDescent="0.25">
      <c r="A1176" s="80"/>
      <c r="J1176">
        <v>7</v>
      </c>
    </row>
    <row r="1177" spans="1:21" ht="31.5" x14ac:dyDescent="0.25">
      <c r="A1177" s="64" t="s">
        <v>590</v>
      </c>
      <c r="J1177">
        <v>8</v>
      </c>
    </row>
    <row r="1178" spans="1:21" x14ac:dyDescent="0.25">
      <c r="A1178" s="79"/>
      <c r="J1178">
        <v>9</v>
      </c>
    </row>
    <row r="1179" spans="1:21" ht="25.5" x14ac:dyDescent="0.25">
      <c r="A1179" s="81" t="s">
        <v>595</v>
      </c>
      <c r="J1179">
        <v>10</v>
      </c>
    </row>
    <row r="1180" spans="1:21" x14ac:dyDescent="0.25">
      <c r="A1180" s="81"/>
      <c r="J1180">
        <v>11</v>
      </c>
    </row>
    <row r="1181" spans="1:21" ht="38.25" x14ac:dyDescent="0.25">
      <c r="A1181" s="81" t="s">
        <v>733</v>
      </c>
      <c r="J1181">
        <v>12</v>
      </c>
    </row>
    <row r="1182" spans="1:21" ht="15.75" thickBot="1" x14ac:dyDescent="0.3">
      <c r="A1182" s="65"/>
      <c r="J1182">
        <v>13</v>
      </c>
    </row>
    <row r="1183" spans="1:21" ht="39.75" thickBot="1" x14ac:dyDescent="0.3">
      <c r="A1183" s="90" t="s">
        <v>605</v>
      </c>
      <c r="B1183" s="91" t="s">
        <v>606</v>
      </c>
      <c r="C1183" s="91" t="s">
        <v>607</v>
      </c>
      <c r="D1183" s="91" t="s">
        <v>608</v>
      </c>
      <c r="E1183" s="91" t="s">
        <v>609</v>
      </c>
      <c r="F1183" s="92" t="s">
        <v>610</v>
      </c>
      <c r="J1183">
        <v>14</v>
      </c>
    </row>
    <row r="1184" spans="1:21" ht="15.75" thickBot="1" x14ac:dyDescent="0.3">
      <c r="A1184" s="110" t="s">
        <v>611</v>
      </c>
      <c r="B1184" s="68">
        <v>13</v>
      </c>
      <c r="C1184" s="68">
        <v>0.58452499999999996</v>
      </c>
      <c r="D1184" s="68">
        <v>4.4963459999999997E-2</v>
      </c>
      <c r="E1184" s="68">
        <v>1.88</v>
      </c>
      <c r="F1184" s="74">
        <v>0.106</v>
      </c>
      <c r="J1184">
        <v>15</v>
      </c>
    </row>
    <row r="1185" spans="1:21" ht="15.75" thickBot="1" x14ac:dyDescent="0.3">
      <c r="A1185" s="110" t="s">
        <v>612</v>
      </c>
      <c r="B1185" s="68">
        <v>18</v>
      </c>
      <c r="C1185" s="68">
        <v>0.42986249999999998</v>
      </c>
      <c r="D1185" s="68">
        <v>2.388125E-2</v>
      </c>
      <c r="E1185" s="68"/>
      <c r="F1185" s="74"/>
      <c r="J1185">
        <v>16</v>
      </c>
    </row>
    <row r="1186" spans="1:21" ht="25.5" x14ac:dyDescent="0.25">
      <c r="A1186" s="109" t="s">
        <v>613</v>
      </c>
      <c r="B1186" s="77">
        <v>31</v>
      </c>
      <c r="C1186" s="77">
        <v>1.0143875</v>
      </c>
      <c r="D1186" s="77"/>
      <c r="E1186" s="77"/>
      <c r="F1186" s="78"/>
      <c r="J1186">
        <v>17</v>
      </c>
    </row>
    <row r="1187" spans="1:21" ht="15.75" thickBot="1" x14ac:dyDescent="0.3">
      <c r="A1187" s="65"/>
      <c r="J1187">
        <v>18</v>
      </c>
    </row>
    <row r="1188" spans="1:21" ht="27" thickBot="1" x14ac:dyDescent="0.3">
      <c r="A1188" s="93" t="s">
        <v>614</v>
      </c>
      <c r="B1188" s="91" t="s">
        <v>615</v>
      </c>
      <c r="C1188" s="91" t="s">
        <v>616</v>
      </c>
      <c r="D1188" s="92" t="s">
        <v>734</v>
      </c>
      <c r="J1188">
        <v>19</v>
      </c>
    </row>
    <row r="1189" spans="1:21" x14ac:dyDescent="0.25">
      <c r="A1189" s="94">
        <v>0.57623400000000002</v>
      </c>
      <c r="B1189" s="77">
        <v>103.45480000000001</v>
      </c>
      <c r="C1189" s="77">
        <v>0.15453600000000001</v>
      </c>
      <c r="D1189" s="78">
        <v>0.14937500000000001</v>
      </c>
      <c r="J1189">
        <v>20</v>
      </c>
    </row>
    <row r="1190" spans="1:21" ht="15.75" thickBot="1" x14ac:dyDescent="0.3">
      <c r="A1190" s="65"/>
      <c r="J1190">
        <v>21</v>
      </c>
    </row>
    <row r="1191" spans="1:21" ht="39.75" thickBot="1" x14ac:dyDescent="0.3">
      <c r="A1191" s="90" t="s">
        <v>605</v>
      </c>
      <c r="B1191" s="91" t="s">
        <v>606</v>
      </c>
      <c r="C1191" s="91" t="s">
        <v>617</v>
      </c>
      <c r="D1191" s="91" t="s">
        <v>608</v>
      </c>
      <c r="E1191" s="91" t="s">
        <v>609</v>
      </c>
      <c r="F1191" s="92" t="s">
        <v>610</v>
      </c>
      <c r="K1191" s="241" t="s">
        <v>1119</v>
      </c>
      <c r="L1191" s="241"/>
      <c r="M1191" s="112" t="str">
        <f>F1191</f>
        <v>Pr &gt; F</v>
      </c>
      <c r="N1191" s="113" t="str">
        <f>A1181</f>
        <v>Variable dependiente: PFTCM5</v>
      </c>
      <c r="R1191" s="242" t="str">
        <f>K1191</f>
        <v>Fuente de variación (FV)</v>
      </c>
      <c r="S1191" s="242"/>
      <c r="T1191" s="112"/>
      <c r="U1191" s="114" t="str">
        <f>N1191</f>
        <v>Variable dependiente: PFTCM5</v>
      </c>
    </row>
    <row r="1192" spans="1:21" ht="16.5" thickBot="1" x14ac:dyDescent="0.3">
      <c r="A1192" s="110" t="s">
        <v>594</v>
      </c>
      <c r="B1192" s="68">
        <v>3</v>
      </c>
      <c r="C1192" s="68">
        <v>4.1612499999999997E-2</v>
      </c>
      <c r="D1192" s="68">
        <v>1.3870830000000001E-2</v>
      </c>
      <c r="E1192" s="68">
        <v>0.57999999999999996</v>
      </c>
      <c r="F1192" s="74">
        <v>0.63519999999999999</v>
      </c>
      <c r="K1192" s="243" t="str">
        <f>A1192</f>
        <v>Rep</v>
      </c>
      <c r="L1192" s="244"/>
      <c r="M1192" s="115">
        <f>F1192</f>
        <v>0.63519999999999999</v>
      </c>
      <c r="N1192" s="115"/>
      <c r="R1192" s="245" t="str">
        <f>K1192</f>
        <v>Rep</v>
      </c>
      <c r="S1192" s="246"/>
      <c r="T1192" s="116">
        <f>M1192</f>
        <v>0.63519999999999999</v>
      </c>
      <c r="U1192" s="115"/>
    </row>
    <row r="1193" spans="1:21" ht="16.5" thickBot="1" x14ac:dyDescent="0.3">
      <c r="A1193" s="110" t="s">
        <v>592</v>
      </c>
      <c r="B1193" s="68">
        <v>1</v>
      </c>
      <c r="C1193" s="68">
        <v>2.4199999999999999E-2</v>
      </c>
      <c r="D1193" s="68">
        <v>2.4199999999999999E-2</v>
      </c>
      <c r="E1193" s="68">
        <v>1.01</v>
      </c>
      <c r="F1193" s="74">
        <v>0.32740000000000002</v>
      </c>
      <c r="K1193" s="237" t="str">
        <f>A1200</f>
        <v>A</v>
      </c>
      <c r="L1193" s="238"/>
      <c r="M1193" s="117">
        <f>F1200</f>
        <v>0.56240000000000001</v>
      </c>
      <c r="N1193" s="117"/>
      <c r="R1193" s="239" t="str">
        <f t="shared" ref="R1193:R1196" si="92">K1193</f>
        <v>A</v>
      </c>
      <c r="S1193" s="240"/>
      <c r="T1193" s="118">
        <f t="shared" ref="T1193:T1196" si="93">M1193</f>
        <v>0.56240000000000001</v>
      </c>
      <c r="U1193" s="117"/>
    </row>
    <row r="1194" spans="1:21" ht="16.5" thickBot="1" x14ac:dyDescent="0.3">
      <c r="A1194" s="110" t="s">
        <v>618</v>
      </c>
      <c r="B1194" s="68">
        <v>3</v>
      </c>
      <c r="C1194" s="68">
        <v>0.17222499999999999</v>
      </c>
      <c r="D1194" s="68">
        <v>5.740833E-2</v>
      </c>
      <c r="E1194" s="68">
        <v>2.4</v>
      </c>
      <c r="F1194" s="74">
        <v>0.1012</v>
      </c>
      <c r="K1194" s="237" t="str">
        <f>A1194</f>
        <v>A*Rep</v>
      </c>
      <c r="L1194" s="238"/>
      <c r="M1194" s="117">
        <f>F1194</f>
        <v>0.1012</v>
      </c>
      <c r="N1194" s="119"/>
      <c r="R1194" s="239" t="str">
        <f t="shared" si="92"/>
        <v>A*Rep</v>
      </c>
      <c r="S1194" s="240"/>
      <c r="T1194" s="118">
        <f t="shared" si="93"/>
        <v>0.1012</v>
      </c>
      <c r="U1194" s="119"/>
    </row>
    <row r="1195" spans="1:21" ht="16.5" thickBot="1" x14ac:dyDescent="0.3">
      <c r="A1195" s="110" t="s">
        <v>593</v>
      </c>
      <c r="B1195" s="68">
        <v>3</v>
      </c>
      <c r="C1195" s="68">
        <v>0.25516250000000001</v>
      </c>
      <c r="D1195" s="68">
        <v>8.5054169999999998E-2</v>
      </c>
      <c r="E1195" s="68">
        <v>3.56</v>
      </c>
      <c r="F1195" s="74">
        <v>3.5000000000000003E-2</v>
      </c>
      <c r="K1195" s="237" t="str">
        <f>A1195</f>
        <v>B</v>
      </c>
      <c r="L1195" s="238"/>
      <c r="M1195" s="117">
        <f>F1195</f>
        <v>3.5000000000000003E-2</v>
      </c>
      <c r="N1195" s="117"/>
      <c r="R1195" s="239" t="str">
        <f t="shared" si="92"/>
        <v>B</v>
      </c>
      <c r="S1195" s="240"/>
      <c r="T1195" s="118">
        <f t="shared" si="93"/>
        <v>3.5000000000000003E-2</v>
      </c>
      <c r="U1195" s="117"/>
    </row>
    <row r="1196" spans="1:21" ht="15.75" x14ac:dyDescent="0.25">
      <c r="A1196" s="109" t="s">
        <v>619</v>
      </c>
      <c r="B1196" s="77">
        <v>3</v>
      </c>
      <c r="C1196" s="77">
        <v>9.1325000000000003E-2</v>
      </c>
      <c r="D1196" s="77">
        <v>3.0441670000000001E-2</v>
      </c>
      <c r="E1196" s="77">
        <v>1.27</v>
      </c>
      <c r="F1196" s="78">
        <v>0.313</v>
      </c>
      <c r="K1196" s="237" t="str">
        <f>A1196</f>
        <v>A*B</v>
      </c>
      <c r="L1196" s="238"/>
      <c r="M1196" s="117">
        <f>F1196</f>
        <v>0.313</v>
      </c>
      <c r="N1196" s="117"/>
      <c r="R1196" s="239" t="str">
        <f t="shared" si="92"/>
        <v>A*B</v>
      </c>
      <c r="S1196" s="240"/>
      <c r="T1196" s="118">
        <f t="shared" si="93"/>
        <v>0.313</v>
      </c>
      <c r="U1196" s="117"/>
    </row>
    <row r="1197" spans="1:21" ht="16.5" thickBot="1" x14ac:dyDescent="0.3">
      <c r="A1197" s="65"/>
      <c r="K1197" s="231" t="s">
        <v>1120</v>
      </c>
      <c r="L1197" s="232"/>
      <c r="M1197" s="233">
        <f>B1189</f>
        <v>103.45480000000001</v>
      </c>
      <c r="N1197" s="234"/>
      <c r="R1197" s="235" t="s">
        <v>1120</v>
      </c>
      <c r="S1197" s="236"/>
      <c r="T1197" s="233">
        <f>M1197</f>
        <v>103.45480000000001</v>
      </c>
      <c r="U1197" s="234"/>
    </row>
    <row r="1198" spans="1:21" ht="25.5" customHeight="1" thickBot="1" x14ac:dyDescent="0.3">
      <c r="A1198" s="253" t="s">
        <v>620</v>
      </c>
      <c r="B1198" s="252"/>
      <c r="C1198" s="252"/>
      <c r="D1198" s="252"/>
      <c r="E1198" s="252"/>
      <c r="F1198" s="252"/>
      <c r="J1198">
        <v>1</v>
      </c>
    </row>
    <row r="1199" spans="1:21" ht="39.75" thickBot="1" x14ac:dyDescent="0.3">
      <c r="A1199" s="84" t="s">
        <v>605</v>
      </c>
      <c r="B1199" s="83" t="s">
        <v>606</v>
      </c>
      <c r="C1199" s="83" t="s">
        <v>617</v>
      </c>
      <c r="D1199" s="83" t="s">
        <v>608</v>
      </c>
      <c r="E1199" s="83" t="s">
        <v>609</v>
      </c>
      <c r="F1199" s="95" t="s">
        <v>610</v>
      </c>
      <c r="J1199">
        <v>2</v>
      </c>
    </row>
    <row r="1200" spans="1:21" x14ac:dyDescent="0.25">
      <c r="A1200" s="109" t="s">
        <v>592</v>
      </c>
      <c r="B1200" s="77">
        <v>1</v>
      </c>
      <c r="C1200" s="77">
        <v>2.4199999999999999E-2</v>
      </c>
      <c r="D1200" s="77">
        <v>2.4199999999999999E-2</v>
      </c>
      <c r="E1200" s="77">
        <v>0.42</v>
      </c>
      <c r="F1200" s="78">
        <v>0.56240000000000001</v>
      </c>
      <c r="J1200">
        <v>3</v>
      </c>
    </row>
    <row r="1201" spans="1:10" x14ac:dyDescent="0.25">
      <c r="A1201" s="79"/>
      <c r="J1201">
        <v>4</v>
      </c>
    </row>
    <row r="1202" spans="1:10" x14ac:dyDescent="0.25">
      <c r="A1202" s="79"/>
      <c r="J1202">
        <v>5</v>
      </c>
    </row>
    <row r="1203" spans="1:10" x14ac:dyDescent="0.25">
      <c r="J1203">
        <v>6</v>
      </c>
    </row>
    <row r="1204" spans="1:10" x14ac:dyDescent="0.25">
      <c r="A1204" s="80"/>
      <c r="J1204">
        <v>7</v>
      </c>
    </row>
    <row r="1205" spans="1:10" ht="31.5" x14ac:dyDescent="0.25">
      <c r="A1205" s="64" t="s">
        <v>590</v>
      </c>
      <c r="J1205">
        <v>8</v>
      </c>
    </row>
    <row r="1206" spans="1:10" x14ac:dyDescent="0.25">
      <c r="A1206" s="79"/>
      <c r="J1206">
        <v>9</v>
      </c>
    </row>
    <row r="1207" spans="1:10" ht="25.5" x14ac:dyDescent="0.25">
      <c r="A1207" s="81" t="s">
        <v>595</v>
      </c>
      <c r="J1207">
        <v>10</v>
      </c>
    </row>
    <row r="1208" spans="1:10" x14ac:dyDescent="0.25">
      <c r="A1208" s="81"/>
      <c r="J1208">
        <v>11</v>
      </c>
    </row>
    <row r="1209" spans="1:10" ht="38.25" x14ac:dyDescent="0.25">
      <c r="A1209" s="81" t="s">
        <v>735</v>
      </c>
      <c r="J1209">
        <v>12</v>
      </c>
    </row>
    <row r="1210" spans="1:10" ht="15.75" thickBot="1" x14ac:dyDescent="0.3">
      <c r="A1210" s="65"/>
      <c r="J1210">
        <v>13</v>
      </c>
    </row>
    <row r="1211" spans="1:10" ht="39.75" thickBot="1" x14ac:dyDescent="0.3">
      <c r="A1211" s="90" t="s">
        <v>605</v>
      </c>
      <c r="B1211" s="91" t="s">
        <v>606</v>
      </c>
      <c r="C1211" s="91" t="s">
        <v>607</v>
      </c>
      <c r="D1211" s="91" t="s">
        <v>608</v>
      </c>
      <c r="E1211" s="91" t="s">
        <v>609</v>
      </c>
      <c r="F1211" s="92" t="s">
        <v>610</v>
      </c>
      <c r="J1211">
        <v>14</v>
      </c>
    </row>
    <row r="1212" spans="1:10" ht="15.75" thickBot="1" x14ac:dyDescent="0.3">
      <c r="A1212" s="110" t="s">
        <v>611</v>
      </c>
      <c r="B1212" s="68">
        <v>13</v>
      </c>
      <c r="C1212" s="68">
        <v>0.41894062999999998</v>
      </c>
      <c r="D1212" s="68">
        <v>3.2226200000000003E-2</v>
      </c>
      <c r="E1212" s="68">
        <v>1.92</v>
      </c>
      <c r="F1212" s="74">
        <v>9.8799999999999999E-2</v>
      </c>
      <c r="J1212">
        <v>15</v>
      </c>
    </row>
    <row r="1213" spans="1:10" ht="15.75" thickBot="1" x14ac:dyDescent="0.3">
      <c r="A1213" s="110" t="s">
        <v>612</v>
      </c>
      <c r="B1213" s="68">
        <v>18</v>
      </c>
      <c r="C1213" s="68">
        <v>0.30170625000000001</v>
      </c>
      <c r="D1213" s="68">
        <v>1.6761459999999999E-2</v>
      </c>
      <c r="E1213" s="68"/>
      <c r="F1213" s="74"/>
      <c r="J1213">
        <v>16</v>
      </c>
    </row>
    <row r="1214" spans="1:10" ht="25.5" x14ac:dyDescent="0.25">
      <c r="A1214" s="109" t="s">
        <v>613</v>
      </c>
      <c r="B1214" s="77">
        <v>31</v>
      </c>
      <c r="C1214" s="77">
        <v>0.72064687000000005</v>
      </c>
      <c r="D1214" s="77"/>
      <c r="E1214" s="77"/>
      <c r="F1214" s="78"/>
      <c r="J1214">
        <v>17</v>
      </c>
    </row>
    <row r="1215" spans="1:10" ht="15.75" thickBot="1" x14ac:dyDescent="0.3">
      <c r="A1215" s="65"/>
      <c r="J1215">
        <v>18</v>
      </c>
    </row>
    <row r="1216" spans="1:10" ht="27" thickBot="1" x14ac:dyDescent="0.3">
      <c r="A1216" s="93" t="s">
        <v>614</v>
      </c>
      <c r="B1216" s="91" t="s">
        <v>615</v>
      </c>
      <c r="C1216" s="91" t="s">
        <v>616</v>
      </c>
      <c r="D1216" s="92" t="s">
        <v>736</v>
      </c>
      <c r="J1216">
        <v>19</v>
      </c>
    </row>
    <row r="1217" spans="1:21" x14ac:dyDescent="0.25">
      <c r="A1217" s="94">
        <v>0.58133999999999997</v>
      </c>
      <c r="B1217" s="77">
        <v>101.7915</v>
      </c>
      <c r="C1217" s="77">
        <v>0.129466</v>
      </c>
      <c r="D1217" s="78">
        <v>0.127188</v>
      </c>
      <c r="J1217">
        <v>20</v>
      </c>
    </row>
    <row r="1218" spans="1:21" ht="15.75" thickBot="1" x14ac:dyDescent="0.3">
      <c r="A1218" s="65"/>
      <c r="J1218">
        <v>21</v>
      </c>
    </row>
    <row r="1219" spans="1:21" ht="39.75" thickBot="1" x14ac:dyDescent="0.3">
      <c r="A1219" s="90" t="s">
        <v>605</v>
      </c>
      <c r="B1219" s="91" t="s">
        <v>606</v>
      </c>
      <c r="C1219" s="91" t="s">
        <v>617</v>
      </c>
      <c r="D1219" s="91" t="s">
        <v>608</v>
      </c>
      <c r="E1219" s="91" t="s">
        <v>609</v>
      </c>
      <c r="F1219" s="92" t="s">
        <v>610</v>
      </c>
      <c r="K1219" s="241" t="s">
        <v>1119</v>
      </c>
      <c r="L1219" s="241"/>
      <c r="M1219" s="112" t="str">
        <f>F1219</f>
        <v>Pr &gt; F</v>
      </c>
      <c r="N1219" s="113" t="str">
        <f>A1209</f>
        <v>Variable dependiente: PFTCM6</v>
      </c>
      <c r="R1219" s="242" t="str">
        <f>K1219</f>
        <v>Fuente de variación (FV)</v>
      </c>
      <c r="S1219" s="242"/>
      <c r="T1219" s="112"/>
      <c r="U1219" s="114" t="str">
        <f>N1219</f>
        <v>Variable dependiente: PFTCM6</v>
      </c>
    </row>
    <row r="1220" spans="1:21" ht="16.5" thickBot="1" x14ac:dyDescent="0.3">
      <c r="A1220" s="110" t="s">
        <v>594</v>
      </c>
      <c r="B1220" s="68">
        <v>3</v>
      </c>
      <c r="C1220" s="68">
        <v>8.8634379999999999E-2</v>
      </c>
      <c r="D1220" s="68">
        <v>2.9544790000000001E-2</v>
      </c>
      <c r="E1220" s="68">
        <v>1.76</v>
      </c>
      <c r="F1220" s="74">
        <v>0.1903</v>
      </c>
      <c r="K1220" s="243" t="str">
        <f>A1220</f>
        <v>Rep</v>
      </c>
      <c r="L1220" s="244"/>
      <c r="M1220" s="115">
        <f>F1220</f>
        <v>0.1903</v>
      </c>
      <c r="N1220" s="115"/>
      <c r="R1220" s="245" t="str">
        <f>K1220</f>
        <v>Rep</v>
      </c>
      <c r="S1220" s="246"/>
      <c r="T1220" s="116">
        <f>M1220</f>
        <v>0.1903</v>
      </c>
      <c r="U1220" s="115"/>
    </row>
    <row r="1221" spans="1:21" ht="16.5" thickBot="1" x14ac:dyDescent="0.3">
      <c r="A1221" s="110" t="s">
        <v>592</v>
      </c>
      <c r="B1221" s="68">
        <v>1</v>
      </c>
      <c r="C1221" s="68">
        <v>6.3903130000000002E-2</v>
      </c>
      <c r="D1221" s="68">
        <v>6.3903130000000002E-2</v>
      </c>
      <c r="E1221" s="68">
        <v>3.81</v>
      </c>
      <c r="F1221" s="74">
        <v>6.6600000000000006E-2</v>
      </c>
      <c r="K1221" s="237" t="str">
        <f>A1228</f>
        <v>A</v>
      </c>
      <c r="L1221" s="238"/>
      <c r="M1221" s="117">
        <f>F1228</f>
        <v>0.1646</v>
      </c>
      <c r="N1221" s="117"/>
      <c r="R1221" s="239" t="str">
        <f t="shared" ref="R1221:R1224" si="94">K1221</f>
        <v>A</v>
      </c>
      <c r="S1221" s="240"/>
      <c r="T1221" s="118">
        <f t="shared" ref="T1221:T1224" si="95">M1221</f>
        <v>0.1646</v>
      </c>
      <c r="U1221" s="117"/>
    </row>
    <row r="1222" spans="1:21" ht="16.5" thickBot="1" x14ac:dyDescent="0.3">
      <c r="A1222" s="110" t="s">
        <v>618</v>
      </c>
      <c r="B1222" s="68">
        <v>3</v>
      </c>
      <c r="C1222" s="68">
        <v>5.723437E-2</v>
      </c>
      <c r="D1222" s="68">
        <v>1.907812E-2</v>
      </c>
      <c r="E1222" s="68">
        <v>1.1399999999999999</v>
      </c>
      <c r="F1222" s="74">
        <v>0.36030000000000001</v>
      </c>
      <c r="K1222" s="237" t="str">
        <f>A1222</f>
        <v>A*Rep</v>
      </c>
      <c r="L1222" s="238"/>
      <c r="M1222" s="117">
        <f>F1222</f>
        <v>0.36030000000000001</v>
      </c>
      <c r="N1222" s="119"/>
      <c r="R1222" s="239" t="str">
        <f t="shared" si="94"/>
        <v>A*Rep</v>
      </c>
      <c r="S1222" s="240"/>
      <c r="T1222" s="118">
        <f t="shared" si="95"/>
        <v>0.36030000000000001</v>
      </c>
      <c r="U1222" s="119"/>
    </row>
    <row r="1223" spans="1:21" ht="16.5" thickBot="1" x14ac:dyDescent="0.3">
      <c r="A1223" s="110" t="s">
        <v>593</v>
      </c>
      <c r="B1223" s="68">
        <v>3</v>
      </c>
      <c r="C1223" s="68">
        <v>0.15543438000000001</v>
      </c>
      <c r="D1223" s="68">
        <v>5.1811459999999997E-2</v>
      </c>
      <c r="E1223" s="68">
        <v>3.09</v>
      </c>
      <c r="F1223" s="74">
        <v>5.3199999999999997E-2</v>
      </c>
      <c r="K1223" s="237" t="str">
        <f>A1223</f>
        <v>B</v>
      </c>
      <c r="L1223" s="238"/>
      <c r="M1223" s="117">
        <f>F1223</f>
        <v>5.3199999999999997E-2</v>
      </c>
      <c r="N1223" s="117"/>
      <c r="R1223" s="239" t="str">
        <f t="shared" si="94"/>
        <v>B</v>
      </c>
      <c r="S1223" s="240"/>
      <c r="T1223" s="118">
        <f t="shared" si="95"/>
        <v>5.3199999999999997E-2</v>
      </c>
      <c r="U1223" s="117"/>
    </row>
    <row r="1224" spans="1:21" ht="15.75" x14ac:dyDescent="0.25">
      <c r="A1224" s="109" t="s">
        <v>619</v>
      </c>
      <c r="B1224" s="77">
        <v>3</v>
      </c>
      <c r="C1224" s="77">
        <v>5.3734379999999998E-2</v>
      </c>
      <c r="D1224" s="77">
        <v>1.7911460000000001E-2</v>
      </c>
      <c r="E1224" s="77">
        <v>1.07</v>
      </c>
      <c r="F1224" s="78">
        <v>0.3871</v>
      </c>
      <c r="K1224" s="237" t="str">
        <f>A1224</f>
        <v>A*B</v>
      </c>
      <c r="L1224" s="238"/>
      <c r="M1224" s="117">
        <f>F1224</f>
        <v>0.3871</v>
      </c>
      <c r="N1224" s="117"/>
      <c r="R1224" s="239" t="str">
        <f t="shared" si="94"/>
        <v>A*B</v>
      </c>
      <c r="S1224" s="240"/>
      <c r="T1224" s="118">
        <f t="shared" si="95"/>
        <v>0.3871</v>
      </c>
      <c r="U1224" s="117"/>
    </row>
    <row r="1225" spans="1:21" ht="16.5" thickBot="1" x14ac:dyDescent="0.3">
      <c r="A1225" s="65"/>
      <c r="K1225" s="231" t="s">
        <v>1120</v>
      </c>
      <c r="L1225" s="232"/>
      <c r="M1225" s="233">
        <f>B1217</f>
        <v>101.7915</v>
      </c>
      <c r="N1225" s="234"/>
      <c r="R1225" s="235" t="s">
        <v>1120</v>
      </c>
      <c r="S1225" s="236"/>
      <c r="T1225" s="233">
        <f>M1225</f>
        <v>101.7915</v>
      </c>
      <c r="U1225" s="234"/>
    </row>
    <row r="1226" spans="1:21" ht="25.5" customHeight="1" thickBot="1" x14ac:dyDescent="0.3">
      <c r="A1226" s="253" t="s">
        <v>620</v>
      </c>
      <c r="B1226" s="252"/>
      <c r="C1226" s="252"/>
      <c r="D1226" s="252"/>
      <c r="E1226" s="252"/>
      <c r="F1226" s="252"/>
      <c r="J1226">
        <v>1</v>
      </c>
    </row>
    <row r="1227" spans="1:21" ht="39.75" thickBot="1" x14ac:dyDescent="0.3">
      <c r="A1227" s="84" t="s">
        <v>605</v>
      </c>
      <c r="B1227" s="83" t="s">
        <v>606</v>
      </c>
      <c r="C1227" s="83" t="s">
        <v>617</v>
      </c>
      <c r="D1227" s="83" t="s">
        <v>608</v>
      </c>
      <c r="E1227" s="83" t="s">
        <v>609</v>
      </c>
      <c r="F1227" s="95" t="s">
        <v>610</v>
      </c>
      <c r="J1227">
        <v>2</v>
      </c>
    </row>
    <row r="1228" spans="1:21" x14ac:dyDescent="0.25">
      <c r="A1228" s="109" t="s">
        <v>592</v>
      </c>
      <c r="B1228" s="77">
        <v>1</v>
      </c>
      <c r="C1228" s="77">
        <v>6.3903130000000002E-2</v>
      </c>
      <c r="D1228" s="77">
        <v>6.3903130000000002E-2</v>
      </c>
      <c r="E1228" s="77">
        <v>3.35</v>
      </c>
      <c r="F1228" s="78">
        <v>0.1646</v>
      </c>
      <c r="J1228">
        <v>3</v>
      </c>
    </row>
    <row r="1229" spans="1:21" x14ac:dyDescent="0.25">
      <c r="A1229" s="79"/>
      <c r="J1229">
        <v>4</v>
      </c>
    </row>
    <row r="1230" spans="1:21" x14ac:dyDescent="0.25">
      <c r="A1230" s="79"/>
      <c r="J1230">
        <v>5</v>
      </c>
    </row>
    <row r="1231" spans="1:21" x14ac:dyDescent="0.25">
      <c r="J1231">
        <v>6</v>
      </c>
    </row>
    <row r="1232" spans="1:21" x14ac:dyDescent="0.25">
      <c r="A1232" s="80"/>
      <c r="J1232">
        <v>7</v>
      </c>
    </row>
    <row r="1233" spans="1:45" ht="31.5" x14ac:dyDescent="0.25">
      <c r="A1233" s="64" t="s">
        <v>590</v>
      </c>
      <c r="J1233">
        <v>8</v>
      </c>
    </row>
    <row r="1234" spans="1:45" x14ac:dyDescent="0.25">
      <c r="A1234" s="79"/>
      <c r="J1234">
        <v>9</v>
      </c>
    </row>
    <row r="1235" spans="1:45" ht="25.5" x14ac:dyDescent="0.25">
      <c r="A1235" s="81" t="s">
        <v>595</v>
      </c>
      <c r="J1235">
        <v>10</v>
      </c>
    </row>
    <row r="1236" spans="1:45" x14ac:dyDescent="0.25">
      <c r="A1236" s="81"/>
      <c r="J1236">
        <v>11</v>
      </c>
    </row>
    <row r="1237" spans="1:45" ht="38.25" x14ac:dyDescent="0.25">
      <c r="A1237" s="81" t="s">
        <v>737</v>
      </c>
      <c r="J1237">
        <v>12</v>
      </c>
    </row>
    <row r="1238" spans="1:45" ht="15.75" thickBot="1" x14ac:dyDescent="0.3">
      <c r="A1238" s="65"/>
      <c r="J1238">
        <v>13</v>
      </c>
    </row>
    <row r="1239" spans="1:45" ht="39.75" thickBot="1" x14ac:dyDescent="0.3">
      <c r="A1239" s="90" t="s">
        <v>605</v>
      </c>
      <c r="B1239" s="91" t="s">
        <v>606</v>
      </c>
      <c r="C1239" s="91" t="s">
        <v>607</v>
      </c>
      <c r="D1239" s="91" t="s">
        <v>608</v>
      </c>
      <c r="E1239" s="91" t="s">
        <v>609</v>
      </c>
      <c r="F1239" s="92" t="s">
        <v>610</v>
      </c>
      <c r="J1239">
        <v>14</v>
      </c>
    </row>
    <row r="1240" spans="1:45" ht="15.75" thickBot="1" x14ac:dyDescent="0.3">
      <c r="A1240" s="110" t="s">
        <v>611</v>
      </c>
      <c r="B1240" s="68">
        <v>13</v>
      </c>
      <c r="C1240" s="68">
        <v>0.36963750000000001</v>
      </c>
      <c r="D1240" s="68">
        <v>2.8433650000000001E-2</v>
      </c>
      <c r="E1240" s="68">
        <v>0.46</v>
      </c>
      <c r="F1240" s="74">
        <v>0.92069999999999996</v>
      </c>
      <c r="J1240">
        <v>15</v>
      </c>
    </row>
    <row r="1241" spans="1:45" ht="15.75" thickBot="1" x14ac:dyDescent="0.3">
      <c r="A1241" s="110" t="s">
        <v>612</v>
      </c>
      <c r="B1241" s="68">
        <v>18</v>
      </c>
      <c r="C1241" s="68">
        <v>1.1125624999999999</v>
      </c>
      <c r="D1241" s="68">
        <v>6.1809030000000001E-2</v>
      </c>
      <c r="E1241" s="68"/>
      <c r="F1241" s="74"/>
      <c r="J1241">
        <v>16</v>
      </c>
    </row>
    <row r="1242" spans="1:45" ht="25.5" x14ac:dyDescent="0.25">
      <c r="A1242" s="109" t="s">
        <v>613</v>
      </c>
      <c r="B1242" s="77">
        <v>31</v>
      </c>
      <c r="C1242" s="77">
        <v>1.4822</v>
      </c>
      <c r="D1242" s="77"/>
      <c r="E1242" s="77"/>
      <c r="F1242" s="78"/>
      <c r="J1242">
        <v>17</v>
      </c>
    </row>
    <row r="1243" spans="1:45" ht="15.75" thickBot="1" x14ac:dyDescent="0.3">
      <c r="A1243" s="65"/>
      <c r="J1243">
        <v>18</v>
      </c>
    </row>
    <row r="1244" spans="1:45" ht="27" thickBot="1" x14ac:dyDescent="0.3">
      <c r="A1244" s="93" t="s">
        <v>614</v>
      </c>
      <c r="B1244" s="91" t="s">
        <v>615</v>
      </c>
      <c r="C1244" s="91" t="s">
        <v>616</v>
      </c>
      <c r="D1244" s="92" t="s">
        <v>738</v>
      </c>
      <c r="J1244">
        <v>19</v>
      </c>
    </row>
    <row r="1245" spans="1:45" x14ac:dyDescent="0.25">
      <c r="A1245" s="94">
        <v>0.24938399999999999</v>
      </c>
      <c r="B1245" s="77">
        <v>91.234570000000005</v>
      </c>
      <c r="C1245" s="77">
        <v>0.248614</v>
      </c>
      <c r="D1245" s="78">
        <v>0.27250000000000002</v>
      </c>
      <c r="J1245">
        <v>20</v>
      </c>
    </row>
    <row r="1246" spans="1:45" ht="15.75" thickBot="1" x14ac:dyDescent="0.3">
      <c r="A1246" s="65"/>
      <c r="J1246">
        <v>21</v>
      </c>
    </row>
    <row r="1247" spans="1:45" ht="39.75" thickBot="1" x14ac:dyDescent="0.3">
      <c r="A1247" s="90" t="s">
        <v>605</v>
      </c>
      <c r="B1247" s="91" t="s">
        <v>606</v>
      </c>
      <c r="C1247" s="91" t="s">
        <v>617</v>
      </c>
      <c r="D1247" s="91" t="s">
        <v>608</v>
      </c>
      <c r="E1247" s="91" t="s">
        <v>609</v>
      </c>
      <c r="F1247" s="92" t="s">
        <v>610</v>
      </c>
      <c r="K1247" s="241" t="s">
        <v>1119</v>
      </c>
      <c r="L1247" s="241"/>
      <c r="M1247" s="112" t="str">
        <f>F1247</f>
        <v>Pr &gt; F</v>
      </c>
      <c r="N1247" s="113" t="str">
        <f>A1237</f>
        <v>Variable dependiente: PFCCM1</v>
      </c>
      <c r="R1247" s="242" t="str">
        <f>K1247</f>
        <v>Fuente de variación (FV)</v>
      </c>
      <c r="S1247" s="242"/>
      <c r="T1247" s="112"/>
      <c r="U1247" s="114" t="str">
        <f>N1247</f>
        <v>Variable dependiente: PFCCM1</v>
      </c>
      <c r="V1247">
        <v>1</v>
      </c>
      <c r="W1247">
        <v>2</v>
      </c>
      <c r="X1247">
        <v>3</v>
      </c>
      <c r="Y1247">
        <v>4</v>
      </c>
      <c r="Z1247">
        <v>5</v>
      </c>
      <c r="AA1247">
        <v>6</v>
      </c>
      <c r="AP1247" s="221"/>
      <c r="AQ1247" s="221"/>
      <c r="AR1247" s="221"/>
      <c r="AS1247" s="221"/>
    </row>
    <row r="1248" spans="1:45" ht="16.5" thickBot="1" x14ac:dyDescent="0.3">
      <c r="A1248" s="110" t="s">
        <v>594</v>
      </c>
      <c r="B1248" s="68">
        <v>3</v>
      </c>
      <c r="C1248" s="68">
        <v>0.189275</v>
      </c>
      <c r="D1248" s="68">
        <v>6.3091670000000002E-2</v>
      </c>
      <c r="E1248" s="68">
        <v>1.02</v>
      </c>
      <c r="F1248" s="74">
        <v>0.40670000000000001</v>
      </c>
      <c r="K1248" s="243" t="str">
        <f>A1248</f>
        <v>Rep</v>
      </c>
      <c r="L1248" s="244"/>
      <c r="M1248" s="115">
        <f>F1248</f>
        <v>0.40670000000000001</v>
      </c>
      <c r="N1248" s="115"/>
      <c r="R1248" s="245" t="str">
        <f>K1248</f>
        <v>Rep</v>
      </c>
      <c r="S1248" s="246"/>
      <c r="T1248" s="116">
        <f>M1248</f>
        <v>0.40670000000000001</v>
      </c>
      <c r="U1248" s="115"/>
      <c r="AP1248" s="141"/>
      <c r="AQ1248" s="142"/>
      <c r="AR1248" s="128"/>
    </row>
    <row r="1249" spans="1:45" ht="16.5" thickBot="1" x14ac:dyDescent="0.3">
      <c r="A1249" s="110" t="s">
        <v>592</v>
      </c>
      <c r="B1249" s="68">
        <v>1</v>
      </c>
      <c r="C1249" s="68">
        <v>6.1249999999999998E-4</v>
      </c>
      <c r="D1249" s="68">
        <v>6.1249999999999998E-4</v>
      </c>
      <c r="E1249" s="68">
        <v>0.01</v>
      </c>
      <c r="F1249" s="74">
        <v>0.92179999999999995</v>
      </c>
      <c r="K1249" s="237" t="str">
        <f>A1256</f>
        <v>A</v>
      </c>
      <c r="L1249" s="238"/>
      <c r="M1249" s="117">
        <f>F1256</f>
        <v>0.86890000000000001</v>
      </c>
      <c r="N1249" s="117"/>
      <c r="R1249" s="239" t="str">
        <f t="shared" ref="R1249:R1252" si="96">K1249</f>
        <v>A</v>
      </c>
      <c r="S1249" s="240"/>
      <c r="T1249" s="118">
        <f t="shared" ref="T1249:T1252" si="97">M1249</f>
        <v>0.86890000000000001</v>
      </c>
      <c r="U1249" s="117"/>
      <c r="AP1249" s="135"/>
      <c r="AQ1249" s="144"/>
      <c r="AR1249" s="131"/>
      <c r="AS1249" s="145"/>
    </row>
    <row r="1250" spans="1:45" ht="16.5" thickBot="1" x14ac:dyDescent="0.3">
      <c r="A1250" s="110" t="s">
        <v>618</v>
      </c>
      <c r="B1250" s="68">
        <v>3</v>
      </c>
      <c r="C1250" s="68">
        <v>5.6962499999999999E-2</v>
      </c>
      <c r="D1250" s="68">
        <v>1.8987500000000001E-2</v>
      </c>
      <c r="E1250" s="68">
        <v>0.31</v>
      </c>
      <c r="F1250" s="74">
        <v>0.81989999999999996</v>
      </c>
      <c r="K1250" s="237" t="str">
        <f>A1250</f>
        <v>A*Rep</v>
      </c>
      <c r="L1250" s="238"/>
      <c r="M1250" s="117">
        <f>F1250</f>
        <v>0.81989999999999996</v>
      </c>
      <c r="N1250" s="119"/>
      <c r="R1250" s="239" t="str">
        <f t="shared" si="96"/>
        <v>A*Rep</v>
      </c>
      <c r="S1250" s="240"/>
      <c r="T1250" s="118">
        <f t="shared" si="97"/>
        <v>0.81989999999999996</v>
      </c>
      <c r="U1250" s="119"/>
      <c r="AP1250" s="141"/>
      <c r="AQ1250" s="142"/>
      <c r="AR1250" s="128"/>
    </row>
    <row r="1251" spans="1:45" ht="16.5" thickBot="1" x14ac:dyDescent="0.3">
      <c r="A1251" s="110" t="s">
        <v>593</v>
      </c>
      <c r="B1251" s="68">
        <v>3</v>
      </c>
      <c r="C1251" s="68">
        <v>8.4425E-2</v>
      </c>
      <c r="D1251" s="68">
        <v>2.8141670000000001E-2</v>
      </c>
      <c r="E1251" s="68">
        <v>0.46</v>
      </c>
      <c r="F1251" s="74">
        <v>0.71679999999999999</v>
      </c>
      <c r="K1251" s="237" t="str">
        <f>A1251</f>
        <v>B</v>
      </c>
      <c r="L1251" s="238"/>
      <c r="M1251" s="117">
        <f>F1251</f>
        <v>0.71679999999999999</v>
      </c>
      <c r="N1251" s="117"/>
      <c r="R1251" s="239" t="str">
        <f t="shared" si="96"/>
        <v>B</v>
      </c>
      <c r="S1251" s="240"/>
      <c r="T1251" s="118">
        <f t="shared" si="97"/>
        <v>0.71679999999999999</v>
      </c>
      <c r="U1251" s="117"/>
      <c r="AP1251" s="141"/>
      <c r="AQ1251" s="142"/>
      <c r="AR1251" s="128"/>
    </row>
    <row r="1252" spans="1:45" ht="15.75" x14ac:dyDescent="0.25">
      <c r="A1252" s="109" t="s">
        <v>619</v>
      </c>
      <c r="B1252" s="77">
        <v>3</v>
      </c>
      <c r="C1252" s="77">
        <v>3.8362500000000001E-2</v>
      </c>
      <c r="D1252" s="77">
        <v>1.27875E-2</v>
      </c>
      <c r="E1252" s="77">
        <v>0.21</v>
      </c>
      <c r="F1252" s="78">
        <v>0.89029999999999998</v>
      </c>
      <c r="K1252" s="237" t="str">
        <f>A1252</f>
        <v>A*B</v>
      </c>
      <c r="L1252" s="238"/>
      <c r="M1252" s="117">
        <f>F1252</f>
        <v>0.89029999999999998</v>
      </c>
      <c r="N1252" s="117"/>
      <c r="R1252" s="239" t="str">
        <f t="shared" si="96"/>
        <v>A*B</v>
      </c>
      <c r="S1252" s="240"/>
      <c r="T1252" s="118">
        <f t="shared" si="97"/>
        <v>0.89029999999999998</v>
      </c>
      <c r="U1252" s="117"/>
      <c r="AP1252" s="127"/>
      <c r="AQ1252" s="137"/>
      <c r="AR1252" s="128"/>
    </row>
    <row r="1253" spans="1:45" ht="16.5" thickBot="1" x14ac:dyDescent="0.3">
      <c r="A1253" s="65"/>
      <c r="K1253" s="231" t="s">
        <v>1120</v>
      </c>
      <c r="L1253" s="232"/>
      <c r="M1253" s="233">
        <f>B1245</f>
        <v>91.234570000000005</v>
      </c>
      <c r="N1253" s="234"/>
      <c r="R1253" s="235" t="s">
        <v>1120</v>
      </c>
      <c r="S1253" s="236"/>
      <c r="T1253" s="233">
        <f>M1253</f>
        <v>91.234570000000005</v>
      </c>
      <c r="U1253" s="234"/>
      <c r="AP1253" s="127"/>
      <c r="AQ1253" s="137"/>
      <c r="AR1253" s="128"/>
    </row>
    <row r="1254" spans="1:45" ht="25.5" customHeight="1" thickBot="1" x14ac:dyDescent="0.3">
      <c r="A1254" s="253" t="s">
        <v>620</v>
      </c>
      <c r="B1254" s="252"/>
      <c r="C1254" s="252"/>
      <c r="D1254" s="252"/>
      <c r="E1254" s="252"/>
      <c r="F1254" s="252"/>
      <c r="J1254">
        <v>1</v>
      </c>
      <c r="AP1254" s="114"/>
      <c r="AQ1254" s="114"/>
      <c r="AR1254" s="114"/>
      <c r="AS1254" s="114"/>
    </row>
    <row r="1255" spans="1:45" ht="39.75" thickBot="1" x14ac:dyDescent="0.3">
      <c r="A1255" s="84" t="s">
        <v>605</v>
      </c>
      <c r="B1255" s="83" t="s">
        <v>606</v>
      </c>
      <c r="C1255" s="83" t="s">
        <v>617</v>
      </c>
      <c r="D1255" s="83" t="s">
        <v>608</v>
      </c>
      <c r="E1255" s="83" t="s">
        <v>609</v>
      </c>
      <c r="F1255" s="95" t="s">
        <v>610</v>
      </c>
      <c r="J1255">
        <v>2</v>
      </c>
      <c r="AP1255" s="146">
        <f>T1416</f>
        <v>0.3659</v>
      </c>
      <c r="AQ1255" s="146"/>
      <c r="AR1255" s="146">
        <f>T1444</f>
        <v>0.92820000000000003</v>
      </c>
    </row>
    <row r="1256" spans="1:45" x14ac:dyDescent="0.25">
      <c r="A1256" s="109" t="s">
        <v>592</v>
      </c>
      <c r="B1256" s="77">
        <v>1</v>
      </c>
      <c r="C1256" s="77">
        <v>6.1249999999999998E-4</v>
      </c>
      <c r="D1256" s="77">
        <v>6.1249999999999998E-4</v>
      </c>
      <c r="E1256" s="77">
        <v>0.03</v>
      </c>
      <c r="F1256" s="78">
        <v>0.86890000000000001</v>
      </c>
      <c r="J1256">
        <v>3</v>
      </c>
      <c r="AP1256" s="146">
        <f t="shared" ref="AP1256:AP1260" si="98">T1417</f>
        <v>0.21790000000000001</v>
      </c>
      <c r="AQ1256" s="146"/>
      <c r="AR1256" s="146">
        <f t="shared" ref="AR1256:AR1260" si="99">T1445</f>
        <v>4.48E-2</v>
      </c>
    </row>
    <row r="1257" spans="1:45" x14ac:dyDescent="0.25">
      <c r="A1257" s="79"/>
      <c r="J1257">
        <v>4</v>
      </c>
      <c r="AP1257" s="146">
        <f t="shared" si="98"/>
        <v>0.80589999999999995</v>
      </c>
      <c r="AQ1257" s="146"/>
      <c r="AR1257" s="146">
        <f t="shared" si="99"/>
        <v>0.95409999999999995</v>
      </c>
    </row>
    <row r="1258" spans="1:45" x14ac:dyDescent="0.25">
      <c r="A1258" s="79"/>
      <c r="J1258">
        <v>5</v>
      </c>
      <c r="AP1258" s="147">
        <f t="shared" si="98"/>
        <v>0.82740000000000002</v>
      </c>
      <c r="AQ1258" s="147"/>
      <c r="AR1258" s="147">
        <f t="shared" si="99"/>
        <v>0.39240000000000003</v>
      </c>
    </row>
    <row r="1259" spans="1:45" x14ac:dyDescent="0.25">
      <c r="J1259">
        <v>6</v>
      </c>
      <c r="AP1259" s="146">
        <f t="shared" si="98"/>
        <v>0.3836</v>
      </c>
      <c r="AQ1259" s="146"/>
      <c r="AR1259" s="146">
        <f t="shared" si="99"/>
        <v>0.4491</v>
      </c>
    </row>
    <row r="1260" spans="1:45" x14ac:dyDescent="0.25">
      <c r="A1260" s="80"/>
      <c r="J1260">
        <v>7</v>
      </c>
      <c r="AP1260" s="146">
        <f t="shared" si="98"/>
        <v>35.49597</v>
      </c>
      <c r="AQ1260" s="146"/>
      <c r="AR1260" s="146">
        <f t="shared" si="99"/>
        <v>7.9797710000000004</v>
      </c>
    </row>
    <row r="1261" spans="1:45" ht="31.5" x14ac:dyDescent="0.25">
      <c r="A1261" s="64" t="s">
        <v>590</v>
      </c>
      <c r="J1261">
        <v>8</v>
      </c>
      <c r="AB1261" s="220"/>
      <c r="AC1261" s="220"/>
      <c r="AD1261" s="148" t="str">
        <f>U1247</f>
        <v>Variable dependiente: PFCCM1</v>
      </c>
      <c r="AE1261" s="1"/>
      <c r="AF1261" s="148"/>
      <c r="AG1261" s="1"/>
      <c r="AH1261" s="148"/>
      <c r="AI1261" s="1"/>
      <c r="AJ1261" s="148"/>
      <c r="AK1261" s="1"/>
      <c r="AL1261" s="148"/>
      <c r="AM1261" s="1"/>
      <c r="AN1261" s="148"/>
      <c r="AO1261" s="1"/>
      <c r="AP1261" s="148"/>
      <c r="AQ1261" s="1"/>
    </row>
    <row r="1262" spans="1:45" ht="15.75" x14ac:dyDescent="0.25">
      <c r="A1262" s="79"/>
      <c r="J1262">
        <v>9</v>
      </c>
      <c r="AB1262" s="220"/>
      <c r="AC1262" s="220"/>
      <c r="AD1262" s="148"/>
      <c r="AE1262" s="1"/>
      <c r="AF1262" s="148" t="str">
        <f>U1275</f>
        <v>Variable dependiente: PFCCM2</v>
      </c>
      <c r="AG1262" s="1"/>
      <c r="AH1262" s="148"/>
      <c r="AI1262" s="1"/>
      <c r="AJ1262" s="148"/>
      <c r="AK1262" s="1"/>
      <c r="AL1262" s="148"/>
      <c r="AM1262" s="1"/>
      <c r="AN1262" s="148"/>
      <c r="AO1262" s="1"/>
      <c r="AP1262" s="148"/>
      <c r="AQ1262" s="1"/>
    </row>
    <row r="1263" spans="1:45" ht="25.5" x14ac:dyDescent="0.25">
      <c r="A1263" s="81" t="s">
        <v>595</v>
      </c>
      <c r="J1263">
        <v>10</v>
      </c>
      <c r="AB1263" s="220"/>
      <c r="AC1263" s="220"/>
      <c r="AD1263" s="148"/>
      <c r="AE1263" s="1"/>
      <c r="AF1263" s="148"/>
      <c r="AG1263" s="1"/>
      <c r="AH1263" t="str">
        <f>U1303</f>
        <v>Variable dependiente: PFCCM3</v>
      </c>
      <c r="AI1263" s="1"/>
      <c r="AJ1263" s="148"/>
      <c r="AK1263" s="1"/>
      <c r="AL1263" s="148"/>
      <c r="AM1263" s="1"/>
      <c r="AN1263" s="148"/>
      <c r="AO1263" s="1"/>
      <c r="AP1263" s="148"/>
      <c r="AQ1263" s="1"/>
    </row>
    <row r="1264" spans="1:45" ht="15.75" x14ac:dyDescent="0.25">
      <c r="A1264" s="81"/>
      <c r="J1264">
        <v>11</v>
      </c>
      <c r="V1264" s="220"/>
      <c r="W1264" s="220"/>
      <c r="X1264" s="148"/>
      <c r="Y1264" s="1"/>
      <c r="Z1264" s="148"/>
      <c r="AA1264" s="1"/>
      <c r="AB1264" s="148"/>
      <c r="AC1264" s="1"/>
      <c r="AD1264" s="148"/>
      <c r="AE1264" s="1"/>
      <c r="AF1264" s="148"/>
      <c r="AG1264" s="1"/>
      <c r="AH1264" s="148"/>
      <c r="AI1264" s="1"/>
      <c r="AJ1264" s="148" t="str">
        <f>U1331</f>
        <v>Variable dependiente: PFCCM4</v>
      </c>
      <c r="AK1264" s="149"/>
    </row>
    <row r="1265" spans="1:44" ht="38.25" x14ac:dyDescent="0.25">
      <c r="A1265" s="81" t="s">
        <v>739</v>
      </c>
      <c r="J1265">
        <v>12</v>
      </c>
      <c r="X1265" s="148"/>
      <c r="Y1265" s="1"/>
      <c r="Z1265" s="148"/>
      <c r="AA1265" s="1"/>
      <c r="AB1265" s="148"/>
      <c r="AC1265" s="1"/>
      <c r="AD1265" s="148"/>
      <c r="AE1265" s="1"/>
      <c r="AF1265" s="148"/>
      <c r="AG1265" s="1"/>
      <c r="AH1265" s="148"/>
      <c r="AI1265" s="1"/>
      <c r="AJ1265" s="148"/>
      <c r="AK1265" s="149"/>
      <c r="AL1265" t="str">
        <f>U1359</f>
        <v>Variable dependiente: PFCCM5</v>
      </c>
    </row>
    <row r="1266" spans="1:44" ht="15.75" thickBot="1" x14ac:dyDescent="0.3">
      <c r="A1266" s="65"/>
      <c r="J1266">
        <v>13</v>
      </c>
      <c r="AN1266" t="str">
        <f>U1387</f>
        <v>Variable dependiente: PFCCM6</v>
      </c>
    </row>
    <row r="1267" spans="1:44" ht="39.75" thickBot="1" x14ac:dyDescent="0.3">
      <c r="A1267" s="90" t="s">
        <v>605</v>
      </c>
      <c r="B1267" s="91" t="s">
        <v>606</v>
      </c>
      <c r="C1267" s="91" t="s">
        <v>607</v>
      </c>
      <c r="D1267" s="91" t="s">
        <v>608</v>
      </c>
      <c r="E1267" s="91" t="s">
        <v>609</v>
      </c>
      <c r="F1267" s="92" t="s">
        <v>610</v>
      </c>
      <c r="J1267">
        <v>14</v>
      </c>
      <c r="AP1267" t="str">
        <f>U1415</f>
        <v>Variable dependiente: DFPCM1</v>
      </c>
    </row>
    <row r="1268" spans="1:44" ht="15.75" thickBot="1" x14ac:dyDescent="0.3">
      <c r="A1268" s="110" t="s">
        <v>611</v>
      </c>
      <c r="B1268" s="68">
        <v>13</v>
      </c>
      <c r="C1268" s="68">
        <v>2.8827750000000001</v>
      </c>
      <c r="D1268" s="68">
        <v>0.22175191999999999</v>
      </c>
      <c r="E1268" s="68">
        <v>1.76</v>
      </c>
      <c r="F1268" s="74">
        <v>0.13200000000000001</v>
      </c>
      <c r="J1268">
        <v>15</v>
      </c>
      <c r="AR1268" t="str">
        <f>U1443</f>
        <v>Variable dependiente: DFPCM2</v>
      </c>
    </row>
    <row r="1269" spans="1:44" ht="15.75" thickBot="1" x14ac:dyDescent="0.3">
      <c r="A1269" s="110" t="s">
        <v>612</v>
      </c>
      <c r="B1269" s="68">
        <v>18</v>
      </c>
      <c r="C1269" s="68">
        <v>2.2688125000000001</v>
      </c>
      <c r="D1269" s="68">
        <v>0.12604514</v>
      </c>
      <c r="E1269" s="68"/>
      <c r="F1269" s="74"/>
      <c r="J1269">
        <v>16</v>
      </c>
    </row>
    <row r="1270" spans="1:44" ht="25.5" x14ac:dyDescent="0.25">
      <c r="A1270" s="109" t="s">
        <v>613</v>
      </c>
      <c r="B1270" s="77">
        <v>31</v>
      </c>
      <c r="C1270" s="77">
        <v>5.1515874999999998</v>
      </c>
      <c r="D1270" s="77"/>
      <c r="E1270" s="77"/>
      <c r="F1270" s="78"/>
      <c r="J1270">
        <v>17</v>
      </c>
    </row>
    <row r="1271" spans="1:44" ht="15.75" thickBot="1" x14ac:dyDescent="0.3">
      <c r="A1271" s="65"/>
      <c r="J1271">
        <v>18</v>
      </c>
    </row>
    <row r="1272" spans="1:44" ht="27" thickBot="1" x14ac:dyDescent="0.3">
      <c r="A1272" s="93" t="s">
        <v>614</v>
      </c>
      <c r="B1272" s="91" t="s">
        <v>615</v>
      </c>
      <c r="C1272" s="91" t="s">
        <v>616</v>
      </c>
      <c r="D1272" s="92" t="s">
        <v>740</v>
      </c>
      <c r="J1272">
        <v>19</v>
      </c>
    </row>
    <row r="1273" spans="1:44" x14ac:dyDescent="0.25">
      <c r="A1273" s="94">
        <v>0.55959000000000003</v>
      </c>
      <c r="B1273" s="77">
        <v>59.109819999999999</v>
      </c>
      <c r="C1273" s="77">
        <v>0.35502800000000001</v>
      </c>
      <c r="D1273" s="78">
        <v>0.60062499999999996</v>
      </c>
      <c r="J1273">
        <v>20</v>
      </c>
    </row>
    <row r="1274" spans="1:44" ht="15.75" thickBot="1" x14ac:dyDescent="0.3">
      <c r="A1274" s="65"/>
      <c r="J1274">
        <v>21</v>
      </c>
    </row>
    <row r="1275" spans="1:44" ht="39.75" thickBot="1" x14ac:dyDescent="0.3">
      <c r="A1275" s="90" t="s">
        <v>605</v>
      </c>
      <c r="B1275" s="91" t="s">
        <v>606</v>
      </c>
      <c r="C1275" s="91" t="s">
        <v>617</v>
      </c>
      <c r="D1275" s="91" t="s">
        <v>608</v>
      </c>
      <c r="E1275" s="91" t="s">
        <v>609</v>
      </c>
      <c r="F1275" s="92" t="s">
        <v>610</v>
      </c>
      <c r="K1275" s="241" t="s">
        <v>1119</v>
      </c>
      <c r="L1275" s="241"/>
      <c r="M1275" s="112" t="str">
        <f>F1275</f>
        <v>Pr &gt; F</v>
      </c>
      <c r="N1275" s="113" t="str">
        <f>A1265</f>
        <v>Variable dependiente: PFCCM2</v>
      </c>
      <c r="R1275" s="242" t="str">
        <f>K1275</f>
        <v>Fuente de variación (FV)</v>
      </c>
      <c r="S1275" s="242"/>
      <c r="T1275" s="112"/>
      <c r="U1275" s="114" t="str">
        <f>N1275</f>
        <v>Variable dependiente: PFCCM2</v>
      </c>
    </row>
    <row r="1276" spans="1:44" ht="16.5" thickBot="1" x14ac:dyDescent="0.3">
      <c r="A1276" s="110" t="s">
        <v>594</v>
      </c>
      <c r="B1276" s="68">
        <v>3</v>
      </c>
      <c r="C1276" s="68">
        <v>4.5662500000000002E-2</v>
      </c>
      <c r="D1276" s="68">
        <v>1.5220829999999999E-2</v>
      </c>
      <c r="E1276" s="68">
        <v>0.12</v>
      </c>
      <c r="F1276" s="74">
        <v>0.94669999999999999</v>
      </c>
      <c r="K1276" s="243" t="str">
        <f>A1276</f>
        <v>Rep</v>
      </c>
      <c r="L1276" s="244"/>
      <c r="M1276" s="115">
        <f>F1276</f>
        <v>0.94669999999999999</v>
      </c>
      <c r="N1276" s="115"/>
      <c r="R1276" s="245" t="str">
        <f>K1276</f>
        <v>Rep</v>
      </c>
      <c r="S1276" s="246"/>
      <c r="T1276" s="116">
        <f>M1276</f>
        <v>0.94669999999999999</v>
      </c>
      <c r="U1276" s="115"/>
    </row>
    <row r="1277" spans="1:44" ht="16.5" thickBot="1" x14ac:dyDescent="0.3">
      <c r="A1277" s="110" t="s">
        <v>592</v>
      </c>
      <c r="B1277" s="68">
        <v>1</v>
      </c>
      <c r="C1277" s="68">
        <v>0.31204999999999999</v>
      </c>
      <c r="D1277" s="68">
        <v>0.31204999999999999</v>
      </c>
      <c r="E1277" s="68">
        <v>2.48</v>
      </c>
      <c r="F1277" s="74">
        <v>0.13300000000000001</v>
      </c>
      <c r="K1277" s="237" t="str">
        <f>A1284</f>
        <v>A</v>
      </c>
      <c r="L1277" s="238"/>
      <c r="M1277" s="117">
        <f>F1284</f>
        <v>0.41449999999999998</v>
      </c>
      <c r="N1277" s="117"/>
      <c r="R1277" s="239" t="str">
        <f t="shared" ref="R1277:R1280" si="100">K1277</f>
        <v>A</v>
      </c>
      <c r="S1277" s="240"/>
      <c r="T1277" s="118">
        <f t="shared" ref="T1277:T1280" si="101">M1277</f>
        <v>0.41449999999999998</v>
      </c>
      <c r="U1277" s="117"/>
    </row>
    <row r="1278" spans="1:44" ht="16.5" thickBot="1" x14ac:dyDescent="0.3">
      <c r="A1278" s="110" t="s">
        <v>618</v>
      </c>
      <c r="B1278" s="68">
        <v>3</v>
      </c>
      <c r="C1278" s="68">
        <v>1.0488249999999999</v>
      </c>
      <c r="D1278" s="68">
        <v>0.34960833000000002</v>
      </c>
      <c r="E1278" s="68">
        <v>2.77</v>
      </c>
      <c r="F1278" s="74">
        <v>7.1300000000000002E-2</v>
      </c>
      <c r="K1278" s="237" t="str">
        <f>A1278</f>
        <v>A*Rep</v>
      </c>
      <c r="L1278" s="238"/>
      <c r="M1278" s="117">
        <f>F1278</f>
        <v>7.1300000000000002E-2</v>
      </c>
      <c r="N1278" s="119"/>
      <c r="R1278" s="239" t="str">
        <f t="shared" si="100"/>
        <v>A*Rep</v>
      </c>
      <c r="S1278" s="240"/>
      <c r="T1278" s="118">
        <f t="shared" si="101"/>
        <v>7.1300000000000002E-2</v>
      </c>
      <c r="U1278" s="119"/>
    </row>
    <row r="1279" spans="1:44" ht="16.5" thickBot="1" x14ac:dyDescent="0.3">
      <c r="A1279" s="110" t="s">
        <v>593</v>
      </c>
      <c r="B1279" s="68">
        <v>3</v>
      </c>
      <c r="C1279" s="68">
        <v>1.3294125000000001</v>
      </c>
      <c r="D1279" s="68">
        <v>0.44313750000000002</v>
      </c>
      <c r="E1279" s="68">
        <v>3.52</v>
      </c>
      <c r="F1279" s="74">
        <v>3.6400000000000002E-2</v>
      </c>
      <c r="K1279" s="237" t="str">
        <f>A1279</f>
        <v>B</v>
      </c>
      <c r="L1279" s="238"/>
      <c r="M1279" s="117">
        <f>F1279</f>
        <v>3.6400000000000002E-2</v>
      </c>
      <c r="N1279" s="117"/>
      <c r="R1279" s="239" t="str">
        <f t="shared" si="100"/>
        <v>B</v>
      </c>
      <c r="S1279" s="240"/>
      <c r="T1279" s="118">
        <f t="shared" si="101"/>
        <v>3.6400000000000002E-2</v>
      </c>
      <c r="U1279" s="117"/>
    </row>
    <row r="1280" spans="1:44" ht="15.75" x14ac:dyDescent="0.25">
      <c r="A1280" s="109" t="s">
        <v>619</v>
      </c>
      <c r="B1280" s="77">
        <v>3</v>
      </c>
      <c r="C1280" s="77">
        <v>0.14682500000000001</v>
      </c>
      <c r="D1280" s="77">
        <v>4.894167E-2</v>
      </c>
      <c r="E1280" s="77">
        <v>0.39</v>
      </c>
      <c r="F1280" s="78">
        <v>0.76280000000000003</v>
      </c>
      <c r="K1280" s="237" t="str">
        <f>A1280</f>
        <v>A*B</v>
      </c>
      <c r="L1280" s="238"/>
      <c r="M1280" s="117">
        <f>F1280</f>
        <v>0.76280000000000003</v>
      </c>
      <c r="N1280" s="117"/>
      <c r="R1280" s="239" t="str">
        <f t="shared" si="100"/>
        <v>A*B</v>
      </c>
      <c r="S1280" s="240"/>
      <c r="T1280" s="118">
        <f t="shared" si="101"/>
        <v>0.76280000000000003</v>
      </c>
      <c r="U1280" s="117"/>
    </row>
    <row r="1281" spans="1:21" ht="16.5" thickBot="1" x14ac:dyDescent="0.3">
      <c r="A1281" s="65"/>
      <c r="K1281" s="231" t="s">
        <v>1120</v>
      </c>
      <c r="L1281" s="232"/>
      <c r="M1281" s="233">
        <f>B1273</f>
        <v>59.109819999999999</v>
      </c>
      <c r="N1281" s="234"/>
      <c r="R1281" s="235" t="s">
        <v>1120</v>
      </c>
      <c r="S1281" s="236"/>
      <c r="T1281" s="233">
        <f>M1281</f>
        <v>59.109819999999999</v>
      </c>
      <c r="U1281" s="234"/>
    </row>
    <row r="1282" spans="1:21" ht="25.5" customHeight="1" thickBot="1" x14ac:dyDescent="0.3">
      <c r="A1282" s="253" t="s">
        <v>620</v>
      </c>
      <c r="B1282" s="252"/>
      <c r="C1282" s="252"/>
      <c r="D1282" s="252"/>
      <c r="E1282" s="252"/>
      <c r="F1282" s="252"/>
      <c r="J1282">
        <v>1</v>
      </c>
    </row>
    <row r="1283" spans="1:21" ht="39.75" thickBot="1" x14ac:dyDescent="0.3">
      <c r="A1283" s="84" t="s">
        <v>605</v>
      </c>
      <c r="B1283" s="83" t="s">
        <v>606</v>
      </c>
      <c r="C1283" s="83" t="s">
        <v>617</v>
      </c>
      <c r="D1283" s="83" t="s">
        <v>608</v>
      </c>
      <c r="E1283" s="83" t="s">
        <v>609</v>
      </c>
      <c r="F1283" s="95" t="s">
        <v>610</v>
      </c>
      <c r="J1283">
        <v>2</v>
      </c>
    </row>
    <row r="1284" spans="1:21" x14ac:dyDescent="0.25">
      <c r="A1284" s="109" t="s">
        <v>592</v>
      </c>
      <c r="B1284" s="77">
        <v>1</v>
      </c>
      <c r="C1284" s="77">
        <v>0.31204999999999999</v>
      </c>
      <c r="D1284" s="77">
        <v>0.31204999999999999</v>
      </c>
      <c r="E1284" s="77">
        <v>0.89</v>
      </c>
      <c r="F1284" s="78">
        <v>0.41449999999999998</v>
      </c>
      <c r="J1284">
        <v>3</v>
      </c>
    </row>
    <row r="1285" spans="1:21" x14ac:dyDescent="0.25">
      <c r="A1285" s="79"/>
      <c r="J1285">
        <v>4</v>
      </c>
    </row>
    <row r="1286" spans="1:21" x14ac:dyDescent="0.25">
      <c r="A1286" s="79"/>
      <c r="J1286">
        <v>5</v>
      </c>
    </row>
    <row r="1287" spans="1:21" x14ac:dyDescent="0.25">
      <c r="J1287">
        <v>6</v>
      </c>
    </row>
    <row r="1288" spans="1:21" x14ac:dyDescent="0.25">
      <c r="A1288" s="80"/>
      <c r="J1288">
        <v>7</v>
      </c>
    </row>
    <row r="1289" spans="1:21" ht="31.5" x14ac:dyDescent="0.25">
      <c r="A1289" s="64" t="s">
        <v>590</v>
      </c>
      <c r="J1289">
        <v>8</v>
      </c>
    </row>
    <row r="1290" spans="1:21" x14ac:dyDescent="0.25">
      <c r="A1290" s="79"/>
      <c r="J1290">
        <v>9</v>
      </c>
    </row>
    <row r="1291" spans="1:21" ht="25.5" x14ac:dyDescent="0.25">
      <c r="A1291" s="81" t="s">
        <v>595</v>
      </c>
      <c r="J1291">
        <v>10</v>
      </c>
    </row>
    <row r="1292" spans="1:21" x14ac:dyDescent="0.25">
      <c r="A1292" s="81"/>
      <c r="J1292">
        <v>11</v>
      </c>
    </row>
    <row r="1293" spans="1:21" ht="38.25" x14ac:dyDescent="0.25">
      <c r="A1293" s="81" t="s">
        <v>741</v>
      </c>
      <c r="J1293">
        <v>12</v>
      </c>
    </row>
    <row r="1294" spans="1:21" ht="15.75" thickBot="1" x14ac:dyDescent="0.3">
      <c r="A1294" s="65"/>
      <c r="J1294">
        <v>13</v>
      </c>
    </row>
    <row r="1295" spans="1:21" ht="39.75" thickBot="1" x14ac:dyDescent="0.3">
      <c r="A1295" s="90" t="s">
        <v>605</v>
      </c>
      <c r="B1295" s="91" t="s">
        <v>606</v>
      </c>
      <c r="C1295" s="91" t="s">
        <v>607</v>
      </c>
      <c r="D1295" s="91" t="s">
        <v>608</v>
      </c>
      <c r="E1295" s="91" t="s">
        <v>609</v>
      </c>
      <c r="F1295" s="92" t="s">
        <v>610</v>
      </c>
      <c r="J1295">
        <v>14</v>
      </c>
    </row>
    <row r="1296" spans="1:21" ht="15.75" thickBot="1" x14ac:dyDescent="0.3">
      <c r="A1296" s="110" t="s">
        <v>611</v>
      </c>
      <c r="B1296" s="68">
        <v>13</v>
      </c>
      <c r="C1296" s="68">
        <v>1.0648124999999999</v>
      </c>
      <c r="D1296" s="68">
        <v>8.190865E-2</v>
      </c>
      <c r="E1296" s="68">
        <v>0.78</v>
      </c>
      <c r="F1296" s="74">
        <v>0.6744</v>
      </c>
      <c r="J1296">
        <v>15</v>
      </c>
    </row>
    <row r="1297" spans="1:21" ht="15.75" thickBot="1" x14ac:dyDescent="0.3">
      <c r="A1297" s="110" t="s">
        <v>612</v>
      </c>
      <c r="B1297" s="68">
        <v>18</v>
      </c>
      <c r="C1297" s="68">
        <v>1.8989750000000001</v>
      </c>
      <c r="D1297" s="68">
        <v>0.10549861000000001</v>
      </c>
      <c r="E1297" s="68"/>
      <c r="F1297" s="74"/>
      <c r="J1297">
        <v>16</v>
      </c>
    </row>
    <row r="1298" spans="1:21" ht="25.5" x14ac:dyDescent="0.25">
      <c r="A1298" s="109" t="s">
        <v>613</v>
      </c>
      <c r="B1298" s="77">
        <v>31</v>
      </c>
      <c r="C1298" s="77">
        <v>2.9637875</v>
      </c>
      <c r="D1298" s="77"/>
      <c r="E1298" s="77"/>
      <c r="F1298" s="78"/>
      <c r="J1298">
        <v>17</v>
      </c>
    </row>
    <row r="1299" spans="1:21" ht="15.75" thickBot="1" x14ac:dyDescent="0.3">
      <c r="A1299" s="65"/>
      <c r="J1299">
        <v>18</v>
      </c>
    </row>
    <row r="1300" spans="1:21" ht="27" thickBot="1" x14ac:dyDescent="0.3">
      <c r="A1300" s="93" t="s">
        <v>614</v>
      </c>
      <c r="B1300" s="91" t="s">
        <v>615</v>
      </c>
      <c r="C1300" s="91" t="s">
        <v>616</v>
      </c>
      <c r="D1300" s="92" t="s">
        <v>742</v>
      </c>
      <c r="J1300">
        <v>19</v>
      </c>
    </row>
    <row r="1301" spans="1:21" x14ac:dyDescent="0.25">
      <c r="A1301" s="94">
        <v>0.35927399999999998</v>
      </c>
      <c r="B1301" s="77">
        <v>67.056619999999995</v>
      </c>
      <c r="C1301" s="77">
        <v>0.32480500000000001</v>
      </c>
      <c r="D1301" s="78">
        <v>0.484375</v>
      </c>
      <c r="J1301">
        <v>20</v>
      </c>
    </row>
    <row r="1302" spans="1:21" ht="15.75" thickBot="1" x14ac:dyDescent="0.3">
      <c r="A1302" s="65"/>
      <c r="J1302">
        <v>21</v>
      </c>
    </row>
    <row r="1303" spans="1:21" ht="39.75" thickBot="1" x14ac:dyDescent="0.3">
      <c r="A1303" s="90" t="s">
        <v>605</v>
      </c>
      <c r="B1303" s="91" t="s">
        <v>606</v>
      </c>
      <c r="C1303" s="91" t="s">
        <v>617</v>
      </c>
      <c r="D1303" s="91" t="s">
        <v>608</v>
      </c>
      <c r="E1303" s="91" t="s">
        <v>609</v>
      </c>
      <c r="F1303" s="92" t="s">
        <v>610</v>
      </c>
      <c r="K1303" s="241" t="s">
        <v>1119</v>
      </c>
      <c r="L1303" s="241"/>
      <c r="M1303" s="112" t="str">
        <f>F1303</f>
        <v>Pr &gt; F</v>
      </c>
      <c r="N1303" s="113" t="str">
        <f>A1293</f>
        <v>Variable dependiente: PFCCM3</v>
      </c>
      <c r="R1303" s="242" t="str">
        <f>K1303</f>
        <v>Fuente de variación (FV)</v>
      </c>
      <c r="S1303" s="242"/>
      <c r="T1303" s="112"/>
      <c r="U1303" s="114" t="str">
        <f>N1303</f>
        <v>Variable dependiente: PFCCM3</v>
      </c>
    </row>
    <row r="1304" spans="1:21" ht="16.5" thickBot="1" x14ac:dyDescent="0.3">
      <c r="A1304" s="110" t="s">
        <v>594</v>
      </c>
      <c r="B1304" s="68">
        <v>3</v>
      </c>
      <c r="C1304" s="68">
        <v>6.0337500000000002E-2</v>
      </c>
      <c r="D1304" s="68">
        <v>2.0112499999999998E-2</v>
      </c>
      <c r="E1304" s="68">
        <v>0.19</v>
      </c>
      <c r="F1304" s="74">
        <v>0.90139999999999998</v>
      </c>
      <c r="K1304" s="243" t="str">
        <f>A1304</f>
        <v>Rep</v>
      </c>
      <c r="L1304" s="244"/>
      <c r="M1304" s="115">
        <f>F1304</f>
        <v>0.90139999999999998</v>
      </c>
      <c r="N1304" s="115"/>
      <c r="R1304" s="245" t="str">
        <f>K1304</f>
        <v>Rep</v>
      </c>
      <c r="S1304" s="246"/>
      <c r="T1304" s="116">
        <f>M1304</f>
        <v>0.90139999999999998</v>
      </c>
      <c r="U1304" s="115"/>
    </row>
    <row r="1305" spans="1:21" ht="16.5" thickBot="1" x14ac:dyDescent="0.3">
      <c r="A1305" s="110" t="s">
        <v>592</v>
      </c>
      <c r="B1305" s="68">
        <v>1</v>
      </c>
      <c r="C1305" s="68">
        <v>0.1431125</v>
      </c>
      <c r="D1305" s="68">
        <v>0.1431125</v>
      </c>
      <c r="E1305" s="68">
        <v>1.36</v>
      </c>
      <c r="F1305" s="74">
        <v>0.25929999999999997</v>
      </c>
      <c r="K1305" s="237" t="str">
        <f>A1312</f>
        <v>A</v>
      </c>
      <c r="L1305" s="238"/>
      <c r="M1305" s="117">
        <f>F1312</f>
        <v>0.33339999999999997</v>
      </c>
      <c r="N1305" s="117"/>
      <c r="R1305" s="239" t="str">
        <f t="shared" ref="R1305:R1308" si="102">K1305</f>
        <v>A</v>
      </c>
      <c r="S1305" s="240"/>
      <c r="T1305" s="118">
        <f t="shared" ref="T1305:T1308" si="103">M1305</f>
        <v>0.33339999999999997</v>
      </c>
      <c r="U1305" s="117"/>
    </row>
    <row r="1306" spans="1:21" ht="16.5" thickBot="1" x14ac:dyDescent="0.3">
      <c r="A1306" s="110" t="s">
        <v>618</v>
      </c>
      <c r="B1306" s="68">
        <v>3</v>
      </c>
      <c r="C1306" s="68">
        <v>0.32443749999999999</v>
      </c>
      <c r="D1306" s="68">
        <v>0.10814583</v>
      </c>
      <c r="E1306" s="68">
        <v>1.03</v>
      </c>
      <c r="F1306" s="74">
        <v>0.40489999999999998</v>
      </c>
      <c r="K1306" s="237" t="str">
        <f>A1306</f>
        <v>A*Rep</v>
      </c>
      <c r="L1306" s="238"/>
      <c r="M1306" s="117">
        <f>F1306</f>
        <v>0.40489999999999998</v>
      </c>
      <c r="N1306" s="119"/>
      <c r="R1306" s="239" t="str">
        <f t="shared" si="102"/>
        <v>A*Rep</v>
      </c>
      <c r="S1306" s="240"/>
      <c r="T1306" s="118">
        <f t="shared" si="103"/>
        <v>0.40489999999999998</v>
      </c>
      <c r="U1306" s="119"/>
    </row>
    <row r="1307" spans="1:21" ht="16.5" thickBot="1" x14ac:dyDescent="0.3">
      <c r="A1307" s="110" t="s">
        <v>593</v>
      </c>
      <c r="B1307" s="68">
        <v>3</v>
      </c>
      <c r="C1307" s="68">
        <v>0.46306249999999999</v>
      </c>
      <c r="D1307" s="68">
        <v>0.15435417000000001</v>
      </c>
      <c r="E1307" s="68">
        <v>1.46</v>
      </c>
      <c r="F1307" s="74">
        <v>0.25800000000000001</v>
      </c>
      <c r="K1307" s="237" t="str">
        <f>A1307</f>
        <v>B</v>
      </c>
      <c r="L1307" s="238"/>
      <c r="M1307" s="117">
        <f>F1307</f>
        <v>0.25800000000000001</v>
      </c>
      <c r="N1307" s="117"/>
      <c r="R1307" s="239" t="str">
        <f t="shared" si="102"/>
        <v>B</v>
      </c>
      <c r="S1307" s="240"/>
      <c r="T1307" s="118">
        <f t="shared" si="103"/>
        <v>0.25800000000000001</v>
      </c>
      <c r="U1307" s="117"/>
    </row>
    <row r="1308" spans="1:21" ht="15.75" x14ac:dyDescent="0.25">
      <c r="A1308" s="109" t="s">
        <v>619</v>
      </c>
      <c r="B1308" s="77">
        <v>3</v>
      </c>
      <c r="C1308" s="77">
        <v>7.3862499999999998E-2</v>
      </c>
      <c r="D1308" s="77">
        <v>2.462083E-2</v>
      </c>
      <c r="E1308" s="77">
        <v>0.23</v>
      </c>
      <c r="F1308" s="78">
        <v>0.87190000000000001</v>
      </c>
      <c r="K1308" s="237" t="str">
        <f>A1308</f>
        <v>A*B</v>
      </c>
      <c r="L1308" s="238"/>
      <c r="M1308" s="117">
        <f>F1308</f>
        <v>0.87190000000000001</v>
      </c>
      <c r="N1308" s="117"/>
      <c r="R1308" s="239" t="str">
        <f t="shared" si="102"/>
        <v>A*B</v>
      </c>
      <c r="S1308" s="240"/>
      <c r="T1308" s="118">
        <f t="shared" si="103"/>
        <v>0.87190000000000001</v>
      </c>
      <c r="U1308" s="117"/>
    </row>
    <row r="1309" spans="1:21" ht="16.5" thickBot="1" x14ac:dyDescent="0.3">
      <c r="A1309" s="65"/>
      <c r="K1309" s="231" t="s">
        <v>1120</v>
      </c>
      <c r="L1309" s="232"/>
      <c r="M1309" s="233">
        <f>B1301</f>
        <v>67.056619999999995</v>
      </c>
      <c r="N1309" s="234"/>
      <c r="R1309" s="235" t="s">
        <v>1120</v>
      </c>
      <c r="S1309" s="236"/>
      <c r="T1309" s="233">
        <f>M1309</f>
        <v>67.056619999999995</v>
      </c>
      <c r="U1309" s="234"/>
    </row>
    <row r="1310" spans="1:21" ht="25.5" customHeight="1" thickBot="1" x14ac:dyDescent="0.3">
      <c r="A1310" s="253" t="s">
        <v>620</v>
      </c>
      <c r="B1310" s="252"/>
      <c r="C1310" s="252"/>
      <c r="D1310" s="252"/>
      <c r="E1310" s="252"/>
      <c r="F1310" s="252"/>
      <c r="J1310">
        <v>1</v>
      </c>
    </row>
    <row r="1311" spans="1:21" ht="39.75" thickBot="1" x14ac:dyDescent="0.3">
      <c r="A1311" s="84" t="s">
        <v>605</v>
      </c>
      <c r="B1311" s="83" t="s">
        <v>606</v>
      </c>
      <c r="C1311" s="83" t="s">
        <v>617</v>
      </c>
      <c r="D1311" s="83" t="s">
        <v>608</v>
      </c>
      <c r="E1311" s="83" t="s">
        <v>609</v>
      </c>
      <c r="F1311" s="95" t="s">
        <v>610</v>
      </c>
      <c r="J1311">
        <v>2</v>
      </c>
    </row>
    <row r="1312" spans="1:21" x14ac:dyDescent="0.25">
      <c r="A1312" s="109" t="s">
        <v>592</v>
      </c>
      <c r="B1312" s="77">
        <v>1</v>
      </c>
      <c r="C1312" s="77">
        <v>0.1431125</v>
      </c>
      <c r="D1312" s="77">
        <v>0.1431125</v>
      </c>
      <c r="E1312" s="77">
        <v>1.32</v>
      </c>
      <c r="F1312" s="78">
        <v>0.33339999999999997</v>
      </c>
      <c r="J1312">
        <v>3</v>
      </c>
    </row>
    <row r="1313" spans="1:10" x14ac:dyDescent="0.25">
      <c r="A1313" s="79"/>
      <c r="J1313">
        <v>4</v>
      </c>
    </row>
    <row r="1314" spans="1:10" x14ac:dyDescent="0.25">
      <c r="A1314" s="79"/>
      <c r="J1314">
        <v>5</v>
      </c>
    </row>
    <row r="1315" spans="1:10" x14ac:dyDescent="0.25">
      <c r="J1315">
        <v>6</v>
      </c>
    </row>
    <row r="1316" spans="1:10" x14ac:dyDescent="0.25">
      <c r="A1316" s="80"/>
      <c r="J1316">
        <v>7</v>
      </c>
    </row>
    <row r="1317" spans="1:10" ht="31.5" x14ac:dyDescent="0.25">
      <c r="A1317" s="64" t="s">
        <v>590</v>
      </c>
      <c r="J1317">
        <v>8</v>
      </c>
    </row>
    <row r="1318" spans="1:10" x14ac:dyDescent="0.25">
      <c r="A1318" s="79"/>
      <c r="J1318">
        <v>9</v>
      </c>
    </row>
    <row r="1319" spans="1:10" ht="25.5" x14ac:dyDescent="0.25">
      <c r="A1319" s="81" t="s">
        <v>595</v>
      </c>
      <c r="J1319">
        <v>10</v>
      </c>
    </row>
    <row r="1320" spans="1:10" x14ac:dyDescent="0.25">
      <c r="A1320" s="81"/>
      <c r="J1320">
        <v>11</v>
      </c>
    </row>
    <row r="1321" spans="1:10" ht="38.25" x14ac:dyDescent="0.25">
      <c r="A1321" s="81" t="s">
        <v>743</v>
      </c>
      <c r="J1321">
        <v>12</v>
      </c>
    </row>
    <row r="1322" spans="1:10" ht="15.75" thickBot="1" x14ac:dyDescent="0.3">
      <c r="A1322" s="65"/>
      <c r="J1322">
        <v>13</v>
      </c>
    </row>
    <row r="1323" spans="1:10" ht="39.75" thickBot="1" x14ac:dyDescent="0.3">
      <c r="A1323" s="90" t="s">
        <v>605</v>
      </c>
      <c r="B1323" s="91" t="s">
        <v>606</v>
      </c>
      <c r="C1323" s="91" t="s">
        <v>607</v>
      </c>
      <c r="D1323" s="91" t="s">
        <v>608</v>
      </c>
      <c r="E1323" s="91" t="s">
        <v>609</v>
      </c>
      <c r="F1323" s="92" t="s">
        <v>610</v>
      </c>
      <c r="J1323">
        <v>14</v>
      </c>
    </row>
    <row r="1324" spans="1:10" ht="15.75" thickBot="1" x14ac:dyDescent="0.3">
      <c r="A1324" s="110" t="s">
        <v>611</v>
      </c>
      <c r="B1324" s="68">
        <v>13</v>
      </c>
      <c r="C1324" s="68">
        <v>7.0457999999999998</v>
      </c>
      <c r="D1324" s="68">
        <v>0.54198462000000003</v>
      </c>
      <c r="E1324" s="68">
        <v>4.07</v>
      </c>
      <c r="F1324" s="74">
        <v>3.3999999999999998E-3</v>
      </c>
      <c r="J1324">
        <v>15</v>
      </c>
    </row>
    <row r="1325" spans="1:10" ht="15.75" thickBot="1" x14ac:dyDescent="0.3">
      <c r="A1325" s="110" t="s">
        <v>612</v>
      </c>
      <c r="B1325" s="68">
        <v>18</v>
      </c>
      <c r="C1325" s="68">
        <v>2.3987500000000002</v>
      </c>
      <c r="D1325" s="68">
        <v>0.13326389</v>
      </c>
      <c r="E1325" s="68"/>
      <c r="F1325" s="74"/>
      <c r="J1325">
        <v>16</v>
      </c>
    </row>
    <row r="1326" spans="1:10" ht="25.5" x14ac:dyDescent="0.25">
      <c r="A1326" s="109" t="s">
        <v>613</v>
      </c>
      <c r="B1326" s="77">
        <v>31</v>
      </c>
      <c r="C1326" s="77">
        <v>9.4445499999999996</v>
      </c>
      <c r="D1326" s="77"/>
      <c r="E1326" s="77"/>
      <c r="F1326" s="78"/>
      <c r="J1326">
        <v>17</v>
      </c>
    </row>
    <row r="1327" spans="1:10" ht="15.75" thickBot="1" x14ac:dyDescent="0.3">
      <c r="A1327" s="65"/>
      <c r="J1327">
        <v>18</v>
      </c>
    </row>
    <row r="1328" spans="1:10" ht="27" thickBot="1" x14ac:dyDescent="0.3">
      <c r="A1328" s="93" t="s">
        <v>614</v>
      </c>
      <c r="B1328" s="91" t="s">
        <v>615</v>
      </c>
      <c r="C1328" s="91" t="s">
        <v>616</v>
      </c>
      <c r="D1328" s="92" t="s">
        <v>744</v>
      </c>
      <c r="J1328">
        <v>19</v>
      </c>
    </row>
    <row r="1329" spans="1:21" x14ac:dyDescent="0.25">
      <c r="A1329" s="94">
        <v>0.74601799999999996</v>
      </c>
      <c r="B1329" s="77">
        <v>39.411960000000001</v>
      </c>
      <c r="C1329" s="77">
        <v>0.36505300000000002</v>
      </c>
      <c r="D1329" s="78">
        <v>0.92625000000000002</v>
      </c>
      <c r="J1329">
        <v>20</v>
      </c>
    </row>
    <row r="1330" spans="1:21" ht="15.75" thickBot="1" x14ac:dyDescent="0.3">
      <c r="A1330" s="65"/>
      <c r="J1330">
        <v>21</v>
      </c>
    </row>
    <row r="1331" spans="1:21" ht="39.75" thickBot="1" x14ac:dyDescent="0.3">
      <c r="A1331" s="90" t="s">
        <v>605</v>
      </c>
      <c r="B1331" s="91" t="s">
        <v>606</v>
      </c>
      <c r="C1331" s="91" t="s">
        <v>617</v>
      </c>
      <c r="D1331" s="91" t="s">
        <v>608</v>
      </c>
      <c r="E1331" s="91" t="s">
        <v>609</v>
      </c>
      <c r="F1331" s="92" t="s">
        <v>610</v>
      </c>
      <c r="K1331" s="241" t="s">
        <v>1119</v>
      </c>
      <c r="L1331" s="241"/>
      <c r="M1331" s="112" t="str">
        <f>F1331</f>
        <v>Pr &gt; F</v>
      </c>
      <c r="N1331" s="113" t="str">
        <f>A1321</f>
        <v>Variable dependiente: PFCCM4</v>
      </c>
      <c r="R1331" s="242" t="str">
        <f>K1331</f>
        <v>Fuente de variación (FV)</v>
      </c>
      <c r="S1331" s="242"/>
      <c r="T1331" s="112"/>
      <c r="U1331" s="114" t="str">
        <f>N1331</f>
        <v>Variable dependiente: PFCCM4</v>
      </c>
    </row>
    <row r="1332" spans="1:21" ht="16.5" thickBot="1" x14ac:dyDescent="0.3">
      <c r="A1332" s="110" t="s">
        <v>594</v>
      </c>
      <c r="B1332" s="68">
        <v>3</v>
      </c>
      <c r="C1332" s="68">
        <v>0.56582500000000002</v>
      </c>
      <c r="D1332" s="68">
        <v>0.18860832999999999</v>
      </c>
      <c r="E1332" s="68">
        <v>1.42</v>
      </c>
      <c r="F1332" s="74">
        <v>0.27089999999999997</v>
      </c>
      <c r="K1332" s="243" t="str">
        <f>A1332</f>
        <v>Rep</v>
      </c>
      <c r="L1332" s="244"/>
      <c r="M1332" s="115">
        <f>F1332</f>
        <v>0.27089999999999997</v>
      </c>
      <c r="N1332" s="115"/>
      <c r="R1332" s="245" t="str">
        <f>K1332</f>
        <v>Rep</v>
      </c>
      <c r="S1332" s="246"/>
      <c r="T1332" s="116">
        <f>M1332</f>
        <v>0.27089999999999997</v>
      </c>
      <c r="U1332" s="115"/>
    </row>
    <row r="1333" spans="1:21" ht="16.5" thickBot="1" x14ac:dyDescent="0.3">
      <c r="A1333" s="110" t="s">
        <v>592</v>
      </c>
      <c r="B1333" s="68">
        <v>1</v>
      </c>
      <c r="C1333" s="68">
        <v>0.23805000000000001</v>
      </c>
      <c r="D1333" s="68">
        <v>0.23805000000000001</v>
      </c>
      <c r="E1333" s="68">
        <v>1.79</v>
      </c>
      <c r="F1333" s="74">
        <v>0.19800000000000001</v>
      </c>
      <c r="K1333" s="237" t="str">
        <f>A1340</f>
        <v>A</v>
      </c>
      <c r="L1333" s="238"/>
      <c r="M1333" s="117">
        <f>F1340</f>
        <v>0.2361</v>
      </c>
      <c r="N1333" s="117"/>
      <c r="R1333" s="239" t="str">
        <f t="shared" ref="R1333:R1336" si="104">K1333</f>
        <v>A</v>
      </c>
      <c r="S1333" s="240"/>
      <c r="T1333" s="118">
        <f t="shared" ref="T1333:T1336" si="105">M1333</f>
        <v>0.2361</v>
      </c>
      <c r="U1333" s="117"/>
    </row>
    <row r="1334" spans="1:21" ht="16.5" thickBot="1" x14ac:dyDescent="0.3">
      <c r="A1334" s="110" t="s">
        <v>618</v>
      </c>
      <c r="B1334" s="68">
        <v>3</v>
      </c>
      <c r="C1334" s="68">
        <v>0.32717499999999999</v>
      </c>
      <c r="D1334" s="68">
        <v>0.10905832999999999</v>
      </c>
      <c r="E1334" s="68">
        <v>0.82</v>
      </c>
      <c r="F1334" s="74">
        <v>0.50049999999999994</v>
      </c>
      <c r="K1334" s="237" t="str">
        <f>A1334</f>
        <v>A*Rep</v>
      </c>
      <c r="L1334" s="238"/>
      <c r="M1334" s="117">
        <f>F1334</f>
        <v>0.50049999999999994</v>
      </c>
      <c r="N1334" s="119"/>
      <c r="R1334" s="239" t="str">
        <f t="shared" si="104"/>
        <v>A*Rep</v>
      </c>
      <c r="S1334" s="240"/>
      <c r="T1334" s="118">
        <f t="shared" si="105"/>
        <v>0.50049999999999994</v>
      </c>
      <c r="U1334" s="119"/>
    </row>
    <row r="1335" spans="1:21" ht="16.5" thickBot="1" x14ac:dyDescent="0.3">
      <c r="A1335" s="110" t="s">
        <v>593</v>
      </c>
      <c r="B1335" s="68">
        <v>3</v>
      </c>
      <c r="C1335" s="68">
        <v>3.8192750000000002</v>
      </c>
      <c r="D1335" s="68">
        <v>1.2730916699999999</v>
      </c>
      <c r="E1335" s="68">
        <v>9.5500000000000007</v>
      </c>
      <c r="F1335" s="74">
        <v>5.0000000000000001E-4</v>
      </c>
      <c r="K1335" s="237" t="str">
        <f>A1335</f>
        <v>B</v>
      </c>
      <c r="L1335" s="238"/>
      <c r="M1335" s="117">
        <f>F1335</f>
        <v>5.0000000000000001E-4</v>
      </c>
      <c r="N1335" s="117"/>
      <c r="R1335" s="239" t="str">
        <f t="shared" si="104"/>
        <v>B</v>
      </c>
      <c r="S1335" s="240"/>
      <c r="T1335" s="118">
        <f t="shared" si="105"/>
        <v>5.0000000000000001E-4</v>
      </c>
      <c r="U1335" s="117"/>
    </row>
    <row r="1336" spans="1:21" ht="15.75" x14ac:dyDescent="0.25">
      <c r="A1336" s="109" t="s">
        <v>619</v>
      </c>
      <c r="B1336" s="77">
        <v>3</v>
      </c>
      <c r="C1336" s="77">
        <v>2.095475</v>
      </c>
      <c r="D1336" s="77">
        <v>0.69849167000000001</v>
      </c>
      <c r="E1336" s="77">
        <v>5.24</v>
      </c>
      <c r="F1336" s="78">
        <v>8.8999999999999999E-3</v>
      </c>
      <c r="K1336" s="237" t="str">
        <f>A1336</f>
        <v>A*B</v>
      </c>
      <c r="L1336" s="238"/>
      <c r="M1336" s="117">
        <f>F1336</f>
        <v>8.8999999999999999E-3</v>
      </c>
      <c r="N1336" s="117"/>
      <c r="R1336" s="239" t="str">
        <f t="shared" si="104"/>
        <v>A*B</v>
      </c>
      <c r="S1336" s="240"/>
      <c r="T1336" s="118">
        <f t="shared" si="105"/>
        <v>8.8999999999999999E-3</v>
      </c>
      <c r="U1336" s="117"/>
    </row>
    <row r="1337" spans="1:21" ht="16.5" thickBot="1" x14ac:dyDescent="0.3">
      <c r="A1337" s="65"/>
      <c r="K1337" s="231" t="s">
        <v>1120</v>
      </c>
      <c r="L1337" s="232"/>
      <c r="M1337" s="233">
        <f>B1329</f>
        <v>39.411960000000001</v>
      </c>
      <c r="N1337" s="234"/>
      <c r="R1337" s="235" t="s">
        <v>1120</v>
      </c>
      <c r="S1337" s="236"/>
      <c r="T1337" s="233">
        <f>M1337</f>
        <v>39.411960000000001</v>
      </c>
      <c r="U1337" s="234"/>
    </row>
    <row r="1338" spans="1:21" ht="25.5" customHeight="1" thickBot="1" x14ac:dyDescent="0.3">
      <c r="A1338" s="253" t="s">
        <v>620</v>
      </c>
      <c r="B1338" s="252"/>
      <c r="C1338" s="252"/>
      <c r="D1338" s="252"/>
      <c r="E1338" s="252"/>
      <c r="F1338" s="252"/>
      <c r="J1338">
        <v>1</v>
      </c>
    </row>
    <row r="1339" spans="1:21" ht="39.75" thickBot="1" x14ac:dyDescent="0.3">
      <c r="A1339" s="84" t="s">
        <v>605</v>
      </c>
      <c r="B1339" s="83" t="s">
        <v>606</v>
      </c>
      <c r="C1339" s="83" t="s">
        <v>617</v>
      </c>
      <c r="D1339" s="83" t="s">
        <v>608</v>
      </c>
      <c r="E1339" s="83" t="s">
        <v>609</v>
      </c>
      <c r="F1339" s="95" t="s">
        <v>610</v>
      </c>
      <c r="J1339">
        <v>2</v>
      </c>
    </row>
    <row r="1340" spans="1:21" x14ac:dyDescent="0.25">
      <c r="A1340" s="109" t="s">
        <v>592</v>
      </c>
      <c r="B1340" s="77">
        <v>1</v>
      </c>
      <c r="C1340" s="77">
        <v>0.23805000000000001</v>
      </c>
      <c r="D1340" s="77">
        <v>0.23805000000000001</v>
      </c>
      <c r="E1340" s="77">
        <v>2.1800000000000002</v>
      </c>
      <c r="F1340" s="78">
        <v>0.2361</v>
      </c>
      <c r="J1340">
        <v>3</v>
      </c>
    </row>
    <row r="1341" spans="1:21" x14ac:dyDescent="0.25">
      <c r="A1341" s="79"/>
      <c r="J1341">
        <v>4</v>
      </c>
    </row>
    <row r="1342" spans="1:21" x14ac:dyDescent="0.25">
      <c r="A1342" s="79"/>
      <c r="J1342">
        <v>5</v>
      </c>
    </row>
    <row r="1343" spans="1:21" x14ac:dyDescent="0.25">
      <c r="J1343">
        <v>6</v>
      </c>
    </row>
    <row r="1344" spans="1:21" x14ac:dyDescent="0.25">
      <c r="A1344" s="80"/>
      <c r="J1344">
        <v>7</v>
      </c>
    </row>
    <row r="1345" spans="1:21" ht="31.5" x14ac:dyDescent="0.25">
      <c r="A1345" s="64" t="s">
        <v>590</v>
      </c>
      <c r="J1345">
        <v>8</v>
      </c>
    </row>
    <row r="1346" spans="1:21" x14ac:dyDescent="0.25">
      <c r="A1346" s="79"/>
      <c r="J1346">
        <v>9</v>
      </c>
    </row>
    <row r="1347" spans="1:21" ht="25.5" x14ac:dyDescent="0.25">
      <c r="A1347" s="81" t="s">
        <v>595</v>
      </c>
      <c r="J1347">
        <v>10</v>
      </c>
    </row>
    <row r="1348" spans="1:21" x14ac:dyDescent="0.25">
      <c r="A1348" s="81"/>
      <c r="J1348">
        <v>11</v>
      </c>
    </row>
    <row r="1349" spans="1:21" ht="38.25" x14ac:dyDescent="0.25">
      <c r="A1349" s="81" t="s">
        <v>745</v>
      </c>
      <c r="J1349">
        <v>12</v>
      </c>
    </row>
    <row r="1350" spans="1:21" ht="15.75" thickBot="1" x14ac:dyDescent="0.3">
      <c r="A1350" s="65"/>
      <c r="J1350">
        <v>13</v>
      </c>
    </row>
    <row r="1351" spans="1:21" ht="39.75" thickBot="1" x14ac:dyDescent="0.3">
      <c r="A1351" s="90" t="s">
        <v>605</v>
      </c>
      <c r="B1351" s="91" t="s">
        <v>606</v>
      </c>
      <c r="C1351" s="91" t="s">
        <v>607</v>
      </c>
      <c r="D1351" s="91" t="s">
        <v>608</v>
      </c>
      <c r="E1351" s="91" t="s">
        <v>609</v>
      </c>
      <c r="F1351" s="92" t="s">
        <v>610</v>
      </c>
      <c r="J1351">
        <v>14</v>
      </c>
    </row>
    <row r="1352" spans="1:21" ht="15.75" thickBot="1" x14ac:dyDescent="0.3">
      <c r="A1352" s="110" t="s">
        <v>611</v>
      </c>
      <c r="B1352" s="68">
        <v>13</v>
      </c>
      <c r="C1352" s="68">
        <v>3.4680156200000001</v>
      </c>
      <c r="D1352" s="68">
        <v>0.26677043</v>
      </c>
      <c r="E1352" s="68">
        <v>1.2</v>
      </c>
      <c r="F1352" s="74">
        <v>0.35289999999999999</v>
      </c>
      <c r="J1352">
        <v>15</v>
      </c>
    </row>
    <row r="1353" spans="1:21" ht="15.75" thickBot="1" x14ac:dyDescent="0.3">
      <c r="A1353" s="110" t="s">
        <v>612</v>
      </c>
      <c r="B1353" s="68">
        <v>18</v>
      </c>
      <c r="C1353" s="68">
        <v>4.0021312499999997</v>
      </c>
      <c r="D1353" s="68">
        <v>0.22234063000000001</v>
      </c>
      <c r="E1353" s="68"/>
      <c r="F1353" s="74"/>
      <c r="J1353">
        <v>16</v>
      </c>
    </row>
    <row r="1354" spans="1:21" ht="25.5" x14ac:dyDescent="0.25">
      <c r="A1354" s="109" t="s">
        <v>613</v>
      </c>
      <c r="B1354" s="77">
        <v>31</v>
      </c>
      <c r="C1354" s="77">
        <v>7.4701468799999997</v>
      </c>
      <c r="D1354" s="77"/>
      <c r="E1354" s="77"/>
      <c r="F1354" s="78"/>
      <c r="J1354">
        <v>17</v>
      </c>
    </row>
    <row r="1355" spans="1:21" ht="15.75" thickBot="1" x14ac:dyDescent="0.3">
      <c r="A1355" s="65"/>
      <c r="J1355">
        <v>18</v>
      </c>
    </row>
    <row r="1356" spans="1:21" ht="27" thickBot="1" x14ac:dyDescent="0.3">
      <c r="A1356" s="93" t="s">
        <v>614</v>
      </c>
      <c r="B1356" s="91" t="s">
        <v>615</v>
      </c>
      <c r="C1356" s="91" t="s">
        <v>616</v>
      </c>
      <c r="D1356" s="92" t="s">
        <v>746</v>
      </c>
      <c r="J1356">
        <v>19</v>
      </c>
    </row>
    <row r="1357" spans="1:21" x14ac:dyDescent="0.25">
      <c r="A1357" s="94">
        <v>0.46425</v>
      </c>
      <c r="B1357" s="77">
        <v>76.322519999999997</v>
      </c>
      <c r="C1357" s="77">
        <v>0.47153</v>
      </c>
      <c r="D1357" s="78">
        <v>0.61781299999999995</v>
      </c>
      <c r="J1357">
        <v>20</v>
      </c>
    </row>
    <row r="1358" spans="1:21" ht="15.75" thickBot="1" x14ac:dyDescent="0.3">
      <c r="A1358" s="65"/>
      <c r="J1358">
        <v>21</v>
      </c>
    </row>
    <row r="1359" spans="1:21" ht="39.75" thickBot="1" x14ac:dyDescent="0.3">
      <c r="A1359" s="90" t="s">
        <v>605</v>
      </c>
      <c r="B1359" s="91" t="s">
        <v>606</v>
      </c>
      <c r="C1359" s="91" t="s">
        <v>617</v>
      </c>
      <c r="D1359" s="91" t="s">
        <v>608</v>
      </c>
      <c r="E1359" s="91" t="s">
        <v>609</v>
      </c>
      <c r="F1359" s="92" t="s">
        <v>610</v>
      </c>
      <c r="K1359" s="241" t="s">
        <v>1119</v>
      </c>
      <c r="L1359" s="241"/>
      <c r="M1359" s="112" t="str">
        <f>F1359</f>
        <v>Pr &gt; F</v>
      </c>
      <c r="N1359" s="113" t="str">
        <f>A1349</f>
        <v>Variable dependiente: PFCCM5</v>
      </c>
      <c r="R1359" s="242" t="str">
        <f>K1359</f>
        <v>Fuente de variación (FV)</v>
      </c>
      <c r="S1359" s="242"/>
      <c r="T1359" s="112"/>
      <c r="U1359" s="114" t="str">
        <f>N1359</f>
        <v>Variable dependiente: PFCCM5</v>
      </c>
    </row>
    <row r="1360" spans="1:21" ht="16.5" thickBot="1" x14ac:dyDescent="0.3">
      <c r="A1360" s="110" t="s">
        <v>594</v>
      </c>
      <c r="B1360" s="68">
        <v>3</v>
      </c>
      <c r="C1360" s="68">
        <v>0.44493438000000002</v>
      </c>
      <c r="D1360" s="68">
        <v>0.14831146000000001</v>
      </c>
      <c r="E1360" s="68">
        <v>0.67</v>
      </c>
      <c r="F1360" s="74">
        <v>0.58309999999999995</v>
      </c>
      <c r="K1360" s="243" t="str">
        <f>A1360</f>
        <v>Rep</v>
      </c>
      <c r="L1360" s="244"/>
      <c r="M1360" s="115">
        <f>F1360</f>
        <v>0.58309999999999995</v>
      </c>
      <c r="N1360" s="115"/>
      <c r="R1360" s="245" t="str">
        <f>K1360</f>
        <v>Rep</v>
      </c>
      <c r="S1360" s="246"/>
      <c r="T1360" s="116">
        <f>M1360</f>
        <v>0.58309999999999995</v>
      </c>
      <c r="U1360" s="115"/>
    </row>
    <row r="1361" spans="1:21" ht="16.5" thickBot="1" x14ac:dyDescent="0.3">
      <c r="A1361" s="110" t="s">
        <v>592</v>
      </c>
      <c r="B1361" s="68">
        <v>1</v>
      </c>
      <c r="C1361" s="68">
        <v>1.487813E-2</v>
      </c>
      <c r="D1361" s="68">
        <v>1.487813E-2</v>
      </c>
      <c r="E1361" s="68">
        <v>7.0000000000000007E-2</v>
      </c>
      <c r="F1361" s="74">
        <v>0.79879999999999995</v>
      </c>
      <c r="K1361" s="237" t="str">
        <f>A1368</f>
        <v>A</v>
      </c>
      <c r="L1361" s="238"/>
      <c r="M1361" s="117">
        <f>F1368</f>
        <v>0.61580000000000001</v>
      </c>
      <c r="N1361" s="117"/>
      <c r="R1361" s="239" t="str">
        <f t="shared" ref="R1361:R1364" si="106">K1361</f>
        <v>A</v>
      </c>
      <c r="S1361" s="240"/>
      <c r="T1361" s="118">
        <f t="shared" ref="T1361:T1364" si="107">M1361</f>
        <v>0.61580000000000001</v>
      </c>
      <c r="U1361" s="117"/>
    </row>
    <row r="1362" spans="1:21" ht="16.5" thickBot="1" x14ac:dyDescent="0.3">
      <c r="A1362" s="110" t="s">
        <v>618</v>
      </c>
      <c r="B1362" s="68">
        <v>3</v>
      </c>
      <c r="C1362" s="68">
        <v>0.14335938000000001</v>
      </c>
      <c r="D1362" s="68">
        <v>4.7786460000000003E-2</v>
      </c>
      <c r="E1362" s="68">
        <v>0.21</v>
      </c>
      <c r="F1362" s="74">
        <v>0.88470000000000004</v>
      </c>
      <c r="K1362" s="237" t="str">
        <f>A1362</f>
        <v>A*Rep</v>
      </c>
      <c r="L1362" s="238"/>
      <c r="M1362" s="117">
        <f>F1362</f>
        <v>0.88470000000000004</v>
      </c>
      <c r="N1362" s="119"/>
      <c r="R1362" s="239" t="str">
        <f t="shared" si="106"/>
        <v>A*Rep</v>
      </c>
      <c r="S1362" s="240"/>
      <c r="T1362" s="118">
        <f t="shared" si="107"/>
        <v>0.88470000000000004</v>
      </c>
      <c r="U1362" s="119"/>
    </row>
    <row r="1363" spans="1:21" ht="16.5" thickBot="1" x14ac:dyDescent="0.3">
      <c r="A1363" s="110" t="s">
        <v>593</v>
      </c>
      <c r="B1363" s="68">
        <v>3</v>
      </c>
      <c r="C1363" s="68">
        <v>0.44205937000000001</v>
      </c>
      <c r="D1363" s="68">
        <v>0.14735312</v>
      </c>
      <c r="E1363" s="68">
        <v>0.66</v>
      </c>
      <c r="F1363" s="74">
        <v>0.5857</v>
      </c>
      <c r="K1363" s="237" t="str">
        <f>A1363</f>
        <v>B</v>
      </c>
      <c r="L1363" s="238"/>
      <c r="M1363" s="117">
        <f>F1363</f>
        <v>0.5857</v>
      </c>
      <c r="N1363" s="117"/>
      <c r="R1363" s="239" t="str">
        <f t="shared" si="106"/>
        <v>B</v>
      </c>
      <c r="S1363" s="240"/>
      <c r="T1363" s="118">
        <f t="shared" si="107"/>
        <v>0.5857</v>
      </c>
      <c r="U1363" s="117"/>
    </row>
    <row r="1364" spans="1:21" ht="15.75" x14ac:dyDescent="0.25">
      <c r="A1364" s="109" t="s">
        <v>619</v>
      </c>
      <c r="B1364" s="77">
        <v>3</v>
      </c>
      <c r="C1364" s="77">
        <v>2.42278438</v>
      </c>
      <c r="D1364" s="77">
        <v>0.80759479000000001</v>
      </c>
      <c r="E1364" s="77">
        <v>3.63</v>
      </c>
      <c r="F1364" s="78">
        <v>3.2899999999999999E-2</v>
      </c>
      <c r="K1364" s="237" t="str">
        <f>A1364</f>
        <v>A*B</v>
      </c>
      <c r="L1364" s="238"/>
      <c r="M1364" s="117">
        <f>F1364</f>
        <v>3.2899999999999999E-2</v>
      </c>
      <c r="N1364" s="117"/>
      <c r="R1364" s="239" t="str">
        <f t="shared" si="106"/>
        <v>A*B</v>
      </c>
      <c r="S1364" s="240"/>
      <c r="T1364" s="118">
        <f t="shared" si="107"/>
        <v>3.2899999999999999E-2</v>
      </c>
      <c r="U1364" s="117"/>
    </row>
    <row r="1365" spans="1:21" ht="16.5" thickBot="1" x14ac:dyDescent="0.3">
      <c r="A1365" s="65"/>
      <c r="K1365" s="231" t="s">
        <v>1120</v>
      </c>
      <c r="L1365" s="232"/>
      <c r="M1365" s="233">
        <f>B1357</f>
        <v>76.322519999999997</v>
      </c>
      <c r="N1365" s="234"/>
      <c r="R1365" s="235" t="s">
        <v>1120</v>
      </c>
      <c r="S1365" s="236"/>
      <c r="T1365" s="233">
        <f>M1365</f>
        <v>76.322519999999997</v>
      </c>
      <c r="U1365" s="234"/>
    </row>
    <row r="1366" spans="1:21" ht="25.5" customHeight="1" thickBot="1" x14ac:dyDescent="0.3">
      <c r="A1366" s="253" t="s">
        <v>620</v>
      </c>
      <c r="B1366" s="252"/>
      <c r="C1366" s="252"/>
      <c r="D1366" s="252"/>
      <c r="E1366" s="252"/>
      <c r="F1366" s="252"/>
      <c r="J1366">
        <v>1</v>
      </c>
    </row>
    <row r="1367" spans="1:21" ht="39.75" thickBot="1" x14ac:dyDescent="0.3">
      <c r="A1367" s="84" t="s">
        <v>605</v>
      </c>
      <c r="B1367" s="83" t="s">
        <v>606</v>
      </c>
      <c r="C1367" s="83" t="s">
        <v>617</v>
      </c>
      <c r="D1367" s="83" t="s">
        <v>608</v>
      </c>
      <c r="E1367" s="83" t="s">
        <v>609</v>
      </c>
      <c r="F1367" s="95" t="s">
        <v>610</v>
      </c>
      <c r="J1367">
        <v>2</v>
      </c>
    </row>
    <row r="1368" spans="1:21" x14ac:dyDescent="0.25">
      <c r="A1368" s="109" t="s">
        <v>592</v>
      </c>
      <c r="B1368" s="77">
        <v>1</v>
      </c>
      <c r="C1368" s="77">
        <v>1.487813E-2</v>
      </c>
      <c r="D1368" s="77">
        <v>1.487813E-2</v>
      </c>
      <c r="E1368" s="77">
        <v>0.31</v>
      </c>
      <c r="F1368" s="78">
        <v>0.61580000000000001</v>
      </c>
      <c r="J1368">
        <v>3</v>
      </c>
    </row>
    <row r="1369" spans="1:21" x14ac:dyDescent="0.25">
      <c r="A1369" s="79"/>
      <c r="J1369">
        <v>4</v>
      </c>
    </row>
    <row r="1370" spans="1:21" x14ac:dyDescent="0.25">
      <c r="A1370" s="79"/>
      <c r="J1370">
        <v>5</v>
      </c>
    </row>
    <row r="1371" spans="1:21" x14ac:dyDescent="0.25">
      <c r="J1371">
        <v>6</v>
      </c>
    </row>
    <row r="1372" spans="1:21" x14ac:dyDescent="0.25">
      <c r="A1372" s="80"/>
      <c r="J1372">
        <v>7</v>
      </c>
    </row>
    <row r="1373" spans="1:21" ht="31.5" x14ac:dyDescent="0.25">
      <c r="A1373" s="64" t="s">
        <v>590</v>
      </c>
      <c r="J1373">
        <v>8</v>
      </c>
    </row>
    <row r="1374" spans="1:21" x14ac:dyDescent="0.25">
      <c r="A1374" s="79"/>
      <c r="J1374">
        <v>9</v>
      </c>
    </row>
    <row r="1375" spans="1:21" ht="25.5" x14ac:dyDescent="0.25">
      <c r="A1375" s="81" t="s">
        <v>595</v>
      </c>
      <c r="J1375">
        <v>10</v>
      </c>
    </row>
    <row r="1376" spans="1:21" x14ac:dyDescent="0.25">
      <c r="A1376" s="81"/>
      <c r="J1376">
        <v>11</v>
      </c>
    </row>
    <row r="1377" spans="1:21" ht="38.25" x14ac:dyDescent="0.25">
      <c r="A1377" s="81" t="s">
        <v>747</v>
      </c>
      <c r="J1377">
        <v>12</v>
      </c>
    </row>
    <row r="1378" spans="1:21" ht="15.75" thickBot="1" x14ac:dyDescent="0.3">
      <c r="A1378" s="65"/>
      <c r="J1378">
        <v>13</v>
      </c>
    </row>
    <row r="1379" spans="1:21" ht="39.75" thickBot="1" x14ac:dyDescent="0.3">
      <c r="A1379" s="90" t="s">
        <v>605</v>
      </c>
      <c r="B1379" s="91" t="s">
        <v>606</v>
      </c>
      <c r="C1379" s="91" t="s">
        <v>607</v>
      </c>
      <c r="D1379" s="91" t="s">
        <v>608</v>
      </c>
      <c r="E1379" s="91" t="s">
        <v>609</v>
      </c>
      <c r="F1379" s="92" t="s">
        <v>610</v>
      </c>
      <c r="J1379">
        <v>14</v>
      </c>
    </row>
    <row r="1380" spans="1:21" ht="15.75" thickBot="1" x14ac:dyDescent="0.3">
      <c r="A1380" s="110" t="s">
        <v>611</v>
      </c>
      <c r="B1380" s="68">
        <v>13</v>
      </c>
      <c r="C1380" s="68">
        <v>2.0583156300000001</v>
      </c>
      <c r="D1380" s="68">
        <v>0.15833196999999999</v>
      </c>
      <c r="E1380" s="68">
        <v>1.32</v>
      </c>
      <c r="F1380" s="74">
        <v>0.28560000000000002</v>
      </c>
      <c r="J1380">
        <v>15</v>
      </c>
    </row>
    <row r="1381" spans="1:21" ht="15.75" thickBot="1" x14ac:dyDescent="0.3">
      <c r="A1381" s="110" t="s">
        <v>612</v>
      </c>
      <c r="B1381" s="68">
        <v>18</v>
      </c>
      <c r="C1381" s="68">
        <v>2.1539062499999999</v>
      </c>
      <c r="D1381" s="68">
        <v>0.11966146</v>
      </c>
      <c r="E1381" s="68"/>
      <c r="F1381" s="74"/>
      <c r="J1381">
        <v>16</v>
      </c>
    </row>
    <row r="1382" spans="1:21" ht="25.5" x14ac:dyDescent="0.25">
      <c r="A1382" s="109" t="s">
        <v>613</v>
      </c>
      <c r="B1382" s="77">
        <v>31</v>
      </c>
      <c r="C1382" s="77">
        <v>4.2122218800000004</v>
      </c>
      <c r="D1382" s="77"/>
      <c r="E1382" s="77"/>
      <c r="F1382" s="78"/>
      <c r="J1382">
        <v>17</v>
      </c>
    </row>
    <row r="1383" spans="1:21" ht="15.75" thickBot="1" x14ac:dyDescent="0.3">
      <c r="A1383" s="65"/>
      <c r="J1383">
        <v>18</v>
      </c>
    </row>
    <row r="1384" spans="1:21" ht="27" thickBot="1" x14ac:dyDescent="0.3">
      <c r="A1384" s="93" t="s">
        <v>614</v>
      </c>
      <c r="B1384" s="91" t="s">
        <v>615</v>
      </c>
      <c r="C1384" s="91" t="s">
        <v>616</v>
      </c>
      <c r="D1384" s="92" t="s">
        <v>748</v>
      </c>
      <c r="J1384">
        <v>19</v>
      </c>
    </row>
    <row r="1385" spans="1:21" x14ac:dyDescent="0.25">
      <c r="A1385" s="94">
        <v>0.488653</v>
      </c>
      <c r="B1385" s="77">
        <v>59.802689999999998</v>
      </c>
      <c r="C1385" s="77">
        <v>0.34592099999999998</v>
      </c>
      <c r="D1385" s="78">
        <v>0.57843800000000001</v>
      </c>
      <c r="J1385">
        <v>20</v>
      </c>
    </row>
    <row r="1386" spans="1:21" ht="15.75" thickBot="1" x14ac:dyDescent="0.3">
      <c r="A1386" s="65"/>
      <c r="J1386">
        <v>21</v>
      </c>
    </row>
    <row r="1387" spans="1:21" ht="39.75" thickBot="1" x14ac:dyDescent="0.3">
      <c r="A1387" s="90" t="s">
        <v>605</v>
      </c>
      <c r="B1387" s="91" t="s">
        <v>606</v>
      </c>
      <c r="C1387" s="91" t="s">
        <v>617</v>
      </c>
      <c r="D1387" s="91" t="s">
        <v>608</v>
      </c>
      <c r="E1387" s="91" t="s">
        <v>609</v>
      </c>
      <c r="F1387" s="92" t="s">
        <v>610</v>
      </c>
      <c r="K1387" s="241" t="s">
        <v>1119</v>
      </c>
      <c r="L1387" s="241"/>
      <c r="M1387" s="112" t="str">
        <f>F1387</f>
        <v>Pr &gt; F</v>
      </c>
      <c r="N1387" s="113" t="str">
        <f>A1377</f>
        <v>Variable dependiente: PFCCM6</v>
      </c>
      <c r="R1387" s="242" t="str">
        <f>K1387</f>
        <v>Fuente de variación (FV)</v>
      </c>
      <c r="S1387" s="242"/>
      <c r="T1387" s="112"/>
      <c r="U1387" s="114" t="str">
        <f>N1387</f>
        <v>Variable dependiente: PFCCM6</v>
      </c>
    </row>
    <row r="1388" spans="1:21" ht="16.5" thickBot="1" x14ac:dyDescent="0.3">
      <c r="A1388" s="110" t="s">
        <v>594</v>
      </c>
      <c r="B1388" s="68">
        <v>3</v>
      </c>
      <c r="C1388" s="68">
        <v>0.59485938000000005</v>
      </c>
      <c r="D1388" s="68">
        <v>0.19828646</v>
      </c>
      <c r="E1388" s="68">
        <v>1.66</v>
      </c>
      <c r="F1388" s="74">
        <v>0.2117</v>
      </c>
      <c r="K1388" s="243" t="str">
        <f>A1388</f>
        <v>Rep</v>
      </c>
      <c r="L1388" s="244"/>
      <c r="M1388" s="115">
        <f>F1388</f>
        <v>0.2117</v>
      </c>
      <c r="N1388" s="115"/>
      <c r="R1388" s="245" t="str">
        <f>K1388</f>
        <v>Rep</v>
      </c>
      <c r="S1388" s="246"/>
      <c r="T1388" s="116">
        <f>M1388</f>
        <v>0.2117</v>
      </c>
      <c r="U1388" s="115"/>
    </row>
    <row r="1389" spans="1:21" ht="16.5" thickBot="1" x14ac:dyDescent="0.3">
      <c r="A1389" s="110" t="s">
        <v>592</v>
      </c>
      <c r="B1389" s="68">
        <v>1</v>
      </c>
      <c r="C1389" s="68">
        <v>0.10012813</v>
      </c>
      <c r="D1389" s="68">
        <v>0.10012813</v>
      </c>
      <c r="E1389" s="68">
        <v>0.84</v>
      </c>
      <c r="F1389" s="74">
        <v>0.37240000000000001</v>
      </c>
      <c r="K1389" s="237" t="str">
        <f>A1396</f>
        <v>A</v>
      </c>
      <c r="L1389" s="238"/>
      <c r="M1389" s="117">
        <f>F1396</f>
        <v>0.27850000000000003</v>
      </c>
      <c r="N1389" s="117"/>
      <c r="R1389" s="239" t="str">
        <f t="shared" ref="R1389:R1392" si="108">K1389</f>
        <v>A</v>
      </c>
      <c r="S1389" s="240"/>
      <c r="T1389" s="118">
        <f t="shared" ref="T1389:T1392" si="109">M1389</f>
        <v>0.27850000000000003</v>
      </c>
      <c r="U1389" s="117"/>
    </row>
    <row r="1390" spans="1:21" ht="16.5" thickBot="1" x14ac:dyDescent="0.3">
      <c r="A1390" s="110" t="s">
        <v>618</v>
      </c>
      <c r="B1390" s="68">
        <v>3</v>
      </c>
      <c r="C1390" s="68">
        <v>0.17240938</v>
      </c>
      <c r="D1390" s="68">
        <v>5.746979E-2</v>
      </c>
      <c r="E1390" s="68">
        <v>0.48</v>
      </c>
      <c r="F1390" s="74">
        <v>0.70009999999999994</v>
      </c>
      <c r="K1390" s="237" t="str">
        <f>A1390</f>
        <v>A*Rep</v>
      </c>
      <c r="L1390" s="238"/>
      <c r="M1390" s="117">
        <f>F1390</f>
        <v>0.70009999999999994</v>
      </c>
      <c r="N1390" s="119"/>
      <c r="R1390" s="239" t="str">
        <f t="shared" si="108"/>
        <v>A*Rep</v>
      </c>
      <c r="S1390" s="240"/>
      <c r="T1390" s="118">
        <f t="shared" si="109"/>
        <v>0.70009999999999994</v>
      </c>
      <c r="U1390" s="119"/>
    </row>
    <row r="1391" spans="1:21" ht="16.5" thickBot="1" x14ac:dyDescent="0.3">
      <c r="A1391" s="110" t="s">
        <v>593</v>
      </c>
      <c r="B1391" s="68">
        <v>3</v>
      </c>
      <c r="C1391" s="68">
        <v>0.96083437999999999</v>
      </c>
      <c r="D1391" s="68">
        <v>0.32027812999999999</v>
      </c>
      <c r="E1391" s="68">
        <v>2.68</v>
      </c>
      <c r="F1391" s="74">
        <v>7.8100000000000003E-2</v>
      </c>
      <c r="K1391" s="237" t="str">
        <f>A1391</f>
        <v>B</v>
      </c>
      <c r="L1391" s="238"/>
      <c r="M1391" s="117">
        <f>F1391</f>
        <v>7.8100000000000003E-2</v>
      </c>
      <c r="N1391" s="117"/>
      <c r="R1391" s="239" t="str">
        <f t="shared" si="108"/>
        <v>B</v>
      </c>
      <c r="S1391" s="240"/>
      <c r="T1391" s="118">
        <f t="shared" si="109"/>
        <v>7.8100000000000003E-2</v>
      </c>
      <c r="U1391" s="117"/>
    </row>
    <row r="1392" spans="1:21" ht="15.75" x14ac:dyDescent="0.25">
      <c r="A1392" s="109" t="s">
        <v>619</v>
      </c>
      <c r="B1392" s="77">
        <v>3</v>
      </c>
      <c r="C1392" s="77">
        <v>0.23008437000000001</v>
      </c>
      <c r="D1392" s="77">
        <v>7.6694789999999999E-2</v>
      </c>
      <c r="E1392" s="77">
        <v>0.64</v>
      </c>
      <c r="F1392" s="78">
        <v>0.59850000000000003</v>
      </c>
      <c r="K1392" s="237" t="str">
        <f>A1392</f>
        <v>A*B</v>
      </c>
      <c r="L1392" s="238"/>
      <c r="M1392" s="117">
        <f>F1392</f>
        <v>0.59850000000000003</v>
      </c>
      <c r="N1392" s="117"/>
      <c r="R1392" s="239" t="str">
        <f t="shared" si="108"/>
        <v>A*B</v>
      </c>
      <c r="S1392" s="240"/>
      <c r="T1392" s="118">
        <f t="shared" si="109"/>
        <v>0.59850000000000003</v>
      </c>
      <c r="U1392" s="117"/>
    </row>
    <row r="1393" spans="1:21" ht="16.5" thickBot="1" x14ac:dyDescent="0.3">
      <c r="A1393" s="65"/>
      <c r="K1393" s="231" t="s">
        <v>1120</v>
      </c>
      <c r="L1393" s="232"/>
      <c r="M1393" s="233">
        <f>B1385</f>
        <v>59.802689999999998</v>
      </c>
      <c r="N1393" s="234"/>
      <c r="R1393" s="235" t="s">
        <v>1120</v>
      </c>
      <c r="S1393" s="236"/>
      <c r="T1393" s="233">
        <f>M1393</f>
        <v>59.802689999999998</v>
      </c>
      <c r="U1393" s="234"/>
    </row>
    <row r="1394" spans="1:21" ht="25.5" customHeight="1" thickBot="1" x14ac:dyDescent="0.3">
      <c r="A1394" s="253" t="s">
        <v>620</v>
      </c>
      <c r="B1394" s="252"/>
      <c r="C1394" s="252"/>
      <c r="D1394" s="252"/>
      <c r="E1394" s="252"/>
      <c r="F1394" s="252"/>
      <c r="J1394">
        <v>1</v>
      </c>
    </row>
    <row r="1395" spans="1:21" ht="39.75" thickBot="1" x14ac:dyDescent="0.3">
      <c r="A1395" s="84" t="s">
        <v>605</v>
      </c>
      <c r="B1395" s="83" t="s">
        <v>606</v>
      </c>
      <c r="C1395" s="83" t="s">
        <v>617</v>
      </c>
      <c r="D1395" s="83" t="s">
        <v>608</v>
      </c>
      <c r="E1395" s="83" t="s">
        <v>609</v>
      </c>
      <c r="F1395" s="95" t="s">
        <v>610</v>
      </c>
      <c r="J1395">
        <v>2</v>
      </c>
    </row>
    <row r="1396" spans="1:21" x14ac:dyDescent="0.25">
      <c r="A1396" s="109" t="s">
        <v>592</v>
      </c>
      <c r="B1396" s="77">
        <v>1</v>
      </c>
      <c r="C1396" s="77">
        <v>0.10012813</v>
      </c>
      <c r="D1396" s="77">
        <v>0.10012813</v>
      </c>
      <c r="E1396" s="77">
        <v>1.74</v>
      </c>
      <c r="F1396" s="78">
        <v>0.27850000000000003</v>
      </c>
      <c r="J1396">
        <v>3</v>
      </c>
    </row>
    <row r="1397" spans="1:21" x14ac:dyDescent="0.25">
      <c r="A1397" s="79"/>
      <c r="J1397">
        <v>4</v>
      </c>
    </row>
    <row r="1398" spans="1:21" x14ac:dyDescent="0.25">
      <c r="A1398" s="79"/>
      <c r="J1398">
        <v>5</v>
      </c>
    </row>
    <row r="1399" spans="1:21" x14ac:dyDescent="0.25">
      <c r="J1399">
        <v>6</v>
      </c>
    </row>
    <row r="1400" spans="1:21" x14ac:dyDescent="0.25">
      <c r="A1400" s="80"/>
      <c r="J1400">
        <v>7</v>
      </c>
    </row>
    <row r="1401" spans="1:21" ht="31.5" x14ac:dyDescent="0.25">
      <c r="A1401" s="64" t="s">
        <v>590</v>
      </c>
      <c r="J1401">
        <v>8</v>
      </c>
    </row>
    <row r="1402" spans="1:21" x14ac:dyDescent="0.25">
      <c r="A1402" s="79"/>
      <c r="J1402">
        <v>9</v>
      </c>
    </row>
    <row r="1403" spans="1:21" ht="25.5" x14ac:dyDescent="0.25">
      <c r="A1403" s="81" t="s">
        <v>595</v>
      </c>
      <c r="J1403">
        <v>10</v>
      </c>
    </row>
    <row r="1404" spans="1:21" x14ac:dyDescent="0.25">
      <c r="A1404" s="81"/>
      <c r="J1404">
        <v>11</v>
      </c>
    </row>
    <row r="1405" spans="1:21" ht="38.25" x14ac:dyDescent="0.25">
      <c r="A1405" s="81" t="s">
        <v>749</v>
      </c>
      <c r="J1405">
        <v>12</v>
      </c>
    </row>
    <row r="1406" spans="1:21" ht="15.75" thickBot="1" x14ac:dyDescent="0.3">
      <c r="A1406" s="65"/>
      <c r="J1406">
        <v>13</v>
      </c>
    </row>
    <row r="1407" spans="1:21" ht="39.75" thickBot="1" x14ac:dyDescent="0.3">
      <c r="A1407" s="90" t="s">
        <v>605</v>
      </c>
      <c r="B1407" s="91" t="s">
        <v>606</v>
      </c>
      <c r="C1407" s="91" t="s">
        <v>607</v>
      </c>
      <c r="D1407" s="91" t="s">
        <v>608</v>
      </c>
      <c r="E1407" s="91" t="s">
        <v>609</v>
      </c>
      <c r="F1407" s="92" t="s">
        <v>610</v>
      </c>
      <c r="J1407">
        <v>14</v>
      </c>
    </row>
    <row r="1408" spans="1:21" ht="15.75" thickBot="1" x14ac:dyDescent="0.3">
      <c r="A1408" s="110" t="s">
        <v>611</v>
      </c>
      <c r="B1408" s="68">
        <v>13</v>
      </c>
      <c r="C1408" s="68">
        <v>3053.6346870000002</v>
      </c>
      <c r="D1408" s="68">
        <v>234.89497600000001</v>
      </c>
      <c r="E1408" s="68">
        <v>0.71</v>
      </c>
      <c r="F1408" s="74">
        <v>0.72989999999999999</v>
      </c>
      <c r="J1408">
        <v>15</v>
      </c>
    </row>
    <row r="1409" spans="1:45" ht="15.75" thickBot="1" x14ac:dyDescent="0.3">
      <c r="A1409" s="110" t="s">
        <v>612</v>
      </c>
      <c r="B1409" s="68">
        <v>18</v>
      </c>
      <c r="C1409" s="68">
        <v>5933.6497129999998</v>
      </c>
      <c r="D1409" s="68">
        <v>329.64720599999998</v>
      </c>
      <c r="E1409" s="68"/>
      <c r="F1409" s="74"/>
      <c r="J1409">
        <v>16</v>
      </c>
    </row>
    <row r="1410" spans="1:45" ht="25.5" x14ac:dyDescent="0.25">
      <c r="A1410" s="109" t="s">
        <v>613</v>
      </c>
      <c r="B1410" s="77">
        <v>31</v>
      </c>
      <c r="C1410" s="77">
        <v>8987.2844000000005</v>
      </c>
      <c r="D1410" s="77"/>
      <c r="E1410" s="77"/>
      <c r="F1410" s="78"/>
      <c r="J1410">
        <v>17</v>
      </c>
    </row>
    <row r="1411" spans="1:45" ht="15.75" thickBot="1" x14ac:dyDescent="0.3">
      <c r="A1411" s="65"/>
      <c r="J1411">
        <v>18</v>
      </c>
    </row>
    <row r="1412" spans="1:45" ht="27" thickBot="1" x14ac:dyDescent="0.3">
      <c r="A1412" s="93" t="s">
        <v>614</v>
      </c>
      <c r="B1412" s="91" t="s">
        <v>615</v>
      </c>
      <c r="C1412" s="91" t="s">
        <v>616</v>
      </c>
      <c r="D1412" s="92" t="s">
        <v>750</v>
      </c>
      <c r="J1412">
        <v>19</v>
      </c>
    </row>
    <row r="1413" spans="1:45" x14ac:dyDescent="0.25">
      <c r="A1413" s="94">
        <v>0.33977299999999999</v>
      </c>
      <c r="B1413" s="77">
        <v>35.49597</v>
      </c>
      <c r="C1413" s="77">
        <v>18.156189999999999</v>
      </c>
      <c r="D1413" s="78">
        <v>51.15</v>
      </c>
      <c r="J1413">
        <v>20</v>
      </c>
    </row>
    <row r="1414" spans="1:45" ht="15.75" thickBot="1" x14ac:dyDescent="0.3">
      <c r="A1414" s="65"/>
      <c r="J1414">
        <v>21</v>
      </c>
    </row>
    <row r="1415" spans="1:45" ht="39.75" thickBot="1" x14ac:dyDescent="0.3">
      <c r="A1415" s="90" t="s">
        <v>605</v>
      </c>
      <c r="B1415" s="91" t="s">
        <v>606</v>
      </c>
      <c r="C1415" s="91" t="s">
        <v>617</v>
      </c>
      <c r="D1415" s="91" t="s">
        <v>608</v>
      </c>
      <c r="E1415" s="91" t="s">
        <v>609</v>
      </c>
      <c r="F1415" s="92" t="s">
        <v>610</v>
      </c>
      <c r="K1415" s="241" t="s">
        <v>1119</v>
      </c>
      <c r="L1415" s="241"/>
      <c r="M1415" s="112" t="str">
        <f>F1415</f>
        <v>Pr &gt; F</v>
      </c>
      <c r="N1415" s="113" t="str">
        <f>A1405</f>
        <v>Variable dependiente: DFPCM1</v>
      </c>
      <c r="R1415" s="242" t="str">
        <f>K1415</f>
        <v>Fuente de variación (FV)</v>
      </c>
      <c r="S1415" s="242"/>
      <c r="T1415" s="112"/>
      <c r="U1415" s="114" t="str">
        <f>N1415</f>
        <v>Variable dependiente: DFPCM1</v>
      </c>
      <c r="V1415">
        <v>1</v>
      </c>
      <c r="W1415">
        <v>2</v>
      </c>
      <c r="X1415">
        <v>3</v>
      </c>
      <c r="Y1415">
        <v>4</v>
      </c>
      <c r="Z1415">
        <v>5</v>
      </c>
      <c r="AA1415">
        <v>6</v>
      </c>
      <c r="AP1415" s="221"/>
      <c r="AQ1415" s="221"/>
      <c r="AR1415" s="221"/>
      <c r="AS1415" s="221"/>
    </row>
    <row r="1416" spans="1:45" ht="16.5" thickBot="1" x14ac:dyDescent="0.3">
      <c r="A1416" s="110" t="s">
        <v>594</v>
      </c>
      <c r="B1416" s="68">
        <v>3</v>
      </c>
      <c r="C1416" s="68">
        <v>1110.929175</v>
      </c>
      <c r="D1416" s="68">
        <v>370.30972500000001</v>
      </c>
      <c r="E1416" s="68">
        <v>1.1200000000000001</v>
      </c>
      <c r="F1416" s="74">
        <v>0.3659</v>
      </c>
      <c r="K1416" s="243" t="str">
        <f>A1416</f>
        <v>Rep</v>
      </c>
      <c r="L1416" s="244"/>
      <c r="M1416" s="115">
        <f>F1416</f>
        <v>0.3659</v>
      </c>
      <c r="N1416" s="115"/>
      <c r="R1416" s="245" t="str">
        <f>K1416</f>
        <v>Rep</v>
      </c>
      <c r="S1416" s="246"/>
      <c r="T1416" s="116">
        <f>M1416</f>
        <v>0.3659</v>
      </c>
      <c r="U1416" s="115"/>
      <c r="AP1416" s="141"/>
      <c r="AQ1416" s="142"/>
      <c r="AR1416" s="128"/>
    </row>
    <row r="1417" spans="1:45" ht="16.5" thickBot="1" x14ac:dyDescent="0.3">
      <c r="A1417" s="110" t="s">
        <v>592</v>
      </c>
      <c r="B1417" s="68">
        <v>1</v>
      </c>
      <c r="C1417" s="68">
        <v>260.49031200000002</v>
      </c>
      <c r="D1417" s="68">
        <v>260.49031200000002</v>
      </c>
      <c r="E1417" s="68">
        <v>0.79</v>
      </c>
      <c r="F1417" s="74">
        <v>0.38579999999999998</v>
      </c>
      <c r="K1417" s="237" t="str">
        <f>A1424</f>
        <v>A</v>
      </c>
      <c r="L1417" s="238"/>
      <c r="M1417" s="117">
        <f>F1424</f>
        <v>0.21790000000000001</v>
      </c>
      <c r="N1417" s="117"/>
      <c r="R1417" s="239" t="str">
        <f t="shared" ref="R1417:R1420" si="110">K1417</f>
        <v>A</v>
      </c>
      <c r="S1417" s="240"/>
      <c r="T1417" s="118">
        <f t="shared" ref="T1417:T1420" si="111">M1417</f>
        <v>0.21790000000000001</v>
      </c>
      <c r="U1417" s="117"/>
      <c r="AP1417" s="135"/>
      <c r="AQ1417" s="144"/>
      <c r="AR1417" s="131"/>
      <c r="AS1417" s="145"/>
    </row>
    <row r="1418" spans="1:45" ht="16.5" thickBot="1" x14ac:dyDescent="0.3">
      <c r="A1418" s="110" t="s">
        <v>618</v>
      </c>
      <c r="B1418" s="68">
        <v>3</v>
      </c>
      <c r="C1418" s="68">
        <v>323.349763</v>
      </c>
      <c r="D1418" s="68">
        <v>107.783254</v>
      </c>
      <c r="E1418" s="68">
        <v>0.33</v>
      </c>
      <c r="F1418" s="74">
        <v>0.80589999999999995</v>
      </c>
      <c r="K1418" s="237" t="str">
        <f>A1418</f>
        <v>A*Rep</v>
      </c>
      <c r="L1418" s="238"/>
      <c r="M1418" s="117">
        <f>F1418</f>
        <v>0.80589999999999995</v>
      </c>
      <c r="N1418" s="119"/>
      <c r="R1418" s="239" t="str">
        <f t="shared" si="110"/>
        <v>A*Rep</v>
      </c>
      <c r="S1418" s="240"/>
      <c r="T1418" s="118">
        <f t="shared" si="111"/>
        <v>0.80589999999999995</v>
      </c>
      <c r="U1418" s="119"/>
      <c r="AP1418" s="141"/>
      <c r="AQ1418" s="142"/>
      <c r="AR1418" s="128"/>
    </row>
    <row r="1419" spans="1:45" ht="16.5" thickBot="1" x14ac:dyDescent="0.3">
      <c r="A1419" s="110" t="s">
        <v>593</v>
      </c>
      <c r="B1419" s="68">
        <v>3</v>
      </c>
      <c r="C1419" s="68">
        <v>293.224875</v>
      </c>
      <c r="D1419" s="68">
        <v>97.741624999999999</v>
      </c>
      <c r="E1419" s="68">
        <v>0.3</v>
      </c>
      <c r="F1419" s="74">
        <v>0.82740000000000002</v>
      </c>
      <c r="K1419" s="237" t="str">
        <f>A1419</f>
        <v>B</v>
      </c>
      <c r="L1419" s="238"/>
      <c r="M1419" s="117">
        <f>F1419</f>
        <v>0.82740000000000002</v>
      </c>
      <c r="N1419" s="117"/>
      <c r="R1419" s="239" t="str">
        <f t="shared" si="110"/>
        <v>B</v>
      </c>
      <c r="S1419" s="240"/>
      <c r="T1419" s="118">
        <f t="shared" si="111"/>
        <v>0.82740000000000002</v>
      </c>
      <c r="U1419" s="117"/>
      <c r="AP1419" s="141"/>
      <c r="AQ1419" s="142"/>
      <c r="AR1419" s="128"/>
    </row>
    <row r="1420" spans="1:45" ht="15.75" x14ac:dyDescent="0.25">
      <c r="A1420" s="109" t="s">
        <v>619</v>
      </c>
      <c r="B1420" s="77">
        <v>3</v>
      </c>
      <c r="C1420" s="77">
        <v>1065.640562</v>
      </c>
      <c r="D1420" s="77">
        <v>355.21352100000001</v>
      </c>
      <c r="E1420" s="77">
        <v>1.08</v>
      </c>
      <c r="F1420" s="78">
        <v>0.3836</v>
      </c>
      <c r="K1420" s="237" t="str">
        <f>A1420</f>
        <v>A*B</v>
      </c>
      <c r="L1420" s="238"/>
      <c r="M1420" s="117">
        <f>F1420</f>
        <v>0.3836</v>
      </c>
      <c r="N1420" s="117"/>
      <c r="R1420" s="239" t="str">
        <f t="shared" si="110"/>
        <v>A*B</v>
      </c>
      <c r="S1420" s="240"/>
      <c r="T1420" s="118">
        <f t="shared" si="111"/>
        <v>0.3836</v>
      </c>
      <c r="U1420" s="117"/>
      <c r="AP1420" s="127"/>
      <c r="AQ1420" s="137"/>
      <c r="AR1420" s="128"/>
    </row>
    <row r="1421" spans="1:45" ht="16.5" thickBot="1" x14ac:dyDescent="0.3">
      <c r="A1421" s="65"/>
      <c r="K1421" s="231" t="s">
        <v>1120</v>
      </c>
      <c r="L1421" s="232"/>
      <c r="M1421" s="233">
        <f>B1413</f>
        <v>35.49597</v>
      </c>
      <c r="N1421" s="234"/>
      <c r="R1421" s="235" t="s">
        <v>1120</v>
      </c>
      <c r="S1421" s="236"/>
      <c r="T1421" s="233">
        <f>M1421</f>
        <v>35.49597</v>
      </c>
      <c r="U1421" s="234"/>
      <c r="AP1421" s="127"/>
      <c r="AQ1421" s="137"/>
      <c r="AR1421" s="128"/>
    </row>
    <row r="1422" spans="1:45" ht="25.5" customHeight="1" thickBot="1" x14ac:dyDescent="0.3">
      <c r="A1422" s="253" t="s">
        <v>620</v>
      </c>
      <c r="B1422" s="252"/>
      <c r="C1422" s="252"/>
      <c r="D1422" s="252"/>
      <c r="E1422" s="252"/>
      <c r="F1422" s="252"/>
      <c r="J1422">
        <v>1</v>
      </c>
      <c r="AP1422" s="114"/>
      <c r="AQ1422" s="114"/>
      <c r="AR1422" s="114"/>
      <c r="AS1422" s="114"/>
    </row>
    <row r="1423" spans="1:45" ht="39.75" thickBot="1" x14ac:dyDescent="0.3">
      <c r="A1423" s="84" t="s">
        <v>605</v>
      </c>
      <c r="B1423" s="83" t="s">
        <v>606</v>
      </c>
      <c r="C1423" s="83" t="s">
        <v>617</v>
      </c>
      <c r="D1423" s="83" t="s">
        <v>608</v>
      </c>
      <c r="E1423" s="83" t="s">
        <v>609</v>
      </c>
      <c r="F1423" s="95" t="s">
        <v>610</v>
      </c>
      <c r="J1423">
        <v>2</v>
      </c>
      <c r="AP1423" s="146">
        <f>T1584</f>
        <v>7.1900000000000006E-2</v>
      </c>
      <c r="AQ1423" s="146"/>
      <c r="AR1423" s="146">
        <f>T1612</f>
        <v>0.63280000000000003</v>
      </c>
    </row>
    <row r="1424" spans="1:45" x14ac:dyDescent="0.25">
      <c r="A1424" s="109" t="s">
        <v>592</v>
      </c>
      <c r="B1424" s="77">
        <v>1</v>
      </c>
      <c r="C1424" s="77">
        <v>260.49031250000002</v>
      </c>
      <c r="D1424" s="77">
        <v>260.49031250000002</v>
      </c>
      <c r="E1424" s="77">
        <v>2.42</v>
      </c>
      <c r="F1424" s="78">
        <v>0.21790000000000001</v>
      </c>
      <c r="J1424">
        <v>3</v>
      </c>
      <c r="AP1424" s="146">
        <f t="shared" ref="AP1424:AP1428" si="112">T1585</f>
        <v>0.65720000000000001</v>
      </c>
      <c r="AQ1424" s="146"/>
      <c r="AR1424" s="146">
        <f t="shared" ref="AR1424:AR1428" si="113">T1613</f>
        <v>0.2591</v>
      </c>
    </row>
    <row r="1425" spans="1:44" x14ac:dyDescent="0.25">
      <c r="A1425" s="79"/>
      <c r="J1425">
        <v>4</v>
      </c>
      <c r="AP1425" s="146">
        <f t="shared" si="112"/>
        <v>0.1399</v>
      </c>
      <c r="AQ1425" s="146"/>
      <c r="AR1425" s="146">
        <f t="shared" si="113"/>
        <v>0.30020000000000002</v>
      </c>
    </row>
    <row r="1426" spans="1:44" x14ac:dyDescent="0.25">
      <c r="A1426" s="79"/>
      <c r="J1426">
        <v>5</v>
      </c>
      <c r="AP1426" s="147">
        <f t="shared" si="112"/>
        <v>6.7000000000000002E-3</v>
      </c>
      <c r="AQ1426" s="147"/>
      <c r="AR1426" s="147">
        <f t="shared" si="113"/>
        <v>7.6499999999999999E-2</v>
      </c>
    </row>
    <row r="1427" spans="1:44" x14ac:dyDescent="0.25">
      <c r="J1427">
        <v>6</v>
      </c>
      <c r="AP1427" s="146">
        <f t="shared" si="112"/>
        <v>0.1178</v>
      </c>
      <c r="AQ1427" s="146"/>
      <c r="AR1427" s="146">
        <f t="shared" si="113"/>
        <v>0.79290000000000005</v>
      </c>
    </row>
    <row r="1428" spans="1:44" x14ac:dyDescent="0.25">
      <c r="A1428" s="80"/>
      <c r="J1428">
        <v>7</v>
      </c>
      <c r="AP1428" s="146">
        <f t="shared" si="112"/>
        <v>33.160029999999999</v>
      </c>
      <c r="AQ1428" s="146"/>
      <c r="AR1428" s="146">
        <f t="shared" si="113"/>
        <v>19.24746</v>
      </c>
    </row>
    <row r="1429" spans="1:44" ht="31.5" x14ac:dyDescent="0.25">
      <c r="A1429" s="64" t="s">
        <v>590</v>
      </c>
      <c r="J1429">
        <v>8</v>
      </c>
      <c r="AB1429" s="220"/>
      <c r="AC1429" s="220"/>
      <c r="AD1429" s="148" t="str">
        <f>U1415</f>
        <v>Variable dependiente: DFPCM1</v>
      </c>
      <c r="AE1429" s="1"/>
      <c r="AF1429" s="148"/>
      <c r="AG1429" s="1"/>
      <c r="AH1429" s="148"/>
      <c r="AI1429" s="1"/>
      <c r="AJ1429" s="148"/>
      <c r="AK1429" s="1"/>
      <c r="AL1429" s="148"/>
      <c r="AM1429" s="1"/>
      <c r="AN1429" s="148"/>
      <c r="AO1429" s="1"/>
      <c r="AP1429" s="148"/>
      <c r="AQ1429" s="1"/>
    </row>
    <row r="1430" spans="1:44" ht="15.75" x14ac:dyDescent="0.25">
      <c r="A1430" s="79"/>
      <c r="J1430">
        <v>9</v>
      </c>
      <c r="AB1430" s="220"/>
      <c r="AC1430" s="220"/>
      <c r="AD1430" s="148"/>
      <c r="AE1430" s="1"/>
      <c r="AF1430" s="148" t="str">
        <f>U1443</f>
        <v>Variable dependiente: DFPCM2</v>
      </c>
      <c r="AG1430" s="1"/>
      <c r="AH1430" s="148"/>
      <c r="AI1430" s="1"/>
      <c r="AJ1430" s="148"/>
      <c r="AK1430" s="1"/>
      <c r="AL1430" s="148"/>
      <c r="AM1430" s="1"/>
      <c r="AN1430" s="148"/>
      <c r="AO1430" s="1"/>
      <c r="AP1430" s="148"/>
      <c r="AQ1430" s="1"/>
    </row>
    <row r="1431" spans="1:44" ht="25.5" x14ac:dyDescent="0.25">
      <c r="A1431" s="81" t="s">
        <v>595</v>
      </c>
      <c r="J1431">
        <v>10</v>
      </c>
      <c r="AB1431" s="220"/>
      <c r="AC1431" s="220"/>
      <c r="AD1431" s="148"/>
      <c r="AE1431" s="1"/>
      <c r="AF1431" s="148"/>
      <c r="AG1431" s="1"/>
      <c r="AH1431" t="str">
        <f>U1471</f>
        <v>Variable dependiente: DFPCM3</v>
      </c>
      <c r="AI1431" s="1"/>
      <c r="AJ1431" s="148"/>
      <c r="AK1431" s="1"/>
      <c r="AL1431" s="148"/>
      <c r="AM1431" s="1"/>
      <c r="AN1431" s="148"/>
      <c r="AO1431" s="1"/>
      <c r="AP1431" s="148"/>
      <c r="AQ1431" s="1"/>
    </row>
    <row r="1432" spans="1:44" ht="15.75" x14ac:dyDescent="0.25">
      <c r="A1432" s="81"/>
      <c r="J1432">
        <v>11</v>
      </c>
      <c r="V1432" s="220"/>
      <c r="W1432" s="220"/>
      <c r="X1432" s="148"/>
      <c r="Y1432" s="1"/>
      <c r="Z1432" s="148"/>
      <c r="AA1432" s="1"/>
      <c r="AB1432" s="148"/>
      <c r="AC1432" s="1"/>
      <c r="AD1432" s="148"/>
      <c r="AE1432" s="1"/>
      <c r="AF1432" s="148"/>
      <c r="AG1432" s="1"/>
      <c r="AH1432" s="148"/>
      <c r="AI1432" s="1"/>
      <c r="AJ1432" s="148" t="str">
        <f>U1499</f>
        <v>Variable dependiente: DFPCM4</v>
      </c>
      <c r="AK1432" s="149"/>
    </row>
    <row r="1433" spans="1:44" ht="38.25" x14ac:dyDescent="0.25">
      <c r="A1433" s="81" t="s">
        <v>751</v>
      </c>
      <c r="J1433">
        <v>12</v>
      </c>
      <c r="X1433" s="148"/>
      <c r="Y1433" s="1"/>
      <c r="Z1433" s="148"/>
      <c r="AA1433" s="1"/>
      <c r="AB1433" s="148"/>
      <c r="AC1433" s="1"/>
      <c r="AD1433" s="148"/>
      <c r="AE1433" s="1"/>
      <c r="AF1433" s="148"/>
      <c r="AG1433" s="1"/>
      <c r="AH1433" s="148"/>
      <c r="AI1433" s="1"/>
      <c r="AJ1433" s="148"/>
      <c r="AK1433" s="149"/>
      <c r="AL1433" t="str">
        <f>U1527</f>
        <v>Variable dependiente: DFPCM5</v>
      </c>
    </row>
    <row r="1434" spans="1:44" ht="15.75" thickBot="1" x14ac:dyDescent="0.3">
      <c r="A1434" s="65"/>
      <c r="J1434">
        <v>13</v>
      </c>
      <c r="AN1434" t="str">
        <f>U1555</f>
        <v>Variable dependiente: DFPCM6</v>
      </c>
    </row>
    <row r="1435" spans="1:44" ht="39.75" thickBot="1" x14ac:dyDescent="0.3">
      <c r="A1435" s="90" t="s">
        <v>605</v>
      </c>
      <c r="B1435" s="91" t="s">
        <v>606</v>
      </c>
      <c r="C1435" s="91" t="s">
        <v>607</v>
      </c>
      <c r="D1435" s="91" t="s">
        <v>608</v>
      </c>
      <c r="E1435" s="91" t="s">
        <v>609</v>
      </c>
      <c r="F1435" s="92" t="s">
        <v>610</v>
      </c>
      <c r="J1435">
        <v>14</v>
      </c>
      <c r="AP1435" t="str">
        <f>U1583</f>
        <v>Variable dependiente: DFSCM1</v>
      </c>
    </row>
    <row r="1436" spans="1:44" ht="15.75" thickBot="1" x14ac:dyDescent="0.3">
      <c r="A1436" s="110" t="s">
        <v>611</v>
      </c>
      <c r="B1436" s="68">
        <v>13</v>
      </c>
      <c r="C1436" s="68">
        <v>180.69384059999999</v>
      </c>
      <c r="D1436" s="68">
        <v>13.8995262</v>
      </c>
      <c r="E1436" s="68">
        <v>0.61</v>
      </c>
      <c r="F1436" s="74">
        <v>0.81689999999999996</v>
      </c>
      <c r="J1436">
        <v>15</v>
      </c>
      <c r="AR1436" t="str">
        <f>U1611</f>
        <v>Variable dependiente: DFSCM2</v>
      </c>
    </row>
    <row r="1437" spans="1:44" ht="15.75" thickBot="1" x14ac:dyDescent="0.3">
      <c r="A1437" s="110" t="s">
        <v>612</v>
      </c>
      <c r="B1437" s="68">
        <v>18</v>
      </c>
      <c r="C1437" s="68">
        <v>410.90355620000003</v>
      </c>
      <c r="D1437" s="68">
        <v>22.827975299999999</v>
      </c>
      <c r="E1437" s="68"/>
      <c r="F1437" s="74"/>
      <c r="J1437">
        <v>16</v>
      </c>
    </row>
    <row r="1438" spans="1:44" ht="25.5" x14ac:dyDescent="0.25">
      <c r="A1438" s="109" t="s">
        <v>613</v>
      </c>
      <c r="B1438" s="77">
        <v>31</v>
      </c>
      <c r="C1438" s="77">
        <v>591.59739690000004</v>
      </c>
      <c r="D1438" s="77"/>
      <c r="E1438" s="77"/>
      <c r="F1438" s="78"/>
      <c r="J1438">
        <v>17</v>
      </c>
    </row>
    <row r="1439" spans="1:44" ht="15.75" thickBot="1" x14ac:dyDescent="0.3">
      <c r="A1439" s="65"/>
      <c r="J1439">
        <v>18</v>
      </c>
    </row>
    <row r="1440" spans="1:44" ht="27" thickBot="1" x14ac:dyDescent="0.3">
      <c r="A1440" s="93" t="s">
        <v>614</v>
      </c>
      <c r="B1440" s="91" t="s">
        <v>615</v>
      </c>
      <c r="C1440" s="91" t="s">
        <v>616</v>
      </c>
      <c r="D1440" s="92" t="s">
        <v>752</v>
      </c>
      <c r="J1440">
        <v>19</v>
      </c>
    </row>
    <row r="1441" spans="1:21" x14ac:dyDescent="0.25">
      <c r="A1441" s="94">
        <v>0.30543399999999998</v>
      </c>
      <c r="B1441" s="77">
        <v>7.9797710000000004</v>
      </c>
      <c r="C1441" s="77">
        <v>4.777863</v>
      </c>
      <c r="D1441" s="78">
        <v>59.874690000000001</v>
      </c>
      <c r="J1441">
        <v>20</v>
      </c>
    </row>
    <row r="1442" spans="1:21" ht="15.75" thickBot="1" x14ac:dyDescent="0.3">
      <c r="A1442" s="65"/>
      <c r="J1442">
        <v>21</v>
      </c>
    </row>
    <row r="1443" spans="1:21" ht="39.75" thickBot="1" x14ac:dyDescent="0.3">
      <c r="A1443" s="90" t="s">
        <v>605</v>
      </c>
      <c r="B1443" s="91" t="s">
        <v>606</v>
      </c>
      <c r="C1443" s="91" t="s">
        <v>617</v>
      </c>
      <c r="D1443" s="91" t="s">
        <v>608</v>
      </c>
      <c r="E1443" s="91" t="s">
        <v>609</v>
      </c>
      <c r="F1443" s="92" t="s">
        <v>610</v>
      </c>
      <c r="K1443" s="241" t="s">
        <v>1119</v>
      </c>
      <c r="L1443" s="241"/>
      <c r="M1443" s="112" t="str">
        <f>F1443</f>
        <v>Pr &gt; F</v>
      </c>
      <c r="N1443" s="113" t="str">
        <f>A1433</f>
        <v>Variable dependiente: DFPCM2</v>
      </c>
      <c r="R1443" s="242" t="str">
        <f>K1443</f>
        <v>Fuente de variación (FV)</v>
      </c>
      <c r="S1443" s="242"/>
      <c r="T1443" s="112"/>
      <c r="U1443" s="114" t="str">
        <f>N1443</f>
        <v>Variable dependiente: DFPCM2</v>
      </c>
    </row>
    <row r="1444" spans="1:21" ht="16.5" thickBot="1" x14ac:dyDescent="0.3">
      <c r="A1444" s="110" t="s">
        <v>594</v>
      </c>
      <c r="B1444" s="68">
        <v>3</v>
      </c>
      <c r="C1444" s="68">
        <v>10.29033437</v>
      </c>
      <c r="D1444" s="68">
        <v>3.43011146</v>
      </c>
      <c r="E1444" s="68">
        <v>0.15</v>
      </c>
      <c r="F1444" s="74">
        <v>0.92820000000000003</v>
      </c>
      <c r="K1444" s="243" t="str">
        <f>A1444</f>
        <v>Rep</v>
      </c>
      <c r="L1444" s="244"/>
      <c r="M1444" s="115">
        <f>F1444</f>
        <v>0.92820000000000003</v>
      </c>
      <c r="N1444" s="115"/>
      <c r="R1444" s="245" t="str">
        <f>K1444</f>
        <v>Rep</v>
      </c>
      <c r="S1444" s="246"/>
      <c r="T1444" s="116">
        <f>M1444</f>
        <v>0.92820000000000003</v>
      </c>
      <c r="U1444" s="115"/>
    </row>
    <row r="1445" spans="1:21" ht="16.5" thickBot="1" x14ac:dyDescent="0.3">
      <c r="A1445" s="110" t="s">
        <v>592</v>
      </c>
      <c r="B1445" s="68">
        <v>1</v>
      </c>
      <c r="C1445" s="68">
        <v>27.398503130000002</v>
      </c>
      <c r="D1445" s="68">
        <v>27.398503130000002</v>
      </c>
      <c r="E1445" s="68">
        <v>1.2</v>
      </c>
      <c r="F1445" s="74">
        <v>0.28770000000000001</v>
      </c>
      <c r="K1445" s="237" t="str">
        <f>A1452</f>
        <v>A</v>
      </c>
      <c r="L1445" s="238"/>
      <c r="M1445" s="117">
        <f>F1452</f>
        <v>4.48E-2</v>
      </c>
      <c r="N1445" s="117"/>
      <c r="R1445" s="239" t="str">
        <f t="shared" ref="R1445:R1448" si="114">K1445</f>
        <v>A</v>
      </c>
      <c r="S1445" s="240"/>
      <c r="T1445" s="118">
        <f t="shared" ref="T1445:T1448" si="115">M1445</f>
        <v>4.48E-2</v>
      </c>
      <c r="U1445" s="117"/>
    </row>
    <row r="1446" spans="1:21" ht="16.5" thickBot="1" x14ac:dyDescent="0.3">
      <c r="A1446" s="110" t="s">
        <v>618</v>
      </c>
      <c r="B1446" s="68">
        <v>3</v>
      </c>
      <c r="C1446" s="68">
        <v>7.4261343699999998</v>
      </c>
      <c r="D1446" s="68">
        <v>2.4753781199999998</v>
      </c>
      <c r="E1446" s="68">
        <v>0.11</v>
      </c>
      <c r="F1446" s="74">
        <v>0.95409999999999995</v>
      </c>
      <c r="K1446" s="237" t="str">
        <f>A1446</f>
        <v>A*Rep</v>
      </c>
      <c r="L1446" s="238"/>
      <c r="M1446" s="117">
        <f>F1446</f>
        <v>0.95409999999999995</v>
      </c>
      <c r="N1446" s="119"/>
      <c r="R1446" s="239" t="str">
        <f t="shared" si="114"/>
        <v>A*Rep</v>
      </c>
      <c r="S1446" s="240"/>
      <c r="T1446" s="118">
        <f t="shared" si="115"/>
        <v>0.95409999999999995</v>
      </c>
      <c r="U1446" s="119"/>
    </row>
    <row r="1447" spans="1:21" ht="16.5" thickBot="1" x14ac:dyDescent="0.3">
      <c r="A1447" s="110" t="s">
        <v>593</v>
      </c>
      <c r="B1447" s="68">
        <v>3</v>
      </c>
      <c r="C1447" s="68">
        <v>72.278584370000004</v>
      </c>
      <c r="D1447" s="68">
        <v>24.092861460000002</v>
      </c>
      <c r="E1447" s="68">
        <v>1.06</v>
      </c>
      <c r="F1447" s="74">
        <v>0.39240000000000003</v>
      </c>
      <c r="K1447" s="237" t="str">
        <f>A1447</f>
        <v>B</v>
      </c>
      <c r="L1447" s="238"/>
      <c r="M1447" s="117">
        <f>F1447</f>
        <v>0.39240000000000003</v>
      </c>
      <c r="N1447" s="117"/>
      <c r="R1447" s="239" t="str">
        <f t="shared" si="114"/>
        <v>B</v>
      </c>
      <c r="S1447" s="240"/>
      <c r="T1447" s="118">
        <f t="shared" si="115"/>
        <v>0.39240000000000003</v>
      </c>
      <c r="U1447" s="117"/>
    </row>
    <row r="1448" spans="1:21" ht="15.75" x14ac:dyDescent="0.25">
      <c r="A1448" s="109" t="s">
        <v>619</v>
      </c>
      <c r="B1448" s="77">
        <v>3</v>
      </c>
      <c r="C1448" s="77">
        <v>63.300284380000001</v>
      </c>
      <c r="D1448" s="77">
        <v>21.10009479</v>
      </c>
      <c r="E1448" s="77">
        <v>0.92</v>
      </c>
      <c r="F1448" s="78">
        <v>0.4491</v>
      </c>
      <c r="K1448" s="237" t="str">
        <f>A1448</f>
        <v>A*B</v>
      </c>
      <c r="L1448" s="238"/>
      <c r="M1448" s="117">
        <f>F1448</f>
        <v>0.4491</v>
      </c>
      <c r="N1448" s="117"/>
      <c r="R1448" s="239" t="str">
        <f t="shared" si="114"/>
        <v>A*B</v>
      </c>
      <c r="S1448" s="240"/>
      <c r="T1448" s="118">
        <f t="shared" si="115"/>
        <v>0.4491</v>
      </c>
      <c r="U1448" s="117"/>
    </row>
    <row r="1449" spans="1:21" ht="16.5" thickBot="1" x14ac:dyDescent="0.3">
      <c r="A1449" s="65"/>
      <c r="K1449" s="231" t="s">
        <v>1120</v>
      </c>
      <c r="L1449" s="232"/>
      <c r="M1449" s="233">
        <f>B1441</f>
        <v>7.9797710000000004</v>
      </c>
      <c r="N1449" s="234"/>
      <c r="R1449" s="235" t="s">
        <v>1120</v>
      </c>
      <c r="S1449" s="236"/>
      <c r="T1449" s="233">
        <f>M1449</f>
        <v>7.9797710000000004</v>
      </c>
      <c r="U1449" s="234"/>
    </row>
    <row r="1450" spans="1:21" ht="25.5" customHeight="1" thickBot="1" x14ac:dyDescent="0.3">
      <c r="A1450" s="253" t="s">
        <v>620</v>
      </c>
      <c r="B1450" s="252"/>
      <c r="C1450" s="252"/>
      <c r="D1450" s="252"/>
      <c r="E1450" s="252"/>
      <c r="F1450" s="252"/>
      <c r="J1450">
        <v>1</v>
      </c>
    </row>
    <row r="1451" spans="1:21" ht="39.75" thickBot="1" x14ac:dyDescent="0.3">
      <c r="A1451" s="84" t="s">
        <v>605</v>
      </c>
      <c r="B1451" s="83" t="s">
        <v>606</v>
      </c>
      <c r="C1451" s="83" t="s">
        <v>617</v>
      </c>
      <c r="D1451" s="83" t="s">
        <v>608</v>
      </c>
      <c r="E1451" s="83" t="s">
        <v>609</v>
      </c>
      <c r="F1451" s="95" t="s">
        <v>610</v>
      </c>
      <c r="J1451">
        <v>2</v>
      </c>
    </row>
    <row r="1452" spans="1:21" x14ac:dyDescent="0.25">
      <c r="A1452" s="109" t="s">
        <v>592</v>
      </c>
      <c r="B1452" s="77">
        <v>1</v>
      </c>
      <c r="C1452" s="77">
        <v>27.398503130000002</v>
      </c>
      <c r="D1452" s="77">
        <v>27.398503130000002</v>
      </c>
      <c r="E1452" s="77">
        <v>11.07</v>
      </c>
      <c r="F1452" s="78">
        <v>4.48E-2</v>
      </c>
      <c r="J1452">
        <v>3</v>
      </c>
    </row>
    <row r="1453" spans="1:21" x14ac:dyDescent="0.25">
      <c r="A1453" s="79"/>
      <c r="J1453">
        <v>4</v>
      </c>
    </row>
    <row r="1454" spans="1:21" x14ac:dyDescent="0.25">
      <c r="A1454" s="79"/>
      <c r="J1454">
        <v>5</v>
      </c>
    </row>
    <row r="1455" spans="1:21" x14ac:dyDescent="0.25">
      <c r="J1455">
        <v>6</v>
      </c>
    </row>
    <row r="1456" spans="1:21" x14ac:dyDescent="0.25">
      <c r="A1456" s="80"/>
      <c r="J1456">
        <v>7</v>
      </c>
    </row>
    <row r="1457" spans="1:21" ht="31.5" x14ac:dyDescent="0.25">
      <c r="A1457" s="64" t="s">
        <v>590</v>
      </c>
      <c r="J1457">
        <v>8</v>
      </c>
    </row>
    <row r="1458" spans="1:21" x14ac:dyDescent="0.25">
      <c r="A1458" s="79"/>
      <c r="J1458">
        <v>9</v>
      </c>
    </row>
    <row r="1459" spans="1:21" ht="25.5" x14ac:dyDescent="0.25">
      <c r="A1459" s="81" t="s">
        <v>595</v>
      </c>
      <c r="J1459">
        <v>10</v>
      </c>
    </row>
    <row r="1460" spans="1:21" x14ac:dyDescent="0.25">
      <c r="A1460" s="81"/>
      <c r="J1460">
        <v>11</v>
      </c>
    </row>
    <row r="1461" spans="1:21" ht="38.25" x14ac:dyDescent="0.25">
      <c r="A1461" s="81" t="s">
        <v>753</v>
      </c>
      <c r="J1461">
        <v>12</v>
      </c>
    </row>
    <row r="1462" spans="1:21" ht="15.75" thickBot="1" x14ac:dyDescent="0.3">
      <c r="A1462" s="65"/>
      <c r="J1462">
        <v>13</v>
      </c>
    </row>
    <row r="1463" spans="1:21" ht="39.75" thickBot="1" x14ac:dyDescent="0.3">
      <c r="A1463" s="90" t="s">
        <v>605</v>
      </c>
      <c r="B1463" s="91" t="s">
        <v>606</v>
      </c>
      <c r="C1463" s="91" t="s">
        <v>607</v>
      </c>
      <c r="D1463" s="91" t="s">
        <v>608</v>
      </c>
      <c r="E1463" s="91" t="s">
        <v>609</v>
      </c>
      <c r="F1463" s="92" t="s">
        <v>610</v>
      </c>
      <c r="J1463">
        <v>14</v>
      </c>
    </row>
    <row r="1464" spans="1:21" ht="15.75" thickBot="1" x14ac:dyDescent="0.3">
      <c r="A1464" s="110" t="s">
        <v>611</v>
      </c>
      <c r="B1464" s="68">
        <v>13</v>
      </c>
      <c r="C1464" s="68">
        <v>334.31836559999999</v>
      </c>
      <c r="D1464" s="68">
        <v>25.716797400000001</v>
      </c>
      <c r="E1464" s="68">
        <v>3.78</v>
      </c>
      <c r="F1464" s="74">
        <v>5.1000000000000004E-3</v>
      </c>
      <c r="J1464">
        <v>15</v>
      </c>
    </row>
    <row r="1465" spans="1:21" ht="15.75" thickBot="1" x14ac:dyDescent="0.3">
      <c r="A1465" s="110" t="s">
        <v>612</v>
      </c>
      <c r="B1465" s="68">
        <v>18</v>
      </c>
      <c r="C1465" s="68">
        <v>122.4570313</v>
      </c>
      <c r="D1465" s="68">
        <v>6.8031683999999997</v>
      </c>
      <c r="E1465" s="68"/>
      <c r="F1465" s="74"/>
      <c r="J1465">
        <v>16</v>
      </c>
    </row>
    <row r="1466" spans="1:21" ht="25.5" x14ac:dyDescent="0.25">
      <c r="A1466" s="109" t="s">
        <v>613</v>
      </c>
      <c r="B1466" s="77">
        <v>31</v>
      </c>
      <c r="C1466" s="77">
        <v>456.77539689999998</v>
      </c>
      <c r="D1466" s="77"/>
      <c r="E1466" s="77"/>
      <c r="F1466" s="78"/>
      <c r="J1466">
        <v>17</v>
      </c>
    </row>
    <row r="1467" spans="1:21" ht="15.75" thickBot="1" x14ac:dyDescent="0.3">
      <c r="A1467" s="65"/>
      <c r="J1467">
        <v>18</v>
      </c>
    </row>
    <row r="1468" spans="1:21" ht="27" thickBot="1" x14ac:dyDescent="0.3">
      <c r="A1468" s="93" t="s">
        <v>614</v>
      </c>
      <c r="B1468" s="91" t="s">
        <v>615</v>
      </c>
      <c r="C1468" s="91" t="s">
        <v>616</v>
      </c>
      <c r="D1468" s="92" t="s">
        <v>754</v>
      </c>
      <c r="J1468">
        <v>19</v>
      </c>
    </row>
    <row r="1469" spans="1:21" x14ac:dyDescent="0.25">
      <c r="A1469" s="94">
        <v>0.73190999999999995</v>
      </c>
      <c r="B1469" s="77">
        <v>4.4287330000000003</v>
      </c>
      <c r="C1469" s="77">
        <v>2.6082879999999999</v>
      </c>
      <c r="D1469" s="78">
        <v>58.894689999999997</v>
      </c>
      <c r="J1469">
        <v>20</v>
      </c>
    </row>
    <row r="1470" spans="1:21" ht="15.75" thickBot="1" x14ac:dyDescent="0.3">
      <c r="A1470" s="65"/>
      <c r="J1470">
        <v>21</v>
      </c>
    </row>
    <row r="1471" spans="1:21" ht="39.75" thickBot="1" x14ac:dyDescent="0.3">
      <c r="A1471" s="90" t="s">
        <v>605</v>
      </c>
      <c r="B1471" s="91" t="s">
        <v>606</v>
      </c>
      <c r="C1471" s="91" t="s">
        <v>617</v>
      </c>
      <c r="D1471" s="91" t="s">
        <v>608</v>
      </c>
      <c r="E1471" s="91" t="s">
        <v>609</v>
      </c>
      <c r="F1471" s="92" t="s">
        <v>610</v>
      </c>
      <c r="K1471" s="241" t="s">
        <v>1119</v>
      </c>
      <c r="L1471" s="241"/>
      <c r="M1471" s="112" t="str">
        <f>F1471</f>
        <v>Pr &gt; F</v>
      </c>
      <c r="N1471" s="113" t="str">
        <f>A1461</f>
        <v>Variable dependiente: DFPCM3</v>
      </c>
      <c r="R1471" s="242" t="str">
        <f>K1471</f>
        <v>Fuente de variación (FV)</v>
      </c>
      <c r="S1471" s="242"/>
      <c r="T1471" s="112"/>
      <c r="U1471" s="114" t="str">
        <f>N1471</f>
        <v>Variable dependiente: DFPCM3</v>
      </c>
    </row>
    <row r="1472" spans="1:21" ht="16.5" thickBot="1" x14ac:dyDescent="0.3">
      <c r="A1472" s="110" t="s">
        <v>594</v>
      </c>
      <c r="B1472" s="68">
        <v>3</v>
      </c>
      <c r="C1472" s="68">
        <v>84.226234399999996</v>
      </c>
      <c r="D1472" s="68">
        <v>28.075411500000001</v>
      </c>
      <c r="E1472" s="68">
        <v>4.13</v>
      </c>
      <c r="F1472" s="74">
        <v>2.1600000000000001E-2</v>
      </c>
      <c r="K1472" s="243" t="str">
        <f>A1472</f>
        <v>Rep</v>
      </c>
      <c r="L1472" s="244"/>
      <c r="M1472" s="115">
        <f>F1472</f>
        <v>2.1600000000000001E-2</v>
      </c>
      <c r="N1472" s="115"/>
      <c r="R1472" s="245" t="str">
        <f>K1472</f>
        <v>Rep</v>
      </c>
      <c r="S1472" s="246"/>
      <c r="T1472" s="116">
        <f>M1472</f>
        <v>2.1600000000000001E-2</v>
      </c>
      <c r="U1472" s="115"/>
    </row>
    <row r="1473" spans="1:21" ht="16.5" thickBot="1" x14ac:dyDescent="0.3">
      <c r="A1473" s="110" t="s">
        <v>592</v>
      </c>
      <c r="B1473" s="68">
        <v>1</v>
      </c>
      <c r="C1473" s="68">
        <v>55.8360281</v>
      </c>
      <c r="D1473" s="68">
        <v>55.8360281</v>
      </c>
      <c r="E1473" s="68">
        <v>8.2100000000000009</v>
      </c>
      <c r="F1473" s="74">
        <v>1.03E-2</v>
      </c>
      <c r="K1473" s="237" t="str">
        <f>A1480</f>
        <v>A</v>
      </c>
      <c r="L1473" s="238"/>
      <c r="M1473" s="117">
        <f>F1480</f>
        <v>0.16389999999999999</v>
      </c>
      <c r="N1473" s="117"/>
      <c r="R1473" s="239" t="str">
        <f t="shared" ref="R1473:R1476" si="116">K1473</f>
        <v>A</v>
      </c>
      <c r="S1473" s="240"/>
      <c r="T1473" s="118">
        <f t="shared" ref="T1473:T1476" si="117">M1473</f>
        <v>0.16389999999999999</v>
      </c>
      <c r="U1473" s="117"/>
    </row>
    <row r="1474" spans="1:21" ht="16.5" thickBot="1" x14ac:dyDescent="0.3">
      <c r="A1474" s="110" t="s">
        <v>618</v>
      </c>
      <c r="B1474" s="68">
        <v>3</v>
      </c>
      <c r="C1474" s="68">
        <v>49.766059400000003</v>
      </c>
      <c r="D1474" s="68">
        <v>16.588686500000001</v>
      </c>
      <c r="E1474" s="68">
        <v>2.44</v>
      </c>
      <c r="F1474" s="74">
        <v>9.7900000000000001E-2</v>
      </c>
      <c r="K1474" s="237" t="str">
        <f>A1474</f>
        <v>A*Rep</v>
      </c>
      <c r="L1474" s="238"/>
      <c r="M1474" s="117">
        <f>F1474</f>
        <v>9.7900000000000001E-2</v>
      </c>
      <c r="N1474" s="119"/>
      <c r="R1474" s="239" t="str">
        <f t="shared" si="116"/>
        <v>A*Rep</v>
      </c>
      <c r="S1474" s="240"/>
      <c r="T1474" s="118">
        <f t="shared" si="117"/>
        <v>9.7900000000000001E-2</v>
      </c>
      <c r="U1474" s="119"/>
    </row>
    <row r="1475" spans="1:21" ht="16.5" thickBot="1" x14ac:dyDescent="0.3">
      <c r="A1475" s="110" t="s">
        <v>593</v>
      </c>
      <c r="B1475" s="68">
        <v>3</v>
      </c>
      <c r="C1475" s="68">
        <v>134.35650939999999</v>
      </c>
      <c r="D1475" s="68">
        <v>44.7855031</v>
      </c>
      <c r="E1475" s="68">
        <v>6.58</v>
      </c>
      <c r="F1475" s="74">
        <v>3.3999999999999998E-3</v>
      </c>
      <c r="K1475" s="237" t="str">
        <f>A1475</f>
        <v>B</v>
      </c>
      <c r="L1475" s="238"/>
      <c r="M1475" s="117">
        <f>F1475</f>
        <v>3.3999999999999998E-3</v>
      </c>
      <c r="N1475" s="117"/>
      <c r="R1475" s="239" t="str">
        <f t="shared" si="116"/>
        <v>B</v>
      </c>
      <c r="S1475" s="240"/>
      <c r="T1475" s="118">
        <f t="shared" si="117"/>
        <v>3.3999999999999998E-3</v>
      </c>
      <c r="U1475" s="117"/>
    </row>
    <row r="1476" spans="1:21" ht="15.75" x14ac:dyDescent="0.25">
      <c r="A1476" s="109" t="s">
        <v>619</v>
      </c>
      <c r="B1476" s="77">
        <v>3</v>
      </c>
      <c r="C1476" s="77">
        <v>10.1335344</v>
      </c>
      <c r="D1476" s="77">
        <v>3.3778448000000001</v>
      </c>
      <c r="E1476" s="77">
        <v>0.5</v>
      </c>
      <c r="F1476" s="78">
        <v>0.68930000000000002</v>
      </c>
      <c r="K1476" s="237" t="str">
        <f>A1476</f>
        <v>A*B</v>
      </c>
      <c r="L1476" s="238"/>
      <c r="M1476" s="117">
        <f>F1476</f>
        <v>0.68930000000000002</v>
      </c>
      <c r="N1476" s="117"/>
      <c r="R1476" s="239" t="str">
        <f t="shared" si="116"/>
        <v>A*B</v>
      </c>
      <c r="S1476" s="240"/>
      <c r="T1476" s="118">
        <f t="shared" si="117"/>
        <v>0.68930000000000002</v>
      </c>
      <c r="U1476" s="117"/>
    </row>
    <row r="1477" spans="1:21" ht="16.5" thickBot="1" x14ac:dyDescent="0.3">
      <c r="A1477" s="65"/>
      <c r="K1477" s="231" t="s">
        <v>1120</v>
      </c>
      <c r="L1477" s="232"/>
      <c r="M1477" s="233">
        <f>B1469</f>
        <v>4.4287330000000003</v>
      </c>
      <c r="N1477" s="234"/>
      <c r="R1477" s="235" t="s">
        <v>1120</v>
      </c>
      <c r="S1477" s="236"/>
      <c r="T1477" s="233">
        <f>M1477</f>
        <v>4.4287330000000003</v>
      </c>
      <c r="U1477" s="234"/>
    </row>
    <row r="1478" spans="1:21" ht="25.5" customHeight="1" thickBot="1" x14ac:dyDescent="0.3">
      <c r="A1478" s="253" t="s">
        <v>620</v>
      </c>
      <c r="B1478" s="252"/>
      <c r="C1478" s="252"/>
      <c r="D1478" s="252"/>
      <c r="E1478" s="252"/>
      <c r="F1478" s="252"/>
      <c r="J1478">
        <v>1</v>
      </c>
    </row>
    <row r="1479" spans="1:21" ht="39.75" thickBot="1" x14ac:dyDescent="0.3">
      <c r="A1479" s="84" t="s">
        <v>605</v>
      </c>
      <c r="B1479" s="83" t="s">
        <v>606</v>
      </c>
      <c r="C1479" s="83" t="s">
        <v>617</v>
      </c>
      <c r="D1479" s="83" t="s">
        <v>608</v>
      </c>
      <c r="E1479" s="83" t="s">
        <v>609</v>
      </c>
      <c r="F1479" s="95" t="s">
        <v>610</v>
      </c>
      <c r="J1479">
        <v>2</v>
      </c>
    </row>
    <row r="1480" spans="1:21" x14ac:dyDescent="0.25">
      <c r="A1480" s="109" t="s">
        <v>592</v>
      </c>
      <c r="B1480" s="77">
        <v>1</v>
      </c>
      <c r="C1480" s="77">
        <v>55.836028130000003</v>
      </c>
      <c r="D1480" s="77">
        <v>55.836028130000003</v>
      </c>
      <c r="E1480" s="77">
        <v>3.37</v>
      </c>
      <c r="F1480" s="78">
        <v>0.16389999999999999</v>
      </c>
      <c r="J1480">
        <v>3</v>
      </c>
    </row>
    <row r="1481" spans="1:21" x14ac:dyDescent="0.25">
      <c r="A1481" s="79"/>
      <c r="J1481">
        <v>4</v>
      </c>
    </row>
    <row r="1482" spans="1:21" x14ac:dyDescent="0.25">
      <c r="A1482" s="79"/>
      <c r="J1482">
        <v>5</v>
      </c>
    </row>
    <row r="1483" spans="1:21" x14ac:dyDescent="0.25">
      <c r="J1483">
        <v>6</v>
      </c>
    </row>
    <row r="1484" spans="1:21" x14ac:dyDescent="0.25">
      <c r="A1484" s="80"/>
      <c r="J1484">
        <v>7</v>
      </c>
    </row>
    <row r="1485" spans="1:21" ht="31.5" x14ac:dyDescent="0.25">
      <c r="A1485" s="64" t="s">
        <v>590</v>
      </c>
      <c r="J1485">
        <v>8</v>
      </c>
    </row>
    <row r="1486" spans="1:21" x14ac:dyDescent="0.25">
      <c r="A1486" s="79"/>
      <c r="J1486">
        <v>9</v>
      </c>
    </row>
    <row r="1487" spans="1:21" ht="25.5" x14ac:dyDescent="0.25">
      <c r="A1487" s="81" t="s">
        <v>595</v>
      </c>
      <c r="J1487">
        <v>10</v>
      </c>
    </row>
    <row r="1488" spans="1:21" x14ac:dyDescent="0.25">
      <c r="A1488" s="81"/>
      <c r="J1488">
        <v>11</v>
      </c>
    </row>
    <row r="1489" spans="1:21" ht="38.25" x14ac:dyDescent="0.25">
      <c r="A1489" s="81" t="s">
        <v>755</v>
      </c>
      <c r="J1489">
        <v>12</v>
      </c>
    </row>
    <row r="1490" spans="1:21" ht="15.75" thickBot="1" x14ac:dyDescent="0.3">
      <c r="A1490" s="65"/>
      <c r="J1490">
        <v>13</v>
      </c>
    </row>
    <row r="1491" spans="1:21" ht="39.75" thickBot="1" x14ac:dyDescent="0.3">
      <c r="A1491" s="90" t="s">
        <v>605</v>
      </c>
      <c r="B1491" s="91" t="s">
        <v>606</v>
      </c>
      <c r="C1491" s="91" t="s">
        <v>607</v>
      </c>
      <c r="D1491" s="91" t="s">
        <v>608</v>
      </c>
      <c r="E1491" s="91" t="s">
        <v>609</v>
      </c>
      <c r="F1491" s="92" t="s">
        <v>610</v>
      </c>
      <c r="J1491">
        <v>14</v>
      </c>
    </row>
    <row r="1492" spans="1:21" ht="15.75" thickBot="1" x14ac:dyDescent="0.3">
      <c r="A1492" s="110" t="s">
        <v>611</v>
      </c>
      <c r="B1492" s="68">
        <v>13</v>
      </c>
      <c r="C1492" s="68">
        <v>268.16989999999998</v>
      </c>
      <c r="D1492" s="68">
        <v>20.628453799999999</v>
      </c>
      <c r="E1492" s="68">
        <v>3.52</v>
      </c>
      <c r="F1492" s="74">
        <v>7.4000000000000003E-3</v>
      </c>
      <c r="J1492">
        <v>15</v>
      </c>
    </row>
    <row r="1493" spans="1:21" ht="15.75" thickBot="1" x14ac:dyDescent="0.3">
      <c r="A1493" s="110" t="s">
        <v>612</v>
      </c>
      <c r="B1493" s="68">
        <v>18</v>
      </c>
      <c r="C1493" s="68">
        <v>105.4923</v>
      </c>
      <c r="D1493" s="68">
        <v>5.8606832999999998</v>
      </c>
      <c r="E1493" s="68"/>
      <c r="F1493" s="74"/>
      <c r="J1493">
        <v>16</v>
      </c>
    </row>
    <row r="1494" spans="1:21" ht="25.5" x14ac:dyDescent="0.25">
      <c r="A1494" s="109" t="s">
        <v>613</v>
      </c>
      <c r="B1494" s="77">
        <v>31</v>
      </c>
      <c r="C1494" s="77">
        <v>373.66219999999998</v>
      </c>
      <c r="D1494" s="77"/>
      <c r="E1494" s="77"/>
      <c r="F1494" s="78"/>
      <c r="J1494">
        <v>17</v>
      </c>
    </row>
    <row r="1495" spans="1:21" ht="15.75" thickBot="1" x14ac:dyDescent="0.3">
      <c r="A1495" s="65"/>
      <c r="J1495">
        <v>18</v>
      </c>
    </row>
    <row r="1496" spans="1:21" ht="27" thickBot="1" x14ac:dyDescent="0.3">
      <c r="A1496" s="93" t="s">
        <v>614</v>
      </c>
      <c r="B1496" s="91" t="s">
        <v>615</v>
      </c>
      <c r="C1496" s="91" t="s">
        <v>616</v>
      </c>
      <c r="D1496" s="92" t="s">
        <v>756</v>
      </c>
      <c r="J1496">
        <v>19</v>
      </c>
    </row>
    <row r="1497" spans="1:21" x14ac:dyDescent="0.25">
      <c r="A1497" s="94">
        <v>0.71767999999999998</v>
      </c>
      <c r="B1497" s="77">
        <v>4.0675179999999997</v>
      </c>
      <c r="C1497" s="77">
        <v>2.4208850000000002</v>
      </c>
      <c r="D1497" s="78">
        <v>59.517499999999998</v>
      </c>
      <c r="J1497">
        <v>20</v>
      </c>
    </row>
    <row r="1498" spans="1:21" ht="15.75" thickBot="1" x14ac:dyDescent="0.3">
      <c r="A1498" s="65"/>
      <c r="J1498">
        <v>21</v>
      </c>
    </row>
    <row r="1499" spans="1:21" ht="39.75" thickBot="1" x14ac:dyDescent="0.3">
      <c r="A1499" s="90" t="s">
        <v>605</v>
      </c>
      <c r="B1499" s="91" t="s">
        <v>606</v>
      </c>
      <c r="C1499" s="91" t="s">
        <v>617</v>
      </c>
      <c r="D1499" s="91" t="s">
        <v>608</v>
      </c>
      <c r="E1499" s="91" t="s">
        <v>609</v>
      </c>
      <c r="F1499" s="92" t="s">
        <v>610</v>
      </c>
      <c r="K1499" s="241" t="s">
        <v>1119</v>
      </c>
      <c r="L1499" s="241"/>
      <c r="M1499" s="112" t="str">
        <f>F1499</f>
        <v>Pr &gt; F</v>
      </c>
      <c r="N1499" s="113" t="str">
        <f>A1489</f>
        <v>Variable dependiente: DFPCM4</v>
      </c>
      <c r="R1499" s="242" t="str">
        <f>K1499</f>
        <v>Fuente de variación (FV)</v>
      </c>
      <c r="S1499" s="242"/>
      <c r="T1499" s="112"/>
      <c r="U1499" s="114" t="str">
        <f>N1499</f>
        <v>Variable dependiente: DFPCM4</v>
      </c>
    </row>
    <row r="1500" spans="1:21" ht="16.5" thickBot="1" x14ac:dyDescent="0.3">
      <c r="A1500" s="110" t="s">
        <v>594</v>
      </c>
      <c r="B1500" s="68">
        <v>3</v>
      </c>
      <c r="C1500" s="68">
        <v>46.820925000000003</v>
      </c>
      <c r="D1500" s="68">
        <v>15.606975</v>
      </c>
      <c r="E1500" s="68">
        <v>2.66</v>
      </c>
      <c r="F1500" s="74">
        <v>7.9100000000000004E-2</v>
      </c>
      <c r="K1500" s="243" t="str">
        <f>A1500</f>
        <v>Rep</v>
      </c>
      <c r="L1500" s="244"/>
      <c r="M1500" s="115">
        <f>F1500</f>
        <v>7.9100000000000004E-2</v>
      </c>
      <c r="N1500" s="115"/>
      <c r="R1500" s="245" t="str">
        <f>K1500</f>
        <v>Rep</v>
      </c>
      <c r="S1500" s="246"/>
      <c r="T1500" s="116">
        <f>M1500</f>
        <v>7.9100000000000004E-2</v>
      </c>
      <c r="U1500" s="115"/>
    </row>
    <row r="1501" spans="1:21" ht="16.5" thickBot="1" x14ac:dyDescent="0.3">
      <c r="A1501" s="110" t="s">
        <v>592</v>
      </c>
      <c r="B1501" s="68">
        <v>1</v>
      </c>
      <c r="C1501" s="68">
        <v>34.52805</v>
      </c>
      <c r="D1501" s="68">
        <v>34.52805</v>
      </c>
      <c r="E1501" s="68">
        <v>5.89</v>
      </c>
      <c r="F1501" s="74">
        <v>2.5899999999999999E-2</v>
      </c>
      <c r="K1501" s="237" t="str">
        <f>A1508</f>
        <v>A</v>
      </c>
      <c r="L1501" s="238"/>
      <c r="M1501" s="117">
        <f>F1508</f>
        <v>0.14180000000000001</v>
      </c>
      <c r="N1501" s="117"/>
      <c r="R1501" s="239" t="str">
        <f t="shared" ref="R1501:R1504" si="118">K1501</f>
        <v>A</v>
      </c>
      <c r="S1501" s="240"/>
      <c r="T1501" s="118">
        <f t="shared" ref="T1501:T1504" si="119">M1501</f>
        <v>0.14180000000000001</v>
      </c>
      <c r="U1501" s="117"/>
    </row>
    <row r="1502" spans="1:21" ht="16.5" thickBot="1" x14ac:dyDescent="0.3">
      <c r="A1502" s="110" t="s">
        <v>618</v>
      </c>
      <c r="B1502" s="68">
        <v>3</v>
      </c>
      <c r="C1502" s="68">
        <v>26.380175000000001</v>
      </c>
      <c r="D1502" s="68">
        <v>8.7933917000000008</v>
      </c>
      <c r="E1502" s="68">
        <v>1.5</v>
      </c>
      <c r="F1502" s="74">
        <v>0.24829999999999999</v>
      </c>
      <c r="K1502" s="237" t="str">
        <f>A1502</f>
        <v>A*Rep</v>
      </c>
      <c r="L1502" s="238"/>
      <c r="M1502" s="117">
        <f>F1502</f>
        <v>0.24829999999999999</v>
      </c>
      <c r="N1502" s="119"/>
      <c r="R1502" s="239" t="str">
        <f t="shared" si="118"/>
        <v>A*Rep</v>
      </c>
      <c r="S1502" s="240"/>
      <c r="T1502" s="118">
        <f t="shared" si="119"/>
        <v>0.24829999999999999</v>
      </c>
      <c r="U1502" s="119"/>
    </row>
    <row r="1503" spans="1:21" ht="16.5" thickBot="1" x14ac:dyDescent="0.3">
      <c r="A1503" s="110" t="s">
        <v>593</v>
      </c>
      <c r="B1503" s="68">
        <v>3</v>
      </c>
      <c r="C1503" s="68">
        <v>114.738325</v>
      </c>
      <c r="D1503" s="68">
        <v>38.246108300000003</v>
      </c>
      <c r="E1503" s="68">
        <v>6.53</v>
      </c>
      <c r="F1503" s="74">
        <v>3.5000000000000001E-3</v>
      </c>
      <c r="K1503" s="237" t="str">
        <f>A1503</f>
        <v>B</v>
      </c>
      <c r="L1503" s="238"/>
      <c r="M1503" s="117">
        <f>F1503</f>
        <v>3.5000000000000001E-3</v>
      </c>
      <c r="N1503" s="117"/>
      <c r="R1503" s="239" t="str">
        <f t="shared" si="118"/>
        <v>B</v>
      </c>
      <c r="S1503" s="240"/>
      <c r="T1503" s="118">
        <f t="shared" si="119"/>
        <v>3.5000000000000001E-3</v>
      </c>
      <c r="U1503" s="117"/>
    </row>
    <row r="1504" spans="1:21" ht="15.75" x14ac:dyDescent="0.25">
      <c r="A1504" s="109" t="s">
        <v>619</v>
      </c>
      <c r="B1504" s="77">
        <v>3</v>
      </c>
      <c r="C1504" s="77">
        <v>45.702424999999998</v>
      </c>
      <c r="D1504" s="77">
        <v>15.2341417</v>
      </c>
      <c r="E1504" s="77">
        <v>2.6</v>
      </c>
      <c r="F1504" s="78">
        <v>8.4000000000000005E-2</v>
      </c>
      <c r="K1504" s="237" t="str">
        <f>A1504</f>
        <v>A*B</v>
      </c>
      <c r="L1504" s="238"/>
      <c r="M1504" s="117">
        <f>F1504</f>
        <v>8.4000000000000005E-2</v>
      </c>
      <c r="N1504" s="117"/>
      <c r="R1504" s="239" t="str">
        <f t="shared" si="118"/>
        <v>A*B</v>
      </c>
      <c r="S1504" s="240"/>
      <c r="T1504" s="118">
        <f t="shared" si="119"/>
        <v>8.4000000000000005E-2</v>
      </c>
      <c r="U1504" s="117"/>
    </row>
    <row r="1505" spans="1:21" ht="16.5" thickBot="1" x14ac:dyDescent="0.3">
      <c r="A1505" s="65"/>
      <c r="K1505" s="231" t="s">
        <v>1120</v>
      </c>
      <c r="L1505" s="232"/>
      <c r="M1505" s="233">
        <f>B1497</f>
        <v>4.0675179999999997</v>
      </c>
      <c r="N1505" s="234"/>
      <c r="R1505" s="235" t="s">
        <v>1120</v>
      </c>
      <c r="S1505" s="236"/>
      <c r="T1505" s="233">
        <f>M1505</f>
        <v>4.0675179999999997</v>
      </c>
      <c r="U1505" s="234"/>
    </row>
    <row r="1506" spans="1:21" ht="25.5" customHeight="1" thickBot="1" x14ac:dyDescent="0.3">
      <c r="A1506" s="253" t="s">
        <v>620</v>
      </c>
      <c r="B1506" s="252"/>
      <c r="C1506" s="252"/>
      <c r="D1506" s="252"/>
      <c r="E1506" s="252"/>
      <c r="F1506" s="252"/>
      <c r="J1506">
        <v>1</v>
      </c>
    </row>
    <row r="1507" spans="1:21" ht="39.75" thickBot="1" x14ac:dyDescent="0.3">
      <c r="A1507" s="84" t="s">
        <v>605</v>
      </c>
      <c r="B1507" s="83" t="s">
        <v>606</v>
      </c>
      <c r="C1507" s="83" t="s">
        <v>617</v>
      </c>
      <c r="D1507" s="83" t="s">
        <v>608</v>
      </c>
      <c r="E1507" s="83" t="s">
        <v>609</v>
      </c>
      <c r="F1507" s="95" t="s">
        <v>610</v>
      </c>
      <c r="J1507">
        <v>2</v>
      </c>
    </row>
    <row r="1508" spans="1:21" x14ac:dyDescent="0.25">
      <c r="A1508" s="109" t="s">
        <v>592</v>
      </c>
      <c r="B1508" s="77">
        <v>1</v>
      </c>
      <c r="C1508" s="77">
        <v>34.52805</v>
      </c>
      <c r="D1508" s="77">
        <v>34.52805</v>
      </c>
      <c r="E1508" s="77">
        <v>3.93</v>
      </c>
      <c r="F1508" s="78">
        <v>0.14180000000000001</v>
      </c>
      <c r="J1508">
        <v>3</v>
      </c>
    </row>
    <row r="1509" spans="1:21" x14ac:dyDescent="0.25">
      <c r="A1509" s="79"/>
      <c r="J1509">
        <v>4</v>
      </c>
    </row>
    <row r="1510" spans="1:21" x14ac:dyDescent="0.25">
      <c r="A1510" s="79"/>
      <c r="J1510">
        <v>5</v>
      </c>
    </row>
    <row r="1511" spans="1:21" x14ac:dyDescent="0.25">
      <c r="J1511">
        <v>6</v>
      </c>
    </row>
    <row r="1512" spans="1:21" x14ac:dyDescent="0.25">
      <c r="A1512" s="80"/>
      <c r="J1512">
        <v>7</v>
      </c>
    </row>
    <row r="1513" spans="1:21" ht="31.5" x14ac:dyDescent="0.25">
      <c r="A1513" s="64" t="s">
        <v>590</v>
      </c>
      <c r="J1513">
        <v>8</v>
      </c>
    </row>
    <row r="1514" spans="1:21" x14ac:dyDescent="0.25">
      <c r="A1514" s="79"/>
      <c r="J1514">
        <v>9</v>
      </c>
    </row>
    <row r="1515" spans="1:21" ht="25.5" x14ac:dyDescent="0.25">
      <c r="A1515" s="81" t="s">
        <v>595</v>
      </c>
      <c r="J1515">
        <v>10</v>
      </c>
    </row>
    <row r="1516" spans="1:21" x14ac:dyDescent="0.25">
      <c r="A1516" s="81"/>
      <c r="J1516">
        <v>11</v>
      </c>
    </row>
    <row r="1517" spans="1:21" ht="38.25" x14ac:dyDescent="0.25">
      <c r="A1517" s="81" t="s">
        <v>757</v>
      </c>
      <c r="J1517">
        <v>12</v>
      </c>
    </row>
    <row r="1518" spans="1:21" ht="15.75" thickBot="1" x14ac:dyDescent="0.3">
      <c r="A1518" s="65"/>
      <c r="J1518">
        <v>13</v>
      </c>
    </row>
    <row r="1519" spans="1:21" ht="39.75" thickBot="1" x14ac:dyDescent="0.3">
      <c r="A1519" s="90" t="s">
        <v>605</v>
      </c>
      <c r="B1519" s="91" t="s">
        <v>606</v>
      </c>
      <c r="C1519" s="91" t="s">
        <v>607</v>
      </c>
      <c r="D1519" s="91" t="s">
        <v>608</v>
      </c>
      <c r="E1519" s="91" t="s">
        <v>609</v>
      </c>
      <c r="F1519" s="92" t="s">
        <v>610</v>
      </c>
      <c r="J1519">
        <v>14</v>
      </c>
    </row>
    <row r="1520" spans="1:21" ht="15.75" thickBot="1" x14ac:dyDescent="0.3">
      <c r="A1520" s="110" t="s">
        <v>611</v>
      </c>
      <c r="B1520" s="68">
        <v>13</v>
      </c>
      <c r="C1520" s="68">
        <v>4105.5116619999999</v>
      </c>
      <c r="D1520" s="68">
        <v>315.80858899999998</v>
      </c>
      <c r="E1520" s="68">
        <v>3.07</v>
      </c>
      <c r="F1520" s="74">
        <v>1.46E-2</v>
      </c>
      <c r="J1520">
        <v>15</v>
      </c>
    </row>
    <row r="1521" spans="1:21" ht="15.75" thickBot="1" x14ac:dyDescent="0.3">
      <c r="A1521" s="110" t="s">
        <v>612</v>
      </c>
      <c r="B1521" s="68">
        <v>18</v>
      </c>
      <c r="C1521" s="68">
        <v>1853.8167249999999</v>
      </c>
      <c r="D1521" s="68">
        <v>102.989818</v>
      </c>
      <c r="E1521" s="68"/>
      <c r="F1521" s="74"/>
      <c r="J1521">
        <v>16</v>
      </c>
    </row>
    <row r="1522" spans="1:21" ht="25.5" x14ac:dyDescent="0.25">
      <c r="A1522" s="109" t="s">
        <v>613</v>
      </c>
      <c r="B1522" s="77">
        <v>31</v>
      </c>
      <c r="C1522" s="77">
        <v>5959.3283869999996</v>
      </c>
      <c r="D1522" s="77"/>
      <c r="E1522" s="77"/>
      <c r="F1522" s="78"/>
      <c r="J1522">
        <v>17</v>
      </c>
    </row>
    <row r="1523" spans="1:21" ht="15.75" thickBot="1" x14ac:dyDescent="0.3">
      <c r="A1523" s="65"/>
      <c r="J1523">
        <v>18</v>
      </c>
    </row>
    <row r="1524" spans="1:21" ht="27" thickBot="1" x14ac:dyDescent="0.3">
      <c r="A1524" s="93" t="s">
        <v>614</v>
      </c>
      <c r="B1524" s="91" t="s">
        <v>615</v>
      </c>
      <c r="C1524" s="91" t="s">
        <v>616</v>
      </c>
      <c r="D1524" s="92" t="s">
        <v>758</v>
      </c>
      <c r="J1524">
        <v>19</v>
      </c>
    </row>
    <row r="1525" spans="1:21" x14ac:dyDescent="0.25">
      <c r="A1525" s="94">
        <v>0.68892200000000003</v>
      </c>
      <c r="B1525" s="77">
        <v>20.177980000000002</v>
      </c>
      <c r="C1525" s="77">
        <v>10.148389999999999</v>
      </c>
      <c r="D1525" s="78">
        <v>50.294379999999997</v>
      </c>
      <c r="J1525">
        <v>20</v>
      </c>
    </row>
    <row r="1526" spans="1:21" ht="15.75" thickBot="1" x14ac:dyDescent="0.3">
      <c r="A1526" s="65"/>
      <c r="J1526">
        <v>21</v>
      </c>
    </row>
    <row r="1527" spans="1:21" ht="39.75" thickBot="1" x14ac:dyDescent="0.3">
      <c r="A1527" s="90" t="s">
        <v>605</v>
      </c>
      <c r="B1527" s="91" t="s">
        <v>606</v>
      </c>
      <c r="C1527" s="91" t="s">
        <v>617</v>
      </c>
      <c r="D1527" s="91" t="s">
        <v>608</v>
      </c>
      <c r="E1527" s="91" t="s">
        <v>609</v>
      </c>
      <c r="F1527" s="92" t="s">
        <v>610</v>
      </c>
      <c r="K1527" s="241" t="s">
        <v>1119</v>
      </c>
      <c r="L1527" s="241"/>
      <c r="M1527" s="112" t="str">
        <f>F1527</f>
        <v>Pr &gt; F</v>
      </c>
      <c r="N1527" s="113" t="str">
        <f>A1517</f>
        <v>Variable dependiente: DFPCM5</v>
      </c>
      <c r="R1527" s="242" t="str">
        <f>K1527</f>
        <v>Fuente de variación (FV)</v>
      </c>
      <c r="S1527" s="242"/>
      <c r="T1527" s="112"/>
      <c r="U1527" s="114" t="str">
        <f>N1527</f>
        <v>Variable dependiente: DFPCM5</v>
      </c>
    </row>
    <row r="1528" spans="1:21" ht="16.5" thickBot="1" x14ac:dyDescent="0.3">
      <c r="A1528" s="110" t="s">
        <v>594</v>
      </c>
      <c r="B1528" s="68">
        <v>3</v>
      </c>
      <c r="C1528" s="68">
        <v>593.01923799999997</v>
      </c>
      <c r="D1528" s="68">
        <v>197.673079</v>
      </c>
      <c r="E1528" s="68">
        <v>1.92</v>
      </c>
      <c r="F1528" s="74">
        <v>0.16259999999999999</v>
      </c>
      <c r="K1528" s="243" t="str">
        <f>A1528</f>
        <v>Rep</v>
      </c>
      <c r="L1528" s="244"/>
      <c r="M1528" s="115">
        <f>F1528</f>
        <v>0.16259999999999999</v>
      </c>
      <c r="N1528" s="115"/>
      <c r="R1528" s="245" t="str">
        <f>K1528</f>
        <v>Rep</v>
      </c>
      <c r="S1528" s="246"/>
      <c r="T1528" s="116">
        <f>M1528</f>
        <v>0.16259999999999999</v>
      </c>
      <c r="U1528" s="115"/>
    </row>
    <row r="1529" spans="1:21" ht="16.5" thickBot="1" x14ac:dyDescent="0.3">
      <c r="A1529" s="110" t="s">
        <v>592</v>
      </c>
      <c r="B1529" s="68">
        <v>1</v>
      </c>
      <c r="C1529" s="68">
        <v>724.09151299999996</v>
      </c>
      <c r="D1529" s="68">
        <v>724.09151299999996</v>
      </c>
      <c r="E1529" s="68">
        <v>7.03</v>
      </c>
      <c r="F1529" s="74">
        <v>1.6199999999999999E-2</v>
      </c>
      <c r="K1529" s="237" t="str">
        <f>A1536</f>
        <v>A</v>
      </c>
      <c r="L1529" s="238"/>
      <c r="M1529" s="117">
        <f>F1536</f>
        <v>0.1094</v>
      </c>
      <c r="N1529" s="117"/>
      <c r="R1529" s="239" t="str">
        <f t="shared" ref="R1529:R1532" si="120">K1529</f>
        <v>A</v>
      </c>
      <c r="S1529" s="240"/>
      <c r="T1529" s="118">
        <f t="shared" ref="T1529:T1532" si="121">M1529</f>
        <v>0.1094</v>
      </c>
      <c r="U1529" s="117"/>
    </row>
    <row r="1530" spans="1:21" ht="16.5" thickBot="1" x14ac:dyDescent="0.3">
      <c r="A1530" s="110" t="s">
        <v>618</v>
      </c>
      <c r="B1530" s="68">
        <v>3</v>
      </c>
      <c r="C1530" s="68">
        <v>427.227238</v>
      </c>
      <c r="D1530" s="68">
        <v>142.40907899999999</v>
      </c>
      <c r="E1530" s="68">
        <v>1.38</v>
      </c>
      <c r="F1530" s="74">
        <v>0.28010000000000002</v>
      </c>
      <c r="K1530" s="237" t="str">
        <f>A1530</f>
        <v>A*Rep</v>
      </c>
      <c r="L1530" s="238"/>
      <c r="M1530" s="117">
        <f>F1530</f>
        <v>0.28010000000000002</v>
      </c>
      <c r="N1530" s="119"/>
      <c r="R1530" s="239" t="str">
        <f t="shared" si="120"/>
        <v>A*Rep</v>
      </c>
      <c r="S1530" s="240"/>
      <c r="T1530" s="118">
        <f t="shared" si="121"/>
        <v>0.28010000000000002</v>
      </c>
      <c r="U1530" s="119"/>
    </row>
    <row r="1531" spans="1:21" ht="16.5" thickBot="1" x14ac:dyDescent="0.3">
      <c r="A1531" s="110" t="s">
        <v>593</v>
      </c>
      <c r="B1531" s="68">
        <v>3</v>
      </c>
      <c r="C1531" s="68">
        <v>1344.5927380000001</v>
      </c>
      <c r="D1531" s="68">
        <v>448.19757900000002</v>
      </c>
      <c r="E1531" s="68">
        <v>4.3499999999999996</v>
      </c>
      <c r="F1531" s="74">
        <v>1.7999999999999999E-2</v>
      </c>
      <c r="K1531" s="237" t="str">
        <f>A1531</f>
        <v>B</v>
      </c>
      <c r="L1531" s="238"/>
      <c r="M1531" s="117">
        <f>F1531</f>
        <v>1.7999999999999999E-2</v>
      </c>
      <c r="N1531" s="117"/>
      <c r="R1531" s="239" t="str">
        <f t="shared" si="120"/>
        <v>B</v>
      </c>
      <c r="S1531" s="240"/>
      <c r="T1531" s="118">
        <f t="shared" si="121"/>
        <v>1.7999999999999999E-2</v>
      </c>
      <c r="U1531" s="117"/>
    </row>
    <row r="1532" spans="1:21" ht="15.75" x14ac:dyDescent="0.25">
      <c r="A1532" s="109" t="s">
        <v>619</v>
      </c>
      <c r="B1532" s="77">
        <v>3</v>
      </c>
      <c r="C1532" s="77">
        <v>1016.5809379999999</v>
      </c>
      <c r="D1532" s="77">
        <v>338.86031200000002</v>
      </c>
      <c r="E1532" s="77">
        <v>3.29</v>
      </c>
      <c r="F1532" s="78">
        <v>4.4499999999999998E-2</v>
      </c>
      <c r="K1532" s="237" t="str">
        <f>A1532</f>
        <v>A*B</v>
      </c>
      <c r="L1532" s="238"/>
      <c r="M1532" s="117">
        <f>F1532</f>
        <v>4.4499999999999998E-2</v>
      </c>
      <c r="N1532" s="117"/>
      <c r="R1532" s="239" t="str">
        <f t="shared" si="120"/>
        <v>A*B</v>
      </c>
      <c r="S1532" s="240"/>
      <c r="T1532" s="118">
        <f t="shared" si="121"/>
        <v>4.4499999999999998E-2</v>
      </c>
      <c r="U1532" s="117"/>
    </row>
    <row r="1533" spans="1:21" ht="16.5" thickBot="1" x14ac:dyDescent="0.3">
      <c r="A1533" s="65"/>
      <c r="K1533" s="231" t="s">
        <v>1120</v>
      </c>
      <c r="L1533" s="232"/>
      <c r="M1533" s="233">
        <f>B1525</f>
        <v>20.177980000000002</v>
      </c>
      <c r="N1533" s="234"/>
      <c r="R1533" s="235" t="s">
        <v>1120</v>
      </c>
      <c r="S1533" s="236"/>
      <c r="T1533" s="233">
        <f>M1533</f>
        <v>20.177980000000002</v>
      </c>
      <c r="U1533" s="234"/>
    </row>
    <row r="1534" spans="1:21" ht="25.5" customHeight="1" thickBot="1" x14ac:dyDescent="0.3">
      <c r="A1534" s="253" t="s">
        <v>620</v>
      </c>
      <c r="B1534" s="252"/>
      <c r="C1534" s="252"/>
      <c r="D1534" s="252"/>
      <c r="E1534" s="252"/>
      <c r="F1534" s="252"/>
      <c r="J1534">
        <v>1</v>
      </c>
    </row>
    <row r="1535" spans="1:21" ht="39.75" thickBot="1" x14ac:dyDescent="0.3">
      <c r="A1535" s="84" t="s">
        <v>605</v>
      </c>
      <c r="B1535" s="83" t="s">
        <v>606</v>
      </c>
      <c r="C1535" s="83" t="s">
        <v>617</v>
      </c>
      <c r="D1535" s="83" t="s">
        <v>608</v>
      </c>
      <c r="E1535" s="83" t="s">
        <v>609</v>
      </c>
      <c r="F1535" s="95" t="s">
        <v>610</v>
      </c>
      <c r="J1535">
        <v>2</v>
      </c>
    </row>
    <row r="1536" spans="1:21" x14ac:dyDescent="0.25">
      <c r="A1536" s="109" t="s">
        <v>592</v>
      </c>
      <c r="B1536" s="77">
        <v>1</v>
      </c>
      <c r="C1536" s="77">
        <v>724.09151250000002</v>
      </c>
      <c r="D1536" s="77">
        <v>724.09151250000002</v>
      </c>
      <c r="E1536" s="77">
        <v>5.08</v>
      </c>
      <c r="F1536" s="78">
        <v>0.1094</v>
      </c>
      <c r="J1536">
        <v>3</v>
      </c>
    </row>
    <row r="1537" spans="1:10" x14ac:dyDescent="0.25">
      <c r="A1537" s="79"/>
      <c r="J1537">
        <v>4</v>
      </c>
    </row>
    <row r="1538" spans="1:10" x14ac:dyDescent="0.25">
      <c r="A1538" s="79"/>
      <c r="J1538">
        <v>5</v>
      </c>
    </row>
    <row r="1539" spans="1:10" x14ac:dyDescent="0.25">
      <c r="J1539">
        <v>6</v>
      </c>
    </row>
    <row r="1540" spans="1:10" x14ac:dyDescent="0.25">
      <c r="A1540" s="80"/>
      <c r="J1540">
        <v>7</v>
      </c>
    </row>
    <row r="1541" spans="1:10" ht="31.5" x14ac:dyDescent="0.25">
      <c r="A1541" s="64" t="s">
        <v>590</v>
      </c>
      <c r="J1541">
        <v>8</v>
      </c>
    </row>
    <row r="1542" spans="1:10" x14ac:dyDescent="0.25">
      <c r="A1542" s="79"/>
      <c r="J1542">
        <v>9</v>
      </c>
    </row>
    <row r="1543" spans="1:10" ht="25.5" x14ac:dyDescent="0.25">
      <c r="A1543" s="81" t="s">
        <v>595</v>
      </c>
      <c r="J1543">
        <v>10</v>
      </c>
    </row>
    <row r="1544" spans="1:10" x14ac:dyDescent="0.25">
      <c r="A1544" s="81"/>
      <c r="J1544">
        <v>11</v>
      </c>
    </row>
    <row r="1545" spans="1:10" ht="38.25" x14ac:dyDescent="0.25">
      <c r="A1545" s="81" t="s">
        <v>759</v>
      </c>
      <c r="J1545">
        <v>12</v>
      </c>
    </row>
    <row r="1546" spans="1:10" ht="15.75" thickBot="1" x14ac:dyDescent="0.3">
      <c r="A1546" s="65"/>
      <c r="J1546">
        <v>13</v>
      </c>
    </row>
    <row r="1547" spans="1:10" ht="39.75" thickBot="1" x14ac:dyDescent="0.3">
      <c r="A1547" s="90" t="s">
        <v>605</v>
      </c>
      <c r="B1547" s="91" t="s">
        <v>606</v>
      </c>
      <c r="C1547" s="91" t="s">
        <v>607</v>
      </c>
      <c r="D1547" s="91" t="s">
        <v>608</v>
      </c>
      <c r="E1547" s="91" t="s">
        <v>609</v>
      </c>
      <c r="F1547" s="92" t="s">
        <v>610</v>
      </c>
      <c r="J1547">
        <v>14</v>
      </c>
    </row>
    <row r="1548" spans="1:10" ht="15.75" thickBot="1" x14ac:dyDescent="0.3">
      <c r="A1548" s="110" t="s">
        <v>611</v>
      </c>
      <c r="B1548" s="68">
        <v>13</v>
      </c>
      <c r="C1548" s="68">
        <v>9596.3039900000003</v>
      </c>
      <c r="D1548" s="68">
        <v>738.17723000000001</v>
      </c>
      <c r="E1548" s="68">
        <v>2.87</v>
      </c>
      <c r="F1548" s="74">
        <v>2.01E-2</v>
      </c>
      <c r="J1548">
        <v>15</v>
      </c>
    </row>
    <row r="1549" spans="1:10" ht="15.75" thickBot="1" x14ac:dyDescent="0.3">
      <c r="A1549" s="110" t="s">
        <v>612</v>
      </c>
      <c r="B1549" s="68">
        <v>18</v>
      </c>
      <c r="C1549" s="68">
        <v>4637.5248600000004</v>
      </c>
      <c r="D1549" s="68">
        <v>257.64026999999999</v>
      </c>
      <c r="E1549" s="68"/>
      <c r="F1549" s="74"/>
      <c r="J1549">
        <v>16</v>
      </c>
    </row>
    <row r="1550" spans="1:10" ht="25.5" x14ac:dyDescent="0.25">
      <c r="A1550" s="109" t="s">
        <v>613</v>
      </c>
      <c r="B1550" s="77">
        <v>31</v>
      </c>
      <c r="C1550" s="77">
        <v>14233.82885</v>
      </c>
      <c r="D1550" s="77"/>
      <c r="E1550" s="77"/>
      <c r="F1550" s="78"/>
      <c r="J1550">
        <v>17</v>
      </c>
    </row>
    <row r="1551" spans="1:10" ht="15.75" thickBot="1" x14ac:dyDescent="0.3">
      <c r="A1551" s="65"/>
      <c r="J1551">
        <v>18</v>
      </c>
    </row>
    <row r="1552" spans="1:10" ht="27" thickBot="1" x14ac:dyDescent="0.3">
      <c r="A1552" s="93" t="s">
        <v>614</v>
      </c>
      <c r="B1552" s="91" t="s">
        <v>615</v>
      </c>
      <c r="C1552" s="91" t="s">
        <v>616</v>
      </c>
      <c r="D1552" s="92" t="s">
        <v>760</v>
      </c>
      <c r="J1552">
        <v>19</v>
      </c>
    </row>
    <row r="1553" spans="1:21" x14ac:dyDescent="0.25">
      <c r="A1553" s="94">
        <v>0.67418999999999996</v>
      </c>
      <c r="B1553" s="77">
        <v>33.244079999999997</v>
      </c>
      <c r="C1553" s="77">
        <v>16.051179999999999</v>
      </c>
      <c r="D1553" s="78">
        <v>48.282809999999998</v>
      </c>
      <c r="J1553">
        <v>20</v>
      </c>
    </row>
    <row r="1554" spans="1:21" ht="15.75" thickBot="1" x14ac:dyDescent="0.3">
      <c r="A1554" s="65"/>
      <c r="J1554">
        <v>21</v>
      </c>
    </row>
    <row r="1555" spans="1:21" ht="39.75" thickBot="1" x14ac:dyDescent="0.3">
      <c r="A1555" s="90" t="s">
        <v>605</v>
      </c>
      <c r="B1555" s="91" t="s">
        <v>606</v>
      </c>
      <c r="C1555" s="91" t="s">
        <v>617</v>
      </c>
      <c r="D1555" s="91" t="s">
        <v>608</v>
      </c>
      <c r="E1555" s="91" t="s">
        <v>609</v>
      </c>
      <c r="F1555" s="92" t="s">
        <v>610</v>
      </c>
      <c r="K1555" s="241" t="s">
        <v>1119</v>
      </c>
      <c r="L1555" s="241"/>
      <c r="M1555" s="112" t="str">
        <f>F1555</f>
        <v>Pr &gt; F</v>
      </c>
      <c r="N1555" s="113" t="str">
        <f>A1545</f>
        <v>Variable dependiente: DFPCM6</v>
      </c>
      <c r="R1555" s="242" t="str">
        <f>K1555</f>
        <v>Fuente de variación (FV)</v>
      </c>
      <c r="S1555" s="242"/>
      <c r="T1555" s="112"/>
      <c r="U1555" s="114" t="str">
        <f>N1555</f>
        <v>Variable dependiente: DFPCM6</v>
      </c>
    </row>
    <row r="1556" spans="1:21" ht="16.5" thickBot="1" x14ac:dyDescent="0.3">
      <c r="A1556" s="110" t="s">
        <v>594</v>
      </c>
      <c r="B1556" s="68">
        <v>3</v>
      </c>
      <c r="C1556" s="68">
        <v>5229.7455339999997</v>
      </c>
      <c r="D1556" s="68">
        <v>1743.248511</v>
      </c>
      <c r="E1556" s="68">
        <v>6.77</v>
      </c>
      <c r="F1556" s="74">
        <v>3.0000000000000001E-3</v>
      </c>
      <c r="K1556" s="243" t="str">
        <f>A1556</f>
        <v>Rep</v>
      </c>
      <c r="L1556" s="244"/>
      <c r="M1556" s="115">
        <f>F1556</f>
        <v>3.0000000000000001E-3</v>
      </c>
      <c r="N1556" s="115"/>
      <c r="R1556" s="245" t="str">
        <f>K1556</f>
        <v>Rep</v>
      </c>
      <c r="S1556" s="246"/>
      <c r="T1556" s="116">
        <f>M1556</f>
        <v>3.0000000000000001E-3</v>
      </c>
      <c r="U1556" s="115"/>
    </row>
    <row r="1557" spans="1:21" ht="16.5" thickBot="1" x14ac:dyDescent="0.3">
      <c r="A1557" s="110" t="s">
        <v>592</v>
      </c>
      <c r="B1557" s="68">
        <v>1</v>
      </c>
      <c r="C1557" s="68">
        <v>1004.304153</v>
      </c>
      <c r="D1557" s="68">
        <v>1004.304153</v>
      </c>
      <c r="E1557" s="68">
        <v>3.9</v>
      </c>
      <c r="F1557" s="74">
        <v>6.3899999999999998E-2</v>
      </c>
      <c r="K1557" s="237" t="str">
        <f>A1564</f>
        <v>A</v>
      </c>
      <c r="L1557" s="238"/>
      <c r="M1557" s="117">
        <f>F1564</f>
        <v>0.1452</v>
      </c>
      <c r="N1557" s="117"/>
      <c r="R1557" s="239" t="str">
        <f t="shared" ref="R1557:R1560" si="122">K1557</f>
        <v>A</v>
      </c>
      <c r="S1557" s="240"/>
      <c r="T1557" s="118">
        <f t="shared" ref="T1557:T1560" si="123">M1557</f>
        <v>0.1452</v>
      </c>
      <c r="U1557" s="117"/>
    </row>
    <row r="1558" spans="1:21" ht="16.5" thickBot="1" x14ac:dyDescent="0.3">
      <c r="A1558" s="110" t="s">
        <v>618</v>
      </c>
      <c r="B1558" s="68">
        <v>3</v>
      </c>
      <c r="C1558" s="68">
        <v>786.284584</v>
      </c>
      <c r="D1558" s="68">
        <v>262.09486099999998</v>
      </c>
      <c r="E1558" s="68">
        <v>1.02</v>
      </c>
      <c r="F1558" s="74">
        <v>0.40820000000000001</v>
      </c>
      <c r="K1558" s="237" t="str">
        <f>A1558</f>
        <v>A*Rep</v>
      </c>
      <c r="L1558" s="238"/>
      <c r="M1558" s="117">
        <f>F1558</f>
        <v>0.40820000000000001</v>
      </c>
      <c r="N1558" s="119"/>
      <c r="R1558" s="239" t="str">
        <f t="shared" si="122"/>
        <v>A*Rep</v>
      </c>
      <c r="S1558" s="240"/>
      <c r="T1558" s="118">
        <f t="shared" si="123"/>
        <v>0.40820000000000001</v>
      </c>
      <c r="U1558" s="119"/>
    </row>
    <row r="1559" spans="1:21" ht="16.5" thickBot="1" x14ac:dyDescent="0.3">
      <c r="A1559" s="110" t="s">
        <v>593</v>
      </c>
      <c r="B1559" s="68">
        <v>3</v>
      </c>
      <c r="C1559" s="68">
        <v>2350.5355589999999</v>
      </c>
      <c r="D1559" s="68">
        <v>783.51185299999997</v>
      </c>
      <c r="E1559" s="68">
        <v>3.04</v>
      </c>
      <c r="F1559" s="74">
        <v>5.57E-2</v>
      </c>
      <c r="K1559" s="237" t="str">
        <f>A1559</f>
        <v>B</v>
      </c>
      <c r="L1559" s="238"/>
      <c r="M1559" s="117">
        <f>F1559</f>
        <v>5.57E-2</v>
      </c>
      <c r="N1559" s="117"/>
      <c r="R1559" s="239" t="str">
        <f t="shared" si="122"/>
        <v>B</v>
      </c>
      <c r="S1559" s="240"/>
      <c r="T1559" s="118">
        <f t="shared" si="123"/>
        <v>5.57E-2</v>
      </c>
      <c r="U1559" s="117"/>
    </row>
    <row r="1560" spans="1:21" ht="15.75" x14ac:dyDescent="0.25">
      <c r="A1560" s="109" t="s">
        <v>619</v>
      </c>
      <c r="B1560" s="77">
        <v>3</v>
      </c>
      <c r="C1560" s="77">
        <v>225.43415899999999</v>
      </c>
      <c r="D1560" s="77">
        <v>75.144720000000007</v>
      </c>
      <c r="E1560" s="77">
        <v>0.28999999999999998</v>
      </c>
      <c r="F1560" s="78">
        <v>0.83089999999999997</v>
      </c>
      <c r="K1560" s="237" t="str">
        <f>A1560</f>
        <v>A*B</v>
      </c>
      <c r="L1560" s="238"/>
      <c r="M1560" s="117">
        <f>F1560</f>
        <v>0.83089999999999997</v>
      </c>
      <c r="N1560" s="117"/>
      <c r="R1560" s="239" t="str">
        <f t="shared" si="122"/>
        <v>A*B</v>
      </c>
      <c r="S1560" s="240"/>
      <c r="T1560" s="118">
        <f t="shared" si="123"/>
        <v>0.83089999999999997</v>
      </c>
      <c r="U1560" s="117"/>
    </row>
    <row r="1561" spans="1:21" ht="16.5" thickBot="1" x14ac:dyDescent="0.3">
      <c r="A1561" s="65"/>
      <c r="K1561" s="231" t="s">
        <v>1120</v>
      </c>
      <c r="L1561" s="232"/>
      <c r="M1561" s="233">
        <f>B1553</f>
        <v>33.244079999999997</v>
      </c>
      <c r="N1561" s="234"/>
      <c r="R1561" s="235" t="s">
        <v>1120</v>
      </c>
      <c r="S1561" s="236"/>
      <c r="T1561" s="233">
        <f>M1561</f>
        <v>33.244079999999997</v>
      </c>
      <c r="U1561" s="234"/>
    </row>
    <row r="1562" spans="1:21" ht="25.5" customHeight="1" thickBot="1" x14ac:dyDescent="0.3">
      <c r="A1562" s="253" t="s">
        <v>620</v>
      </c>
      <c r="B1562" s="252"/>
      <c r="C1562" s="252"/>
      <c r="D1562" s="252"/>
      <c r="E1562" s="252"/>
      <c r="F1562" s="252"/>
      <c r="J1562">
        <v>1</v>
      </c>
    </row>
    <row r="1563" spans="1:21" ht="39.75" thickBot="1" x14ac:dyDescent="0.3">
      <c r="A1563" s="84" t="s">
        <v>605</v>
      </c>
      <c r="B1563" s="83" t="s">
        <v>606</v>
      </c>
      <c r="C1563" s="83" t="s">
        <v>617</v>
      </c>
      <c r="D1563" s="83" t="s">
        <v>608</v>
      </c>
      <c r="E1563" s="83" t="s">
        <v>609</v>
      </c>
      <c r="F1563" s="95" t="s">
        <v>610</v>
      </c>
      <c r="J1563">
        <v>2</v>
      </c>
    </row>
    <row r="1564" spans="1:21" x14ac:dyDescent="0.25">
      <c r="A1564" s="109" t="s">
        <v>592</v>
      </c>
      <c r="B1564" s="77">
        <v>1</v>
      </c>
      <c r="C1564" s="77">
        <v>1004.304153</v>
      </c>
      <c r="D1564" s="77">
        <v>1004.304153</v>
      </c>
      <c r="E1564" s="77">
        <v>3.83</v>
      </c>
      <c r="F1564" s="78">
        <v>0.1452</v>
      </c>
      <c r="J1564">
        <v>3</v>
      </c>
    </row>
    <row r="1565" spans="1:21" x14ac:dyDescent="0.25">
      <c r="A1565" s="79"/>
      <c r="J1565">
        <v>4</v>
      </c>
    </row>
    <row r="1566" spans="1:21" x14ac:dyDescent="0.25">
      <c r="A1566" s="79"/>
      <c r="J1566">
        <v>5</v>
      </c>
    </row>
    <row r="1567" spans="1:21" x14ac:dyDescent="0.25">
      <c r="J1567">
        <v>6</v>
      </c>
    </row>
    <row r="1568" spans="1:21" x14ac:dyDescent="0.25">
      <c r="A1568" s="80"/>
      <c r="J1568">
        <v>7</v>
      </c>
    </row>
    <row r="1569" spans="1:45" ht="31.5" x14ac:dyDescent="0.25">
      <c r="A1569" s="64" t="s">
        <v>590</v>
      </c>
      <c r="J1569">
        <v>8</v>
      </c>
    </row>
    <row r="1570" spans="1:45" x14ac:dyDescent="0.25">
      <c r="A1570" s="79"/>
      <c r="J1570">
        <v>9</v>
      </c>
    </row>
    <row r="1571" spans="1:45" ht="25.5" x14ac:dyDescent="0.25">
      <c r="A1571" s="81" t="s">
        <v>595</v>
      </c>
      <c r="J1571">
        <v>10</v>
      </c>
    </row>
    <row r="1572" spans="1:45" x14ac:dyDescent="0.25">
      <c r="A1572" s="81"/>
      <c r="J1572">
        <v>11</v>
      </c>
    </row>
    <row r="1573" spans="1:45" ht="38.25" x14ac:dyDescent="0.25">
      <c r="A1573" s="81" t="s">
        <v>761</v>
      </c>
      <c r="J1573">
        <v>12</v>
      </c>
    </row>
    <row r="1574" spans="1:45" ht="15.75" thickBot="1" x14ac:dyDescent="0.3">
      <c r="A1574" s="65"/>
      <c r="J1574">
        <v>13</v>
      </c>
    </row>
    <row r="1575" spans="1:45" ht="39.75" thickBot="1" x14ac:dyDescent="0.3">
      <c r="A1575" s="90" t="s">
        <v>605</v>
      </c>
      <c r="B1575" s="91" t="s">
        <v>606</v>
      </c>
      <c r="C1575" s="91" t="s">
        <v>607</v>
      </c>
      <c r="D1575" s="91" t="s">
        <v>608</v>
      </c>
      <c r="E1575" s="91" t="s">
        <v>609</v>
      </c>
      <c r="F1575" s="92" t="s">
        <v>610</v>
      </c>
      <c r="J1575">
        <v>14</v>
      </c>
    </row>
    <row r="1576" spans="1:45" ht="15.75" thickBot="1" x14ac:dyDescent="0.3">
      <c r="A1576" s="110" t="s">
        <v>611</v>
      </c>
      <c r="B1576" s="68">
        <v>13</v>
      </c>
      <c r="C1576" s="68">
        <v>6561.6781000000001</v>
      </c>
      <c r="D1576" s="68">
        <v>504.74446899999998</v>
      </c>
      <c r="E1576" s="68">
        <v>2.97</v>
      </c>
      <c r="F1576" s="74">
        <v>1.7000000000000001E-2</v>
      </c>
      <c r="J1576">
        <v>15</v>
      </c>
    </row>
    <row r="1577" spans="1:45" ht="15.75" thickBot="1" x14ac:dyDescent="0.3">
      <c r="A1577" s="110" t="s">
        <v>612</v>
      </c>
      <c r="B1577" s="68">
        <v>18</v>
      </c>
      <c r="C1577" s="68">
        <v>3057.1390500000002</v>
      </c>
      <c r="D1577" s="68">
        <v>169.841058</v>
      </c>
      <c r="E1577" s="68"/>
      <c r="F1577" s="74"/>
      <c r="J1577">
        <v>16</v>
      </c>
    </row>
    <row r="1578" spans="1:45" ht="25.5" x14ac:dyDescent="0.25">
      <c r="A1578" s="109" t="s">
        <v>613</v>
      </c>
      <c r="B1578" s="77">
        <v>31</v>
      </c>
      <c r="C1578" s="77">
        <v>9618.8171500000008</v>
      </c>
      <c r="D1578" s="77"/>
      <c r="E1578" s="77"/>
      <c r="F1578" s="78"/>
      <c r="J1578">
        <v>17</v>
      </c>
    </row>
    <row r="1579" spans="1:45" ht="15.75" thickBot="1" x14ac:dyDescent="0.3">
      <c r="A1579" s="65"/>
      <c r="J1579">
        <v>18</v>
      </c>
    </row>
    <row r="1580" spans="1:45" ht="27" thickBot="1" x14ac:dyDescent="0.3">
      <c r="A1580" s="93" t="s">
        <v>614</v>
      </c>
      <c r="B1580" s="91" t="s">
        <v>615</v>
      </c>
      <c r="C1580" s="91" t="s">
        <v>616</v>
      </c>
      <c r="D1580" s="92" t="s">
        <v>762</v>
      </c>
      <c r="J1580">
        <v>19</v>
      </c>
    </row>
    <row r="1581" spans="1:45" x14ac:dyDescent="0.25">
      <c r="A1581" s="94">
        <v>0.68217099999999997</v>
      </c>
      <c r="B1581" s="77">
        <v>33.160029999999999</v>
      </c>
      <c r="C1581" s="77">
        <v>13.032310000000001</v>
      </c>
      <c r="D1581" s="78">
        <v>39.301250000000003</v>
      </c>
      <c r="J1581">
        <v>20</v>
      </c>
    </row>
    <row r="1582" spans="1:45" ht="15.75" thickBot="1" x14ac:dyDescent="0.3">
      <c r="A1582" s="65"/>
      <c r="J1582">
        <v>21</v>
      </c>
    </row>
    <row r="1583" spans="1:45" ht="39.75" thickBot="1" x14ac:dyDescent="0.3">
      <c r="A1583" s="90" t="s">
        <v>605</v>
      </c>
      <c r="B1583" s="91" t="s">
        <v>606</v>
      </c>
      <c r="C1583" s="91" t="s">
        <v>617</v>
      </c>
      <c r="D1583" s="91" t="s">
        <v>608</v>
      </c>
      <c r="E1583" s="91" t="s">
        <v>609</v>
      </c>
      <c r="F1583" s="92" t="s">
        <v>610</v>
      </c>
      <c r="K1583" s="241" t="s">
        <v>1119</v>
      </c>
      <c r="L1583" s="241"/>
      <c r="M1583" s="112" t="str">
        <f>F1583</f>
        <v>Pr &gt; F</v>
      </c>
      <c r="N1583" s="113" t="str">
        <f>A1573</f>
        <v>Variable dependiente: DFSCM1</v>
      </c>
      <c r="R1583" s="242" t="str">
        <f>K1583</f>
        <v>Fuente de variación (FV)</v>
      </c>
      <c r="S1583" s="242"/>
      <c r="T1583" s="112"/>
      <c r="U1583" s="114" t="str">
        <f>N1583</f>
        <v>Variable dependiente: DFSCM1</v>
      </c>
      <c r="V1583">
        <v>1</v>
      </c>
      <c r="W1583">
        <v>2</v>
      </c>
      <c r="X1583">
        <v>3</v>
      </c>
      <c r="Y1583">
        <v>4</v>
      </c>
      <c r="Z1583">
        <v>5</v>
      </c>
      <c r="AA1583">
        <v>6</v>
      </c>
      <c r="AP1583" s="221"/>
      <c r="AQ1583" s="221"/>
      <c r="AR1583" s="221"/>
      <c r="AS1583" s="221"/>
    </row>
    <row r="1584" spans="1:45" ht="16.5" thickBot="1" x14ac:dyDescent="0.3">
      <c r="A1584" s="110" t="s">
        <v>594</v>
      </c>
      <c r="B1584" s="68">
        <v>3</v>
      </c>
      <c r="C1584" s="68">
        <v>1408.1678999999999</v>
      </c>
      <c r="D1584" s="68">
        <v>469.38929999999999</v>
      </c>
      <c r="E1584" s="68">
        <v>2.76</v>
      </c>
      <c r="F1584" s="74">
        <v>7.1900000000000006E-2</v>
      </c>
      <c r="K1584" s="243" t="str">
        <f>A1584</f>
        <v>Rep</v>
      </c>
      <c r="L1584" s="244"/>
      <c r="M1584" s="115">
        <f>F1584</f>
        <v>7.1900000000000006E-2</v>
      </c>
      <c r="N1584" s="115"/>
      <c r="R1584" s="245" t="str">
        <f>K1584</f>
        <v>Rep</v>
      </c>
      <c r="S1584" s="246"/>
      <c r="T1584" s="116">
        <f>M1584</f>
        <v>7.1900000000000006E-2</v>
      </c>
      <c r="U1584" s="115"/>
      <c r="AP1584" s="141"/>
      <c r="AQ1584" s="142"/>
      <c r="AR1584" s="128"/>
    </row>
    <row r="1585" spans="1:45" ht="16.5" thickBot="1" x14ac:dyDescent="0.3">
      <c r="A1585" s="110" t="s">
        <v>592</v>
      </c>
      <c r="B1585" s="68">
        <v>1</v>
      </c>
      <c r="C1585" s="68">
        <v>84.760199999999998</v>
      </c>
      <c r="D1585" s="68">
        <v>84.760199999999998</v>
      </c>
      <c r="E1585" s="68">
        <v>0.5</v>
      </c>
      <c r="F1585" s="74">
        <v>0.48899999999999999</v>
      </c>
      <c r="K1585" s="237" t="str">
        <f>A1592</f>
        <v>A</v>
      </c>
      <c r="L1585" s="238"/>
      <c r="M1585" s="117">
        <f>F1592</f>
        <v>0.65720000000000001</v>
      </c>
      <c r="N1585" s="117"/>
      <c r="R1585" s="239" t="str">
        <f t="shared" ref="R1585:R1588" si="124">K1585</f>
        <v>A</v>
      </c>
      <c r="S1585" s="240"/>
      <c r="T1585" s="118">
        <f t="shared" ref="T1585:T1588" si="125">M1585</f>
        <v>0.65720000000000001</v>
      </c>
      <c r="U1585" s="117"/>
      <c r="AP1585" s="135"/>
      <c r="AQ1585" s="144"/>
      <c r="AR1585" s="131"/>
      <c r="AS1585" s="145"/>
    </row>
    <row r="1586" spans="1:45" ht="16.5" thickBot="1" x14ac:dyDescent="0.3">
      <c r="A1586" s="110" t="s">
        <v>618</v>
      </c>
      <c r="B1586" s="68">
        <v>3</v>
      </c>
      <c r="C1586" s="68">
        <v>1055.1646499999999</v>
      </c>
      <c r="D1586" s="68">
        <v>351.72154999999998</v>
      </c>
      <c r="E1586" s="68">
        <v>2.0699999999999998</v>
      </c>
      <c r="F1586" s="74">
        <v>0.1399</v>
      </c>
      <c r="K1586" s="237" t="str">
        <f>A1586</f>
        <v>A*Rep</v>
      </c>
      <c r="L1586" s="238"/>
      <c r="M1586" s="117">
        <f>F1586</f>
        <v>0.1399</v>
      </c>
      <c r="N1586" s="119"/>
      <c r="R1586" s="239" t="str">
        <f t="shared" si="124"/>
        <v>A*Rep</v>
      </c>
      <c r="S1586" s="240"/>
      <c r="T1586" s="118">
        <f t="shared" si="125"/>
        <v>0.1399</v>
      </c>
      <c r="U1586" s="119"/>
      <c r="AP1586" s="141"/>
      <c r="AQ1586" s="142"/>
      <c r="AR1586" s="128"/>
    </row>
    <row r="1587" spans="1:45" ht="16.5" thickBot="1" x14ac:dyDescent="0.3">
      <c r="A1587" s="110" t="s">
        <v>593</v>
      </c>
      <c r="B1587" s="68">
        <v>3</v>
      </c>
      <c r="C1587" s="68">
        <v>2869.0810999999999</v>
      </c>
      <c r="D1587" s="68">
        <v>956.360367</v>
      </c>
      <c r="E1587" s="68">
        <v>5.63</v>
      </c>
      <c r="F1587" s="74">
        <v>6.7000000000000002E-3</v>
      </c>
      <c r="K1587" s="237" t="str">
        <f>A1587</f>
        <v>B</v>
      </c>
      <c r="L1587" s="238"/>
      <c r="M1587" s="117">
        <f>F1587</f>
        <v>6.7000000000000002E-3</v>
      </c>
      <c r="N1587" s="117"/>
      <c r="R1587" s="239" t="str">
        <f t="shared" si="124"/>
        <v>B</v>
      </c>
      <c r="S1587" s="240"/>
      <c r="T1587" s="118">
        <f t="shared" si="125"/>
        <v>6.7000000000000002E-3</v>
      </c>
      <c r="U1587" s="117"/>
      <c r="AP1587" s="141"/>
      <c r="AQ1587" s="142"/>
      <c r="AR1587" s="128"/>
    </row>
    <row r="1588" spans="1:45" ht="15.75" x14ac:dyDescent="0.25">
      <c r="A1588" s="109" t="s">
        <v>619</v>
      </c>
      <c r="B1588" s="77">
        <v>3</v>
      </c>
      <c r="C1588" s="77">
        <v>1144.50425</v>
      </c>
      <c r="D1588" s="77">
        <v>381.501417</v>
      </c>
      <c r="E1588" s="77">
        <v>2.25</v>
      </c>
      <c r="F1588" s="78">
        <v>0.1178</v>
      </c>
      <c r="K1588" s="237" t="str">
        <f>A1588</f>
        <v>A*B</v>
      </c>
      <c r="L1588" s="238"/>
      <c r="M1588" s="117">
        <f>F1588</f>
        <v>0.1178</v>
      </c>
      <c r="N1588" s="117"/>
      <c r="R1588" s="239" t="str">
        <f t="shared" si="124"/>
        <v>A*B</v>
      </c>
      <c r="S1588" s="240"/>
      <c r="T1588" s="118">
        <f t="shared" si="125"/>
        <v>0.1178</v>
      </c>
      <c r="U1588" s="117"/>
      <c r="AP1588" s="127"/>
      <c r="AQ1588" s="137"/>
      <c r="AR1588" s="128"/>
    </row>
    <row r="1589" spans="1:45" ht="16.5" thickBot="1" x14ac:dyDescent="0.3">
      <c r="A1589" s="65"/>
      <c r="K1589" s="231" t="s">
        <v>1120</v>
      </c>
      <c r="L1589" s="232"/>
      <c r="M1589" s="233">
        <f>B1581</f>
        <v>33.160029999999999</v>
      </c>
      <c r="N1589" s="234"/>
      <c r="R1589" s="235" t="s">
        <v>1120</v>
      </c>
      <c r="S1589" s="236"/>
      <c r="T1589" s="233">
        <f>M1589</f>
        <v>33.160029999999999</v>
      </c>
      <c r="U1589" s="234"/>
      <c r="AP1589" s="127"/>
      <c r="AQ1589" s="137"/>
      <c r="AR1589" s="128"/>
    </row>
    <row r="1590" spans="1:45" ht="25.5" customHeight="1" thickBot="1" x14ac:dyDescent="0.3">
      <c r="A1590" s="253" t="s">
        <v>620</v>
      </c>
      <c r="B1590" s="252"/>
      <c r="C1590" s="252"/>
      <c r="D1590" s="252"/>
      <c r="E1590" s="252"/>
      <c r="F1590" s="252"/>
      <c r="J1590">
        <v>1</v>
      </c>
      <c r="AP1590" s="114"/>
      <c r="AQ1590" s="114"/>
      <c r="AR1590" s="114"/>
      <c r="AS1590" s="114"/>
    </row>
    <row r="1591" spans="1:45" ht="39.75" thickBot="1" x14ac:dyDescent="0.3">
      <c r="A1591" s="84" t="s">
        <v>605</v>
      </c>
      <c r="B1591" s="83" t="s">
        <v>606</v>
      </c>
      <c r="C1591" s="83" t="s">
        <v>617</v>
      </c>
      <c r="D1591" s="83" t="s">
        <v>608</v>
      </c>
      <c r="E1591" s="83" t="s">
        <v>609</v>
      </c>
      <c r="F1591" s="95" t="s">
        <v>610</v>
      </c>
      <c r="J1591">
        <v>2</v>
      </c>
      <c r="AP1591" s="146">
        <f>T1752</f>
        <v>0.30149999999999999</v>
      </c>
      <c r="AQ1591" s="146"/>
      <c r="AR1591" s="146">
        <f>T1780</f>
        <v>9.3100000000000002E-2</v>
      </c>
    </row>
    <row r="1592" spans="1:45" x14ac:dyDescent="0.25">
      <c r="A1592" s="109" t="s">
        <v>592</v>
      </c>
      <c r="B1592" s="77">
        <v>1</v>
      </c>
      <c r="C1592" s="77">
        <v>84.760199999999998</v>
      </c>
      <c r="D1592" s="77">
        <v>84.760199999999998</v>
      </c>
      <c r="E1592" s="77">
        <v>0.24</v>
      </c>
      <c r="F1592" s="78">
        <v>0.65720000000000001</v>
      </c>
      <c r="J1592">
        <v>3</v>
      </c>
      <c r="AP1592" s="146">
        <f t="shared" ref="AP1592:AP1596" si="126">T1753</f>
        <v>0.54079999999999995</v>
      </c>
      <c r="AQ1592" s="146"/>
      <c r="AR1592" s="146">
        <f t="shared" ref="AR1592:AR1596" si="127">T1781</f>
        <v>0.99519999999999997</v>
      </c>
    </row>
    <row r="1593" spans="1:45" x14ac:dyDescent="0.25">
      <c r="A1593" s="79"/>
      <c r="J1593">
        <v>4</v>
      </c>
      <c r="AP1593" s="146">
        <f t="shared" si="126"/>
        <v>0.60409999999999997</v>
      </c>
      <c r="AQ1593" s="146"/>
      <c r="AR1593" s="146">
        <f t="shared" si="127"/>
        <v>0.1125</v>
      </c>
    </row>
    <row r="1594" spans="1:45" x14ac:dyDescent="0.25">
      <c r="A1594" s="79"/>
      <c r="J1594">
        <v>5</v>
      </c>
      <c r="AP1594" s="147">
        <f t="shared" si="126"/>
        <v>0.6089</v>
      </c>
      <c r="AQ1594" s="147"/>
      <c r="AR1594" s="147">
        <f t="shared" si="127"/>
        <v>5.0000000000000001E-4</v>
      </c>
    </row>
    <row r="1595" spans="1:45" x14ac:dyDescent="0.25">
      <c r="J1595">
        <v>6</v>
      </c>
      <c r="AP1595" s="146">
        <f t="shared" si="126"/>
        <v>0.3498</v>
      </c>
      <c r="AQ1595" s="146"/>
      <c r="AR1595" s="146">
        <f t="shared" si="127"/>
        <v>0.1139</v>
      </c>
    </row>
    <row r="1596" spans="1:45" x14ac:dyDescent="0.25">
      <c r="A1596" s="80"/>
      <c r="J1596">
        <v>7</v>
      </c>
      <c r="AP1596" s="146">
        <f t="shared" si="126"/>
        <v>34.933070000000001</v>
      </c>
      <c r="AQ1596" s="146"/>
      <c r="AR1596" s="146">
        <f t="shared" si="127"/>
        <v>5.1587690000000004</v>
      </c>
    </row>
    <row r="1597" spans="1:45" ht="31.5" x14ac:dyDescent="0.25">
      <c r="A1597" s="64" t="s">
        <v>590</v>
      </c>
      <c r="J1597">
        <v>8</v>
      </c>
      <c r="AB1597" s="220"/>
      <c r="AC1597" s="220"/>
      <c r="AD1597" s="148" t="str">
        <f>U1583</f>
        <v>Variable dependiente: DFSCM1</v>
      </c>
      <c r="AE1597" s="1"/>
      <c r="AF1597" s="148"/>
      <c r="AG1597" s="1"/>
      <c r="AH1597" s="148"/>
      <c r="AI1597" s="1"/>
      <c r="AJ1597" s="148"/>
      <c r="AK1597" s="1"/>
      <c r="AL1597" s="148"/>
      <c r="AM1597" s="1"/>
      <c r="AN1597" s="148"/>
      <c r="AO1597" s="1"/>
      <c r="AP1597" s="148"/>
      <c r="AQ1597" s="1"/>
    </row>
    <row r="1598" spans="1:45" ht="15.75" x14ac:dyDescent="0.25">
      <c r="A1598" s="79"/>
      <c r="J1598">
        <v>9</v>
      </c>
      <c r="AB1598" s="220"/>
      <c r="AC1598" s="220"/>
      <c r="AD1598" s="148"/>
      <c r="AE1598" s="1"/>
      <c r="AF1598" s="148" t="str">
        <f>U1611</f>
        <v>Variable dependiente: DFSCM2</v>
      </c>
      <c r="AG1598" s="1"/>
      <c r="AH1598" s="148"/>
      <c r="AI1598" s="1"/>
      <c r="AJ1598" s="148"/>
      <c r="AK1598" s="1"/>
      <c r="AL1598" s="148"/>
      <c r="AM1598" s="1"/>
      <c r="AN1598" s="148"/>
      <c r="AO1598" s="1"/>
      <c r="AP1598" s="148"/>
      <c r="AQ1598" s="1"/>
    </row>
    <row r="1599" spans="1:45" ht="25.5" x14ac:dyDescent="0.25">
      <c r="A1599" s="81" t="s">
        <v>595</v>
      </c>
      <c r="J1599">
        <v>10</v>
      </c>
      <c r="AB1599" s="220"/>
      <c r="AC1599" s="220"/>
      <c r="AD1599" s="148"/>
      <c r="AE1599" s="1"/>
      <c r="AF1599" s="148"/>
      <c r="AG1599" s="1"/>
      <c r="AH1599" t="str">
        <f>U1639</f>
        <v>Variable dependiente: DFSCM3</v>
      </c>
      <c r="AI1599" s="1"/>
      <c r="AJ1599" s="148"/>
      <c r="AK1599" s="1"/>
      <c r="AL1599" s="148"/>
      <c r="AM1599" s="1"/>
      <c r="AN1599" s="148"/>
      <c r="AO1599" s="1"/>
      <c r="AP1599" s="148"/>
      <c r="AQ1599" s="1"/>
    </row>
    <row r="1600" spans="1:45" ht="15.75" x14ac:dyDescent="0.25">
      <c r="A1600" s="81"/>
      <c r="J1600">
        <v>11</v>
      </c>
      <c r="V1600" s="220"/>
      <c r="W1600" s="220"/>
      <c r="X1600" s="148"/>
      <c r="Y1600" s="1"/>
      <c r="Z1600" s="148"/>
      <c r="AA1600" s="1"/>
      <c r="AB1600" s="148"/>
      <c r="AC1600" s="1"/>
      <c r="AD1600" s="148"/>
      <c r="AE1600" s="1"/>
      <c r="AF1600" s="148"/>
      <c r="AG1600" s="1"/>
      <c r="AH1600" s="148"/>
      <c r="AI1600" s="1"/>
      <c r="AJ1600" s="148" t="str">
        <f>U1667</f>
        <v>Variable dependiente: DFSCM4</v>
      </c>
      <c r="AK1600" s="149"/>
    </row>
    <row r="1601" spans="1:44" ht="38.25" x14ac:dyDescent="0.25">
      <c r="A1601" s="81" t="s">
        <v>763</v>
      </c>
      <c r="J1601">
        <v>12</v>
      </c>
      <c r="X1601" s="148"/>
      <c r="Y1601" s="1"/>
      <c r="Z1601" s="148"/>
      <c r="AA1601" s="1"/>
      <c r="AB1601" s="148"/>
      <c r="AC1601" s="1"/>
      <c r="AD1601" s="148"/>
      <c r="AE1601" s="1"/>
      <c r="AF1601" s="148"/>
      <c r="AG1601" s="1"/>
      <c r="AH1601" s="148"/>
      <c r="AI1601" s="1"/>
      <c r="AJ1601" s="148"/>
      <c r="AK1601" s="149"/>
      <c r="AL1601" t="str">
        <f>U1695</f>
        <v>Variable dependiente: DFSCM5</v>
      </c>
    </row>
    <row r="1602" spans="1:44" ht="15.75" thickBot="1" x14ac:dyDescent="0.3">
      <c r="A1602" s="65"/>
      <c r="J1602">
        <v>13</v>
      </c>
      <c r="AN1602" t="str">
        <f>U1723</f>
        <v>Variable dependiente: DFSCM6</v>
      </c>
    </row>
    <row r="1603" spans="1:44" ht="39.75" thickBot="1" x14ac:dyDescent="0.3">
      <c r="A1603" s="90" t="s">
        <v>605</v>
      </c>
      <c r="B1603" s="91" t="s">
        <v>606</v>
      </c>
      <c r="C1603" s="91" t="s">
        <v>607</v>
      </c>
      <c r="D1603" s="91" t="s">
        <v>608</v>
      </c>
      <c r="E1603" s="91" t="s">
        <v>609</v>
      </c>
      <c r="F1603" s="92" t="s">
        <v>610</v>
      </c>
      <c r="J1603">
        <v>14</v>
      </c>
      <c r="AP1603" t="str">
        <f>U1751</f>
        <v>Variable dependiente: LFPCM1</v>
      </c>
    </row>
    <row r="1604" spans="1:44" ht="15.75" thickBot="1" x14ac:dyDescent="0.3">
      <c r="A1604" s="110" t="s">
        <v>611</v>
      </c>
      <c r="B1604" s="68">
        <v>13</v>
      </c>
      <c r="C1604" s="68">
        <v>1605.2691159999999</v>
      </c>
      <c r="D1604" s="68">
        <v>123.48224</v>
      </c>
      <c r="E1604" s="68">
        <v>1.34</v>
      </c>
      <c r="F1604" s="74">
        <v>0.27929999999999999</v>
      </c>
      <c r="J1604">
        <v>15</v>
      </c>
      <c r="AR1604" t="str">
        <f>U1779</f>
        <v>Variable dependiente: LFPCM2</v>
      </c>
    </row>
    <row r="1605" spans="1:44" ht="15.75" thickBot="1" x14ac:dyDescent="0.3">
      <c r="A1605" s="110" t="s">
        <v>612</v>
      </c>
      <c r="B1605" s="68">
        <v>18</v>
      </c>
      <c r="C1605" s="68">
        <v>1663.820956</v>
      </c>
      <c r="D1605" s="68">
        <v>92.434498000000005</v>
      </c>
      <c r="E1605" s="68"/>
      <c r="F1605" s="74"/>
      <c r="J1605">
        <v>16</v>
      </c>
    </row>
    <row r="1606" spans="1:44" ht="25.5" x14ac:dyDescent="0.25">
      <c r="A1606" s="109" t="s">
        <v>613</v>
      </c>
      <c r="B1606" s="77">
        <v>31</v>
      </c>
      <c r="C1606" s="77">
        <v>3269.090072</v>
      </c>
      <c r="D1606" s="77"/>
      <c r="E1606" s="77"/>
      <c r="F1606" s="78"/>
      <c r="J1606">
        <v>17</v>
      </c>
    </row>
    <row r="1607" spans="1:44" ht="15.75" thickBot="1" x14ac:dyDescent="0.3">
      <c r="A1607" s="65"/>
      <c r="J1607">
        <v>18</v>
      </c>
    </row>
    <row r="1608" spans="1:44" ht="27" thickBot="1" x14ac:dyDescent="0.3">
      <c r="A1608" s="93" t="s">
        <v>614</v>
      </c>
      <c r="B1608" s="91" t="s">
        <v>615</v>
      </c>
      <c r="C1608" s="91" t="s">
        <v>616</v>
      </c>
      <c r="D1608" s="92" t="s">
        <v>764</v>
      </c>
      <c r="J1608">
        <v>19</v>
      </c>
    </row>
    <row r="1609" spans="1:44" x14ac:dyDescent="0.25">
      <c r="A1609" s="94">
        <v>0.49104500000000001</v>
      </c>
      <c r="B1609" s="77">
        <v>19.24746</v>
      </c>
      <c r="C1609" s="77">
        <v>9.6142859999999999</v>
      </c>
      <c r="D1609" s="78">
        <v>49.950940000000003</v>
      </c>
      <c r="J1609">
        <v>20</v>
      </c>
    </row>
    <row r="1610" spans="1:44" ht="15.75" thickBot="1" x14ac:dyDescent="0.3">
      <c r="A1610" s="65"/>
      <c r="J1610">
        <v>21</v>
      </c>
    </row>
    <row r="1611" spans="1:44" ht="39.75" thickBot="1" x14ac:dyDescent="0.3">
      <c r="A1611" s="90" t="s">
        <v>605</v>
      </c>
      <c r="B1611" s="91" t="s">
        <v>606</v>
      </c>
      <c r="C1611" s="91" t="s">
        <v>617</v>
      </c>
      <c r="D1611" s="91" t="s">
        <v>608</v>
      </c>
      <c r="E1611" s="91" t="s">
        <v>609</v>
      </c>
      <c r="F1611" s="92" t="s">
        <v>610</v>
      </c>
      <c r="K1611" s="241" t="s">
        <v>1119</v>
      </c>
      <c r="L1611" s="241"/>
      <c r="M1611" s="112" t="str">
        <f>F1611</f>
        <v>Pr &gt; F</v>
      </c>
      <c r="N1611" s="113" t="str">
        <f>A1601</f>
        <v>Variable dependiente: DFSCM2</v>
      </c>
      <c r="R1611" s="242" t="str">
        <f>K1611</f>
        <v>Fuente de variación (FV)</v>
      </c>
      <c r="S1611" s="242"/>
      <c r="T1611" s="112"/>
      <c r="U1611" s="114" t="str">
        <f>N1611</f>
        <v>Variable dependiente: DFSCM2</v>
      </c>
    </row>
    <row r="1612" spans="1:44" ht="16.5" thickBot="1" x14ac:dyDescent="0.3">
      <c r="A1612" s="110" t="s">
        <v>594</v>
      </c>
      <c r="B1612" s="68">
        <v>3</v>
      </c>
      <c r="C1612" s="68">
        <v>162.10870940000001</v>
      </c>
      <c r="D1612" s="68">
        <v>54.036236500000001</v>
      </c>
      <c r="E1612" s="68">
        <v>0.57999999999999996</v>
      </c>
      <c r="F1612" s="74">
        <v>0.63280000000000003</v>
      </c>
      <c r="K1612" s="243" t="str">
        <f>A1612</f>
        <v>Rep</v>
      </c>
      <c r="L1612" s="244"/>
      <c r="M1612" s="115">
        <f>F1612</f>
        <v>0.63280000000000003</v>
      </c>
      <c r="N1612" s="115"/>
      <c r="R1612" s="245" t="str">
        <f>K1612</f>
        <v>Rep</v>
      </c>
      <c r="S1612" s="246"/>
      <c r="T1612" s="116">
        <f>M1612</f>
        <v>0.63280000000000003</v>
      </c>
      <c r="U1612" s="115"/>
    </row>
    <row r="1613" spans="1:44" ht="16.5" thickBot="1" x14ac:dyDescent="0.3">
      <c r="A1613" s="110" t="s">
        <v>592</v>
      </c>
      <c r="B1613" s="68">
        <v>1</v>
      </c>
      <c r="C1613" s="68">
        <v>234.4153781</v>
      </c>
      <c r="D1613" s="68">
        <v>234.4153781</v>
      </c>
      <c r="E1613" s="68">
        <v>2.54</v>
      </c>
      <c r="F1613" s="74">
        <v>0.12870000000000001</v>
      </c>
      <c r="K1613" s="237" t="str">
        <f>A1620</f>
        <v>A</v>
      </c>
      <c r="L1613" s="238"/>
      <c r="M1613" s="117">
        <f>F1620</f>
        <v>0.2591</v>
      </c>
      <c r="N1613" s="117"/>
      <c r="R1613" s="239" t="str">
        <f t="shared" ref="R1613:R1616" si="128">K1613</f>
        <v>A</v>
      </c>
      <c r="S1613" s="240"/>
      <c r="T1613" s="118">
        <f t="shared" ref="T1613:T1616" si="129">M1613</f>
        <v>0.2591</v>
      </c>
      <c r="U1613" s="117"/>
    </row>
    <row r="1614" spans="1:44" ht="16.5" thickBot="1" x14ac:dyDescent="0.3">
      <c r="A1614" s="110" t="s">
        <v>618</v>
      </c>
      <c r="B1614" s="68">
        <v>3</v>
      </c>
      <c r="C1614" s="68">
        <v>364.74910940000001</v>
      </c>
      <c r="D1614" s="68">
        <v>121.58303650000001</v>
      </c>
      <c r="E1614" s="68">
        <v>1.32</v>
      </c>
      <c r="F1614" s="74">
        <v>0.30020000000000002</v>
      </c>
      <c r="K1614" s="237" t="str">
        <f>A1614</f>
        <v>A*Rep</v>
      </c>
      <c r="L1614" s="238"/>
      <c r="M1614" s="117">
        <f>F1614</f>
        <v>0.30020000000000002</v>
      </c>
      <c r="N1614" s="119"/>
      <c r="R1614" s="239" t="str">
        <f t="shared" si="128"/>
        <v>A*Rep</v>
      </c>
      <c r="S1614" s="240"/>
      <c r="T1614" s="118">
        <f t="shared" si="129"/>
        <v>0.30020000000000002</v>
      </c>
      <c r="U1614" s="119"/>
    </row>
    <row r="1615" spans="1:44" ht="16.5" thickBot="1" x14ac:dyDescent="0.3">
      <c r="A1615" s="110" t="s">
        <v>593</v>
      </c>
      <c r="B1615" s="68">
        <v>3</v>
      </c>
      <c r="C1615" s="68">
        <v>748.24253439999995</v>
      </c>
      <c r="D1615" s="68">
        <v>249.41417809999999</v>
      </c>
      <c r="E1615" s="68">
        <v>2.7</v>
      </c>
      <c r="F1615" s="74">
        <v>7.6499999999999999E-2</v>
      </c>
      <c r="K1615" s="237" t="str">
        <f>A1615</f>
        <v>B</v>
      </c>
      <c r="L1615" s="238"/>
      <c r="M1615" s="117">
        <f>F1615</f>
        <v>7.6499999999999999E-2</v>
      </c>
      <c r="N1615" s="117"/>
      <c r="R1615" s="239" t="str">
        <f t="shared" si="128"/>
        <v>B</v>
      </c>
      <c r="S1615" s="240"/>
      <c r="T1615" s="118">
        <f t="shared" si="129"/>
        <v>7.6499999999999999E-2</v>
      </c>
      <c r="U1615" s="117"/>
    </row>
    <row r="1616" spans="1:44" ht="15.75" x14ac:dyDescent="0.25">
      <c r="A1616" s="109" t="s">
        <v>619</v>
      </c>
      <c r="B1616" s="77">
        <v>3</v>
      </c>
      <c r="C1616" s="77">
        <v>95.753384400000002</v>
      </c>
      <c r="D1616" s="77">
        <v>31.917794799999999</v>
      </c>
      <c r="E1616" s="77">
        <v>0.35</v>
      </c>
      <c r="F1616" s="78">
        <v>0.79290000000000005</v>
      </c>
      <c r="K1616" s="237" t="str">
        <f>A1616</f>
        <v>A*B</v>
      </c>
      <c r="L1616" s="238"/>
      <c r="M1616" s="117">
        <f>F1616</f>
        <v>0.79290000000000005</v>
      </c>
      <c r="N1616" s="117"/>
      <c r="R1616" s="239" t="str">
        <f t="shared" si="128"/>
        <v>A*B</v>
      </c>
      <c r="S1616" s="240"/>
      <c r="T1616" s="118">
        <f t="shared" si="129"/>
        <v>0.79290000000000005</v>
      </c>
      <c r="U1616" s="117"/>
    </row>
    <row r="1617" spans="1:21" ht="16.5" thickBot="1" x14ac:dyDescent="0.3">
      <c r="A1617" s="65"/>
      <c r="K1617" s="231" t="s">
        <v>1120</v>
      </c>
      <c r="L1617" s="232"/>
      <c r="M1617" s="233">
        <f>B1609</f>
        <v>19.24746</v>
      </c>
      <c r="N1617" s="234"/>
      <c r="R1617" s="235" t="s">
        <v>1120</v>
      </c>
      <c r="S1617" s="236"/>
      <c r="T1617" s="233">
        <f>M1617</f>
        <v>19.24746</v>
      </c>
      <c r="U1617" s="234"/>
    </row>
    <row r="1618" spans="1:21" ht="25.5" customHeight="1" thickBot="1" x14ac:dyDescent="0.3">
      <c r="A1618" s="253" t="s">
        <v>620</v>
      </c>
      <c r="B1618" s="252"/>
      <c r="C1618" s="252"/>
      <c r="D1618" s="252"/>
      <c r="E1618" s="252"/>
      <c r="F1618" s="252"/>
      <c r="J1618">
        <v>1</v>
      </c>
    </row>
    <row r="1619" spans="1:21" ht="39.75" thickBot="1" x14ac:dyDescent="0.3">
      <c r="A1619" s="84" t="s">
        <v>605</v>
      </c>
      <c r="B1619" s="83" t="s">
        <v>606</v>
      </c>
      <c r="C1619" s="83" t="s">
        <v>617</v>
      </c>
      <c r="D1619" s="83" t="s">
        <v>608</v>
      </c>
      <c r="E1619" s="83" t="s">
        <v>609</v>
      </c>
      <c r="F1619" s="95" t="s">
        <v>610</v>
      </c>
      <c r="J1619">
        <v>2</v>
      </c>
    </row>
    <row r="1620" spans="1:21" x14ac:dyDescent="0.25">
      <c r="A1620" s="109" t="s">
        <v>592</v>
      </c>
      <c r="B1620" s="77">
        <v>1</v>
      </c>
      <c r="C1620" s="77">
        <v>234.4153781</v>
      </c>
      <c r="D1620" s="77">
        <v>234.4153781</v>
      </c>
      <c r="E1620" s="77">
        <v>1.93</v>
      </c>
      <c r="F1620" s="78">
        <v>0.2591</v>
      </c>
      <c r="J1620">
        <v>3</v>
      </c>
    </row>
    <row r="1621" spans="1:21" x14ac:dyDescent="0.25">
      <c r="A1621" s="79"/>
      <c r="J1621">
        <v>4</v>
      </c>
    </row>
    <row r="1622" spans="1:21" x14ac:dyDescent="0.25">
      <c r="A1622" s="79"/>
      <c r="J1622">
        <v>5</v>
      </c>
    </row>
    <row r="1623" spans="1:21" x14ac:dyDescent="0.25">
      <c r="J1623">
        <v>6</v>
      </c>
    </row>
    <row r="1624" spans="1:21" x14ac:dyDescent="0.25">
      <c r="A1624" s="80"/>
      <c r="J1624">
        <v>7</v>
      </c>
    </row>
    <row r="1625" spans="1:21" ht="31.5" x14ac:dyDescent="0.25">
      <c r="A1625" s="64" t="s">
        <v>590</v>
      </c>
      <c r="J1625">
        <v>8</v>
      </c>
    </row>
    <row r="1626" spans="1:21" x14ac:dyDescent="0.25">
      <c r="A1626" s="79"/>
      <c r="J1626">
        <v>9</v>
      </c>
    </row>
    <row r="1627" spans="1:21" ht="25.5" x14ac:dyDescent="0.25">
      <c r="A1627" s="81" t="s">
        <v>595</v>
      </c>
      <c r="J1627">
        <v>10</v>
      </c>
    </row>
    <row r="1628" spans="1:21" x14ac:dyDescent="0.25">
      <c r="A1628" s="81"/>
      <c r="J1628">
        <v>11</v>
      </c>
    </row>
    <row r="1629" spans="1:21" ht="38.25" x14ac:dyDescent="0.25">
      <c r="A1629" s="81" t="s">
        <v>765</v>
      </c>
      <c r="J1629">
        <v>12</v>
      </c>
    </row>
    <row r="1630" spans="1:21" ht="15.75" thickBot="1" x14ac:dyDescent="0.3">
      <c r="A1630" s="65"/>
      <c r="J1630">
        <v>13</v>
      </c>
    </row>
    <row r="1631" spans="1:21" ht="39.75" thickBot="1" x14ac:dyDescent="0.3">
      <c r="A1631" s="90" t="s">
        <v>605</v>
      </c>
      <c r="B1631" s="91" t="s">
        <v>606</v>
      </c>
      <c r="C1631" s="91" t="s">
        <v>607</v>
      </c>
      <c r="D1631" s="91" t="s">
        <v>608</v>
      </c>
      <c r="E1631" s="91" t="s">
        <v>609</v>
      </c>
      <c r="F1631" s="92" t="s">
        <v>610</v>
      </c>
      <c r="J1631">
        <v>14</v>
      </c>
    </row>
    <row r="1632" spans="1:21" ht="15.75" thickBot="1" x14ac:dyDescent="0.3">
      <c r="A1632" s="110" t="s">
        <v>611</v>
      </c>
      <c r="B1632" s="68">
        <v>13</v>
      </c>
      <c r="C1632" s="68">
        <v>146.77848750000001</v>
      </c>
      <c r="D1632" s="68">
        <v>11.2906529</v>
      </c>
      <c r="E1632" s="68">
        <v>1.72</v>
      </c>
      <c r="F1632" s="74">
        <v>0.14030000000000001</v>
      </c>
      <c r="J1632">
        <v>15</v>
      </c>
    </row>
    <row r="1633" spans="1:21" ht="15.75" thickBot="1" x14ac:dyDescent="0.3">
      <c r="A1633" s="110" t="s">
        <v>612</v>
      </c>
      <c r="B1633" s="68">
        <v>18</v>
      </c>
      <c r="C1633" s="68">
        <v>117.8190625</v>
      </c>
      <c r="D1633" s="68">
        <v>6.5455034999999997</v>
      </c>
      <c r="E1633" s="68"/>
      <c r="F1633" s="74"/>
      <c r="J1633">
        <v>16</v>
      </c>
    </row>
    <row r="1634" spans="1:21" ht="25.5" x14ac:dyDescent="0.25">
      <c r="A1634" s="109" t="s">
        <v>613</v>
      </c>
      <c r="B1634" s="77">
        <v>31</v>
      </c>
      <c r="C1634" s="77">
        <v>264.59755000000001</v>
      </c>
      <c r="D1634" s="77"/>
      <c r="E1634" s="77"/>
      <c r="F1634" s="78"/>
      <c r="J1634">
        <v>17</v>
      </c>
    </row>
    <row r="1635" spans="1:21" ht="15.75" thickBot="1" x14ac:dyDescent="0.3">
      <c r="A1635" s="65"/>
      <c r="J1635">
        <v>18</v>
      </c>
    </row>
    <row r="1636" spans="1:21" ht="27" thickBot="1" x14ac:dyDescent="0.3">
      <c r="A1636" s="93" t="s">
        <v>614</v>
      </c>
      <c r="B1636" s="91" t="s">
        <v>615</v>
      </c>
      <c r="C1636" s="91" t="s">
        <v>616</v>
      </c>
      <c r="D1636" s="92" t="s">
        <v>766</v>
      </c>
      <c r="J1636">
        <v>19</v>
      </c>
    </row>
    <row r="1637" spans="1:21" x14ac:dyDescent="0.25">
      <c r="A1637" s="94">
        <v>0.55472399999999999</v>
      </c>
      <c r="B1637" s="77">
        <v>5.1783289999999997</v>
      </c>
      <c r="C1637" s="77">
        <v>2.5584180000000001</v>
      </c>
      <c r="D1637" s="78">
        <v>49.40625</v>
      </c>
      <c r="J1637">
        <v>20</v>
      </c>
    </row>
    <row r="1638" spans="1:21" ht="15.75" thickBot="1" x14ac:dyDescent="0.3">
      <c r="A1638" s="65"/>
      <c r="J1638">
        <v>21</v>
      </c>
    </row>
    <row r="1639" spans="1:21" ht="39.75" thickBot="1" x14ac:dyDescent="0.3">
      <c r="A1639" s="90" t="s">
        <v>605</v>
      </c>
      <c r="B1639" s="91" t="s">
        <v>606</v>
      </c>
      <c r="C1639" s="91" t="s">
        <v>617</v>
      </c>
      <c r="D1639" s="91" t="s">
        <v>608</v>
      </c>
      <c r="E1639" s="91" t="s">
        <v>609</v>
      </c>
      <c r="F1639" s="92" t="s">
        <v>610</v>
      </c>
      <c r="K1639" s="241" t="s">
        <v>1119</v>
      </c>
      <c r="L1639" s="241"/>
      <c r="M1639" s="112" t="str">
        <f>F1639</f>
        <v>Pr &gt; F</v>
      </c>
      <c r="N1639" s="113" t="str">
        <f>A1629</f>
        <v>Variable dependiente: DFSCM3</v>
      </c>
      <c r="R1639" s="242" t="str">
        <f>K1639</f>
        <v>Fuente de variación (FV)</v>
      </c>
      <c r="S1639" s="242"/>
      <c r="T1639" s="112"/>
      <c r="U1639" s="114" t="str">
        <f>N1639</f>
        <v>Variable dependiente: DFSCM3</v>
      </c>
    </row>
    <row r="1640" spans="1:21" ht="16.5" thickBot="1" x14ac:dyDescent="0.3">
      <c r="A1640" s="110" t="s">
        <v>594</v>
      </c>
      <c r="B1640" s="68">
        <v>3</v>
      </c>
      <c r="C1640" s="68">
        <v>20.507175</v>
      </c>
      <c r="D1640" s="68">
        <v>6.8357250000000001</v>
      </c>
      <c r="E1640" s="68">
        <v>1.04</v>
      </c>
      <c r="F1640" s="74">
        <v>0.39689999999999998</v>
      </c>
      <c r="K1640" s="243" t="str">
        <f>A1640</f>
        <v>Rep</v>
      </c>
      <c r="L1640" s="244"/>
      <c r="M1640" s="115">
        <f>F1640</f>
        <v>0.39689999999999998</v>
      </c>
      <c r="N1640" s="115"/>
      <c r="R1640" s="245" t="str">
        <f>K1640</f>
        <v>Rep</v>
      </c>
      <c r="S1640" s="246"/>
      <c r="T1640" s="116">
        <f>M1640</f>
        <v>0.39689999999999998</v>
      </c>
      <c r="U1640" s="115"/>
    </row>
    <row r="1641" spans="1:21" ht="16.5" thickBot="1" x14ac:dyDescent="0.3">
      <c r="A1641" s="110" t="s">
        <v>592</v>
      </c>
      <c r="B1641" s="68">
        <v>1</v>
      </c>
      <c r="C1641" s="68">
        <v>1.7766124999999999</v>
      </c>
      <c r="D1641" s="68">
        <v>1.7766124999999999</v>
      </c>
      <c r="E1641" s="68">
        <v>0.27</v>
      </c>
      <c r="F1641" s="74">
        <v>0.60870000000000002</v>
      </c>
      <c r="K1641" s="237" t="str">
        <f>A1648</f>
        <v>A</v>
      </c>
      <c r="L1641" s="238"/>
      <c r="M1641" s="117">
        <f>F1648</f>
        <v>0.26200000000000001</v>
      </c>
      <c r="N1641" s="117"/>
      <c r="R1641" s="239" t="str">
        <f t="shared" ref="R1641:R1644" si="130">K1641</f>
        <v>A</v>
      </c>
      <c r="S1641" s="240"/>
      <c r="T1641" s="118">
        <f t="shared" ref="T1641:T1644" si="131">M1641</f>
        <v>0.26200000000000001</v>
      </c>
      <c r="U1641" s="117"/>
    </row>
    <row r="1642" spans="1:21" ht="16.5" thickBot="1" x14ac:dyDescent="0.3">
      <c r="A1642" s="110" t="s">
        <v>618</v>
      </c>
      <c r="B1642" s="68">
        <v>3</v>
      </c>
      <c r="C1642" s="68">
        <v>2.8072124999999999</v>
      </c>
      <c r="D1642" s="68">
        <v>0.9357375</v>
      </c>
      <c r="E1642" s="68">
        <v>0.14000000000000001</v>
      </c>
      <c r="F1642" s="74">
        <v>0.93289999999999995</v>
      </c>
      <c r="K1642" s="237" t="str">
        <f>A1642</f>
        <v>A*Rep</v>
      </c>
      <c r="L1642" s="238"/>
      <c r="M1642" s="117">
        <f>F1642</f>
        <v>0.93289999999999995</v>
      </c>
      <c r="N1642" s="119"/>
      <c r="R1642" s="239" t="str">
        <f t="shared" si="130"/>
        <v>A*Rep</v>
      </c>
      <c r="S1642" s="240"/>
      <c r="T1642" s="118">
        <f t="shared" si="131"/>
        <v>0.93289999999999995</v>
      </c>
      <c r="U1642" s="119"/>
    </row>
    <row r="1643" spans="1:21" ht="16.5" thickBot="1" x14ac:dyDescent="0.3">
      <c r="A1643" s="110" t="s">
        <v>593</v>
      </c>
      <c r="B1643" s="68">
        <v>3</v>
      </c>
      <c r="C1643" s="68">
        <v>99.879075</v>
      </c>
      <c r="D1643" s="68">
        <v>33.293025</v>
      </c>
      <c r="E1643" s="68">
        <v>5.09</v>
      </c>
      <c r="F1643" s="74">
        <v>0.01</v>
      </c>
      <c r="K1643" s="237" t="str">
        <f>A1643</f>
        <v>B</v>
      </c>
      <c r="L1643" s="238"/>
      <c r="M1643" s="117">
        <f>F1643</f>
        <v>0.01</v>
      </c>
      <c r="N1643" s="117"/>
      <c r="R1643" s="239" t="str">
        <f t="shared" si="130"/>
        <v>B</v>
      </c>
      <c r="S1643" s="240"/>
      <c r="T1643" s="118">
        <f t="shared" si="131"/>
        <v>0.01</v>
      </c>
      <c r="U1643" s="117"/>
    </row>
    <row r="1644" spans="1:21" ht="15.75" x14ac:dyDescent="0.25">
      <c r="A1644" s="109" t="s">
        <v>619</v>
      </c>
      <c r="B1644" s="77">
        <v>3</v>
      </c>
      <c r="C1644" s="77">
        <v>21.808412499999999</v>
      </c>
      <c r="D1644" s="77">
        <v>7.2694708300000004</v>
      </c>
      <c r="E1644" s="77">
        <v>1.1100000000000001</v>
      </c>
      <c r="F1644" s="78">
        <v>0.37069999999999997</v>
      </c>
      <c r="K1644" s="237" t="str">
        <f>A1644</f>
        <v>A*B</v>
      </c>
      <c r="L1644" s="238"/>
      <c r="M1644" s="117">
        <f>F1644</f>
        <v>0.37069999999999997</v>
      </c>
      <c r="N1644" s="117"/>
      <c r="R1644" s="239" t="str">
        <f t="shared" si="130"/>
        <v>A*B</v>
      </c>
      <c r="S1644" s="240"/>
      <c r="T1644" s="118">
        <f t="shared" si="131"/>
        <v>0.37069999999999997</v>
      </c>
      <c r="U1644" s="117"/>
    </row>
    <row r="1645" spans="1:21" ht="16.5" thickBot="1" x14ac:dyDescent="0.3">
      <c r="A1645" s="65"/>
      <c r="K1645" s="231" t="s">
        <v>1120</v>
      </c>
      <c r="L1645" s="232"/>
      <c r="M1645" s="233">
        <f>B1637</f>
        <v>5.1783289999999997</v>
      </c>
      <c r="N1645" s="234"/>
      <c r="R1645" s="235" t="s">
        <v>1120</v>
      </c>
      <c r="S1645" s="236"/>
      <c r="T1645" s="233">
        <f>M1645</f>
        <v>5.1783289999999997</v>
      </c>
      <c r="U1645" s="234"/>
    </row>
    <row r="1646" spans="1:21" ht="25.5" customHeight="1" thickBot="1" x14ac:dyDescent="0.3">
      <c r="A1646" s="253" t="s">
        <v>620</v>
      </c>
      <c r="B1646" s="252"/>
      <c r="C1646" s="252"/>
      <c r="D1646" s="252"/>
      <c r="E1646" s="252"/>
      <c r="F1646" s="252"/>
      <c r="J1646">
        <v>1</v>
      </c>
    </row>
    <row r="1647" spans="1:21" ht="39.75" thickBot="1" x14ac:dyDescent="0.3">
      <c r="A1647" s="84" t="s">
        <v>605</v>
      </c>
      <c r="B1647" s="83" t="s">
        <v>606</v>
      </c>
      <c r="C1647" s="83" t="s">
        <v>617</v>
      </c>
      <c r="D1647" s="83" t="s">
        <v>608</v>
      </c>
      <c r="E1647" s="83" t="s">
        <v>609</v>
      </c>
      <c r="F1647" s="95" t="s">
        <v>610</v>
      </c>
      <c r="J1647">
        <v>2</v>
      </c>
    </row>
    <row r="1648" spans="1:21" x14ac:dyDescent="0.25">
      <c r="A1648" s="109" t="s">
        <v>592</v>
      </c>
      <c r="B1648" s="77">
        <v>1</v>
      </c>
      <c r="C1648" s="77">
        <v>1.7766124999999999</v>
      </c>
      <c r="D1648" s="77">
        <v>1.7766124999999999</v>
      </c>
      <c r="E1648" s="77">
        <v>1.9</v>
      </c>
      <c r="F1648" s="78">
        <v>0.26200000000000001</v>
      </c>
      <c r="J1648">
        <v>3</v>
      </c>
    </row>
    <row r="1649" spans="1:10" x14ac:dyDescent="0.25">
      <c r="A1649" s="79"/>
      <c r="J1649">
        <v>4</v>
      </c>
    </row>
    <row r="1650" spans="1:10" x14ac:dyDescent="0.25">
      <c r="A1650" s="79"/>
      <c r="J1650">
        <v>5</v>
      </c>
    </row>
    <row r="1651" spans="1:10" x14ac:dyDescent="0.25">
      <c r="J1651">
        <v>6</v>
      </c>
    </row>
    <row r="1652" spans="1:10" x14ac:dyDescent="0.25">
      <c r="A1652" s="80"/>
      <c r="J1652">
        <v>7</v>
      </c>
    </row>
    <row r="1653" spans="1:10" ht="31.5" x14ac:dyDescent="0.25">
      <c r="A1653" s="64" t="s">
        <v>590</v>
      </c>
      <c r="J1653">
        <v>8</v>
      </c>
    </row>
    <row r="1654" spans="1:10" x14ac:dyDescent="0.25">
      <c r="A1654" s="79"/>
      <c r="J1654">
        <v>9</v>
      </c>
    </row>
    <row r="1655" spans="1:10" ht="25.5" x14ac:dyDescent="0.25">
      <c r="A1655" s="81" t="s">
        <v>595</v>
      </c>
      <c r="J1655">
        <v>10</v>
      </c>
    </row>
    <row r="1656" spans="1:10" x14ac:dyDescent="0.25">
      <c r="A1656" s="81"/>
      <c r="J1656">
        <v>11</v>
      </c>
    </row>
    <row r="1657" spans="1:10" ht="38.25" x14ac:dyDescent="0.25">
      <c r="A1657" s="81" t="s">
        <v>767</v>
      </c>
      <c r="J1657">
        <v>12</v>
      </c>
    </row>
    <row r="1658" spans="1:10" ht="15.75" thickBot="1" x14ac:dyDescent="0.3">
      <c r="A1658" s="65"/>
      <c r="J1658">
        <v>13</v>
      </c>
    </row>
    <row r="1659" spans="1:10" ht="39.75" thickBot="1" x14ac:dyDescent="0.3">
      <c r="A1659" s="90" t="s">
        <v>605</v>
      </c>
      <c r="B1659" s="91" t="s">
        <v>606</v>
      </c>
      <c r="C1659" s="91" t="s">
        <v>607</v>
      </c>
      <c r="D1659" s="91" t="s">
        <v>608</v>
      </c>
      <c r="E1659" s="91" t="s">
        <v>609</v>
      </c>
      <c r="F1659" s="92" t="s">
        <v>610</v>
      </c>
      <c r="J1659">
        <v>14</v>
      </c>
    </row>
    <row r="1660" spans="1:10" ht="15.75" thickBot="1" x14ac:dyDescent="0.3">
      <c r="A1660" s="110" t="s">
        <v>611</v>
      </c>
      <c r="B1660" s="68">
        <v>13</v>
      </c>
      <c r="C1660" s="68">
        <v>223.08136250000001</v>
      </c>
      <c r="D1660" s="68">
        <v>17.160104799999999</v>
      </c>
      <c r="E1660" s="68">
        <v>1.45</v>
      </c>
      <c r="F1660" s="74">
        <v>0.2296</v>
      </c>
      <c r="J1660">
        <v>15</v>
      </c>
    </row>
    <row r="1661" spans="1:10" ht="15.75" thickBot="1" x14ac:dyDescent="0.3">
      <c r="A1661" s="110" t="s">
        <v>612</v>
      </c>
      <c r="B1661" s="68">
        <v>18</v>
      </c>
      <c r="C1661" s="68">
        <v>213.36532500000001</v>
      </c>
      <c r="D1661" s="68">
        <v>11.8536292</v>
      </c>
      <c r="E1661" s="68"/>
      <c r="F1661" s="74"/>
      <c r="J1661">
        <v>16</v>
      </c>
    </row>
    <row r="1662" spans="1:10" ht="25.5" x14ac:dyDescent="0.25">
      <c r="A1662" s="109" t="s">
        <v>613</v>
      </c>
      <c r="B1662" s="77">
        <v>31</v>
      </c>
      <c r="C1662" s="77">
        <v>436.4466875</v>
      </c>
      <c r="D1662" s="77"/>
      <c r="E1662" s="77"/>
      <c r="F1662" s="78"/>
      <c r="J1662">
        <v>17</v>
      </c>
    </row>
    <row r="1663" spans="1:10" ht="15.75" thickBot="1" x14ac:dyDescent="0.3">
      <c r="A1663" s="65"/>
      <c r="J1663">
        <v>18</v>
      </c>
    </row>
    <row r="1664" spans="1:10" ht="27" thickBot="1" x14ac:dyDescent="0.3">
      <c r="A1664" s="93" t="s">
        <v>614</v>
      </c>
      <c r="B1664" s="91" t="s">
        <v>615</v>
      </c>
      <c r="C1664" s="91" t="s">
        <v>616</v>
      </c>
      <c r="D1664" s="92" t="s">
        <v>768</v>
      </c>
      <c r="J1664">
        <v>19</v>
      </c>
    </row>
    <row r="1665" spans="1:21" x14ac:dyDescent="0.25">
      <c r="A1665" s="94">
        <v>0.511131</v>
      </c>
      <c r="B1665" s="77">
        <v>6.9626700000000001</v>
      </c>
      <c r="C1665" s="77">
        <v>3.4429099999999999</v>
      </c>
      <c r="D1665" s="78">
        <v>49.448129999999999</v>
      </c>
      <c r="J1665">
        <v>20</v>
      </c>
    </row>
    <row r="1666" spans="1:21" ht="15.75" thickBot="1" x14ac:dyDescent="0.3">
      <c r="A1666" s="65"/>
      <c r="J1666">
        <v>21</v>
      </c>
    </row>
    <row r="1667" spans="1:21" ht="39.75" thickBot="1" x14ac:dyDescent="0.3">
      <c r="A1667" s="90" t="s">
        <v>605</v>
      </c>
      <c r="B1667" s="91" t="s">
        <v>606</v>
      </c>
      <c r="C1667" s="91" t="s">
        <v>617</v>
      </c>
      <c r="D1667" s="91" t="s">
        <v>608</v>
      </c>
      <c r="E1667" s="91" t="s">
        <v>609</v>
      </c>
      <c r="F1667" s="92" t="s">
        <v>610</v>
      </c>
      <c r="K1667" s="241" t="s">
        <v>1119</v>
      </c>
      <c r="L1667" s="241"/>
      <c r="M1667" s="112" t="str">
        <f>F1667</f>
        <v>Pr &gt; F</v>
      </c>
      <c r="N1667" s="113" t="str">
        <f>A1657</f>
        <v>Variable dependiente: DFSCM4</v>
      </c>
      <c r="R1667" s="242" t="str">
        <f>K1667</f>
        <v>Fuente de variación (FV)</v>
      </c>
      <c r="S1667" s="242"/>
      <c r="T1667" s="112"/>
      <c r="U1667" s="114" t="str">
        <f>N1667</f>
        <v>Variable dependiente: DFSCM4</v>
      </c>
    </row>
    <row r="1668" spans="1:21" ht="16.5" thickBot="1" x14ac:dyDescent="0.3">
      <c r="A1668" s="110" t="s">
        <v>594</v>
      </c>
      <c r="B1668" s="68">
        <v>3</v>
      </c>
      <c r="C1668" s="68">
        <v>40.002512500000002</v>
      </c>
      <c r="D1668" s="68">
        <v>13.33417083</v>
      </c>
      <c r="E1668" s="68">
        <v>1.1200000000000001</v>
      </c>
      <c r="F1668" s="74">
        <v>0.36530000000000001</v>
      </c>
      <c r="K1668" s="243" t="str">
        <f>A1668</f>
        <v>Rep</v>
      </c>
      <c r="L1668" s="244"/>
      <c r="M1668" s="115">
        <f>F1668</f>
        <v>0.36530000000000001</v>
      </c>
      <c r="N1668" s="115"/>
      <c r="R1668" s="245" t="str">
        <f>K1668</f>
        <v>Rep</v>
      </c>
      <c r="S1668" s="246"/>
      <c r="T1668" s="116">
        <f>M1668</f>
        <v>0.36530000000000001</v>
      </c>
      <c r="U1668" s="115"/>
    </row>
    <row r="1669" spans="1:21" ht="16.5" thickBot="1" x14ac:dyDescent="0.3">
      <c r="A1669" s="110" t="s">
        <v>592</v>
      </c>
      <c r="B1669" s="68">
        <v>1</v>
      </c>
      <c r="C1669" s="68">
        <v>18.4528125</v>
      </c>
      <c r="D1669" s="68">
        <v>18.4528125</v>
      </c>
      <c r="E1669" s="68">
        <v>1.56</v>
      </c>
      <c r="F1669" s="74">
        <v>0.2281</v>
      </c>
      <c r="K1669" s="237" t="str">
        <f>A1676</f>
        <v>A</v>
      </c>
      <c r="L1669" s="238"/>
      <c r="M1669" s="117">
        <f>F1676</f>
        <v>0.23050000000000001</v>
      </c>
      <c r="N1669" s="117"/>
      <c r="R1669" s="239" t="str">
        <f t="shared" ref="R1669:R1672" si="132">K1669</f>
        <v>A</v>
      </c>
      <c r="S1669" s="240"/>
      <c r="T1669" s="118">
        <f t="shared" ref="T1669:T1672" si="133">M1669</f>
        <v>0.23050000000000001</v>
      </c>
      <c r="U1669" s="117"/>
    </row>
    <row r="1670" spans="1:21" ht="16.5" thickBot="1" x14ac:dyDescent="0.3">
      <c r="A1670" s="110" t="s">
        <v>618</v>
      </c>
      <c r="B1670" s="68">
        <v>3</v>
      </c>
      <c r="C1670" s="68">
        <v>24.591162499999999</v>
      </c>
      <c r="D1670" s="68">
        <v>8.1970541699999995</v>
      </c>
      <c r="E1670" s="68">
        <v>0.69</v>
      </c>
      <c r="F1670" s="74">
        <v>0.56899999999999995</v>
      </c>
      <c r="K1670" s="237" t="str">
        <f>A1670</f>
        <v>A*Rep</v>
      </c>
      <c r="L1670" s="238"/>
      <c r="M1670" s="117">
        <f>F1670</f>
        <v>0.56899999999999995</v>
      </c>
      <c r="N1670" s="119"/>
      <c r="R1670" s="239" t="str">
        <f t="shared" si="132"/>
        <v>A*Rep</v>
      </c>
      <c r="S1670" s="240"/>
      <c r="T1670" s="118">
        <f t="shared" si="133"/>
        <v>0.56899999999999995</v>
      </c>
      <c r="U1670" s="119"/>
    </row>
    <row r="1671" spans="1:21" ht="16.5" thickBot="1" x14ac:dyDescent="0.3">
      <c r="A1671" s="110" t="s">
        <v>593</v>
      </c>
      <c r="B1671" s="68">
        <v>3</v>
      </c>
      <c r="C1671" s="68">
        <v>54.479637500000003</v>
      </c>
      <c r="D1671" s="68">
        <v>18.15987917</v>
      </c>
      <c r="E1671" s="68">
        <v>1.53</v>
      </c>
      <c r="F1671" s="74">
        <v>0.2404</v>
      </c>
      <c r="K1671" s="237" t="str">
        <f>A1671</f>
        <v>B</v>
      </c>
      <c r="L1671" s="238"/>
      <c r="M1671" s="117">
        <f>F1671</f>
        <v>0.2404</v>
      </c>
      <c r="N1671" s="117"/>
      <c r="R1671" s="239" t="str">
        <f t="shared" si="132"/>
        <v>B</v>
      </c>
      <c r="S1671" s="240"/>
      <c r="T1671" s="118">
        <f t="shared" si="133"/>
        <v>0.2404</v>
      </c>
      <c r="U1671" s="117"/>
    </row>
    <row r="1672" spans="1:21" ht="15.75" x14ac:dyDescent="0.25">
      <c r="A1672" s="109" t="s">
        <v>619</v>
      </c>
      <c r="B1672" s="77">
        <v>3</v>
      </c>
      <c r="C1672" s="77">
        <v>85.555237500000004</v>
      </c>
      <c r="D1672" s="77">
        <v>28.5184125</v>
      </c>
      <c r="E1672" s="77">
        <v>2.41</v>
      </c>
      <c r="F1672" s="78">
        <v>0.10100000000000001</v>
      </c>
      <c r="K1672" s="237" t="str">
        <f>A1672</f>
        <v>A*B</v>
      </c>
      <c r="L1672" s="238"/>
      <c r="M1672" s="117">
        <f>F1672</f>
        <v>0.10100000000000001</v>
      </c>
      <c r="N1672" s="117"/>
      <c r="R1672" s="239" t="str">
        <f t="shared" si="132"/>
        <v>A*B</v>
      </c>
      <c r="S1672" s="240"/>
      <c r="T1672" s="118">
        <f t="shared" si="133"/>
        <v>0.10100000000000001</v>
      </c>
      <c r="U1672" s="117"/>
    </row>
    <row r="1673" spans="1:21" ht="16.5" thickBot="1" x14ac:dyDescent="0.3">
      <c r="A1673" s="65"/>
      <c r="K1673" s="231" t="s">
        <v>1120</v>
      </c>
      <c r="L1673" s="232"/>
      <c r="M1673" s="233">
        <f>B1665</f>
        <v>6.9626700000000001</v>
      </c>
      <c r="N1673" s="234"/>
      <c r="R1673" s="235" t="s">
        <v>1120</v>
      </c>
      <c r="S1673" s="236"/>
      <c r="T1673" s="233">
        <f>M1673</f>
        <v>6.9626700000000001</v>
      </c>
      <c r="U1673" s="234"/>
    </row>
    <row r="1674" spans="1:21" ht="25.5" customHeight="1" thickBot="1" x14ac:dyDescent="0.3">
      <c r="A1674" s="253" t="s">
        <v>620</v>
      </c>
      <c r="B1674" s="252"/>
      <c r="C1674" s="252"/>
      <c r="D1674" s="252"/>
      <c r="E1674" s="252"/>
      <c r="F1674" s="252"/>
      <c r="J1674">
        <v>1</v>
      </c>
    </row>
    <row r="1675" spans="1:21" ht="39.75" thickBot="1" x14ac:dyDescent="0.3">
      <c r="A1675" s="84" t="s">
        <v>605</v>
      </c>
      <c r="B1675" s="83" t="s">
        <v>606</v>
      </c>
      <c r="C1675" s="83" t="s">
        <v>617</v>
      </c>
      <c r="D1675" s="83" t="s">
        <v>608</v>
      </c>
      <c r="E1675" s="83" t="s">
        <v>609</v>
      </c>
      <c r="F1675" s="95" t="s">
        <v>610</v>
      </c>
      <c r="J1675">
        <v>2</v>
      </c>
    </row>
    <row r="1676" spans="1:21" x14ac:dyDescent="0.25">
      <c r="A1676" s="109" t="s">
        <v>592</v>
      </c>
      <c r="B1676" s="77">
        <v>1</v>
      </c>
      <c r="C1676" s="77">
        <v>18.4528125</v>
      </c>
      <c r="D1676" s="77">
        <v>18.4528125</v>
      </c>
      <c r="E1676" s="77">
        <v>2.25</v>
      </c>
      <c r="F1676" s="78">
        <v>0.23050000000000001</v>
      </c>
      <c r="J1676">
        <v>3</v>
      </c>
    </row>
    <row r="1677" spans="1:21" x14ac:dyDescent="0.25">
      <c r="A1677" s="79"/>
      <c r="J1677">
        <v>4</v>
      </c>
    </row>
    <row r="1678" spans="1:21" x14ac:dyDescent="0.25">
      <c r="A1678" s="79"/>
      <c r="J1678">
        <v>5</v>
      </c>
    </row>
    <row r="1679" spans="1:21" x14ac:dyDescent="0.25">
      <c r="J1679">
        <v>6</v>
      </c>
    </row>
    <row r="1680" spans="1:21" x14ac:dyDescent="0.25">
      <c r="A1680" s="80"/>
      <c r="J1680">
        <v>7</v>
      </c>
    </row>
    <row r="1681" spans="1:21" ht="31.5" x14ac:dyDescent="0.25">
      <c r="A1681" s="64" t="s">
        <v>590</v>
      </c>
      <c r="J1681">
        <v>8</v>
      </c>
    </row>
    <row r="1682" spans="1:21" x14ac:dyDescent="0.25">
      <c r="A1682" s="79"/>
      <c r="J1682">
        <v>9</v>
      </c>
    </row>
    <row r="1683" spans="1:21" ht="25.5" x14ac:dyDescent="0.25">
      <c r="A1683" s="81" t="s">
        <v>595</v>
      </c>
      <c r="J1683">
        <v>10</v>
      </c>
    </row>
    <row r="1684" spans="1:21" x14ac:dyDescent="0.25">
      <c r="A1684" s="81"/>
      <c r="J1684">
        <v>11</v>
      </c>
    </row>
    <row r="1685" spans="1:21" ht="38.25" x14ac:dyDescent="0.25">
      <c r="A1685" s="81" t="s">
        <v>769</v>
      </c>
      <c r="J1685">
        <v>12</v>
      </c>
    </row>
    <row r="1686" spans="1:21" ht="15.75" thickBot="1" x14ac:dyDescent="0.3">
      <c r="A1686" s="65"/>
      <c r="J1686">
        <v>13</v>
      </c>
    </row>
    <row r="1687" spans="1:21" ht="39.75" thickBot="1" x14ac:dyDescent="0.3">
      <c r="A1687" s="90" t="s">
        <v>605</v>
      </c>
      <c r="B1687" s="91" t="s">
        <v>606</v>
      </c>
      <c r="C1687" s="91" t="s">
        <v>607</v>
      </c>
      <c r="D1687" s="91" t="s">
        <v>608</v>
      </c>
      <c r="E1687" s="91" t="s">
        <v>609</v>
      </c>
      <c r="F1687" s="92" t="s">
        <v>610</v>
      </c>
      <c r="J1687">
        <v>14</v>
      </c>
    </row>
    <row r="1688" spans="1:21" ht="15.75" thickBot="1" x14ac:dyDescent="0.3">
      <c r="A1688" s="110" t="s">
        <v>611</v>
      </c>
      <c r="B1688" s="68">
        <v>13</v>
      </c>
      <c r="C1688" s="68">
        <v>1091.778141</v>
      </c>
      <c r="D1688" s="68">
        <v>83.982934</v>
      </c>
      <c r="E1688" s="68">
        <v>1.41</v>
      </c>
      <c r="F1688" s="74">
        <v>0.2455</v>
      </c>
      <c r="J1688">
        <v>15</v>
      </c>
    </row>
    <row r="1689" spans="1:21" ht="15.75" thickBot="1" x14ac:dyDescent="0.3">
      <c r="A1689" s="110" t="s">
        <v>612</v>
      </c>
      <c r="B1689" s="68">
        <v>18</v>
      </c>
      <c r="C1689" s="68">
        <v>1072.3122559999999</v>
      </c>
      <c r="D1689" s="68">
        <v>59.572902999999997</v>
      </c>
      <c r="E1689" s="68"/>
      <c r="F1689" s="74"/>
      <c r="J1689">
        <v>16</v>
      </c>
    </row>
    <row r="1690" spans="1:21" ht="25.5" x14ac:dyDescent="0.25">
      <c r="A1690" s="109" t="s">
        <v>613</v>
      </c>
      <c r="B1690" s="77">
        <v>31</v>
      </c>
      <c r="C1690" s="77">
        <v>2164.0903969999999</v>
      </c>
      <c r="D1690" s="77"/>
      <c r="E1690" s="77"/>
      <c r="F1690" s="78"/>
      <c r="J1690">
        <v>17</v>
      </c>
    </row>
    <row r="1691" spans="1:21" ht="15.75" thickBot="1" x14ac:dyDescent="0.3">
      <c r="A1691" s="65"/>
      <c r="J1691">
        <v>18</v>
      </c>
    </row>
    <row r="1692" spans="1:21" ht="27" thickBot="1" x14ac:dyDescent="0.3">
      <c r="A1692" s="93" t="s">
        <v>614</v>
      </c>
      <c r="B1692" s="91" t="s">
        <v>615</v>
      </c>
      <c r="C1692" s="91" t="s">
        <v>616</v>
      </c>
      <c r="D1692" s="92" t="s">
        <v>770</v>
      </c>
      <c r="J1692">
        <v>19</v>
      </c>
    </row>
    <row r="1693" spans="1:21" x14ac:dyDescent="0.25">
      <c r="A1693" s="94">
        <v>0.50449699999999997</v>
      </c>
      <c r="B1693" s="77">
        <v>18.240079999999999</v>
      </c>
      <c r="C1693" s="77">
        <v>7.7183479999999998</v>
      </c>
      <c r="D1693" s="78">
        <v>42.315309999999997</v>
      </c>
      <c r="J1693">
        <v>20</v>
      </c>
    </row>
    <row r="1694" spans="1:21" ht="15.75" thickBot="1" x14ac:dyDescent="0.3">
      <c r="A1694" s="65"/>
      <c r="J1694">
        <v>21</v>
      </c>
    </row>
    <row r="1695" spans="1:21" ht="39.75" thickBot="1" x14ac:dyDescent="0.3">
      <c r="A1695" s="90" t="s">
        <v>605</v>
      </c>
      <c r="B1695" s="91" t="s">
        <v>606</v>
      </c>
      <c r="C1695" s="91" t="s">
        <v>617</v>
      </c>
      <c r="D1695" s="91" t="s">
        <v>608</v>
      </c>
      <c r="E1695" s="91" t="s">
        <v>609</v>
      </c>
      <c r="F1695" s="92" t="s">
        <v>610</v>
      </c>
      <c r="K1695" s="241" t="s">
        <v>1119</v>
      </c>
      <c r="L1695" s="241"/>
      <c r="M1695" s="112" t="str">
        <f>F1695</f>
        <v>Pr &gt; F</v>
      </c>
      <c r="N1695" s="113" t="str">
        <f>A1685</f>
        <v>Variable dependiente: DFSCM5</v>
      </c>
      <c r="R1695" s="242" t="str">
        <f>K1695</f>
        <v>Fuente de variación (FV)</v>
      </c>
      <c r="S1695" s="242"/>
      <c r="T1695" s="112"/>
      <c r="U1695" s="114" t="str">
        <f>N1695</f>
        <v>Variable dependiente: DFSCM5</v>
      </c>
    </row>
    <row r="1696" spans="1:21" ht="16.5" thickBot="1" x14ac:dyDescent="0.3">
      <c r="A1696" s="110" t="s">
        <v>594</v>
      </c>
      <c r="B1696" s="68">
        <v>3</v>
      </c>
      <c r="C1696" s="68">
        <v>114.82678439999999</v>
      </c>
      <c r="D1696" s="68">
        <v>38.2755948</v>
      </c>
      <c r="E1696" s="68">
        <v>0.64</v>
      </c>
      <c r="F1696" s="74">
        <v>0.59760000000000002</v>
      </c>
      <c r="K1696" s="243" t="str">
        <f>A1696</f>
        <v>Rep</v>
      </c>
      <c r="L1696" s="244"/>
      <c r="M1696" s="115">
        <f>F1696</f>
        <v>0.59760000000000002</v>
      </c>
      <c r="N1696" s="115"/>
      <c r="R1696" s="245" t="str">
        <f>K1696</f>
        <v>Rep</v>
      </c>
      <c r="S1696" s="246"/>
      <c r="T1696" s="116">
        <f>M1696</f>
        <v>0.59760000000000002</v>
      </c>
      <c r="U1696" s="115"/>
    </row>
    <row r="1697" spans="1:21" ht="16.5" thickBot="1" x14ac:dyDescent="0.3">
      <c r="A1697" s="110" t="s">
        <v>592</v>
      </c>
      <c r="B1697" s="68">
        <v>1</v>
      </c>
      <c r="C1697" s="68">
        <v>122.8920031</v>
      </c>
      <c r="D1697" s="68">
        <v>122.8920031</v>
      </c>
      <c r="E1697" s="68">
        <v>2.06</v>
      </c>
      <c r="F1697" s="74">
        <v>0.1681</v>
      </c>
      <c r="K1697" s="237" t="str">
        <f>A1704</f>
        <v>A</v>
      </c>
      <c r="L1697" s="238"/>
      <c r="M1697" s="117">
        <f>F1704</f>
        <v>0.1615</v>
      </c>
      <c r="N1697" s="117"/>
      <c r="R1697" s="239" t="str">
        <f t="shared" ref="R1697:R1700" si="134">K1697</f>
        <v>A</v>
      </c>
      <c r="S1697" s="240"/>
      <c r="T1697" s="118">
        <f t="shared" ref="T1697:T1700" si="135">M1697</f>
        <v>0.1615</v>
      </c>
      <c r="U1697" s="117"/>
    </row>
    <row r="1698" spans="1:21" ht="16.5" thickBot="1" x14ac:dyDescent="0.3">
      <c r="A1698" s="110" t="s">
        <v>618</v>
      </c>
      <c r="B1698" s="68">
        <v>3</v>
      </c>
      <c r="C1698" s="68">
        <v>107.7424844</v>
      </c>
      <c r="D1698" s="68">
        <v>35.914161499999999</v>
      </c>
      <c r="E1698" s="68">
        <v>0.6</v>
      </c>
      <c r="F1698" s="74">
        <v>0.62150000000000005</v>
      </c>
      <c r="K1698" s="237" t="str">
        <f>A1698</f>
        <v>A*Rep</v>
      </c>
      <c r="L1698" s="238"/>
      <c r="M1698" s="117">
        <f>F1698</f>
        <v>0.62150000000000005</v>
      </c>
      <c r="N1698" s="119"/>
      <c r="R1698" s="239" t="str">
        <f t="shared" si="134"/>
        <v>A*Rep</v>
      </c>
      <c r="S1698" s="240"/>
      <c r="T1698" s="118">
        <f t="shared" si="135"/>
        <v>0.62150000000000005</v>
      </c>
      <c r="U1698" s="119"/>
    </row>
    <row r="1699" spans="1:21" ht="16.5" thickBot="1" x14ac:dyDescent="0.3">
      <c r="A1699" s="110" t="s">
        <v>593</v>
      </c>
      <c r="B1699" s="68">
        <v>3</v>
      </c>
      <c r="C1699" s="68">
        <v>488.66270939999998</v>
      </c>
      <c r="D1699" s="68">
        <v>162.88756979999999</v>
      </c>
      <c r="E1699" s="68">
        <v>2.73</v>
      </c>
      <c r="F1699" s="74">
        <v>7.3899999999999993E-2</v>
      </c>
      <c r="K1699" s="237" t="str">
        <f>A1699</f>
        <v>B</v>
      </c>
      <c r="L1699" s="238"/>
      <c r="M1699" s="117">
        <f>F1699</f>
        <v>7.3899999999999993E-2</v>
      </c>
      <c r="N1699" s="117"/>
      <c r="R1699" s="239" t="str">
        <f t="shared" si="134"/>
        <v>B</v>
      </c>
      <c r="S1699" s="240"/>
      <c r="T1699" s="118">
        <f t="shared" si="135"/>
        <v>7.3899999999999993E-2</v>
      </c>
      <c r="U1699" s="117"/>
    </row>
    <row r="1700" spans="1:21" ht="15.75" x14ac:dyDescent="0.25">
      <c r="A1700" s="109" t="s">
        <v>619</v>
      </c>
      <c r="B1700" s="77">
        <v>3</v>
      </c>
      <c r="C1700" s="77">
        <v>257.65415940000003</v>
      </c>
      <c r="D1700" s="77">
        <v>85.884719799999999</v>
      </c>
      <c r="E1700" s="77">
        <v>1.44</v>
      </c>
      <c r="F1700" s="78">
        <v>0.26369999999999999</v>
      </c>
      <c r="K1700" s="237" t="str">
        <f>A1700</f>
        <v>A*B</v>
      </c>
      <c r="L1700" s="238"/>
      <c r="M1700" s="117">
        <f>F1700</f>
        <v>0.26369999999999999</v>
      </c>
      <c r="N1700" s="117"/>
      <c r="R1700" s="239" t="str">
        <f t="shared" si="134"/>
        <v>A*B</v>
      </c>
      <c r="S1700" s="240"/>
      <c r="T1700" s="118">
        <f t="shared" si="135"/>
        <v>0.26369999999999999</v>
      </c>
      <c r="U1700" s="117"/>
    </row>
    <row r="1701" spans="1:21" ht="16.5" thickBot="1" x14ac:dyDescent="0.3">
      <c r="A1701" s="65"/>
      <c r="K1701" s="231" t="s">
        <v>1120</v>
      </c>
      <c r="L1701" s="232"/>
      <c r="M1701" s="233">
        <f>B1693</f>
        <v>18.240079999999999</v>
      </c>
      <c r="N1701" s="234"/>
      <c r="R1701" s="235" t="s">
        <v>1120</v>
      </c>
      <c r="S1701" s="236"/>
      <c r="T1701" s="233">
        <f>M1701</f>
        <v>18.240079999999999</v>
      </c>
      <c r="U1701" s="234"/>
    </row>
    <row r="1702" spans="1:21" ht="25.5" customHeight="1" thickBot="1" x14ac:dyDescent="0.3">
      <c r="A1702" s="253" t="s">
        <v>620</v>
      </c>
      <c r="B1702" s="252"/>
      <c r="C1702" s="252"/>
      <c r="D1702" s="252"/>
      <c r="E1702" s="252"/>
      <c r="F1702" s="252"/>
      <c r="J1702">
        <v>1</v>
      </c>
    </row>
    <row r="1703" spans="1:21" ht="39.75" thickBot="1" x14ac:dyDescent="0.3">
      <c r="A1703" s="84" t="s">
        <v>605</v>
      </c>
      <c r="B1703" s="83" t="s">
        <v>606</v>
      </c>
      <c r="C1703" s="83" t="s">
        <v>617</v>
      </c>
      <c r="D1703" s="83" t="s">
        <v>608</v>
      </c>
      <c r="E1703" s="83" t="s">
        <v>609</v>
      </c>
      <c r="F1703" s="95" t="s">
        <v>610</v>
      </c>
      <c r="J1703">
        <v>2</v>
      </c>
    </row>
    <row r="1704" spans="1:21" x14ac:dyDescent="0.25">
      <c r="A1704" s="109" t="s">
        <v>592</v>
      </c>
      <c r="B1704" s="77">
        <v>1</v>
      </c>
      <c r="C1704" s="77">
        <v>122.8920031</v>
      </c>
      <c r="D1704" s="77">
        <v>122.8920031</v>
      </c>
      <c r="E1704" s="77">
        <v>3.42</v>
      </c>
      <c r="F1704" s="78">
        <v>0.1615</v>
      </c>
      <c r="J1704">
        <v>3</v>
      </c>
    </row>
    <row r="1705" spans="1:21" x14ac:dyDescent="0.25">
      <c r="A1705" s="79"/>
      <c r="J1705">
        <v>4</v>
      </c>
    </row>
    <row r="1706" spans="1:21" x14ac:dyDescent="0.25">
      <c r="A1706" s="79"/>
      <c r="J1706">
        <v>5</v>
      </c>
    </row>
    <row r="1707" spans="1:21" x14ac:dyDescent="0.25">
      <c r="J1707">
        <v>6</v>
      </c>
    </row>
    <row r="1708" spans="1:21" x14ac:dyDescent="0.25">
      <c r="A1708" s="80"/>
      <c r="J1708">
        <v>7</v>
      </c>
    </row>
    <row r="1709" spans="1:21" ht="31.5" x14ac:dyDescent="0.25">
      <c r="A1709" s="64" t="s">
        <v>590</v>
      </c>
      <c r="J1709">
        <v>8</v>
      </c>
    </row>
    <row r="1710" spans="1:21" x14ac:dyDescent="0.25">
      <c r="A1710" s="79"/>
      <c r="J1710">
        <v>9</v>
      </c>
    </row>
    <row r="1711" spans="1:21" ht="25.5" x14ac:dyDescent="0.25">
      <c r="A1711" s="81" t="s">
        <v>595</v>
      </c>
      <c r="J1711">
        <v>10</v>
      </c>
    </row>
    <row r="1712" spans="1:21" x14ac:dyDescent="0.25">
      <c r="A1712" s="81"/>
      <c r="J1712">
        <v>11</v>
      </c>
    </row>
    <row r="1713" spans="1:21" ht="38.25" x14ac:dyDescent="0.25">
      <c r="A1713" s="81" t="s">
        <v>771</v>
      </c>
      <c r="J1713">
        <v>12</v>
      </c>
    </row>
    <row r="1714" spans="1:21" ht="15.75" thickBot="1" x14ac:dyDescent="0.3">
      <c r="A1714" s="65"/>
      <c r="J1714">
        <v>13</v>
      </c>
    </row>
    <row r="1715" spans="1:21" ht="39.75" thickBot="1" x14ac:dyDescent="0.3">
      <c r="A1715" s="90" t="s">
        <v>605</v>
      </c>
      <c r="B1715" s="91" t="s">
        <v>606</v>
      </c>
      <c r="C1715" s="91" t="s">
        <v>607</v>
      </c>
      <c r="D1715" s="91" t="s">
        <v>608</v>
      </c>
      <c r="E1715" s="91" t="s">
        <v>609</v>
      </c>
      <c r="F1715" s="92" t="s">
        <v>610</v>
      </c>
      <c r="J1715">
        <v>14</v>
      </c>
    </row>
    <row r="1716" spans="1:21" ht="15.75" thickBot="1" x14ac:dyDescent="0.3">
      <c r="A1716" s="110" t="s">
        <v>611</v>
      </c>
      <c r="B1716" s="68">
        <v>13</v>
      </c>
      <c r="C1716" s="68">
        <v>1208.174213</v>
      </c>
      <c r="D1716" s="68">
        <v>92.936477999999994</v>
      </c>
      <c r="E1716" s="68">
        <v>1.23</v>
      </c>
      <c r="F1716" s="74">
        <v>0.33329999999999999</v>
      </c>
      <c r="J1716">
        <v>15</v>
      </c>
    </row>
    <row r="1717" spans="1:21" ht="15.75" thickBot="1" x14ac:dyDescent="0.3">
      <c r="A1717" s="110" t="s">
        <v>612</v>
      </c>
      <c r="B1717" s="68">
        <v>18</v>
      </c>
      <c r="C1717" s="68">
        <v>1356.2057749999999</v>
      </c>
      <c r="D1717" s="68">
        <v>75.344764999999995</v>
      </c>
      <c r="E1717" s="68"/>
      <c r="F1717" s="74"/>
      <c r="J1717">
        <v>16</v>
      </c>
    </row>
    <row r="1718" spans="1:21" ht="25.5" x14ac:dyDescent="0.25">
      <c r="A1718" s="109" t="s">
        <v>613</v>
      </c>
      <c r="B1718" s="77">
        <v>31</v>
      </c>
      <c r="C1718" s="77">
        <v>2564.3799880000001</v>
      </c>
      <c r="D1718" s="77"/>
      <c r="E1718" s="77"/>
      <c r="F1718" s="78"/>
      <c r="J1718">
        <v>17</v>
      </c>
    </row>
    <row r="1719" spans="1:21" ht="15.75" thickBot="1" x14ac:dyDescent="0.3">
      <c r="A1719" s="65"/>
      <c r="J1719">
        <v>18</v>
      </c>
    </row>
    <row r="1720" spans="1:21" ht="27" thickBot="1" x14ac:dyDescent="0.3">
      <c r="A1720" s="93" t="s">
        <v>614</v>
      </c>
      <c r="B1720" s="91" t="s">
        <v>615</v>
      </c>
      <c r="C1720" s="91" t="s">
        <v>616</v>
      </c>
      <c r="D1720" s="92" t="s">
        <v>772</v>
      </c>
      <c r="J1720">
        <v>19</v>
      </c>
    </row>
    <row r="1721" spans="1:21" x14ac:dyDescent="0.25">
      <c r="A1721" s="94">
        <v>0.47113699999999997</v>
      </c>
      <c r="B1721" s="77">
        <v>18.433319999999998</v>
      </c>
      <c r="C1721" s="77">
        <v>8.6801359999999992</v>
      </c>
      <c r="D1721" s="78">
        <v>47.089379999999998</v>
      </c>
      <c r="J1721">
        <v>20</v>
      </c>
    </row>
    <row r="1722" spans="1:21" ht="15.75" thickBot="1" x14ac:dyDescent="0.3">
      <c r="A1722" s="65"/>
      <c r="J1722">
        <v>21</v>
      </c>
    </row>
    <row r="1723" spans="1:21" ht="39.75" thickBot="1" x14ac:dyDescent="0.3">
      <c r="A1723" s="90" t="s">
        <v>605</v>
      </c>
      <c r="B1723" s="91" t="s">
        <v>606</v>
      </c>
      <c r="C1723" s="91" t="s">
        <v>617</v>
      </c>
      <c r="D1723" s="91" t="s">
        <v>608</v>
      </c>
      <c r="E1723" s="91" t="s">
        <v>609</v>
      </c>
      <c r="F1723" s="92" t="s">
        <v>610</v>
      </c>
      <c r="K1723" s="241" t="s">
        <v>1119</v>
      </c>
      <c r="L1723" s="241"/>
      <c r="M1723" s="112" t="str">
        <f>F1723</f>
        <v>Pr &gt; F</v>
      </c>
      <c r="N1723" s="113" t="str">
        <f>A1713</f>
        <v>Variable dependiente: DFSCM6</v>
      </c>
      <c r="R1723" s="242" t="str">
        <f>K1723</f>
        <v>Fuente de variación (FV)</v>
      </c>
      <c r="S1723" s="242"/>
      <c r="T1723" s="112"/>
      <c r="U1723" s="114" t="str">
        <f>N1723</f>
        <v>Variable dependiente: DFSCM6</v>
      </c>
    </row>
    <row r="1724" spans="1:21" ht="16.5" thickBot="1" x14ac:dyDescent="0.3">
      <c r="A1724" s="110" t="s">
        <v>594</v>
      </c>
      <c r="B1724" s="68">
        <v>3</v>
      </c>
      <c r="C1724" s="68">
        <v>236.85141250000001</v>
      </c>
      <c r="D1724" s="68">
        <v>78.950470800000005</v>
      </c>
      <c r="E1724" s="68">
        <v>1.05</v>
      </c>
      <c r="F1724" s="74">
        <v>0.39550000000000002</v>
      </c>
      <c r="K1724" s="243" t="str">
        <f>A1724</f>
        <v>Rep</v>
      </c>
      <c r="L1724" s="244"/>
      <c r="M1724" s="115">
        <f>F1724</f>
        <v>0.39550000000000002</v>
      </c>
      <c r="N1724" s="115"/>
      <c r="R1724" s="245" t="str">
        <f>K1724</f>
        <v>Rep</v>
      </c>
      <c r="S1724" s="246"/>
      <c r="T1724" s="116">
        <f>M1724</f>
        <v>0.39550000000000002</v>
      </c>
      <c r="U1724" s="115"/>
    </row>
    <row r="1725" spans="1:21" ht="16.5" thickBot="1" x14ac:dyDescent="0.3">
      <c r="A1725" s="110" t="s">
        <v>592</v>
      </c>
      <c r="B1725" s="68">
        <v>1</v>
      </c>
      <c r="C1725" s="68">
        <v>130.0078125</v>
      </c>
      <c r="D1725" s="68">
        <v>130.0078125</v>
      </c>
      <c r="E1725" s="68">
        <v>1.73</v>
      </c>
      <c r="F1725" s="74">
        <v>0.20549999999999999</v>
      </c>
      <c r="K1725" s="237" t="str">
        <f>A1732</f>
        <v>A</v>
      </c>
      <c r="L1725" s="238"/>
      <c r="M1725" s="117">
        <f>F1732</f>
        <v>0.23799999999999999</v>
      </c>
      <c r="N1725" s="117"/>
      <c r="R1725" s="239" t="str">
        <f t="shared" ref="R1725:R1728" si="136">K1725</f>
        <v>A</v>
      </c>
      <c r="S1725" s="240"/>
      <c r="T1725" s="118">
        <f t="shared" ref="T1725:T1728" si="137">M1725</f>
        <v>0.23799999999999999</v>
      </c>
      <c r="U1725" s="117"/>
    </row>
    <row r="1726" spans="1:21" ht="16.5" thickBot="1" x14ac:dyDescent="0.3">
      <c r="A1726" s="110" t="s">
        <v>618</v>
      </c>
      <c r="B1726" s="68">
        <v>3</v>
      </c>
      <c r="C1726" s="68">
        <v>180.59361250000001</v>
      </c>
      <c r="D1726" s="68">
        <v>60.197870799999997</v>
      </c>
      <c r="E1726" s="68">
        <v>0.8</v>
      </c>
      <c r="F1726" s="74">
        <v>0.51049999999999995</v>
      </c>
      <c r="K1726" s="237" t="str">
        <f>A1726</f>
        <v>A*Rep</v>
      </c>
      <c r="L1726" s="238"/>
      <c r="M1726" s="117">
        <f>F1726</f>
        <v>0.51049999999999995</v>
      </c>
      <c r="N1726" s="119"/>
      <c r="R1726" s="239" t="str">
        <f t="shared" si="136"/>
        <v>A*Rep</v>
      </c>
      <c r="S1726" s="240"/>
      <c r="T1726" s="118">
        <f t="shared" si="137"/>
        <v>0.51049999999999995</v>
      </c>
      <c r="U1726" s="119"/>
    </row>
    <row r="1727" spans="1:21" ht="16.5" thickBot="1" x14ac:dyDescent="0.3">
      <c r="A1727" s="110" t="s">
        <v>593</v>
      </c>
      <c r="B1727" s="68">
        <v>3</v>
      </c>
      <c r="C1727" s="68">
        <v>380.02993750000002</v>
      </c>
      <c r="D1727" s="68">
        <v>126.6766458</v>
      </c>
      <c r="E1727" s="68">
        <v>1.68</v>
      </c>
      <c r="F1727" s="74">
        <v>0.20660000000000001</v>
      </c>
      <c r="K1727" s="237" t="str">
        <f>A1727</f>
        <v>B</v>
      </c>
      <c r="L1727" s="238"/>
      <c r="M1727" s="117">
        <f>F1727</f>
        <v>0.20660000000000001</v>
      </c>
      <c r="N1727" s="117"/>
      <c r="R1727" s="239" t="str">
        <f t="shared" si="136"/>
        <v>B</v>
      </c>
      <c r="S1727" s="240"/>
      <c r="T1727" s="118">
        <f t="shared" si="137"/>
        <v>0.20660000000000001</v>
      </c>
      <c r="U1727" s="117"/>
    </row>
    <row r="1728" spans="1:21" ht="15.75" x14ac:dyDescent="0.25">
      <c r="A1728" s="109" t="s">
        <v>619</v>
      </c>
      <c r="B1728" s="77">
        <v>3</v>
      </c>
      <c r="C1728" s="77">
        <v>280.69143750000001</v>
      </c>
      <c r="D1728" s="77">
        <v>93.563812499999997</v>
      </c>
      <c r="E1728" s="77">
        <v>1.24</v>
      </c>
      <c r="F1728" s="78">
        <v>0.32379999999999998</v>
      </c>
      <c r="K1728" s="237" t="str">
        <f>A1728</f>
        <v>A*B</v>
      </c>
      <c r="L1728" s="238"/>
      <c r="M1728" s="117">
        <f>F1728</f>
        <v>0.32379999999999998</v>
      </c>
      <c r="N1728" s="117"/>
      <c r="R1728" s="239" t="str">
        <f t="shared" si="136"/>
        <v>A*B</v>
      </c>
      <c r="S1728" s="240"/>
      <c r="T1728" s="118">
        <f t="shared" si="137"/>
        <v>0.32379999999999998</v>
      </c>
      <c r="U1728" s="117"/>
    </row>
    <row r="1729" spans="1:21" ht="16.5" thickBot="1" x14ac:dyDescent="0.3">
      <c r="A1729" s="65"/>
      <c r="K1729" s="231" t="s">
        <v>1120</v>
      </c>
      <c r="L1729" s="232"/>
      <c r="M1729" s="233">
        <f>B1721</f>
        <v>18.433319999999998</v>
      </c>
      <c r="N1729" s="234"/>
      <c r="R1729" s="235" t="s">
        <v>1120</v>
      </c>
      <c r="S1729" s="236"/>
      <c r="T1729" s="233">
        <f>M1729</f>
        <v>18.433319999999998</v>
      </c>
      <c r="U1729" s="234"/>
    </row>
    <row r="1730" spans="1:21" ht="25.5" customHeight="1" thickBot="1" x14ac:dyDescent="0.3">
      <c r="A1730" s="253" t="s">
        <v>620</v>
      </c>
      <c r="B1730" s="252"/>
      <c r="C1730" s="252"/>
      <c r="D1730" s="252"/>
      <c r="E1730" s="252"/>
      <c r="F1730" s="252"/>
      <c r="J1730">
        <v>1</v>
      </c>
    </row>
    <row r="1731" spans="1:21" ht="39.75" thickBot="1" x14ac:dyDescent="0.3">
      <c r="A1731" s="84" t="s">
        <v>605</v>
      </c>
      <c r="B1731" s="83" t="s">
        <v>606</v>
      </c>
      <c r="C1731" s="83" t="s">
        <v>617</v>
      </c>
      <c r="D1731" s="83" t="s">
        <v>608</v>
      </c>
      <c r="E1731" s="83" t="s">
        <v>609</v>
      </c>
      <c r="F1731" s="95" t="s">
        <v>610</v>
      </c>
      <c r="J1731">
        <v>2</v>
      </c>
    </row>
    <row r="1732" spans="1:21" x14ac:dyDescent="0.25">
      <c r="A1732" s="109" t="s">
        <v>592</v>
      </c>
      <c r="B1732" s="77">
        <v>1</v>
      </c>
      <c r="C1732" s="77">
        <v>130.0078125</v>
      </c>
      <c r="D1732" s="77">
        <v>130.0078125</v>
      </c>
      <c r="E1732" s="77">
        <v>2.16</v>
      </c>
      <c r="F1732" s="78">
        <v>0.23799999999999999</v>
      </c>
      <c r="J1732">
        <v>3</v>
      </c>
    </row>
    <row r="1733" spans="1:21" x14ac:dyDescent="0.25">
      <c r="A1733" s="79"/>
      <c r="J1733">
        <v>4</v>
      </c>
    </row>
    <row r="1734" spans="1:21" x14ac:dyDescent="0.25">
      <c r="A1734" s="79"/>
      <c r="J1734">
        <v>5</v>
      </c>
    </row>
    <row r="1735" spans="1:21" x14ac:dyDescent="0.25">
      <c r="J1735">
        <v>6</v>
      </c>
    </row>
    <row r="1736" spans="1:21" x14ac:dyDescent="0.25">
      <c r="A1736" s="80"/>
      <c r="J1736">
        <v>7</v>
      </c>
    </row>
    <row r="1737" spans="1:21" ht="31.5" x14ac:dyDescent="0.25">
      <c r="A1737" s="64" t="s">
        <v>590</v>
      </c>
      <c r="J1737">
        <v>8</v>
      </c>
    </row>
    <row r="1738" spans="1:21" x14ac:dyDescent="0.25">
      <c r="A1738" s="79"/>
      <c r="J1738">
        <v>9</v>
      </c>
    </row>
    <row r="1739" spans="1:21" ht="25.5" x14ac:dyDescent="0.25">
      <c r="A1739" s="81" t="s">
        <v>595</v>
      </c>
      <c r="J1739">
        <v>10</v>
      </c>
    </row>
    <row r="1740" spans="1:21" x14ac:dyDescent="0.25">
      <c r="A1740" s="81"/>
      <c r="J1740">
        <v>11</v>
      </c>
    </row>
    <row r="1741" spans="1:21" ht="38.25" x14ac:dyDescent="0.25">
      <c r="A1741" s="81" t="s">
        <v>773</v>
      </c>
      <c r="J1741">
        <v>12</v>
      </c>
    </row>
    <row r="1742" spans="1:21" ht="15.75" thickBot="1" x14ac:dyDescent="0.3">
      <c r="A1742" s="65"/>
      <c r="J1742">
        <v>13</v>
      </c>
    </row>
    <row r="1743" spans="1:21" ht="39.75" thickBot="1" x14ac:dyDescent="0.3">
      <c r="A1743" s="90" t="s">
        <v>605</v>
      </c>
      <c r="B1743" s="91" t="s">
        <v>606</v>
      </c>
      <c r="C1743" s="91" t="s">
        <v>607</v>
      </c>
      <c r="D1743" s="91" t="s">
        <v>608</v>
      </c>
      <c r="E1743" s="91" t="s">
        <v>609</v>
      </c>
      <c r="F1743" s="92" t="s">
        <v>610</v>
      </c>
      <c r="J1743">
        <v>14</v>
      </c>
    </row>
    <row r="1744" spans="1:21" ht="15.75" thickBot="1" x14ac:dyDescent="0.3">
      <c r="A1744" s="110" t="s">
        <v>611</v>
      </c>
      <c r="B1744" s="68">
        <v>13</v>
      </c>
      <c r="C1744" s="68">
        <v>6224.8702400000002</v>
      </c>
      <c r="D1744" s="68">
        <v>478.83616999999998</v>
      </c>
      <c r="E1744" s="68">
        <v>0.88</v>
      </c>
      <c r="F1744" s="74">
        <v>0.58150000000000002</v>
      </c>
      <c r="J1744">
        <v>15</v>
      </c>
    </row>
    <row r="1745" spans="1:45" ht="15.75" thickBot="1" x14ac:dyDescent="0.3">
      <c r="A1745" s="110" t="s">
        <v>612</v>
      </c>
      <c r="B1745" s="68">
        <v>18</v>
      </c>
      <c r="C1745" s="68">
        <v>9744.1351099999993</v>
      </c>
      <c r="D1745" s="68">
        <v>541.34083999999996</v>
      </c>
      <c r="E1745" s="68"/>
      <c r="F1745" s="74"/>
      <c r="J1745">
        <v>16</v>
      </c>
    </row>
    <row r="1746" spans="1:45" ht="25.5" x14ac:dyDescent="0.25">
      <c r="A1746" s="109" t="s">
        <v>613</v>
      </c>
      <c r="B1746" s="77">
        <v>31</v>
      </c>
      <c r="C1746" s="77">
        <v>15969.005349999999</v>
      </c>
      <c r="D1746" s="77"/>
      <c r="E1746" s="77"/>
      <c r="F1746" s="78"/>
      <c r="J1746">
        <v>17</v>
      </c>
    </row>
    <row r="1747" spans="1:45" ht="15.75" thickBot="1" x14ac:dyDescent="0.3">
      <c r="A1747" s="65"/>
      <c r="J1747">
        <v>18</v>
      </c>
    </row>
    <row r="1748" spans="1:45" ht="27" thickBot="1" x14ac:dyDescent="0.3">
      <c r="A1748" s="93" t="s">
        <v>614</v>
      </c>
      <c r="B1748" s="91" t="s">
        <v>615</v>
      </c>
      <c r="C1748" s="91" t="s">
        <v>616</v>
      </c>
      <c r="D1748" s="92" t="s">
        <v>774</v>
      </c>
      <c r="J1748">
        <v>19</v>
      </c>
    </row>
    <row r="1749" spans="1:45" x14ac:dyDescent="0.25">
      <c r="A1749" s="94">
        <v>0.38980999999999999</v>
      </c>
      <c r="B1749" s="77">
        <v>34.933070000000001</v>
      </c>
      <c r="C1749" s="77">
        <v>23.266729999999999</v>
      </c>
      <c r="D1749" s="78">
        <v>66.603750000000005</v>
      </c>
      <c r="J1749">
        <v>20</v>
      </c>
    </row>
    <row r="1750" spans="1:45" ht="15.75" thickBot="1" x14ac:dyDescent="0.3">
      <c r="A1750" s="65"/>
      <c r="J1750">
        <v>21</v>
      </c>
    </row>
    <row r="1751" spans="1:45" ht="39.75" thickBot="1" x14ac:dyDescent="0.3">
      <c r="A1751" s="90" t="s">
        <v>605</v>
      </c>
      <c r="B1751" s="91" t="s">
        <v>606</v>
      </c>
      <c r="C1751" s="91" t="s">
        <v>617</v>
      </c>
      <c r="D1751" s="91" t="s">
        <v>608</v>
      </c>
      <c r="E1751" s="91" t="s">
        <v>609</v>
      </c>
      <c r="F1751" s="92" t="s">
        <v>610</v>
      </c>
      <c r="K1751" s="241" t="s">
        <v>1119</v>
      </c>
      <c r="L1751" s="241"/>
      <c r="M1751" s="112" t="str">
        <f>F1751</f>
        <v>Pr &gt; F</v>
      </c>
      <c r="N1751" s="113" t="str">
        <f>A1741</f>
        <v>Variable dependiente: LFPCM1</v>
      </c>
      <c r="R1751" s="242" t="str">
        <f>K1751</f>
        <v>Fuente de variación (FV)</v>
      </c>
      <c r="S1751" s="242"/>
      <c r="T1751" s="112"/>
      <c r="U1751" s="114" t="str">
        <f>N1751</f>
        <v>Variable dependiente: LFPCM1</v>
      </c>
      <c r="V1751">
        <v>1</v>
      </c>
      <c r="W1751">
        <v>2</v>
      </c>
      <c r="X1751">
        <v>3</v>
      </c>
      <c r="Y1751">
        <v>4</v>
      </c>
      <c r="Z1751">
        <v>5</v>
      </c>
      <c r="AA1751">
        <v>6</v>
      </c>
      <c r="AP1751" s="221"/>
      <c r="AQ1751" s="221"/>
      <c r="AR1751" s="221"/>
      <c r="AS1751" s="221"/>
    </row>
    <row r="1752" spans="1:45" ht="16.5" thickBot="1" x14ac:dyDescent="0.3">
      <c r="A1752" s="110" t="s">
        <v>594</v>
      </c>
      <c r="B1752" s="68">
        <v>3</v>
      </c>
      <c r="C1752" s="68">
        <v>2129.3279000000002</v>
      </c>
      <c r="D1752" s="68">
        <v>709.77596700000004</v>
      </c>
      <c r="E1752" s="68">
        <v>1.31</v>
      </c>
      <c r="F1752" s="74">
        <v>0.30149999999999999</v>
      </c>
      <c r="K1752" s="243" t="str">
        <f>A1752</f>
        <v>Rep</v>
      </c>
      <c r="L1752" s="244"/>
      <c r="M1752" s="115">
        <f>F1752</f>
        <v>0.30149999999999999</v>
      </c>
      <c r="N1752" s="115"/>
      <c r="R1752" s="245" t="str">
        <f>K1752</f>
        <v>Rep</v>
      </c>
      <c r="S1752" s="246"/>
      <c r="T1752" s="116">
        <f>M1752</f>
        <v>0.30149999999999999</v>
      </c>
      <c r="U1752" s="115"/>
      <c r="AP1752" s="141"/>
      <c r="AQ1752" s="142"/>
      <c r="AR1752" s="128"/>
    </row>
    <row r="1753" spans="1:45" ht="16.5" thickBot="1" x14ac:dyDescent="0.3">
      <c r="A1753" s="110" t="s">
        <v>592</v>
      </c>
      <c r="B1753" s="68">
        <v>1</v>
      </c>
      <c r="C1753" s="68">
        <v>161.91001299999999</v>
      </c>
      <c r="D1753" s="68">
        <v>161.91001299999999</v>
      </c>
      <c r="E1753" s="68">
        <v>0.3</v>
      </c>
      <c r="F1753" s="74">
        <v>0.59119999999999995</v>
      </c>
      <c r="K1753" s="237" t="str">
        <f>A1760</f>
        <v>A</v>
      </c>
      <c r="L1753" s="238"/>
      <c r="M1753" s="117">
        <f>F1760</f>
        <v>0.54079999999999995</v>
      </c>
      <c r="N1753" s="117"/>
      <c r="R1753" s="239" t="str">
        <f t="shared" ref="R1753:R1756" si="138">K1753</f>
        <v>A</v>
      </c>
      <c r="S1753" s="240"/>
      <c r="T1753" s="118">
        <f t="shared" ref="T1753:T1756" si="139">M1753</f>
        <v>0.54079999999999995</v>
      </c>
      <c r="U1753" s="117"/>
      <c r="AP1753" s="135"/>
      <c r="AQ1753" s="144"/>
      <c r="AR1753" s="131"/>
      <c r="AS1753" s="145"/>
    </row>
    <row r="1754" spans="1:45" ht="16.5" thickBot="1" x14ac:dyDescent="0.3">
      <c r="A1754" s="110" t="s">
        <v>618</v>
      </c>
      <c r="B1754" s="68">
        <v>3</v>
      </c>
      <c r="C1754" s="68">
        <v>1025.8674370000001</v>
      </c>
      <c r="D1754" s="68">
        <v>341.95581199999998</v>
      </c>
      <c r="E1754" s="68">
        <v>0.63</v>
      </c>
      <c r="F1754" s="74">
        <v>0.60409999999999997</v>
      </c>
      <c r="K1754" s="237" t="str">
        <f>A1754</f>
        <v>A*Rep</v>
      </c>
      <c r="L1754" s="238"/>
      <c r="M1754" s="117">
        <f>F1754</f>
        <v>0.60409999999999997</v>
      </c>
      <c r="N1754" s="119"/>
      <c r="R1754" s="239" t="str">
        <f t="shared" si="138"/>
        <v>A*Rep</v>
      </c>
      <c r="S1754" s="240"/>
      <c r="T1754" s="118">
        <f t="shared" si="139"/>
        <v>0.60409999999999997</v>
      </c>
      <c r="U1754" s="119"/>
      <c r="AP1754" s="141"/>
      <c r="AQ1754" s="142"/>
      <c r="AR1754" s="128"/>
    </row>
    <row r="1755" spans="1:45" ht="16.5" thickBot="1" x14ac:dyDescent="0.3">
      <c r="A1755" s="110" t="s">
        <v>593</v>
      </c>
      <c r="B1755" s="68">
        <v>3</v>
      </c>
      <c r="C1755" s="68">
        <v>1012.79205</v>
      </c>
      <c r="D1755" s="68">
        <v>337.59735000000001</v>
      </c>
      <c r="E1755" s="68">
        <v>0.62</v>
      </c>
      <c r="F1755" s="74">
        <v>0.6089</v>
      </c>
      <c r="K1755" s="237" t="str">
        <f>A1755</f>
        <v>B</v>
      </c>
      <c r="L1755" s="238"/>
      <c r="M1755" s="117">
        <f>F1755</f>
        <v>0.6089</v>
      </c>
      <c r="N1755" s="117"/>
      <c r="R1755" s="239" t="str">
        <f t="shared" si="138"/>
        <v>B</v>
      </c>
      <c r="S1755" s="240"/>
      <c r="T1755" s="118">
        <f t="shared" si="139"/>
        <v>0.6089</v>
      </c>
      <c r="U1755" s="117"/>
      <c r="AP1755" s="141"/>
      <c r="AQ1755" s="142"/>
      <c r="AR1755" s="128"/>
    </row>
    <row r="1756" spans="1:45" ht="15.75" x14ac:dyDescent="0.25">
      <c r="A1756" s="109" t="s">
        <v>619</v>
      </c>
      <c r="B1756" s="77">
        <v>3</v>
      </c>
      <c r="C1756" s="77">
        <v>1894.972837</v>
      </c>
      <c r="D1756" s="77">
        <v>631.65761199999997</v>
      </c>
      <c r="E1756" s="77">
        <v>1.17</v>
      </c>
      <c r="F1756" s="78">
        <v>0.3498</v>
      </c>
      <c r="K1756" s="237" t="str">
        <f>A1756</f>
        <v>A*B</v>
      </c>
      <c r="L1756" s="238"/>
      <c r="M1756" s="117">
        <f>F1756</f>
        <v>0.3498</v>
      </c>
      <c r="N1756" s="117"/>
      <c r="R1756" s="239" t="str">
        <f t="shared" si="138"/>
        <v>A*B</v>
      </c>
      <c r="S1756" s="240"/>
      <c r="T1756" s="118">
        <f t="shared" si="139"/>
        <v>0.3498</v>
      </c>
      <c r="U1756" s="117"/>
      <c r="AP1756" s="127"/>
      <c r="AQ1756" s="137"/>
      <c r="AR1756" s="128"/>
    </row>
    <row r="1757" spans="1:45" ht="16.5" thickBot="1" x14ac:dyDescent="0.3">
      <c r="A1757" s="65"/>
      <c r="K1757" s="231" t="s">
        <v>1120</v>
      </c>
      <c r="L1757" s="232"/>
      <c r="M1757" s="233">
        <f>B1749</f>
        <v>34.933070000000001</v>
      </c>
      <c r="N1757" s="234"/>
      <c r="R1757" s="235" t="s">
        <v>1120</v>
      </c>
      <c r="S1757" s="236"/>
      <c r="T1757" s="233">
        <f>M1757</f>
        <v>34.933070000000001</v>
      </c>
      <c r="U1757" s="234"/>
      <c r="AP1757" s="127"/>
      <c r="AQ1757" s="137"/>
      <c r="AR1757" s="128"/>
    </row>
    <row r="1758" spans="1:45" ht="25.5" customHeight="1" thickBot="1" x14ac:dyDescent="0.3">
      <c r="A1758" s="253" t="s">
        <v>620</v>
      </c>
      <c r="B1758" s="252"/>
      <c r="C1758" s="252"/>
      <c r="D1758" s="252"/>
      <c r="E1758" s="252"/>
      <c r="F1758" s="252"/>
      <c r="J1758">
        <v>1</v>
      </c>
      <c r="AP1758" s="114"/>
      <c r="AQ1758" s="114"/>
      <c r="AR1758" s="114"/>
      <c r="AS1758" s="114"/>
    </row>
    <row r="1759" spans="1:45" ht="39.75" thickBot="1" x14ac:dyDescent="0.3">
      <c r="A1759" s="84" t="s">
        <v>605</v>
      </c>
      <c r="B1759" s="83" t="s">
        <v>606</v>
      </c>
      <c r="C1759" s="83" t="s">
        <v>617</v>
      </c>
      <c r="D1759" s="83" t="s">
        <v>608</v>
      </c>
      <c r="E1759" s="83" t="s">
        <v>609</v>
      </c>
      <c r="F1759" s="95" t="s">
        <v>610</v>
      </c>
      <c r="J1759">
        <v>2</v>
      </c>
      <c r="AP1759" s="146">
        <f>T1920</f>
        <v>7.0199999999999999E-2</v>
      </c>
      <c r="AQ1759" s="146"/>
      <c r="AR1759" s="146">
        <f>T1948</f>
        <v>0.59799999999999998</v>
      </c>
    </row>
    <row r="1760" spans="1:45" x14ac:dyDescent="0.25">
      <c r="A1760" s="109" t="s">
        <v>592</v>
      </c>
      <c r="B1760" s="77">
        <v>1</v>
      </c>
      <c r="C1760" s="77">
        <v>161.91001249999999</v>
      </c>
      <c r="D1760" s="77">
        <v>161.91001249999999</v>
      </c>
      <c r="E1760" s="77">
        <v>0.47</v>
      </c>
      <c r="F1760" s="78">
        <v>0.54079999999999995</v>
      </c>
      <c r="J1760">
        <v>3</v>
      </c>
      <c r="AP1760" s="146">
        <f t="shared" ref="AP1760:AP1764" si="140">T1921</f>
        <v>0.51719999999999999</v>
      </c>
      <c r="AQ1760" s="146"/>
      <c r="AR1760" s="146">
        <f t="shared" ref="AR1760:AR1764" si="141">T1949</f>
        <v>0.50070000000000003</v>
      </c>
    </row>
    <row r="1761" spans="1:44" x14ac:dyDescent="0.25">
      <c r="A1761" s="79"/>
      <c r="J1761">
        <v>4</v>
      </c>
      <c r="AP1761" s="146">
        <f t="shared" si="140"/>
        <v>0.252</v>
      </c>
      <c r="AQ1761" s="146"/>
      <c r="AR1761" s="146">
        <f t="shared" si="141"/>
        <v>0.57640000000000002</v>
      </c>
    </row>
    <row r="1762" spans="1:44" x14ac:dyDescent="0.25">
      <c r="A1762" s="79"/>
      <c r="J1762">
        <v>5</v>
      </c>
      <c r="AP1762" s="147">
        <f t="shared" si="140"/>
        <v>4.7000000000000002E-3</v>
      </c>
      <c r="AQ1762" s="147"/>
      <c r="AR1762" s="147">
        <f t="shared" si="141"/>
        <v>0.88919999999999999</v>
      </c>
    </row>
    <row r="1763" spans="1:44" x14ac:dyDescent="0.25">
      <c r="J1763">
        <v>6</v>
      </c>
      <c r="AP1763" s="146">
        <f t="shared" si="140"/>
        <v>6.3899999999999998E-2</v>
      </c>
      <c r="AQ1763" s="146"/>
      <c r="AR1763" s="146">
        <f t="shared" si="141"/>
        <v>0.34749999999999998</v>
      </c>
    </row>
    <row r="1764" spans="1:44" x14ac:dyDescent="0.25">
      <c r="A1764" s="80"/>
      <c r="J1764">
        <v>7</v>
      </c>
      <c r="AP1764" s="146">
        <f t="shared" si="140"/>
        <v>32.376170000000002</v>
      </c>
      <c r="AQ1764" s="146"/>
      <c r="AR1764" s="146">
        <f t="shared" si="141"/>
        <v>22.226089999999999</v>
      </c>
    </row>
    <row r="1765" spans="1:44" ht="31.5" x14ac:dyDescent="0.25">
      <c r="A1765" s="64" t="s">
        <v>590</v>
      </c>
      <c r="J1765">
        <v>8</v>
      </c>
      <c r="AB1765" s="220"/>
      <c r="AC1765" s="220"/>
      <c r="AD1765" s="148" t="str">
        <f>U1751</f>
        <v>Variable dependiente: LFPCM1</v>
      </c>
      <c r="AE1765" s="1"/>
      <c r="AF1765" s="148"/>
      <c r="AG1765" s="1"/>
      <c r="AH1765" s="148"/>
      <c r="AI1765" s="1"/>
      <c r="AJ1765" s="148"/>
      <c r="AK1765" s="1"/>
      <c r="AL1765" s="148"/>
      <c r="AM1765" s="1"/>
      <c r="AN1765" s="148"/>
      <c r="AO1765" s="1"/>
      <c r="AP1765" s="148"/>
      <c r="AQ1765" s="1"/>
    </row>
    <row r="1766" spans="1:44" ht="15.75" x14ac:dyDescent="0.25">
      <c r="A1766" s="79"/>
      <c r="J1766">
        <v>9</v>
      </c>
      <c r="AB1766" s="220"/>
      <c r="AC1766" s="220"/>
      <c r="AD1766" s="148"/>
      <c r="AE1766" s="1"/>
      <c r="AF1766" s="148" t="str">
        <f>U1779</f>
        <v>Variable dependiente: LFPCM2</v>
      </c>
      <c r="AG1766" s="1"/>
      <c r="AH1766" s="148"/>
      <c r="AI1766" s="1"/>
      <c r="AJ1766" s="148"/>
      <c r="AK1766" s="1"/>
      <c r="AL1766" s="148"/>
      <c r="AM1766" s="1"/>
      <c r="AN1766" s="148"/>
      <c r="AO1766" s="1"/>
      <c r="AP1766" s="148"/>
      <c r="AQ1766" s="1"/>
    </row>
    <row r="1767" spans="1:44" ht="25.5" x14ac:dyDescent="0.25">
      <c r="A1767" s="81" t="s">
        <v>595</v>
      </c>
      <c r="J1767">
        <v>10</v>
      </c>
      <c r="AB1767" s="220"/>
      <c r="AC1767" s="220"/>
      <c r="AD1767" s="148"/>
      <c r="AE1767" s="1"/>
      <c r="AF1767" s="148"/>
      <c r="AG1767" s="1"/>
      <c r="AH1767" t="str">
        <f>U1807</f>
        <v>Variable dependiente: LFPCM3</v>
      </c>
      <c r="AI1767" s="1"/>
      <c r="AJ1767" s="148"/>
      <c r="AK1767" s="1"/>
      <c r="AL1767" s="148"/>
      <c r="AM1767" s="1"/>
      <c r="AN1767" s="148"/>
      <c r="AO1767" s="1"/>
      <c r="AP1767" s="148"/>
      <c r="AQ1767" s="1"/>
    </row>
    <row r="1768" spans="1:44" ht="15.75" x14ac:dyDescent="0.25">
      <c r="A1768" s="81"/>
      <c r="J1768">
        <v>11</v>
      </c>
      <c r="V1768" s="220"/>
      <c r="W1768" s="220"/>
      <c r="X1768" s="148"/>
      <c r="Y1768" s="1"/>
      <c r="Z1768" s="148"/>
      <c r="AA1768" s="1"/>
      <c r="AB1768" s="148"/>
      <c r="AC1768" s="1"/>
      <c r="AD1768" s="148"/>
      <c r="AE1768" s="1"/>
      <c r="AF1768" s="148"/>
      <c r="AG1768" s="1"/>
      <c r="AH1768" s="148"/>
      <c r="AI1768" s="1"/>
      <c r="AJ1768" s="148" t="str">
        <f>U1835</f>
        <v>Variable dependiente: LFPCM4</v>
      </c>
      <c r="AK1768" s="149"/>
    </row>
    <row r="1769" spans="1:44" ht="38.25" x14ac:dyDescent="0.25">
      <c r="A1769" s="81" t="s">
        <v>775</v>
      </c>
      <c r="J1769">
        <v>12</v>
      </c>
      <c r="X1769" s="148"/>
      <c r="Y1769" s="1"/>
      <c r="Z1769" s="148"/>
      <c r="AA1769" s="1"/>
      <c r="AB1769" s="148"/>
      <c r="AC1769" s="1"/>
      <c r="AD1769" s="148"/>
      <c r="AE1769" s="1"/>
      <c r="AF1769" s="148"/>
      <c r="AG1769" s="1"/>
      <c r="AH1769" s="148"/>
      <c r="AI1769" s="1"/>
      <c r="AJ1769" s="148"/>
      <c r="AK1769" s="149"/>
      <c r="AL1769" t="str">
        <f>U1863</f>
        <v>Variable dependiente: LFPCM5</v>
      </c>
    </row>
    <row r="1770" spans="1:44" ht="15.75" thickBot="1" x14ac:dyDescent="0.3">
      <c r="A1770" s="65"/>
      <c r="J1770">
        <v>13</v>
      </c>
      <c r="AN1770" t="str">
        <f>U1891</f>
        <v>Variable dependiente: LFPCM6</v>
      </c>
    </row>
    <row r="1771" spans="1:44" ht="39.75" thickBot="1" x14ac:dyDescent="0.3">
      <c r="A1771" s="90" t="s">
        <v>605</v>
      </c>
      <c r="B1771" s="91" t="s">
        <v>606</v>
      </c>
      <c r="C1771" s="91" t="s">
        <v>607</v>
      </c>
      <c r="D1771" s="91" t="s">
        <v>608</v>
      </c>
      <c r="E1771" s="91" t="s">
        <v>609</v>
      </c>
      <c r="F1771" s="92" t="s">
        <v>610</v>
      </c>
      <c r="J1771">
        <v>14</v>
      </c>
      <c r="AP1771" t="str">
        <f>U1919</f>
        <v>Variable dependiente: LFSCM1</v>
      </c>
    </row>
    <row r="1772" spans="1:44" ht="15.75" thickBot="1" x14ac:dyDescent="0.3">
      <c r="A1772" s="110" t="s">
        <v>611</v>
      </c>
      <c r="B1772" s="68">
        <v>13</v>
      </c>
      <c r="C1772" s="68">
        <v>769.04806299999996</v>
      </c>
      <c r="D1772" s="68">
        <v>59.157542999999997</v>
      </c>
      <c r="E1772" s="68">
        <v>3.86</v>
      </c>
      <c r="F1772" s="74">
        <v>4.4999999999999997E-3</v>
      </c>
      <c r="J1772">
        <v>15</v>
      </c>
      <c r="AR1772" t="str">
        <f>U1947</f>
        <v>Variable dependiente: LFSCM2</v>
      </c>
    </row>
    <row r="1773" spans="1:44" ht="15.75" thickBot="1" x14ac:dyDescent="0.3">
      <c r="A1773" s="110" t="s">
        <v>612</v>
      </c>
      <c r="B1773" s="68">
        <v>18</v>
      </c>
      <c r="C1773" s="68">
        <v>275.59332499999999</v>
      </c>
      <c r="D1773" s="68">
        <v>15.310739999999999</v>
      </c>
      <c r="E1773" s="68"/>
      <c r="F1773" s="74"/>
      <c r="J1773">
        <v>16</v>
      </c>
    </row>
    <row r="1774" spans="1:44" ht="25.5" x14ac:dyDescent="0.25">
      <c r="A1774" s="109" t="s">
        <v>613</v>
      </c>
      <c r="B1774" s="77">
        <v>31</v>
      </c>
      <c r="C1774" s="77">
        <v>1044.641388</v>
      </c>
      <c r="D1774" s="77"/>
      <c r="E1774" s="77"/>
      <c r="F1774" s="78"/>
      <c r="J1774">
        <v>17</v>
      </c>
    </row>
    <row r="1775" spans="1:44" ht="15.75" thickBot="1" x14ac:dyDescent="0.3">
      <c r="A1775" s="65"/>
      <c r="J1775">
        <v>18</v>
      </c>
    </row>
    <row r="1776" spans="1:44" ht="27" thickBot="1" x14ac:dyDescent="0.3">
      <c r="A1776" s="93" t="s">
        <v>614</v>
      </c>
      <c r="B1776" s="91" t="s">
        <v>615</v>
      </c>
      <c r="C1776" s="91" t="s">
        <v>616</v>
      </c>
      <c r="D1776" s="92" t="s">
        <v>776</v>
      </c>
      <c r="J1776">
        <v>19</v>
      </c>
    </row>
    <row r="1777" spans="1:21" x14ac:dyDescent="0.25">
      <c r="A1777" s="94">
        <v>0.73618399999999995</v>
      </c>
      <c r="B1777" s="77">
        <v>5.1587690000000004</v>
      </c>
      <c r="C1777" s="77">
        <v>3.9128940000000001</v>
      </c>
      <c r="D1777" s="78">
        <v>75.849379999999996</v>
      </c>
      <c r="J1777">
        <v>20</v>
      </c>
    </row>
    <row r="1778" spans="1:21" ht="15.75" thickBot="1" x14ac:dyDescent="0.3">
      <c r="A1778" s="65"/>
      <c r="J1778">
        <v>21</v>
      </c>
    </row>
    <row r="1779" spans="1:21" ht="39.75" thickBot="1" x14ac:dyDescent="0.3">
      <c r="A1779" s="90" t="s">
        <v>605</v>
      </c>
      <c r="B1779" s="91" t="s">
        <v>606</v>
      </c>
      <c r="C1779" s="91" t="s">
        <v>617</v>
      </c>
      <c r="D1779" s="91" t="s">
        <v>608</v>
      </c>
      <c r="E1779" s="91" t="s">
        <v>609</v>
      </c>
      <c r="F1779" s="92" t="s">
        <v>610</v>
      </c>
      <c r="K1779" s="241" t="s">
        <v>1119</v>
      </c>
      <c r="L1779" s="241"/>
      <c r="M1779" s="112" t="str">
        <f>F1779</f>
        <v>Pr &gt; F</v>
      </c>
      <c r="N1779" s="113" t="str">
        <f>A1769</f>
        <v>Variable dependiente: LFPCM2</v>
      </c>
      <c r="R1779" s="242" t="str">
        <f>K1779</f>
        <v>Fuente de variación (FV)</v>
      </c>
      <c r="S1779" s="242"/>
      <c r="T1779" s="112"/>
      <c r="U1779" s="114" t="str">
        <f>N1779</f>
        <v>Variable dependiente: LFPCM2</v>
      </c>
    </row>
    <row r="1780" spans="1:21" ht="16.5" thickBot="1" x14ac:dyDescent="0.3">
      <c r="A1780" s="110" t="s">
        <v>594</v>
      </c>
      <c r="B1780" s="68">
        <v>3</v>
      </c>
      <c r="C1780" s="68">
        <v>114.40571250000001</v>
      </c>
      <c r="D1780" s="68">
        <v>38.135237500000002</v>
      </c>
      <c r="E1780" s="68">
        <v>2.4900000000000002</v>
      </c>
      <c r="F1780" s="74">
        <v>9.3100000000000002E-2</v>
      </c>
      <c r="K1780" s="243" t="str">
        <f>A1780</f>
        <v>Rep</v>
      </c>
      <c r="L1780" s="244"/>
      <c r="M1780" s="115">
        <f>F1780</f>
        <v>9.3100000000000002E-2</v>
      </c>
      <c r="N1780" s="115"/>
      <c r="R1780" s="245" t="str">
        <f>K1780</f>
        <v>Rep</v>
      </c>
      <c r="S1780" s="246"/>
      <c r="T1780" s="116">
        <f>M1780</f>
        <v>9.3100000000000002E-2</v>
      </c>
      <c r="U1780" s="115"/>
    </row>
    <row r="1781" spans="1:21" ht="16.5" thickBot="1" x14ac:dyDescent="0.3">
      <c r="A1781" s="110" t="s">
        <v>592</v>
      </c>
      <c r="B1781" s="68">
        <v>1</v>
      </c>
      <c r="C1781" s="68">
        <v>1.5125E-3</v>
      </c>
      <c r="D1781" s="68">
        <v>1.5125E-3</v>
      </c>
      <c r="E1781" s="68">
        <v>0</v>
      </c>
      <c r="F1781" s="74">
        <v>0.99219999999999997</v>
      </c>
      <c r="K1781" s="237" t="str">
        <f>A1788</f>
        <v>A</v>
      </c>
      <c r="L1781" s="238"/>
      <c r="M1781" s="117">
        <f>F1788</f>
        <v>0.99519999999999997</v>
      </c>
      <c r="N1781" s="117"/>
      <c r="R1781" s="239" t="str">
        <f t="shared" ref="R1781:R1784" si="142">K1781</f>
        <v>A</v>
      </c>
      <c r="S1781" s="240"/>
      <c r="T1781" s="118">
        <f t="shared" ref="T1781:T1784" si="143">M1781</f>
        <v>0.99519999999999997</v>
      </c>
      <c r="U1781" s="117"/>
    </row>
    <row r="1782" spans="1:21" ht="16.5" thickBot="1" x14ac:dyDescent="0.3">
      <c r="A1782" s="110" t="s">
        <v>618</v>
      </c>
      <c r="B1782" s="68">
        <v>3</v>
      </c>
      <c r="C1782" s="68">
        <v>105.3799625</v>
      </c>
      <c r="D1782" s="68">
        <v>35.126654199999997</v>
      </c>
      <c r="E1782" s="68">
        <v>2.29</v>
      </c>
      <c r="F1782" s="74">
        <v>0.1125</v>
      </c>
      <c r="K1782" s="237" t="str">
        <f>A1782</f>
        <v>A*Rep</v>
      </c>
      <c r="L1782" s="238"/>
      <c r="M1782" s="117">
        <f>F1782</f>
        <v>0.1125</v>
      </c>
      <c r="N1782" s="119"/>
      <c r="R1782" s="239" t="str">
        <f t="shared" si="142"/>
        <v>A*Rep</v>
      </c>
      <c r="S1782" s="240"/>
      <c r="T1782" s="118">
        <f t="shared" si="143"/>
        <v>0.1125</v>
      </c>
      <c r="U1782" s="119"/>
    </row>
    <row r="1783" spans="1:21" ht="16.5" thickBot="1" x14ac:dyDescent="0.3">
      <c r="A1783" s="110" t="s">
        <v>593</v>
      </c>
      <c r="B1783" s="68">
        <v>3</v>
      </c>
      <c r="C1783" s="68">
        <v>444.4944375</v>
      </c>
      <c r="D1783" s="68">
        <v>148.16481250000001</v>
      </c>
      <c r="E1783" s="68">
        <v>9.68</v>
      </c>
      <c r="F1783" s="74">
        <v>5.0000000000000001E-4</v>
      </c>
      <c r="K1783" s="237" t="str">
        <f>A1783</f>
        <v>B</v>
      </c>
      <c r="L1783" s="238"/>
      <c r="M1783" s="117">
        <f>F1783</f>
        <v>5.0000000000000001E-4</v>
      </c>
      <c r="N1783" s="117"/>
      <c r="R1783" s="239" t="str">
        <f t="shared" si="142"/>
        <v>B</v>
      </c>
      <c r="S1783" s="240"/>
      <c r="T1783" s="118">
        <f t="shared" si="143"/>
        <v>5.0000000000000001E-4</v>
      </c>
      <c r="U1783" s="117"/>
    </row>
    <row r="1784" spans="1:21" ht="15.75" x14ac:dyDescent="0.25">
      <c r="A1784" s="109" t="s">
        <v>619</v>
      </c>
      <c r="B1784" s="77">
        <v>3</v>
      </c>
      <c r="C1784" s="77">
        <v>104.76643749999999</v>
      </c>
      <c r="D1784" s="77">
        <v>34.922145800000003</v>
      </c>
      <c r="E1784" s="77">
        <v>2.2799999999999998</v>
      </c>
      <c r="F1784" s="78">
        <v>0.1139</v>
      </c>
      <c r="K1784" s="237" t="str">
        <f>A1784</f>
        <v>A*B</v>
      </c>
      <c r="L1784" s="238"/>
      <c r="M1784" s="117">
        <f>F1784</f>
        <v>0.1139</v>
      </c>
      <c r="N1784" s="117"/>
      <c r="R1784" s="239" t="str">
        <f t="shared" si="142"/>
        <v>A*B</v>
      </c>
      <c r="S1784" s="240"/>
      <c r="T1784" s="118">
        <f t="shared" si="143"/>
        <v>0.1139</v>
      </c>
      <c r="U1784" s="117"/>
    </row>
    <row r="1785" spans="1:21" ht="16.5" thickBot="1" x14ac:dyDescent="0.3">
      <c r="A1785" s="65"/>
      <c r="K1785" s="231" t="s">
        <v>1120</v>
      </c>
      <c r="L1785" s="232"/>
      <c r="M1785" s="233">
        <f>B1777</f>
        <v>5.1587690000000004</v>
      </c>
      <c r="N1785" s="234"/>
      <c r="R1785" s="235" t="s">
        <v>1120</v>
      </c>
      <c r="S1785" s="236"/>
      <c r="T1785" s="233">
        <f>M1785</f>
        <v>5.1587690000000004</v>
      </c>
      <c r="U1785" s="234"/>
    </row>
    <row r="1786" spans="1:21" ht="25.5" customHeight="1" thickBot="1" x14ac:dyDescent="0.3">
      <c r="A1786" s="253" t="s">
        <v>620</v>
      </c>
      <c r="B1786" s="252"/>
      <c r="C1786" s="252"/>
      <c r="D1786" s="252"/>
      <c r="E1786" s="252"/>
      <c r="F1786" s="252"/>
      <c r="J1786">
        <v>1</v>
      </c>
    </row>
    <row r="1787" spans="1:21" ht="39.75" thickBot="1" x14ac:dyDescent="0.3">
      <c r="A1787" s="84" t="s">
        <v>605</v>
      </c>
      <c r="B1787" s="83" t="s">
        <v>606</v>
      </c>
      <c r="C1787" s="83" t="s">
        <v>617</v>
      </c>
      <c r="D1787" s="83" t="s">
        <v>608</v>
      </c>
      <c r="E1787" s="83" t="s">
        <v>609</v>
      </c>
      <c r="F1787" s="95" t="s">
        <v>610</v>
      </c>
      <c r="J1787">
        <v>2</v>
      </c>
    </row>
    <row r="1788" spans="1:21" x14ac:dyDescent="0.25">
      <c r="A1788" s="109" t="s">
        <v>592</v>
      </c>
      <c r="B1788" s="77">
        <v>1</v>
      </c>
      <c r="C1788" s="77">
        <v>1.5125E-3</v>
      </c>
      <c r="D1788" s="77">
        <v>1.5125E-3</v>
      </c>
      <c r="E1788" s="77">
        <v>0</v>
      </c>
      <c r="F1788" s="78">
        <v>0.99519999999999997</v>
      </c>
      <c r="J1788">
        <v>3</v>
      </c>
    </row>
    <row r="1789" spans="1:21" x14ac:dyDescent="0.25">
      <c r="A1789" s="79"/>
      <c r="J1789">
        <v>4</v>
      </c>
    </row>
    <row r="1790" spans="1:21" x14ac:dyDescent="0.25">
      <c r="A1790" s="79"/>
      <c r="J1790">
        <v>5</v>
      </c>
    </row>
    <row r="1791" spans="1:21" x14ac:dyDescent="0.25">
      <c r="J1791">
        <v>6</v>
      </c>
    </row>
    <row r="1792" spans="1:21" x14ac:dyDescent="0.25">
      <c r="A1792" s="80"/>
      <c r="J1792">
        <v>7</v>
      </c>
    </row>
    <row r="1793" spans="1:21" ht="31.5" x14ac:dyDescent="0.25">
      <c r="A1793" s="64" t="s">
        <v>590</v>
      </c>
      <c r="J1793">
        <v>8</v>
      </c>
    </row>
    <row r="1794" spans="1:21" x14ac:dyDescent="0.25">
      <c r="A1794" s="79"/>
      <c r="J1794">
        <v>9</v>
      </c>
    </row>
    <row r="1795" spans="1:21" ht="25.5" x14ac:dyDescent="0.25">
      <c r="A1795" s="81" t="s">
        <v>595</v>
      </c>
      <c r="J1795">
        <v>10</v>
      </c>
    </row>
    <row r="1796" spans="1:21" x14ac:dyDescent="0.25">
      <c r="A1796" s="81"/>
      <c r="J1796">
        <v>11</v>
      </c>
    </row>
    <row r="1797" spans="1:21" ht="38.25" x14ac:dyDescent="0.25">
      <c r="A1797" s="81" t="s">
        <v>777</v>
      </c>
      <c r="J1797">
        <v>12</v>
      </c>
    </row>
    <row r="1798" spans="1:21" ht="15.75" thickBot="1" x14ac:dyDescent="0.3">
      <c r="A1798" s="65"/>
      <c r="J1798">
        <v>13</v>
      </c>
    </row>
    <row r="1799" spans="1:21" ht="39.75" thickBot="1" x14ac:dyDescent="0.3">
      <c r="A1799" s="90" t="s">
        <v>605</v>
      </c>
      <c r="B1799" s="91" t="s">
        <v>606</v>
      </c>
      <c r="C1799" s="91" t="s">
        <v>607</v>
      </c>
      <c r="D1799" s="91" t="s">
        <v>608</v>
      </c>
      <c r="E1799" s="91" t="s">
        <v>609</v>
      </c>
      <c r="F1799" s="92" t="s">
        <v>610</v>
      </c>
      <c r="J1799">
        <v>14</v>
      </c>
    </row>
    <row r="1800" spans="1:21" ht="15.75" thickBot="1" x14ac:dyDescent="0.3">
      <c r="A1800" s="110" t="s">
        <v>611</v>
      </c>
      <c r="B1800" s="68">
        <v>13</v>
      </c>
      <c r="C1800" s="68">
        <v>1124.2215630000001</v>
      </c>
      <c r="D1800" s="68">
        <v>86.478582000000003</v>
      </c>
      <c r="E1800" s="68">
        <v>2.4</v>
      </c>
      <c r="F1800" s="74">
        <v>4.3400000000000001E-2</v>
      </c>
      <c r="J1800">
        <v>15</v>
      </c>
    </row>
    <row r="1801" spans="1:21" ht="15.75" thickBot="1" x14ac:dyDescent="0.3">
      <c r="A1801" s="110" t="s">
        <v>612</v>
      </c>
      <c r="B1801" s="68">
        <v>18</v>
      </c>
      <c r="C1801" s="68">
        <v>649.14052500000003</v>
      </c>
      <c r="D1801" s="68">
        <v>36.063363000000003</v>
      </c>
      <c r="E1801" s="68"/>
      <c r="F1801" s="74"/>
      <c r="J1801">
        <v>16</v>
      </c>
    </row>
    <row r="1802" spans="1:21" ht="25.5" x14ac:dyDescent="0.25">
      <c r="A1802" s="109" t="s">
        <v>613</v>
      </c>
      <c r="B1802" s="77">
        <v>31</v>
      </c>
      <c r="C1802" s="77">
        <v>1773.3620880000001</v>
      </c>
      <c r="D1802" s="77"/>
      <c r="E1802" s="77"/>
      <c r="F1802" s="78"/>
      <c r="J1802">
        <v>17</v>
      </c>
    </row>
    <row r="1803" spans="1:21" ht="15.75" thickBot="1" x14ac:dyDescent="0.3">
      <c r="A1803" s="65"/>
      <c r="J1803">
        <v>18</v>
      </c>
    </row>
    <row r="1804" spans="1:21" ht="27" thickBot="1" x14ac:dyDescent="0.3">
      <c r="A1804" s="93" t="s">
        <v>614</v>
      </c>
      <c r="B1804" s="91" t="s">
        <v>615</v>
      </c>
      <c r="C1804" s="91" t="s">
        <v>616</v>
      </c>
      <c r="D1804" s="92" t="s">
        <v>778</v>
      </c>
      <c r="J1804">
        <v>19</v>
      </c>
    </row>
    <row r="1805" spans="1:21" x14ac:dyDescent="0.25">
      <c r="A1805" s="94">
        <v>0.63394899999999998</v>
      </c>
      <c r="B1805" s="77">
        <v>8.1702379999999994</v>
      </c>
      <c r="C1805" s="77">
        <v>6.0052779999999997</v>
      </c>
      <c r="D1805" s="78">
        <v>73.50188</v>
      </c>
      <c r="J1805">
        <v>20</v>
      </c>
    </row>
    <row r="1806" spans="1:21" ht="15.75" thickBot="1" x14ac:dyDescent="0.3">
      <c r="A1806" s="65"/>
      <c r="J1806">
        <v>21</v>
      </c>
    </row>
    <row r="1807" spans="1:21" ht="39.75" thickBot="1" x14ac:dyDescent="0.3">
      <c r="A1807" s="90" t="s">
        <v>605</v>
      </c>
      <c r="B1807" s="91" t="s">
        <v>606</v>
      </c>
      <c r="C1807" s="91" t="s">
        <v>617</v>
      </c>
      <c r="D1807" s="91" t="s">
        <v>608</v>
      </c>
      <c r="E1807" s="91" t="s">
        <v>609</v>
      </c>
      <c r="F1807" s="92" t="s">
        <v>610</v>
      </c>
      <c r="K1807" s="241" t="s">
        <v>1119</v>
      </c>
      <c r="L1807" s="241"/>
      <c r="M1807" s="112" t="str">
        <f>F1807</f>
        <v>Pr &gt; F</v>
      </c>
      <c r="N1807" s="113" t="str">
        <f>A1797</f>
        <v>Variable dependiente: LFPCM3</v>
      </c>
      <c r="R1807" s="242" t="str">
        <f>K1807</f>
        <v>Fuente de variación (FV)</v>
      </c>
      <c r="S1807" s="242"/>
      <c r="T1807" s="112"/>
      <c r="U1807" s="114" t="str">
        <f>N1807</f>
        <v>Variable dependiente: LFPCM3</v>
      </c>
    </row>
    <row r="1808" spans="1:21" ht="16.5" thickBot="1" x14ac:dyDescent="0.3">
      <c r="A1808" s="110" t="s">
        <v>594</v>
      </c>
      <c r="B1808" s="68">
        <v>3</v>
      </c>
      <c r="C1808" s="68">
        <v>188.19256250000001</v>
      </c>
      <c r="D1808" s="68">
        <v>62.730854200000003</v>
      </c>
      <c r="E1808" s="68">
        <v>1.74</v>
      </c>
      <c r="F1808" s="74">
        <v>0.1948</v>
      </c>
      <c r="K1808" s="243" t="str">
        <f>A1808</f>
        <v>Rep</v>
      </c>
      <c r="L1808" s="244"/>
      <c r="M1808" s="115">
        <f>F1808</f>
        <v>0.1948</v>
      </c>
      <c r="N1808" s="115"/>
      <c r="R1808" s="245" t="str">
        <f>K1808</f>
        <v>Rep</v>
      </c>
      <c r="S1808" s="246"/>
      <c r="T1808" s="116">
        <f>M1808</f>
        <v>0.1948</v>
      </c>
      <c r="U1808" s="115"/>
    </row>
    <row r="1809" spans="1:21" ht="16.5" thickBot="1" x14ac:dyDescent="0.3">
      <c r="A1809" s="110" t="s">
        <v>592</v>
      </c>
      <c r="B1809" s="68">
        <v>1</v>
      </c>
      <c r="C1809" s="68">
        <v>18.4528125</v>
      </c>
      <c r="D1809" s="68">
        <v>18.4528125</v>
      </c>
      <c r="E1809" s="68">
        <v>0.51</v>
      </c>
      <c r="F1809" s="74">
        <v>0.48359999999999997</v>
      </c>
      <c r="K1809" s="237" t="str">
        <f>A1816</f>
        <v>A</v>
      </c>
      <c r="L1809" s="238"/>
      <c r="M1809" s="117">
        <f>F1816</f>
        <v>0.62880000000000003</v>
      </c>
      <c r="N1809" s="117"/>
      <c r="R1809" s="239" t="str">
        <f t="shared" ref="R1809:R1812" si="144">K1809</f>
        <v>A</v>
      </c>
      <c r="S1809" s="240"/>
      <c r="T1809" s="118">
        <f t="shared" ref="T1809:T1812" si="145">M1809</f>
        <v>0.62880000000000003</v>
      </c>
      <c r="U1809" s="117"/>
    </row>
    <row r="1810" spans="1:21" ht="16.5" thickBot="1" x14ac:dyDescent="0.3">
      <c r="A1810" s="110" t="s">
        <v>618</v>
      </c>
      <c r="B1810" s="68">
        <v>3</v>
      </c>
      <c r="C1810" s="68">
        <v>192.25841249999999</v>
      </c>
      <c r="D1810" s="68">
        <v>64.086137500000007</v>
      </c>
      <c r="E1810" s="68">
        <v>1.78</v>
      </c>
      <c r="F1810" s="74">
        <v>0.18759999999999999</v>
      </c>
      <c r="K1810" s="237" t="str">
        <f>A1810</f>
        <v>A*Rep</v>
      </c>
      <c r="L1810" s="238"/>
      <c r="M1810" s="117">
        <f>F1810</f>
        <v>0.18759999999999999</v>
      </c>
      <c r="N1810" s="119"/>
      <c r="R1810" s="239" t="str">
        <f t="shared" si="144"/>
        <v>A*Rep</v>
      </c>
      <c r="S1810" s="240"/>
      <c r="T1810" s="118">
        <f t="shared" si="145"/>
        <v>0.18759999999999999</v>
      </c>
      <c r="U1810" s="119"/>
    </row>
    <row r="1811" spans="1:21" ht="16.5" thickBot="1" x14ac:dyDescent="0.3">
      <c r="A1811" s="110" t="s">
        <v>593</v>
      </c>
      <c r="B1811" s="68">
        <v>3</v>
      </c>
      <c r="C1811" s="68">
        <v>619.87251249999997</v>
      </c>
      <c r="D1811" s="68">
        <v>206.6241708</v>
      </c>
      <c r="E1811" s="68">
        <v>5.73</v>
      </c>
      <c r="F1811" s="74">
        <v>6.1999999999999998E-3</v>
      </c>
      <c r="K1811" s="237" t="str">
        <f>A1811</f>
        <v>B</v>
      </c>
      <c r="L1811" s="238"/>
      <c r="M1811" s="117">
        <f>F1811</f>
        <v>6.1999999999999998E-3</v>
      </c>
      <c r="N1811" s="117"/>
      <c r="R1811" s="239" t="str">
        <f t="shared" si="144"/>
        <v>B</v>
      </c>
      <c r="S1811" s="240"/>
      <c r="T1811" s="118">
        <f t="shared" si="145"/>
        <v>6.1999999999999998E-3</v>
      </c>
      <c r="U1811" s="117"/>
    </row>
    <row r="1812" spans="1:21" ht="15.75" x14ac:dyDescent="0.25">
      <c r="A1812" s="109" t="s">
        <v>619</v>
      </c>
      <c r="B1812" s="77">
        <v>3</v>
      </c>
      <c r="C1812" s="77">
        <v>105.4452625</v>
      </c>
      <c r="D1812" s="77">
        <v>35.148420799999997</v>
      </c>
      <c r="E1812" s="77">
        <v>0.97</v>
      </c>
      <c r="F1812" s="78">
        <v>0.42649999999999999</v>
      </c>
      <c r="K1812" s="237" t="str">
        <f>A1812</f>
        <v>A*B</v>
      </c>
      <c r="L1812" s="238"/>
      <c r="M1812" s="117">
        <f>F1812</f>
        <v>0.42649999999999999</v>
      </c>
      <c r="N1812" s="117"/>
      <c r="R1812" s="239" t="str">
        <f t="shared" si="144"/>
        <v>A*B</v>
      </c>
      <c r="S1812" s="240"/>
      <c r="T1812" s="118">
        <f t="shared" si="145"/>
        <v>0.42649999999999999</v>
      </c>
      <c r="U1812" s="117"/>
    </row>
    <row r="1813" spans="1:21" ht="16.5" thickBot="1" x14ac:dyDescent="0.3">
      <c r="A1813" s="65"/>
      <c r="K1813" s="231" t="s">
        <v>1120</v>
      </c>
      <c r="L1813" s="232"/>
      <c r="M1813" s="233">
        <f>B1805</f>
        <v>8.1702379999999994</v>
      </c>
      <c r="N1813" s="234"/>
      <c r="R1813" s="235" t="s">
        <v>1120</v>
      </c>
      <c r="S1813" s="236"/>
      <c r="T1813" s="233">
        <f>M1813</f>
        <v>8.1702379999999994</v>
      </c>
      <c r="U1813" s="234"/>
    </row>
    <row r="1814" spans="1:21" ht="25.5" customHeight="1" thickBot="1" x14ac:dyDescent="0.3">
      <c r="A1814" s="253" t="s">
        <v>620</v>
      </c>
      <c r="B1814" s="252"/>
      <c r="C1814" s="252"/>
      <c r="D1814" s="252"/>
      <c r="E1814" s="252"/>
      <c r="F1814" s="252"/>
      <c r="J1814">
        <v>1</v>
      </c>
    </row>
    <row r="1815" spans="1:21" ht="39.75" thickBot="1" x14ac:dyDescent="0.3">
      <c r="A1815" s="84" t="s">
        <v>605</v>
      </c>
      <c r="B1815" s="83" t="s">
        <v>606</v>
      </c>
      <c r="C1815" s="83" t="s">
        <v>617</v>
      </c>
      <c r="D1815" s="83" t="s">
        <v>608</v>
      </c>
      <c r="E1815" s="83" t="s">
        <v>609</v>
      </c>
      <c r="F1815" s="95" t="s">
        <v>610</v>
      </c>
      <c r="J1815">
        <v>2</v>
      </c>
    </row>
    <row r="1816" spans="1:21" x14ac:dyDescent="0.25">
      <c r="A1816" s="109" t="s">
        <v>592</v>
      </c>
      <c r="B1816" s="77">
        <v>1</v>
      </c>
      <c r="C1816" s="77">
        <v>18.4528125</v>
      </c>
      <c r="D1816" s="77">
        <v>18.4528125</v>
      </c>
      <c r="E1816" s="77">
        <v>0.28999999999999998</v>
      </c>
      <c r="F1816" s="78">
        <v>0.62880000000000003</v>
      </c>
      <c r="J1816">
        <v>3</v>
      </c>
    </row>
    <row r="1817" spans="1:21" x14ac:dyDescent="0.25">
      <c r="A1817" s="79"/>
      <c r="J1817">
        <v>4</v>
      </c>
    </row>
    <row r="1818" spans="1:21" x14ac:dyDescent="0.25">
      <c r="A1818" s="79"/>
      <c r="J1818">
        <v>5</v>
      </c>
    </row>
    <row r="1819" spans="1:21" x14ac:dyDescent="0.25">
      <c r="J1819">
        <v>6</v>
      </c>
    </row>
    <row r="1820" spans="1:21" x14ac:dyDescent="0.25">
      <c r="A1820" s="80"/>
      <c r="J1820">
        <v>7</v>
      </c>
    </row>
    <row r="1821" spans="1:21" ht="31.5" x14ac:dyDescent="0.25">
      <c r="A1821" s="64" t="s">
        <v>590</v>
      </c>
      <c r="J1821">
        <v>8</v>
      </c>
    </row>
    <row r="1822" spans="1:21" x14ac:dyDescent="0.25">
      <c r="A1822" s="79"/>
      <c r="J1822">
        <v>9</v>
      </c>
    </row>
    <row r="1823" spans="1:21" ht="25.5" x14ac:dyDescent="0.25">
      <c r="A1823" s="81" t="s">
        <v>595</v>
      </c>
      <c r="J1823">
        <v>10</v>
      </c>
    </row>
    <row r="1824" spans="1:21" x14ac:dyDescent="0.25">
      <c r="A1824" s="81"/>
      <c r="J1824">
        <v>11</v>
      </c>
    </row>
    <row r="1825" spans="1:21" ht="38.25" x14ac:dyDescent="0.25">
      <c r="A1825" s="81" t="s">
        <v>779</v>
      </c>
      <c r="J1825">
        <v>12</v>
      </c>
    </row>
    <row r="1826" spans="1:21" ht="15.75" thickBot="1" x14ac:dyDescent="0.3">
      <c r="A1826" s="65"/>
      <c r="J1826">
        <v>13</v>
      </c>
    </row>
    <row r="1827" spans="1:21" ht="39.75" thickBot="1" x14ac:dyDescent="0.3">
      <c r="A1827" s="90" t="s">
        <v>605</v>
      </c>
      <c r="B1827" s="91" t="s">
        <v>606</v>
      </c>
      <c r="C1827" s="91" t="s">
        <v>607</v>
      </c>
      <c r="D1827" s="91" t="s">
        <v>608</v>
      </c>
      <c r="E1827" s="91" t="s">
        <v>609</v>
      </c>
      <c r="F1827" s="92" t="s">
        <v>610</v>
      </c>
      <c r="J1827">
        <v>14</v>
      </c>
    </row>
    <row r="1828" spans="1:21" ht="15.75" thickBot="1" x14ac:dyDescent="0.3">
      <c r="A1828" s="110" t="s">
        <v>611</v>
      </c>
      <c r="B1828" s="68">
        <v>13</v>
      </c>
      <c r="C1828" s="68">
        <v>785.60009100000002</v>
      </c>
      <c r="D1828" s="68">
        <v>60.430776000000002</v>
      </c>
      <c r="E1828" s="68">
        <v>1.23</v>
      </c>
      <c r="F1828" s="74">
        <v>0.33360000000000001</v>
      </c>
      <c r="J1828">
        <v>15</v>
      </c>
    </row>
    <row r="1829" spans="1:21" ht="15.75" thickBot="1" x14ac:dyDescent="0.3">
      <c r="A1829" s="110" t="s">
        <v>612</v>
      </c>
      <c r="B1829" s="68">
        <v>18</v>
      </c>
      <c r="C1829" s="68">
        <v>882.32163100000002</v>
      </c>
      <c r="D1829" s="68">
        <v>49.017868</v>
      </c>
      <c r="E1829" s="68"/>
      <c r="F1829" s="74"/>
      <c r="J1829">
        <v>16</v>
      </c>
    </row>
    <row r="1830" spans="1:21" ht="25.5" x14ac:dyDescent="0.25">
      <c r="A1830" s="109" t="s">
        <v>613</v>
      </c>
      <c r="B1830" s="77">
        <v>31</v>
      </c>
      <c r="C1830" s="77">
        <v>1667.921722</v>
      </c>
      <c r="D1830" s="77"/>
      <c r="E1830" s="77"/>
      <c r="F1830" s="78"/>
      <c r="J1830">
        <v>17</v>
      </c>
    </row>
    <row r="1831" spans="1:21" ht="15.75" thickBot="1" x14ac:dyDescent="0.3">
      <c r="A1831" s="65"/>
      <c r="J1831">
        <v>18</v>
      </c>
    </row>
    <row r="1832" spans="1:21" ht="27" thickBot="1" x14ac:dyDescent="0.3">
      <c r="A1832" s="93" t="s">
        <v>614</v>
      </c>
      <c r="B1832" s="91" t="s">
        <v>615</v>
      </c>
      <c r="C1832" s="91" t="s">
        <v>616</v>
      </c>
      <c r="D1832" s="92" t="s">
        <v>780</v>
      </c>
      <c r="J1832">
        <v>19</v>
      </c>
    </row>
    <row r="1833" spans="1:21" x14ac:dyDescent="0.25">
      <c r="A1833" s="94">
        <v>0.47100500000000001</v>
      </c>
      <c r="B1833" s="77">
        <v>9.5298809999999996</v>
      </c>
      <c r="C1833" s="77">
        <v>7.0012759999999998</v>
      </c>
      <c r="D1833" s="78">
        <v>73.466560000000001</v>
      </c>
      <c r="J1833">
        <v>20</v>
      </c>
    </row>
    <row r="1834" spans="1:21" ht="15.75" thickBot="1" x14ac:dyDescent="0.3">
      <c r="A1834" s="65"/>
      <c r="J1834">
        <v>21</v>
      </c>
    </row>
    <row r="1835" spans="1:21" ht="39.75" thickBot="1" x14ac:dyDescent="0.3">
      <c r="A1835" s="90" t="s">
        <v>605</v>
      </c>
      <c r="B1835" s="91" t="s">
        <v>606</v>
      </c>
      <c r="C1835" s="91" t="s">
        <v>617</v>
      </c>
      <c r="D1835" s="91" t="s">
        <v>608</v>
      </c>
      <c r="E1835" s="91" t="s">
        <v>609</v>
      </c>
      <c r="F1835" s="92" t="s">
        <v>610</v>
      </c>
      <c r="K1835" s="241" t="s">
        <v>1119</v>
      </c>
      <c r="L1835" s="241"/>
      <c r="M1835" s="112" t="str">
        <f>F1835</f>
        <v>Pr &gt; F</v>
      </c>
      <c r="N1835" s="113" t="str">
        <f>A1825</f>
        <v>Variable dependiente: LFPCM4</v>
      </c>
      <c r="R1835" s="242" t="str">
        <f>K1835</f>
        <v>Fuente de variación (FV)</v>
      </c>
      <c r="S1835" s="242"/>
      <c r="T1835" s="112"/>
      <c r="U1835" s="114" t="str">
        <f>N1835</f>
        <v>Variable dependiente: LFPCM4</v>
      </c>
    </row>
    <row r="1836" spans="1:21" ht="16.5" thickBot="1" x14ac:dyDescent="0.3">
      <c r="A1836" s="110" t="s">
        <v>594</v>
      </c>
      <c r="B1836" s="68">
        <v>3</v>
      </c>
      <c r="C1836" s="68">
        <v>107.54973440000001</v>
      </c>
      <c r="D1836" s="68">
        <v>35.849911499999997</v>
      </c>
      <c r="E1836" s="68">
        <v>0.73</v>
      </c>
      <c r="F1836" s="74">
        <v>0.54669999999999996</v>
      </c>
      <c r="K1836" s="243" t="str">
        <f>A1836</f>
        <v>Rep</v>
      </c>
      <c r="L1836" s="244"/>
      <c r="M1836" s="115">
        <f>F1836</f>
        <v>0.54669999999999996</v>
      </c>
      <c r="N1836" s="115"/>
      <c r="R1836" s="245" t="str">
        <f>K1836</f>
        <v>Rep</v>
      </c>
      <c r="S1836" s="246"/>
      <c r="T1836" s="116">
        <f>M1836</f>
        <v>0.54669999999999996</v>
      </c>
      <c r="U1836" s="115"/>
    </row>
    <row r="1837" spans="1:21" ht="16.5" thickBot="1" x14ac:dyDescent="0.3">
      <c r="A1837" s="110" t="s">
        <v>592</v>
      </c>
      <c r="B1837" s="68">
        <v>1</v>
      </c>
      <c r="C1837" s="68">
        <v>17.184453099999999</v>
      </c>
      <c r="D1837" s="68">
        <v>17.184453099999999</v>
      </c>
      <c r="E1837" s="68">
        <v>0.35</v>
      </c>
      <c r="F1837" s="74">
        <v>0.56120000000000003</v>
      </c>
      <c r="K1837" s="237" t="str">
        <f>A1844</f>
        <v>A</v>
      </c>
      <c r="L1837" s="238"/>
      <c r="M1837" s="117">
        <f>F1844</f>
        <v>0.63270000000000004</v>
      </c>
      <c r="N1837" s="117"/>
      <c r="R1837" s="239" t="str">
        <f t="shared" ref="R1837:R1840" si="146">K1837</f>
        <v>A</v>
      </c>
      <c r="S1837" s="240"/>
      <c r="T1837" s="118">
        <f t="shared" ref="T1837:T1840" si="147">M1837</f>
        <v>0.63270000000000004</v>
      </c>
      <c r="U1837" s="117"/>
    </row>
    <row r="1838" spans="1:21" ht="16.5" thickBot="1" x14ac:dyDescent="0.3">
      <c r="A1838" s="110" t="s">
        <v>618</v>
      </c>
      <c r="B1838" s="68">
        <v>3</v>
      </c>
      <c r="C1838" s="68">
        <v>183.34240940000001</v>
      </c>
      <c r="D1838" s="68">
        <v>61.114136500000001</v>
      </c>
      <c r="E1838" s="68">
        <v>1.25</v>
      </c>
      <c r="F1838" s="74">
        <v>0.32219999999999999</v>
      </c>
      <c r="K1838" s="237" t="str">
        <f>A1838</f>
        <v>A*Rep</v>
      </c>
      <c r="L1838" s="238"/>
      <c r="M1838" s="117">
        <f>F1838</f>
        <v>0.32219999999999999</v>
      </c>
      <c r="N1838" s="119"/>
      <c r="R1838" s="239" t="str">
        <f t="shared" si="146"/>
        <v>A*Rep</v>
      </c>
      <c r="S1838" s="240"/>
      <c r="T1838" s="118">
        <f t="shared" si="147"/>
        <v>0.32219999999999999</v>
      </c>
      <c r="U1838" s="119"/>
    </row>
    <row r="1839" spans="1:21" ht="16.5" thickBot="1" x14ac:dyDescent="0.3">
      <c r="A1839" s="110" t="s">
        <v>593</v>
      </c>
      <c r="B1839" s="68">
        <v>3</v>
      </c>
      <c r="C1839" s="68">
        <v>444.54560939999999</v>
      </c>
      <c r="D1839" s="68">
        <v>148.18186979999999</v>
      </c>
      <c r="E1839" s="68">
        <v>3.02</v>
      </c>
      <c r="F1839" s="74">
        <v>5.6599999999999998E-2</v>
      </c>
      <c r="K1839" s="237" t="str">
        <f>A1839</f>
        <v>B</v>
      </c>
      <c r="L1839" s="238"/>
      <c r="M1839" s="117">
        <f>F1839</f>
        <v>5.6599999999999998E-2</v>
      </c>
      <c r="N1839" s="117"/>
      <c r="R1839" s="239" t="str">
        <f t="shared" si="146"/>
        <v>B</v>
      </c>
      <c r="S1839" s="240"/>
      <c r="T1839" s="118">
        <f t="shared" si="147"/>
        <v>5.6599999999999998E-2</v>
      </c>
      <c r="U1839" s="117"/>
    </row>
    <row r="1840" spans="1:21" ht="15.75" x14ac:dyDescent="0.25">
      <c r="A1840" s="109" t="s">
        <v>619</v>
      </c>
      <c r="B1840" s="77">
        <v>3</v>
      </c>
      <c r="C1840" s="77">
        <v>32.977884400000001</v>
      </c>
      <c r="D1840" s="77">
        <v>10.992628099999999</v>
      </c>
      <c r="E1840" s="77">
        <v>0.22</v>
      </c>
      <c r="F1840" s="78">
        <v>0.87829999999999997</v>
      </c>
      <c r="K1840" s="237" t="str">
        <f>A1840</f>
        <v>A*B</v>
      </c>
      <c r="L1840" s="238"/>
      <c r="M1840" s="117">
        <f>F1840</f>
        <v>0.87829999999999997</v>
      </c>
      <c r="N1840" s="117"/>
      <c r="R1840" s="239" t="str">
        <f t="shared" si="146"/>
        <v>A*B</v>
      </c>
      <c r="S1840" s="240"/>
      <c r="T1840" s="118">
        <f t="shared" si="147"/>
        <v>0.87829999999999997</v>
      </c>
      <c r="U1840" s="117"/>
    </row>
    <row r="1841" spans="1:21" ht="16.5" thickBot="1" x14ac:dyDescent="0.3">
      <c r="A1841" s="65"/>
      <c r="K1841" s="231" t="s">
        <v>1120</v>
      </c>
      <c r="L1841" s="232"/>
      <c r="M1841" s="233">
        <f>B1833</f>
        <v>9.5298809999999996</v>
      </c>
      <c r="N1841" s="234"/>
      <c r="R1841" s="235" t="s">
        <v>1120</v>
      </c>
      <c r="S1841" s="236"/>
      <c r="T1841" s="233">
        <f>M1841</f>
        <v>9.5298809999999996</v>
      </c>
      <c r="U1841" s="234"/>
    </row>
    <row r="1842" spans="1:21" ht="25.5" customHeight="1" thickBot="1" x14ac:dyDescent="0.3">
      <c r="A1842" s="253" t="s">
        <v>620</v>
      </c>
      <c r="B1842" s="252"/>
      <c r="C1842" s="252"/>
      <c r="D1842" s="252"/>
      <c r="E1842" s="252"/>
      <c r="F1842" s="252"/>
      <c r="J1842">
        <v>1</v>
      </c>
    </row>
    <row r="1843" spans="1:21" ht="39.75" thickBot="1" x14ac:dyDescent="0.3">
      <c r="A1843" s="84" t="s">
        <v>605</v>
      </c>
      <c r="B1843" s="83" t="s">
        <v>606</v>
      </c>
      <c r="C1843" s="83" t="s">
        <v>617</v>
      </c>
      <c r="D1843" s="83" t="s">
        <v>608</v>
      </c>
      <c r="E1843" s="83" t="s">
        <v>609</v>
      </c>
      <c r="F1843" s="95" t="s">
        <v>610</v>
      </c>
      <c r="J1843">
        <v>2</v>
      </c>
    </row>
    <row r="1844" spans="1:21" x14ac:dyDescent="0.25">
      <c r="A1844" s="109" t="s">
        <v>592</v>
      </c>
      <c r="B1844" s="77">
        <v>1</v>
      </c>
      <c r="C1844" s="77">
        <v>17.184453130000001</v>
      </c>
      <c r="D1844" s="77">
        <v>17.184453130000001</v>
      </c>
      <c r="E1844" s="77">
        <v>0.28000000000000003</v>
      </c>
      <c r="F1844" s="78">
        <v>0.63270000000000004</v>
      </c>
      <c r="J1844">
        <v>3</v>
      </c>
    </row>
    <row r="1845" spans="1:21" x14ac:dyDescent="0.25">
      <c r="A1845" s="79"/>
      <c r="J1845">
        <v>4</v>
      </c>
    </row>
    <row r="1846" spans="1:21" x14ac:dyDescent="0.25">
      <c r="A1846" s="79"/>
      <c r="J1846">
        <v>5</v>
      </c>
    </row>
    <row r="1847" spans="1:21" x14ac:dyDescent="0.25">
      <c r="J1847">
        <v>6</v>
      </c>
    </row>
    <row r="1848" spans="1:21" x14ac:dyDescent="0.25">
      <c r="A1848" s="80"/>
      <c r="J1848">
        <v>7</v>
      </c>
    </row>
    <row r="1849" spans="1:21" ht="31.5" x14ac:dyDescent="0.25">
      <c r="A1849" s="64" t="s">
        <v>590</v>
      </c>
      <c r="J1849">
        <v>8</v>
      </c>
    </row>
    <row r="1850" spans="1:21" x14ac:dyDescent="0.25">
      <c r="A1850" s="79"/>
      <c r="J1850">
        <v>9</v>
      </c>
    </row>
    <row r="1851" spans="1:21" ht="25.5" x14ac:dyDescent="0.25">
      <c r="A1851" s="81" t="s">
        <v>595</v>
      </c>
      <c r="J1851">
        <v>10</v>
      </c>
    </row>
    <row r="1852" spans="1:21" x14ac:dyDescent="0.25">
      <c r="A1852" s="81"/>
      <c r="J1852">
        <v>11</v>
      </c>
    </row>
    <row r="1853" spans="1:21" ht="38.25" x14ac:dyDescent="0.25">
      <c r="A1853" s="81" t="s">
        <v>781</v>
      </c>
      <c r="J1853">
        <v>12</v>
      </c>
    </row>
    <row r="1854" spans="1:21" ht="15.75" thickBot="1" x14ac:dyDescent="0.3">
      <c r="A1854" s="65"/>
      <c r="J1854">
        <v>13</v>
      </c>
    </row>
    <row r="1855" spans="1:21" ht="39.75" thickBot="1" x14ac:dyDescent="0.3">
      <c r="A1855" s="90" t="s">
        <v>605</v>
      </c>
      <c r="B1855" s="91" t="s">
        <v>606</v>
      </c>
      <c r="C1855" s="91" t="s">
        <v>607</v>
      </c>
      <c r="D1855" s="91" t="s">
        <v>608</v>
      </c>
      <c r="E1855" s="91" t="s">
        <v>609</v>
      </c>
      <c r="F1855" s="92" t="s">
        <v>610</v>
      </c>
      <c r="J1855">
        <v>14</v>
      </c>
    </row>
    <row r="1856" spans="1:21" ht="15.75" thickBot="1" x14ac:dyDescent="0.3">
      <c r="A1856" s="110" t="s">
        <v>611</v>
      </c>
      <c r="B1856" s="68">
        <v>13</v>
      </c>
      <c r="C1856" s="68">
        <v>6715.6114500000003</v>
      </c>
      <c r="D1856" s="68">
        <v>516.58549600000003</v>
      </c>
      <c r="E1856" s="68">
        <v>3.02</v>
      </c>
      <c r="F1856" s="74">
        <v>1.5900000000000001E-2</v>
      </c>
      <c r="J1856">
        <v>15</v>
      </c>
    </row>
    <row r="1857" spans="1:21" ht="15.75" thickBot="1" x14ac:dyDescent="0.3">
      <c r="A1857" s="110" t="s">
        <v>612</v>
      </c>
      <c r="B1857" s="68">
        <v>18</v>
      </c>
      <c r="C1857" s="68">
        <v>3083.1709500000002</v>
      </c>
      <c r="D1857" s="68">
        <v>171.28727499999999</v>
      </c>
      <c r="E1857" s="68"/>
      <c r="F1857" s="74"/>
      <c r="J1857">
        <v>16</v>
      </c>
    </row>
    <row r="1858" spans="1:21" ht="25.5" x14ac:dyDescent="0.25">
      <c r="A1858" s="109" t="s">
        <v>613</v>
      </c>
      <c r="B1858" s="77">
        <v>31</v>
      </c>
      <c r="C1858" s="77">
        <v>9798.7824000000001</v>
      </c>
      <c r="D1858" s="77"/>
      <c r="E1858" s="77"/>
      <c r="F1858" s="78"/>
      <c r="J1858">
        <v>17</v>
      </c>
    </row>
    <row r="1859" spans="1:21" ht="15.75" thickBot="1" x14ac:dyDescent="0.3">
      <c r="A1859" s="65"/>
      <c r="J1859">
        <v>18</v>
      </c>
    </row>
    <row r="1860" spans="1:21" ht="27" thickBot="1" x14ac:dyDescent="0.3">
      <c r="A1860" s="93" t="s">
        <v>614</v>
      </c>
      <c r="B1860" s="91" t="s">
        <v>615</v>
      </c>
      <c r="C1860" s="91" t="s">
        <v>616</v>
      </c>
      <c r="D1860" s="92" t="s">
        <v>782</v>
      </c>
      <c r="J1860">
        <v>19</v>
      </c>
    </row>
    <row r="1861" spans="1:21" x14ac:dyDescent="0.25">
      <c r="A1861" s="94">
        <v>0.68535199999999996</v>
      </c>
      <c r="B1861" s="77">
        <v>21.0947</v>
      </c>
      <c r="C1861" s="77">
        <v>13.087680000000001</v>
      </c>
      <c r="D1861" s="78">
        <v>62.042499999999997</v>
      </c>
      <c r="J1861">
        <v>20</v>
      </c>
    </row>
    <row r="1862" spans="1:21" ht="15.75" thickBot="1" x14ac:dyDescent="0.3">
      <c r="A1862" s="65"/>
      <c r="J1862">
        <v>21</v>
      </c>
    </row>
    <row r="1863" spans="1:21" ht="39.75" thickBot="1" x14ac:dyDescent="0.3">
      <c r="A1863" s="90" t="s">
        <v>605</v>
      </c>
      <c r="B1863" s="91" t="s">
        <v>606</v>
      </c>
      <c r="C1863" s="91" t="s">
        <v>617</v>
      </c>
      <c r="D1863" s="91" t="s">
        <v>608</v>
      </c>
      <c r="E1863" s="91" t="s">
        <v>609</v>
      </c>
      <c r="F1863" s="92" t="s">
        <v>610</v>
      </c>
      <c r="K1863" s="241" t="s">
        <v>1119</v>
      </c>
      <c r="L1863" s="241"/>
      <c r="M1863" s="112" t="str">
        <f>F1863</f>
        <v>Pr &gt; F</v>
      </c>
      <c r="N1863" s="113" t="str">
        <f>A1853</f>
        <v>Variable dependiente: LFPCM5</v>
      </c>
      <c r="R1863" s="242" t="str">
        <f>K1863</f>
        <v>Fuente de variación (FV)</v>
      </c>
      <c r="S1863" s="242"/>
      <c r="T1863" s="112"/>
      <c r="U1863" s="114" t="str">
        <f>N1863</f>
        <v>Variable dependiente: LFPCM5</v>
      </c>
    </row>
    <row r="1864" spans="1:21" ht="16.5" thickBot="1" x14ac:dyDescent="0.3">
      <c r="A1864" s="110" t="s">
        <v>594</v>
      </c>
      <c r="B1864" s="68">
        <v>3</v>
      </c>
      <c r="C1864" s="68">
        <v>972.91525000000001</v>
      </c>
      <c r="D1864" s="68">
        <v>324.30508300000002</v>
      </c>
      <c r="E1864" s="68">
        <v>1.89</v>
      </c>
      <c r="F1864" s="74">
        <v>0.16689999999999999</v>
      </c>
      <c r="K1864" s="243" t="str">
        <f>A1864</f>
        <v>Rep</v>
      </c>
      <c r="L1864" s="244"/>
      <c r="M1864" s="115">
        <f>F1864</f>
        <v>0.16689999999999999</v>
      </c>
      <c r="N1864" s="115"/>
      <c r="R1864" s="245" t="str">
        <f>K1864</f>
        <v>Rep</v>
      </c>
      <c r="S1864" s="246"/>
      <c r="T1864" s="116">
        <f>M1864</f>
        <v>0.16689999999999999</v>
      </c>
      <c r="U1864" s="115"/>
    </row>
    <row r="1865" spans="1:21" ht="16.5" thickBot="1" x14ac:dyDescent="0.3">
      <c r="A1865" s="110" t="s">
        <v>592</v>
      </c>
      <c r="B1865" s="68">
        <v>1</v>
      </c>
      <c r="C1865" s="68">
        <v>614.95245</v>
      </c>
      <c r="D1865" s="68">
        <v>614.95245</v>
      </c>
      <c r="E1865" s="68">
        <v>3.59</v>
      </c>
      <c r="F1865" s="74">
        <v>7.4300000000000005E-2</v>
      </c>
      <c r="K1865" s="237" t="str">
        <f>A1872</f>
        <v>A</v>
      </c>
      <c r="L1865" s="238"/>
      <c r="M1865" s="117">
        <f>F1872</f>
        <v>0.1484</v>
      </c>
      <c r="N1865" s="117"/>
      <c r="R1865" s="239" t="str">
        <f t="shared" ref="R1865:R1868" si="148">K1865</f>
        <v>A</v>
      </c>
      <c r="S1865" s="240"/>
      <c r="T1865" s="118">
        <f t="shared" ref="T1865:T1868" si="149">M1865</f>
        <v>0.1484</v>
      </c>
      <c r="U1865" s="117"/>
    </row>
    <row r="1866" spans="1:21" ht="16.5" thickBot="1" x14ac:dyDescent="0.3">
      <c r="A1866" s="110" t="s">
        <v>618</v>
      </c>
      <c r="B1866" s="68">
        <v>3</v>
      </c>
      <c r="C1866" s="68">
        <v>492.73</v>
      </c>
      <c r="D1866" s="68">
        <v>164.24333300000001</v>
      </c>
      <c r="E1866" s="68">
        <v>0.96</v>
      </c>
      <c r="F1866" s="74">
        <v>0.43340000000000001</v>
      </c>
      <c r="K1866" s="237" t="str">
        <f>A1866</f>
        <v>A*Rep</v>
      </c>
      <c r="L1866" s="238"/>
      <c r="M1866" s="117">
        <f>F1866</f>
        <v>0.43340000000000001</v>
      </c>
      <c r="N1866" s="119"/>
      <c r="R1866" s="239" t="str">
        <f t="shared" si="148"/>
        <v>A*Rep</v>
      </c>
      <c r="S1866" s="240"/>
      <c r="T1866" s="118">
        <f t="shared" si="149"/>
        <v>0.43340000000000001</v>
      </c>
      <c r="U1866" s="119"/>
    </row>
    <row r="1867" spans="1:21" ht="16.5" thickBot="1" x14ac:dyDescent="0.3">
      <c r="A1867" s="110" t="s">
        <v>593</v>
      </c>
      <c r="B1867" s="68">
        <v>3</v>
      </c>
      <c r="C1867" s="68">
        <v>3427.2017249999999</v>
      </c>
      <c r="D1867" s="68">
        <v>1142.4005749999999</v>
      </c>
      <c r="E1867" s="68">
        <v>6.67</v>
      </c>
      <c r="F1867" s="74">
        <v>3.2000000000000002E-3</v>
      </c>
      <c r="K1867" s="237" t="str">
        <f>A1867</f>
        <v>B</v>
      </c>
      <c r="L1867" s="238"/>
      <c r="M1867" s="117">
        <f>F1867</f>
        <v>3.2000000000000002E-3</v>
      </c>
      <c r="N1867" s="117"/>
      <c r="R1867" s="239" t="str">
        <f t="shared" si="148"/>
        <v>B</v>
      </c>
      <c r="S1867" s="240"/>
      <c r="T1867" s="118">
        <f t="shared" si="149"/>
        <v>3.2000000000000002E-3</v>
      </c>
      <c r="U1867" s="117"/>
    </row>
    <row r="1868" spans="1:21" ht="15.75" x14ac:dyDescent="0.25">
      <c r="A1868" s="109" t="s">
        <v>619</v>
      </c>
      <c r="B1868" s="77">
        <v>3</v>
      </c>
      <c r="C1868" s="77">
        <v>1207.8120249999999</v>
      </c>
      <c r="D1868" s="77">
        <v>402.60400800000002</v>
      </c>
      <c r="E1868" s="77">
        <v>2.35</v>
      </c>
      <c r="F1868" s="78">
        <v>0.1065</v>
      </c>
      <c r="K1868" s="237" t="str">
        <f>A1868</f>
        <v>A*B</v>
      </c>
      <c r="L1868" s="238"/>
      <c r="M1868" s="117">
        <f>F1868</f>
        <v>0.1065</v>
      </c>
      <c r="N1868" s="117"/>
      <c r="R1868" s="239" t="str">
        <f t="shared" si="148"/>
        <v>A*B</v>
      </c>
      <c r="S1868" s="240"/>
      <c r="T1868" s="118">
        <f t="shared" si="149"/>
        <v>0.1065</v>
      </c>
      <c r="U1868" s="117"/>
    </row>
    <row r="1869" spans="1:21" ht="16.5" thickBot="1" x14ac:dyDescent="0.3">
      <c r="A1869" s="65"/>
      <c r="K1869" s="231" t="s">
        <v>1120</v>
      </c>
      <c r="L1869" s="232"/>
      <c r="M1869" s="233">
        <f>B1861</f>
        <v>21.0947</v>
      </c>
      <c r="N1869" s="234"/>
      <c r="R1869" s="235" t="s">
        <v>1120</v>
      </c>
      <c r="S1869" s="236"/>
      <c r="T1869" s="233">
        <f>M1869</f>
        <v>21.0947</v>
      </c>
      <c r="U1869" s="234"/>
    </row>
    <row r="1870" spans="1:21" ht="25.5" customHeight="1" thickBot="1" x14ac:dyDescent="0.3">
      <c r="A1870" s="253" t="s">
        <v>620</v>
      </c>
      <c r="B1870" s="252"/>
      <c r="C1870" s="252"/>
      <c r="D1870" s="252"/>
      <c r="E1870" s="252"/>
      <c r="F1870" s="252"/>
      <c r="J1870">
        <v>1</v>
      </c>
    </row>
    <row r="1871" spans="1:21" ht="39.75" thickBot="1" x14ac:dyDescent="0.3">
      <c r="A1871" s="84" t="s">
        <v>605</v>
      </c>
      <c r="B1871" s="83" t="s">
        <v>606</v>
      </c>
      <c r="C1871" s="83" t="s">
        <v>617</v>
      </c>
      <c r="D1871" s="83" t="s">
        <v>608</v>
      </c>
      <c r="E1871" s="83" t="s">
        <v>609</v>
      </c>
      <c r="F1871" s="95" t="s">
        <v>610</v>
      </c>
      <c r="J1871">
        <v>2</v>
      </c>
    </row>
    <row r="1872" spans="1:21" x14ac:dyDescent="0.25">
      <c r="A1872" s="109" t="s">
        <v>592</v>
      </c>
      <c r="B1872" s="77">
        <v>1</v>
      </c>
      <c r="C1872" s="77">
        <v>614.95245</v>
      </c>
      <c r="D1872" s="77">
        <v>614.95245</v>
      </c>
      <c r="E1872" s="77">
        <v>3.74</v>
      </c>
      <c r="F1872" s="78">
        <v>0.1484</v>
      </c>
      <c r="J1872">
        <v>3</v>
      </c>
    </row>
    <row r="1873" spans="1:10" x14ac:dyDescent="0.25">
      <c r="A1873" s="79"/>
      <c r="J1873">
        <v>4</v>
      </c>
    </row>
    <row r="1874" spans="1:10" x14ac:dyDescent="0.25">
      <c r="A1874" s="79"/>
      <c r="J1874">
        <v>5</v>
      </c>
    </row>
    <row r="1875" spans="1:10" x14ac:dyDescent="0.25">
      <c r="J1875">
        <v>6</v>
      </c>
    </row>
    <row r="1876" spans="1:10" x14ac:dyDescent="0.25">
      <c r="A1876" s="80"/>
      <c r="J1876">
        <v>7</v>
      </c>
    </row>
    <row r="1877" spans="1:10" ht="31.5" x14ac:dyDescent="0.25">
      <c r="A1877" s="64" t="s">
        <v>590</v>
      </c>
      <c r="J1877">
        <v>8</v>
      </c>
    </row>
    <row r="1878" spans="1:10" x14ac:dyDescent="0.25">
      <c r="A1878" s="79"/>
      <c r="J1878">
        <v>9</v>
      </c>
    </row>
    <row r="1879" spans="1:10" ht="25.5" x14ac:dyDescent="0.25">
      <c r="A1879" s="81" t="s">
        <v>595</v>
      </c>
      <c r="J1879">
        <v>10</v>
      </c>
    </row>
    <row r="1880" spans="1:10" x14ac:dyDescent="0.25">
      <c r="A1880" s="81"/>
      <c r="J1880">
        <v>11</v>
      </c>
    </row>
    <row r="1881" spans="1:10" ht="38.25" x14ac:dyDescent="0.25">
      <c r="A1881" s="81" t="s">
        <v>783</v>
      </c>
      <c r="J1881">
        <v>12</v>
      </c>
    </row>
    <row r="1882" spans="1:10" ht="15.75" thickBot="1" x14ac:dyDescent="0.3">
      <c r="A1882" s="65"/>
      <c r="J1882">
        <v>13</v>
      </c>
    </row>
    <row r="1883" spans="1:10" ht="39.75" thickBot="1" x14ac:dyDescent="0.3">
      <c r="A1883" s="90" t="s">
        <v>605</v>
      </c>
      <c r="B1883" s="91" t="s">
        <v>606</v>
      </c>
      <c r="C1883" s="91" t="s">
        <v>607</v>
      </c>
      <c r="D1883" s="91" t="s">
        <v>608</v>
      </c>
      <c r="E1883" s="91" t="s">
        <v>609</v>
      </c>
      <c r="F1883" s="92" t="s">
        <v>610</v>
      </c>
      <c r="J1883">
        <v>14</v>
      </c>
    </row>
    <row r="1884" spans="1:10" ht="15.75" thickBot="1" x14ac:dyDescent="0.3">
      <c r="A1884" s="110" t="s">
        <v>611</v>
      </c>
      <c r="B1884" s="68">
        <v>13</v>
      </c>
      <c r="C1884" s="68">
        <v>12568.635340000001</v>
      </c>
      <c r="D1884" s="68">
        <v>966.81809999999996</v>
      </c>
      <c r="E1884" s="68">
        <v>2.12</v>
      </c>
      <c r="F1884" s="74">
        <v>6.9699999999999998E-2</v>
      </c>
      <c r="J1884">
        <v>15</v>
      </c>
    </row>
    <row r="1885" spans="1:10" ht="15.75" thickBot="1" x14ac:dyDescent="0.3">
      <c r="A1885" s="110" t="s">
        <v>612</v>
      </c>
      <c r="B1885" s="68">
        <v>18</v>
      </c>
      <c r="C1885" s="68">
        <v>8203.3552600000003</v>
      </c>
      <c r="D1885" s="68">
        <v>455.74196000000001</v>
      </c>
      <c r="E1885" s="68"/>
      <c r="F1885" s="74"/>
      <c r="J1885">
        <v>16</v>
      </c>
    </row>
    <row r="1886" spans="1:10" ht="25.5" x14ac:dyDescent="0.25">
      <c r="A1886" s="109" t="s">
        <v>613</v>
      </c>
      <c r="B1886" s="77">
        <v>31</v>
      </c>
      <c r="C1886" s="77">
        <v>20771.990600000001</v>
      </c>
      <c r="D1886" s="77"/>
      <c r="E1886" s="77"/>
      <c r="F1886" s="78"/>
      <c r="J1886">
        <v>17</v>
      </c>
    </row>
    <row r="1887" spans="1:10" ht="15.75" thickBot="1" x14ac:dyDescent="0.3">
      <c r="A1887" s="65"/>
      <c r="J1887">
        <v>18</v>
      </c>
    </row>
    <row r="1888" spans="1:10" ht="27" thickBot="1" x14ac:dyDescent="0.3">
      <c r="A1888" s="93" t="s">
        <v>614</v>
      </c>
      <c r="B1888" s="91" t="s">
        <v>615</v>
      </c>
      <c r="C1888" s="91" t="s">
        <v>616</v>
      </c>
      <c r="D1888" s="92" t="s">
        <v>784</v>
      </c>
      <c r="J1888">
        <v>19</v>
      </c>
    </row>
    <row r="1889" spans="1:21" x14ac:dyDescent="0.25">
      <c r="A1889" s="94">
        <v>0.60507599999999995</v>
      </c>
      <c r="B1889" s="77">
        <v>36.827730000000003</v>
      </c>
      <c r="C1889" s="77">
        <v>21.348109999999998</v>
      </c>
      <c r="D1889" s="78">
        <v>57.967500000000001</v>
      </c>
      <c r="J1889">
        <v>20</v>
      </c>
    </row>
    <row r="1890" spans="1:21" ht="15.75" thickBot="1" x14ac:dyDescent="0.3">
      <c r="A1890" s="65"/>
      <c r="J1890">
        <v>21</v>
      </c>
    </row>
    <row r="1891" spans="1:21" ht="39.75" thickBot="1" x14ac:dyDescent="0.3">
      <c r="A1891" s="90" t="s">
        <v>605</v>
      </c>
      <c r="B1891" s="91" t="s">
        <v>606</v>
      </c>
      <c r="C1891" s="91" t="s">
        <v>617</v>
      </c>
      <c r="D1891" s="91" t="s">
        <v>608</v>
      </c>
      <c r="E1891" s="91" t="s">
        <v>609</v>
      </c>
      <c r="F1891" s="92" t="s">
        <v>610</v>
      </c>
      <c r="K1891" s="241" t="s">
        <v>1119</v>
      </c>
      <c r="L1891" s="241"/>
      <c r="M1891" s="112" t="str">
        <f>F1891</f>
        <v>Pr &gt; F</v>
      </c>
      <c r="N1891" s="113" t="str">
        <f>A1881</f>
        <v>Variable dependiente: LFPCM6</v>
      </c>
      <c r="R1891" s="242" t="str">
        <f>K1891</f>
        <v>Fuente de variación (FV)</v>
      </c>
      <c r="S1891" s="242"/>
      <c r="T1891" s="112"/>
      <c r="U1891" s="114" t="str">
        <f>N1891</f>
        <v>Variable dependiente: LFPCM6</v>
      </c>
    </row>
    <row r="1892" spans="1:21" ht="16.5" thickBot="1" x14ac:dyDescent="0.3">
      <c r="A1892" s="110" t="s">
        <v>594</v>
      </c>
      <c r="B1892" s="68">
        <v>3</v>
      </c>
      <c r="C1892" s="68">
        <v>5131.6458499999999</v>
      </c>
      <c r="D1892" s="68">
        <v>1710.5486169999999</v>
      </c>
      <c r="E1892" s="68">
        <v>3.75</v>
      </c>
      <c r="F1892" s="74">
        <v>2.9700000000000001E-2</v>
      </c>
      <c r="K1892" s="243" t="str">
        <f>A1892</f>
        <v>Rep</v>
      </c>
      <c r="L1892" s="244"/>
      <c r="M1892" s="115">
        <f>F1892</f>
        <v>2.9700000000000001E-2</v>
      </c>
      <c r="N1892" s="115"/>
      <c r="R1892" s="245" t="str">
        <f>K1892</f>
        <v>Rep</v>
      </c>
      <c r="S1892" s="246"/>
      <c r="T1892" s="116">
        <f>M1892</f>
        <v>2.9700000000000001E-2</v>
      </c>
      <c r="U1892" s="115"/>
    </row>
    <row r="1893" spans="1:21" ht="16.5" thickBot="1" x14ac:dyDescent="0.3">
      <c r="A1893" s="110" t="s">
        <v>592</v>
      </c>
      <c r="B1893" s="68">
        <v>1</v>
      </c>
      <c r="C1893" s="68">
        <v>1799.100113</v>
      </c>
      <c r="D1893" s="68">
        <v>1799.100113</v>
      </c>
      <c r="E1893" s="68">
        <v>3.95</v>
      </c>
      <c r="F1893" s="74">
        <v>6.2399999999999997E-2</v>
      </c>
      <c r="K1893" s="237" t="str">
        <f>A1900</f>
        <v>A</v>
      </c>
      <c r="L1893" s="238"/>
      <c r="M1893" s="117">
        <f>F1900</f>
        <v>0.14749999999999999</v>
      </c>
      <c r="N1893" s="117"/>
      <c r="R1893" s="239" t="str">
        <f t="shared" ref="R1893:R1896" si="150">K1893</f>
        <v>A</v>
      </c>
      <c r="S1893" s="240"/>
      <c r="T1893" s="118">
        <f t="shared" ref="T1893:T1896" si="151">M1893</f>
        <v>0.14749999999999999</v>
      </c>
      <c r="U1893" s="117"/>
    </row>
    <row r="1894" spans="1:21" ht="16.5" thickBot="1" x14ac:dyDescent="0.3">
      <c r="A1894" s="110" t="s">
        <v>618</v>
      </c>
      <c r="B1894" s="68">
        <v>3</v>
      </c>
      <c r="C1894" s="68">
        <v>1432.038738</v>
      </c>
      <c r="D1894" s="68">
        <v>477.34624600000001</v>
      </c>
      <c r="E1894" s="68">
        <v>1.05</v>
      </c>
      <c r="F1894" s="74">
        <v>0.3957</v>
      </c>
      <c r="K1894" s="237" t="str">
        <f>A1894</f>
        <v>A*Rep</v>
      </c>
      <c r="L1894" s="238"/>
      <c r="M1894" s="117">
        <f>F1894</f>
        <v>0.3957</v>
      </c>
      <c r="N1894" s="119"/>
      <c r="R1894" s="239" t="str">
        <f t="shared" si="150"/>
        <v>A*Rep</v>
      </c>
      <c r="S1894" s="240"/>
      <c r="T1894" s="118">
        <f t="shared" si="151"/>
        <v>0.3957</v>
      </c>
      <c r="U1894" s="119"/>
    </row>
    <row r="1895" spans="1:21" ht="16.5" thickBot="1" x14ac:dyDescent="0.3">
      <c r="A1895" s="110" t="s">
        <v>593</v>
      </c>
      <c r="B1895" s="68">
        <v>3</v>
      </c>
      <c r="C1895" s="68">
        <v>3725.851975</v>
      </c>
      <c r="D1895" s="68">
        <v>1241.950658</v>
      </c>
      <c r="E1895" s="68">
        <v>2.73</v>
      </c>
      <c r="F1895" s="74">
        <v>7.46E-2</v>
      </c>
      <c r="K1895" s="237" t="str">
        <f>A1895</f>
        <v>B</v>
      </c>
      <c r="L1895" s="238"/>
      <c r="M1895" s="117">
        <f>F1895</f>
        <v>7.46E-2</v>
      </c>
      <c r="N1895" s="117"/>
      <c r="R1895" s="239" t="str">
        <f t="shared" si="150"/>
        <v>B</v>
      </c>
      <c r="S1895" s="240"/>
      <c r="T1895" s="118">
        <f t="shared" si="151"/>
        <v>7.46E-2</v>
      </c>
      <c r="U1895" s="117"/>
    </row>
    <row r="1896" spans="1:21" ht="15.75" x14ac:dyDescent="0.25">
      <c r="A1896" s="109" t="s">
        <v>619</v>
      </c>
      <c r="B1896" s="77">
        <v>3</v>
      </c>
      <c r="C1896" s="77">
        <v>479.99866300000002</v>
      </c>
      <c r="D1896" s="77">
        <v>159.99955399999999</v>
      </c>
      <c r="E1896" s="77">
        <v>0.35</v>
      </c>
      <c r="F1896" s="78">
        <v>0.78890000000000005</v>
      </c>
      <c r="K1896" s="237" t="str">
        <f>A1896</f>
        <v>A*B</v>
      </c>
      <c r="L1896" s="238"/>
      <c r="M1896" s="117">
        <f>F1896</f>
        <v>0.78890000000000005</v>
      </c>
      <c r="N1896" s="117"/>
      <c r="R1896" s="239" t="str">
        <f t="shared" si="150"/>
        <v>A*B</v>
      </c>
      <c r="S1896" s="240"/>
      <c r="T1896" s="118">
        <f t="shared" si="151"/>
        <v>0.78890000000000005</v>
      </c>
      <c r="U1896" s="117"/>
    </row>
    <row r="1897" spans="1:21" ht="16.5" thickBot="1" x14ac:dyDescent="0.3">
      <c r="A1897" s="65"/>
      <c r="K1897" s="231" t="s">
        <v>1120</v>
      </c>
      <c r="L1897" s="232"/>
      <c r="M1897" s="233">
        <f>B1889</f>
        <v>36.827730000000003</v>
      </c>
      <c r="N1897" s="234"/>
      <c r="R1897" s="235" t="s">
        <v>1120</v>
      </c>
      <c r="S1897" s="236"/>
      <c r="T1897" s="233">
        <f>M1897</f>
        <v>36.827730000000003</v>
      </c>
      <c r="U1897" s="234"/>
    </row>
    <row r="1898" spans="1:21" ht="25.5" customHeight="1" thickBot="1" x14ac:dyDescent="0.3">
      <c r="A1898" s="253" t="s">
        <v>620</v>
      </c>
      <c r="B1898" s="252"/>
      <c r="C1898" s="252"/>
      <c r="D1898" s="252"/>
      <c r="E1898" s="252"/>
      <c r="F1898" s="252"/>
      <c r="J1898">
        <v>1</v>
      </c>
    </row>
    <row r="1899" spans="1:21" ht="39.75" thickBot="1" x14ac:dyDescent="0.3">
      <c r="A1899" s="84" t="s">
        <v>605</v>
      </c>
      <c r="B1899" s="83" t="s">
        <v>606</v>
      </c>
      <c r="C1899" s="83" t="s">
        <v>617</v>
      </c>
      <c r="D1899" s="83" t="s">
        <v>608</v>
      </c>
      <c r="E1899" s="83" t="s">
        <v>609</v>
      </c>
      <c r="F1899" s="95" t="s">
        <v>610</v>
      </c>
      <c r="J1899">
        <v>2</v>
      </c>
    </row>
    <row r="1900" spans="1:21" x14ac:dyDescent="0.25">
      <c r="A1900" s="109" t="s">
        <v>592</v>
      </c>
      <c r="B1900" s="77">
        <v>1</v>
      </c>
      <c r="C1900" s="77">
        <v>1799.100113</v>
      </c>
      <c r="D1900" s="77">
        <v>1799.100113</v>
      </c>
      <c r="E1900" s="77">
        <v>3.77</v>
      </c>
      <c r="F1900" s="78">
        <v>0.14749999999999999</v>
      </c>
      <c r="J1900">
        <v>3</v>
      </c>
    </row>
    <row r="1901" spans="1:21" x14ac:dyDescent="0.25">
      <c r="A1901" s="79"/>
      <c r="J1901">
        <v>4</v>
      </c>
    </row>
    <row r="1902" spans="1:21" x14ac:dyDescent="0.25">
      <c r="A1902" s="79"/>
      <c r="J1902">
        <v>5</v>
      </c>
    </row>
    <row r="1903" spans="1:21" x14ac:dyDescent="0.25">
      <c r="J1903">
        <v>6</v>
      </c>
    </row>
    <row r="1904" spans="1:21" x14ac:dyDescent="0.25">
      <c r="A1904" s="80"/>
      <c r="J1904">
        <v>7</v>
      </c>
    </row>
    <row r="1905" spans="1:45" ht="31.5" x14ac:dyDescent="0.25">
      <c r="A1905" s="64" t="s">
        <v>590</v>
      </c>
      <c r="J1905">
        <v>8</v>
      </c>
    </row>
    <row r="1906" spans="1:45" x14ac:dyDescent="0.25">
      <c r="A1906" s="79"/>
      <c r="J1906">
        <v>9</v>
      </c>
    </row>
    <row r="1907" spans="1:45" ht="25.5" x14ac:dyDescent="0.25">
      <c r="A1907" s="81" t="s">
        <v>595</v>
      </c>
      <c r="J1907">
        <v>10</v>
      </c>
    </row>
    <row r="1908" spans="1:45" x14ac:dyDescent="0.25">
      <c r="A1908" s="81"/>
      <c r="J1908">
        <v>11</v>
      </c>
    </row>
    <row r="1909" spans="1:45" ht="38.25" x14ac:dyDescent="0.25">
      <c r="A1909" s="81" t="s">
        <v>785</v>
      </c>
      <c r="J1909">
        <v>12</v>
      </c>
    </row>
    <row r="1910" spans="1:45" ht="15.75" thickBot="1" x14ac:dyDescent="0.3">
      <c r="A1910" s="65"/>
      <c r="J1910">
        <v>13</v>
      </c>
    </row>
    <row r="1911" spans="1:45" ht="39.75" thickBot="1" x14ac:dyDescent="0.3">
      <c r="A1911" s="90" t="s">
        <v>605</v>
      </c>
      <c r="B1911" s="91" t="s">
        <v>606</v>
      </c>
      <c r="C1911" s="91" t="s">
        <v>607</v>
      </c>
      <c r="D1911" s="91" t="s">
        <v>608</v>
      </c>
      <c r="E1911" s="91" t="s">
        <v>609</v>
      </c>
      <c r="F1911" s="92" t="s">
        <v>610</v>
      </c>
      <c r="J1911">
        <v>14</v>
      </c>
    </row>
    <row r="1912" spans="1:45" ht="15.75" thickBot="1" x14ac:dyDescent="0.3">
      <c r="A1912" s="110" t="s">
        <v>611</v>
      </c>
      <c r="B1912" s="68">
        <v>13</v>
      </c>
      <c r="C1912" s="68">
        <v>12226.57322</v>
      </c>
      <c r="D1912" s="68">
        <v>940.50563</v>
      </c>
      <c r="E1912" s="68">
        <v>3.13</v>
      </c>
      <c r="F1912" s="74">
        <v>1.34E-2</v>
      </c>
      <c r="J1912">
        <v>15</v>
      </c>
    </row>
    <row r="1913" spans="1:45" ht="15.75" thickBot="1" x14ac:dyDescent="0.3">
      <c r="A1913" s="110" t="s">
        <v>612</v>
      </c>
      <c r="B1913" s="68">
        <v>18</v>
      </c>
      <c r="C1913" s="68">
        <v>5415.6773800000001</v>
      </c>
      <c r="D1913" s="68">
        <v>300.87097</v>
      </c>
      <c r="E1913" s="68"/>
      <c r="F1913" s="74"/>
      <c r="J1913">
        <v>16</v>
      </c>
    </row>
    <row r="1914" spans="1:45" ht="25.5" x14ac:dyDescent="0.25">
      <c r="A1914" s="109" t="s">
        <v>613</v>
      </c>
      <c r="B1914" s="77">
        <v>31</v>
      </c>
      <c r="C1914" s="77">
        <v>17642.250599999999</v>
      </c>
      <c r="D1914" s="77"/>
      <c r="E1914" s="77"/>
      <c r="F1914" s="78"/>
      <c r="J1914">
        <v>17</v>
      </c>
    </row>
    <row r="1915" spans="1:45" ht="15.75" thickBot="1" x14ac:dyDescent="0.3">
      <c r="A1915" s="65"/>
      <c r="J1915">
        <v>18</v>
      </c>
    </row>
    <row r="1916" spans="1:45" ht="27" thickBot="1" x14ac:dyDescent="0.3">
      <c r="A1916" s="93" t="s">
        <v>614</v>
      </c>
      <c r="B1916" s="91" t="s">
        <v>615</v>
      </c>
      <c r="C1916" s="91" t="s">
        <v>616</v>
      </c>
      <c r="D1916" s="92" t="s">
        <v>786</v>
      </c>
      <c r="J1916">
        <v>19</v>
      </c>
    </row>
    <row r="1917" spans="1:45" x14ac:dyDescent="0.25">
      <c r="A1917" s="94">
        <v>0.69302799999999998</v>
      </c>
      <c r="B1917" s="77">
        <v>32.376170000000002</v>
      </c>
      <c r="C1917" s="77">
        <v>17.34563</v>
      </c>
      <c r="D1917" s="78">
        <v>53.575310000000002</v>
      </c>
      <c r="J1917">
        <v>20</v>
      </c>
    </row>
    <row r="1918" spans="1:45" ht="15.75" thickBot="1" x14ac:dyDescent="0.3">
      <c r="A1918" s="65"/>
      <c r="J1918">
        <v>21</v>
      </c>
    </row>
    <row r="1919" spans="1:45" ht="39.75" thickBot="1" x14ac:dyDescent="0.3">
      <c r="A1919" s="90" t="s">
        <v>605</v>
      </c>
      <c r="B1919" s="91" t="s">
        <v>606</v>
      </c>
      <c r="C1919" s="91" t="s">
        <v>617</v>
      </c>
      <c r="D1919" s="91" t="s">
        <v>608</v>
      </c>
      <c r="E1919" s="91" t="s">
        <v>609</v>
      </c>
      <c r="F1919" s="92" t="s">
        <v>610</v>
      </c>
      <c r="K1919" s="241" t="s">
        <v>1119</v>
      </c>
      <c r="L1919" s="241"/>
      <c r="M1919" s="112" t="str">
        <f>F1919</f>
        <v>Pr &gt; F</v>
      </c>
      <c r="N1919" s="113" t="str">
        <f>A1909</f>
        <v>Variable dependiente: LFSCM1</v>
      </c>
      <c r="R1919" s="242" t="str">
        <f>K1919</f>
        <v>Fuente de variación (FV)</v>
      </c>
      <c r="S1919" s="242"/>
      <c r="T1919" s="112"/>
      <c r="U1919" s="114" t="str">
        <f>N1919</f>
        <v>Variable dependiente: LFSCM1</v>
      </c>
      <c r="V1919">
        <v>1</v>
      </c>
      <c r="W1919">
        <v>2</v>
      </c>
      <c r="X1919">
        <v>3</v>
      </c>
      <c r="Y1919">
        <v>4</v>
      </c>
      <c r="Z1919">
        <v>5</v>
      </c>
      <c r="AA1919">
        <v>6</v>
      </c>
      <c r="AP1919" s="221"/>
      <c r="AQ1919" s="221"/>
      <c r="AR1919" s="221"/>
      <c r="AS1919" s="221"/>
    </row>
    <row r="1920" spans="1:45" ht="16.5" thickBot="1" x14ac:dyDescent="0.3">
      <c r="A1920" s="110" t="s">
        <v>594</v>
      </c>
      <c r="B1920" s="68">
        <v>3</v>
      </c>
      <c r="C1920" s="68">
        <v>2517.681259</v>
      </c>
      <c r="D1920" s="68">
        <v>839.22708599999999</v>
      </c>
      <c r="E1920" s="68">
        <v>2.79</v>
      </c>
      <c r="F1920" s="74">
        <v>7.0199999999999999E-2</v>
      </c>
      <c r="K1920" s="243" t="str">
        <f>A1920</f>
        <v>Rep</v>
      </c>
      <c r="L1920" s="244"/>
      <c r="M1920" s="115">
        <f>F1920</f>
        <v>7.0199999999999999E-2</v>
      </c>
      <c r="N1920" s="115"/>
      <c r="R1920" s="245" t="str">
        <f>K1920</f>
        <v>Rep</v>
      </c>
      <c r="S1920" s="246"/>
      <c r="T1920" s="116">
        <f>M1920</f>
        <v>7.0199999999999999E-2</v>
      </c>
      <c r="U1920" s="115"/>
      <c r="AP1920" s="141"/>
      <c r="AQ1920" s="142"/>
      <c r="AR1920" s="128"/>
    </row>
    <row r="1921" spans="1:45" ht="16.5" thickBot="1" x14ac:dyDescent="0.3">
      <c r="A1921" s="110" t="s">
        <v>592</v>
      </c>
      <c r="B1921" s="68">
        <v>1</v>
      </c>
      <c r="C1921" s="68">
        <v>239.531328</v>
      </c>
      <c r="D1921" s="68">
        <v>239.531328</v>
      </c>
      <c r="E1921" s="68">
        <v>0.8</v>
      </c>
      <c r="F1921" s="74">
        <v>0.38400000000000001</v>
      </c>
      <c r="K1921" s="237" t="str">
        <f>A1928</f>
        <v>A</v>
      </c>
      <c r="L1921" s="238"/>
      <c r="M1921" s="117">
        <f>F1928</f>
        <v>0.51719999999999999</v>
      </c>
      <c r="N1921" s="117"/>
      <c r="R1921" s="239" t="str">
        <f t="shared" ref="R1921:R1924" si="152">K1921</f>
        <v>A</v>
      </c>
      <c r="S1921" s="240"/>
      <c r="T1921" s="118">
        <f t="shared" ref="T1921:T1924" si="153">M1921</f>
        <v>0.51719999999999999</v>
      </c>
      <c r="U1921" s="117"/>
      <c r="AP1921" s="135"/>
      <c r="AQ1921" s="144"/>
      <c r="AR1921" s="131"/>
      <c r="AS1921" s="145"/>
    </row>
    <row r="1922" spans="1:45" ht="16.5" thickBot="1" x14ac:dyDescent="0.3">
      <c r="A1922" s="110" t="s">
        <v>618</v>
      </c>
      <c r="B1922" s="68">
        <v>3</v>
      </c>
      <c r="C1922" s="68">
        <v>1341.3525340000001</v>
      </c>
      <c r="D1922" s="68">
        <v>447.11751099999998</v>
      </c>
      <c r="E1922" s="68">
        <v>1.49</v>
      </c>
      <c r="F1922" s="74">
        <v>0.252</v>
      </c>
      <c r="K1922" s="237" t="str">
        <f>A1922</f>
        <v>A*Rep</v>
      </c>
      <c r="L1922" s="238"/>
      <c r="M1922" s="117">
        <f>F1922</f>
        <v>0.252</v>
      </c>
      <c r="N1922" s="119"/>
      <c r="R1922" s="239" t="str">
        <f t="shared" si="152"/>
        <v>A*Rep</v>
      </c>
      <c r="S1922" s="240"/>
      <c r="T1922" s="118">
        <f t="shared" si="153"/>
        <v>0.252</v>
      </c>
      <c r="U1922" s="119"/>
      <c r="AP1922" s="141"/>
      <c r="AQ1922" s="142"/>
      <c r="AR1922" s="128"/>
    </row>
    <row r="1923" spans="1:45" ht="16.5" thickBot="1" x14ac:dyDescent="0.3">
      <c r="A1923" s="110" t="s">
        <v>593</v>
      </c>
      <c r="B1923" s="68">
        <v>3</v>
      </c>
      <c r="C1923" s="68">
        <v>5517.989184</v>
      </c>
      <c r="D1923" s="68">
        <v>1839.3297279999999</v>
      </c>
      <c r="E1923" s="68">
        <v>6.11</v>
      </c>
      <c r="F1923" s="74">
        <v>4.7000000000000002E-3</v>
      </c>
      <c r="K1923" s="237" t="str">
        <f>A1923</f>
        <v>B</v>
      </c>
      <c r="L1923" s="238"/>
      <c r="M1923" s="117">
        <f>F1923</f>
        <v>4.7000000000000002E-3</v>
      </c>
      <c r="N1923" s="117"/>
      <c r="R1923" s="239" t="str">
        <f t="shared" si="152"/>
        <v>B</v>
      </c>
      <c r="S1923" s="240"/>
      <c r="T1923" s="118">
        <f t="shared" si="153"/>
        <v>4.7000000000000002E-3</v>
      </c>
      <c r="U1923" s="117"/>
      <c r="AP1923" s="141"/>
      <c r="AQ1923" s="142"/>
      <c r="AR1923" s="128"/>
    </row>
    <row r="1924" spans="1:45" ht="15.75" x14ac:dyDescent="0.25">
      <c r="A1924" s="109" t="s">
        <v>619</v>
      </c>
      <c r="B1924" s="77">
        <v>3</v>
      </c>
      <c r="C1924" s="77">
        <v>2610.0189089999999</v>
      </c>
      <c r="D1924" s="77">
        <v>870.006303</v>
      </c>
      <c r="E1924" s="77">
        <v>2.89</v>
      </c>
      <c r="F1924" s="78">
        <v>6.3899999999999998E-2</v>
      </c>
      <c r="K1924" s="237" t="str">
        <f>A1924</f>
        <v>A*B</v>
      </c>
      <c r="L1924" s="238"/>
      <c r="M1924" s="117">
        <f>F1924</f>
        <v>6.3899999999999998E-2</v>
      </c>
      <c r="N1924" s="117"/>
      <c r="R1924" s="239" t="str">
        <f t="shared" si="152"/>
        <v>A*B</v>
      </c>
      <c r="S1924" s="240"/>
      <c r="T1924" s="118">
        <f t="shared" si="153"/>
        <v>6.3899999999999998E-2</v>
      </c>
      <c r="U1924" s="117"/>
      <c r="AP1924" s="127"/>
      <c r="AQ1924" s="137"/>
      <c r="AR1924" s="128"/>
    </row>
    <row r="1925" spans="1:45" ht="16.5" thickBot="1" x14ac:dyDescent="0.3">
      <c r="A1925" s="65"/>
      <c r="K1925" s="231" t="s">
        <v>1120</v>
      </c>
      <c r="L1925" s="232"/>
      <c r="M1925" s="233">
        <f>B1917</f>
        <v>32.376170000000002</v>
      </c>
      <c r="N1925" s="234"/>
      <c r="R1925" s="235" t="s">
        <v>1120</v>
      </c>
      <c r="S1925" s="236"/>
      <c r="T1925" s="233">
        <f>M1925</f>
        <v>32.376170000000002</v>
      </c>
      <c r="U1925" s="234"/>
      <c r="AP1925" s="127"/>
      <c r="AQ1925" s="137"/>
      <c r="AR1925" s="128"/>
    </row>
    <row r="1926" spans="1:45" ht="25.5" customHeight="1" thickBot="1" x14ac:dyDescent="0.3">
      <c r="A1926" s="253" t="s">
        <v>620</v>
      </c>
      <c r="B1926" s="252"/>
      <c r="C1926" s="252"/>
      <c r="D1926" s="252"/>
      <c r="E1926" s="252"/>
      <c r="F1926" s="252"/>
      <c r="J1926">
        <v>1</v>
      </c>
      <c r="AP1926" s="114"/>
      <c r="AQ1926" s="114"/>
      <c r="AR1926" s="114"/>
      <c r="AS1926" s="114"/>
    </row>
    <row r="1927" spans="1:45" ht="39.75" thickBot="1" x14ac:dyDescent="0.3">
      <c r="A1927" s="84" t="s">
        <v>605</v>
      </c>
      <c r="B1927" s="83" t="s">
        <v>606</v>
      </c>
      <c r="C1927" s="83" t="s">
        <v>617</v>
      </c>
      <c r="D1927" s="83" t="s">
        <v>608</v>
      </c>
      <c r="E1927" s="83" t="s">
        <v>609</v>
      </c>
      <c r="F1927" s="95" t="s">
        <v>610</v>
      </c>
      <c r="J1927">
        <v>2</v>
      </c>
      <c r="AP1927" s="146">
        <f>T2088</f>
        <v>0.4123</v>
      </c>
      <c r="AQ1927" s="146"/>
      <c r="AR1927" s="146">
        <f>T2116</f>
        <v>0.40920000000000001</v>
      </c>
    </row>
    <row r="1928" spans="1:45" x14ac:dyDescent="0.25">
      <c r="A1928" s="109" t="s">
        <v>592</v>
      </c>
      <c r="B1928" s="77">
        <v>1</v>
      </c>
      <c r="C1928" s="77">
        <v>239.5313281</v>
      </c>
      <c r="D1928" s="77">
        <v>239.5313281</v>
      </c>
      <c r="E1928" s="77">
        <v>0.54</v>
      </c>
      <c r="F1928" s="78">
        <v>0.51719999999999999</v>
      </c>
      <c r="J1928">
        <v>3</v>
      </c>
      <c r="AP1928" s="146">
        <f t="shared" ref="AP1928:AP1932" si="154">T2089</f>
        <v>0.25850000000000001</v>
      </c>
      <c r="AQ1928" s="146"/>
      <c r="AR1928" s="146">
        <f t="shared" ref="AR1928:AR1932" si="155">T2117</f>
        <v>0.84370000000000001</v>
      </c>
    </row>
    <row r="1929" spans="1:45" x14ac:dyDescent="0.25">
      <c r="A1929" s="79"/>
      <c r="J1929">
        <v>4</v>
      </c>
      <c r="AP1929" s="146">
        <f t="shared" si="154"/>
        <v>0.35649999999999998</v>
      </c>
      <c r="AQ1929" s="146"/>
      <c r="AR1929" s="146">
        <f t="shared" si="155"/>
        <v>0.67159999999999997</v>
      </c>
    </row>
    <row r="1930" spans="1:45" x14ac:dyDescent="0.25">
      <c r="A1930" s="79"/>
      <c r="J1930">
        <v>5</v>
      </c>
      <c r="AP1930" s="147">
        <f t="shared" si="154"/>
        <v>0.75119999999999998</v>
      </c>
      <c r="AQ1930" s="147"/>
      <c r="AR1930" s="147">
        <f t="shared" si="155"/>
        <v>0.32429999999999998</v>
      </c>
    </row>
    <row r="1931" spans="1:45" x14ac:dyDescent="0.25">
      <c r="J1931">
        <v>6</v>
      </c>
      <c r="AP1931" s="146">
        <f t="shared" si="154"/>
        <v>0.42330000000000001</v>
      </c>
      <c r="AQ1931" s="146"/>
      <c r="AR1931" s="146">
        <f t="shared" si="155"/>
        <v>0.87180000000000002</v>
      </c>
    </row>
    <row r="1932" spans="1:45" x14ac:dyDescent="0.25">
      <c r="A1932" s="80"/>
      <c r="J1932">
        <v>7</v>
      </c>
      <c r="AP1932" s="146">
        <f t="shared" si="154"/>
        <v>39.703049999999998</v>
      </c>
      <c r="AQ1932" s="146"/>
      <c r="AR1932" s="146">
        <f t="shared" si="155"/>
        <v>15.6866</v>
      </c>
    </row>
    <row r="1933" spans="1:45" ht="31.5" x14ac:dyDescent="0.25">
      <c r="A1933" s="64" t="s">
        <v>590</v>
      </c>
      <c r="J1933">
        <v>8</v>
      </c>
      <c r="AB1933" s="220"/>
      <c r="AC1933" s="220"/>
      <c r="AD1933" s="148" t="str">
        <f>U1919</f>
        <v>Variable dependiente: LFSCM1</v>
      </c>
      <c r="AE1933" s="1"/>
      <c r="AF1933" s="148"/>
      <c r="AG1933" s="1"/>
      <c r="AH1933" s="148"/>
      <c r="AI1933" s="1"/>
      <c r="AJ1933" s="148"/>
      <c r="AK1933" s="1"/>
      <c r="AL1933" s="148"/>
      <c r="AM1933" s="1"/>
      <c r="AN1933" s="148"/>
      <c r="AO1933" s="1"/>
      <c r="AP1933" s="148"/>
      <c r="AQ1933" s="1"/>
    </row>
    <row r="1934" spans="1:45" ht="15.75" x14ac:dyDescent="0.25">
      <c r="A1934" s="79"/>
      <c r="J1934">
        <v>9</v>
      </c>
      <c r="AB1934" s="220"/>
      <c r="AC1934" s="220"/>
      <c r="AD1934" s="148"/>
      <c r="AE1934" s="1"/>
      <c r="AF1934" s="148" t="str">
        <f>U1947</f>
        <v>Variable dependiente: LFSCM2</v>
      </c>
      <c r="AG1934" s="1"/>
      <c r="AH1934" s="148"/>
      <c r="AI1934" s="1"/>
      <c r="AJ1934" s="148"/>
      <c r="AK1934" s="1"/>
      <c r="AL1934" s="148"/>
      <c r="AM1934" s="1"/>
      <c r="AN1934" s="148"/>
      <c r="AO1934" s="1"/>
      <c r="AP1934" s="148"/>
      <c r="AQ1934" s="1"/>
    </row>
    <row r="1935" spans="1:45" ht="25.5" x14ac:dyDescent="0.25">
      <c r="A1935" s="81" t="s">
        <v>595</v>
      </c>
      <c r="J1935">
        <v>10</v>
      </c>
      <c r="AB1935" s="220"/>
      <c r="AC1935" s="220"/>
      <c r="AD1935" s="148"/>
      <c r="AE1935" s="1"/>
      <c r="AF1935" s="148"/>
      <c r="AG1935" s="1"/>
      <c r="AH1935" t="str">
        <f>U1975</f>
        <v>Variable dependiente: LFSCM3</v>
      </c>
      <c r="AI1935" s="1"/>
      <c r="AJ1935" s="148"/>
      <c r="AK1935" s="1"/>
      <c r="AL1935" s="148"/>
      <c r="AM1935" s="1"/>
      <c r="AN1935" s="148"/>
      <c r="AO1935" s="1"/>
      <c r="AP1935" s="148"/>
      <c r="AQ1935" s="1"/>
    </row>
    <row r="1936" spans="1:45" ht="15.75" x14ac:dyDescent="0.25">
      <c r="A1936" s="81"/>
      <c r="J1936">
        <v>11</v>
      </c>
      <c r="V1936" s="220"/>
      <c r="W1936" s="220"/>
      <c r="X1936" s="148"/>
      <c r="Y1936" s="1"/>
      <c r="Z1936" s="148"/>
      <c r="AA1936" s="1"/>
      <c r="AB1936" s="148"/>
      <c r="AC1936" s="1"/>
      <c r="AD1936" s="148"/>
      <c r="AE1936" s="1"/>
      <c r="AF1936" s="148"/>
      <c r="AG1936" s="1"/>
      <c r="AH1936" s="148"/>
      <c r="AI1936" s="1"/>
      <c r="AJ1936" s="148" t="str">
        <f>U2003</f>
        <v>Variable dependiente: LFSCM4</v>
      </c>
      <c r="AK1936" s="149"/>
    </row>
    <row r="1937" spans="1:44" ht="38.25" x14ac:dyDescent="0.25">
      <c r="A1937" s="81" t="s">
        <v>787</v>
      </c>
      <c r="J1937">
        <v>12</v>
      </c>
      <c r="X1937" s="148"/>
      <c r="Y1937" s="1"/>
      <c r="Z1937" s="148"/>
      <c r="AA1937" s="1"/>
      <c r="AB1937" s="148"/>
      <c r="AC1937" s="1"/>
      <c r="AD1937" s="148"/>
      <c r="AE1937" s="1"/>
      <c r="AF1937" s="148"/>
      <c r="AG1937" s="1"/>
      <c r="AH1937" s="148"/>
      <c r="AI1937" s="1"/>
      <c r="AJ1937" s="148"/>
      <c r="AK1937" s="149"/>
      <c r="AL1937" t="str">
        <f>U2031</f>
        <v>Variable dependiente: LFSCM5</v>
      </c>
    </row>
    <row r="1938" spans="1:44" ht="15.75" thickBot="1" x14ac:dyDescent="0.3">
      <c r="A1938" s="65"/>
      <c r="J1938">
        <v>13</v>
      </c>
      <c r="AN1938" t="str">
        <f>U2059</f>
        <v>Variable dependiente: LFSCM6</v>
      </c>
    </row>
    <row r="1939" spans="1:44" ht="39.75" thickBot="1" x14ac:dyDescent="0.3">
      <c r="A1939" s="90" t="s">
        <v>605</v>
      </c>
      <c r="B1939" s="91" t="s">
        <v>606</v>
      </c>
      <c r="C1939" s="91" t="s">
        <v>607</v>
      </c>
      <c r="D1939" s="91" t="s">
        <v>608</v>
      </c>
      <c r="E1939" s="91" t="s">
        <v>609</v>
      </c>
      <c r="F1939" s="92" t="s">
        <v>610</v>
      </c>
      <c r="J1939">
        <v>14</v>
      </c>
      <c r="AP1939" t="str">
        <f>U2087</f>
        <v>Variable dependiente: P1FPCM1</v>
      </c>
    </row>
    <row r="1940" spans="1:44" ht="15.75" thickBot="1" x14ac:dyDescent="0.3">
      <c r="A1940" s="110" t="s">
        <v>611</v>
      </c>
      <c r="B1940" s="68">
        <v>13</v>
      </c>
      <c r="C1940" s="68">
        <v>1623.05675</v>
      </c>
      <c r="D1940" s="68">
        <v>124.85051900000001</v>
      </c>
      <c r="E1940" s="68">
        <v>0.65</v>
      </c>
      <c r="F1940" s="74">
        <v>0.77980000000000005</v>
      </c>
      <c r="J1940">
        <v>15</v>
      </c>
      <c r="AR1940" t="str">
        <f>U2115</f>
        <v>Variable dependiente: P1FPCM2</v>
      </c>
    </row>
    <row r="1941" spans="1:44" ht="15.75" thickBot="1" x14ac:dyDescent="0.3">
      <c r="A1941" s="110" t="s">
        <v>612</v>
      </c>
      <c r="B1941" s="68">
        <v>18</v>
      </c>
      <c r="C1941" s="68">
        <v>3435.8820000000001</v>
      </c>
      <c r="D1941" s="68">
        <v>190.88233299999999</v>
      </c>
      <c r="E1941" s="68"/>
      <c r="F1941" s="74"/>
      <c r="J1941">
        <v>16</v>
      </c>
    </row>
    <row r="1942" spans="1:44" ht="25.5" x14ac:dyDescent="0.25">
      <c r="A1942" s="109" t="s">
        <v>613</v>
      </c>
      <c r="B1942" s="77">
        <v>31</v>
      </c>
      <c r="C1942" s="77">
        <v>5058.9387500000003</v>
      </c>
      <c r="D1942" s="77"/>
      <c r="E1942" s="77"/>
      <c r="F1942" s="78"/>
      <c r="J1942">
        <v>17</v>
      </c>
    </row>
    <row r="1943" spans="1:44" ht="15.75" thickBot="1" x14ac:dyDescent="0.3">
      <c r="A1943" s="65"/>
      <c r="J1943">
        <v>18</v>
      </c>
    </row>
    <row r="1944" spans="1:44" ht="27" thickBot="1" x14ac:dyDescent="0.3">
      <c r="A1944" s="93" t="s">
        <v>614</v>
      </c>
      <c r="B1944" s="91" t="s">
        <v>615</v>
      </c>
      <c r="C1944" s="91" t="s">
        <v>616</v>
      </c>
      <c r="D1944" s="92" t="s">
        <v>788</v>
      </c>
      <c r="J1944">
        <v>19</v>
      </c>
    </row>
    <row r="1945" spans="1:44" x14ac:dyDescent="0.25">
      <c r="A1945" s="94">
        <v>0.32082899999999998</v>
      </c>
      <c r="B1945" s="77">
        <v>22.226089999999999</v>
      </c>
      <c r="C1945" s="77">
        <v>13.81602</v>
      </c>
      <c r="D1945" s="78">
        <v>62.161250000000003</v>
      </c>
      <c r="J1945">
        <v>20</v>
      </c>
    </row>
    <row r="1946" spans="1:44" ht="15.75" thickBot="1" x14ac:dyDescent="0.3">
      <c r="A1946" s="65"/>
      <c r="J1946">
        <v>21</v>
      </c>
    </row>
    <row r="1947" spans="1:44" ht="39.75" thickBot="1" x14ac:dyDescent="0.3">
      <c r="A1947" s="90" t="s">
        <v>605</v>
      </c>
      <c r="B1947" s="91" t="s">
        <v>606</v>
      </c>
      <c r="C1947" s="91" t="s">
        <v>617</v>
      </c>
      <c r="D1947" s="91" t="s">
        <v>608</v>
      </c>
      <c r="E1947" s="91" t="s">
        <v>609</v>
      </c>
      <c r="F1947" s="92" t="s">
        <v>610</v>
      </c>
      <c r="K1947" s="241" t="s">
        <v>1119</v>
      </c>
      <c r="L1947" s="241"/>
      <c r="M1947" s="112" t="str">
        <f>F1947</f>
        <v>Pr &gt; F</v>
      </c>
      <c r="N1947" s="113" t="str">
        <f>A1937</f>
        <v>Variable dependiente: LFSCM2</v>
      </c>
      <c r="R1947" s="242" t="str">
        <f>K1947</f>
        <v>Fuente de variación (FV)</v>
      </c>
      <c r="S1947" s="242"/>
      <c r="T1947" s="112"/>
      <c r="U1947" s="114" t="str">
        <f>N1947</f>
        <v>Variable dependiente: LFSCM2</v>
      </c>
    </row>
    <row r="1948" spans="1:44" ht="16.5" thickBot="1" x14ac:dyDescent="0.3">
      <c r="A1948" s="110" t="s">
        <v>594</v>
      </c>
      <c r="B1948" s="68">
        <v>3</v>
      </c>
      <c r="C1948" s="68">
        <v>367.54065000000003</v>
      </c>
      <c r="D1948" s="68">
        <v>122.51355</v>
      </c>
      <c r="E1948" s="68">
        <v>0.64</v>
      </c>
      <c r="F1948" s="74">
        <v>0.59799999999999998</v>
      </c>
      <c r="K1948" s="243" t="str">
        <f>A1948</f>
        <v>Rep</v>
      </c>
      <c r="L1948" s="244"/>
      <c r="M1948" s="115">
        <f>F1948</f>
        <v>0.59799999999999998</v>
      </c>
      <c r="N1948" s="115"/>
      <c r="R1948" s="245" t="str">
        <f>K1948</f>
        <v>Rep</v>
      </c>
      <c r="S1948" s="246"/>
      <c r="T1948" s="116">
        <f>M1948</f>
        <v>0.59799999999999998</v>
      </c>
      <c r="U1948" s="115"/>
    </row>
    <row r="1949" spans="1:44" ht="16.5" thickBot="1" x14ac:dyDescent="0.3">
      <c r="A1949" s="110" t="s">
        <v>592</v>
      </c>
      <c r="B1949" s="68">
        <v>1</v>
      </c>
      <c r="C1949" s="68">
        <v>75.522049999999993</v>
      </c>
      <c r="D1949" s="68">
        <v>75.522049999999993</v>
      </c>
      <c r="E1949" s="68">
        <v>0.4</v>
      </c>
      <c r="F1949" s="74">
        <v>0.53720000000000001</v>
      </c>
      <c r="K1949" s="237" t="str">
        <f>A1956</f>
        <v>A</v>
      </c>
      <c r="L1949" s="238"/>
      <c r="M1949" s="117">
        <f>F1956</f>
        <v>0.50070000000000003</v>
      </c>
      <c r="N1949" s="117"/>
      <c r="R1949" s="239" t="str">
        <f t="shared" ref="R1949:R1952" si="156">K1949</f>
        <v>A</v>
      </c>
      <c r="S1949" s="240"/>
      <c r="T1949" s="118">
        <f t="shared" ref="T1949:T1952" si="157">M1949</f>
        <v>0.50070000000000003</v>
      </c>
      <c r="U1949" s="117"/>
    </row>
    <row r="1950" spans="1:44" ht="16.5" thickBot="1" x14ac:dyDescent="0.3">
      <c r="A1950" s="110" t="s">
        <v>618</v>
      </c>
      <c r="B1950" s="68">
        <v>3</v>
      </c>
      <c r="C1950" s="68">
        <v>388.68085000000002</v>
      </c>
      <c r="D1950" s="68">
        <v>129.56028330000001</v>
      </c>
      <c r="E1950" s="68">
        <v>0.68</v>
      </c>
      <c r="F1950" s="74">
        <v>0.57640000000000002</v>
      </c>
      <c r="K1950" s="237" t="str">
        <f>A1950</f>
        <v>A*Rep</v>
      </c>
      <c r="L1950" s="238"/>
      <c r="M1950" s="117">
        <f>F1950</f>
        <v>0.57640000000000002</v>
      </c>
      <c r="N1950" s="119"/>
      <c r="R1950" s="239" t="str">
        <f t="shared" si="156"/>
        <v>A*Rep</v>
      </c>
      <c r="S1950" s="240"/>
      <c r="T1950" s="118">
        <f t="shared" si="157"/>
        <v>0.57640000000000002</v>
      </c>
      <c r="U1950" s="119"/>
    </row>
    <row r="1951" spans="1:44" ht="16.5" thickBot="1" x14ac:dyDescent="0.3">
      <c r="A1951" s="110" t="s">
        <v>593</v>
      </c>
      <c r="B1951" s="68">
        <v>3</v>
      </c>
      <c r="C1951" s="68">
        <v>119.34975</v>
      </c>
      <c r="D1951" s="68">
        <v>39.783250000000002</v>
      </c>
      <c r="E1951" s="68">
        <v>0.21</v>
      </c>
      <c r="F1951" s="74">
        <v>0.88919999999999999</v>
      </c>
      <c r="K1951" s="237" t="str">
        <f>A1951</f>
        <v>B</v>
      </c>
      <c r="L1951" s="238"/>
      <c r="M1951" s="117">
        <f>F1951</f>
        <v>0.88919999999999999</v>
      </c>
      <c r="N1951" s="117"/>
      <c r="R1951" s="239" t="str">
        <f t="shared" si="156"/>
        <v>B</v>
      </c>
      <c r="S1951" s="240"/>
      <c r="T1951" s="118">
        <f t="shared" si="157"/>
        <v>0.88919999999999999</v>
      </c>
      <c r="U1951" s="117"/>
    </row>
    <row r="1952" spans="1:44" ht="15.75" x14ac:dyDescent="0.25">
      <c r="A1952" s="109" t="s">
        <v>619</v>
      </c>
      <c r="B1952" s="77">
        <v>3</v>
      </c>
      <c r="C1952" s="77">
        <v>671.96344999999997</v>
      </c>
      <c r="D1952" s="77">
        <v>223.9878167</v>
      </c>
      <c r="E1952" s="77">
        <v>1.17</v>
      </c>
      <c r="F1952" s="78">
        <v>0.34749999999999998</v>
      </c>
      <c r="K1952" s="237" t="str">
        <f>A1952</f>
        <v>A*B</v>
      </c>
      <c r="L1952" s="238"/>
      <c r="M1952" s="117">
        <f>F1952</f>
        <v>0.34749999999999998</v>
      </c>
      <c r="N1952" s="117"/>
      <c r="R1952" s="239" t="str">
        <f t="shared" si="156"/>
        <v>A*B</v>
      </c>
      <c r="S1952" s="240"/>
      <c r="T1952" s="118">
        <f t="shared" si="157"/>
        <v>0.34749999999999998</v>
      </c>
      <c r="U1952" s="117"/>
    </row>
    <row r="1953" spans="1:21" ht="16.5" thickBot="1" x14ac:dyDescent="0.3">
      <c r="A1953" s="65"/>
      <c r="K1953" s="231" t="s">
        <v>1120</v>
      </c>
      <c r="L1953" s="232"/>
      <c r="M1953" s="233">
        <f>B1945</f>
        <v>22.226089999999999</v>
      </c>
      <c r="N1953" s="234"/>
      <c r="R1953" s="235" t="s">
        <v>1120</v>
      </c>
      <c r="S1953" s="236"/>
      <c r="T1953" s="233">
        <f>M1953</f>
        <v>22.226089999999999</v>
      </c>
      <c r="U1953" s="234"/>
    </row>
    <row r="1954" spans="1:21" ht="25.5" customHeight="1" thickBot="1" x14ac:dyDescent="0.3">
      <c r="A1954" s="253" t="s">
        <v>620</v>
      </c>
      <c r="B1954" s="252"/>
      <c r="C1954" s="252"/>
      <c r="D1954" s="252"/>
      <c r="E1954" s="252"/>
      <c r="F1954" s="252"/>
      <c r="J1954">
        <v>1</v>
      </c>
    </row>
    <row r="1955" spans="1:21" ht="39.75" thickBot="1" x14ac:dyDescent="0.3">
      <c r="A1955" s="84" t="s">
        <v>605</v>
      </c>
      <c r="B1955" s="83" t="s">
        <v>606</v>
      </c>
      <c r="C1955" s="83" t="s">
        <v>617</v>
      </c>
      <c r="D1955" s="83" t="s">
        <v>608</v>
      </c>
      <c r="E1955" s="83" t="s">
        <v>609</v>
      </c>
      <c r="F1955" s="95" t="s">
        <v>610</v>
      </c>
      <c r="J1955">
        <v>2</v>
      </c>
    </row>
    <row r="1956" spans="1:21" x14ac:dyDescent="0.25">
      <c r="A1956" s="109" t="s">
        <v>592</v>
      </c>
      <c r="B1956" s="77">
        <v>1</v>
      </c>
      <c r="C1956" s="77">
        <v>75.522049999999993</v>
      </c>
      <c r="D1956" s="77">
        <v>75.522049999999993</v>
      </c>
      <c r="E1956" s="77">
        <v>0.57999999999999996</v>
      </c>
      <c r="F1956" s="78">
        <v>0.50070000000000003</v>
      </c>
      <c r="J1956">
        <v>3</v>
      </c>
    </row>
    <row r="1957" spans="1:21" x14ac:dyDescent="0.25">
      <c r="A1957" s="79"/>
      <c r="J1957">
        <v>4</v>
      </c>
    </row>
    <row r="1958" spans="1:21" x14ac:dyDescent="0.25">
      <c r="A1958" s="79"/>
      <c r="J1958">
        <v>5</v>
      </c>
    </row>
    <row r="1959" spans="1:21" x14ac:dyDescent="0.25">
      <c r="J1959">
        <v>6</v>
      </c>
    </row>
    <row r="1960" spans="1:21" x14ac:dyDescent="0.25">
      <c r="A1960" s="80"/>
      <c r="J1960">
        <v>7</v>
      </c>
    </row>
    <row r="1961" spans="1:21" ht="31.5" x14ac:dyDescent="0.25">
      <c r="A1961" s="64" t="s">
        <v>590</v>
      </c>
      <c r="J1961">
        <v>8</v>
      </c>
    </row>
    <row r="1962" spans="1:21" x14ac:dyDescent="0.25">
      <c r="A1962" s="79"/>
      <c r="J1962">
        <v>9</v>
      </c>
    </row>
    <row r="1963" spans="1:21" ht="25.5" x14ac:dyDescent="0.25">
      <c r="A1963" s="81" t="s">
        <v>595</v>
      </c>
      <c r="J1963">
        <v>10</v>
      </c>
    </row>
    <row r="1964" spans="1:21" x14ac:dyDescent="0.25">
      <c r="A1964" s="81"/>
      <c r="J1964">
        <v>11</v>
      </c>
    </row>
    <row r="1965" spans="1:21" ht="38.25" x14ac:dyDescent="0.25">
      <c r="A1965" s="81" t="s">
        <v>789</v>
      </c>
      <c r="J1965">
        <v>12</v>
      </c>
    </row>
    <row r="1966" spans="1:21" ht="15.75" thickBot="1" x14ac:dyDescent="0.3">
      <c r="A1966" s="65"/>
      <c r="J1966">
        <v>13</v>
      </c>
    </row>
    <row r="1967" spans="1:21" ht="39.75" thickBot="1" x14ac:dyDescent="0.3">
      <c r="A1967" s="90" t="s">
        <v>605</v>
      </c>
      <c r="B1967" s="91" t="s">
        <v>606</v>
      </c>
      <c r="C1967" s="91" t="s">
        <v>607</v>
      </c>
      <c r="D1967" s="91" t="s">
        <v>608</v>
      </c>
      <c r="E1967" s="91" t="s">
        <v>609</v>
      </c>
      <c r="F1967" s="92" t="s">
        <v>610</v>
      </c>
      <c r="J1967">
        <v>14</v>
      </c>
    </row>
    <row r="1968" spans="1:21" ht="15.75" thickBot="1" x14ac:dyDescent="0.3">
      <c r="A1968" s="110" t="s">
        <v>611</v>
      </c>
      <c r="B1968" s="68">
        <v>13</v>
      </c>
      <c r="C1968" s="68">
        <v>818.59437500000001</v>
      </c>
      <c r="D1968" s="68">
        <v>62.968798</v>
      </c>
      <c r="E1968" s="68">
        <v>2.97</v>
      </c>
      <c r="F1968" s="74">
        <v>1.7100000000000001E-2</v>
      </c>
      <c r="J1968">
        <v>15</v>
      </c>
    </row>
    <row r="1969" spans="1:21" ht="15.75" thickBot="1" x14ac:dyDescent="0.3">
      <c r="A1969" s="110" t="s">
        <v>612</v>
      </c>
      <c r="B1969" s="68">
        <v>18</v>
      </c>
      <c r="C1969" s="68">
        <v>381.87981200000002</v>
      </c>
      <c r="D1969" s="68">
        <v>21.215544999999999</v>
      </c>
      <c r="E1969" s="68"/>
      <c r="F1969" s="74"/>
      <c r="J1969">
        <v>16</v>
      </c>
    </row>
    <row r="1970" spans="1:21" ht="25.5" x14ac:dyDescent="0.25">
      <c r="A1970" s="109" t="s">
        <v>613</v>
      </c>
      <c r="B1970" s="77">
        <v>31</v>
      </c>
      <c r="C1970" s="77">
        <v>1200.474187</v>
      </c>
      <c r="D1970" s="77"/>
      <c r="E1970" s="77"/>
      <c r="F1970" s="78"/>
      <c r="J1970">
        <v>17</v>
      </c>
    </row>
    <row r="1971" spans="1:21" ht="15.75" thickBot="1" x14ac:dyDescent="0.3">
      <c r="A1971" s="65"/>
      <c r="J1971">
        <v>18</v>
      </c>
    </row>
    <row r="1972" spans="1:21" ht="27" thickBot="1" x14ac:dyDescent="0.3">
      <c r="A1972" s="93" t="s">
        <v>614</v>
      </c>
      <c r="B1972" s="91" t="s">
        <v>615</v>
      </c>
      <c r="C1972" s="91" t="s">
        <v>616</v>
      </c>
      <c r="D1972" s="92" t="s">
        <v>790</v>
      </c>
      <c r="J1972">
        <v>19</v>
      </c>
    </row>
    <row r="1973" spans="1:21" x14ac:dyDescent="0.25">
      <c r="A1973" s="94">
        <v>0.68189299999999997</v>
      </c>
      <c r="B1973" s="77">
        <v>7.0812350000000004</v>
      </c>
      <c r="C1973" s="77">
        <v>4.6060340000000002</v>
      </c>
      <c r="D1973" s="78">
        <v>65.045630000000003</v>
      </c>
      <c r="J1973">
        <v>20</v>
      </c>
    </row>
    <row r="1974" spans="1:21" ht="15.75" thickBot="1" x14ac:dyDescent="0.3">
      <c r="A1974" s="65"/>
      <c r="J1974">
        <v>21</v>
      </c>
    </row>
    <row r="1975" spans="1:21" ht="39.75" thickBot="1" x14ac:dyDescent="0.3">
      <c r="A1975" s="90" t="s">
        <v>605</v>
      </c>
      <c r="B1975" s="91" t="s">
        <v>606</v>
      </c>
      <c r="C1975" s="91" t="s">
        <v>617</v>
      </c>
      <c r="D1975" s="91" t="s">
        <v>608</v>
      </c>
      <c r="E1975" s="91" t="s">
        <v>609</v>
      </c>
      <c r="F1975" s="92" t="s">
        <v>610</v>
      </c>
      <c r="K1975" s="241" t="s">
        <v>1119</v>
      </c>
      <c r="L1975" s="241"/>
      <c r="M1975" s="112" t="str">
        <f>F1975</f>
        <v>Pr &gt; F</v>
      </c>
      <c r="N1975" s="113" t="str">
        <f>A1965</f>
        <v>Variable dependiente: LFSCM3</v>
      </c>
      <c r="R1975" s="242" t="str">
        <f>K1975</f>
        <v>Fuente de variación (FV)</v>
      </c>
      <c r="S1975" s="242"/>
      <c r="T1975" s="112"/>
      <c r="U1975" s="114" t="str">
        <f>N1975</f>
        <v>Variable dependiente: LFSCM3</v>
      </c>
    </row>
    <row r="1976" spans="1:21" ht="16.5" thickBot="1" x14ac:dyDescent="0.3">
      <c r="A1976" s="110" t="s">
        <v>594</v>
      </c>
      <c r="B1976" s="68">
        <v>3</v>
      </c>
      <c r="C1976" s="68">
        <v>68.278512500000005</v>
      </c>
      <c r="D1976" s="68">
        <v>22.759504199999999</v>
      </c>
      <c r="E1976" s="68">
        <v>1.07</v>
      </c>
      <c r="F1976" s="74">
        <v>0.38550000000000001</v>
      </c>
      <c r="K1976" s="243" t="str">
        <f>A1976</f>
        <v>Rep</v>
      </c>
      <c r="L1976" s="244"/>
      <c r="M1976" s="115">
        <f>F1976</f>
        <v>0.38550000000000001</v>
      </c>
      <c r="N1976" s="115"/>
      <c r="R1976" s="245" t="str">
        <f>K1976</f>
        <v>Rep</v>
      </c>
      <c r="S1976" s="246"/>
      <c r="T1976" s="116">
        <f>M1976</f>
        <v>0.38550000000000001</v>
      </c>
      <c r="U1976" s="115"/>
    </row>
    <row r="1977" spans="1:21" ht="16.5" thickBot="1" x14ac:dyDescent="0.3">
      <c r="A1977" s="110" t="s">
        <v>592</v>
      </c>
      <c r="B1977" s="68">
        <v>1</v>
      </c>
      <c r="C1977" s="68">
        <v>108.33920000000001</v>
      </c>
      <c r="D1977" s="68">
        <v>108.33920000000001</v>
      </c>
      <c r="E1977" s="68">
        <v>5.1100000000000003</v>
      </c>
      <c r="F1977" s="74">
        <v>3.6499999999999998E-2</v>
      </c>
      <c r="K1977" s="237" t="str">
        <f>A1984</f>
        <v>A</v>
      </c>
      <c r="L1977" s="238"/>
      <c r="M1977" s="117">
        <f>F1984</f>
        <v>6.4999999999999997E-3</v>
      </c>
      <c r="N1977" s="117"/>
      <c r="R1977" s="239" t="str">
        <f t="shared" ref="R1977:R1980" si="158">K1977</f>
        <v>A</v>
      </c>
      <c r="S1977" s="240"/>
      <c r="T1977" s="118">
        <f t="shared" ref="T1977:T1980" si="159">M1977</f>
        <v>6.4999999999999997E-3</v>
      </c>
      <c r="U1977" s="117"/>
    </row>
    <row r="1978" spans="1:21" ht="16.5" thickBot="1" x14ac:dyDescent="0.3">
      <c r="A1978" s="110" t="s">
        <v>618</v>
      </c>
      <c r="B1978" s="68">
        <v>3</v>
      </c>
      <c r="C1978" s="68">
        <v>7.0308250000000001</v>
      </c>
      <c r="D1978" s="68">
        <v>2.3436083000000001</v>
      </c>
      <c r="E1978" s="68">
        <v>0.11</v>
      </c>
      <c r="F1978" s="74">
        <v>0.95289999999999997</v>
      </c>
      <c r="K1978" s="237" t="str">
        <f>A1978</f>
        <v>A*Rep</v>
      </c>
      <c r="L1978" s="238"/>
      <c r="M1978" s="117">
        <f>F1978</f>
        <v>0.95289999999999997</v>
      </c>
      <c r="N1978" s="119"/>
      <c r="R1978" s="239" t="str">
        <f t="shared" si="158"/>
        <v>A*Rep</v>
      </c>
      <c r="S1978" s="240"/>
      <c r="T1978" s="118">
        <f t="shared" si="159"/>
        <v>0.95289999999999997</v>
      </c>
      <c r="U1978" s="119"/>
    </row>
    <row r="1979" spans="1:21" ht="16.5" thickBot="1" x14ac:dyDescent="0.3">
      <c r="A1979" s="110" t="s">
        <v>593</v>
      </c>
      <c r="B1979" s="68">
        <v>3</v>
      </c>
      <c r="C1979" s="68">
        <v>504.9829125</v>
      </c>
      <c r="D1979" s="68">
        <v>168.32763750000001</v>
      </c>
      <c r="E1979" s="68">
        <v>7.93</v>
      </c>
      <c r="F1979" s="74">
        <v>1.4E-3</v>
      </c>
      <c r="K1979" s="237" t="str">
        <f>A1979</f>
        <v>B</v>
      </c>
      <c r="L1979" s="238"/>
      <c r="M1979" s="117">
        <f>F1979</f>
        <v>1.4E-3</v>
      </c>
      <c r="N1979" s="117"/>
      <c r="R1979" s="239" t="str">
        <f t="shared" si="158"/>
        <v>B</v>
      </c>
      <c r="S1979" s="240"/>
      <c r="T1979" s="118">
        <f t="shared" si="159"/>
        <v>1.4E-3</v>
      </c>
      <c r="U1979" s="117"/>
    </row>
    <row r="1980" spans="1:21" ht="15.75" x14ac:dyDescent="0.25">
      <c r="A1980" s="109" t="s">
        <v>619</v>
      </c>
      <c r="B1980" s="77">
        <v>3</v>
      </c>
      <c r="C1980" s="77">
        <v>129.96292500000001</v>
      </c>
      <c r="D1980" s="77">
        <v>43.320974999999997</v>
      </c>
      <c r="E1980" s="77">
        <v>2.04</v>
      </c>
      <c r="F1980" s="78">
        <v>0.14399999999999999</v>
      </c>
      <c r="K1980" s="237" t="str">
        <f>A1980</f>
        <v>A*B</v>
      </c>
      <c r="L1980" s="238"/>
      <c r="M1980" s="117">
        <f>F1980</f>
        <v>0.14399999999999999</v>
      </c>
      <c r="N1980" s="117"/>
      <c r="R1980" s="239" t="str">
        <f t="shared" si="158"/>
        <v>A*B</v>
      </c>
      <c r="S1980" s="240"/>
      <c r="T1980" s="118">
        <f t="shared" si="159"/>
        <v>0.14399999999999999</v>
      </c>
      <c r="U1980" s="117"/>
    </row>
    <row r="1981" spans="1:21" ht="16.5" thickBot="1" x14ac:dyDescent="0.3">
      <c r="A1981" s="65"/>
      <c r="K1981" s="231" t="s">
        <v>1120</v>
      </c>
      <c r="L1981" s="232"/>
      <c r="M1981" s="233">
        <f>B1973</f>
        <v>7.0812350000000004</v>
      </c>
      <c r="N1981" s="234"/>
      <c r="R1981" s="235" t="s">
        <v>1120</v>
      </c>
      <c r="S1981" s="236"/>
      <c r="T1981" s="233">
        <f>M1981</f>
        <v>7.0812350000000004</v>
      </c>
      <c r="U1981" s="234"/>
    </row>
    <row r="1982" spans="1:21" ht="25.5" customHeight="1" thickBot="1" x14ac:dyDescent="0.3">
      <c r="A1982" s="253" t="s">
        <v>620</v>
      </c>
      <c r="B1982" s="252"/>
      <c r="C1982" s="252"/>
      <c r="D1982" s="252"/>
      <c r="E1982" s="252"/>
      <c r="F1982" s="252"/>
      <c r="J1982">
        <v>1</v>
      </c>
    </row>
    <row r="1983" spans="1:21" ht="39.75" thickBot="1" x14ac:dyDescent="0.3">
      <c r="A1983" s="84" t="s">
        <v>605</v>
      </c>
      <c r="B1983" s="83" t="s">
        <v>606</v>
      </c>
      <c r="C1983" s="83" t="s">
        <v>617</v>
      </c>
      <c r="D1983" s="83" t="s">
        <v>608</v>
      </c>
      <c r="E1983" s="83" t="s">
        <v>609</v>
      </c>
      <c r="F1983" s="95" t="s">
        <v>610</v>
      </c>
      <c r="J1983">
        <v>2</v>
      </c>
    </row>
    <row r="1984" spans="1:21" x14ac:dyDescent="0.25">
      <c r="A1984" s="109" t="s">
        <v>592</v>
      </c>
      <c r="B1984" s="77">
        <v>1</v>
      </c>
      <c r="C1984" s="77">
        <v>108.33920000000001</v>
      </c>
      <c r="D1984" s="77">
        <v>108.33920000000001</v>
      </c>
      <c r="E1984" s="77">
        <v>46.23</v>
      </c>
      <c r="F1984" s="78">
        <v>6.4999999999999997E-3</v>
      </c>
      <c r="J1984">
        <v>3</v>
      </c>
    </row>
    <row r="1985" spans="1:10" x14ac:dyDescent="0.25">
      <c r="A1985" s="79"/>
      <c r="J1985">
        <v>4</v>
      </c>
    </row>
    <row r="1986" spans="1:10" x14ac:dyDescent="0.25">
      <c r="A1986" s="79"/>
      <c r="J1986">
        <v>5</v>
      </c>
    </row>
    <row r="1987" spans="1:10" x14ac:dyDescent="0.25">
      <c r="J1987">
        <v>6</v>
      </c>
    </row>
    <row r="1988" spans="1:10" x14ac:dyDescent="0.25">
      <c r="A1988" s="80"/>
      <c r="J1988">
        <v>7</v>
      </c>
    </row>
    <row r="1989" spans="1:10" ht="31.5" x14ac:dyDescent="0.25">
      <c r="A1989" s="64" t="s">
        <v>590</v>
      </c>
      <c r="J1989">
        <v>8</v>
      </c>
    </row>
    <row r="1990" spans="1:10" x14ac:dyDescent="0.25">
      <c r="A1990" s="79"/>
      <c r="J1990">
        <v>9</v>
      </c>
    </row>
    <row r="1991" spans="1:10" ht="25.5" x14ac:dyDescent="0.25">
      <c r="A1991" s="81" t="s">
        <v>595</v>
      </c>
      <c r="J1991">
        <v>10</v>
      </c>
    </row>
    <row r="1992" spans="1:10" x14ac:dyDescent="0.25">
      <c r="A1992" s="81"/>
      <c r="J1992">
        <v>11</v>
      </c>
    </row>
    <row r="1993" spans="1:10" ht="38.25" x14ac:dyDescent="0.25">
      <c r="A1993" s="81" t="s">
        <v>791</v>
      </c>
      <c r="J1993">
        <v>12</v>
      </c>
    </row>
    <row r="1994" spans="1:10" ht="15.75" thickBot="1" x14ac:dyDescent="0.3">
      <c r="A1994" s="65"/>
      <c r="J1994">
        <v>13</v>
      </c>
    </row>
    <row r="1995" spans="1:10" ht="39.75" thickBot="1" x14ac:dyDescent="0.3">
      <c r="A1995" s="90" t="s">
        <v>605</v>
      </c>
      <c r="B1995" s="91" t="s">
        <v>606</v>
      </c>
      <c r="C1995" s="91" t="s">
        <v>607</v>
      </c>
      <c r="D1995" s="91" t="s">
        <v>608</v>
      </c>
      <c r="E1995" s="91" t="s">
        <v>609</v>
      </c>
      <c r="F1995" s="92" t="s">
        <v>610</v>
      </c>
      <c r="J1995">
        <v>14</v>
      </c>
    </row>
    <row r="1996" spans="1:10" ht="15.75" thickBot="1" x14ac:dyDescent="0.3">
      <c r="A1996" s="110" t="s">
        <v>611</v>
      </c>
      <c r="B1996" s="68">
        <v>13</v>
      </c>
      <c r="C1996" s="68">
        <v>287.20490000000001</v>
      </c>
      <c r="D1996" s="68">
        <v>22.092684599999998</v>
      </c>
      <c r="E1996" s="68">
        <v>1.98</v>
      </c>
      <c r="F1996" s="74">
        <v>8.8700000000000001E-2</v>
      </c>
      <c r="J1996">
        <v>15</v>
      </c>
    </row>
    <row r="1997" spans="1:10" ht="15.75" thickBot="1" x14ac:dyDescent="0.3">
      <c r="A1997" s="110" t="s">
        <v>612</v>
      </c>
      <c r="B1997" s="68">
        <v>18</v>
      </c>
      <c r="C1997" s="68">
        <v>200.43610000000001</v>
      </c>
      <c r="D1997" s="68">
        <v>11.135338900000001</v>
      </c>
      <c r="E1997" s="68"/>
      <c r="F1997" s="74"/>
      <c r="J1997">
        <v>16</v>
      </c>
    </row>
    <row r="1998" spans="1:10" ht="25.5" x14ac:dyDescent="0.25">
      <c r="A1998" s="109" t="s">
        <v>613</v>
      </c>
      <c r="B1998" s="77">
        <v>31</v>
      </c>
      <c r="C1998" s="77">
        <v>487.64100000000002</v>
      </c>
      <c r="D1998" s="77"/>
      <c r="E1998" s="77"/>
      <c r="F1998" s="78"/>
      <c r="J1998">
        <v>17</v>
      </c>
    </row>
    <row r="1999" spans="1:10" ht="15.75" thickBot="1" x14ac:dyDescent="0.3">
      <c r="A1999" s="65"/>
      <c r="J1999">
        <v>18</v>
      </c>
    </row>
    <row r="2000" spans="1:10" ht="27" thickBot="1" x14ac:dyDescent="0.3">
      <c r="A2000" s="93" t="s">
        <v>614</v>
      </c>
      <c r="B2000" s="91" t="s">
        <v>615</v>
      </c>
      <c r="C2000" s="91" t="s">
        <v>616</v>
      </c>
      <c r="D2000" s="92" t="s">
        <v>792</v>
      </c>
      <c r="J2000">
        <v>19</v>
      </c>
    </row>
    <row r="2001" spans="1:21" x14ac:dyDescent="0.25">
      <c r="A2001" s="94">
        <v>0.58896800000000005</v>
      </c>
      <c r="B2001" s="77">
        <v>5.2207379999999999</v>
      </c>
      <c r="C2001" s="77">
        <v>3.3369659999999999</v>
      </c>
      <c r="D2001" s="78">
        <v>63.917499999999997</v>
      </c>
      <c r="J2001">
        <v>20</v>
      </c>
    </row>
    <row r="2002" spans="1:21" ht="15.75" thickBot="1" x14ac:dyDescent="0.3">
      <c r="A2002" s="65"/>
      <c r="J2002">
        <v>21</v>
      </c>
    </row>
    <row r="2003" spans="1:21" ht="39.75" thickBot="1" x14ac:dyDescent="0.3">
      <c r="A2003" s="90" t="s">
        <v>605</v>
      </c>
      <c r="B2003" s="91" t="s">
        <v>606</v>
      </c>
      <c r="C2003" s="91" t="s">
        <v>617</v>
      </c>
      <c r="D2003" s="91" t="s">
        <v>608</v>
      </c>
      <c r="E2003" s="91" t="s">
        <v>609</v>
      </c>
      <c r="F2003" s="92" t="s">
        <v>610</v>
      </c>
      <c r="K2003" s="241" t="s">
        <v>1119</v>
      </c>
      <c r="L2003" s="241"/>
      <c r="M2003" s="112" t="str">
        <f>F2003</f>
        <v>Pr &gt; F</v>
      </c>
      <c r="N2003" s="113" t="str">
        <f>A1993</f>
        <v>Variable dependiente: LFSCM4</v>
      </c>
      <c r="R2003" s="242" t="str">
        <f>K2003</f>
        <v>Fuente de variación (FV)</v>
      </c>
      <c r="S2003" s="242"/>
      <c r="T2003" s="112"/>
      <c r="U2003" s="114" t="str">
        <f>N2003</f>
        <v>Variable dependiente: LFSCM4</v>
      </c>
    </row>
    <row r="2004" spans="1:21" ht="16.5" thickBot="1" x14ac:dyDescent="0.3">
      <c r="A2004" s="110" t="s">
        <v>594</v>
      </c>
      <c r="B2004" s="68">
        <v>3</v>
      </c>
      <c r="C2004" s="68">
        <v>35.534574999999997</v>
      </c>
      <c r="D2004" s="68">
        <v>11.8448583</v>
      </c>
      <c r="E2004" s="68">
        <v>1.06</v>
      </c>
      <c r="F2004" s="74">
        <v>0.3891</v>
      </c>
      <c r="K2004" s="243" t="str">
        <f>A2004</f>
        <v>Rep</v>
      </c>
      <c r="L2004" s="244"/>
      <c r="M2004" s="115">
        <f>F2004</f>
        <v>0.3891</v>
      </c>
      <c r="N2004" s="115"/>
      <c r="R2004" s="245" t="str">
        <f>K2004</f>
        <v>Rep</v>
      </c>
      <c r="S2004" s="246"/>
      <c r="T2004" s="116">
        <f>M2004</f>
        <v>0.3891</v>
      </c>
      <c r="U2004" s="115"/>
    </row>
    <row r="2005" spans="1:21" ht="16.5" thickBot="1" x14ac:dyDescent="0.3">
      <c r="A2005" s="110" t="s">
        <v>592</v>
      </c>
      <c r="B2005" s="68">
        <v>1</v>
      </c>
      <c r="C2005" s="68">
        <v>19.22</v>
      </c>
      <c r="D2005" s="68">
        <v>19.22</v>
      </c>
      <c r="E2005" s="68">
        <v>1.73</v>
      </c>
      <c r="F2005" s="74">
        <v>0.2054</v>
      </c>
      <c r="K2005" s="237" t="str">
        <f>A2012</f>
        <v>A</v>
      </c>
      <c r="L2005" s="238"/>
      <c r="M2005" s="117">
        <f>F2012</f>
        <v>4.3900000000000002E-2</v>
      </c>
      <c r="N2005" s="117"/>
      <c r="R2005" s="239" t="str">
        <f t="shared" ref="R2005:R2008" si="160">K2005</f>
        <v>A</v>
      </c>
      <c r="S2005" s="240"/>
      <c r="T2005" s="118">
        <f t="shared" ref="T2005:T2008" si="161">M2005</f>
        <v>4.3900000000000002E-2</v>
      </c>
      <c r="U2005" s="117"/>
    </row>
    <row r="2006" spans="1:21" ht="16.5" thickBot="1" x14ac:dyDescent="0.3">
      <c r="A2006" s="110" t="s">
        <v>618</v>
      </c>
      <c r="B2006" s="68">
        <v>3</v>
      </c>
      <c r="C2006" s="68">
        <v>5.123075</v>
      </c>
      <c r="D2006" s="68">
        <v>1.7076917</v>
      </c>
      <c r="E2006" s="68">
        <v>0.15</v>
      </c>
      <c r="F2006" s="74">
        <v>0.92620000000000002</v>
      </c>
      <c r="K2006" s="237" t="str">
        <f>A2006</f>
        <v>A*Rep</v>
      </c>
      <c r="L2006" s="238"/>
      <c r="M2006" s="117">
        <f>F2006</f>
        <v>0.92620000000000002</v>
      </c>
      <c r="N2006" s="119"/>
      <c r="R2006" s="239" t="str">
        <f t="shared" si="160"/>
        <v>A*Rep</v>
      </c>
      <c r="S2006" s="240"/>
      <c r="T2006" s="118">
        <f t="shared" si="161"/>
        <v>0.92620000000000002</v>
      </c>
      <c r="U2006" s="119"/>
    </row>
    <row r="2007" spans="1:21" ht="16.5" thickBot="1" x14ac:dyDescent="0.3">
      <c r="A2007" s="110" t="s">
        <v>593</v>
      </c>
      <c r="B2007" s="68">
        <v>3</v>
      </c>
      <c r="C2007" s="68">
        <v>220.55337499999999</v>
      </c>
      <c r="D2007" s="68">
        <v>73.517791700000004</v>
      </c>
      <c r="E2007" s="68">
        <v>6.6</v>
      </c>
      <c r="F2007" s="74">
        <v>3.3E-3</v>
      </c>
      <c r="K2007" s="237" t="str">
        <f>A2007</f>
        <v>B</v>
      </c>
      <c r="L2007" s="238"/>
      <c r="M2007" s="117">
        <f>F2007</f>
        <v>3.3E-3</v>
      </c>
      <c r="N2007" s="117"/>
      <c r="R2007" s="239" t="str">
        <f t="shared" si="160"/>
        <v>B</v>
      </c>
      <c r="S2007" s="240"/>
      <c r="T2007" s="118">
        <f t="shared" si="161"/>
        <v>3.3E-3</v>
      </c>
      <c r="U2007" s="117"/>
    </row>
    <row r="2008" spans="1:21" ht="15.75" x14ac:dyDescent="0.25">
      <c r="A2008" s="109" t="s">
        <v>619</v>
      </c>
      <c r="B2008" s="77">
        <v>3</v>
      </c>
      <c r="C2008" s="77">
        <v>6.7738750000000003</v>
      </c>
      <c r="D2008" s="77">
        <v>2.2579582999999999</v>
      </c>
      <c r="E2008" s="77">
        <v>0.2</v>
      </c>
      <c r="F2008" s="78">
        <v>0.8931</v>
      </c>
      <c r="K2008" s="237" t="str">
        <f>A2008</f>
        <v>A*B</v>
      </c>
      <c r="L2008" s="238"/>
      <c r="M2008" s="117">
        <f>F2008</f>
        <v>0.8931</v>
      </c>
      <c r="N2008" s="117"/>
      <c r="R2008" s="239" t="str">
        <f t="shared" si="160"/>
        <v>A*B</v>
      </c>
      <c r="S2008" s="240"/>
      <c r="T2008" s="118">
        <f t="shared" si="161"/>
        <v>0.8931</v>
      </c>
      <c r="U2008" s="117"/>
    </row>
    <row r="2009" spans="1:21" ht="16.5" thickBot="1" x14ac:dyDescent="0.3">
      <c r="A2009" s="65"/>
      <c r="K2009" s="231" t="s">
        <v>1120</v>
      </c>
      <c r="L2009" s="232"/>
      <c r="M2009" s="233">
        <f>B2001</f>
        <v>5.2207379999999999</v>
      </c>
      <c r="N2009" s="234"/>
      <c r="R2009" s="235" t="s">
        <v>1120</v>
      </c>
      <c r="S2009" s="236"/>
      <c r="T2009" s="233">
        <f>M2009</f>
        <v>5.2207379999999999</v>
      </c>
      <c r="U2009" s="234"/>
    </row>
    <row r="2010" spans="1:21" ht="25.5" customHeight="1" thickBot="1" x14ac:dyDescent="0.3">
      <c r="A2010" s="253" t="s">
        <v>620</v>
      </c>
      <c r="B2010" s="252"/>
      <c r="C2010" s="252"/>
      <c r="D2010" s="252"/>
      <c r="E2010" s="252"/>
      <c r="F2010" s="252"/>
      <c r="J2010">
        <v>1</v>
      </c>
    </row>
    <row r="2011" spans="1:21" ht="39.75" thickBot="1" x14ac:dyDescent="0.3">
      <c r="A2011" s="84" t="s">
        <v>605</v>
      </c>
      <c r="B2011" s="83" t="s">
        <v>606</v>
      </c>
      <c r="C2011" s="83" t="s">
        <v>617</v>
      </c>
      <c r="D2011" s="83" t="s">
        <v>608</v>
      </c>
      <c r="E2011" s="83" t="s">
        <v>609</v>
      </c>
      <c r="F2011" s="95" t="s">
        <v>610</v>
      </c>
      <c r="J2011">
        <v>2</v>
      </c>
    </row>
    <row r="2012" spans="1:21" x14ac:dyDescent="0.25">
      <c r="A2012" s="109" t="s">
        <v>592</v>
      </c>
      <c r="B2012" s="77">
        <v>1</v>
      </c>
      <c r="C2012" s="77">
        <v>19.22</v>
      </c>
      <c r="D2012" s="77">
        <v>19.22</v>
      </c>
      <c r="E2012" s="77">
        <v>11.25</v>
      </c>
      <c r="F2012" s="78">
        <v>4.3900000000000002E-2</v>
      </c>
      <c r="J2012">
        <v>3</v>
      </c>
    </row>
    <row r="2013" spans="1:21" x14ac:dyDescent="0.25">
      <c r="A2013" s="79"/>
      <c r="J2013">
        <v>4</v>
      </c>
    </row>
    <row r="2014" spans="1:21" x14ac:dyDescent="0.25">
      <c r="A2014" s="79"/>
      <c r="J2014">
        <v>5</v>
      </c>
    </row>
    <row r="2015" spans="1:21" x14ac:dyDescent="0.25">
      <c r="J2015">
        <v>6</v>
      </c>
    </row>
    <row r="2016" spans="1:21" x14ac:dyDescent="0.25">
      <c r="A2016" s="80"/>
      <c r="J2016">
        <v>7</v>
      </c>
    </row>
    <row r="2017" spans="1:21" ht="31.5" x14ac:dyDescent="0.25">
      <c r="A2017" s="64" t="s">
        <v>590</v>
      </c>
      <c r="J2017">
        <v>8</v>
      </c>
    </row>
    <row r="2018" spans="1:21" x14ac:dyDescent="0.25">
      <c r="A2018" s="79"/>
      <c r="J2018">
        <v>9</v>
      </c>
    </row>
    <row r="2019" spans="1:21" ht="25.5" x14ac:dyDescent="0.25">
      <c r="A2019" s="81" t="s">
        <v>595</v>
      </c>
      <c r="J2019">
        <v>10</v>
      </c>
    </row>
    <row r="2020" spans="1:21" x14ac:dyDescent="0.25">
      <c r="A2020" s="81"/>
      <c r="J2020">
        <v>11</v>
      </c>
    </row>
    <row r="2021" spans="1:21" ht="38.25" x14ac:dyDescent="0.25">
      <c r="A2021" s="81" t="s">
        <v>793</v>
      </c>
      <c r="J2021">
        <v>12</v>
      </c>
    </row>
    <row r="2022" spans="1:21" ht="15.75" thickBot="1" x14ac:dyDescent="0.3">
      <c r="A2022" s="65"/>
      <c r="J2022">
        <v>13</v>
      </c>
    </row>
    <row r="2023" spans="1:21" ht="39.75" thickBot="1" x14ac:dyDescent="0.3">
      <c r="A2023" s="90" t="s">
        <v>605</v>
      </c>
      <c r="B2023" s="91" t="s">
        <v>606</v>
      </c>
      <c r="C2023" s="91" t="s">
        <v>607</v>
      </c>
      <c r="D2023" s="91" t="s">
        <v>608</v>
      </c>
      <c r="E2023" s="91" t="s">
        <v>609</v>
      </c>
      <c r="F2023" s="92" t="s">
        <v>610</v>
      </c>
      <c r="J2023">
        <v>14</v>
      </c>
    </row>
    <row r="2024" spans="1:21" ht="15.75" thickBot="1" x14ac:dyDescent="0.3">
      <c r="A2024" s="110" t="s">
        <v>611</v>
      </c>
      <c r="B2024" s="68">
        <v>13</v>
      </c>
      <c r="C2024" s="68">
        <v>2763.7344659999999</v>
      </c>
      <c r="D2024" s="68">
        <v>212.59495899999999</v>
      </c>
      <c r="E2024" s="68">
        <v>0.97</v>
      </c>
      <c r="F2024" s="74">
        <v>0.51339999999999997</v>
      </c>
      <c r="J2024">
        <v>15</v>
      </c>
    </row>
    <row r="2025" spans="1:21" ht="15.75" thickBot="1" x14ac:dyDescent="0.3">
      <c r="A2025" s="110" t="s">
        <v>612</v>
      </c>
      <c r="B2025" s="68">
        <v>18</v>
      </c>
      <c r="C2025" s="68">
        <v>3951.8111309999999</v>
      </c>
      <c r="D2025" s="68">
        <v>219.545063</v>
      </c>
      <c r="E2025" s="68"/>
      <c r="F2025" s="74"/>
      <c r="J2025">
        <v>16</v>
      </c>
    </row>
    <row r="2026" spans="1:21" ht="25.5" x14ac:dyDescent="0.25">
      <c r="A2026" s="109" t="s">
        <v>613</v>
      </c>
      <c r="B2026" s="77">
        <v>31</v>
      </c>
      <c r="C2026" s="77">
        <v>6715.5455970000003</v>
      </c>
      <c r="D2026" s="77"/>
      <c r="E2026" s="77"/>
      <c r="F2026" s="78"/>
      <c r="J2026">
        <v>17</v>
      </c>
    </row>
    <row r="2027" spans="1:21" ht="15.75" thickBot="1" x14ac:dyDescent="0.3">
      <c r="A2027" s="65"/>
      <c r="J2027">
        <v>18</v>
      </c>
    </row>
    <row r="2028" spans="1:21" ht="27" thickBot="1" x14ac:dyDescent="0.3">
      <c r="A2028" s="93" t="s">
        <v>614</v>
      </c>
      <c r="B2028" s="91" t="s">
        <v>615</v>
      </c>
      <c r="C2028" s="91" t="s">
        <v>616</v>
      </c>
      <c r="D2028" s="92" t="s">
        <v>794</v>
      </c>
      <c r="J2028">
        <v>19</v>
      </c>
    </row>
    <row r="2029" spans="1:21" x14ac:dyDescent="0.25">
      <c r="A2029" s="94">
        <v>0.41154299999999999</v>
      </c>
      <c r="B2029" s="77">
        <v>27.953900000000001</v>
      </c>
      <c r="C2029" s="77">
        <v>14.81705</v>
      </c>
      <c r="D2029" s="78">
        <v>53.005310000000001</v>
      </c>
      <c r="J2029">
        <v>20</v>
      </c>
    </row>
    <row r="2030" spans="1:21" ht="15.75" thickBot="1" x14ac:dyDescent="0.3">
      <c r="A2030" s="65"/>
      <c r="J2030">
        <v>21</v>
      </c>
    </row>
    <row r="2031" spans="1:21" ht="39.75" thickBot="1" x14ac:dyDescent="0.3">
      <c r="A2031" s="90" t="s">
        <v>605</v>
      </c>
      <c r="B2031" s="91" t="s">
        <v>606</v>
      </c>
      <c r="C2031" s="91" t="s">
        <v>617</v>
      </c>
      <c r="D2031" s="91" t="s">
        <v>608</v>
      </c>
      <c r="E2031" s="91" t="s">
        <v>609</v>
      </c>
      <c r="F2031" s="92" t="s">
        <v>610</v>
      </c>
      <c r="K2031" s="241" t="s">
        <v>1119</v>
      </c>
      <c r="L2031" s="241"/>
      <c r="M2031" s="112" t="str">
        <f>F2031</f>
        <v>Pr &gt; F</v>
      </c>
      <c r="N2031" s="113" t="str">
        <f>A2021</f>
        <v>Variable dependiente: LFSCM5</v>
      </c>
      <c r="R2031" s="242" t="str">
        <f>K2031</f>
        <v>Fuente de variación (FV)</v>
      </c>
      <c r="S2031" s="242"/>
      <c r="T2031" s="112"/>
      <c r="U2031" s="114" t="str">
        <f>N2031</f>
        <v>Variable dependiente: LFSCM5</v>
      </c>
    </row>
    <row r="2032" spans="1:21" ht="16.5" thickBot="1" x14ac:dyDescent="0.3">
      <c r="A2032" s="110" t="s">
        <v>594</v>
      </c>
      <c r="B2032" s="68">
        <v>3</v>
      </c>
      <c r="C2032" s="68">
        <v>823.34043440000005</v>
      </c>
      <c r="D2032" s="68">
        <v>274.44681150000002</v>
      </c>
      <c r="E2032" s="68">
        <v>1.25</v>
      </c>
      <c r="F2032" s="74">
        <v>0.3211</v>
      </c>
      <c r="K2032" s="243" t="str">
        <f>A2032</f>
        <v>Rep</v>
      </c>
      <c r="L2032" s="244"/>
      <c r="M2032" s="115">
        <f>F2032</f>
        <v>0.3211</v>
      </c>
      <c r="N2032" s="115"/>
      <c r="R2032" s="245" t="str">
        <f>K2032</f>
        <v>Rep</v>
      </c>
      <c r="S2032" s="246"/>
      <c r="T2032" s="116">
        <f>M2032</f>
        <v>0.3211</v>
      </c>
      <c r="U2032" s="115"/>
    </row>
    <row r="2033" spans="1:21" ht="16.5" thickBot="1" x14ac:dyDescent="0.3">
      <c r="A2033" s="110" t="s">
        <v>592</v>
      </c>
      <c r="B2033" s="68">
        <v>1</v>
      </c>
      <c r="C2033" s="68">
        <v>683.29802810000001</v>
      </c>
      <c r="D2033" s="68">
        <v>683.29802810000001</v>
      </c>
      <c r="E2033" s="68">
        <v>3.11</v>
      </c>
      <c r="F2033" s="74">
        <v>9.4700000000000006E-2</v>
      </c>
      <c r="K2033" s="237" t="str">
        <f>A2040</f>
        <v>A</v>
      </c>
      <c r="L2033" s="238"/>
      <c r="M2033" s="117">
        <f>F2040</f>
        <v>0.13170000000000001</v>
      </c>
      <c r="N2033" s="117"/>
      <c r="R2033" s="239" t="str">
        <f t="shared" ref="R2033:R2036" si="162">K2033</f>
        <v>A</v>
      </c>
      <c r="S2033" s="240"/>
      <c r="T2033" s="118">
        <f t="shared" ref="T2033:T2036" si="163">M2033</f>
        <v>0.13170000000000001</v>
      </c>
      <c r="U2033" s="117"/>
    </row>
    <row r="2034" spans="1:21" ht="16.5" thickBot="1" x14ac:dyDescent="0.3">
      <c r="A2034" s="110" t="s">
        <v>618</v>
      </c>
      <c r="B2034" s="68">
        <v>3</v>
      </c>
      <c r="C2034" s="68">
        <v>483.7108594</v>
      </c>
      <c r="D2034" s="68">
        <v>161.23695309999999</v>
      </c>
      <c r="E2034" s="68">
        <v>0.73</v>
      </c>
      <c r="F2034" s="74">
        <v>0.54500000000000004</v>
      </c>
      <c r="K2034" s="237" t="str">
        <f>A2034</f>
        <v>A*Rep</v>
      </c>
      <c r="L2034" s="238"/>
      <c r="M2034" s="117">
        <f>F2034</f>
        <v>0.54500000000000004</v>
      </c>
      <c r="N2034" s="119"/>
      <c r="R2034" s="239" t="str">
        <f t="shared" si="162"/>
        <v>A*Rep</v>
      </c>
      <c r="S2034" s="240"/>
      <c r="T2034" s="118">
        <f t="shared" si="163"/>
        <v>0.54500000000000004</v>
      </c>
      <c r="U2034" s="119"/>
    </row>
    <row r="2035" spans="1:21" ht="16.5" thickBot="1" x14ac:dyDescent="0.3">
      <c r="A2035" s="110" t="s">
        <v>593</v>
      </c>
      <c r="B2035" s="68">
        <v>3</v>
      </c>
      <c r="C2035" s="68">
        <v>196.91515939999999</v>
      </c>
      <c r="D2035" s="68">
        <v>65.638386499999996</v>
      </c>
      <c r="E2035" s="68">
        <v>0.3</v>
      </c>
      <c r="F2035" s="74">
        <v>0.82569999999999999</v>
      </c>
      <c r="K2035" s="237" t="str">
        <f>A2035</f>
        <v>B</v>
      </c>
      <c r="L2035" s="238"/>
      <c r="M2035" s="117">
        <f>F2035</f>
        <v>0.82569999999999999</v>
      </c>
      <c r="N2035" s="117"/>
      <c r="R2035" s="239" t="str">
        <f t="shared" si="162"/>
        <v>B</v>
      </c>
      <c r="S2035" s="240"/>
      <c r="T2035" s="118">
        <f t="shared" si="163"/>
        <v>0.82569999999999999</v>
      </c>
      <c r="U2035" s="117"/>
    </row>
    <row r="2036" spans="1:21" ht="15.75" x14ac:dyDescent="0.25">
      <c r="A2036" s="109" t="s">
        <v>619</v>
      </c>
      <c r="B2036" s="77">
        <v>3</v>
      </c>
      <c r="C2036" s="77">
        <v>576.46998440000004</v>
      </c>
      <c r="D2036" s="77">
        <v>192.15666150000001</v>
      </c>
      <c r="E2036" s="77">
        <v>0.88</v>
      </c>
      <c r="F2036" s="78">
        <v>0.4723</v>
      </c>
      <c r="K2036" s="237" t="str">
        <f>A2036</f>
        <v>A*B</v>
      </c>
      <c r="L2036" s="238"/>
      <c r="M2036" s="117">
        <f>F2036</f>
        <v>0.4723</v>
      </c>
      <c r="N2036" s="117"/>
      <c r="R2036" s="239" t="str">
        <f t="shared" si="162"/>
        <v>A*B</v>
      </c>
      <c r="S2036" s="240"/>
      <c r="T2036" s="118">
        <f t="shared" si="163"/>
        <v>0.4723</v>
      </c>
      <c r="U2036" s="117"/>
    </row>
    <row r="2037" spans="1:21" ht="16.5" thickBot="1" x14ac:dyDescent="0.3">
      <c r="A2037" s="65"/>
      <c r="K2037" s="231" t="s">
        <v>1120</v>
      </c>
      <c r="L2037" s="232"/>
      <c r="M2037" s="233">
        <f>B2029</f>
        <v>27.953900000000001</v>
      </c>
      <c r="N2037" s="234"/>
      <c r="R2037" s="235" t="s">
        <v>1120</v>
      </c>
      <c r="S2037" s="236"/>
      <c r="T2037" s="233">
        <f>M2037</f>
        <v>27.953900000000001</v>
      </c>
      <c r="U2037" s="234"/>
    </row>
    <row r="2038" spans="1:21" ht="25.5" customHeight="1" thickBot="1" x14ac:dyDescent="0.3">
      <c r="A2038" s="253" t="s">
        <v>620</v>
      </c>
      <c r="B2038" s="252"/>
      <c r="C2038" s="252"/>
      <c r="D2038" s="252"/>
      <c r="E2038" s="252"/>
      <c r="F2038" s="252"/>
      <c r="J2038">
        <v>1</v>
      </c>
    </row>
    <row r="2039" spans="1:21" ht="39.75" thickBot="1" x14ac:dyDescent="0.3">
      <c r="A2039" s="84" t="s">
        <v>605</v>
      </c>
      <c r="B2039" s="83" t="s">
        <v>606</v>
      </c>
      <c r="C2039" s="83" t="s">
        <v>617</v>
      </c>
      <c r="D2039" s="83" t="s">
        <v>608</v>
      </c>
      <c r="E2039" s="83" t="s">
        <v>609</v>
      </c>
      <c r="F2039" s="95" t="s">
        <v>610</v>
      </c>
      <c r="J2039">
        <v>2</v>
      </c>
    </row>
    <row r="2040" spans="1:21" x14ac:dyDescent="0.25">
      <c r="A2040" s="109" t="s">
        <v>592</v>
      </c>
      <c r="B2040" s="77">
        <v>1</v>
      </c>
      <c r="C2040" s="77">
        <v>683.29802810000001</v>
      </c>
      <c r="D2040" s="77">
        <v>683.29802810000001</v>
      </c>
      <c r="E2040" s="77">
        <v>4.24</v>
      </c>
      <c r="F2040" s="78">
        <v>0.13170000000000001</v>
      </c>
      <c r="J2040">
        <v>3</v>
      </c>
    </row>
    <row r="2041" spans="1:21" x14ac:dyDescent="0.25">
      <c r="A2041" s="79"/>
      <c r="J2041">
        <v>4</v>
      </c>
    </row>
    <row r="2042" spans="1:21" x14ac:dyDescent="0.25">
      <c r="A2042" s="79"/>
      <c r="J2042">
        <v>5</v>
      </c>
    </row>
    <row r="2043" spans="1:21" x14ac:dyDescent="0.25">
      <c r="J2043">
        <v>6</v>
      </c>
    </row>
    <row r="2044" spans="1:21" x14ac:dyDescent="0.25">
      <c r="A2044" s="80"/>
      <c r="J2044">
        <v>7</v>
      </c>
    </row>
    <row r="2045" spans="1:21" ht="31.5" x14ac:dyDescent="0.25">
      <c r="A2045" s="64" t="s">
        <v>590</v>
      </c>
      <c r="J2045">
        <v>8</v>
      </c>
    </row>
    <row r="2046" spans="1:21" x14ac:dyDescent="0.25">
      <c r="A2046" s="79"/>
      <c r="J2046">
        <v>9</v>
      </c>
    </row>
    <row r="2047" spans="1:21" ht="25.5" x14ac:dyDescent="0.25">
      <c r="A2047" s="81" t="s">
        <v>595</v>
      </c>
      <c r="J2047">
        <v>10</v>
      </c>
    </row>
    <row r="2048" spans="1:21" x14ac:dyDescent="0.25">
      <c r="A2048" s="81"/>
      <c r="J2048">
        <v>11</v>
      </c>
    </row>
    <row r="2049" spans="1:21" ht="38.25" x14ac:dyDescent="0.25">
      <c r="A2049" s="81" t="s">
        <v>795</v>
      </c>
      <c r="J2049">
        <v>12</v>
      </c>
    </row>
    <row r="2050" spans="1:21" ht="15.75" thickBot="1" x14ac:dyDescent="0.3">
      <c r="A2050" s="65"/>
      <c r="J2050">
        <v>13</v>
      </c>
    </row>
    <row r="2051" spans="1:21" ht="39.75" thickBot="1" x14ac:dyDescent="0.3">
      <c r="A2051" s="90" t="s">
        <v>605</v>
      </c>
      <c r="B2051" s="91" t="s">
        <v>606</v>
      </c>
      <c r="C2051" s="91" t="s">
        <v>607</v>
      </c>
      <c r="D2051" s="91" t="s">
        <v>608</v>
      </c>
      <c r="E2051" s="91" t="s">
        <v>609</v>
      </c>
      <c r="F2051" s="92" t="s">
        <v>610</v>
      </c>
      <c r="J2051">
        <v>14</v>
      </c>
    </row>
    <row r="2052" spans="1:21" ht="15.75" thickBot="1" x14ac:dyDescent="0.3">
      <c r="A2052" s="110" t="s">
        <v>611</v>
      </c>
      <c r="B2052" s="68">
        <v>13</v>
      </c>
      <c r="C2052" s="68">
        <v>2165.785566</v>
      </c>
      <c r="D2052" s="68">
        <v>166.59889000000001</v>
      </c>
      <c r="E2052" s="68">
        <v>1.36</v>
      </c>
      <c r="F2052" s="74">
        <v>0.2676</v>
      </c>
      <c r="J2052">
        <v>15</v>
      </c>
    </row>
    <row r="2053" spans="1:21" ht="15.75" thickBot="1" x14ac:dyDescent="0.3">
      <c r="A2053" s="110" t="s">
        <v>612</v>
      </c>
      <c r="B2053" s="68">
        <v>18</v>
      </c>
      <c r="C2053" s="68">
        <v>2204.0041809999998</v>
      </c>
      <c r="D2053" s="68">
        <v>122.444677</v>
      </c>
      <c r="E2053" s="68"/>
      <c r="F2053" s="74"/>
      <c r="J2053">
        <v>16</v>
      </c>
    </row>
    <row r="2054" spans="1:21" ht="25.5" x14ac:dyDescent="0.25">
      <c r="A2054" s="109" t="s">
        <v>613</v>
      </c>
      <c r="B2054" s="77">
        <v>31</v>
      </c>
      <c r="C2054" s="77">
        <v>4369.7897469999998</v>
      </c>
      <c r="D2054" s="77"/>
      <c r="E2054" s="77"/>
      <c r="F2054" s="78"/>
      <c r="J2054">
        <v>17</v>
      </c>
    </row>
    <row r="2055" spans="1:21" ht="15.75" thickBot="1" x14ac:dyDescent="0.3">
      <c r="A2055" s="65"/>
      <c r="J2055">
        <v>18</v>
      </c>
    </row>
    <row r="2056" spans="1:21" ht="27" thickBot="1" x14ac:dyDescent="0.3">
      <c r="A2056" s="93" t="s">
        <v>614</v>
      </c>
      <c r="B2056" s="91" t="s">
        <v>615</v>
      </c>
      <c r="C2056" s="91" t="s">
        <v>616</v>
      </c>
      <c r="D2056" s="92" t="s">
        <v>796</v>
      </c>
      <c r="J2056">
        <v>19</v>
      </c>
    </row>
    <row r="2057" spans="1:21" x14ac:dyDescent="0.25">
      <c r="A2057" s="94">
        <v>0.49562699999999998</v>
      </c>
      <c r="B2057" s="77">
        <v>18.95168</v>
      </c>
      <c r="C2057" s="77">
        <v>11.065469999999999</v>
      </c>
      <c r="D2057" s="78">
        <v>58.387810000000002</v>
      </c>
      <c r="J2057">
        <v>20</v>
      </c>
    </row>
    <row r="2058" spans="1:21" ht="15.75" thickBot="1" x14ac:dyDescent="0.3">
      <c r="A2058" s="65"/>
      <c r="J2058">
        <v>21</v>
      </c>
    </row>
    <row r="2059" spans="1:21" ht="39.75" thickBot="1" x14ac:dyDescent="0.3">
      <c r="A2059" s="90" t="s">
        <v>605</v>
      </c>
      <c r="B2059" s="91" t="s">
        <v>606</v>
      </c>
      <c r="C2059" s="91" t="s">
        <v>617</v>
      </c>
      <c r="D2059" s="91" t="s">
        <v>608</v>
      </c>
      <c r="E2059" s="91" t="s">
        <v>609</v>
      </c>
      <c r="F2059" s="92" t="s">
        <v>610</v>
      </c>
      <c r="K2059" s="241" t="s">
        <v>1119</v>
      </c>
      <c r="L2059" s="241"/>
      <c r="M2059" s="112" t="str">
        <f>F2059</f>
        <v>Pr &gt; F</v>
      </c>
      <c r="N2059" s="113" t="str">
        <f>A2049</f>
        <v>Variable dependiente: LFSCM6</v>
      </c>
      <c r="R2059" s="242" t="str">
        <f>K2059</f>
        <v>Fuente de variación (FV)</v>
      </c>
      <c r="S2059" s="242"/>
      <c r="T2059" s="112"/>
      <c r="U2059" s="114" t="str">
        <f>N2059</f>
        <v>Variable dependiente: LFSCM6</v>
      </c>
    </row>
    <row r="2060" spans="1:21" ht="16.5" thickBot="1" x14ac:dyDescent="0.3">
      <c r="A2060" s="110" t="s">
        <v>594</v>
      </c>
      <c r="B2060" s="68">
        <v>3</v>
      </c>
      <c r="C2060" s="68">
        <v>218.45835940000001</v>
      </c>
      <c r="D2060" s="68">
        <v>72.819453100000004</v>
      </c>
      <c r="E2060" s="68">
        <v>0.59</v>
      </c>
      <c r="F2060" s="74">
        <v>0.62649999999999995</v>
      </c>
      <c r="K2060" s="243" t="str">
        <f>A2060</f>
        <v>Rep</v>
      </c>
      <c r="L2060" s="244"/>
      <c r="M2060" s="115">
        <f>F2060</f>
        <v>0.62649999999999995</v>
      </c>
      <c r="N2060" s="115"/>
      <c r="R2060" s="245" t="str">
        <f>K2060</f>
        <v>Rep</v>
      </c>
      <c r="S2060" s="246"/>
      <c r="T2060" s="116">
        <f>M2060</f>
        <v>0.62649999999999995</v>
      </c>
      <c r="U2060" s="115"/>
    </row>
    <row r="2061" spans="1:21" ht="16.5" thickBot="1" x14ac:dyDescent="0.3">
      <c r="A2061" s="110" t="s">
        <v>592</v>
      </c>
      <c r="B2061" s="68">
        <v>1</v>
      </c>
      <c r="C2061" s="68">
        <v>204.57587810000001</v>
      </c>
      <c r="D2061" s="68">
        <v>204.57587810000001</v>
      </c>
      <c r="E2061" s="68">
        <v>1.67</v>
      </c>
      <c r="F2061" s="74">
        <v>0.21249999999999999</v>
      </c>
      <c r="K2061" s="237" t="str">
        <f>A2068</f>
        <v>A</v>
      </c>
      <c r="L2061" s="238"/>
      <c r="M2061" s="117">
        <f>F2068</f>
        <v>0.35349999999999998</v>
      </c>
      <c r="N2061" s="117"/>
      <c r="R2061" s="239" t="str">
        <f t="shared" ref="R2061:R2064" si="164">K2061</f>
        <v>A</v>
      </c>
      <c r="S2061" s="240"/>
      <c r="T2061" s="118">
        <f t="shared" ref="T2061:T2064" si="165">M2061</f>
        <v>0.35349999999999998</v>
      </c>
      <c r="U2061" s="117"/>
    </row>
    <row r="2062" spans="1:21" ht="16.5" thickBot="1" x14ac:dyDescent="0.3">
      <c r="A2062" s="110" t="s">
        <v>618</v>
      </c>
      <c r="B2062" s="68">
        <v>3</v>
      </c>
      <c r="C2062" s="68">
        <v>511.79993439999998</v>
      </c>
      <c r="D2062" s="68">
        <v>170.59997809999999</v>
      </c>
      <c r="E2062" s="68">
        <v>1.39</v>
      </c>
      <c r="F2062" s="74">
        <v>0.27710000000000001</v>
      </c>
      <c r="K2062" s="237" t="str">
        <f>A2062</f>
        <v>A*Rep</v>
      </c>
      <c r="L2062" s="238"/>
      <c r="M2062" s="117">
        <f>F2062</f>
        <v>0.27710000000000001</v>
      </c>
      <c r="N2062" s="119"/>
      <c r="R2062" s="239" t="str">
        <f t="shared" si="164"/>
        <v>A*Rep</v>
      </c>
      <c r="S2062" s="240"/>
      <c r="T2062" s="118">
        <f t="shared" si="165"/>
        <v>0.27710000000000001</v>
      </c>
      <c r="U2062" s="119"/>
    </row>
    <row r="2063" spans="1:21" ht="16.5" thickBot="1" x14ac:dyDescent="0.3">
      <c r="A2063" s="110" t="s">
        <v>593</v>
      </c>
      <c r="B2063" s="68">
        <v>3</v>
      </c>
      <c r="C2063" s="68">
        <v>290.4660844</v>
      </c>
      <c r="D2063" s="68">
        <v>96.822028099999997</v>
      </c>
      <c r="E2063" s="68">
        <v>0.79</v>
      </c>
      <c r="F2063" s="74">
        <v>0.51480000000000004</v>
      </c>
      <c r="K2063" s="237" t="str">
        <f>A2063</f>
        <v>B</v>
      </c>
      <c r="L2063" s="238"/>
      <c r="M2063" s="117">
        <f>F2063</f>
        <v>0.51480000000000004</v>
      </c>
      <c r="N2063" s="117"/>
      <c r="R2063" s="239" t="str">
        <f t="shared" si="164"/>
        <v>B</v>
      </c>
      <c r="S2063" s="240"/>
      <c r="T2063" s="118">
        <f t="shared" si="165"/>
        <v>0.51480000000000004</v>
      </c>
      <c r="U2063" s="117"/>
    </row>
    <row r="2064" spans="1:21" ht="15.75" x14ac:dyDescent="0.25">
      <c r="A2064" s="109" t="s">
        <v>619</v>
      </c>
      <c r="B2064" s="77">
        <v>3</v>
      </c>
      <c r="C2064" s="77">
        <v>940.48530940000001</v>
      </c>
      <c r="D2064" s="77">
        <v>313.49510309999999</v>
      </c>
      <c r="E2064" s="77">
        <v>2.56</v>
      </c>
      <c r="F2064" s="78">
        <v>8.7099999999999997E-2</v>
      </c>
      <c r="K2064" s="237" t="str">
        <f>A2064</f>
        <v>A*B</v>
      </c>
      <c r="L2064" s="238"/>
      <c r="M2064" s="117">
        <f>F2064</f>
        <v>8.7099999999999997E-2</v>
      </c>
      <c r="N2064" s="117"/>
      <c r="R2064" s="239" t="str">
        <f t="shared" si="164"/>
        <v>A*B</v>
      </c>
      <c r="S2064" s="240"/>
      <c r="T2064" s="118">
        <f t="shared" si="165"/>
        <v>8.7099999999999997E-2</v>
      </c>
      <c r="U2064" s="117"/>
    </row>
    <row r="2065" spans="1:21" ht="16.5" thickBot="1" x14ac:dyDescent="0.3">
      <c r="A2065" s="65"/>
      <c r="K2065" s="231" t="s">
        <v>1120</v>
      </c>
      <c r="L2065" s="232"/>
      <c r="M2065" s="233">
        <f>B2057</f>
        <v>18.95168</v>
      </c>
      <c r="N2065" s="234"/>
      <c r="R2065" s="235" t="s">
        <v>1120</v>
      </c>
      <c r="S2065" s="236"/>
      <c r="T2065" s="233">
        <f>M2065</f>
        <v>18.95168</v>
      </c>
      <c r="U2065" s="234"/>
    </row>
    <row r="2066" spans="1:21" ht="25.5" customHeight="1" thickBot="1" x14ac:dyDescent="0.3">
      <c r="A2066" s="253" t="s">
        <v>620</v>
      </c>
      <c r="B2066" s="252"/>
      <c r="C2066" s="252"/>
      <c r="D2066" s="252"/>
      <c r="E2066" s="252"/>
      <c r="F2066" s="252"/>
      <c r="J2066">
        <v>1</v>
      </c>
    </row>
    <row r="2067" spans="1:21" ht="39.75" thickBot="1" x14ac:dyDescent="0.3">
      <c r="A2067" s="84" t="s">
        <v>605</v>
      </c>
      <c r="B2067" s="83" t="s">
        <v>606</v>
      </c>
      <c r="C2067" s="83" t="s">
        <v>617</v>
      </c>
      <c r="D2067" s="83" t="s">
        <v>608</v>
      </c>
      <c r="E2067" s="83" t="s">
        <v>609</v>
      </c>
      <c r="F2067" s="95" t="s">
        <v>610</v>
      </c>
      <c r="J2067">
        <v>2</v>
      </c>
    </row>
    <row r="2068" spans="1:21" x14ac:dyDescent="0.25">
      <c r="A2068" s="109" t="s">
        <v>592</v>
      </c>
      <c r="B2068" s="77">
        <v>1</v>
      </c>
      <c r="C2068" s="77">
        <v>204.57587810000001</v>
      </c>
      <c r="D2068" s="77">
        <v>204.57587810000001</v>
      </c>
      <c r="E2068" s="77">
        <v>1.2</v>
      </c>
      <c r="F2068" s="78">
        <v>0.35349999999999998</v>
      </c>
      <c r="J2068">
        <v>3</v>
      </c>
    </row>
    <row r="2069" spans="1:21" x14ac:dyDescent="0.25">
      <c r="A2069" s="79"/>
      <c r="J2069">
        <v>4</v>
      </c>
    </row>
    <row r="2070" spans="1:21" x14ac:dyDescent="0.25">
      <c r="A2070" s="79"/>
      <c r="J2070">
        <v>5</v>
      </c>
    </row>
    <row r="2071" spans="1:21" x14ac:dyDescent="0.25">
      <c r="J2071">
        <v>6</v>
      </c>
    </row>
    <row r="2072" spans="1:21" x14ac:dyDescent="0.25">
      <c r="A2072" s="80"/>
      <c r="J2072">
        <v>7</v>
      </c>
    </row>
    <row r="2073" spans="1:21" ht="31.5" x14ac:dyDescent="0.25">
      <c r="A2073" s="64" t="s">
        <v>590</v>
      </c>
      <c r="J2073">
        <v>8</v>
      </c>
    </row>
    <row r="2074" spans="1:21" x14ac:dyDescent="0.25">
      <c r="A2074" s="79"/>
      <c r="J2074">
        <v>9</v>
      </c>
    </row>
    <row r="2075" spans="1:21" ht="25.5" x14ac:dyDescent="0.25">
      <c r="A2075" s="81" t="s">
        <v>595</v>
      </c>
      <c r="J2075">
        <v>10</v>
      </c>
    </row>
    <row r="2076" spans="1:21" x14ac:dyDescent="0.25">
      <c r="A2076" s="81"/>
      <c r="J2076">
        <v>11</v>
      </c>
    </row>
    <row r="2077" spans="1:21" ht="51" x14ac:dyDescent="0.25">
      <c r="A2077" s="81" t="s">
        <v>797</v>
      </c>
      <c r="J2077">
        <v>12</v>
      </c>
    </row>
    <row r="2078" spans="1:21" ht="15.75" thickBot="1" x14ac:dyDescent="0.3">
      <c r="A2078" s="65"/>
      <c r="J2078">
        <v>13</v>
      </c>
    </row>
    <row r="2079" spans="1:21" ht="39.75" thickBot="1" x14ac:dyDescent="0.3">
      <c r="A2079" s="90" t="s">
        <v>605</v>
      </c>
      <c r="B2079" s="91" t="s">
        <v>606</v>
      </c>
      <c r="C2079" s="91" t="s">
        <v>607</v>
      </c>
      <c r="D2079" s="91" t="s">
        <v>608</v>
      </c>
      <c r="E2079" s="91" t="s">
        <v>609</v>
      </c>
      <c r="F2079" s="92" t="s">
        <v>610</v>
      </c>
      <c r="J2079">
        <v>14</v>
      </c>
    </row>
    <row r="2080" spans="1:21" ht="15.75" thickBot="1" x14ac:dyDescent="0.3">
      <c r="A2080" s="110" t="s">
        <v>611</v>
      </c>
      <c r="B2080" s="68">
        <v>13</v>
      </c>
      <c r="C2080" s="68">
        <v>3.341562E-2</v>
      </c>
      <c r="D2080" s="68">
        <v>2.5704299999999999E-3</v>
      </c>
      <c r="E2080" s="68">
        <v>0.99</v>
      </c>
      <c r="F2080" s="74">
        <v>0.49769999999999998</v>
      </c>
      <c r="J2080">
        <v>15</v>
      </c>
    </row>
    <row r="2081" spans="1:45" ht="15.75" thickBot="1" x14ac:dyDescent="0.3">
      <c r="A2081" s="110" t="s">
        <v>612</v>
      </c>
      <c r="B2081" s="68">
        <v>18</v>
      </c>
      <c r="C2081" s="68">
        <v>4.6806250000000001E-2</v>
      </c>
      <c r="D2081" s="68">
        <v>2.60035E-3</v>
      </c>
      <c r="E2081" s="68"/>
      <c r="F2081" s="74"/>
      <c r="J2081">
        <v>16</v>
      </c>
    </row>
    <row r="2082" spans="1:45" ht="25.5" x14ac:dyDescent="0.25">
      <c r="A2082" s="109" t="s">
        <v>613</v>
      </c>
      <c r="B2082" s="77">
        <v>31</v>
      </c>
      <c r="C2082" s="77">
        <v>8.0221870000000001E-2</v>
      </c>
      <c r="D2082" s="77"/>
      <c r="E2082" s="77"/>
      <c r="F2082" s="78"/>
      <c r="J2082">
        <v>17</v>
      </c>
    </row>
    <row r="2083" spans="1:45" ht="15.75" thickBot="1" x14ac:dyDescent="0.3">
      <c r="A2083" s="65"/>
      <c r="J2083">
        <v>18</v>
      </c>
    </row>
    <row r="2084" spans="1:45" ht="27" thickBot="1" x14ac:dyDescent="0.3">
      <c r="A2084" s="93" t="s">
        <v>614</v>
      </c>
      <c r="B2084" s="91" t="s">
        <v>615</v>
      </c>
      <c r="C2084" s="91" t="s">
        <v>616</v>
      </c>
      <c r="D2084" s="92" t="s">
        <v>798</v>
      </c>
      <c r="J2084">
        <v>19</v>
      </c>
    </row>
    <row r="2085" spans="1:45" x14ac:dyDescent="0.25">
      <c r="A2085" s="94">
        <v>0.41654000000000002</v>
      </c>
      <c r="B2085" s="77">
        <v>39.703049999999998</v>
      </c>
      <c r="C2085" s="77">
        <v>5.0993999999999998E-2</v>
      </c>
      <c r="D2085" s="78">
        <v>0.128437</v>
      </c>
      <c r="J2085">
        <v>20</v>
      </c>
    </row>
    <row r="2086" spans="1:45" ht="15.75" thickBot="1" x14ac:dyDescent="0.3">
      <c r="A2086" s="65"/>
      <c r="J2086">
        <v>21</v>
      </c>
    </row>
    <row r="2087" spans="1:45" ht="39.75" thickBot="1" x14ac:dyDescent="0.3">
      <c r="A2087" s="90" t="s">
        <v>605</v>
      </c>
      <c r="B2087" s="91" t="s">
        <v>606</v>
      </c>
      <c r="C2087" s="91" t="s">
        <v>617</v>
      </c>
      <c r="D2087" s="91" t="s">
        <v>608</v>
      </c>
      <c r="E2087" s="91" t="s">
        <v>609</v>
      </c>
      <c r="F2087" s="92" t="s">
        <v>610</v>
      </c>
      <c r="K2087" s="241" t="s">
        <v>1119</v>
      </c>
      <c r="L2087" s="241"/>
      <c r="M2087" s="112" t="str">
        <f>F2087</f>
        <v>Pr &gt; F</v>
      </c>
      <c r="N2087" s="113" t="str">
        <f>A2077</f>
        <v>Variable dependiente: P1FPCM1</v>
      </c>
      <c r="R2087" s="242" t="str">
        <f>K2087</f>
        <v>Fuente de variación (FV)</v>
      </c>
      <c r="S2087" s="242"/>
      <c r="T2087" s="112"/>
      <c r="U2087" s="114" t="str">
        <f>N2087</f>
        <v>Variable dependiente: P1FPCM1</v>
      </c>
      <c r="V2087">
        <v>1</v>
      </c>
      <c r="W2087">
        <v>2</v>
      </c>
      <c r="X2087">
        <v>3</v>
      </c>
      <c r="Y2087">
        <v>4</v>
      </c>
      <c r="Z2087">
        <v>5</v>
      </c>
      <c r="AA2087">
        <v>6</v>
      </c>
      <c r="AP2087" s="221"/>
      <c r="AQ2087" s="221"/>
      <c r="AR2087" s="221"/>
      <c r="AS2087" s="221"/>
    </row>
    <row r="2088" spans="1:45" ht="16.5" thickBot="1" x14ac:dyDescent="0.3">
      <c r="A2088" s="110" t="s">
        <v>594</v>
      </c>
      <c r="B2088" s="68">
        <v>3</v>
      </c>
      <c r="C2088" s="68">
        <v>7.8593799999999991E-3</v>
      </c>
      <c r="D2088" s="68">
        <v>2.6197899999999999E-3</v>
      </c>
      <c r="E2088" s="68">
        <v>1.01</v>
      </c>
      <c r="F2088" s="74">
        <v>0.4123</v>
      </c>
      <c r="K2088" s="243" t="str">
        <f>A2088</f>
        <v>Rep</v>
      </c>
      <c r="L2088" s="244"/>
      <c r="M2088" s="115">
        <f>F2088</f>
        <v>0.4123</v>
      </c>
      <c r="N2088" s="115"/>
      <c r="R2088" s="245" t="str">
        <f>K2088</f>
        <v>Rep</v>
      </c>
      <c r="S2088" s="246"/>
      <c r="T2088" s="116">
        <f>M2088</f>
        <v>0.4123</v>
      </c>
      <c r="U2088" s="115"/>
      <c r="AP2088" s="141"/>
      <c r="AQ2088" s="142"/>
      <c r="AR2088" s="128"/>
    </row>
    <row r="2089" spans="1:45" ht="16.5" thickBot="1" x14ac:dyDescent="0.3">
      <c r="A2089" s="110" t="s">
        <v>592</v>
      </c>
      <c r="B2089" s="68">
        <v>1</v>
      </c>
      <c r="C2089" s="68">
        <v>5.7781300000000002E-3</v>
      </c>
      <c r="D2089" s="68">
        <v>5.7781300000000002E-3</v>
      </c>
      <c r="E2089" s="68">
        <v>2.2200000000000002</v>
      </c>
      <c r="F2089" s="74">
        <v>0.15340000000000001</v>
      </c>
      <c r="K2089" s="237" t="str">
        <f>A2096</f>
        <v>A</v>
      </c>
      <c r="L2089" s="238"/>
      <c r="M2089" s="117">
        <f>F2096</f>
        <v>0.25850000000000001</v>
      </c>
      <c r="N2089" s="117"/>
      <c r="R2089" s="239" t="str">
        <f t="shared" ref="R2089:R2092" si="166">K2089</f>
        <v>A</v>
      </c>
      <c r="S2089" s="240"/>
      <c r="T2089" s="118">
        <f t="shared" ref="T2089:T2092" si="167">M2089</f>
        <v>0.25850000000000001</v>
      </c>
      <c r="U2089" s="117"/>
      <c r="AP2089" s="135"/>
      <c r="AQ2089" s="144"/>
      <c r="AR2089" s="131"/>
      <c r="AS2089" s="145"/>
    </row>
    <row r="2090" spans="1:45" ht="16.5" thickBot="1" x14ac:dyDescent="0.3">
      <c r="A2090" s="110" t="s">
        <v>618</v>
      </c>
      <c r="B2090" s="68">
        <v>3</v>
      </c>
      <c r="C2090" s="68">
        <v>8.9593799999999994E-3</v>
      </c>
      <c r="D2090" s="68">
        <v>2.9864599999999998E-3</v>
      </c>
      <c r="E2090" s="68">
        <v>1.1499999999999999</v>
      </c>
      <c r="F2090" s="74">
        <v>0.35649999999999998</v>
      </c>
      <c r="K2090" s="237" t="str">
        <f>A2090</f>
        <v>A*Rep</v>
      </c>
      <c r="L2090" s="238"/>
      <c r="M2090" s="117">
        <f>F2090</f>
        <v>0.35649999999999998</v>
      </c>
      <c r="N2090" s="119"/>
      <c r="R2090" s="239" t="str">
        <f t="shared" si="166"/>
        <v>A*Rep</v>
      </c>
      <c r="S2090" s="240"/>
      <c r="T2090" s="118">
        <f t="shared" si="167"/>
        <v>0.35649999999999998</v>
      </c>
      <c r="U2090" s="119"/>
      <c r="AP2090" s="141"/>
      <c r="AQ2090" s="142"/>
      <c r="AR2090" s="128"/>
    </row>
    <row r="2091" spans="1:45" ht="16.5" thickBot="1" x14ac:dyDescent="0.3">
      <c r="A2091" s="110" t="s">
        <v>593</v>
      </c>
      <c r="B2091" s="68">
        <v>3</v>
      </c>
      <c r="C2091" s="68">
        <v>3.1593799999999998E-3</v>
      </c>
      <c r="D2091" s="68">
        <v>1.05313E-3</v>
      </c>
      <c r="E2091" s="68">
        <v>0.4</v>
      </c>
      <c r="F2091" s="74">
        <v>0.75119999999999998</v>
      </c>
      <c r="K2091" s="237" t="str">
        <f>A2091</f>
        <v>B</v>
      </c>
      <c r="L2091" s="238"/>
      <c r="M2091" s="117">
        <f>F2091</f>
        <v>0.75119999999999998</v>
      </c>
      <c r="N2091" s="117"/>
      <c r="R2091" s="239" t="str">
        <f t="shared" si="166"/>
        <v>B</v>
      </c>
      <c r="S2091" s="240"/>
      <c r="T2091" s="118">
        <f t="shared" si="167"/>
        <v>0.75119999999999998</v>
      </c>
      <c r="U2091" s="117"/>
      <c r="AP2091" s="141"/>
      <c r="AQ2091" s="142"/>
      <c r="AR2091" s="128"/>
    </row>
    <row r="2092" spans="1:45" ht="15.75" x14ac:dyDescent="0.25">
      <c r="A2092" s="109" t="s">
        <v>619</v>
      </c>
      <c r="B2092" s="77">
        <v>3</v>
      </c>
      <c r="C2092" s="77">
        <v>7.6593800000000004E-3</v>
      </c>
      <c r="D2092" s="77">
        <v>2.5531299999999998E-3</v>
      </c>
      <c r="E2092" s="77">
        <v>0.98</v>
      </c>
      <c r="F2092" s="78">
        <v>0.42330000000000001</v>
      </c>
      <c r="K2092" s="237" t="str">
        <f>A2092</f>
        <v>A*B</v>
      </c>
      <c r="L2092" s="238"/>
      <c r="M2092" s="117">
        <f>F2092</f>
        <v>0.42330000000000001</v>
      </c>
      <c r="N2092" s="117"/>
      <c r="R2092" s="239" t="str">
        <f t="shared" si="166"/>
        <v>A*B</v>
      </c>
      <c r="S2092" s="240"/>
      <c r="T2092" s="118">
        <f t="shared" si="167"/>
        <v>0.42330000000000001</v>
      </c>
      <c r="U2092" s="117"/>
      <c r="AP2092" s="127"/>
      <c r="AQ2092" s="137"/>
      <c r="AR2092" s="128"/>
    </row>
    <row r="2093" spans="1:45" ht="16.5" thickBot="1" x14ac:dyDescent="0.3">
      <c r="A2093" s="65"/>
      <c r="K2093" s="231" t="s">
        <v>1120</v>
      </c>
      <c r="L2093" s="232"/>
      <c r="M2093" s="233">
        <f>B2085</f>
        <v>39.703049999999998</v>
      </c>
      <c r="N2093" s="234"/>
      <c r="R2093" s="235" t="s">
        <v>1120</v>
      </c>
      <c r="S2093" s="236"/>
      <c r="T2093" s="233">
        <f>M2093</f>
        <v>39.703049999999998</v>
      </c>
      <c r="U2093" s="234"/>
      <c r="AP2093" s="127"/>
      <c r="AQ2093" s="137"/>
      <c r="AR2093" s="128"/>
    </row>
    <row r="2094" spans="1:45" ht="25.5" customHeight="1" thickBot="1" x14ac:dyDescent="0.3">
      <c r="A2094" s="253" t="s">
        <v>620</v>
      </c>
      <c r="B2094" s="252"/>
      <c r="C2094" s="252"/>
      <c r="D2094" s="252"/>
      <c r="E2094" s="252"/>
      <c r="F2094" s="252"/>
      <c r="J2094">
        <v>1</v>
      </c>
      <c r="AP2094" s="114"/>
      <c r="AQ2094" s="114"/>
      <c r="AR2094" s="114"/>
      <c r="AS2094" s="114"/>
    </row>
    <row r="2095" spans="1:45" ht="39.75" thickBot="1" x14ac:dyDescent="0.3">
      <c r="A2095" s="84" t="s">
        <v>605</v>
      </c>
      <c r="B2095" s="83" t="s">
        <v>606</v>
      </c>
      <c r="C2095" s="83" t="s">
        <v>617</v>
      </c>
      <c r="D2095" s="83" t="s">
        <v>608</v>
      </c>
      <c r="E2095" s="83" t="s">
        <v>609</v>
      </c>
      <c r="F2095" s="95" t="s">
        <v>610</v>
      </c>
      <c r="J2095">
        <v>2</v>
      </c>
      <c r="AP2095" s="146">
        <f>T2256</f>
        <v>3.5799999999999998E-2</v>
      </c>
      <c r="AQ2095" s="146"/>
      <c r="AR2095" s="146">
        <f>T2284</f>
        <v>0.4859</v>
      </c>
    </row>
    <row r="2096" spans="1:45" x14ac:dyDescent="0.25">
      <c r="A2096" s="109" t="s">
        <v>592</v>
      </c>
      <c r="B2096" s="77">
        <v>1</v>
      </c>
      <c r="C2096" s="77">
        <v>5.7781300000000002E-3</v>
      </c>
      <c r="D2096" s="77">
        <v>5.7781300000000002E-3</v>
      </c>
      <c r="E2096" s="77">
        <v>1.93</v>
      </c>
      <c r="F2096" s="78">
        <v>0.25850000000000001</v>
      </c>
      <c r="J2096">
        <v>3</v>
      </c>
      <c r="AP2096" s="146">
        <f t="shared" ref="AP2096:AP2100" si="168">T2257</f>
        <v>1</v>
      </c>
      <c r="AQ2096" s="146"/>
      <c r="AR2096" s="146">
        <f t="shared" ref="AR2096:AR2100" si="169">T2285</f>
        <v>0.25219999999999998</v>
      </c>
    </row>
    <row r="2097" spans="1:44" x14ac:dyDescent="0.25">
      <c r="A2097" s="79"/>
      <c r="J2097">
        <v>4</v>
      </c>
      <c r="AP2097" s="146">
        <f t="shared" si="168"/>
        <v>0.23100000000000001</v>
      </c>
      <c r="AQ2097" s="146"/>
      <c r="AR2097" s="146">
        <f t="shared" si="169"/>
        <v>0.61209999999999998</v>
      </c>
    </row>
    <row r="2098" spans="1:44" x14ac:dyDescent="0.25">
      <c r="A2098" s="79"/>
      <c r="J2098">
        <v>5</v>
      </c>
      <c r="AP2098" s="147">
        <f t="shared" si="168"/>
        <v>3.2000000000000002E-3</v>
      </c>
      <c r="AQ2098" s="147"/>
      <c r="AR2098" s="147">
        <f t="shared" si="169"/>
        <v>0.2399</v>
      </c>
    </row>
    <row r="2099" spans="1:44" x14ac:dyDescent="0.25">
      <c r="J2099">
        <v>6</v>
      </c>
      <c r="AP2099" s="146">
        <f t="shared" si="168"/>
        <v>5.5100000000000003E-2</v>
      </c>
      <c r="AQ2099" s="146"/>
      <c r="AR2099" s="146">
        <f t="shared" si="169"/>
        <v>0.73050000000000004</v>
      </c>
    </row>
    <row r="2100" spans="1:44" x14ac:dyDescent="0.25">
      <c r="A2100" s="80"/>
      <c r="J2100">
        <v>7</v>
      </c>
      <c r="AP2100" s="146">
        <f t="shared" si="168"/>
        <v>31.421769999999999</v>
      </c>
      <c r="AQ2100" s="146"/>
      <c r="AR2100" s="146">
        <f t="shared" si="169"/>
        <v>21.493939999999998</v>
      </c>
    </row>
    <row r="2101" spans="1:44" ht="31.5" x14ac:dyDescent="0.25">
      <c r="A2101" s="64" t="s">
        <v>590</v>
      </c>
      <c r="J2101">
        <v>8</v>
      </c>
      <c r="AB2101" s="220"/>
      <c r="AC2101" s="220"/>
      <c r="AD2101" s="148" t="str">
        <f>U2087</f>
        <v>Variable dependiente: P1FPCM1</v>
      </c>
      <c r="AE2101" s="1"/>
      <c r="AF2101" s="148"/>
      <c r="AG2101" s="1"/>
      <c r="AH2101" s="148"/>
      <c r="AI2101" s="1"/>
      <c r="AJ2101" s="148"/>
      <c r="AK2101" s="1"/>
      <c r="AL2101" s="148"/>
      <c r="AM2101" s="1"/>
      <c r="AN2101" s="148"/>
      <c r="AO2101" s="1"/>
      <c r="AP2101" s="148"/>
      <c r="AQ2101" s="1"/>
    </row>
    <row r="2102" spans="1:44" ht="15.75" x14ac:dyDescent="0.25">
      <c r="A2102" s="79"/>
      <c r="J2102">
        <v>9</v>
      </c>
      <c r="AB2102" s="220"/>
      <c r="AC2102" s="220"/>
      <c r="AD2102" s="148"/>
      <c r="AE2102" s="1"/>
      <c r="AF2102" s="148" t="str">
        <f>U2115</f>
        <v>Variable dependiente: P1FPCM2</v>
      </c>
      <c r="AG2102" s="1"/>
      <c r="AH2102" s="148"/>
      <c r="AI2102" s="1"/>
      <c r="AJ2102" s="148"/>
      <c r="AK2102" s="1"/>
      <c r="AL2102" s="148"/>
      <c r="AM2102" s="1"/>
      <c r="AN2102" s="148"/>
      <c r="AO2102" s="1"/>
      <c r="AP2102" s="148"/>
      <c r="AQ2102" s="1"/>
    </row>
    <row r="2103" spans="1:44" ht="25.5" x14ac:dyDescent="0.25">
      <c r="A2103" s="81" t="s">
        <v>595</v>
      </c>
      <c r="J2103">
        <v>10</v>
      </c>
      <c r="AB2103" s="220"/>
      <c r="AC2103" s="220"/>
      <c r="AD2103" s="148"/>
      <c r="AE2103" s="1"/>
      <c r="AF2103" s="148"/>
      <c r="AG2103" s="1"/>
      <c r="AH2103" t="str">
        <f>U2143</f>
        <v>Variable dependiente: P1FPCM3</v>
      </c>
      <c r="AI2103" s="1"/>
      <c r="AJ2103" s="148"/>
      <c r="AK2103" s="1"/>
      <c r="AL2103" s="148"/>
      <c r="AM2103" s="1"/>
      <c r="AN2103" s="148"/>
      <c r="AO2103" s="1"/>
      <c r="AP2103" s="148"/>
      <c r="AQ2103" s="1"/>
    </row>
    <row r="2104" spans="1:44" ht="15.75" x14ac:dyDescent="0.25">
      <c r="A2104" s="81"/>
      <c r="J2104">
        <v>11</v>
      </c>
      <c r="V2104" s="220"/>
      <c r="W2104" s="220"/>
      <c r="X2104" s="148"/>
      <c r="Y2104" s="1"/>
      <c r="Z2104" s="148"/>
      <c r="AA2104" s="1"/>
      <c r="AB2104" s="148"/>
      <c r="AC2104" s="1"/>
      <c r="AD2104" s="148"/>
      <c r="AE2104" s="1"/>
      <c r="AF2104" s="148"/>
      <c r="AG2104" s="1"/>
      <c r="AH2104" s="148"/>
      <c r="AI2104" s="1"/>
      <c r="AJ2104" s="148" t="str">
        <f>U2171</f>
        <v>Variable dependiente: P1FPCM4</v>
      </c>
      <c r="AK2104" s="149"/>
    </row>
    <row r="2105" spans="1:44" ht="51" x14ac:dyDescent="0.25">
      <c r="A2105" s="81" t="s">
        <v>799</v>
      </c>
      <c r="J2105">
        <v>12</v>
      </c>
      <c r="X2105" s="148"/>
      <c r="Y2105" s="1"/>
      <c r="Z2105" s="148"/>
      <c r="AA2105" s="1"/>
      <c r="AB2105" s="148"/>
      <c r="AC2105" s="1"/>
      <c r="AD2105" s="148"/>
      <c r="AE2105" s="1"/>
      <c r="AF2105" s="148"/>
      <c r="AG2105" s="1"/>
      <c r="AH2105" s="148"/>
      <c r="AI2105" s="1"/>
      <c r="AJ2105" s="148"/>
      <c r="AK2105" s="149"/>
      <c r="AL2105" t="str">
        <f>U2199</f>
        <v>Variable dependiente: P1FPCM5</v>
      </c>
    </row>
    <row r="2106" spans="1:44" ht="15.75" thickBot="1" x14ac:dyDescent="0.3">
      <c r="A2106" s="65"/>
      <c r="J2106">
        <v>13</v>
      </c>
      <c r="AN2106" t="str">
        <f>U2227</f>
        <v>Variable dependiente: P1FPCM6</v>
      </c>
    </row>
    <row r="2107" spans="1:44" ht="39.75" thickBot="1" x14ac:dyDescent="0.3">
      <c r="A2107" s="90" t="s">
        <v>605</v>
      </c>
      <c r="B2107" s="91" t="s">
        <v>606</v>
      </c>
      <c r="C2107" s="91" t="s">
        <v>607</v>
      </c>
      <c r="D2107" s="91" t="s">
        <v>608</v>
      </c>
      <c r="E2107" s="91" t="s">
        <v>609</v>
      </c>
      <c r="F2107" s="92" t="s">
        <v>610</v>
      </c>
      <c r="J2107">
        <v>14</v>
      </c>
      <c r="AP2107" t="str">
        <f>U2255</f>
        <v>Variable dependiente: P1FSCM1</v>
      </c>
    </row>
    <row r="2108" spans="1:44" ht="15.75" thickBot="1" x14ac:dyDescent="0.3">
      <c r="A2108" s="110" t="s">
        <v>611</v>
      </c>
      <c r="B2108" s="68">
        <v>13</v>
      </c>
      <c r="C2108" s="68">
        <v>4.6874999999999998E-3</v>
      </c>
      <c r="D2108" s="68">
        <v>3.6057999999999999E-4</v>
      </c>
      <c r="E2108" s="68">
        <v>0.7</v>
      </c>
      <c r="F2108" s="74">
        <v>0.74339999999999995</v>
      </c>
      <c r="J2108">
        <v>15</v>
      </c>
      <c r="AR2108" t="str">
        <f>U2283</f>
        <v>Variable dependiente: P1FSCM2</v>
      </c>
    </row>
    <row r="2109" spans="1:44" ht="15.75" thickBot="1" x14ac:dyDescent="0.3">
      <c r="A2109" s="110" t="s">
        <v>612</v>
      </c>
      <c r="B2109" s="68">
        <v>18</v>
      </c>
      <c r="C2109" s="68">
        <v>9.3124999999999996E-3</v>
      </c>
      <c r="D2109" s="68">
        <v>5.1736000000000002E-4</v>
      </c>
      <c r="E2109" s="68"/>
      <c r="F2109" s="74"/>
      <c r="J2109">
        <v>16</v>
      </c>
    </row>
    <row r="2110" spans="1:44" ht="25.5" x14ac:dyDescent="0.25">
      <c r="A2110" s="109" t="s">
        <v>613</v>
      </c>
      <c r="B2110" s="77">
        <v>31</v>
      </c>
      <c r="C2110" s="77">
        <v>1.4E-2</v>
      </c>
      <c r="D2110" s="77"/>
      <c r="E2110" s="77"/>
      <c r="F2110" s="78"/>
      <c r="J2110">
        <v>17</v>
      </c>
    </row>
    <row r="2111" spans="1:44" ht="15.75" thickBot="1" x14ac:dyDescent="0.3">
      <c r="A2111" s="65"/>
      <c r="J2111">
        <v>18</v>
      </c>
    </row>
    <row r="2112" spans="1:44" ht="27" thickBot="1" x14ac:dyDescent="0.3">
      <c r="A2112" s="93" t="s">
        <v>614</v>
      </c>
      <c r="B2112" s="91" t="s">
        <v>615</v>
      </c>
      <c r="C2112" s="91" t="s">
        <v>616</v>
      </c>
      <c r="D2112" s="92" t="s">
        <v>800</v>
      </c>
      <c r="J2112">
        <v>19</v>
      </c>
    </row>
    <row r="2113" spans="1:21" x14ac:dyDescent="0.25">
      <c r="A2113" s="94">
        <v>0.33482099999999998</v>
      </c>
      <c r="B2113" s="77">
        <v>15.6866</v>
      </c>
      <c r="C2113" s="77">
        <v>2.2745999999999999E-2</v>
      </c>
      <c r="D2113" s="78">
        <v>0.14499999999999999</v>
      </c>
      <c r="J2113">
        <v>20</v>
      </c>
    </row>
    <row r="2114" spans="1:21" ht="15.75" thickBot="1" x14ac:dyDescent="0.3">
      <c r="A2114" s="65"/>
      <c r="J2114">
        <v>21</v>
      </c>
    </row>
    <row r="2115" spans="1:21" ht="39.75" thickBot="1" x14ac:dyDescent="0.3">
      <c r="A2115" s="90" t="s">
        <v>605</v>
      </c>
      <c r="B2115" s="91" t="s">
        <v>606</v>
      </c>
      <c r="C2115" s="91" t="s">
        <v>617</v>
      </c>
      <c r="D2115" s="91" t="s">
        <v>608</v>
      </c>
      <c r="E2115" s="91" t="s">
        <v>609</v>
      </c>
      <c r="F2115" s="92" t="s">
        <v>610</v>
      </c>
      <c r="K2115" s="241" t="s">
        <v>1119</v>
      </c>
      <c r="L2115" s="241"/>
      <c r="M2115" s="112" t="str">
        <f>F2115</f>
        <v>Pr &gt; F</v>
      </c>
      <c r="N2115" s="113" t="str">
        <f>A2105</f>
        <v>Variable dependiente: P1FPCM2</v>
      </c>
      <c r="R2115" s="242" t="str">
        <f>K2115</f>
        <v>Fuente de variación (FV)</v>
      </c>
      <c r="S2115" s="242"/>
      <c r="T2115" s="112"/>
      <c r="U2115" s="114" t="str">
        <f>N2115</f>
        <v>Variable dependiente: P1FPCM2</v>
      </c>
    </row>
    <row r="2116" spans="1:21" ht="16.5" thickBot="1" x14ac:dyDescent="0.3">
      <c r="A2116" s="110" t="s">
        <v>594</v>
      </c>
      <c r="B2116" s="68">
        <v>3</v>
      </c>
      <c r="C2116" s="68">
        <v>1.575E-3</v>
      </c>
      <c r="D2116" s="68">
        <v>5.2499999999999997E-4</v>
      </c>
      <c r="E2116" s="68">
        <v>1.01</v>
      </c>
      <c r="F2116" s="74">
        <v>0.40920000000000001</v>
      </c>
      <c r="K2116" s="243" t="str">
        <f>A2116</f>
        <v>Rep</v>
      </c>
      <c r="L2116" s="244"/>
      <c r="M2116" s="115">
        <f>F2116</f>
        <v>0.40920000000000001</v>
      </c>
      <c r="N2116" s="115"/>
      <c r="R2116" s="245" t="str">
        <f>K2116</f>
        <v>Rep</v>
      </c>
      <c r="S2116" s="246"/>
      <c r="T2116" s="116">
        <f>M2116</f>
        <v>0.40920000000000001</v>
      </c>
      <c r="U2116" s="115"/>
    </row>
    <row r="2117" spans="1:21" ht="16.5" thickBot="1" x14ac:dyDescent="0.3">
      <c r="A2117" s="110" t="s">
        <v>592</v>
      </c>
      <c r="B2117" s="68">
        <v>1</v>
      </c>
      <c r="C2117" s="68">
        <v>1.2500000000000001E-5</v>
      </c>
      <c r="D2117" s="68">
        <v>1.2500000000000001E-5</v>
      </c>
      <c r="E2117" s="68">
        <v>0.02</v>
      </c>
      <c r="F2117" s="74">
        <v>0.87819999999999998</v>
      </c>
      <c r="K2117" s="237" t="str">
        <f>A2124</f>
        <v>A</v>
      </c>
      <c r="L2117" s="238"/>
      <c r="M2117" s="117">
        <f>F2124</f>
        <v>0.84370000000000001</v>
      </c>
      <c r="N2117" s="117"/>
      <c r="R2117" s="239" t="str">
        <f t="shared" ref="R2117:R2120" si="170">K2117</f>
        <v>A</v>
      </c>
      <c r="S2117" s="240"/>
      <c r="T2117" s="118">
        <f t="shared" ref="T2117:T2120" si="171">M2117</f>
        <v>0.84370000000000001</v>
      </c>
      <c r="U2117" s="117"/>
    </row>
    <row r="2118" spans="1:21" ht="16.5" thickBot="1" x14ac:dyDescent="0.3">
      <c r="A2118" s="110" t="s">
        <v>618</v>
      </c>
      <c r="B2118" s="68">
        <v>3</v>
      </c>
      <c r="C2118" s="68">
        <v>8.1249999999999996E-4</v>
      </c>
      <c r="D2118" s="68">
        <v>2.7083000000000001E-4</v>
      </c>
      <c r="E2118" s="68">
        <v>0.52</v>
      </c>
      <c r="F2118" s="74">
        <v>0.67159999999999997</v>
      </c>
      <c r="K2118" s="237" t="str">
        <f>A2118</f>
        <v>A*Rep</v>
      </c>
      <c r="L2118" s="238"/>
      <c r="M2118" s="117">
        <f>F2118</f>
        <v>0.67159999999999997</v>
      </c>
      <c r="N2118" s="119"/>
      <c r="R2118" s="239" t="str">
        <f t="shared" si="170"/>
        <v>A*Rep</v>
      </c>
      <c r="S2118" s="240"/>
      <c r="T2118" s="118">
        <f t="shared" si="171"/>
        <v>0.67159999999999997</v>
      </c>
      <c r="U2118" s="119"/>
    </row>
    <row r="2119" spans="1:21" ht="16.5" thickBot="1" x14ac:dyDescent="0.3">
      <c r="A2119" s="110" t="s">
        <v>593</v>
      </c>
      <c r="B2119" s="68">
        <v>3</v>
      </c>
      <c r="C2119" s="68">
        <v>1.9250000000000001E-3</v>
      </c>
      <c r="D2119" s="68">
        <v>6.4167E-4</v>
      </c>
      <c r="E2119" s="68">
        <v>1.24</v>
      </c>
      <c r="F2119" s="74">
        <v>0.32429999999999998</v>
      </c>
      <c r="K2119" s="237" t="str">
        <f>A2119</f>
        <v>B</v>
      </c>
      <c r="L2119" s="238"/>
      <c r="M2119" s="117">
        <f>F2119</f>
        <v>0.32429999999999998</v>
      </c>
      <c r="N2119" s="117"/>
      <c r="R2119" s="239" t="str">
        <f t="shared" si="170"/>
        <v>B</v>
      </c>
      <c r="S2119" s="240"/>
      <c r="T2119" s="118">
        <f t="shared" si="171"/>
        <v>0.32429999999999998</v>
      </c>
      <c r="U2119" s="117"/>
    </row>
    <row r="2120" spans="1:21" ht="15.75" x14ac:dyDescent="0.25">
      <c r="A2120" s="109" t="s">
        <v>619</v>
      </c>
      <c r="B2120" s="77">
        <v>3</v>
      </c>
      <c r="C2120" s="77">
        <v>3.6249999999999998E-4</v>
      </c>
      <c r="D2120" s="77">
        <v>1.2082999999999999E-4</v>
      </c>
      <c r="E2120" s="77">
        <v>0.23</v>
      </c>
      <c r="F2120" s="78">
        <v>0.87180000000000002</v>
      </c>
      <c r="K2120" s="237" t="str">
        <f>A2120</f>
        <v>A*B</v>
      </c>
      <c r="L2120" s="238"/>
      <c r="M2120" s="117">
        <f>F2120</f>
        <v>0.87180000000000002</v>
      </c>
      <c r="N2120" s="117"/>
      <c r="R2120" s="239" t="str">
        <f t="shared" si="170"/>
        <v>A*B</v>
      </c>
      <c r="S2120" s="240"/>
      <c r="T2120" s="118">
        <f t="shared" si="171"/>
        <v>0.87180000000000002</v>
      </c>
      <c r="U2120" s="117"/>
    </row>
    <row r="2121" spans="1:21" ht="16.5" thickBot="1" x14ac:dyDescent="0.3">
      <c r="A2121" s="65"/>
      <c r="K2121" s="231" t="s">
        <v>1120</v>
      </c>
      <c r="L2121" s="232"/>
      <c r="M2121" s="233">
        <f>B2113</f>
        <v>15.6866</v>
      </c>
      <c r="N2121" s="234"/>
      <c r="R2121" s="235" t="s">
        <v>1120</v>
      </c>
      <c r="S2121" s="236"/>
      <c r="T2121" s="233">
        <f>M2121</f>
        <v>15.6866</v>
      </c>
      <c r="U2121" s="234"/>
    </row>
    <row r="2122" spans="1:21" ht="25.5" customHeight="1" thickBot="1" x14ac:dyDescent="0.3">
      <c r="A2122" s="253" t="s">
        <v>620</v>
      </c>
      <c r="B2122" s="252"/>
      <c r="C2122" s="252"/>
      <c r="D2122" s="252"/>
      <c r="E2122" s="252"/>
      <c r="F2122" s="252"/>
      <c r="J2122">
        <v>1</v>
      </c>
    </row>
    <row r="2123" spans="1:21" ht="39.75" thickBot="1" x14ac:dyDescent="0.3">
      <c r="A2123" s="84" t="s">
        <v>605</v>
      </c>
      <c r="B2123" s="83" t="s">
        <v>606</v>
      </c>
      <c r="C2123" s="83" t="s">
        <v>617</v>
      </c>
      <c r="D2123" s="83" t="s">
        <v>608</v>
      </c>
      <c r="E2123" s="83" t="s">
        <v>609</v>
      </c>
      <c r="F2123" s="95" t="s">
        <v>610</v>
      </c>
      <c r="J2123">
        <v>2</v>
      </c>
    </row>
    <row r="2124" spans="1:21" x14ac:dyDescent="0.25">
      <c r="A2124" s="109" t="s">
        <v>592</v>
      </c>
      <c r="B2124" s="77">
        <v>1</v>
      </c>
      <c r="C2124" s="77">
        <v>1.2500000000000001E-5</v>
      </c>
      <c r="D2124" s="77">
        <v>1.2500000000000001E-5</v>
      </c>
      <c r="E2124" s="77">
        <v>0.05</v>
      </c>
      <c r="F2124" s="78">
        <v>0.84370000000000001</v>
      </c>
      <c r="J2124">
        <v>3</v>
      </c>
    </row>
    <row r="2125" spans="1:21" x14ac:dyDescent="0.25">
      <c r="A2125" s="79"/>
      <c r="J2125">
        <v>4</v>
      </c>
    </row>
    <row r="2126" spans="1:21" x14ac:dyDescent="0.25">
      <c r="A2126" s="79"/>
      <c r="J2126">
        <v>5</v>
      </c>
    </row>
    <row r="2127" spans="1:21" x14ac:dyDescent="0.25">
      <c r="J2127">
        <v>6</v>
      </c>
    </row>
    <row r="2128" spans="1:21" x14ac:dyDescent="0.25">
      <c r="A2128" s="80"/>
      <c r="J2128">
        <v>7</v>
      </c>
    </row>
    <row r="2129" spans="1:21" ht="31.5" x14ac:dyDescent="0.25">
      <c r="A2129" s="64" t="s">
        <v>590</v>
      </c>
      <c r="J2129">
        <v>8</v>
      </c>
    </row>
    <row r="2130" spans="1:21" x14ac:dyDescent="0.25">
      <c r="A2130" s="79"/>
      <c r="J2130">
        <v>9</v>
      </c>
    </row>
    <row r="2131" spans="1:21" ht="25.5" x14ac:dyDescent="0.25">
      <c r="A2131" s="81" t="s">
        <v>595</v>
      </c>
      <c r="J2131">
        <v>10</v>
      </c>
    </row>
    <row r="2132" spans="1:21" x14ac:dyDescent="0.25">
      <c r="A2132" s="81"/>
      <c r="J2132">
        <v>11</v>
      </c>
    </row>
    <row r="2133" spans="1:21" ht="51" x14ac:dyDescent="0.25">
      <c r="A2133" s="81" t="s">
        <v>801</v>
      </c>
      <c r="J2133">
        <v>12</v>
      </c>
    </row>
    <row r="2134" spans="1:21" ht="15.75" thickBot="1" x14ac:dyDescent="0.3">
      <c r="A2134" s="65"/>
      <c r="J2134">
        <v>13</v>
      </c>
    </row>
    <row r="2135" spans="1:21" ht="39.75" thickBot="1" x14ac:dyDescent="0.3">
      <c r="A2135" s="90" t="s">
        <v>605</v>
      </c>
      <c r="B2135" s="91" t="s">
        <v>606</v>
      </c>
      <c r="C2135" s="91" t="s">
        <v>607</v>
      </c>
      <c r="D2135" s="91" t="s">
        <v>608</v>
      </c>
      <c r="E2135" s="91" t="s">
        <v>609</v>
      </c>
      <c r="F2135" s="92" t="s">
        <v>610</v>
      </c>
      <c r="J2135">
        <v>14</v>
      </c>
    </row>
    <row r="2136" spans="1:21" ht="15.75" thickBot="1" x14ac:dyDescent="0.3">
      <c r="A2136" s="110" t="s">
        <v>611</v>
      </c>
      <c r="B2136" s="68">
        <v>13</v>
      </c>
      <c r="C2136" s="68">
        <v>1.054063E-2</v>
      </c>
      <c r="D2136" s="68">
        <v>8.1081999999999997E-4</v>
      </c>
      <c r="E2136" s="68">
        <v>3.19</v>
      </c>
      <c r="F2136" s="74">
        <v>1.2200000000000001E-2</v>
      </c>
      <c r="J2136">
        <v>15</v>
      </c>
    </row>
    <row r="2137" spans="1:21" ht="15.75" thickBot="1" x14ac:dyDescent="0.3">
      <c r="A2137" s="110" t="s">
        <v>612</v>
      </c>
      <c r="B2137" s="68">
        <v>18</v>
      </c>
      <c r="C2137" s="68">
        <v>4.5812500000000003E-3</v>
      </c>
      <c r="D2137" s="68">
        <v>2.5451E-4</v>
      </c>
      <c r="E2137" s="68"/>
      <c r="F2137" s="74"/>
      <c r="J2137">
        <v>16</v>
      </c>
    </row>
    <row r="2138" spans="1:21" ht="25.5" x14ac:dyDescent="0.25">
      <c r="A2138" s="109" t="s">
        <v>613</v>
      </c>
      <c r="B2138" s="77">
        <v>31</v>
      </c>
      <c r="C2138" s="77">
        <v>1.5121870000000001E-2</v>
      </c>
      <c r="D2138" s="77"/>
      <c r="E2138" s="77"/>
      <c r="F2138" s="78"/>
      <c r="J2138">
        <v>17</v>
      </c>
    </row>
    <row r="2139" spans="1:21" ht="15.75" thickBot="1" x14ac:dyDescent="0.3">
      <c r="A2139" s="65"/>
      <c r="J2139">
        <v>18</v>
      </c>
    </row>
    <row r="2140" spans="1:21" ht="27" thickBot="1" x14ac:dyDescent="0.3">
      <c r="A2140" s="93" t="s">
        <v>614</v>
      </c>
      <c r="B2140" s="91" t="s">
        <v>615</v>
      </c>
      <c r="C2140" s="91" t="s">
        <v>616</v>
      </c>
      <c r="D2140" s="92" t="s">
        <v>802</v>
      </c>
      <c r="J2140">
        <v>19</v>
      </c>
    </row>
    <row r="2141" spans="1:21" x14ac:dyDescent="0.25">
      <c r="A2141" s="94">
        <v>0.69704500000000003</v>
      </c>
      <c r="B2141" s="77">
        <v>10.885109999999999</v>
      </c>
      <c r="C2141" s="77">
        <v>1.5952999999999998E-2</v>
      </c>
      <c r="D2141" s="78">
        <v>0.146562</v>
      </c>
      <c r="J2141">
        <v>20</v>
      </c>
    </row>
    <row r="2142" spans="1:21" ht="15.75" thickBot="1" x14ac:dyDescent="0.3">
      <c r="A2142" s="65"/>
      <c r="J2142">
        <v>21</v>
      </c>
    </row>
    <row r="2143" spans="1:21" ht="39.75" thickBot="1" x14ac:dyDescent="0.3">
      <c r="A2143" s="90" t="s">
        <v>605</v>
      </c>
      <c r="B2143" s="91" t="s">
        <v>606</v>
      </c>
      <c r="C2143" s="91" t="s">
        <v>617</v>
      </c>
      <c r="D2143" s="91" t="s">
        <v>608</v>
      </c>
      <c r="E2143" s="91" t="s">
        <v>609</v>
      </c>
      <c r="F2143" s="92" t="s">
        <v>610</v>
      </c>
      <c r="K2143" s="241" t="s">
        <v>1119</v>
      </c>
      <c r="L2143" s="241"/>
      <c r="M2143" s="112" t="str">
        <f>F2143</f>
        <v>Pr &gt; F</v>
      </c>
      <c r="N2143" s="113" t="str">
        <f>A2133</f>
        <v>Variable dependiente: P1FPCM3</v>
      </c>
      <c r="R2143" s="242" t="str">
        <f>K2143</f>
        <v>Fuente de variación (FV)</v>
      </c>
      <c r="S2143" s="242"/>
      <c r="T2143" s="112"/>
      <c r="U2143" s="114" t="str">
        <f>N2143</f>
        <v>Variable dependiente: P1FPCM3</v>
      </c>
    </row>
    <row r="2144" spans="1:21" ht="16.5" thickBot="1" x14ac:dyDescent="0.3">
      <c r="A2144" s="110" t="s">
        <v>594</v>
      </c>
      <c r="B2144" s="68">
        <v>3</v>
      </c>
      <c r="C2144" s="68">
        <v>1.23438E-3</v>
      </c>
      <c r="D2144" s="68">
        <v>4.1145999999999999E-4</v>
      </c>
      <c r="E2144" s="68">
        <v>1.62</v>
      </c>
      <c r="F2144" s="74">
        <v>0.22059999999999999</v>
      </c>
      <c r="K2144" s="243" t="str">
        <f>A2144</f>
        <v>Rep</v>
      </c>
      <c r="L2144" s="244"/>
      <c r="M2144" s="115">
        <f>F2144</f>
        <v>0.22059999999999999</v>
      </c>
      <c r="N2144" s="115"/>
      <c r="R2144" s="245" t="str">
        <f>K2144</f>
        <v>Rep</v>
      </c>
      <c r="S2144" s="246"/>
      <c r="T2144" s="116">
        <f>M2144</f>
        <v>0.22059999999999999</v>
      </c>
      <c r="U2144" s="115"/>
    </row>
    <row r="2145" spans="1:21" ht="16.5" thickBot="1" x14ac:dyDescent="0.3">
      <c r="A2145" s="110" t="s">
        <v>592</v>
      </c>
      <c r="B2145" s="68">
        <v>1</v>
      </c>
      <c r="C2145" s="68">
        <v>3.0031300000000001E-3</v>
      </c>
      <c r="D2145" s="68">
        <v>3.0031300000000001E-3</v>
      </c>
      <c r="E2145" s="68">
        <v>11.8</v>
      </c>
      <c r="F2145" s="74">
        <v>3.0000000000000001E-3</v>
      </c>
      <c r="K2145" s="237" t="str">
        <f>A2152</f>
        <v>A</v>
      </c>
      <c r="L2145" s="238"/>
      <c r="M2145" s="117">
        <f>F2152</f>
        <v>9.7999999999999997E-3</v>
      </c>
      <c r="N2145" s="117"/>
      <c r="R2145" s="239" t="str">
        <f t="shared" ref="R2145:R2148" si="172">K2145</f>
        <v>A</v>
      </c>
      <c r="S2145" s="240"/>
      <c r="T2145" s="118">
        <f t="shared" ref="T2145:T2148" si="173">M2145</f>
        <v>9.7999999999999997E-3</v>
      </c>
      <c r="U2145" s="117"/>
    </row>
    <row r="2146" spans="1:21" ht="16.5" thickBot="1" x14ac:dyDescent="0.3">
      <c r="A2146" s="110" t="s">
        <v>618</v>
      </c>
      <c r="B2146" s="68">
        <v>3</v>
      </c>
      <c r="C2146" s="68">
        <v>2.5936999999999998E-4</v>
      </c>
      <c r="D2146" s="68">
        <v>8.6459999999999996E-5</v>
      </c>
      <c r="E2146" s="68">
        <v>0.34</v>
      </c>
      <c r="F2146" s="74">
        <v>0.79690000000000005</v>
      </c>
      <c r="K2146" s="237" t="str">
        <f>A2146</f>
        <v>A*Rep</v>
      </c>
      <c r="L2146" s="238"/>
      <c r="M2146" s="117">
        <f>F2146</f>
        <v>0.79690000000000005</v>
      </c>
      <c r="N2146" s="119"/>
      <c r="R2146" s="239" t="str">
        <f t="shared" si="172"/>
        <v>A*Rep</v>
      </c>
      <c r="S2146" s="240"/>
      <c r="T2146" s="118">
        <f t="shared" si="173"/>
        <v>0.79690000000000005</v>
      </c>
      <c r="U2146" s="119"/>
    </row>
    <row r="2147" spans="1:21" ht="16.5" thickBot="1" x14ac:dyDescent="0.3">
      <c r="A2147" s="110" t="s">
        <v>593</v>
      </c>
      <c r="B2147" s="68">
        <v>3</v>
      </c>
      <c r="C2147" s="68">
        <v>3.9343800000000003E-3</v>
      </c>
      <c r="D2147" s="68">
        <v>1.31146E-3</v>
      </c>
      <c r="E2147" s="68">
        <v>5.15</v>
      </c>
      <c r="F2147" s="74">
        <v>9.4999999999999998E-3</v>
      </c>
      <c r="K2147" s="237" t="str">
        <f>A2147</f>
        <v>B</v>
      </c>
      <c r="L2147" s="238"/>
      <c r="M2147" s="117">
        <f>F2147</f>
        <v>9.4999999999999998E-3</v>
      </c>
      <c r="N2147" s="117"/>
      <c r="R2147" s="239" t="str">
        <f t="shared" si="172"/>
        <v>B</v>
      </c>
      <c r="S2147" s="240"/>
      <c r="T2147" s="118">
        <f t="shared" si="173"/>
        <v>9.4999999999999998E-3</v>
      </c>
      <c r="U2147" s="117"/>
    </row>
    <row r="2148" spans="1:21" ht="15.75" x14ac:dyDescent="0.25">
      <c r="A2148" s="109" t="s">
        <v>619</v>
      </c>
      <c r="B2148" s="77">
        <v>3</v>
      </c>
      <c r="C2148" s="77">
        <v>2.1093700000000002E-3</v>
      </c>
      <c r="D2148" s="77">
        <v>7.0312E-4</v>
      </c>
      <c r="E2148" s="77">
        <v>2.76</v>
      </c>
      <c r="F2148" s="78">
        <v>7.1999999999999995E-2</v>
      </c>
      <c r="K2148" s="237" t="str">
        <f>A2148</f>
        <v>A*B</v>
      </c>
      <c r="L2148" s="238"/>
      <c r="M2148" s="117">
        <f>F2148</f>
        <v>7.1999999999999995E-2</v>
      </c>
      <c r="N2148" s="117"/>
      <c r="R2148" s="239" t="str">
        <f t="shared" si="172"/>
        <v>A*B</v>
      </c>
      <c r="S2148" s="240"/>
      <c r="T2148" s="118">
        <f t="shared" si="173"/>
        <v>7.1999999999999995E-2</v>
      </c>
      <c r="U2148" s="117"/>
    </row>
    <row r="2149" spans="1:21" ht="16.5" thickBot="1" x14ac:dyDescent="0.3">
      <c r="A2149" s="65"/>
      <c r="K2149" s="231" t="s">
        <v>1120</v>
      </c>
      <c r="L2149" s="232"/>
      <c r="M2149" s="233">
        <f>B2141</f>
        <v>10.885109999999999</v>
      </c>
      <c r="N2149" s="234"/>
      <c r="R2149" s="235" t="s">
        <v>1120</v>
      </c>
      <c r="S2149" s="236"/>
      <c r="T2149" s="233">
        <f>M2149</f>
        <v>10.885109999999999</v>
      </c>
      <c r="U2149" s="234"/>
    </row>
    <row r="2150" spans="1:21" ht="25.5" customHeight="1" thickBot="1" x14ac:dyDescent="0.3">
      <c r="A2150" s="253" t="s">
        <v>620</v>
      </c>
      <c r="B2150" s="252"/>
      <c r="C2150" s="252"/>
      <c r="D2150" s="252"/>
      <c r="E2150" s="252"/>
      <c r="F2150" s="252"/>
      <c r="J2150">
        <v>1</v>
      </c>
    </row>
    <row r="2151" spans="1:21" ht="39.75" thickBot="1" x14ac:dyDescent="0.3">
      <c r="A2151" s="84" t="s">
        <v>605</v>
      </c>
      <c r="B2151" s="83" t="s">
        <v>606</v>
      </c>
      <c r="C2151" s="83" t="s">
        <v>617</v>
      </c>
      <c r="D2151" s="83" t="s">
        <v>608</v>
      </c>
      <c r="E2151" s="83" t="s">
        <v>609</v>
      </c>
      <c r="F2151" s="95" t="s">
        <v>610</v>
      </c>
      <c r="J2151">
        <v>2</v>
      </c>
    </row>
    <row r="2152" spans="1:21" x14ac:dyDescent="0.25">
      <c r="A2152" s="109" t="s">
        <v>592</v>
      </c>
      <c r="B2152" s="77">
        <v>1</v>
      </c>
      <c r="C2152" s="77">
        <v>3.0031300000000001E-3</v>
      </c>
      <c r="D2152" s="77">
        <v>3.0031300000000001E-3</v>
      </c>
      <c r="E2152" s="77">
        <v>34.729999999999997</v>
      </c>
      <c r="F2152" s="78">
        <v>9.7999999999999997E-3</v>
      </c>
      <c r="J2152">
        <v>3</v>
      </c>
    </row>
    <row r="2153" spans="1:21" x14ac:dyDescent="0.25">
      <c r="A2153" s="79"/>
      <c r="J2153">
        <v>4</v>
      </c>
    </row>
    <row r="2154" spans="1:21" x14ac:dyDescent="0.25">
      <c r="A2154" s="79"/>
      <c r="J2154">
        <v>5</v>
      </c>
    </row>
    <row r="2155" spans="1:21" x14ac:dyDescent="0.25">
      <c r="J2155">
        <v>6</v>
      </c>
    </row>
    <row r="2156" spans="1:21" x14ac:dyDescent="0.25">
      <c r="A2156" s="80"/>
      <c r="J2156">
        <v>7</v>
      </c>
    </row>
    <row r="2157" spans="1:21" ht="31.5" x14ac:dyDescent="0.25">
      <c r="A2157" s="64" t="s">
        <v>590</v>
      </c>
      <c r="J2157">
        <v>8</v>
      </c>
    </row>
    <row r="2158" spans="1:21" x14ac:dyDescent="0.25">
      <c r="A2158" s="79"/>
      <c r="J2158">
        <v>9</v>
      </c>
    </row>
    <row r="2159" spans="1:21" ht="25.5" x14ac:dyDescent="0.25">
      <c r="A2159" s="81" t="s">
        <v>595</v>
      </c>
      <c r="J2159">
        <v>10</v>
      </c>
    </row>
    <row r="2160" spans="1:21" x14ac:dyDescent="0.25">
      <c r="A2160" s="81"/>
      <c r="J2160">
        <v>11</v>
      </c>
    </row>
    <row r="2161" spans="1:21" ht="51" x14ac:dyDescent="0.25">
      <c r="A2161" s="81" t="s">
        <v>803</v>
      </c>
      <c r="J2161">
        <v>12</v>
      </c>
    </row>
    <row r="2162" spans="1:21" ht="15.75" thickBot="1" x14ac:dyDescent="0.3">
      <c r="A2162" s="65"/>
      <c r="J2162">
        <v>13</v>
      </c>
    </row>
    <row r="2163" spans="1:21" ht="39.75" thickBot="1" x14ac:dyDescent="0.3">
      <c r="A2163" s="90" t="s">
        <v>605</v>
      </c>
      <c r="B2163" s="91" t="s">
        <v>606</v>
      </c>
      <c r="C2163" s="91" t="s">
        <v>607</v>
      </c>
      <c r="D2163" s="91" t="s">
        <v>608</v>
      </c>
      <c r="E2163" s="91" t="s">
        <v>609</v>
      </c>
      <c r="F2163" s="92" t="s">
        <v>610</v>
      </c>
      <c r="J2163">
        <v>14</v>
      </c>
    </row>
    <row r="2164" spans="1:21" ht="15.75" thickBot="1" x14ac:dyDescent="0.3">
      <c r="A2164" s="110" t="s">
        <v>611</v>
      </c>
      <c r="B2164" s="68">
        <v>13</v>
      </c>
      <c r="C2164" s="68">
        <v>1.069063E-2</v>
      </c>
      <c r="D2164" s="68">
        <v>8.2235999999999995E-4</v>
      </c>
      <c r="E2164" s="68">
        <v>2.39</v>
      </c>
      <c r="F2164" s="74">
        <v>4.4299999999999999E-2</v>
      </c>
      <c r="J2164">
        <v>15</v>
      </c>
    </row>
    <row r="2165" spans="1:21" ht="15.75" thickBot="1" x14ac:dyDescent="0.3">
      <c r="A2165" s="110" t="s">
        <v>612</v>
      </c>
      <c r="B2165" s="68">
        <v>18</v>
      </c>
      <c r="C2165" s="68">
        <v>6.20625E-3</v>
      </c>
      <c r="D2165" s="68">
        <v>3.4478999999999998E-4</v>
      </c>
      <c r="E2165" s="68"/>
      <c r="F2165" s="74"/>
      <c r="J2165">
        <v>16</v>
      </c>
    </row>
    <row r="2166" spans="1:21" ht="25.5" x14ac:dyDescent="0.25">
      <c r="A2166" s="109" t="s">
        <v>613</v>
      </c>
      <c r="B2166" s="77">
        <v>31</v>
      </c>
      <c r="C2166" s="77">
        <v>1.689688E-2</v>
      </c>
      <c r="D2166" s="77"/>
      <c r="E2166" s="77"/>
      <c r="F2166" s="78"/>
      <c r="J2166">
        <v>17</v>
      </c>
    </row>
    <row r="2167" spans="1:21" ht="15.75" thickBot="1" x14ac:dyDescent="0.3">
      <c r="A2167" s="65"/>
      <c r="J2167">
        <v>18</v>
      </c>
    </row>
    <row r="2168" spans="1:21" ht="27" thickBot="1" x14ac:dyDescent="0.3">
      <c r="A2168" s="93" t="s">
        <v>614</v>
      </c>
      <c r="B2168" s="91" t="s">
        <v>615</v>
      </c>
      <c r="C2168" s="91" t="s">
        <v>616</v>
      </c>
      <c r="D2168" s="92" t="s">
        <v>804</v>
      </c>
      <c r="J2168">
        <v>19</v>
      </c>
    </row>
    <row r="2169" spans="1:21" x14ac:dyDescent="0.25">
      <c r="A2169" s="94">
        <v>0.63269799999999998</v>
      </c>
      <c r="B2169" s="77">
        <v>12.40489</v>
      </c>
      <c r="C2169" s="77">
        <v>1.8568999999999999E-2</v>
      </c>
      <c r="D2169" s="78">
        <v>0.14968799999999999</v>
      </c>
      <c r="J2169">
        <v>20</v>
      </c>
    </row>
    <row r="2170" spans="1:21" ht="15.75" thickBot="1" x14ac:dyDescent="0.3">
      <c r="A2170" s="65"/>
      <c r="J2170">
        <v>21</v>
      </c>
    </row>
    <row r="2171" spans="1:21" ht="39.75" thickBot="1" x14ac:dyDescent="0.3">
      <c r="A2171" s="90" t="s">
        <v>605</v>
      </c>
      <c r="B2171" s="91" t="s">
        <v>606</v>
      </c>
      <c r="C2171" s="91" t="s">
        <v>617</v>
      </c>
      <c r="D2171" s="91" t="s">
        <v>608</v>
      </c>
      <c r="E2171" s="91" t="s">
        <v>609</v>
      </c>
      <c r="F2171" s="92" t="s">
        <v>610</v>
      </c>
      <c r="K2171" s="241" t="s">
        <v>1119</v>
      </c>
      <c r="L2171" s="241"/>
      <c r="M2171" s="112" t="str">
        <f>F2171</f>
        <v>Pr &gt; F</v>
      </c>
      <c r="N2171" s="113" t="str">
        <f>A2161</f>
        <v>Variable dependiente: P1FPCM4</v>
      </c>
      <c r="R2171" s="242" t="str">
        <f>K2171</f>
        <v>Fuente de variación (FV)</v>
      </c>
      <c r="S2171" s="242"/>
      <c r="T2171" s="112"/>
      <c r="U2171" s="114" t="str">
        <f>N2171</f>
        <v>Variable dependiente: P1FPCM4</v>
      </c>
    </row>
    <row r="2172" spans="1:21" ht="16.5" thickBot="1" x14ac:dyDescent="0.3">
      <c r="A2172" s="110" t="s">
        <v>594</v>
      </c>
      <c r="B2172" s="68">
        <v>3</v>
      </c>
      <c r="C2172" s="68">
        <v>2.4593800000000002E-3</v>
      </c>
      <c r="D2172" s="68">
        <v>8.1979000000000004E-4</v>
      </c>
      <c r="E2172" s="68">
        <v>2.38</v>
      </c>
      <c r="F2172" s="74">
        <v>0.1038</v>
      </c>
      <c r="K2172" s="243" t="str">
        <f>A2172</f>
        <v>Rep</v>
      </c>
      <c r="L2172" s="244"/>
      <c r="M2172" s="115">
        <f>F2172</f>
        <v>0.1038</v>
      </c>
      <c r="N2172" s="115"/>
      <c r="R2172" s="245" t="str">
        <f>K2172</f>
        <v>Rep</v>
      </c>
      <c r="S2172" s="246"/>
      <c r="T2172" s="116">
        <f>M2172</f>
        <v>0.1038</v>
      </c>
      <c r="U2172" s="115"/>
    </row>
    <row r="2173" spans="1:21" ht="16.5" thickBot="1" x14ac:dyDescent="0.3">
      <c r="A2173" s="110" t="s">
        <v>592</v>
      </c>
      <c r="B2173" s="68">
        <v>1</v>
      </c>
      <c r="C2173" s="68">
        <v>2.5313000000000001E-4</v>
      </c>
      <c r="D2173" s="68">
        <v>2.5313000000000001E-4</v>
      </c>
      <c r="E2173" s="68">
        <v>0.73</v>
      </c>
      <c r="F2173" s="74">
        <v>0.40279999999999999</v>
      </c>
      <c r="K2173" s="237" t="str">
        <f>A2180</f>
        <v>A</v>
      </c>
      <c r="L2173" s="238"/>
      <c r="M2173" s="117">
        <f>F2180</f>
        <v>0.54720000000000002</v>
      </c>
      <c r="N2173" s="117"/>
      <c r="R2173" s="239" t="str">
        <f t="shared" ref="R2173:R2176" si="174">K2173</f>
        <v>A</v>
      </c>
      <c r="S2173" s="240"/>
      <c r="T2173" s="118">
        <f t="shared" ref="T2173:T2176" si="175">M2173</f>
        <v>0.54720000000000002</v>
      </c>
      <c r="U2173" s="117"/>
    </row>
    <row r="2174" spans="1:21" ht="16.5" thickBot="1" x14ac:dyDescent="0.3">
      <c r="A2174" s="110" t="s">
        <v>618</v>
      </c>
      <c r="B2174" s="68">
        <v>3</v>
      </c>
      <c r="C2174" s="68">
        <v>1.6593700000000001E-3</v>
      </c>
      <c r="D2174" s="68">
        <v>5.5312000000000004E-4</v>
      </c>
      <c r="E2174" s="68">
        <v>1.6</v>
      </c>
      <c r="F2174" s="74">
        <v>0.22339999999999999</v>
      </c>
      <c r="K2174" s="237" t="str">
        <f>A2174</f>
        <v>A*Rep</v>
      </c>
      <c r="L2174" s="238"/>
      <c r="M2174" s="117">
        <f>F2174</f>
        <v>0.22339999999999999</v>
      </c>
      <c r="N2174" s="119"/>
      <c r="R2174" s="239" t="str">
        <f t="shared" si="174"/>
        <v>A*Rep</v>
      </c>
      <c r="S2174" s="240"/>
      <c r="T2174" s="118">
        <f t="shared" si="175"/>
        <v>0.22339999999999999</v>
      </c>
      <c r="U2174" s="119"/>
    </row>
    <row r="2175" spans="1:21" ht="16.5" thickBot="1" x14ac:dyDescent="0.3">
      <c r="A2175" s="110" t="s">
        <v>593</v>
      </c>
      <c r="B2175" s="68">
        <v>3</v>
      </c>
      <c r="C2175" s="68">
        <v>4.9843800000000001E-3</v>
      </c>
      <c r="D2175" s="68">
        <v>1.66146E-3</v>
      </c>
      <c r="E2175" s="68">
        <v>4.82</v>
      </c>
      <c r="F2175" s="74">
        <v>1.24E-2</v>
      </c>
      <c r="K2175" s="237" t="str">
        <f>A2175</f>
        <v>B</v>
      </c>
      <c r="L2175" s="238"/>
      <c r="M2175" s="117">
        <f>F2175</f>
        <v>1.24E-2</v>
      </c>
      <c r="N2175" s="117"/>
      <c r="R2175" s="239" t="str">
        <f t="shared" si="174"/>
        <v>B</v>
      </c>
      <c r="S2175" s="240"/>
      <c r="T2175" s="118">
        <f t="shared" si="175"/>
        <v>1.24E-2</v>
      </c>
      <c r="U2175" s="117"/>
    </row>
    <row r="2176" spans="1:21" ht="15.75" x14ac:dyDescent="0.25">
      <c r="A2176" s="109" t="s">
        <v>619</v>
      </c>
      <c r="B2176" s="77">
        <v>3</v>
      </c>
      <c r="C2176" s="77">
        <v>1.3343700000000001E-3</v>
      </c>
      <c r="D2176" s="77">
        <v>4.4478999999999997E-4</v>
      </c>
      <c r="E2176" s="77">
        <v>1.29</v>
      </c>
      <c r="F2176" s="78">
        <v>0.30809999999999998</v>
      </c>
      <c r="K2176" s="237" t="str">
        <f>A2176</f>
        <v>A*B</v>
      </c>
      <c r="L2176" s="238"/>
      <c r="M2176" s="117">
        <f>F2176</f>
        <v>0.30809999999999998</v>
      </c>
      <c r="N2176" s="117"/>
      <c r="R2176" s="239" t="str">
        <f t="shared" si="174"/>
        <v>A*B</v>
      </c>
      <c r="S2176" s="240"/>
      <c r="T2176" s="118">
        <f t="shared" si="175"/>
        <v>0.30809999999999998</v>
      </c>
      <c r="U2176" s="117"/>
    </row>
    <row r="2177" spans="1:21" ht="16.5" thickBot="1" x14ac:dyDescent="0.3">
      <c r="A2177" s="65"/>
      <c r="K2177" s="231" t="s">
        <v>1120</v>
      </c>
      <c r="L2177" s="232"/>
      <c r="M2177" s="233">
        <f>B2169</f>
        <v>12.40489</v>
      </c>
      <c r="N2177" s="234"/>
      <c r="R2177" s="235" t="s">
        <v>1120</v>
      </c>
      <c r="S2177" s="236"/>
      <c r="T2177" s="233">
        <f>M2177</f>
        <v>12.40489</v>
      </c>
      <c r="U2177" s="234"/>
    </row>
    <row r="2178" spans="1:21" ht="25.5" customHeight="1" thickBot="1" x14ac:dyDescent="0.3">
      <c r="A2178" s="253" t="s">
        <v>620</v>
      </c>
      <c r="B2178" s="252"/>
      <c r="C2178" s="252"/>
      <c r="D2178" s="252"/>
      <c r="E2178" s="252"/>
      <c r="F2178" s="252"/>
      <c r="J2178">
        <v>1</v>
      </c>
    </row>
    <row r="2179" spans="1:21" ht="39.75" thickBot="1" x14ac:dyDescent="0.3">
      <c r="A2179" s="84" t="s">
        <v>605</v>
      </c>
      <c r="B2179" s="83" t="s">
        <v>606</v>
      </c>
      <c r="C2179" s="83" t="s">
        <v>617</v>
      </c>
      <c r="D2179" s="83" t="s">
        <v>608</v>
      </c>
      <c r="E2179" s="83" t="s">
        <v>609</v>
      </c>
      <c r="F2179" s="95" t="s">
        <v>610</v>
      </c>
      <c r="J2179">
        <v>2</v>
      </c>
    </row>
    <row r="2180" spans="1:21" x14ac:dyDescent="0.25">
      <c r="A2180" s="109" t="s">
        <v>592</v>
      </c>
      <c r="B2180" s="77">
        <v>1</v>
      </c>
      <c r="C2180" s="77">
        <v>2.5313000000000001E-4</v>
      </c>
      <c r="D2180" s="77">
        <v>2.5313000000000001E-4</v>
      </c>
      <c r="E2180" s="77">
        <v>0.46</v>
      </c>
      <c r="F2180" s="78">
        <v>0.54720000000000002</v>
      </c>
      <c r="J2180">
        <v>3</v>
      </c>
    </row>
    <row r="2181" spans="1:21" x14ac:dyDescent="0.25">
      <c r="A2181" s="79"/>
      <c r="J2181">
        <v>4</v>
      </c>
    </row>
    <row r="2182" spans="1:21" x14ac:dyDescent="0.25">
      <c r="A2182" s="79"/>
      <c r="J2182">
        <v>5</v>
      </c>
    </row>
    <row r="2183" spans="1:21" x14ac:dyDescent="0.25">
      <c r="J2183">
        <v>6</v>
      </c>
    </row>
    <row r="2184" spans="1:21" x14ac:dyDescent="0.25">
      <c r="A2184" s="80"/>
      <c r="J2184">
        <v>7</v>
      </c>
    </row>
    <row r="2185" spans="1:21" ht="31.5" x14ac:dyDescent="0.25">
      <c r="A2185" s="64" t="s">
        <v>590</v>
      </c>
      <c r="J2185">
        <v>8</v>
      </c>
    </row>
    <row r="2186" spans="1:21" x14ac:dyDescent="0.25">
      <c r="A2186" s="79"/>
      <c r="J2186">
        <v>9</v>
      </c>
    </row>
    <row r="2187" spans="1:21" ht="25.5" x14ac:dyDescent="0.25">
      <c r="A2187" s="81" t="s">
        <v>595</v>
      </c>
      <c r="J2187">
        <v>10</v>
      </c>
    </row>
    <row r="2188" spans="1:21" x14ac:dyDescent="0.25">
      <c r="A2188" s="81"/>
      <c r="J2188">
        <v>11</v>
      </c>
    </row>
    <row r="2189" spans="1:21" ht="51" x14ac:dyDescent="0.25">
      <c r="A2189" s="81" t="s">
        <v>805</v>
      </c>
      <c r="J2189">
        <v>12</v>
      </c>
    </row>
    <row r="2190" spans="1:21" ht="15.75" thickBot="1" x14ac:dyDescent="0.3">
      <c r="A2190" s="65"/>
      <c r="J2190">
        <v>13</v>
      </c>
    </row>
    <row r="2191" spans="1:21" ht="39.75" thickBot="1" x14ac:dyDescent="0.3">
      <c r="A2191" s="90" t="s">
        <v>605</v>
      </c>
      <c r="B2191" s="91" t="s">
        <v>606</v>
      </c>
      <c r="C2191" s="91" t="s">
        <v>607</v>
      </c>
      <c r="D2191" s="91" t="s">
        <v>608</v>
      </c>
      <c r="E2191" s="91" t="s">
        <v>609</v>
      </c>
      <c r="F2191" s="92" t="s">
        <v>610</v>
      </c>
      <c r="J2191">
        <v>14</v>
      </c>
    </row>
    <row r="2192" spans="1:21" ht="15.75" thickBot="1" x14ac:dyDescent="0.3">
      <c r="A2192" s="110" t="s">
        <v>611</v>
      </c>
      <c r="B2192" s="68">
        <v>13</v>
      </c>
      <c r="C2192" s="68">
        <v>4.6240620000000003E-2</v>
      </c>
      <c r="D2192" s="68">
        <v>3.55697E-3</v>
      </c>
      <c r="E2192" s="68">
        <v>4.88</v>
      </c>
      <c r="F2192" s="74">
        <v>1.1999999999999999E-3</v>
      </c>
      <c r="J2192">
        <v>15</v>
      </c>
    </row>
    <row r="2193" spans="1:21" ht="15.75" thickBot="1" x14ac:dyDescent="0.3">
      <c r="A2193" s="110" t="s">
        <v>612</v>
      </c>
      <c r="B2193" s="68">
        <v>18</v>
      </c>
      <c r="C2193" s="68">
        <v>1.3131250000000001E-2</v>
      </c>
      <c r="D2193" s="68">
        <v>7.2950999999999995E-4</v>
      </c>
      <c r="E2193" s="68"/>
      <c r="F2193" s="74"/>
      <c r="J2193">
        <v>16</v>
      </c>
    </row>
    <row r="2194" spans="1:21" ht="25.5" x14ac:dyDescent="0.25">
      <c r="A2194" s="109" t="s">
        <v>613</v>
      </c>
      <c r="B2194" s="77">
        <v>31</v>
      </c>
      <c r="C2194" s="77">
        <v>5.9371880000000002E-2</v>
      </c>
      <c r="D2194" s="77"/>
      <c r="E2194" s="77"/>
      <c r="F2194" s="78"/>
      <c r="J2194">
        <v>17</v>
      </c>
    </row>
    <row r="2195" spans="1:21" ht="15.75" thickBot="1" x14ac:dyDescent="0.3">
      <c r="A2195" s="65"/>
      <c r="J2195">
        <v>18</v>
      </c>
    </row>
    <row r="2196" spans="1:21" ht="27" thickBot="1" x14ac:dyDescent="0.3">
      <c r="A2196" s="93" t="s">
        <v>614</v>
      </c>
      <c r="B2196" s="91" t="s">
        <v>615</v>
      </c>
      <c r="C2196" s="91" t="s">
        <v>616</v>
      </c>
      <c r="D2196" s="92" t="s">
        <v>806</v>
      </c>
      <c r="J2196">
        <v>19</v>
      </c>
    </row>
    <row r="2197" spans="1:21" x14ac:dyDescent="0.25">
      <c r="A2197" s="94">
        <v>0.77883000000000002</v>
      </c>
      <c r="B2197" s="77">
        <v>20.14696</v>
      </c>
      <c r="C2197" s="77">
        <v>2.7009999999999999E-2</v>
      </c>
      <c r="D2197" s="78">
        <v>0.13406299999999999</v>
      </c>
      <c r="J2197">
        <v>20</v>
      </c>
    </row>
    <row r="2198" spans="1:21" ht="15.75" thickBot="1" x14ac:dyDescent="0.3">
      <c r="A2198" s="65"/>
      <c r="J2198">
        <v>21</v>
      </c>
    </row>
    <row r="2199" spans="1:21" ht="39.75" thickBot="1" x14ac:dyDescent="0.3">
      <c r="A2199" s="90" t="s">
        <v>605</v>
      </c>
      <c r="B2199" s="91" t="s">
        <v>606</v>
      </c>
      <c r="C2199" s="91" t="s">
        <v>617</v>
      </c>
      <c r="D2199" s="91" t="s">
        <v>608</v>
      </c>
      <c r="E2199" s="91" t="s">
        <v>609</v>
      </c>
      <c r="F2199" s="92" t="s">
        <v>610</v>
      </c>
      <c r="K2199" s="241" t="s">
        <v>1119</v>
      </c>
      <c r="L2199" s="241"/>
      <c r="M2199" s="112" t="str">
        <f>F2199</f>
        <v>Pr &gt; F</v>
      </c>
      <c r="N2199" s="113" t="str">
        <f>A2189</f>
        <v>Variable dependiente: P1FPCM5</v>
      </c>
      <c r="R2199" s="242" t="str">
        <f>K2199</f>
        <v>Fuente de variación (FV)</v>
      </c>
      <c r="S2199" s="242"/>
      <c r="T2199" s="112"/>
      <c r="U2199" s="114" t="str">
        <f>N2199</f>
        <v>Variable dependiente: P1FPCM5</v>
      </c>
    </row>
    <row r="2200" spans="1:21" ht="16.5" thickBot="1" x14ac:dyDescent="0.3">
      <c r="A2200" s="110" t="s">
        <v>594</v>
      </c>
      <c r="B2200" s="68">
        <v>3</v>
      </c>
      <c r="C2200" s="68">
        <v>1.008438E-2</v>
      </c>
      <c r="D2200" s="68">
        <v>3.3614600000000001E-3</v>
      </c>
      <c r="E2200" s="68">
        <v>4.6100000000000003</v>
      </c>
      <c r="F2200" s="74">
        <v>1.46E-2</v>
      </c>
      <c r="K2200" s="243" t="str">
        <f>A2200</f>
        <v>Rep</v>
      </c>
      <c r="L2200" s="244"/>
      <c r="M2200" s="115">
        <f>F2200</f>
        <v>1.46E-2</v>
      </c>
      <c r="N2200" s="115"/>
      <c r="R2200" s="245" t="str">
        <f>K2200</f>
        <v>Rep</v>
      </c>
      <c r="S2200" s="246"/>
      <c r="T2200" s="116">
        <f>M2200</f>
        <v>1.46E-2</v>
      </c>
      <c r="U2200" s="115"/>
    </row>
    <row r="2201" spans="1:21" ht="16.5" thickBot="1" x14ac:dyDescent="0.3">
      <c r="A2201" s="110" t="s">
        <v>592</v>
      </c>
      <c r="B2201" s="68">
        <v>1</v>
      </c>
      <c r="C2201" s="68">
        <v>6.9031300000000004E-3</v>
      </c>
      <c r="D2201" s="68">
        <v>6.9031300000000004E-3</v>
      </c>
      <c r="E2201" s="68">
        <v>9.4600000000000009</v>
      </c>
      <c r="F2201" s="74">
        <v>6.4999999999999997E-3</v>
      </c>
      <c r="K2201" s="237" t="str">
        <f>A2208</f>
        <v>A</v>
      </c>
      <c r="L2201" s="238"/>
      <c r="M2201" s="117">
        <f>F2208</f>
        <v>7.2900000000000006E-2</v>
      </c>
      <c r="N2201" s="117"/>
      <c r="R2201" s="239" t="str">
        <f t="shared" ref="R2201:R2204" si="176">K2201</f>
        <v>A</v>
      </c>
      <c r="S2201" s="240"/>
      <c r="T2201" s="118">
        <f t="shared" ref="T2201:T2204" si="177">M2201</f>
        <v>7.2900000000000006E-2</v>
      </c>
      <c r="U2201" s="117"/>
    </row>
    <row r="2202" spans="1:21" ht="16.5" thickBot="1" x14ac:dyDescent="0.3">
      <c r="A2202" s="110" t="s">
        <v>618</v>
      </c>
      <c r="B2202" s="68">
        <v>3</v>
      </c>
      <c r="C2202" s="68">
        <v>2.8093800000000002E-3</v>
      </c>
      <c r="D2202" s="68">
        <v>9.3645999999999996E-4</v>
      </c>
      <c r="E2202" s="68">
        <v>1.28</v>
      </c>
      <c r="F2202" s="74">
        <v>0.31019999999999998</v>
      </c>
      <c r="K2202" s="237" t="str">
        <f>A2202</f>
        <v>A*Rep</v>
      </c>
      <c r="L2202" s="238"/>
      <c r="M2202" s="117">
        <f>F2202</f>
        <v>0.31019999999999998</v>
      </c>
      <c r="N2202" s="119"/>
      <c r="R2202" s="239" t="str">
        <f t="shared" si="176"/>
        <v>A*Rep</v>
      </c>
      <c r="S2202" s="240"/>
      <c r="T2202" s="118">
        <f t="shared" si="177"/>
        <v>0.31019999999999998</v>
      </c>
      <c r="U2202" s="119"/>
    </row>
    <row r="2203" spans="1:21" ht="16.5" thickBot="1" x14ac:dyDescent="0.3">
      <c r="A2203" s="110" t="s">
        <v>593</v>
      </c>
      <c r="B2203" s="68">
        <v>3</v>
      </c>
      <c r="C2203" s="68">
        <v>2.0784380000000002E-2</v>
      </c>
      <c r="D2203" s="68">
        <v>6.9281300000000002E-3</v>
      </c>
      <c r="E2203" s="68">
        <v>9.5</v>
      </c>
      <c r="F2203" s="74">
        <v>5.9999999999999995E-4</v>
      </c>
      <c r="K2203" s="237" t="str">
        <f>A2203</f>
        <v>B</v>
      </c>
      <c r="L2203" s="238"/>
      <c r="M2203" s="117">
        <f>F2203</f>
        <v>5.9999999999999995E-4</v>
      </c>
      <c r="N2203" s="117"/>
      <c r="R2203" s="239" t="str">
        <f t="shared" si="176"/>
        <v>B</v>
      </c>
      <c r="S2203" s="240"/>
      <c r="T2203" s="118">
        <f t="shared" si="177"/>
        <v>5.9999999999999995E-4</v>
      </c>
      <c r="U2203" s="117"/>
    </row>
    <row r="2204" spans="1:21" ht="15.75" x14ac:dyDescent="0.25">
      <c r="A2204" s="109" t="s">
        <v>619</v>
      </c>
      <c r="B2204" s="77">
        <v>3</v>
      </c>
      <c r="C2204" s="77">
        <v>5.6593800000000003E-3</v>
      </c>
      <c r="D2204" s="77">
        <v>1.88646E-3</v>
      </c>
      <c r="E2204" s="77">
        <v>2.59</v>
      </c>
      <c r="F2204" s="78">
        <v>8.5000000000000006E-2</v>
      </c>
      <c r="K2204" s="237" t="str">
        <f>A2204</f>
        <v>A*B</v>
      </c>
      <c r="L2204" s="238"/>
      <c r="M2204" s="117">
        <f>F2204</f>
        <v>8.5000000000000006E-2</v>
      </c>
      <c r="N2204" s="117"/>
      <c r="R2204" s="239" t="str">
        <f t="shared" si="176"/>
        <v>A*B</v>
      </c>
      <c r="S2204" s="240"/>
      <c r="T2204" s="118">
        <f t="shared" si="177"/>
        <v>8.5000000000000006E-2</v>
      </c>
      <c r="U2204" s="117"/>
    </row>
    <row r="2205" spans="1:21" ht="16.5" thickBot="1" x14ac:dyDescent="0.3">
      <c r="A2205" s="65"/>
      <c r="K2205" s="231" t="s">
        <v>1120</v>
      </c>
      <c r="L2205" s="232"/>
      <c r="M2205" s="233">
        <f>B2197</f>
        <v>20.14696</v>
      </c>
      <c r="N2205" s="234"/>
      <c r="R2205" s="235" t="s">
        <v>1120</v>
      </c>
      <c r="S2205" s="236"/>
      <c r="T2205" s="233">
        <f>M2205</f>
        <v>20.14696</v>
      </c>
      <c r="U2205" s="234"/>
    </row>
    <row r="2206" spans="1:21" ht="25.5" customHeight="1" thickBot="1" x14ac:dyDescent="0.3">
      <c r="A2206" s="253" t="s">
        <v>620</v>
      </c>
      <c r="B2206" s="252"/>
      <c r="C2206" s="252"/>
      <c r="D2206" s="252"/>
      <c r="E2206" s="252"/>
      <c r="F2206" s="252"/>
      <c r="J2206">
        <v>1</v>
      </c>
    </row>
    <row r="2207" spans="1:21" ht="39.75" thickBot="1" x14ac:dyDescent="0.3">
      <c r="A2207" s="84" t="s">
        <v>605</v>
      </c>
      <c r="B2207" s="83" t="s">
        <v>606</v>
      </c>
      <c r="C2207" s="83" t="s">
        <v>617</v>
      </c>
      <c r="D2207" s="83" t="s">
        <v>608</v>
      </c>
      <c r="E2207" s="83" t="s">
        <v>609</v>
      </c>
      <c r="F2207" s="95" t="s">
        <v>610</v>
      </c>
      <c r="J2207">
        <v>2</v>
      </c>
    </row>
    <row r="2208" spans="1:21" x14ac:dyDescent="0.25">
      <c r="A2208" s="109" t="s">
        <v>592</v>
      </c>
      <c r="B2208" s="77">
        <v>1</v>
      </c>
      <c r="C2208" s="77">
        <v>6.9031300000000004E-3</v>
      </c>
      <c r="D2208" s="77">
        <v>6.9031300000000004E-3</v>
      </c>
      <c r="E2208" s="77">
        <v>7.37</v>
      </c>
      <c r="F2208" s="78">
        <v>7.2900000000000006E-2</v>
      </c>
      <c r="J2208">
        <v>3</v>
      </c>
    </row>
    <row r="2209" spans="1:10" x14ac:dyDescent="0.25">
      <c r="A2209" s="79"/>
      <c r="J2209">
        <v>4</v>
      </c>
    </row>
    <row r="2210" spans="1:10" x14ac:dyDescent="0.25">
      <c r="A2210" s="79"/>
      <c r="J2210">
        <v>5</v>
      </c>
    </row>
    <row r="2211" spans="1:10" x14ac:dyDescent="0.25">
      <c r="J2211">
        <v>6</v>
      </c>
    </row>
    <row r="2212" spans="1:10" x14ac:dyDescent="0.25">
      <c r="A2212" s="80"/>
      <c r="J2212">
        <v>7</v>
      </c>
    </row>
    <row r="2213" spans="1:10" ht="31.5" x14ac:dyDescent="0.25">
      <c r="A2213" s="64" t="s">
        <v>590</v>
      </c>
      <c r="J2213">
        <v>8</v>
      </c>
    </row>
    <row r="2214" spans="1:10" x14ac:dyDescent="0.25">
      <c r="A2214" s="79"/>
      <c r="J2214">
        <v>9</v>
      </c>
    </row>
    <row r="2215" spans="1:10" ht="25.5" x14ac:dyDescent="0.25">
      <c r="A2215" s="81" t="s">
        <v>595</v>
      </c>
      <c r="J2215">
        <v>10</v>
      </c>
    </row>
    <row r="2216" spans="1:10" x14ac:dyDescent="0.25">
      <c r="A2216" s="81"/>
      <c r="J2216">
        <v>11</v>
      </c>
    </row>
    <row r="2217" spans="1:10" ht="51" x14ac:dyDescent="0.25">
      <c r="A2217" s="81" t="s">
        <v>807</v>
      </c>
      <c r="J2217">
        <v>12</v>
      </c>
    </row>
    <row r="2218" spans="1:10" ht="15.75" thickBot="1" x14ac:dyDescent="0.3">
      <c r="A2218" s="65"/>
      <c r="J2218">
        <v>13</v>
      </c>
    </row>
    <row r="2219" spans="1:10" ht="39.75" thickBot="1" x14ac:dyDescent="0.3">
      <c r="A2219" s="90" t="s">
        <v>605</v>
      </c>
      <c r="B2219" s="91" t="s">
        <v>606</v>
      </c>
      <c r="C2219" s="91" t="s">
        <v>607</v>
      </c>
      <c r="D2219" s="91" t="s">
        <v>608</v>
      </c>
      <c r="E2219" s="91" t="s">
        <v>609</v>
      </c>
      <c r="F2219" s="92" t="s">
        <v>610</v>
      </c>
      <c r="J2219">
        <v>14</v>
      </c>
    </row>
    <row r="2220" spans="1:10" ht="15.75" thickBot="1" x14ac:dyDescent="0.3">
      <c r="A2220" s="110" t="s">
        <v>611</v>
      </c>
      <c r="B2220" s="68">
        <v>13</v>
      </c>
      <c r="C2220" s="68">
        <v>6.1915629999999999E-2</v>
      </c>
      <c r="D2220" s="68">
        <v>4.7627399999999997E-3</v>
      </c>
      <c r="E2220" s="68">
        <v>3.15</v>
      </c>
      <c r="F2220" s="74">
        <v>1.29E-2</v>
      </c>
      <c r="J2220">
        <v>15</v>
      </c>
    </row>
    <row r="2221" spans="1:10" ht="15.75" thickBot="1" x14ac:dyDescent="0.3">
      <c r="A2221" s="110" t="s">
        <v>612</v>
      </c>
      <c r="B2221" s="68">
        <v>18</v>
      </c>
      <c r="C2221" s="68">
        <v>2.7206250000000001E-2</v>
      </c>
      <c r="D2221" s="68">
        <v>1.5114600000000001E-3</v>
      </c>
      <c r="E2221" s="68"/>
      <c r="F2221" s="74"/>
      <c r="J2221">
        <v>16</v>
      </c>
    </row>
    <row r="2222" spans="1:10" ht="25.5" x14ac:dyDescent="0.25">
      <c r="A2222" s="109" t="s">
        <v>613</v>
      </c>
      <c r="B2222" s="77">
        <v>31</v>
      </c>
      <c r="C2222" s="77">
        <v>8.9121880000000001E-2</v>
      </c>
      <c r="D2222" s="77"/>
      <c r="E2222" s="77"/>
      <c r="F2222" s="78"/>
      <c r="J2222">
        <v>17</v>
      </c>
    </row>
    <row r="2223" spans="1:10" ht="15.75" thickBot="1" x14ac:dyDescent="0.3">
      <c r="A2223" s="65"/>
      <c r="J2223">
        <v>18</v>
      </c>
    </row>
    <row r="2224" spans="1:10" ht="27" thickBot="1" x14ac:dyDescent="0.3">
      <c r="A2224" s="93" t="s">
        <v>614</v>
      </c>
      <c r="B2224" s="91" t="s">
        <v>615</v>
      </c>
      <c r="C2224" s="91" t="s">
        <v>616</v>
      </c>
      <c r="D2224" s="92" t="s">
        <v>808</v>
      </c>
      <c r="J2224">
        <v>19</v>
      </c>
    </row>
    <row r="2225" spans="1:21" x14ac:dyDescent="0.25">
      <c r="A2225" s="94">
        <v>0.69472999999999996</v>
      </c>
      <c r="B2225" s="77">
        <v>34.27216</v>
      </c>
      <c r="C2225" s="77">
        <v>3.8877000000000002E-2</v>
      </c>
      <c r="D2225" s="78">
        <v>0.113438</v>
      </c>
      <c r="J2225">
        <v>20</v>
      </c>
    </row>
    <row r="2226" spans="1:21" ht="15.75" thickBot="1" x14ac:dyDescent="0.3">
      <c r="A2226" s="65"/>
      <c r="J2226">
        <v>21</v>
      </c>
    </row>
    <row r="2227" spans="1:21" ht="39.75" thickBot="1" x14ac:dyDescent="0.3">
      <c r="A2227" s="90" t="s">
        <v>605</v>
      </c>
      <c r="B2227" s="91" t="s">
        <v>606</v>
      </c>
      <c r="C2227" s="91" t="s">
        <v>617</v>
      </c>
      <c r="D2227" s="91" t="s">
        <v>608</v>
      </c>
      <c r="E2227" s="91" t="s">
        <v>609</v>
      </c>
      <c r="F2227" s="92" t="s">
        <v>610</v>
      </c>
      <c r="K2227" s="241" t="s">
        <v>1119</v>
      </c>
      <c r="L2227" s="241"/>
      <c r="M2227" s="112" t="str">
        <f>F2227</f>
        <v>Pr &gt; F</v>
      </c>
      <c r="N2227" s="113" t="str">
        <f>A2217</f>
        <v>Variable dependiente: P1FPCM6</v>
      </c>
      <c r="R2227" s="242" t="str">
        <f>K2227</f>
        <v>Fuente de variación (FV)</v>
      </c>
      <c r="S2227" s="242"/>
      <c r="T2227" s="112"/>
      <c r="U2227" s="114" t="str">
        <f>N2227</f>
        <v>Variable dependiente: P1FPCM6</v>
      </c>
    </row>
    <row r="2228" spans="1:21" ht="16.5" thickBot="1" x14ac:dyDescent="0.3">
      <c r="A2228" s="110" t="s">
        <v>594</v>
      </c>
      <c r="B2228" s="68">
        <v>3</v>
      </c>
      <c r="C2228" s="68">
        <v>2.5784370000000001E-2</v>
      </c>
      <c r="D2228" s="68">
        <v>8.5947899999999997E-3</v>
      </c>
      <c r="E2228" s="68">
        <v>5.69</v>
      </c>
      <c r="F2228" s="74">
        <v>6.4000000000000003E-3</v>
      </c>
      <c r="K2228" s="243" t="str">
        <f>A2228</f>
        <v>Rep</v>
      </c>
      <c r="L2228" s="244"/>
      <c r="M2228" s="115">
        <f>F2228</f>
        <v>6.4000000000000003E-3</v>
      </c>
      <c r="N2228" s="115"/>
      <c r="R2228" s="245" t="str">
        <f>K2228</f>
        <v>Rep</v>
      </c>
      <c r="S2228" s="246"/>
      <c r="T2228" s="116">
        <f>M2228</f>
        <v>6.4000000000000003E-3</v>
      </c>
      <c r="U2228" s="115"/>
    </row>
    <row r="2229" spans="1:21" ht="16.5" thickBot="1" x14ac:dyDescent="0.3">
      <c r="A2229" s="110" t="s">
        <v>592</v>
      </c>
      <c r="B2229" s="68">
        <v>1</v>
      </c>
      <c r="C2229" s="68">
        <v>8.1281300000000008E-3</v>
      </c>
      <c r="D2229" s="68">
        <v>8.1281300000000008E-3</v>
      </c>
      <c r="E2229" s="68">
        <v>5.38</v>
      </c>
      <c r="F2229" s="74">
        <v>3.2399999999999998E-2</v>
      </c>
      <c r="K2229" s="237" t="str">
        <f>A2236</f>
        <v>A</v>
      </c>
      <c r="L2229" s="238"/>
      <c r="M2229" s="117">
        <f>F2236</f>
        <v>7.9799999999999996E-2</v>
      </c>
      <c r="N2229" s="117"/>
      <c r="R2229" s="239" t="str">
        <f t="shared" ref="R2229:R2232" si="178">K2229</f>
        <v>A</v>
      </c>
      <c r="S2229" s="240"/>
      <c r="T2229" s="118">
        <f t="shared" ref="T2229:T2232" si="179">M2229</f>
        <v>7.9799999999999996E-2</v>
      </c>
      <c r="U2229" s="117"/>
    </row>
    <row r="2230" spans="1:21" ht="16.5" thickBot="1" x14ac:dyDescent="0.3">
      <c r="A2230" s="110" t="s">
        <v>618</v>
      </c>
      <c r="B2230" s="68">
        <v>3</v>
      </c>
      <c r="C2230" s="68">
        <v>3.5843699999999999E-3</v>
      </c>
      <c r="D2230" s="68">
        <v>1.19479E-3</v>
      </c>
      <c r="E2230" s="68">
        <v>0.79</v>
      </c>
      <c r="F2230" s="74">
        <v>0.51490000000000002</v>
      </c>
      <c r="K2230" s="237" t="str">
        <f>A2230</f>
        <v>A*Rep</v>
      </c>
      <c r="L2230" s="238"/>
      <c r="M2230" s="117">
        <f>F2230</f>
        <v>0.51490000000000002</v>
      </c>
      <c r="N2230" s="119"/>
      <c r="R2230" s="239" t="str">
        <f t="shared" si="178"/>
        <v>A*Rep</v>
      </c>
      <c r="S2230" s="240"/>
      <c r="T2230" s="118">
        <f t="shared" si="179"/>
        <v>0.51490000000000002</v>
      </c>
      <c r="U2230" s="119"/>
    </row>
    <row r="2231" spans="1:21" ht="16.5" thickBot="1" x14ac:dyDescent="0.3">
      <c r="A2231" s="110" t="s">
        <v>593</v>
      </c>
      <c r="B2231" s="68">
        <v>3</v>
      </c>
      <c r="C2231" s="68">
        <v>2.325938E-2</v>
      </c>
      <c r="D2231" s="68">
        <v>7.7531299999999996E-3</v>
      </c>
      <c r="E2231" s="68">
        <v>5.13</v>
      </c>
      <c r="F2231" s="74">
        <v>9.7000000000000003E-3</v>
      </c>
      <c r="K2231" s="237" t="str">
        <f>A2231</f>
        <v>B</v>
      </c>
      <c r="L2231" s="238"/>
      <c r="M2231" s="117">
        <f>F2231</f>
        <v>9.7000000000000003E-3</v>
      </c>
      <c r="N2231" s="117"/>
      <c r="R2231" s="239" t="str">
        <f t="shared" si="178"/>
        <v>B</v>
      </c>
      <c r="S2231" s="240"/>
      <c r="T2231" s="118">
        <f t="shared" si="179"/>
        <v>9.7000000000000003E-3</v>
      </c>
      <c r="U2231" s="117"/>
    </row>
    <row r="2232" spans="1:21" ht="15.75" x14ac:dyDescent="0.25">
      <c r="A2232" s="109" t="s">
        <v>619</v>
      </c>
      <c r="B2232" s="77">
        <v>3</v>
      </c>
      <c r="C2232" s="77">
        <v>1.15938E-3</v>
      </c>
      <c r="D2232" s="77">
        <v>3.8645999999999998E-4</v>
      </c>
      <c r="E2232" s="77">
        <v>0.26</v>
      </c>
      <c r="F2232" s="78">
        <v>0.85629999999999995</v>
      </c>
      <c r="K2232" s="237" t="str">
        <f>A2232</f>
        <v>A*B</v>
      </c>
      <c r="L2232" s="238"/>
      <c r="M2232" s="117">
        <f>F2232</f>
        <v>0.85629999999999995</v>
      </c>
      <c r="N2232" s="117"/>
      <c r="R2232" s="239" t="str">
        <f t="shared" si="178"/>
        <v>A*B</v>
      </c>
      <c r="S2232" s="240"/>
      <c r="T2232" s="118">
        <f t="shared" si="179"/>
        <v>0.85629999999999995</v>
      </c>
      <c r="U2232" s="117"/>
    </row>
    <row r="2233" spans="1:21" ht="16.5" thickBot="1" x14ac:dyDescent="0.3">
      <c r="A2233" s="65"/>
      <c r="K2233" s="231" t="s">
        <v>1120</v>
      </c>
      <c r="L2233" s="232"/>
      <c r="M2233" s="233">
        <f>B2225</f>
        <v>34.27216</v>
      </c>
      <c r="N2233" s="234"/>
      <c r="R2233" s="235" t="s">
        <v>1120</v>
      </c>
      <c r="S2233" s="236"/>
      <c r="T2233" s="233">
        <f>M2233</f>
        <v>34.27216</v>
      </c>
      <c r="U2233" s="234"/>
    </row>
    <row r="2234" spans="1:21" ht="25.5" customHeight="1" thickBot="1" x14ac:dyDescent="0.3">
      <c r="A2234" s="253" t="s">
        <v>620</v>
      </c>
      <c r="B2234" s="252"/>
      <c r="C2234" s="252"/>
      <c r="D2234" s="252"/>
      <c r="E2234" s="252"/>
      <c r="F2234" s="252"/>
      <c r="J2234">
        <v>1</v>
      </c>
    </row>
    <row r="2235" spans="1:21" ht="39.75" thickBot="1" x14ac:dyDescent="0.3">
      <c r="A2235" s="84" t="s">
        <v>605</v>
      </c>
      <c r="B2235" s="83" t="s">
        <v>606</v>
      </c>
      <c r="C2235" s="83" t="s">
        <v>617</v>
      </c>
      <c r="D2235" s="83" t="s">
        <v>608</v>
      </c>
      <c r="E2235" s="83" t="s">
        <v>609</v>
      </c>
      <c r="F2235" s="95" t="s">
        <v>610</v>
      </c>
      <c r="J2235">
        <v>2</v>
      </c>
    </row>
    <row r="2236" spans="1:21" x14ac:dyDescent="0.25">
      <c r="A2236" s="109" t="s">
        <v>592</v>
      </c>
      <c r="B2236" s="77">
        <v>1</v>
      </c>
      <c r="C2236" s="77">
        <v>8.1281300000000008E-3</v>
      </c>
      <c r="D2236" s="77">
        <v>8.1281300000000008E-3</v>
      </c>
      <c r="E2236" s="77">
        <v>6.8</v>
      </c>
      <c r="F2236" s="78">
        <v>7.9799999999999996E-2</v>
      </c>
      <c r="J2236">
        <v>3</v>
      </c>
    </row>
    <row r="2237" spans="1:21" x14ac:dyDescent="0.25">
      <c r="A2237" s="79"/>
      <c r="J2237">
        <v>4</v>
      </c>
    </row>
    <row r="2238" spans="1:21" x14ac:dyDescent="0.25">
      <c r="A2238" s="79"/>
      <c r="J2238">
        <v>5</v>
      </c>
    </row>
    <row r="2239" spans="1:21" x14ac:dyDescent="0.25">
      <c r="J2239">
        <v>6</v>
      </c>
    </row>
    <row r="2240" spans="1:21" x14ac:dyDescent="0.25">
      <c r="A2240" s="80"/>
      <c r="J2240">
        <v>7</v>
      </c>
    </row>
    <row r="2241" spans="1:45" ht="31.5" x14ac:dyDescent="0.25">
      <c r="A2241" s="64" t="s">
        <v>590</v>
      </c>
      <c r="J2241">
        <v>8</v>
      </c>
    </row>
    <row r="2242" spans="1:45" x14ac:dyDescent="0.25">
      <c r="A2242" s="79"/>
      <c r="J2242">
        <v>9</v>
      </c>
    </row>
    <row r="2243" spans="1:45" ht="25.5" x14ac:dyDescent="0.25">
      <c r="A2243" s="81" t="s">
        <v>595</v>
      </c>
      <c r="J2243">
        <v>10</v>
      </c>
    </row>
    <row r="2244" spans="1:45" x14ac:dyDescent="0.25">
      <c r="A2244" s="81"/>
      <c r="J2244">
        <v>11</v>
      </c>
    </row>
    <row r="2245" spans="1:45" ht="51" x14ac:dyDescent="0.25">
      <c r="A2245" s="81" t="s">
        <v>809</v>
      </c>
      <c r="J2245">
        <v>12</v>
      </c>
    </row>
    <row r="2246" spans="1:45" ht="15.75" thickBot="1" x14ac:dyDescent="0.3">
      <c r="A2246" s="65"/>
      <c r="J2246">
        <v>13</v>
      </c>
    </row>
    <row r="2247" spans="1:45" ht="39.75" thickBot="1" x14ac:dyDescent="0.3">
      <c r="A2247" s="90" t="s">
        <v>605</v>
      </c>
      <c r="B2247" s="91" t="s">
        <v>606</v>
      </c>
      <c r="C2247" s="91" t="s">
        <v>607</v>
      </c>
      <c r="D2247" s="91" t="s">
        <v>608</v>
      </c>
      <c r="E2247" s="91" t="s">
        <v>609</v>
      </c>
      <c r="F2247" s="92" t="s">
        <v>610</v>
      </c>
      <c r="J2247">
        <v>14</v>
      </c>
    </row>
    <row r="2248" spans="1:45" ht="15.75" thickBot="1" x14ac:dyDescent="0.3">
      <c r="A2248" s="110" t="s">
        <v>611</v>
      </c>
      <c r="B2248" s="68">
        <v>13</v>
      </c>
      <c r="C2248" s="68">
        <v>2.0750000000000001E-2</v>
      </c>
      <c r="D2248" s="68">
        <v>1.59615E-3</v>
      </c>
      <c r="E2248" s="68">
        <v>3.42</v>
      </c>
      <c r="F2248" s="74">
        <v>8.6E-3</v>
      </c>
      <c r="J2248">
        <v>15</v>
      </c>
    </row>
    <row r="2249" spans="1:45" ht="15.75" thickBot="1" x14ac:dyDescent="0.3">
      <c r="A2249" s="110" t="s">
        <v>612</v>
      </c>
      <c r="B2249" s="68">
        <v>18</v>
      </c>
      <c r="C2249" s="68">
        <v>8.3999999999999995E-3</v>
      </c>
      <c r="D2249" s="68">
        <v>4.6666999999999998E-4</v>
      </c>
      <c r="E2249" s="68"/>
      <c r="F2249" s="74"/>
      <c r="J2249">
        <v>16</v>
      </c>
    </row>
    <row r="2250" spans="1:45" ht="25.5" x14ac:dyDescent="0.25">
      <c r="A2250" s="109" t="s">
        <v>613</v>
      </c>
      <c r="B2250" s="77">
        <v>31</v>
      </c>
      <c r="C2250" s="77">
        <v>2.9149999999999999E-2</v>
      </c>
      <c r="D2250" s="77"/>
      <c r="E2250" s="77"/>
      <c r="F2250" s="78"/>
      <c r="J2250">
        <v>17</v>
      </c>
    </row>
    <row r="2251" spans="1:45" ht="15.75" thickBot="1" x14ac:dyDescent="0.3">
      <c r="A2251" s="65"/>
      <c r="J2251">
        <v>18</v>
      </c>
    </row>
    <row r="2252" spans="1:45" ht="27" thickBot="1" x14ac:dyDescent="0.3">
      <c r="A2252" s="93" t="s">
        <v>614</v>
      </c>
      <c r="B2252" s="91" t="s">
        <v>615</v>
      </c>
      <c r="C2252" s="91" t="s">
        <v>616</v>
      </c>
      <c r="D2252" s="92" t="s">
        <v>810</v>
      </c>
      <c r="J2252">
        <v>19</v>
      </c>
    </row>
    <row r="2253" spans="1:45" x14ac:dyDescent="0.25">
      <c r="A2253" s="94">
        <v>0.711835</v>
      </c>
      <c r="B2253" s="77">
        <v>31.421769999999999</v>
      </c>
      <c r="C2253" s="77">
        <v>2.1602E-2</v>
      </c>
      <c r="D2253" s="78">
        <v>6.8750000000000006E-2</v>
      </c>
      <c r="J2253">
        <v>20</v>
      </c>
    </row>
    <row r="2254" spans="1:45" ht="15.75" thickBot="1" x14ac:dyDescent="0.3">
      <c r="A2254" s="65"/>
      <c r="J2254">
        <v>21</v>
      </c>
    </row>
    <row r="2255" spans="1:45" ht="39.75" thickBot="1" x14ac:dyDescent="0.3">
      <c r="A2255" s="90" t="s">
        <v>605</v>
      </c>
      <c r="B2255" s="91" t="s">
        <v>606</v>
      </c>
      <c r="C2255" s="91" t="s">
        <v>617</v>
      </c>
      <c r="D2255" s="91" t="s">
        <v>608</v>
      </c>
      <c r="E2255" s="91" t="s">
        <v>609</v>
      </c>
      <c r="F2255" s="92" t="s">
        <v>610</v>
      </c>
      <c r="K2255" s="241" t="s">
        <v>1119</v>
      </c>
      <c r="L2255" s="241"/>
      <c r="M2255" s="112" t="str">
        <f>F2255</f>
        <v>Pr &gt; F</v>
      </c>
      <c r="N2255" s="113" t="str">
        <f>A2245</f>
        <v>Variable dependiente: P1FSCM1</v>
      </c>
      <c r="R2255" s="242" t="str">
        <f>K2255</f>
        <v>Fuente de variación (FV)</v>
      </c>
      <c r="S2255" s="242"/>
      <c r="T2255" s="112"/>
      <c r="U2255" s="114" t="str">
        <f>N2255</f>
        <v>Variable dependiente: P1FSCM1</v>
      </c>
      <c r="V2255">
        <v>1</v>
      </c>
      <c r="W2255">
        <v>2</v>
      </c>
      <c r="X2255">
        <v>3</v>
      </c>
      <c r="Y2255">
        <v>4</v>
      </c>
      <c r="Z2255">
        <v>5</v>
      </c>
      <c r="AA2255">
        <v>6</v>
      </c>
      <c r="AP2255" s="221"/>
      <c r="AQ2255" s="221"/>
      <c r="AR2255" s="221"/>
      <c r="AS2255" s="221"/>
    </row>
    <row r="2256" spans="1:45" ht="16.5" thickBot="1" x14ac:dyDescent="0.3">
      <c r="A2256" s="110" t="s">
        <v>594</v>
      </c>
      <c r="B2256" s="68">
        <v>3</v>
      </c>
      <c r="C2256" s="68">
        <v>4.9500000000000004E-3</v>
      </c>
      <c r="D2256" s="68">
        <v>1.65E-3</v>
      </c>
      <c r="E2256" s="68">
        <v>3.54</v>
      </c>
      <c r="F2256" s="74">
        <v>3.5799999999999998E-2</v>
      </c>
      <c r="K2256" s="243" t="str">
        <f>A2256</f>
        <v>Rep</v>
      </c>
      <c r="L2256" s="244"/>
      <c r="M2256" s="115">
        <f>F2256</f>
        <v>3.5799999999999998E-2</v>
      </c>
      <c r="N2256" s="115"/>
      <c r="R2256" s="245" t="str">
        <f>K2256</f>
        <v>Rep</v>
      </c>
      <c r="S2256" s="246"/>
      <c r="T2256" s="116">
        <f>M2256</f>
        <v>3.5799999999999998E-2</v>
      </c>
      <c r="U2256" s="115"/>
      <c r="AP2256" s="141"/>
      <c r="AQ2256" s="142"/>
      <c r="AR2256" s="128"/>
    </row>
    <row r="2257" spans="1:45" ht="16.5" thickBot="1" x14ac:dyDescent="0.3">
      <c r="A2257" s="110" t="s">
        <v>592</v>
      </c>
      <c r="B2257" s="68">
        <v>1</v>
      </c>
      <c r="C2257" s="68">
        <v>0</v>
      </c>
      <c r="D2257" s="68">
        <v>0</v>
      </c>
      <c r="E2257" s="68">
        <v>0</v>
      </c>
      <c r="F2257" s="74">
        <v>1</v>
      </c>
      <c r="K2257" s="237" t="str">
        <f>A2264</f>
        <v>A</v>
      </c>
      <c r="L2257" s="238"/>
      <c r="M2257" s="117">
        <f>F2264</f>
        <v>1</v>
      </c>
      <c r="N2257" s="117"/>
      <c r="R2257" s="239" t="str">
        <f t="shared" ref="R2257:R2260" si="180">K2257</f>
        <v>A</v>
      </c>
      <c r="S2257" s="240"/>
      <c r="T2257" s="118">
        <f t="shared" ref="T2257:T2260" si="181">M2257</f>
        <v>1</v>
      </c>
      <c r="U2257" s="117"/>
      <c r="AP2257" s="135"/>
      <c r="AQ2257" s="144"/>
      <c r="AR2257" s="131"/>
      <c r="AS2257" s="145"/>
    </row>
    <row r="2258" spans="1:45" ht="16.5" thickBot="1" x14ac:dyDescent="0.3">
      <c r="A2258" s="110" t="s">
        <v>618</v>
      </c>
      <c r="B2258" s="68">
        <v>3</v>
      </c>
      <c r="C2258" s="68">
        <v>2.2000000000000001E-3</v>
      </c>
      <c r="D2258" s="68">
        <v>7.3333000000000003E-4</v>
      </c>
      <c r="E2258" s="68">
        <v>1.57</v>
      </c>
      <c r="F2258" s="74">
        <v>0.23100000000000001</v>
      </c>
      <c r="K2258" s="237" t="str">
        <f>A2258</f>
        <v>A*Rep</v>
      </c>
      <c r="L2258" s="238"/>
      <c r="M2258" s="117">
        <f>F2258</f>
        <v>0.23100000000000001</v>
      </c>
      <c r="N2258" s="119"/>
      <c r="R2258" s="239" t="str">
        <f t="shared" si="180"/>
        <v>A*Rep</v>
      </c>
      <c r="S2258" s="240"/>
      <c r="T2258" s="118">
        <f t="shared" si="181"/>
        <v>0.23100000000000001</v>
      </c>
      <c r="U2258" s="119"/>
      <c r="AP2258" s="141"/>
      <c r="AQ2258" s="142"/>
      <c r="AR2258" s="128"/>
    </row>
    <row r="2259" spans="1:45" ht="16.5" thickBot="1" x14ac:dyDescent="0.3">
      <c r="A2259" s="110" t="s">
        <v>593</v>
      </c>
      <c r="B2259" s="68">
        <v>3</v>
      </c>
      <c r="C2259" s="68">
        <v>9.325E-3</v>
      </c>
      <c r="D2259" s="68">
        <v>3.1083299999999999E-3</v>
      </c>
      <c r="E2259" s="68">
        <v>6.66</v>
      </c>
      <c r="F2259" s="74">
        <v>3.2000000000000002E-3</v>
      </c>
      <c r="K2259" s="237" t="str">
        <f>A2259</f>
        <v>B</v>
      </c>
      <c r="L2259" s="238"/>
      <c r="M2259" s="117">
        <f>F2259</f>
        <v>3.2000000000000002E-3</v>
      </c>
      <c r="N2259" s="117"/>
      <c r="R2259" s="239" t="str">
        <f t="shared" si="180"/>
        <v>B</v>
      </c>
      <c r="S2259" s="240"/>
      <c r="T2259" s="118">
        <f t="shared" si="181"/>
        <v>3.2000000000000002E-3</v>
      </c>
      <c r="U2259" s="117"/>
      <c r="AP2259" s="141"/>
      <c r="AQ2259" s="142"/>
      <c r="AR2259" s="128"/>
    </row>
    <row r="2260" spans="1:45" ht="15.75" x14ac:dyDescent="0.25">
      <c r="A2260" s="109" t="s">
        <v>619</v>
      </c>
      <c r="B2260" s="77">
        <v>3</v>
      </c>
      <c r="C2260" s="77">
        <v>4.2750000000000002E-3</v>
      </c>
      <c r="D2260" s="77">
        <v>1.4250000000000001E-3</v>
      </c>
      <c r="E2260" s="77">
        <v>3.05</v>
      </c>
      <c r="F2260" s="78">
        <v>5.5100000000000003E-2</v>
      </c>
      <c r="K2260" s="237" t="str">
        <f>A2260</f>
        <v>A*B</v>
      </c>
      <c r="L2260" s="238"/>
      <c r="M2260" s="117">
        <f>F2260</f>
        <v>5.5100000000000003E-2</v>
      </c>
      <c r="N2260" s="117"/>
      <c r="R2260" s="239" t="str">
        <f t="shared" si="180"/>
        <v>A*B</v>
      </c>
      <c r="S2260" s="240"/>
      <c r="T2260" s="118">
        <f t="shared" si="181"/>
        <v>5.5100000000000003E-2</v>
      </c>
      <c r="U2260" s="117"/>
      <c r="AP2260" s="127"/>
      <c r="AQ2260" s="137"/>
      <c r="AR2260" s="128"/>
    </row>
    <row r="2261" spans="1:45" ht="16.5" thickBot="1" x14ac:dyDescent="0.3">
      <c r="A2261" s="65"/>
      <c r="K2261" s="231" t="s">
        <v>1120</v>
      </c>
      <c r="L2261" s="232"/>
      <c r="M2261" s="233">
        <f>B2253</f>
        <v>31.421769999999999</v>
      </c>
      <c r="N2261" s="234"/>
      <c r="R2261" s="235" t="s">
        <v>1120</v>
      </c>
      <c r="S2261" s="236"/>
      <c r="T2261" s="233">
        <f>M2261</f>
        <v>31.421769999999999</v>
      </c>
      <c r="U2261" s="234"/>
      <c r="AP2261" s="127"/>
      <c r="AQ2261" s="137"/>
      <c r="AR2261" s="128"/>
    </row>
    <row r="2262" spans="1:45" ht="25.5" customHeight="1" thickBot="1" x14ac:dyDescent="0.3">
      <c r="A2262" s="253" t="s">
        <v>620</v>
      </c>
      <c r="B2262" s="252"/>
      <c r="C2262" s="252"/>
      <c r="D2262" s="252"/>
      <c r="E2262" s="252"/>
      <c r="F2262" s="252"/>
      <c r="J2262">
        <v>1</v>
      </c>
      <c r="AP2262" s="114"/>
      <c r="AQ2262" s="114"/>
      <c r="AR2262" s="114"/>
      <c r="AS2262" s="114"/>
    </row>
    <row r="2263" spans="1:45" ht="39.75" thickBot="1" x14ac:dyDescent="0.3">
      <c r="A2263" s="84" t="s">
        <v>605</v>
      </c>
      <c r="B2263" s="83" t="s">
        <v>606</v>
      </c>
      <c r="C2263" s="83" t="s">
        <v>617</v>
      </c>
      <c r="D2263" s="83" t="s">
        <v>608</v>
      </c>
      <c r="E2263" s="83" t="s">
        <v>609</v>
      </c>
      <c r="F2263" s="95" t="s">
        <v>610</v>
      </c>
      <c r="J2263">
        <v>2</v>
      </c>
      <c r="AP2263" s="146">
        <f>T2424</f>
        <v>1.8E-3</v>
      </c>
      <c r="AQ2263" s="146"/>
      <c r="AR2263" s="146">
        <f>T2452</f>
        <v>1.2500000000000001E-2</v>
      </c>
    </row>
    <row r="2264" spans="1:45" x14ac:dyDescent="0.25">
      <c r="A2264" s="109" t="s">
        <v>592</v>
      </c>
      <c r="B2264" s="77">
        <v>1</v>
      </c>
      <c r="C2264" s="111">
        <v>9.6296499999999992E-35</v>
      </c>
      <c r="D2264" s="111">
        <v>9.6296499999999992E-35</v>
      </c>
      <c r="E2264" s="77">
        <v>0</v>
      </c>
      <c r="F2264" s="78">
        <v>1</v>
      </c>
      <c r="J2264">
        <v>3</v>
      </c>
      <c r="AP2264" s="146">
        <f t="shared" ref="AP2264:AP2268" si="182">T2425</f>
        <v>2.2000000000000001E-3</v>
      </c>
      <c r="AQ2264" s="146"/>
      <c r="AR2264" s="146">
        <f t="shared" ref="AR2264:AR2268" si="183">T2453</f>
        <v>0.438</v>
      </c>
    </row>
    <row r="2265" spans="1:45" x14ac:dyDescent="0.25">
      <c r="A2265" s="79"/>
      <c r="J2265">
        <v>4</v>
      </c>
      <c r="AP2265" s="146">
        <f t="shared" si="182"/>
        <v>0.91810000000000003</v>
      </c>
      <c r="AQ2265" s="146"/>
      <c r="AR2265" s="146">
        <f t="shared" si="183"/>
        <v>0.26340000000000002</v>
      </c>
    </row>
    <row r="2266" spans="1:45" x14ac:dyDescent="0.25">
      <c r="A2266" s="79"/>
      <c r="J2266">
        <v>5</v>
      </c>
      <c r="AP2266" s="147">
        <f t="shared" si="182"/>
        <v>7.9399999999999998E-2</v>
      </c>
      <c r="AQ2266" s="147"/>
      <c r="AR2266" s="147" t="str">
        <f t="shared" si="183"/>
        <v>&lt;.0001</v>
      </c>
    </row>
    <row r="2267" spans="1:45" x14ac:dyDescent="0.25">
      <c r="J2267">
        <v>6</v>
      </c>
      <c r="AP2267" s="146">
        <f t="shared" si="182"/>
        <v>0.6089</v>
      </c>
      <c r="AQ2267" s="146"/>
      <c r="AR2267" s="146">
        <f t="shared" si="183"/>
        <v>0.17</v>
      </c>
    </row>
    <row r="2268" spans="1:45" x14ac:dyDescent="0.25">
      <c r="A2268" s="80"/>
      <c r="J2268">
        <v>7</v>
      </c>
      <c r="AP2268" s="146">
        <f t="shared" si="182"/>
        <v>26.252269999999999</v>
      </c>
      <c r="AQ2268" s="146"/>
      <c r="AR2268" s="146">
        <f t="shared" si="183"/>
        <v>26.593109999999999</v>
      </c>
    </row>
    <row r="2269" spans="1:45" ht="31.5" x14ac:dyDescent="0.25">
      <c r="A2269" s="64" t="s">
        <v>590</v>
      </c>
      <c r="J2269">
        <v>8</v>
      </c>
      <c r="AB2269" s="220"/>
      <c r="AC2269" s="220"/>
      <c r="AD2269" s="148" t="str">
        <f>U2255</f>
        <v>Variable dependiente: P1FSCM1</v>
      </c>
      <c r="AE2269" s="1"/>
      <c r="AF2269" s="148"/>
      <c r="AG2269" s="1"/>
      <c r="AH2269" s="148"/>
      <c r="AI2269" s="1"/>
      <c r="AJ2269" s="148"/>
      <c r="AK2269" s="1"/>
      <c r="AL2269" s="148"/>
      <c r="AM2269" s="1"/>
      <c r="AN2269" s="148"/>
      <c r="AO2269" s="1"/>
      <c r="AP2269" s="148"/>
      <c r="AQ2269" s="1"/>
    </row>
    <row r="2270" spans="1:45" ht="15.75" x14ac:dyDescent="0.25">
      <c r="A2270" s="79"/>
      <c r="J2270">
        <v>9</v>
      </c>
      <c r="AB2270" s="220"/>
      <c r="AC2270" s="220"/>
      <c r="AD2270" s="148"/>
      <c r="AE2270" s="1"/>
      <c r="AF2270" s="148" t="str">
        <f>U2283</f>
        <v>Variable dependiente: P1FSCM2</v>
      </c>
      <c r="AG2270" s="1"/>
      <c r="AH2270" s="148"/>
      <c r="AI2270" s="1"/>
      <c r="AJ2270" s="148"/>
      <c r="AK2270" s="1"/>
      <c r="AL2270" s="148"/>
      <c r="AM2270" s="1"/>
      <c r="AN2270" s="148"/>
      <c r="AO2270" s="1"/>
      <c r="AP2270" s="148"/>
      <c r="AQ2270" s="1"/>
    </row>
    <row r="2271" spans="1:45" ht="25.5" x14ac:dyDescent="0.25">
      <c r="A2271" s="81" t="s">
        <v>595</v>
      </c>
      <c r="J2271">
        <v>10</v>
      </c>
      <c r="AB2271" s="220"/>
      <c r="AC2271" s="220"/>
      <c r="AD2271" s="148"/>
      <c r="AE2271" s="1"/>
      <c r="AF2271" s="148"/>
      <c r="AG2271" s="1"/>
      <c r="AH2271" t="str">
        <f>U2311</f>
        <v>Variable dependiente: P1FSCM3</v>
      </c>
      <c r="AI2271" s="1"/>
      <c r="AJ2271" s="148"/>
      <c r="AK2271" s="1"/>
      <c r="AL2271" s="148"/>
      <c r="AM2271" s="1"/>
      <c r="AN2271" s="148"/>
      <c r="AO2271" s="1"/>
      <c r="AP2271" s="148"/>
      <c r="AQ2271" s="1"/>
    </row>
    <row r="2272" spans="1:45" ht="15.75" x14ac:dyDescent="0.25">
      <c r="A2272" s="81"/>
      <c r="J2272">
        <v>11</v>
      </c>
      <c r="V2272" s="220"/>
      <c r="W2272" s="220"/>
      <c r="X2272" s="148"/>
      <c r="Y2272" s="1"/>
      <c r="Z2272" s="148"/>
      <c r="AA2272" s="1"/>
      <c r="AB2272" s="148"/>
      <c r="AC2272" s="1"/>
      <c r="AD2272" s="148"/>
      <c r="AE2272" s="1"/>
      <c r="AF2272" s="148"/>
      <c r="AG2272" s="1"/>
      <c r="AH2272" s="148"/>
      <c r="AI2272" s="1"/>
      <c r="AJ2272" s="148" t="str">
        <f>U2339</f>
        <v>Variable dependiente: P1FSCM4</v>
      </c>
      <c r="AK2272" s="149"/>
    </row>
    <row r="2273" spans="1:44" ht="51" x14ac:dyDescent="0.25">
      <c r="A2273" s="81" t="s">
        <v>811</v>
      </c>
      <c r="J2273">
        <v>12</v>
      </c>
      <c r="X2273" s="148"/>
      <c r="Y2273" s="1"/>
      <c r="Z2273" s="148"/>
      <c r="AA2273" s="1"/>
      <c r="AB2273" s="148"/>
      <c r="AC2273" s="1"/>
      <c r="AD2273" s="148"/>
      <c r="AE2273" s="1"/>
      <c r="AF2273" s="148"/>
      <c r="AG2273" s="1"/>
      <c r="AH2273" s="148"/>
      <c r="AI2273" s="1"/>
      <c r="AJ2273" s="148"/>
      <c r="AK2273" s="149"/>
      <c r="AL2273" t="str">
        <f>U2367</f>
        <v>Variable dependiente: P1FSCM5</v>
      </c>
    </row>
    <row r="2274" spans="1:44" ht="15.75" thickBot="1" x14ac:dyDescent="0.3">
      <c r="A2274" s="65"/>
      <c r="J2274">
        <v>13</v>
      </c>
      <c r="AN2274" t="str">
        <f>U2395</f>
        <v>Variable dependiente: P1FSCM6</v>
      </c>
    </row>
    <row r="2275" spans="1:44" ht="39.75" thickBot="1" x14ac:dyDescent="0.3">
      <c r="A2275" s="90" t="s">
        <v>605</v>
      </c>
      <c r="B2275" s="91" t="s">
        <v>606</v>
      </c>
      <c r="C2275" s="91" t="s">
        <v>607</v>
      </c>
      <c r="D2275" s="91" t="s">
        <v>608</v>
      </c>
      <c r="E2275" s="91" t="s">
        <v>609</v>
      </c>
      <c r="F2275" s="92" t="s">
        <v>610</v>
      </c>
      <c r="J2275">
        <v>14</v>
      </c>
      <c r="AP2275" t="str">
        <f>U2423</f>
        <v>Variable dependiente: NF1</v>
      </c>
    </row>
    <row r="2276" spans="1:44" ht="15.75" thickBot="1" x14ac:dyDescent="0.3">
      <c r="A2276" s="110" t="s">
        <v>611</v>
      </c>
      <c r="B2276" s="68">
        <v>13</v>
      </c>
      <c r="C2276" s="68">
        <v>4.1999999999999997E-3</v>
      </c>
      <c r="D2276" s="68">
        <v>3.2308E-4</v>
      </c>
      <c r="E2276" s="68">
        <v>0.89</v>
      </c>
      <c r="F2276" s="74">
        <v>0.57869999999999999</v>
      </c>
      <c r="J2276">
        <v>15</v>
      </c>
      <c r="AR2276" t="str">
        <f>U2451</f>
        <v>Variable dependiente: NF2</v>
      </c>
    </row>
    <row r="2277" spans="1:44" ht="15.75" thickBot="1" x14ac:dyDescent="0.3">
      <c r="A2277" s="110" t="s">
        <v>612</v>
      </c>
      <c r="B2277" s="68">
        <v>18</v>
      </c>
      <c r="C2277" s="68">
        <v>6.5500000000000003E-3</v>
      </c>
      <c r="D2277" s="68">
        <v>3.6389000000000001E-4</v>
      </c>
      <c r="E2277" s="68"/>
      <c r="F2277" s="74"/>
      <c r="J2277">
        <v>16</v>
      </c>
    </row>
    <row r="2278" spans="1:44" ht="25.5" x14ac:dyDescent="0.25">
      <c r="A2278" s="109" t="s">
        <v>613</v>
      </c>
      <c r="B2278" s="77">
        <v>31</v>
      </c>
      <c r="C2278" s="77">
        <v>1.0749999999999999E-2</v>
      </c>
      <c r="D2278" s="77"/>
      <c r="E2278" s="77"/>
      <c r="F2278" s="78"/>
      <c r="J2278">
        <v>17</v>
      </c>
    </row>
    <row r="2279" spans="1:44" ht="15.75" thickBot="1" x14ac:dyDescent="0.3">
      <c r="A2279" s="65"/>
      <c r="J2279">
        <v>18</v>
      </c>
    </row>
    <row r="2280" spans="1:44" ht="27" thickBot="1" x14ac:dyDescent="0.3">
      <c r="A2280" s="93" t="s">
        <v>614</v>
      </c>
      <c r="B2280" s="91" t="s">
        <v>615</v>
      </c>
      <c r="C2280" s="91" t="s">
        <v>616</v>
      </c>
      <c r="D2280" s="92" t="s">
        <v>812</v>
      </c>
      <c r="J2280">
        <v>19</v>
      </c>
    </row>
    <row r="2281" spans="1:44" x14ac:dyDescent="0.25">
      <c r="A2281" s="94">
        <v>0.39069799999999999</v>
      </c>
      <c r="B2281" s="77">
        <v>21.493939999999998</v>
      </c>
      <c r="C2281" s="77">
        <v>1.9075999999999999E-2</v>
      </c>
      <c r="D2281" s="78">
        <v>8.8749999999999996E-2</v>
      </c>
      <c r="J2281">
        <v>20</v>
      </c>
    </row>
    <row r="2282" spans="1:44" ht="15.75" thickBot="1" x14ac:dyDescent="0.3">
      <c r="A2282" s="65"/>
      <c r="J2282">
        <v>21</v>
      </c>
    </row>
    <row r="2283" spans="1:44" ht="39.75" thickBot="1" x14ac:dyDescent="0.3">
      <c r="A2283" s="90" t="s">
        <v>605</v>
      </c>
      <c r="B2283" s="91" t="s">
        <v>606</v>
      </c>
      <c r="C2283" s="91" t="s">
        <v>617</v>
      </c>
      <c r="D2283" s="91" t="s">
        <v>608</v>
      </c>
      <c r="E2283" s="91" t="s">
        <v>609</v>
      </c>
      <c r="F2283" s="92" t="s">
        <v>610</v>
      </c>
      <c r="K2283" s="241" t="s">
        <v>1119</v>
      </c>
      <c r="L2283" s="241"/>
      <c r="M2283" s="112" t="str">
        <f>F2283</f>
        <v>Pr &gt; F</v>
      </c>
      <c r="N2283" s="113" t="str">
        <f>A2273</f>
        <v>Variable dependiente: P1FSCM2</v>
      </c>
      <c r="R2283" s="242" t="str">
        <f>K2283</f>
        <v>Fuente de variación (FV)</v>
      </c>
      <c r="S2283" s="242"/>
      <c r="T2283" s="112"/>
      <c r="U2283" s="114" t="str">
        <f>N2283</f>
        <v>Variable dependiente: P1FSCM2</v>
      </c>
    </row>
    <row r="2284" spans="1:44" ht="16.5" thickBot="1" x14ac:dyDescent="0.3">
      <c r="A2284" s="110" t="s">
        <v>594</v>
      </c>
      <c r="B2284" s="68">
        <v>3</v>
      </c>
      <c r="C2284" s="68">
        <v>9.2500000000000004E-4</v>
      </c>
      <c r="D2284" s="68">
        <v>3.0833E-4</v>
      </c>
      <c r="E2284" s="68">
        <v>0.85</v>
      </c>
      <c r="F2284" s="74">
        <v>0.4859</v>
      </c>
      <c r="K2284" s="243" t="str">
        <f>A2284</f>
        <v>Rep</v>
      </c>
      <c r="L2284" s="244"/>
      <c r="M2284" s="115">
        <f>F2284</f>
        <v>0.4859</v>
      </c>
      <c r="N2284" s="115"/>
      <c r="R2284" s="245" t="str">
        <f>K2284</f>
        <v>Rep</v>
      </c>
      <c r="S2284" s="246"/>
      <c r="T2284" s="116">
        <f>M2284</f>
        <v>0.4859</v>
      </c>
      <c r="U2284" s="115"/>
    </row>
    <row r="2285" spans="1:44" ht="16.5" thickBot="1" x14ac:dyDescent="0.3">
      <c r="A2285" s="110" t="s">
        <v>592</v>
      </c>
      <c r="B2285" s="68">
        <v>1</v>
      </c>
      <c r="C2285" s="68">
        <v>4.4999999999999999E-4</v>
      </c>
      <c r="D2285" s="68">
        <v>4.4999999999999999E-4</v>
      </c>
      <c r="E2285" s="68">
        <v>1.24</v>
      </c>
      <c r="F2285" s="74">
        <v>0.28079999999999999</v>
      </c>
      <c r="K2285" s="237" t="str">
        <f>A2292</f>
        <v>A</v>
      </c>
      <c r="L2285" s="238"/>
      <c r="M2285" s="117">
        <f>F2292</f>
        <v>0.25219999999999998</v>
      </c>
      <c r="N2285" s="117"/>
      <c r="R2285" s="239" t="str">
        <f t="shared" ref="R2285:R2288" si="184">K2285</f>
        <v>A</v>
      </c>
      <c r="S2285" s="240"/>
      <c r="T2285" s="118">
        <f t="shared" ref="T2285:T2288" si="185">M2285</f>
        <v>0.25219999999999998</v>
      </c>
      <c r="U2285" s="117"/>
    </row>
    <row r="2286" spans="1:44" ht="16.5" thickBot="1" x14ac:dyDescent="0.3">
      <c r="A2286" s="110" t="s">
        <v>618</v>
      </c>
      <c r="B2286" s="68">
        <v>3</v>
      </c>
      <c r="C2286" s="68">
        <v>6.7500000000000004E-4</v>
      </c>
      <c r="D2286" s="68">
        <v>2.2499999999999999E-4</v>
      </c>
      <c r="E2286" s="68">
        <v>0.62</v>
      </c>
      <c r="F2286" s="74">
        <v>0.61209999999999998</v>
      </c>
      <c r="K2286" s="237" t="str">
        <f>A2286</f>
        <v>A*Rep</v>
      </c>
      <c r="L2286" s="238"/>
      <c r="M2286" s="117">
        <f>F2286</f>
        <v>0.61209999999999998</v>
      </c>
      <c r="N2286" s="119"/>
      <c r="R2286" s="239" t="str">
        <f t="shared" si="184"/>
        <v>A*Rep</v>
      </c>
      <c r="S2286" s="240"/>
      <c r="T2286" s="118">
        <f t="shared" si="185"/>
        <v>0.61209999999999998</v>
      </c>
      <c r="U2286" s="119"/>
    </row>
    <row r="2287" spans="1:44" ht="16.5" thickBot="1" x14ac:dyDescent="0.3">
      <c r="A2287" s="110" t="s">
        <v>593</v>
      </c>
      <c r="B2287" s="68">
        <v>3</v>
      </c>
      <c r="C2287" s="68">
        <v>1.6750000000000001E-3</v>
      </c>
      <c r="D2287" s="68">
        <v>5.5833E-4</v>
      </c>
      <c r="E2287" s="68">
        <v>1.53</v>
      </c>
      <c r="F2287" s="74">
        <v>0.2399</v>
      </c>
      <c r="K2287" s="237" t="str">
        <f>A2287</f>
        <v>B</v>
      </c>
      <c r="L2287" s="238"/>
      <c r="M2287" s="117">
        <f>F2287</f>
        <v>0.2399</v>
      </c>
      <c r="N2287" s="117"/>
      <c r="R2287" s="239" t="str">
        <f t="shared" si="184"/>
        <v>B</v>
      </c>
      <c r="S2287" s="240"/>
      <c r="T2287" s="118">
        <f t="shared" si="185"/>
        <v>0.2399</v>
      </c>
      <c r="U2287" s="117"/>
    </row>
    <row r="2288" spans="1:44" ht="15.75" x14ac:dyDescent="0.25">
      <c r="A2288" s="109" t="s">
        <v>619</v>
      </c>
      <c r="B2288" s="77">
        <v>3</v>
      </c>
      <c r="C2288" s="77">
        <v>4.75E-4</v>
      </c>
      <c r="D2288" s="77">
        <v>1.5833000000000001E-4</v>
      </c>
      <c r="E2288" s="77">
        <v>0.44</v>
      </c>
      <c r="F2288" s="78">
        <v>0.73050000000000004</v>
      </c>
      <c r="K2288" s="237" t="str">
        <f>A2288</f>
        <v>A*B</v>
      </c>
      <c r="L2288" s="238"/>
      <c r="M2288" s="117">
        <f>F2288</f>
        <v>0.73050000000000004</v>
      </c>
      <c r="N2288" s="117"/>
      <c r="R2288" s="239" t="str">
        <f t="shared" si="184"/>
        <v>A*B</v>
      </c>
      <c r="S2288" s="240"/>
      <c r="T2288" s="118">
        <f t="shared" si="185"/>
        <v>0.73050000000000004</v>
      </c>
      <c r="U2288" s="117"/>
    </row>
    <row r="2289" spans="1:21" ht="16.5" thickBot="1" x14ac:dyDescent="0.3">
      <c r="A2289" s="65"/>
      <c r="K2289" s="231" t="s">
        <v>1120</v>
      </c>
      <c r="L2289" s="232"/>
      <c r="M2289" s="233">
        <f>B2281</f>
        <v>21.493939999999998</v>
      </c>
      <c r="N2289" s="234"/>
      <c r="R2289" s="235" t="s">
        <v>1120</v>
      </c>
      <c r="S2289" s="236"/>
      <c r="T2289" s="233">
        <f>M2289</f>
        <v>21.493939999999998</v>
      </c>
      <c r="U2289" s="234"/>
    </row>
    <row r="2290" spans="1:21" ht="25.5" customHeight="1" thickBot="1" x14ac:dyDescent="0.3">
      <c r="A2290" s="253" t="s">
        <v>620</v>
      </c>
      <c r="B2290" s="252"/>
      <c r="C2290" s="252"/>
      <c r="D2290" s="252"/>
      <c r="E2290" s="252"/>
      <c r="F2290" s="252"/>
      <c r="J2290">
        <v>1</v>
      </c>
    </row>
    <row r="2291" spans="1:21" ht="39.75" thickBot="1" x14ac:dyDescent="0.3">
      <c r="A2291" s="84" t="s">
        <v>605</v>
      </c>
      <c r="B2291" s="83" t="s">
        <v>606</v>
      </c>
      <c r="C2291" s="83" t="s">
        <v>617</v>
      </c>
      <c r="D2291" s="83" t="s">
        <v>608</v>
      </c>
      <c r="E2291" s="83" t="s">
        <v>609</v>
      </c>
      <c r="F2291" s="95" t="s">
        <v>610</v>
      </c>
      <c r="J2291">
        <v>2</v>
      </c>
    </row>
    <row r="2292" spans="1:21" x14ac:dyDescent="0.25">
      <c r="A2292" s="109" t="s">
        <v>592</v>
      </c>
      <c r="B2292" s="77">
        <v>1</v>
      </c>
      <c r="C2292" s="77">
        <v>4.4999999999999999E-4</v>
      </c>
      <c r="D2292" s="77">
        <v>4.4999999999999999E-4</v>
      </c>
      <c r="E2292" s="77">
        <v>2</v>
      </c>
      <c r="F2292" s="78">
        <v>0.25219999999999998</v>
      </c>
      <c r="J2292">
        <v>3</v>
      </c>
    </row>
    <row r="2293" spans="1:21" x14ac:dyDescent="0.25">
      <c r="A2293" s="79"/>
      <c r="J2293">
        <v>4</v>
      </c>
    </row>
    <row r="2294" spans="1:21" x14ac:dyDescent="0.25">
      <c r="A2294" s="79"/>
      <c r="J2294">
        <v>5</v>
      </c>
    </row>
    <row r="2295" spans="1:21" x14ac:dyDescent="0.25">
      <c r="J2295">
        <v>6</v>
      </c>
    </row>
    <row r="2296" spans="1:21" x14ac:dyDescent="0.25">
      <c r="A2296" s="80"/>
      <c r="J2296">
        <v>7</v>
      </c>
    </row>
    <row r="2297" spans="1:21" ht="31.5" x14ac:dyDescent="0.25">
      <c r="A2297" s="64" t="s">
        <v>590</v>
      </c>
      <c r="J2297">
        <v>8</v>
      </c>
    </row>
    <row r="2298" spans="1:21" x14ac:dyDescent="0.25">
      <c r="A2298" s="79"/>
      <c r="J2298">
        <v>9</v>
      </c>
    </row>
    <row r="2299" spans="1:21" ht="25.5" x14ac:dyDescent="0.25">
      <c r="A2299" s="81" t="s">
        <v>595</v>
      </c>
      <c r="J2299">
        <v>10</v>
      </c>
    </row>
    <row r="2300" spans="1:21" x14ac:dyDescent="0.25">
      <c r="A2300" s="81"/>
      <c r="J2300">
        <v>11</v>
      </c>
    </row>
    <row r="2301" spans="1:21" ht="51" x14ac:dyDescent="0.25">
      <c r="A2301" s="81" t="s">
        <v>813</v>
      </c>
      <c r="J2301">
        <v>12</v>
      </c>
    </row>
    <row r="2302" spans="1:21" ht="15.75" thickBot="1" x14ac:dyDescent="0.3">
      <c r="A2302" s="65"/>
      <c r="J2302">
        <v>13</v>
      </c>
    </row>
    <row r="2303" spans="1:21" ht="39.75" thickBot="1" x14ac:dyDescent="0.3">
      <c r="A2303" s="90" t="s">
        <v>605</v>
      </c>
      <c r="B2303" s="91" t="s">
        <v>606</v>
      </c>
      <c r="C2303" s="91" t="s">
        <v>607</v>
      </c>
      <c r="D2303" s="91" t="s">
        <v>608</v>
      </c>
      <c r="E2303" s="91" t="s">
        <v>609</v>
      </c>
      <c r="F2303" s="92" t="s">
        <v>610</v>
      </c>
      <c r="J2303">
        <v>14</v>
      </c>
    </row>
    <row r="2304" spans="1:21" ht="15.75" thickBot="1" x14ac:dyDescent="0.3">
      <c r="A2304" s="110" t="s">
        <v>611</v>
      </c>
      <c r="B2304" s="68">
        <v>13</v>
      </c>
      <c r="C2304" s="68">
        <v>1.01563E-3</v>
      </c>
      <c r="D2304" s="68">
        <v>7.8129999999999999E-5</v>
      </c>
      <c r="E2304" s="68">
        <v>1.1200000000000001</v>
      </c>
      <c r="F2304" s="74">
        <v>0.40360000000000001</v>
      </c>
      <c r="J2304">
        <v>15</v>
      </c>
    </row>
    <row r="2305" spans="1:21" ht="15.75" thickBot="1" x14ac:dyDescent="0.3">
      <c r="A2305" s="110" t="s">
        <v>612</v>
      </c>
      <c r="B2305" s="68">
        <v>18</v>
      </c>
      <c r="C2305" s="68">
        <v>1.25625E-3</v>
      </c>
      <c r="D2305" s="68">
        <v>6.9789999999999994E-5</v>
      </c>
      <c r="E2305" s="68"/>
      <c r="F2305" s="74"/>
      <c r="J2305">
        <v>16</v>
      </c>
    </row>
    <row r="2306" spans="1:21" ht="25.5" x14ac:dyDescent="0.25">
      <c r="A2306" s="109" t="s">
        <v>613</v>
      </c>
      <c r="B2306" s="77">
        <v>31</v>
      </c>
      <c r="C2306" s="77">
        <v>2.27188E-3</v>
      </c>
      <c r="D2306" s="77"/>
      <c r="E2306" s="77"/>
      <c r="F2306" s="78"/>
      <c r="J2306">
        <v>17</v>
      </c>
    </row>
    <row r="2307" spans="1:21" ht="15.75" thickBot="1" x14ac:dyDescent="0.3">
      <c r="A2307" s="65"/>
      <c r="J2307">
        <v>18</v>
      </c>
    </row>
    <row r="2308" spans="1:21" ht="27" thickBot="1" x14ac:dyDescent="0.3">
      <c r="A2308" s="93" t="s">
        <v>614</v>
      </c>
      <c r="B2308" s="91" t="s">
        <v>615</v>
      </c>
      <c r="C2308" s="91" t="s">
        <v>616</v>
      </c>
      <c r="D2308" s="92" t="s">
        <v>814</v>
      </c>
      <c r="J2308">
        <v>19</v>
      </c>
    </row>
    <row r="2309" spans="1:21" x14ac:dyDescent="0.25">
      <c r="A2309" s="94">
        <v>0.44704300000000002</v>
      </c>
      <c r="B2309" s="77">
        <v>9.1866839999999996</v>
      </c>
      <c r="C2309" s="77">
        <v>8.3540000000000003E-3</v>
      </c>
      <c r="D2309" s="78">
        <v>9.0938000000000005E-2</v>
      </c>
      <c r="J2309">
        <v>20</v>
      </c>
    </row>
    <row r="2310" spans="1:21" ht="15.75" thickBot="1" x14ac:dyDescent="0.3">
      <c r="A2310" s="65"/>
      <c r="J2310">
        <v>21</v>
      </c>
    </row>
    <row r="2311" spans="1:21" ht="39.75" thickBot="1" x14ac:dyDescent="0.3">
      <c r="A2311" s="90" t="s">
        <v>605</v>
      </c>
      <c r="B2311" s="91" t="s">
        <v>606</v>
      </c>
      <c r="C2311" s="91" t="s">
        <v>617</v>
      </c>
      <c r="D2311" s="91" t="s">
        <v>608</v>
      </c>
      <c r="E2311" s="91" t="s">
        <v>609</v>
      </c>
      <c r="F2311" s="92" t="s">
        <v>610</v>
      </c>
      <c r="K2311" s="241" t="s">
        <v>1119</v>
      </c>
      <c r="L2311" s="241"/>
      <c r="M2311" s="112" t="str">
        <f>F2311</f>
        <v>Pr &gt; F</v>
      </c>
      <c r="N2311" s="113" t="str">
        <f>A2301</f>
        <v>Variable dependiente: P1FSCM3</v>
      </c>
      <c r="R2311" s="242" t="str">
        <f>K2311</f>
        <v>Fuente de variación (FV)</v>
      </c>
      <c r="S2311" s="242"/>
      <c r="T2311" s="112"/>
      <c r="U2311" s="114" t="str">
        <f>N2311</f>
        <v>Variable dependiente: P1FSCM3</v>
      </c>
    </row>
    <row r="2312" spans="1:21" ht="16.5" thickBot="1" x14ac:dyDescent="0.3">
      <c r="A2312" s="110" t="s">
        <v>594</v>
      </c>
      <c r="B2312" s="68">
        <v>3</v>
      </c>
      <c r="C2312" s="68">
        <v>3.8437999999999998E-4</v>
      </c>
      <c r="D2312" s="68">
        <v>1.2813000000000001E-4</v>
      </c>
      <c r="E2312" s="68">
        <v>1.84</v>
      </c>
      <c r="F2312" s="74">
        <v>0.17680000000000001</v>
      </c>
      <c r="K2312" s="243" t="str">
        <f>A2312</f>
        <v>Rep</v>
      </c>
      <c r="L2312" s="244"/>
      <c r="M2312" s="115">
        <f>F2312</f>
        <v>0.17680000000000001</v>
      </c>
      <c r="N2312" s="115"/>
      <c r="R2312" s="245" t="str">
        <f>K2312</f>
        <v>Rep</v>
      </c>
      <c r="S2312" s="246"/>
      <c r="T2312" s="116">
        <f>M2312</f>
        <v>0.17680000000000001</v>
      </c>
      <c r="U2312" s="115"/>
    </row>
    <row r="2313" spans="1:21" ht="16.5" thickBot="1" x14ac:dyDescent="0.3">
      <c r="A2313" s="110" t="s">
        <v>592</v>
      </c>
      <c r="B2313" s="68">
        <v>1</v>
      </c>
      <c r="C2313" s="68">
        <v>7.8120000000000004E-5</v>
      </c>
      <c r="D2313" s="68">
        <v>7.8120000000000004E-5</v>
      </c>
      <c r="E2313" s="68">
        <v>1.1200000000000001</v>
      </c>
      <c r="F2313" s="74">
        <v>0.30399999999999999</v>
      </c>
      <c r="K2313" s="237" t="str">
        <f>A2320</f>
        <v>A</v>
      </c>
      <c r="L2313" s="238"/>
      <c r="M2313" s="117">
        <f>F2320</f>
        <v>0.19420000000000001</v>
      </c>
      <c r="N2313" s="117"/>
      <c r="R2313" s="239" t="str">
        <f t="shared" ref="R2313:R2316" si="186">K2313</f>
        <v>A</v>
      </c>
      <c r="S2313" s="240"/>
      <c r="T2313" s="118">
        <f t="shared" ref="T2313:T2316" si="187">M2313</f>
        <v>0.19420000000000001</v>
      </c>
      <c r="U2313" s="117"/>
    </row>
    <row r="2314" spans="1:21" ht="16.5" thickBot="1" x14ac:dyDescent="0.3">
      <c r="A2314" s="110" t="s">
        <v>618</v>
      </c>
      <c r="B2314" s="68">
        <v>3</v>
      </c>
      <c r="C2314" s="68">
        <v>8.4380000000000002E-5</v>
      </c>
      <c r="D2314" s="68">
        <v>2.813E-5</v>
      </c>
      <c r="E2314" s="68">
        <v>0.4</v>
      </c>
      <c r="F2314" s="74">
        <v>0.75260000000000005</v>
      </c>
      <c r="K2314" s="237" t="str">
        <f>A2314</f>
        <v>A*Rep</v>
      </c>
      <c r="L2314" s="238"/>
      <c r="M2314" s="117">
        <f>F2314</f>
        <v>0.75260000000000005</v>
      </c>
      <c r="N2314" s="119"/>
      <c r="R2314" s="239" t="str">
        <f t="shared" si="186"/>
        <v>A*Rep</v>
      </c>
      <c r="S2314" s="240"/>
      <c r="T2314" s="118">
        <f t="shared" si="187"/>
        <v>0.75260000000000005</v>
      </c>
      <c r="U2314" s="119"/>
    </row>
    <row r="2315" spans="1:21" ht="16.5" thickBot="1" x14ac:dyDescent="0.3">
      <c r="A2315" s="110" t="s">
        <v>593</v>
      </c>
      <c r="B2315" s="68">
        <v>3</v>
      </c>
      <c r="C2315" s="68">
        <v>3.3438000000000001E-4</v>
      </c>
      <c r="D2315" s="68">
        <v>1.1145999999999999E-4</v>
      </c>
      <c r="E2315" s="68">
        <v>1.6</v>
      </c>
      <c r="F2315" s="74">
        <v>0.22500000000000001</v>
      </c>
      <c r="K2315" s="237" t="str">
        <f>A2315</f>
        <v>B</v>
      </c>
      <c r="L2315" s="238"/>
      <c r="M2315" s="117">
        <f>F2315</f>
        <v>0.22500000000000001</v>
      </c>
      <c r="N2315" s="117"/>
      <c r="R2315" s="239" t="str">
        <f t="shared" si="186"/>
        <v>B</v>
      </c>
      <c r="S2315" s="240"/>
      <c r="T2315" s="118">
        <f t="shared" si="187"/>
        <v>0.22500000000000001</v>
      </c>
      <c r="U2315" s="117"/>
    </row>
    <row r="2316" spans="1:21" ht="15.75" x14ac:dyDescent="0.25">
      <c r="A2316" s="109" t="s">
        <v>619</v>
      </c>
      <c r="B2316" s="77">
        <v>3</v>
      </c>
      <c r="C2316" s="77">
        <v>1.3438E-4</v>
      </c>
      <c r="D2316" s="77">
        <v>4.4790000000000003E-5</v>
      </c>
      <c r="E2316" s="77">
        <v>0.64</v>
      </c>
      <c r="F2316" s="78">
        <v>0.59799999999999998</v>
      </c>
      <c r="K2316" s="237" t="str">
        <f>A2316</f>
        <v>A*B</v>
      </c>
      <c r="L2316" s="238"/>
      <c r="M2316" s="117">
        <f>F2316</f>
        <v>0.59799999999999998</v>
      </c>
      <c r="N2316" s="117"/>
      <c r="R2316" s="239" t="str">
        <f t="shared" si="186"/>
        <v>A*B</v>
      </c>
      <c r="S2316" s="240"/>
      <c r="T2316" s="118">
        <f t="shared" si="187"/>
        <v>0.59799999999999998</v>
      </c>
      <c r="U2316" s="117"/>
    </row>
    <row r="2317" spans="1:21" ht="16.5" thickBot="1" x14ac:dyDescent="0.3">
      <c r="A2317" s="65"/>
      <c r="K2317" s="231" t="s">
        <v>1120</v>
      </c>
      <c r="L2317" s="232"/>
      <c r="M2317" s="233">
        <f>B2309</f>
        <v>9.1866839999999996</v>
      </c>
      <c r="N2317" s="234"/>
      <c r="R2317" s="235" t="s">
        <v>1120</v>
      </c>
      <c r="S2317" s="236"/>
      <c r="T2317" s="233">
        <f>M2317</f>
        <v>9.1866839999999996</v>
      </c>
      <c r="U2317" s="234"/>
    </row>
    <row r="2318" spans="1:21" ht="25.5" customHeight="1" thickBot="1" x14ac:dyDescent="0.3">
      <c r="A2318" s="253" t="s">
        <v>620</v>
      </c>
      <c r="B2318" s="252"/>
      <c r="C2318" s="252"/>
      <c r="D2318" s="252"/>
      <c r="E2318" s="252"/>
      <c r="F2318" s="252"/>
      <c r="J2318">
        <v>1</v>
      </c>
    </row>
    <row r="2319" spans="1:21" ht="39.75" thickBot="1" x14ac:dyDescent="0.3">
      <c r="A2319" s="84" t="s">
        <v>605</v>
      </c>
      <c r="B2319" s="83" t="s">
        <v>606</v>
      </c>
      <c r="C2319" s="83" t="s">
        <v>617</v>
      </c>
      <c r="D2319" s="83" t="s">
        <v>608</v>
      </c>
      <c r="E2319" s="83" t="s">
        <v>609</v>
      </c>
      <c r="F2319" s="95" t="s">
        <v>610</v>
      </c>
      <c r="J2319">
        <v>2</v>
      </c>
    </row>
    <row r="2320" spans="1:21" x14ac:dyDescent="0.25">
      <c r="A2320" s="109" t="s">
        <v>592</v>
      </c>
      <c r="B2320" s="77">
        <v>1</v>
      </c>
      <c r="C2320" s="77">
        <v>7.8120000000000004E-5</v>
      </c>
      <c r="D2320" s="77">
        <v>7.8120000000000004E-5</v>
      </c>
      <c r="E2320" s="77">
        <v>2.78</v>
      </c>
      <c r="F2320" s="78">
        <v>0.19420000000000001</v>
      </c>
      <c r="J2320">
        <v>3</v>
      </c>
    </row>
    <row r="2321" spans="1:10" x14ac:dyDescent="0.25">
      <c r="A2321" s="79"/>
      <c r="J2321">
        <v>4</v>
      </c>
    </row>
    <row r="2322" spans="1:10" x14ac:dyDescent="0.25">
      <c r="A2322" s="79"/>
      <c r="J2322">
        <v>5</v>
      </c>
    </row>
    <row r="2323" spans="1:10" x14ac:dyDescent="0.25">
      <c r="J2323">
        <v>6</v>
      </c>
    </row>
    <row r="2324" spans="1:10" x14ac:dyDescent="0.25">
      <c r="A2324" s="80"/>
      <c r="J2324">
        <v>7</v>
      </c>
    </row>
    <row r="2325" spans="1:10" ht="31.5" x14ac:dyDescent="0.25">
      <c r="A2325" s="64" t="s">
        <v>590</v>
      </c>
      <c r="J2325">
        <v>8</v>
      </c>
    </row>
    <row r="2326" spans="1:10" x14ac:dyDescent="0.25">
      <c r="A2326" s="79"/>
      <c r="J2326">
        <v>9</v>
      </c>
    </row>
    <row r="2327" spans="1:10" ht="25.5" x14ac:dyDescent="0.25">
      <c r="A2327" s="81" t="s">
        <v>595</v>
      </c>
      <c r="J2327">
        <v>10</v>
      </c>
    </row>
    <row r="2328" spans="1:10" x14ac:dyDescent="0.25">
      <c r="A2328" s="81"/>
      <c r="J2328">
        <v>11</v>
      </c>
    </row>
    <row r="2329" spans="1:10" ht="51" x14ac:dyDescent="0.25">
      <c r="A2329" s="81" t="s">
        <v>815</v>
      </c>
      <c r="J2329">
        <v>12</v>
      </c>
    </row>
    <row r="2330" spans="1:10" ht="15.75" thickBot="1" x14ac:dyDescent="0.3">
      <c r="A2330" s="65"/>
      <c r="J2330">
        <v>13</v>
      </c>
    </row>
    <row r="2331" spans="1:10" ht="39.75" thickBot="1" x14ac:dyDescent="0.3">
      <c r="A2331" s="90" t="s">
        <v>605</v>
      </c>
      <c r="B2331" s="91" t="s">
        <v>606</v>
      </c>
      <c r="C2331" s="91" t="s">
        <v>607</v>
      </c>
      <c r="D2331" s="91" t="s">
        <v>608</v>
      </c>
      <c r="E2331" s="91" t="s">
        <v>609</v>
      </c>
      <c r="F2331" s="92" t="s">
        <v>610</v>
      </c>
      <c r="J2331">
        <v>14</v>
      </c>
    </row>
    <row r="2332" spans="1:10" ht="15.75" thickBot="1" x14ac:dyDescent="0.3">
      <c r="A2332" s="110" t="s">
        <v>611</v>
      </c>
      <c r="B2332" s="68">
        <v>13</v>
      </c>
      <c r="C2332" s="68">
        <v>7.9062999999999996E-4</v>
      </c>
      <c r="D2332" s="68">
        <v>6.0819999999999997E-5</v>
      </c>
      <c r="E2332" s="68">
        <v>1.21</v>
      </c>
      <c r="F2332" s="74">
        <v>0.34799999999999998</v>
      </c>
      <c r="J2332">
        <v>15</v>
      </c>
    </row>
    <row r="2333" spans="1:10" ht="15.75" thickBot="1" x14ac:dyDescent="0.3">
      <c r="A2333" s="110" t="s">
        <v>612</v>
      </c>
      <c r="B2333" s="68">
        <v>18</v>
      </c>
      <c r="C2333" s="68">
        <v>9.0625000000000005E-4</v>
      </c>
      <c r="D2333" s="68">
        <v>5.0349999999999997E-5</v>
      </c>
      <c r="E2333" s="68"/>
      <c r="F2333" s="74"/>
      <c r="J2333">
        <v>16</v>
      </c>
    </row>
    <row r="2334" spans="1:10" ht="25.5" x14ac:dyDescent="0.25">
      <c r="A2334" s="109" t="s">
        <v>613</v>
      </c>
      <c r="B2334" s="77">
        <v>31</v>
      </c>
      <c r="C2334" s="77">
        <v>1.69688E-3</v>
      </c>
      <c r="D2334" s="77"/>
      <c r="E2334" s="77"/>
      <c r="F2334" s="78"/>
      <c r="J2334">
        <v>17</v>
      </c>
    </row>
    <row r="2335" spans="1:10" ht="15.75" thickBot="1" x14ac:dyDescent="0.3">
      <c r="A2335" s="65"/>
      <c r="J2335">
        <v>18</v>
      </c>
    </row>
    <row r="2336" spans="1:10" ht="27" thickBot="1" x14ac:dyDescent="0.3">
      <c r="A2336" s="93" t="s">
        <v>614</v>
      </c>
      <c r="B2336" s="91" t="s">
        <v>615</v>
      </c>
      <c r="C2336" s="91" t="s">
        <v>616</v>
      </c>
      <c r="D2336" s="92" t="s">
        <v>816</v>
      </c>
      <c r="J2336">
        <v>19</v>
      </c>
    </row>
    <row r="2337" spans="1:21" x14ac:dyDescent="0.25">
      <c r="A2337" s="94">
        <v>0.46593000000000001</v>
      </c>
      <c r="B2337" s="77">
        <v>7.9114449999999996</v>
      </c>
      <c r="C2337" s="77">
        <v>7.0959999999999999E-3</v>
      </c>
      <c r="D2337" s="78">
        <v>8.9688000000000004E-2</v>
      </c>
      <c r="J2337">
        <v>20</v>
      </c>
    </row>
    <row r="2338" spans="1:21" ht="15.75" thickBot="1" x14ac:dyDescent="0.3">
      <c r="A2338" s="65"/>
      <c r="J2338">
        <v>21</v>
      </c>
    </row>
    <row r="2339" spans="1:21" ht="39.75" thickBot="1" x14ac:dyDescent="0.3">
      <c r="A2339" s="90" t="s">
        <v>605</v>
      </c>
      <c r="B2339" s="91" t="s">
        <v>606</v>
      </c>
      <c r="C2339" s="91" t="s">
        <v>617</v>
      </c>
      <c r="D2339" s="91" t="s">
        <v>608</v>
      </c>
      <c r="E2339" s="91" t="s">
        <v>609</v>
      </c>
      <c r="F2339" s="92" t="s">
        <v>610</v>
      </c>
      <c r="K2339" s="241" t="s">
        <v>1119</v>
      </c>
      <c r="L2339" s="241"/>
      <c r="M2339" s="112" t="str">
        <f>F2339</f>
        <v>Pr &gt; F</v>
      </c>
      <c r="N2339" s="113" t="str">
        <f>A2329</f>
        <v>Variable dependiente: P1FSCM4</v>
      </c>
      <c r="R2339" s="242" t="str">
        <f>K2339</f>
        <v>Fuente de variación (FV)</v>
      </c>
      <c r="S2339" s="242"/>
      <c r="T2339" s="112"/>
      <c r="U2339" s="114" t="str">
        <f>N2339</f>
        <v>Variable dependiente: P1FSCM4</v>
      </c>
    </row>
    <row r="2340" spans="1:21" ht="16.5" thickBot="1" x14ac:dyDescent="0.3">
      <c r="A2340" s="110" t="s">
        <v>594</v>
      </c>
      <c r="B2340" s="68">
        <v>3</v>
      </c>
      <c r="C2340" s="68">
        <v>2.3437999999999999E-4</v>
      </c>
      <c r="D2340" s="68">
        <v>7.8129999999999999E-5</v>
      </c>
      <c r="E2340" s="68">
        <v>1.55</v>
      </c>
      <c r="F2340" s="74">
        <v>0.23569999999999999</v>
      </c>
      <c r="K2340" s="243" t="str">
        <f>A2340</f>
        <v>Rep</v>
      </c>
      <c r="L2340" s="244"/>
      <c r="M2340" s="115">
        <f>F2340</f>
        <v>0.23569999999999999</v>
      </c>
      <c r="N2340" s="115"/>
      <c r="R2340" s="245" t="str">
        <f>K2340</f>
        <v>Rep</v>
      </c>
      <c r="S2340" s="246"/>
      <c r="T2340" s="116">
        <f>M2340</f>
        <v>0.23569999999999999</v>
      </c>
      <c r="U2340" s="115"/>
    </row>
    <row r="2341" spans="1:21" ht="16.5" thickBot="1" x14ac:dyDescent="0.3">
      <c r="A2341" s="110" t="s">
        <v>592</v>
      </c>
      <c r="B2341" s="68">
        <v>1</v>
      </c>
      <c r="C2341" s="68">
        <v>1.5312999999999999E-4</v>
      </c>
      <c r="D2341" s="68">
        <v>1.5312999999999999E-4</v>
      </c>
      <c r="E2341" s="68">
        <v>3.04</v>
      </c>
      <c r="F2341" s="74">
        <v>9.8199999999999996E-2</v>
      </c>
      <c r="K2341" s="237" t="str">
        <f>A2348</f>
        <v>A</v>
      </c>
      <c r="L2341" s="238"/>
      <c r="M2341" s="117">
        <f>F2348</f>
        <v>0.16159999999999999</v>
      </c>
      <c r="N2341" s="117"/>
      <c r="R2341" s="239" t="str">
        <f t="shared" ref="R2341:R2344" si="188">K2341</f>
        <v>A</v>
      </c>
      <c r="S2341" s="240"/>
      <c r="T2341" s="118">
        <f t="shared" ref="T2341:T2344" si="189">M2341</f>
        <v>0.16159999999999999</v>
      </c>
      <c r="U2341" s="117"/>
    </row>
    <row r="2342" spans="1:21" ht="16.5" thickBot="1" x14ac:dyDescent="0.3">
      <c r="A2342" s="110" t="s">
        <v>618</v>
      </c>
      <c r="B2342" s="68">
        <v>3</v>
      </c>
      <c r="C2342" s="68">
        <v>1.3438E-4</v>
      </c>
      <c r="D2342" s="68">
        <v>4.4790000000000003E-5</v>
      </c>
      <c r="E2342" s="68">
        <v>0.89</v>
      </c>
      <c r="F2342" s="74">
        <v>0.46529999999999999</v>
      </c>
      <c r="K2342" s="237" t="str">
        <f>A2342</f>
        <v>A*Rep</v>
      </c>
      <c r="L2342" s="238"/>
      <c r="M2342" s="117">
        <f>F2342</f>
        <v>0.46529999999999999</v>
      </c>
      <c r="N2342" s="119"/>
      <c r="R2342" s="239" t="str">
        <f t="shared" si="188"/>
        <v>A*Rep</v>
      </c>
      <c r="S2342" s="240"/>
      <c r="T2342" s="118">
        <f t="shared" si="189"/>
        <v>0.46529999999999999</v>
      </c>
      <c r="U2342" s="119"/>
    </row>
    <row r="2343" spans="1:21" ht="16.5" thickBot="1" x14ac:dyDescent="0.3">
      <c r="A2343" s="110" t="s">
        <v>593</v>
      </c>
      <c r="B2343" s="68">
        <v>3</v>
      </c>
      <c r="C2343" s="68">
        <v>1.0938E-4</v>
      </c>
      <c r="D2343" s="68">
        <v>3.646E-5</v>
      </c>
      <c r="E2343" s="68">
        <v>0.72</v>
      </c>
      <c r="F2343" s="74">
        <v>0.55069999999999997</v>
      </c>
      <c r="K2343" s="237" t="str">
        <f>A2343</f>
        <v>B</v>
      </c>
      <c r="L2343" s="238"/>
      <c r="M2343" s="117">
        <f>F2343</f>
        <v>0.55069999999999997</v>
      </c>
      <c r="N2343" s="117"/>
      <c r="R2343" s="239" t="str">
        <f t="shared" si="188"/>
        <v>B</v>
      </c>
      <c r="S2343" s="240"/>
      <c r="T2343" s="118">
        <f t="shared" si="189"/>
        <v>0.55069999999999997</v>
      </c>
      <c r="U2343" s="117"/>
    </row>
    <row r="2344" spans="1:21" ht="15.75" x14ac:dyDescent="0.25">
      <c r="A2344" s="109" t="s">
        <v>619</v>
      </c>
      <c r="B2344" s="77">
        <v>3</v>
      </c>
      <c r="C2344" s="77">
        <v>1.5938000000000001E-4</v>
      </c>
      <c r="D2344" s="77">
        <v>5.3130000000000001E-5</v>
      </c>
      <c r="E2344" s="77">
        <v>1.06</v>
      </c>
      <c r="F2344" s="78">
        <v>0.39250000000000002</v>
      </c>
      <c r="K2344" s="237" t="str">
        <f>A2344</f>
        <v>A*B</v>
      </c>
      <c r="L2344" s="238"/>
      <c r="M2344" s="117">
        <f>F2344</f>
        <v>0.39250000000000002</v>
      </c>
      <c r="N2344" s="117"/>
      <c r="R2344" s="239" t="str">
        <f t="shared" si="188"/>
        <v>A*B</v>
      </c>
      <c r="S2344" s="240"/>
      <c r="T2344" s="118">
        <f t="shared" si="189"/>
        <v>0.39250000000000002</v>
      </c>
      <c r="U2344" s="117"/>
    </row>
    <row r="2345" spans="1:21" ht="16.5" thickBot="1" x14ac:dyDescent="0.3">
      <c r="A2345" s="65"/>
      <c r="K2345" s="231" t="s">
        <v>1120</v>
      </c>
      <c r="L2345" s="232"/>
      <c r="M2345" s="233">
        <f>B2337</f>
        <v>7.9114449999999996</v>
      </c>
      <c r="N2345" s="234"/>
      <c r="R2345" s="235" t="s">
        <v>1120</v>
      </c>
      <c r="S2345" s="236"/>
      <c r="T2345" s="233">
        <f>M2345</f>
        <v>7.9114449999999996</v>
      </c>
      <c r="U2345" s="234"/>
    </row>
    <row r="2346" spans="1:21" ht="25.5" customHeight="1" thickBot="1" x14ac:dyDescent="0.3">
      <c r="A2346" s="253" t="s">
        <v>620</v>
      </c>
      <c r="B2346" s="252"/>
      <c r="C2346" s="252"/>
      <c r="D2346" s="252"/>
      <c r="E2346" s="252"/>
      <c r="F2346" s="252"/>
      <c r="J2346">
        <v>1</v>
      </c>
    </row>
    <row r="2347" spans="1:21" ht="39.75" thickBot="1" x14ac:dyDescent="0.3">
      <c r="A2347" s="84" t="s">
        <v>605</v>
      </c>
      <c r="B2347" s="83" t="s">
        <v>606</v>
      </c>
      <c r="C2347" s="83" t="s">
        <v>617</v>
      </c>
      <c r="D2347" s="83" t="s">
        <v>608</v>
      </c>
      <c r="E2347" s="83" t="s">
        <v>609</v>
      </c>
      <c r="F2347" s="95" t="s">
        <v>610</v>
      </c>
      <c r="J2347">
        <v>2</v>
      </c>
    </row>
    <row r="2348" spans="1:21" x14ac:dyDescent="0.25">
      <c r="A2348" s="109" t="s">
        <v>592</v>
      </c>
      <c r="B2348" s="77">
        <v>1</v>
      </c>
      <c r="C2348" s="77">
        <v>1.5312999999999999E-4</v>
      </c>
      <c r="D2348" s="77">
        <v>1.5312999999999999E-4</v>
      </c>
      <c r="E2348" s="77">
        <v>3.42</v>
      </c>
      <c r="F2348" s="78">
        <v>0.16159999999999999</v>
      </c>
      <c r="J2348">
        <v>3</v>
      </c>
    </row>
    <row r="2349" spans="1:21" x14ac:dyDescent="0.25">
      <c r="A2349" s="79"/>
      <c r="J2349">
        <v>4</v>
      </c>
    </row>
    <row r="2350" spans="1:21" x14ac:dyDescent="0.25">
      <c r="A2350" s="79"/>
      <c r="J2350">
        <v>5</v>
      </c>
    </row>
    <row r="2351" spans="1:21" x14ac:dyDescent="0.25">
      <c r="J2351">
        <v>6</v>
      </c>
    </row>
    <row r="2352" spans="1:21" x14ac:dyDescent="0.25">
      <c r="A2352" s="80"/>
      <c r="J2352">
        <v>7</v>
      </c>
    </row>
    <row r="2353" spans="1:21" ht="31.5" x14ac:dyDescent="0.25">
      <c r="A2353" s="64" t="s">
        <v>590</v>
      </c>
      <c r="J2353">
        <v>8</v>
      </c>
    </row>
    <row r="2354" spans="1:21" x14ac:dyDescent="0.25">
      <c r="A2354" s="79"/>
      <c r="J2354">
        <v>9</v>
      </c>
    </row>
    <row r="2355" spans="1:21" ht="25.5" x14ac:dyDescent="0.25">
      <c r="A2355" s="81" t="s">
        <v>595</v>
      </c>
      <c r="J2355">
        <v>10</v>
      </c>
    </row>
    <row r="2356" spans="1:21" x14ac:dyDescent="0.25">
      <c r="A2356" s="81"/>
      <c r="J2356">
        <v>11</v>
      </c>
    </row>
    <row r="2357" spans="1:21" ht="51" x14ac:dyDescent="0.25">
      <c r="A2357" s="81" t="s">
        <v>817</v>
      </c>
      <c r="J2357">
        <v>12</v>
      </c>
    </row>
    <row r="2358" spans="1:21" ht="15.75" thickBot="1" x14ac:dyDescent="0.3">
      <c r="A2358" s="65"/>
      <c r="J2358">
        <v>13</v>
      </c>
    </row>
    <row r="2359" spans="1:21" ht="39.75" thickBot="1" x14ac:dyDescent="0.3">
      <c r="A2359" s="90" t="s">
        <v>605</v>
      </c>
      <c r="B2359" s="91" t="s">
        <v>606</v>
      </c>
      <c r="C2359" s="91" t="s">
        <v>607</v>
      </c>
      <c r="D2359" s="91" t="s">
        <v>608</v>
      </c>
      <c r="E2359" s="91" t="s">
        <v>609</v>
      </c>
      <c r="F2359" s="92" t="s">
        <v>610</v>
      </c>
      <c r="J2359">
        <v>14</v>
      </c>
    </row>
    <row r="2360" spans="1:21" ht="15.75" thickBot="1" x14ac:dyDescent="0.3">
      <c r="A2360" s="110" t="s">
        <v>611</v>
      </c>
      <c r="B2360" s="68">
        <v>13</v>
      </c>
      <c r="C2360" s="68">
        <v>6.025E-3</v>
      </c>
      <c r="D2360" s="68">
        <v>4.6346000000000001E-4</v>
      </c>
      <c r="E2360" s="68">
        <v>1.72</v>
      </c>
      <c r="F2360" s="74">
        <v>0.14269999999999999</v>
      </c>
      <c r="J2360">
        <v>15</v>
      </c>
    </row>
    <row r="2361" spans="1:21" ht="15.75" thickBot="1" x14ac:dyDescent="0.3">
      <c r="A2361" s="110" t="s">
        <v>612</v>
      </c>
      <c r="B2361" s="68">
        <v>18</v>
      </c>
      <c r="C2361" s="68">
        <v>4.8624999999999996E-3</v>
      </c>
      <c r="D2361" s="68">
        <v>2.7013999999999999E-4</v>
      </c>
      <c r="E2361" s="68"/>
      <c r="F2361" s="74"/>
      <c r="J2361">
        <v>16</v>
      </c>
    </row>
    <row r="2362" spans="1:21" ht="25.5" x14ac:dyDescent="0.25">
      <c r="A2362" s="109" t="s">
        <v>613</v>
      </c>
      <c r="B2362" s="77">
        <v>31</v>
      </c>
      <c r="C2362" s="77">
        <v>1.08875E-2</v>
      </c>
      <c r="D2362" s="77"/>
      <c r="E2362" s="77"/>
      <c r="F2362" s="78"/>
      <c r="J2362">
        <v>17</v>
      </c>
    </row>
    <row r="2363" spans="1:21" ht="15.75" thickBot="1" x14ac:dyDescent="0.3">
      <c r="A2363" s="65"/>
      <c r="J2363">
        <v>18</v>
      </c>
    </row>
    <row r="2364" spans="1:21" ht="27" thickBot="1" x14ac:dyDescent="0.3">
      <c r="A2364" s="93" t="s">
        <v>614</v>
      </c>
      <c r="B2364" s="91" t="s">
        <v>615</v>
      </c>
      <c r="C2364" s="91" t="s">
        <v>616</v>
      </c>
      <c r="D2364" s="92" t="s">
        <v>818</v>
      </c>
      <c r="J2364">
        <v>19</v>
      </c>
    </row>
    <row r="2365" spans="1:21" x14ac:dyDescent="0.25">
      <c r="A2365" s="94">
        <v>0.55338699999999996</v>
      </c>
      <c r="B2365" s="77">
        <v>19.77251</v>
      </c>
      <c r="C2365" s="77">
        <v>1.6435999999999999E-2</v>
      </c>
      <c r="D2365" s="78">
        <v>8.3125000000000004E-2</v>
      </c>
      <c r="J2365">
        <v>20</v>
      </c>
    </row>
    <row r="2366" spans="1:21" ht="15.75" thickBot="1" x14ac:dyDescent="0.3">
      <c r="A2366" s="65"/>
      <c r="J2366">
        <v>21</v>
      </c>
    </row>
    <row r="2367" spans="1:21" ht="39.75" thickBot="1" x14ac:dyDescent="0.3">
      <c r="A2367" s="90" t="s">
        <v>605</v>
      </c>
      <c r="B2367" s="91" t="s">
        <v>606</v>
      </c>
      <c r="C2367" s="91" t="s">
        <v>617</v>
      </c>
      <c r="D2367" s="91" t="s">
        <v>608</v>
      </c>
      <c r="E2367" s="91" t="s">
        <v>609</v>
      </c>
      <c r="F2367" s="92" t="s">
        <v>610</v>
      </c>
      <c r="K2367" s="241" t="s">
        <v>1119</v>
      </c>
      <c r="L2367" s="241"/>
      <c r="M2367" s="112" t="str">
        <f>F2367</f>
        <v>Pr &gt; F</v>
      </c>
      <c r="N2367" s="113" t="str">
        <f>A2357</f>
        <v>Variable dependiente: P1FSCM5</v>
      </c>
      <c r="R2367" s="242" t="str">
        <f>K2367</f>
        <v>Fuente de variación (FV)</v>
      </c>
      <c r="S2367" s="242"/>
      <c r="T2367" s="112"/>
      <c r="U2367" s="114" t="str">
        <f>N2367</f>
        <v>Variable dependiente: P1FSCM5</v>
      </c>
    </row>
    <row r="2368" spans="1:21" ht="16.5" thickBot="1" x14ac:dyDescent="0.3">
      <c r="A2368" s="110" t="s">
        <v>594</v>
      </c>
      <c r="B2368" s="68">
        <v>3</v>
      </c>
      <c r="C2368" s="68">
        <v>8.1249999999999996E-4</v>
      </c>
      <c r="D2368" s="68">
        <v>2.7083000000000001E-4</v>
      </c>
      <c r="E2368" s="68">
        <v>1</v>
      </c>
      <c r="F2368" s="74">
        <v>0.41439999999999999</v>
      </c>
      <c r="K2368" s="243" t="str">
        <f>A2368</f>
        <v>Rep</v>
      </c>
      <c r="L2368" s="244"/>
      <c r="M2368" s="115">
        <f>F2368</f>
        <v>0.41439999999999999</v>
      </c>
      <c r="N2368" s="115"/>
      <c r="R2368" s="245" t="str">
        <f>K2368</f>
        <v>Rep</v>
      </c>
      <c r="S2368" s="246"/>
      <c r="T2368" s="116">
        <f>M2368</f>
        <v>0.41439999999999999</v>
      </c>
      <c r="U2368" s="115"/>
    </row>
    <row r="2369" spans="1:21" ht="16.5" thickBot="1" x14ac:dyDescent="0.3">
      <c r="A2369" s="110" t="s">
        <v>592</v>
      </c>
      <c r="B2369" s="68">
        <v>1</v>
      </c>
      <c r="C2369" s="68">
        <v>1.25E-3</v>
      </c>
      <c r="D2369" s="68">
        <v>1.25E-3</v>
      </c>
      <c r="E2369" s="68">
        <v>4.63</v>
      </c>
      <c r="F2369" s="74">
        <v>4.53E-2</v>
      </c>
      <c r="K2369" s="237" t="str">
        <f>A2376</f>
        <v>A</v>
      </c>
      <c r="L2369" s="238"/>
      <c r="M2369" s="117">
        <f>F2376</f>
        <v>5.8999999999999997E-2</v>
      </c>
      <c r="N2369" s="117"/>
      <c r="R2369" s="239" t="str">
        <f t="shared" ref="R2369:R2372" si="190">K2369</f>
        <v>A</v>
      </c>
      <c r="S2369" s="240"/>
      <c r="T2369" s="118">
        <f t="shared" ref="T2369:T2372" si="191">M2369</f>
        <v>5.8999999999999997E-2</v>
      </c>
      <c r="U2369" s="117"/>
    </row>
    <row r="2370" spans="1:21" ht="16.5" thickBot="1" x14ac:dyDescent="0.3">
      <c r="A2370" s="110" t="s">
        <v>618</v>
      </c>
      <c r="B2370" s="68">
        <v>3</v>
      </c>
      <c r="C2370" s="68">
        <v>4.2499999999999998E-4</v>
      </c>
      <c r="D2370" s="68">
        <v>1.4166999999999999E-4</v>
      </c>
      <c r="E2370" s="68">
        <v>0.52</v>
      </c>
      <c r="F2370" s="74">
        <v>0.67100000000000004</v>
      </c>
      <c r="K2370" s="237" t="str">
        <f>A2370</f>
        <v>A*Rep</v>
      </c>
      <c r="L2370" s="238"/>
      <c r="M2370" s="117">
        <f>F2370</f>
        <v>0.67100000000000004</v>
      </c>
      <c r="N2370" s="119"/>
      <c r="R2370" s="239" t="str">
        <f t="shared" si="190"/>
        <v>A*Rep</v>
      </c>
      <c r="S2370" s="240"/>
      <c r="T2370" s="118">
        <f t="shared" si="191"/>
        <v>0.67100000000000004</v>
      </c>
      <c r="U2370" s="119"/>
    </row>
    <row r="2371" spans="1:21" ht="16.5" thickBot="1" x14ac:dyDescent="0.3">
      <c r="A2371" s="110" t="s">
        <v>593</v>
      </c>
      <c r="B2371" s="68">
        <v>3</v>
      </c>
      <c r="C2371" s="68">
        <v>1.1125E-3</v>
      </c>
      <c r="D2371" s="68">
        <v>3.7083E-4</v>
      </c>
      <c r="E2371" s="68">
        <v>1.37</v>
      </c>
      <c r="F2371" s="74">
        <v>0.28299999999999997</v>
      </c>
      <c r="K2371" s="237" t="str">
        <f>A2371</f>
        <v>B</v>
      </c>
      <c r="L2371" s="238"/>
      <c r="M2371" s="117">
        <f>F2371</f>
        <v>0.28299999999999997</v>
      </c>
      <c r="N2371" s="117"/>
      <c r="R2371" s="239" t="str">
        <f t="shared" si="190"/>
        <v>B</v>
      </c>
      <c r="S2371" s="240"/>
      <c r="T2371" s="118">
        <f t="shared" si="191"/>
        <v>0.28299999999999997</v>
      </c>
      <c r="U2371" s="117"/>
    </row>
    <row r="2372" spans="1:21" ht="15.75" x14ac:dyDescent="0.25">
      <c r="A2372" s="109" t="s">
        <v>619</v>
      </c>
      <c r="B2372" s="77">
        <v>3</v>
      </c>
      <c r="C2372" s="77">
        <v>2.4250000000000001E-3</v>
      </c>
      <c r="D2372" s="77">
        <v>8.0833000000000001E-4</v>
      </c>
      <c r="E2372" s="77">
        <v>2.99</v>
      </c>
      <c r="F2372" s="78">
        <v>5.8200000000000002E-2</v>
      </c>
      <c r="K2372" s="237" t="str">
        <f>A2372</f>
        <v>A*B</v>
      </c>
      <c r="L2372" s="238"/>
      <c r="M2372" s="117">
        <f>F2372</f>
        <v>5.8200000000000002E-2</v>
      </c>
      <c r="N2372" s="117"/>
      <c r="R2372" s="239" t="str">
        <f t="shared" si="190"/>
        <v>A*B</v>
      </c>
      <c r="S2372" s="240"/>
      <c r="T2372" s="118">
        <f t="shared" si="191"/>
        <v>5.8200000000000002E-2</v>
      </c>
      <c r="U2372" s="117"/>
    </row>
    <row r="2373" spans="1:21" ht="16.5" thickBot="1" x14ac:dyDescent="0.3">
      <c r="A2373" s="65"/>
      <c r="K2373" s="231" t="s">
        <v>1120</v>
      </c>
      <c r="L2373" s="232"/>
      <c r="M2373" s="233">
        <f>B2365</f>
        <v>19.77251</v>
      </c>
      <c r="N2373" s="234"/>
      <c r="R2373" s="235" t="s">
        <v>1120</v>
      </c>
      <c r="S2373" s="236"/>
      <c r="T2373" s="233">
        <f>M2373</f>
        <v>19.77251</v>
      </c>
      <c r="U2373" s="234"/>
    </row>
    <row r="2374" spans="1:21" ht="25.5" customHeight="1" thickBot="1" x14ac:dyDescent="0.3">
      <c r="A2374" s="253" t="s">
        <v>620</v>
      </c>
      <c r="B2374" s="252"/>
      <c r="C2374" s="252"/>
      <c r="D2374" s="252"/>
      <c r="E2374" s="252"/>
      <c r="F2374" s="252"/>
      <c r="J2374">
        <v>1</v>
      </c>
    </row>
    <row r="2375" spans="1:21" ht="39.75" thickBot="1" x14ac:dyDescent="0.3">
      <c r="A2375" s="84" t="s">
        <v>605</v>
      </c>
      <c r="B2375" s="83" t="s">
        <v>606</v>
      </c>
      <c r="C2375" s="83" t="s">
        <v>617</v>
      </c>
      <c r="D2375" s="83" t="s">
        <v>608</v>
      </c>
      <c r="E2375" s="83" t="s">
        <v>609</v>
      </c>
      <c r="F2375" s="95" t="s">
        <v>610</v>
      </c>
      <c r="J2375">
        <v>2</v>
      </c>
    </row>
    <row r="2376" spans="1:21" x14ac:dyDescent="0.25">
      <c r="A2376" s="109" t="s">
        <v>592</v>
      </c>
      <c r="B2376" s="77">
        <v>1</v>
      </c>
      <c r="C2376" s="77">
        <v>1.25E-3</v>
      </c>
      <c r="D2376" s="77">
        <v>1.25E-3</v>
      </c>
      <c r="E2376" s="77">
        <v>8.82</v>
      </c>
      <c r="F2376" s="78">
        <v>5.8999999999999997E-2</v>
      </c>
      <c r="J2376">
        <v>3</v>
      </c>
    </row>
    <row r="2377" spans="1:21" x14ac:dyDescent="0.25">
      <c r="A2377" s="79"/>
      <c r="J2377">
        <v>4</v>
      </c>
    </row>
    <row r="2378" spans="1:21" x14ac:dyDescent="0.25">
      <c r="A2378" s="79"/>
      <c r="J2378">
        <v>5</v>
      </c>
    </row>
    <row r="2379" spans="1:21" x14ac:dyDescent="0.25">
      <c r="J2379">
        <v>6</v>
      </c>
    </row>
    <row r="2380" spans="1:21" x14ac:dyDescent="0.25">
      <c r="A2380" s="80"/>
      <c r="J2380">
        <v>7</v>
      </c>
    </row>
    <row r="2381" spans="1:21" ht="31.5" x14ac:dyDescent="0.25">
      <c r="A2381" s="64" t="s">
        <v>590</v>
      </c>
      <c r="J2381">
        <v>8</v>
      </c>
    </row>
    <row r="2382" spans="1:21" x14ac:dyDescent="0.25">
      <c r="A2382" s="79"/>
      <c r="J2382">
        <v>9</v>
      </c>
    </row>
    <row r="2383" spans="1:21" ht="25.5" x14ac:dyDescent="0.25">
      <c r="A2383" s="81" t="s">
        <v>595</v>
      </c>
      <c r="J2383">
        <v>10</v>
      </c>
    </row>
    <row r="2384" spans="1:21" x14ac:dyDescent="0.25">
      <c r="A2384" s="81"/>
      <c r="J2384">
        <v>11</v>
      </c>
    </row>
    <row r="2385" spans="1:21" ht="51" x14ac:dyDescent="0.25">
      <c r="A2385" s="81" t="s">
        <v>819</v>
      </c>
      <c r="J2385">
        <v>12</v>
      </c>
    </row>
    <row r="2386" spans="1:21" ht="15.75" thickBot="1" x14ac:dyDescent="0.3">
      <c r="A2386" s="65"/>
      <c r="J2386">
        <v>13</v>
      </c>
    </row>
    <row r="2387" spans="1:21" ht="39.75" thickBot="1" x14ac:dyDescent="0.3">
      <c r="A2387" s="90" t="s">
        <v>605</v>
      </c>
      <c r="B2387" s="91" t="s">
        <v>606</v>
      </c>
      <c r="C2387" s="91" t="s">
        <v>607</v>
      </c>
      <c r="D2387" s="91" t="s">
        <v>608</v>
      </c>
      <c r="E2387" s="91" t="s">
        <v>609</v>
      </c>
      <c r="F2387" s="92" t="s">
        <v>610</v>
      </c>
      <c r="J2387">
        <v>14</v>
      </c>
    </row>
    <row r="2388" spans="1:21" ht="15.75" thickBot="1" x14ac:dyDescent="0.3">
      <c r="A2388" s="110" t="s">
        <v>611</v>
      </c>
      <c r="B2388" s="68">
        <v>13</v>
      </c>
      <c r="C2388" s="68">
        <v>5.6656199999999997E-3</v>
      </c>
      <c r="D2388" s="68">
        <v>4.3582000000000001E-4</v>
      </c>
      <c r="E2388" s="68">
        <v>1.36</v>
      </c>
      <c r="F2388" s="74">
        <v>0.26929999999999998</v>
      </c>
      <c r="J2388">
        <v>15</v>
      </c>
    </row>
    <row r="2389" spans="1:21" ht="15.75" thickBot="1" x14ac:dyDescent="0.3">
      <c r="A2389" s="110" t="s">
        <v>612</v>
      </c>
      <c r="B2389" s="68">
        <v>18</v>
      </c>
      <c r="C2389" s="68">
        <v>5.7812499999999999E-3</v>
      </c>
      <c r="D2389" s="68">
        <v>3.2118000000000001E-4</v>
      </c>
      <c r="E2389" s="68"/>
      <c r="F2389" s="74"/>
      <c r="J2389">
        <v>16</v>
      </c>
    </row>
    <row r="2390" spans="1:21" ht="25.5" x14ac:dyDescent="0.25">
      <c r="A2390" s="109" t="s">
        <v>613</v>
      </c>
      <c r="B2390" s="77">
        <v>31</v>
      </c>
      <c r="C2390" s="77">
        <v>1.144688E-2</v>
      </c>
      <c r="D2390" s="77"/>
      <c r="E2390" s="77"/>
      <c r="F2390" s="78"/>
      <c r="J2390">
        <v>17</v>
      </c>
    </row>
    <row r="2391" spans="1:21" ht="15.75" thickBot="1" x14ac:dyDescent="0.3">
      <c r="A2391" s="65"/>
      <c r="J2391">
        <v>18</v>
      </c>
    </row>
    <row r="2392" spans="1:21" ht="27" thickBot="1" x14ac:dyDescent="0.3">
      <c r="A2392" s="93" t="s">
        <v>614</v>
      </c>
      <c r="B2392" s="91" t="s">
        <v>615</v>
      </c>
      <c r="C2392" s="91" t="s">
        <v>616</v>
      </c>
      <c r="D2392" s="92" t="s">
        <v>820</v>
      </c>
      <c r="J2392">
        <v>19</v>
      </c>
    </row>
    <row r="2393" spans="1:21" x14ac:dyDescent="0.25">
      <c r="A2393" s="94">
        <v>0.49494899999999997</v>
      </c>
      <c r="B2393" s="77">
        <v>21.641069999999999</v>
      </c>
      <c r="C2393" s="77">
        <v>1.7922E-2</v>
      </c>
      <c r="D2393" s="78">
        <v>8.2812999999999998E-2</v>
      </c>
      <c r="J2393">
        <v>20</v>
      </c>
    </row>
    <row r="2394" spans="1:21" ht="15.75" thickBot="1" x14ac:dyDescent="0.3">
      <c r="A2394" s="65"/>
      <c r="J2394">
        <v>21</v>
      </c>
    </row>
    <row r="2395" spans="1:21" ht="39.75" thickBot="1" x14ac:dyDescent="0.3">
      <c r="A2395" s="90" t="s">
        <v>605</v>
      </c>
      <c r="B2395" s="91" t="s">
        <v>606</v>
      </c>
      <c r="C2395" s="91" t="s">
        <v>617</v>
      </c>
      <c r="D2395" s="91" t="s">
        <v>608</v>
      </c>
      <c r="E2395" s="91" t="s">
        <v>609</v>
      </c>
      <c r="F2395" s="92" t="s">
        <v>610</v>
      </c>
      <c r="K2395" s="241" t="s">
        <v>1119</v>
      </c>
      <c r="L2395" s="241"/>
      <c r="M2395" s="112" t="str">
        <f>F2395</f>
        <v>Pr &gt; F</v>
      </c>
      <c r="N2395" s="113" t="str">
        <f>A2385</f>
        <v>Variable dependiente: P1FSCM6</v>
      </c>
      <c r="R2395" s="242" t="str">
        <f>K2395</f>
        <v>Fuente de variación (FV)</v>
      </c>
      <c r="S2395" s="242"/>
      <c r="T2395" s="112"/>
      <c r="U2395" s="114" t="str">
        <f>N2395</f>
        <v>Variable dependiente: P1FSCM6</v>
      </c>
    </row>
    <row r="2396" spans="1:21" ht="16.5" thickBot="1" x14ac:dyDescent="0.3">
      <c r="A2396" s="110" t="s">
        <v>594</v>
      </c>
      <c r="B2396" s="68">
        <v>3</v>
      </c>
      <c r="C2396" s="68">
        <v>2.0937000000000001E-4</v>
      </c>
      <c r="D2396" s="68">
        <v>6.9789999999999994E-5</v>
      </c>
      <c r="E2396" s="68">
        <v>0.22</v>
      </c>
      <c r="F2396" s="74">
        <v>0.8831</v>
      </c>
      <c r="K2396" s="243" t="str">
        <f>A2396</f>
        <v>Rep</v>
      </c>
      <c r="L2396" s="244"/>
      <c r="M2396" s="115">
        <f>F2396</f>
        <v>0.8831</v>
      </c>
      <c r="N2396" s="115"/>
      <c r="R2396" s="245" t="str">
        <f>K2396</f>
        <v>Rep</v>
      </c>
      <c r="S2396" s="246"/>
      <c r="T2396" s="116">
        <f>M2396</f>
        <v>0.8831</v>
      </c>
      <c r="U2396" s="115"/>
    </row>
    <row r="2397" spans="1:21" ht="16.5" thickBot="1" x14ac:dyDescent="0.3">
      <c r="A2397" s="110" t="s">
        <v>592</v>
      </c>
      <c r="B2397" s="68">
        <v>1</v>
      </c>
      <c r="C2397" s="68">
        <v>1.12813E-3</v>
      </c>
      <c r="D2397" s="68">
        <v>1.12813E-3</v>
      </c>
      <c r="E2397" s="68">
        <v>3.51</v>
      </c>
      <c r="F2397" s="74">
        <v>7.7200000000000005E-2</v>
      </c>
      <c r="K2397" s="237" t="str">
        <f>A2404</f>
        <v>A</v>
      </c>
      <c r="L2397" s="238"/>
      <c r="M2397" s="117">
        <f>F2404</f>
        <v>0.1963</v>
      </c>
      <c r="N2397" s="117"/>
      <c r="R2397" s="239" t="str">
        <f t="shared" ref="R2397:R2400" si="192">K2397</f>
        <v>A</v>
      </c>
      <c r="S2397" s="240"/>
      <c r="T2397" s="118">
        <f t="shared" ref="T2397:T2400" si="193">M2397</f>
        <v>0.1963</v>
      </c>
      <c r="U2397" s="117"/>
    </row>
    <row r="2398" spans="1:21" ht="16.5" thickBot="1" x14ac:dyDescent="0.3">
      <c r="A2398" s="110" t="s">
        <v>618</v>
      </c>
      <c r="B2398" s="68">
        <v>3</v>
      </c>
      <c r="C2398" s="68">
        <v>1.23437E-3</v>
      </c>
      <c r="D2398" s="68">
        <v>4.1145999999999999E-4</v>
      </c>
      <c r="E2398" s="68">
        <v>1.28</v>
      </c>
      <c r="F2398" s="74">
        <v>0.311</v>
      </c>
      <c r="K2398" s="237" t="str">
        <f>A2398</f>
        <v>A*Rep</v>
      </c>
      <c r="L2398" s="238"/>
      <c r="M2398" s="117">
        <f>F2398</f>
        <v>0.311</v>
      </c>
      <c r="N2398" s="119"/>
      <c r="R2398" s="239" t="str">
        <f t="shared" si="192"/>
        <v>A*Rep</v>
      </c>
      <c r="S2398" s="240"/>
      <c r="T2398" s="118">
        <f t="shared" si="193"/>
        <v>0.311</v>
      </c>
      <c r="U2398" s="119"/>
    </row>
    <row r="2399" spans="1:21" ht="16.5" thickBot="1" x14ac:dyDescent="0.3">
      <c r="A2399" s="110" t="s">
        <v>593</v>
      </c>
      <c r="B2399" s="68">
        <v>3</v>
      </c>
      <c r="C2399" s="68">
        <v>1.0843700000000001E-3</v>
      </c>
      <c r="D2399" s="68">
        <v>3.6146000000000003E-4</v>
      </c>
      <c r="E2399" s="68">
        <v>1.1299999999999999</v>
      </c>
      <c r="F2399" s="74">
        <v>0.36509999999999998</v>
      </c>
      <c r="K2399" s="237" t="str">
        <f>A2399</f>
        <v>B</v>
      </c>
      <c r="L2399" s="238"/>
      <c r="M2399" s="117">
        <f>F2399</f>
        <v>0.36509999999999998</v>
      </c>
      <c r="N2399" s="117"/>
      <c r="R2399" s="239" t="str">
        <f t="shared" si="192"/>
        <v>B</v>
      </c>
      <c r="S2399" s="240"/>
      <c r="T2399" s="118">
        <f t="shared" si="193"/>
        <v>0.36509999999999998</v>
      </c>
      <c r="U2399" s="117"/>
    </row>
    <row r="2400" spans="1:21" ht="15.75" x14ac:dyDescent="0.25">
      <c r="A2400" s="109" t="s">
        <v>619</v>
      </c>
      <c r="B2400" s="77">
        <v>3</v>
      </c>
      <c r="C2400" s="77">
        <v>2.0093699999999999E-3</v>
      </c>
      <c r="D2400" s="77">
        <v>6.6978999999999997E-4</v>
      </c>
      <c r="E2400" s="77">
        <v>2.09</v>
      </c>
      <c r="F2400" s="78">
        <v>0.13800000000000001</v>
      </c>
      <c r="K2400" s="237" t="str">
        <f>A2400</f>
        <v>A*B</v>
      </c>
      <c r="L2400" s="238"/>
      <c r="M2400" s="117">
        <f>F2400</f>
        <v>0.13800000000000001</v>
      </c>
      <c r="N2400" s="117"/>
      <c r="R2400" s="239" t="str">
        <f t="shared" si="192"/>
        <v>A*B</v>
      </c>
      <c r="S2400" s="240"/>
      <c r="T2400" s="118">
        <f t="shared" si="193"/>
        <v>0.13800000000000001</v>
      </c>
      <c r="U2400" s="117"/>
    </row>
    <row r="2401" spans="1:21" ht="16.5" thickBot="1" x14ac:dyDescent="0.3">
      <c r="A2401" s="65"/>
      <c r="K2401" s="231" t="s">
        <v>1120</v>
      </c>
      <c r="L2401" s="232"/>
      <c r="M2401" s="233">
        <f>B2393</f>
        <v>21.641069999999999</v>
      </c>
      <c r="N2401" s="234"/>
      <c r="R2401" s="235" t="s">
        <v>1120</v>
      </c>
      <c r="S2401" s="236"/>
      <c r="T2401" s="233">
        <f>M2401</f>
        <v>21.641069999999999</v>
      </c>
      <c r="U2401" s="234"/>
    </row>
    <row r="2402" spans="1:21" ht="25.5" customHeight="1" thickBot="1" x14ac:dyDescent="0.3">
      <c r="A2402" s="253" t="s">
        <v>620</v>
      </c>
      <c r="B2402" s="252"/>
      <c r="C2402" s="252"/>
      <c r="D2402" s="252"/>
      <c r="E2402" s="252"/>
      <c r="F2402" s="252"/>
      <c r="J2402">
        <v>1</v>
      </c>
    </row>
    <row r="2403" spans="1:21" ht="39.75" thickBot="1" x14ac:dyDescent="0.3">
      <c r="A2403" s="84" t="s">
        <v>605</v>
      </c>
      <c r="B2403" s="83" t="s">
        <v>606</v>
      </c>
      <c r="C2403" s="83" t="s">
        <v>617</v>
      </c>
      <c r="D2403" s="83" t="s">
        <v>608</v>
      </c>
      <c r="E2403" s="83" t="s">
        <v>609</v>
      </c>
      <c r="F2403" s="95" t="s">
        <v>610</v>
      </c>
      <c r="J2403">
        <v>2</v>
      </c>
    </row>
    <row r="2404" spans="1:21" x14ac:dyDescent="0.25">
      <c r="A2404" s="109" t="s">
        <v>592</v>
      </c>
      <c r="B2404" s="77">
        <v>1</v>
      </c>
      <c r="C2404" s="77">
        <v>1.12813E-3</v>
      </c>
      <c r="D2404" s="77">
        <v>1.12813E-3</v>
      </c>
      <c r="E2404" s="77">
        <v>2.74</v>
      </c>
      <c r="F2404" s="78">
        <v>0.1963</v>
      </c>
      <c r="J2404">
        <v>3</v>
      </c>
    </row>
    <row r="2405" spans="1:21" x14ac:dyDescent="0.25">
      <c r="A2405" s="79"/>
      <c r="J2405">
        <v>4</v>
      </c>
    </row>
    <row r="2406" spans="1:21" x14ac:dyDescent="0.25">
      <c r="A2406" s="79"/>
      <c r="J2406">
        <v>5</v>
      </c>
    </row>
    <row r="2407" spans="1:21" x14ac:dyDescent="0.25">
      <c r="J2407">
        <v>6</v>
      </c>
    </row>
    <row r="2408" spans="1:21" x14ac:dyDescent="0.25">
      <c r="A2408" s="80"/>
      <c r="J2408">
        <v>7</v>
      </c>
    </row>
    <row r="2409" spans="1:21" ht="31.5" x14ac:dyDescent="0.25">
      <c r="A2409" s="64" t="s">
        <v>590</v>
      </c>
      <c r="J2409">
        <v>8</v>
      </c>
    </row>
    <row r="2410" spans="1:21" x14ac:dyDescent="0.25">
      <c r="A2410" s="79"/>
      <c r="J2410">
        <v>9</v>
      </c>
    </row>
    <row r="2411" spans="1:21" ht="25.5" x14ac:dyDescent="0.25">
      <c r="A2411" s="81" t="s">
        <v>595</v>
      </c>
      <c r="J2411">
        <v>10</v>
      </c>
    </row>
    <row r="2412" spans="1:21" x14ac:dyDescent="0.25">
      <c r="A2412" s="81"/>
      <c r="J2412">
        <v>11</v>
      </c>
    </row>
    <row r="2413" spans="1:21" ht="38.25" x14ac:dyDescent="0.25">
      <c r="A2413" s="81" t="s">
        <v>821</v>
      </c>
      <c r="J2413">
        <v>12</v>
      </c>
    </row>
    <row r="2414" spans="1:21" ht="15.75" thickBot="1" x14ac:dyDescent="0.3">
      <c r="A2414" s="65"/>
      <c r="J2414">
        <v>13</v>
      </c>
    </row>
    <row r="2415" spans="1:21" ht="39.75" thickBot="1" x14ac:dyDescent="0.3">
      <c r="A2415" s="90" t="s">
        <v>605</v>
      </c>
      <c r="B2415" s="91" t="s">
        <v>606</v>
      </c>
      <c r="C2415" s="91" t="s">
        <v>607</v>
      </c>
      <c r="D2415" s="91" t="s">
        <v>608</v>
      </c>
      <c r="E2415" s="91" t="s">
        <v>609</v>
      </c>
      <c r="F2415" s="92" t="s">
        <v>610</v>
      </c>
      <c r="J2415">
        <v>14</v>
      </c>
    </row>
    <row r="2416" spans="1:21" ht="15.75" thickBot="1" x14ac:dyDescent="0.3">
      <c r="A2416" s="110" t="s">
        <v>611</v>
      </c>
      <c r="B2416" s="68">
        <v>13</v>
      </c>
      <c r="C2416" s="68">
        <v>16478.40625</v>
      </c>
      <c r="D2416" s="68">
        <v>1267.56971</v>
      </c>
      <c r="E2416" s="68">
        <v>3.76</v>
      </c>
      <c r="F2416" s="74">
        <v>5.1999999999999998E-3</v>
      </c>
      <c r="J2416">
        <v>15</v>
      </c>
    </row>
    <row r="2417" spans="1:45" ht="15.75" thickBot="1" x14ac:dyDescent="0.3">
      <c r="A2417" s="110" t="s">
        <v>612</v>
      </c>
      <c r="B2417" s="68">
        <v>18</v>
      </c>
      <c r="C2417" s="68">
        <v>6062.3125</v>
      </c>
      <c r="D2417" s="68">
        <v>336.79514</v>
      </c>
      <c r="E2417" s="68"/>
      <c r="F2417" s="74"/>
      <c r="J2417">
        <v>16</v>
      </c>
    </row>
    <row r="2418" spans="1:45" ht="25.5" x14ac:dyDescent="0.25">
      <c r="A2418" s="109" t="s">
        <v>613</v>
      </c>
      <c r="B2418" s="77">
        <v>31</v>
      </c>
      <c r="C2418" s="77">
        <v>22540.71875</v>
      </c>
      <c r="D2418" s="77"/>
      <c r="E2418" s="77"/>
      <c r="F2418" s="78"/>
      <c r="J2418">
        <v>17</v>
      </c>
    </row>
    <row r="2419" spans="1:45" ht="15.75" thickBot="1" x14ac:dyDescent="0.3">
      <c r="A2419" s="65"/>
      <c r="J2419">
        <v>18</v>
      </c>
    </row>
    <row r="2420" spans="1:45" ht="15.75" thickBot="1" x14ac:dyDescent="0.3">
      <c r="A2420" s="93" t="s">
        <v>614</v>
      </c>
      <c r="B2420" s="91" t="s">
        <v>615</v>
      </c>
      <c r="C2420" s="91" t="s">
        <v>616</v>
      </c>
      <c r="D2420" s="92" t="s">
        <v>822</v>
      </c>
      <c r="J2420">
        <v>19</v>
      </c>
    </row>
    <row r="2421" spans="1:45" x14ac:dyDescent="0.25">
      <c r="A2421" s="94">
        <v>0.73105100000000001</v>
      </c>
      <c r="B2421" s="77">
        <v>26.252269999999999</v>
      </c>
      <c r="C2421" s="77">
        <v>18.351980000000001</v>
      </c>
      <c r="D2421" s="78">
        <v>69.90625</v>
      </c>
      <c r="J2421">
        <v>20</v>
      </c>
    </row>
    <row r="2422" spans="1:45" ht="15.75" thickBot="1" x14ac:dyDescent="0.3">
      <c r="A2422" s="65"/>
      <c r="J2422">
        <v>21</v>
      </c>
    </row>
    <row r="2423" spans="1:45" ht="39.75" thickBot="1" x14ac:dyDescent="0.3">
      <c r="A2423" s="90" t="s">
        <v>605</v>
      </c>
      <c r="B2423" s="91" t="s">
        <v>606</v>
      </c>
      <c r="C2423" s="91" t="s">
        <v>617</v>
      </c>
      <c r="D2423" s="91" t="s">
        <v>608</v>
      </c>
      <c r="E2423" s="91" t="s">
        <v>609</v>
      </c>
      <c r="F2423" s="92" t="s">
        <v>610</v>
      </c>
      <c r="K2423" s="241" t="s">
        <v>1119</v>
      </c>
      <c r="L2423" s="241"/>
      <c r="M2423" s="112" t="str">
        <f>F2423</f>
        <v>Pr &gt; F</v>
      </c>
      <c r="N2423" s="113" t="str">
        <f>A2413</f>
        <v>Variable dependiente: NF1</v>
      </c>
      <c r="R2423" s="242" t="str">
        <f>K2423</f>
        <v>Fuente de variación (FV)</v>
      </c>
      <c r="S2423" s="242"/>
      <c r="T2423" s="112"/>
      <c r="U2423" s="114" t="str">
        <f>N2423</f>
        <v>Variable dependiente: NF1</v>
      </c>
      <c r="V2423">
        <v>1</v>
      </c>
      <c r="W2423">
        <v>2</v>
      </c>
      <c r="X2423">
        <v>3</v>
      </c>
      <c r="Y2423">
        <v>4</v>
      </c>
      <c r="Z2423">
        <v>5</v>
      </c>
      <c r="AA2423">
        <v>6</v>
      </c>
      <c r="AN2423" s="221"/>
      <c r="AO2423" s="221"/>
      <c r="AP2423" s="221"/>
      <c r="AQ2423" s="221"/>
      <c r="AR2423" s="221"/>
      <c r="AS2423" s="221"/>
    </row>
    <row r="2424" spans="1:45" ht="16.5" thickBot="1" x14ac:dyDescent="0.3">
      <c r="A2424" s="110" t="s">
        <v>594</v>
      </c>
      <c r="B2424" s="68">
        <v>3</v>
      </c>
      <c r="C2424" s="68">
        <v>7613.09375</v>
      </c>
      <c r="D2424" s="68">
        <v>2537.697917</v>
      </c>
      <c r="E2424" s="68">
        <v>7.53</v>
      </c>
      <c r="F2424" s="74">
        <v>1.8E-3</v>
      </c>
      <c r="K2424" s="243" t="str">
        <f>A2424</f>
        <v>Rep</v>
      </c>
      <c r="L2424" s="244"/>
      <c r="M2424" s="115">
        <f>F2424</f>
        <v>1.8E-3</v>
      </c>
      <c r="N2424" s="115"/>
      <c r="R2424" s="245" t="str">
        <f>K2424</f>
        <v>Rep</v>
      </c>
      <c r="S2424" s="246"/>
      <c r="T2424" s="116">
        <f>M2424</f>
        <v>1.8E-3</v>
      </c>
      <c r="U2424" s="115"/>
      <c r="AN2424" s="141"/>
      <c r="AO2424" s="142"/>
      <c r="AP2424" s="141"/>
      <c r="AQ2424" s="142"/>
      <c r="AR2424" s="128"/>
    </row>
    <row r="2425" spans="1:45" ht="16.5" thickBot="1" x14ac:dyDescent="0.3">
      <c r="A2425" s="110" t="s">
        <v>592</v>
      </c>
      <c r="B2425" s="68">
        <v>1</v>
      </c>
      <c r="C2425" s="68">
        <v>5382.03125</v>
      </c>
      <c r="D2425" s="68">
        <v>5382.03125</v>
      </c>
      <c r="E2425" s="68">
        <v>15.98</v>
      </c>
      <c r="F2425" s="74">
        <v>8.0000000000000004E-4</v>
      </c>
      <c r="K2425" s="237" t="str">
        <f>A2432</f>
        <v>A</v>
      </c>
      <c r="L2425" s="238"/>
      <c r="M2425" s="117">
        <f>F2432</f>
        <v>2.2000000000000001E-3</v>
      </c>
      <c r="N2425" s="117"/>
      <c r="R2425" s="239" t="str">
        <f t="shared" ref="R2425:R2428" si="194">K2425</f>
        <v>A</v>
      </c>
      <c r="S2425" s="240"/>
      <c r="T2425" s="118">
        <f t="shared" ref="T2425:T2428" si="195">M2425</f>
        <v>2.2000000000000001E-3</v>
      </c>
      <c r="U2425" s="117"/>
      <c r="AN2425" s="135"/>
      <c r="AO2425" s="144"/>
      <c r="AP2425" s="135"/>
      <c r="AQ2425" s="144"/>
      <c r="AR2425" s="131"/>
      <c r="AS2425" s="145"/>
    </row>
    <row r="2426" spans="1:45" ht="16.5" thickBot="1" x14ac:dyDescent="0.3">
      <c r="A2426" s="110" t="s">
        <v>618</v>
      </c>
      <c r="B2426" s="68">
        <v>3</v>
      </c>
      <c r="C2426" s="68">
        <v>167.34375</v>
      </c>
      <c r="D2426" s="68">
        <v>55.78125</v>
      </c>
      <c r="E2426" s="68">
        <v>0.17</v>
      </c>
      <c r="F2426" s="74">
        <v>0.91810000000000003</v>
      </c>
      <c r="K2426" s="237" t="str">
        <f>A2426</f>
        <v>A*Rep</v>
      </c>
      <c r="L2426" s="238"/>
      <c r="M2426" s="117">
        <f>F2426</f>
        <v>0.91810000000000003</v>
      </c>
      <c r="N2426" s="119"/>
      <c r="R2426" s="239" t="str">
        <f t="shared" si="194"/>
        <v>A*Rep</v>
      </c>
      <c r="S2426" s="240"/>
      <c r="T2426" s="118">
        <f t="shared" si="195"/>
        <v>0.91810000000000003</v>
      </c>
      <c r="U2426" s="119"/>
      <c r="AN2426" s="141"/>
      <c r="AO2426" s="142"/>
      <c r="AP2426" s="141"/>
      <c r="AQ2426" s="142"/>
      <c r="AR2426" s="128"/>
    </row>
    <row r="2427" spans="1:45" ht="16.5" thickBot="1" x14ac:dyDescent="0.3">
      <c r="A2427" s="110" t="s">
        <v>593</v>
      </c>
      <c r="B2427" s="68">
        <v>3</v>
      </c>
      <c r="C2427" s="68">
        <v>2685.84375</v>
      </c>
      <c r="D2427" s="68">
        <v>895.28125</v>
      </c>
      <c r="E2427" s="68">
        <v>2.66</v>
      </c>
      <c r="F2427" s="74">
        <v>7.9399999999999998E-2</v>
      </c>
      <c r="K2427" s="237" t="str">
        <f>A2427</f>
        <v>B</v>
      </c>
      <c r="L2427" s="238"/>
      <c r="M2427" s="117">
        <f>F2427</f>
        <v>7.9399999999999998E-2</v>
      </c>
      <c r="N2427" s="117"/>
      <c r="R2427" s="239" t="str">
        <f t="shared" si="194"/>
        <v>B</v>
      </c>
      <c r="S2427" s="240"/>
      <c r="T2427" s="118">
        <f t="shared" si="195"/>
        <v>7.9399999999999998E-2</v>
      </c>
      <c r="U2427" s="117"/>
      <c r="AN2427" s="141"/>
      <c r="AO2427" s="142"/>
      <c r="AP2427" s="141"/>
      <c r="AQ2427" s="142"/>
      <c r="AR2427" s="128"/>
    </row>
    <row r="2428" spans="1:45" ht="15.75" x14ac:dyDescent="0.25">
      <c r="A2428" s="109" t="s">
        <v>619</v>
      </c>
      <c r="B2428" s="77">
        <v>3</v>
      </c>
      <c r="C2428" s="77">
        <v>630.09375</v>
      </c>
      <c r="D2428" s="77">
        <v>210.03125</v>
      </c>
      <c r="E2428" s="77">
        <v>0.62</v>
      </c>
      <c r="F2428" s="78">
        <v>0.6089</v>
      </c>
      <c r="K2428" s="237" t="str">
        <f>A2428</f>
        <v>A*B</v>
      </c>
      <c r="L2428" s="238"/>
      <c r="M2428" s="117">
        <f>F2428</f>
        <v>0.6089</v>
      </c>
      <c r="N2428" s="117"/>
      <c r="R2428" s="239" t="str">
        <f t="shared" si="194"/>
        <v>A*B</v>
      </c>
      <c r="S2428" s="240"/>
      <c r="T2428" s="118">
        <f t="shared" si="195"/>
        <v>0.6089</v>
      </c>
      <c r="U2428" s="117"/>
      <c r="AN2428" s="127"/>
      <c r="AO2428" s="137"/>
      <c r="AP2428" s="127"/>
      <c r="AQ2428" s="137"/>
      <c r="AR2428" s="128"/>
    </row>
    <row r="2429" spans="1:45" ht="16.5" thickBot="1" x14ac:dyDescent="0.3">
      <c r="A2429" s="65"/>
      <c r="K2429" s="231" t="s">
        <v>1120</v>
      </c>
      <c r="L2429" s="232"/>
      <c r="M2429" s="233">
        <f>B2421</f>
        <v>26.252269999999999</v>
      </c>
      <c r="N2429" s="234"/>
      <c r="R2429" s="235" t="s">
        <v>1120</v>
      </c>
      <c r="S2429" s="236"/>
      <c r="T2429" s="233">
        <f>M2429</f>
        <v>26.252269999999999</v>
      </c>
      <c r="U2429" s="234"/>
      <c r="AN2429" s="127"/>
      <c r="AO2429" s="137"/>
      <c r="AP2429" s="127"/>
      <c r="AQ2429" s="137"/>
      <c r="AR2429" s="128"/>
    </row>
    <row r="2430" spans="1:45" ht="25.5" customHeight="1" thickBot="1" x14ac:dyDescent="0.3">
      <c r="A2430" s="253" t="s">
        <v>620</v>
      </c>
      <c r="B2430" s="252"/>
      <c r="C2430" s="252"/>
      <c r="D2430" s="252"/>
      <c r="E2430" s="252"/>
      <c r="F2430" s="252"/>
      <c r="J2430">
        <v>1</v>
      </c>
      <c r="AN2430" s="114"/>
      <c r="AO2430" s="114"/>
      <c r="AP2430" s="114"/>
      <c r="AQ2430" s="114"/>
      <c r="AR2430" s="114"/>
      <c r="AS2430" s="114"/>
    </row>
    <row r="2431" spans="1:45" ht="39.75" thickBot="1" x14ac:dyDescent="0.3">
      <c r="A2431" s="84" t="s">
        <v>605</v>
      </c>
      <c r="B2431" s="83" t="s">
        <v>606</v>
      </c>
      <c r="C2431" s="83" t="s">
        <v>617</v>
      </c>
      <c r="D2431" s="83" t="s">
        <v>608</v>
      </c>
      <c r="E2431" s="83" t="s">
        <v>609</v>
      </c>
      <c r="F2431" s="95" t="s">
        <v>610</v>
      </c>
      <c r="J2431">
        <v>2</v>
      </c>
      <c r="AN2431" s="146">
        <f>T2564</f>
        <v>1.5E-3</v>
      </c>
      <c r="AO2431" s="146"/>
      <c r="AP2431" s="146">
        <f>T2592</f>
        <v>1.49E-2</v>
      </c>
      <c r="AQ2431" s="146"/>
      <c r="AR2431" s="146">
        <f>T2620</f>
        <v>0.75749999999999995</v>
      </c>
    </row>
    <row r="2432" spans="1:45" x14ac:dyDescent="0.25">
      <c r="A2432" s="109" t="s">
        <v>592</v>
      </c>
      <c r="B2432" s="77">
        <v>1</v>
      </c>
      <c r="C2432" s="77">
        <v>5382.03125</v>
      </c>
      <c r="D2432" s="77">
        <v>5382.03125</v>
      </c>
      <c r="E2432" s="77">
        <v>96.48</v>
      </c>
      <c r="F2432" s="78">
        <v>2.2000000000000001E-3</v>
      </c>
      <c r="J2432">
        <v>3</v>
      </c>
      <c r="AN2432" s="146">
        <f t="shared" ref="AN2432:AN2436" si="196">T2565</f>
        <v>8.0999999999999996E-3</v>
      </c>
      <c r="AO2432" s="146"/>
      <c r="AP2432" s="146">
        <f t="shared" ref="AP2432:AP2436" si="197">T2593</f>
        <v>0.48209999999999997</v>
      </c>
      <c r="AQ2432" s="146"/>
      <c r="AR2432" s="146">
        <f t="shared" ref="AR2432:AR2436" si="198">T2621</f>
        <v>0.44490000000000002</v>
      </c>
    </row>
    <row r="2433" spans="1:44" x14ac:dyDescent="0.25">
      <c r="A2433" s="79"/>
      <c r="J2433">
        <v>4</v>
      </c>
      <c r="AN2433" s="146">
        <f t="shared" si="196"/>
        <v>0.72629999999999995</v>
      </c>
      <c r="AO2433" s="146"/>
      <c r="AP2433" s="146">
        <f t="shared" si="197"/>
        <v>0.23430000000000001</v>
      </c>
      <c r="AQ2433" s="146"/>
      <c r="AR2433" s="146">
        <f t="shared" si="198"/>
        <v>6.9599999999999995E-2</v>
      </c>
    </row>
    <row r="2434" spans="1:44" x14ac:dyDescent="0.25">
      <c r="A2434" s="79"/>
      <c r="J2434">
        <v>5</v>
      </c>
      <c r="AN2434" s="147">
        <f t="shared" si="196"/>
        <v>9.0200000000000002E-2</v>
      </c>
      <c r="AO2434" s="147"/>
      <c r="AP2434" s="147" t="str">
        <f t="shared" si="197"/>
        <v>&lt;.0001</v>
      </c>
      <c r="AQ2434" s="147"/>
      <c r="AR2434" s="147">
        <f t="shared" si="198"/>
        <v>1.1000000000000001E-3</v>
      </c>
    </row>
    <row r="2435" spans="1:44" x14ac:dyDescent="0.25">
      <c r="J2435">
        <v>6</v>
      </c>
      <c r="AN2435" s="146">
        <f t="shared" si="196"/>
        <v>0.89880000000000004</v>
      </c>
      <c r="AO2435" s="146"/>
      <c r="AP2435" s="146">
        <f t="shared" si="197"/>
        <v>0.2399</v>
      </c>
      <c r="AQ2435" s="146"/>
      <c r="AR2435" s="146">
        <f t="shared" si="198"/>
        <v>0.38569999999999999</v>
      </c>
    </row>
    <row r="2436" spans="1:44" x14ac:dyDescent="0.25">
      <c r="A2436" s="80"/>
      <c r="J2436">
        <v>7</v>
      </c>
      <c r="AN2436" s="146">
        <f t="shared" si="196"/>
        <v>24.938410000000001</v>
      </c>
      <c r="AO2436" s="146"/>
      <c r="AP2436" s="146">
        <f t="shared" si="197"/>
        <v>26.563179999999999</v>
      </c>
      <c r="AQ2436" s="146"/>
      <c r="AR2436" s="146">
        <f t="shared" si="198"/>
        <v>50.019100000000002</v>
      </c>
    </row>
    <row r="2437" spans="1:44" ht="31.5" x14ac:dyDescent="0.25">
      <c r="A2437" s="64" t="s">
        <v>590</v>
      </c>
      <c r="J2437">
        <v>8</v>
      </c>
      <c r="AB2437" s="220"/>
      <c r="AC2437" s="220"/>
      <c r="AD2437" s="148" t="str">
        <f>U2423</f>
        <v>Variable dependiente: NF1</v>
      </c>
      <c r="AE2437" s="1"/>
      <c r="AF2437" s="148"/>
      <c r="AG2437" s="1"/>
      <c r="AH2437" s="148"/>
      <c r="AI2437" s="1"/>
      <c r="AJ2437" s="148"/>
      <c r="AK2437" s="1"/>
      <c r="AL2437" s="148"/>
      <c r="AM2437" s="1"/>
      <c r="AN2437" s="148"/>
      <c r="AO2437" s="1"/>
      <c r="AP2437" s="148"/>
      <c r="AQ2437" s="1"/>
    </row>
    <row r="2438" spans="1:44" ht="15.75" x14ac:dyDescent="0.25">
      <c r="A2438" s="79"/>
      <c r="J2438">
        <v>9</v>
      </c>
      <c r="AB2438" s="220"/>
      <c r="AC2438" s="220"/>
      <c r="AD2438" s="148"/>
      <c r="AE2438" s="1"/>
      <c r="AF2438" s="148" t="str">
        <f>U2451</f>
        <v>Variable dependiente: NF2</v>
      </c>
      <c r="AG2438" s="1"/>
      <c r="AH2438" s="148"/>
      <c r="AI2438" s="1"/>
      <c r="AJ2438" s="148"/>
      <c r="AK2438" s="1"/>
      <c r="AL2438" s="148"/>
      <c r="AM2438" s="1"/>
      <c r="AN2438" s="148"/>
      <c r="AO2438" s="1"/>
      <c r="AP2438" s="148"/>
      <c r="AQ2438" s="1"/>
    </row>
    <row r="2439" spans="1:44" ht="25.5" x14ac:dyDescent="0.25">
      <c r="A2439" s="81" t="s">
        <v>595</v>
      </c>
      <c r="J2439">
        <v>10</v>
      </c>
      <c r="AB2439" s="220"/>
      <c r="AC2439" s="220"/>
      <c r="AD2439" s="148"/>
      <c r="AE2439" s="1"/>
      <c r="AF2439" s="148"/>
      <c r="AG2439" s="1"/>
      <c r="AH2439" t="str">
        <f>U2479</f>
        <v>Variable dependiente: NF3</v>
      </c>
      <c r="AI2439" s="1"/>
      <c r="AJ2439" s="148"/>
      <c r="AK2439" s="1"/>
      <c r="AL2439" s="148"/>
      <c r="AM2439" s="1"/>
      <c r="AN2439" s="148"/>
      <c r="AO2439" s="1"/>
      <c r="AP2439" s="148"/>
      <c r="AQ2439" s="1"/>
    </row>
    <row r="2440" spans="1:44" ht="15.75" x14ac:dyDescent="0.25">
      <c r="A2440" s="81"/>
      <c r="J2440">
        <v>11</v>
      </c>
      <c r="V2440" s="220"/>
      <c r="W2440" s="220"/>
      <c r="X2440" s="148"/>
      <c r="Y2440" s="1"/>
      <c r="Z2440" s="148"/>
      <c r="AA2440" s="1"/>
      <c r="AB2440" s="148"/>
      <c r="AC2440" s="1"/>
      <c r="AD2440" s="148"/>
      <c r="AE2440" s="1"/>
      <c r="AF2440" s="148"/>
      <c r="AG2440" s="1"/>
      <c r="AH2440" s="148"/>
      <c r="AI2440" s="1"/>
      <c r="AJ2440" s="148" t="str">
        <f>U2507</f>
        <v>Variable dependiente: NF4</v>
      </c>
      <c r="AK2440" s="149"/>
    </row>
    <row r="2441" spans="1:44" ht="38.25" x14ac:dyDescent="0.25">
      <c r="A2441" s="81" t="s">
        <v>823</v>
      </c>
      <c r="J2441">
        <v>12</v>
      </c>
      <c r="X2441" s="148"/>
      <c r="Y2441" s="1"/>
      <c r="Z2441" s="148"/>
      <c r="AA2441" s="1"/>
      <c r="AB2441" s="148"/>
      <c r="AC2441" s="1"/>
      <c r="AD2441" s="148"/>
      <c r="AE2441" s="1"/>
      <c r="AF2441" s="148"/>
      <c r="AG2441" s="1"/>
      <c r="AH2441" s="148"/>
      <c r="AI2441" s="1"/>
      <c r="AJ2441" s="148"/>
      <c r="AK2441" s="149"/>
      <c r="AL2441" t="str">
        <f>U2535</f>
        <v>Variable dependiente: NFT</v>
      </c>
    </row>
    <row r="2442" spans="1:44" ht="15.75" thickBot="1" x14ac:dyDescent="0.3">
      <c r="A2442" s="65"/>
      <c r="J2442">
        <v>13</v>
      </c>
      <c r="AN2442" t="str">
        <f>U2563</f>
        <v>Variable dependiente: PF1</v>
      </c>
    </row>
    <row r="2443" spans="1:44" ht="39.75" thickBot="1" x14ac:dyDescent="0.3">
      <c r="A2443" s="90" t="s">
        <v>605</v>
      </c>
      <c r="B2443" s="91" t="s">
        <v>606</v>
      </c>
      <c r="C2443" s="91" t="s">
        <v>607</v>
      </c>
      <c r="D2443" s="91" t="s">
        <v>608</v>
      </c>
      <c r="E2443" s="91" t="s">
        <v>609</v>
      </c>
      <c r="F2443" s="92" t="s">
        <v>610</v>
      </c>
      <c r="J2443">
        <v>14</v>
      </c>
      <c r="AP2443" t="str">
        <f>U2591</f>
        <v>Variable dependiente: PF2</v>
      </c>
    </row>
    <row r="2444" spans="1:44" ht="15.75" thickBot="1" x14ac:dyDescent="0.3">
      <c r="A2444" s="110" t="s">
        <v>611</v>
      </c>
      <c r="B2444" s="68">
        <v>13</v>
      </c>
      <c r="C2444" s="68">
        <v>55736.15625</v>
      </c>
      <c r="D2444" s="68">
        <v>4287.3966300000002</v>
      </c>
      <c r="E2444" s="68">
        <v>10.09</v>
      </c>
      <c r="F2444" s="74" t="s">
        <v>621</v>
      </c>
      <c r="J2444">
        <v>15</v>
      </c>
      <c r="AR2444" t="str">
        <f>U2619</f>
        <v>Variable dependiente: PF3</v>
      </c>
    </row>
    <row r="2445" spans="1:44" ht="15.75" thickBot="1" x14ac:dyDescent="0.3">
      <c r="A2445" s="110" t="s">
        <v>612</v>
      </c>
      <c r="B2445" s="68">
        <v>18</v>
      </c>
      <c r="C2445" s="68">
        <v>7651.8125</v>
      </c>
      <c r="D2445" s="68">
        <v>425.10068999999999</v>
      </c>
      <c r="E2445" s="68"/>
      <c r="F2445" s="74"/>
      <c r="J2445">
        <v>16</v>
      </c>
    </row>
    <row r="2446" spans="1:44" ht="25.5" x14ac:dyDescent="0.25">
      <c r="A2446" s="109" t="s">
        <v>613</v>
      </c>
      <c r="B2446" s="77">
        <v>31</v>
      </c>
      <c r="C2446" s="77">
        <v>63387.96875</v>
      </c>
      <c r="D2446" s="77"/>
      <c r="E2446" s="77"/>
      <c r="F2446" s="78"/>
      <c r="J2446">
        <v>17</v>
      </c>
    </row>
    <row r="2447" spans="1:44" ht="15.75" thickBot="1" x14ac:dyDescent="0.3">
      <c r="A2447" s="65"/>
      <c r="J2447">
        <v>18</v>
      </c>
    </row>
    <row r="2448" spans="1:44" ht="15.75" thickBot="1" x14ac:dyDescent="0.3">
      <c r="A2448" s="93" t="s">
        <v>614</v>
      </c>
      <c r="B2448" s="91" t="s">
        <v>615</v>
      </c>
      <c r="C2448" s="91" t="s">
        <v>616</v>
      </c>
      <c r="D2448" s="92" t="s">
        <v>824</v>
      </c>
      <c r="J2448">
        <v>19</v>
      </c>
    </row>
    <row r="2449" spans="1:21" x14ac:dyDescent="0.25">
      <c r="A2449" s="94">
        <v>0.87928600000000001</v>
      </c>
      <c r="B2449" s="77">
        <v>26.593109999999999</v>
      </c>
      <c r="C2449" s="77">
        <v>20.61797</v>
      </c>
      <c r="D2449" s="78">
        <v>77.53125</v>
      </c>
      <c r="J2449">
        <v>20</v>
      </c>
    </row>
    <row r="2450" spans="1:21" ht="15.75" thickBot="1" x14ac:dyDescent="0.3">
      <c r="A2450" s="65"/>
      <c r="J2450">
        <v>21</v>
      </c>
    </row>
    <row r="2451" spans="1:21" ht="39.75" thickBot="1" x14ac:dyDescent="0.3">
      <c r="A2451" s="90" t="s">
        <v>605</v>
      </c>
      <c r="B2451" s="91" t="s">
        <v>606</v>
      </c>
      <c r="C2451" s="91" t="s">
        <v>617</v>
      </c>
      <c r="D2451" s="91" t="s">
        <v>608</v>
      </c>
      <c r="E2451" s="91" t="s">
        <v>609</v>
      </c>
      <c r="F2451" s="92" t="s">
        <v>610</v>
      </c>
      <c r="K2451" s="241" t="s">
        <v>1119</v>
      </c>
      <c r="L2451" s="241"/>
      <c r="M2451" s="112" t="str">
        <f>F2451</f>
        <v>Pr &gt; F</v>
      </c>
      <c r="N2451" s="113" t="str">
        <f>A2441</f>
        <v>Variable dependiente: NF2</v>
      </c>
      <c r="R2451" s="242" t="str">
        <f>K2451</f>
        <v>Fuente de variación (FV)</v>
      </c>
      <c r="S2451" s="242"/>
      <c r="T2451" s="112"/>
      <c r="U2451" s="114" t="str">
        <f>N2451</f>
        <v>Variable dependiente: NF2</v>
      </c>
    </row>
    <row r="2452" spans="1:21" ht="16.5" thickBot="1" x14ac:dyDescent="0.3">
      <c r="A2452" s="110" t="s">
        <v>594</v>
      </c>
      <c r="B2452" s="68">
        <v>3</v>
      </c>
      <c r="C2452" s="68">
        <v>6131.59375</v>
      </c>
      <c r="D2452" s="68">
        <v>2043.8645799999999</v>
      </c>
      <c r="E2452" s="68">
        <v>4.8099999999999996</v>
      </c>
      <c r="F2452" s="74">
        <v>1.2500000000000001E-2</v>
      </c>
      <c r="K2452" s="243" t="str">
        <f>A2452</f>
        <v>Rep</v>
      </c>
      <c r="L2452" s="244"/>
      <c r="M2452" s="115">
        <f>F2452</f>
        <v>1.2500000000000001E-2</v>
      </c>
      <c r="N2452" s="115"/>
      <c r="R2452" s="245" t="str">
        <f>K2452</f>
        <v>Rep</v>
      </c>
      <c r="S2452" s="246"/>
      <c r="T2452" s="116">
        <f>M2452</f>
        <v>1.2500000000000001E-2</v>
      </c>
      <c r="U2452" s="115"/>
    </row>
    <row r="2453" spans="1:21" ht="16.5" thickBot="1" x14ac:dyDescent="0.3">
      <c r="A2453" s="110" t="s">
        <v>592</v>
      </c>
      <c r="B2453" s="68">
        <v>1</v>
      </c>
      <c r="C2453" s="68">
        <v>488.28125</v>
      </c>
      <c r="D2453" s="68">
        <v>488.28125</v>
      </c>
      <c r="E2453" s="68">
        <v>1.1499999999999999</v>
      </c>
      <c r="F2453" s="74">
        <v>0.29799999999999999</v>
      </c>
      <c r="K2453" s="237" t="str">
        <f>A2460</f>
        <v>A</v>
      </c>
      <c r="L2453" s="238"/>
      <c r="M2453" s="117">
        <f>F2460</f>
        <v>0.438</v>
      </c>
      <c r="N2453" s="117"/>
      <c r="R2453" s="239" t="str">
        <f t="shared" ref="R2453:R2456" si="199">K2453</f>
        <v>A</v>
      </c>
      <c r="S2453" s="240"/>
      <c r="T2453" s="118">
        <f t="shared" ref="T2453:T2456" si="200">M2453</f>
        <v>0.438</v>
      </c>
      <c r="U2453" s="117"/>
    </row>
    <row r="2454" spans="1:21" ht="16.5" thickBot="1" x14ac:dyDescent="0.3">
      <c r="A2454" s="110" t="s">
        <v>618</v>
      </c>
      <c r="B2454" s="68">
        <v>3</v>
      </c>
      <c r="C2454" s="68">
        <v>1839.84375</v>
      </c>
      <c r="D2454" s="68">
        <v>613.28125</v>
      </c>
      <c r="E2454" s="68">
        <v>1.44</v>
      </c>
      <c r="F2454" s="74">
        <v>0.26340000000000002</v>
      </c>
      <c r="K2454" s="237" t="str">
        <f>A2454</f>
        <v>A*Rep</v>
      </c>
      <c r="L2454" s="238"/>
      <c r="M2454" s="117">
        <f>F2454</f>
        <v>0.26340000000000002</v>
      </c>
      <c r="N2454" s="119"/>
      <c r="R2454" s="239" t="str">
        <f t="shared" si="199"/>
        <v>A*Rep</v>
      </c>
      <c r="S2454" s="240"/>
      <c r="T2454" s="118">
        <f t="shared" si="200"/>
        <v>0.26340000000000002</v>
      </c>
      <c r="U2454" s="119"/>
    </row>
    <row r="2455" spans="1:21" ht="16.5" thickBot="1" x14ac:dyDescent="0.3">
      <c r="A2455" s="110" t="s">
        <v>593</v>
      </c>
      <c r="B2455" s="68">
        <v>3</v>
      </c>
      <c r="C2455" s="68">
        <v>44885.34375</v>
      </c>
      <c r="D2455" s="68">
        <v>14961.78125</v>
      </c>
      <c r="E2455" s="68">
        <v>35.200000000000003</v>
      </c>
      <c r="F2455" s="74" t="s">
        <v>621</v>
      </c>
      <c r="K2455" s="237" t="str">
        <f>A2455</f>
        <v>B</v>
      </c>
      <c r="L2455" s="238"/>
      <c r="M2455" s="117" t="str">
        <f>F2455</f>
        <v>&lt;.0001</v>
      </c>
      <c r="N2455" s="117"/>
      <c r="R2455" s="239" t="str">
        <f t="shared" si="199"/>
        <v>B</v>
      </c>
      <c r="S2455" s="240"/>
      <c r="T2455" s="118" t="str">
        <f t="shared" si="200"/>
        <v>&lt;.0001</v>
      </c>
      <c r="U2455" s="117"/>
    </row>
    <row r="2456" spans="1:21" ht="15.75" x14ac:dyDescent="0.25">
      <c r="A2456" s="109" t="s">
        <v>619</v>
      </c>
      <c r="B2456" s="77">
        <v>3</v>
      </c>
      <c r="C2456" s="77">
        <v>2391.09375</v>
      </c>
      <c r="D2456" s="77">
        <v>797.03125</v>
      </c>
      <c r="E2456" s="77">
        <v>1.87</v>
      </c>
      <c r="F2456" s="78">
        <v>0.17</v>
      </c>
      <c r="K2456" s="237" t="str">
        <f>A2456</f>
        <v>A*B</v>
      </c>
      <c r="L2456" s="238"/>
      <c r="M2456" s="117">
        <f>F2456</f>
        <v>0.17</v>
      </c>
      <c r="N2456" s="117"/>
      <c r="R2456" s="239" t="str">
        <f t="shared" si="199"/>
        <v>A*B</v>
      </c>
      <c r="S2456" s="240"/>
      <c r="T2456" s="118">
        <f t="shared" si="200"/>
        <v>0.17</v>
      </c>
      <c r="U2456" s="117"/>
    </row>
    <row r="2457" spans="1:21" ht="16.5" thickBot="1" x14ac:dyDescent="0.3">
      <c r="A2457" s="65"/>
      <c r="K2457" s="231" t="s">
        <v>1120</v>
      </c>
      <c r="L2457" s="232"/>
      <c r="M2457" s="233">
        <f>B2449</f>
        <v>26.593109999999999</v>
      </c>
      <c r="N2457" s="234"/>
      <c r="R2457" s="235" t="s">
        <v>1120</v>
      </c>
      <c r="S2457" s="236"/>
      <c r="T2457" s="233">
        <f>M2457</f>
        <v>26.593109999999999</v>
      </c>
      <c r="U2457" s="234"/>
    </row>
    <row r="2458" spans="1:21" ht="25.5" customHeight="1" thickBot="1" x14ac:dyDescent="0.3">
      <c r="A2458" s="253" t="s">
        <v>620</v>
      </c>
      <c r="B2458" s="252"/>
      <c r="C2458" s="252"/>
      <c r="D2458" s="252"/>
      <c r="E2458" s="252"/>
      <c r="F2458" s="252"/>
      <c r="J2458">
        <v>1</v>
      </c>
    </row>
    <row r="2459" spans="1:21" ht="39.75" thickBot="1" x14ac:dyDescent="0.3">
      <c r="A2459" s="84" t="s">
        <v>605</v>
      </c>
      <c r="B2459" s="83" t="s">
        <v>606</v>
      </c>
      <c r="C2459" s="83" t="s">
        <v>617</v>
      </c>
      <c r="D2459" s="83" t="s">
        <v>608</v>
      </c>
      <c r="E2459" s="83" t="s">
        <v>609</v>
      </c>
      <c r="F2459" s="95" t="s">
        <v>610</v>
      </c>
      <c r="J2459">
        <v>2</v>
      </c>
    </row>
    <row r="2460" spans="1:21" x14ac:dyDescent="0.25">
      <c r="A2460" s="109" t="s">
        <v>592</v>
      </c>
      <c r="B2460" s="77">
        <v>1</v>
      </c>
      <c r="C2460" s="77">
        <v>488.28125</v>
      </c>
      <c r="D2460" s="77">
        <v>488.28125</v>
      </c>
      <c r="E2460" s="77">
        <v>0.8</v>
      </c>
      <c r="F2460" s="78">
        <v>0.438</v>
      </c>
      <c r="J2460">
        <v>3</v>
      </c>
    </row>
    <row r="2461" spans="1:21" x14ac:dyDescent="0.25">
      <c r="A2461" s="79"/>
      <c r="J2461">
        <v>4</v>
      </c>
    </row>
    <row r="2462" spans="1:21" x14ac:dyDescent="0.25">
      <c r="A2462" s="79"/>
      <c r="J2462">
        <v>5</v>
      </c>
    </row>
    <row r="2463" spans="1:21" x14ac:dyDescent="0.25">
      <c r="J2463">
        <v>6</v>
      </c>
    </row>
    <row r="2464" spans="1:21" x14ac:dyDescent="0.25">
      <c r="A2464" s="80"/>
      <c r="J2464">
        <v>7</v>
      </c>
    </row>
    <row r="2465" spans="1:21" ht="31.5" x14ac:dyDescent="0.25">
      <c r="A2465" s="64" t="s">
        <v>590</v>
      </c>
      <c r="J2465">
        <v>8</v>
      </c>
    </row>
    <row r="2466" spans="1:21" x14ac:dyDescent="0.25">
      <c r="A2466" s="79"/>
      <c r="J2466">
        <v>9</v>
      </c>
    </row>
    <row r="2467" spans="1:21" ht="25.5" x14ac:dyDescent="0.25">
      <c r="A2467" s="81" t="s">
        <v>595</v>
      </c>
      <c r="J2467">
        <v>10</v>
      </c>
    </row>
    <row r="2468" spans="1:21" x14ac:dyDescent="0.25">
      <c r="A2468" s="81"/>
      <c r="J2468">
        <v>11</v>
      </c>
    </row>
    <row r="2469" spans="1:21" ht="38.25" x14ac:dyDescent="0.25">
      <c r="A2469" s="81" t="s">
        <v>825</v>
      </c>
      <c r="J2469">
        <v>12</v>
      </c>
    </row>
    <row r="2470" spans="1:21" ht="15.75" thickBot="1" x14ac:dyDescent="0.3">
      <c r="A2470" s="65"/>
      <c r="J2470">
        <v>13</v>
      </c>
    </row>
    <row r="2471" spans="1:21" ht="39.75" thickBot="1" x14ac:dyDescent="0.3">
      <c r="A2471" s="90" t="s">
        <v>605</v>
      </c>
      <c r="B2471" s="91" t="s">
        <v>606</v>
      </c>
      <c r="C2471" s="91" t="s">
        <v>607</v>
      </c>
      <c r="D2471" s="91" t="s">
        <v>608</v>
      </c>
      <c r="E2471" s="91" t="s">
        <v>609</v>
      </c>
      <c r="F2471" s="92" t="s">
        <v>610</v>
      </c>
      <c r="J2471">
        <v>14</v>
      </c>
    </row>
    <row r="2472" spans="1:21" ht="15.75" thickBot="1" x14ac:dyDescent="0.3">
      <c r="A2472" s="110" t="s">
        <v>611</v>
      </c>
      <c r="B2472" s="68">
        <v>13</v>
      </c>
      <c r="C2472" s="68">
        <v>3220.65625</v>
      </c>
      <c r="D2472" s="68">
        <v>247.74278799999999</v>
      </c>
      <c r="E2472" s="68">
        <v>6.16</v>
      </c>
      <c r="F2472" s="74">
        <v>2.9999999999999997E-4</v>
      </c>
      <c r="J2472">
        <v>15</v>
      </c>
    </row>
    <row r="2473" spans="1:21" ht="15.75" thickBot="1" x14ac:dyDescent="0.3">
      <c r="A2473" s="110" t="s">
        <v>612</v>
      </c>
      <c r="B2473" s="68">
        <v>18</v>
      </c>
      <c r="C2473" s="68">
        <v>724.3125</v>
      </c>
      <c r="D2473" s="68">
        <v>40.239583000000003</v>
      </c>
      <c r="E2473" s="68"/>
      <c r="F2473" s="74"/>
      <c r="J2473">
        <v>16</v>
      </c>
    </row>
    <row r="2474" spans="1:21" ht="25.5" x14ac:dyDescent="0.25">
      <c r="A2474" s="109" t="s">
        <v>613</v>
      </c>
      <c r="B2474" s="77">
        <v>31</v>
      </c>
      <c r="C2474" s="77">
        <v>3944.96875</v>
      </c>
      <c r="D2474" s="77"/>
      <c r="E2474" s="77"/>
      <c r="F2474" s="78"/>
      <c r="J2474">
        <v>17</v>
      </c>
    </row>
    <row r="2475" spans="1:21" ht="15.75" thickBot="1" x14ac:dyDescent="0.3">
      <c r="A2475" s="65"/>
      <c r="J2475">
        <v>18</v>
      </c>
    </row>
    <row r="2476" spans="1:21" ht="15.75" thickBot="1" x14ac:dyDescent="0.3">
      <c r="A2476" s="93" t="s">
        <v>614</v>
      </c>
      <c r="B2476" s="91" t="s">
        <v>615</v>
      </c>
      <c r="C2476" s="91" t="s">
        <v>616</v>
      </c>
      <c r="D2476" s="92" t="s">
        <v>826</v>
      </c>
      <c r="J2476">
        <v>19</v>
      </c>
    </row>
    <row r="2477" spans="1:21" x14ac:dyDescent="0.25">
      <c r="A2477" s="94">
        <v>0.81639600000000001</v>
      </c>
      <c r="B2477" s="77">
        <v>42.201860000000003</v>
      </c>
      <c r="C2477" s="77">
        <v>6.3434679999999997</v>
      </c>
      <c r="D2477" s="78">
        <v>15.03125</v>
      </c>
      <c r="J2477">
        <v>20</v>
      </c>
    </row>
    <row r="2478" spans="1:21" ht="15.75" thickBot="1" x14ac:dyDescent="0.3">
      <c r="A2478" s="65"/>
      <c r="J2478">
        <v>21</v>
      </c>
    </row>
    <row r="2479" spans="1:21" ht="39.75" thickBot="1" x14ac:dyDescent="0.3">
      <c r="A2479" s="90" t="s">
        <v>605</v>
      </c>
      <c r="B2479" s="91" t="s">
        <v>606</v>
      </c>
      <c r="C2479" s="91" t="s">
        <v>617</v>
      </c>
      <c r="D2479" s="91" t="s">
        <v>608</v>
      </c>
      <c r="E2479" s="91" t="s">
        <v>609</v>
      </c>
      <c r="F2479" s="92" t="s">
        <v>610</v>
      </c>
      <c r="K2479" s="241" t="s">
        <v>1119</v>
      </c>
      <c r="L2479" s="241"/>
      <c r="M2479" s="112" t="str">
        <f>F2479</f>
        <v>Pr &gt; F</v>
      </c>
      <c r="N2479" s="113" t="str">
        <f>A2469</f>
        <v>Variable dependiente: NF3</v>
      </c>
      <c r="R2479" s="242" t="str">
        <f>K2479</f>
        <v>Fuente de variación (FV)</v>
      </c>
      <c r="S2479" s="242"/>
      <c r="T2479" s="112"/>
      <c r="U2479" s="114" t="str">
        <f>N2479</f>
        <v>Variable dependiente: NF3</v>
      </c>
    </row>
    <row r="2480" spans="1:21" ht="16.5" thickBot="1" x14ac:dyDescent="0.3">
      <c r="A2480" s="110" t="s">
        <v>594</v>
      </c>
      <c r="B2480" s="68">
        <v>3</v>
      </c>
      <c r="C2480" s="68">
        <v>210.09375</v>
      </c>
      <c r="D2480" s="68">
        <v>70.03125</v>
      </c>
      <c r="E2480" s="68">
        <v>1.74</v>
      </c>
      <c r="F2480" s="74">
        <v>0.1946</v>
      </c>
      <c r="K2480" s="243" t="str">
        <f>A2480</f>
        <v>Rep</v>
      </c>
      <c r="L2480" s="244"/>
      <c r="M2480" s="115">
        <f>F2480</f>
        <v>0.1946</v>
      </c>
      <c r="N2480" s="115"/>
      <c r="R2480" s="245" t="str">
        <f>K2480</f>
        <v>Rep</v>
      </c>
      <c r="S2480" s="246"/>
      <c r="T2480" s="116">
        <f>M2480</f>
        <v>0.1946</v>
      </c>
      <c r="U2480" s="115"/>
    </row>
    <row r="2481" spans="1:21" ht="16.5" thickBot="1" x14ac:dyDescent="0.3">
      <c r="A2481" s="110" t="s">
        <v>592</v>
      </c>
      <c r="B2481" s="68">
        <v>1</v>
      </c>
      <c r="C2481" s="68">
        <v>318.78125</v>
      </c>
      <c r="D2481" s="68">
        <v>318.78125</v>
      </c>
      <c r="E2481" s="68">
        <v>7.92</v>
      </c>
      <c r="F2481" s="74">
        <v>1.15E-2</v>
      </c>
      <c r="K2481" s="237" t="str">
        <f>A2488</f>
        <v>A</v>
      </c>
      <c r="L2481" s="238"/>
      <c r="M2481" s="117">
        <f>F2488</f>
        <v>0.16139999999999999</v>
      </c>
      <c r="N2481" s="117"/>
      <c r="R2481" s="239" t="str">
        <f t="shared" ref="R2481:R2484" si="201">K2481</f>
        <v>A</v>
      </c>
      <c r="S2481" s="240"/>
      <c r="T2481" s="118">
        <f t="shared" ref="T2481:T2484" si="202">M2481</f>
        <v>0.16139999999999999</v>
      </c>
      <c r="U2481" s="117"/>
    </row>
    <row r="2482" spans="1:21" ht="16.5" thickBot="1" x14ac:dyDescent="0.3">
      <c r="A2482" s="110" t="s">
        <v>618</v>
      </c>
      <c r="B2482" s="68">
        <v>3</v>
      </c>
      <c r="C2482" s="68">
        <v>279.34375</v>
      </c>
      <c r="D2482" s="68">
        <v>93.114582999999996</v>
      </c>
      <c r="E2482" s="68">
        <v>2.31</v>
      </c>
      <c r="F2482" s="74">
        <v>0.1103</v>
      </c>
      <c r="K2482" s="237" t="str">
        <f>A2482</f>
        <v>A*Rep</v>
      </c>
      <c r="L2482" s="238"/>
      <c r="M2482" s="117">
        <f>F2482</f>
        <v>0.1103</v>
      </c>
      <c r="N2482" s="119"/>
      <c r="R2482" s="239" t="str">
        <f t="shared" si="201"/>
        <v>A*Rep</v>
      </c>
      <c r="S2482" s="240"/>
      <c r="T2482" s="118">
        <f t="shared" si="202"/>
        <v>0.1103</v>
      </c>
      <c r="U2482" s="119"/>
    </row>
    <row r="2483" spans="1:21" ht="16.5" thickBot="1" x14ac:dyDescent="0.3">
      <c r="A2483" s="110" t="s">
        <v>593</v>
      </c>
      <c r="B2483" s="68">
        <v>3</v>
      </c>
      <c r="C2483" s="68">
        <v>2294.09375</v>
      </c>
      <c r="D2483" s="68">
        <v>764.69791699999996</v>
      </c>
      <c r="E2483" s="68">
        <v>19</v>
      </c>
      <c r="F2483" s="74" t="s">
        <v>621</v>
      </c>
      <c r="K2483" s="237" t="str">
        <f>A2483</f>
        <v>B</v>
      </c>
      <c r="L2483" s="238"/>
      <c r="M2483" s="117" t="str">
        <f>F2483</f>
        <v>&lt;.0001</v>
      </c>
      <c r="N2483" s="117"/>
      <c r="R2483" s="239" t="str">
        <f t="shared" si="201"/>
        <v>B</v>
      </c>
      <c r="S2483" s="240"/>
      <c r="T2483" s="118" t="str">
        <f t="shared" si="202"/>
        <v>&lt;.0001</v>
      </c>
      <c r="U2483" s="117"/>
    </row>
    <row r="2484" spans="1:21" ht="15.75" x14ac:dyDescent="0.25">
      <c r="A2484" s="109" t="s">
        <v>619</v>
      </c>
      <c r="B2484" s="77">
        <v>3</v>
      </c>
      <c r="C2484" s="77">
        <v>118.34375</v>
      </c>
      <c r="D2484" s="77">
        <v>39.447916999999997</v>
      </c>
      <c r="E2484" s="77">
        <v>0.98</v>
      </c>
      <c r="F2484" s="78">
        <v>0.42399999999999999</v>
      </c>
      <c r="K2484" s="237" t="str">
        <f>A2484</f>
        <v>A*B</v>
      </c>
      <c r="L2484" s="238"/>
      <c r="M2484" s="117">
        <f>F2484</f>
        <v>0.42399999999999999</v>
      </c>
      <c r="N2484" s="117"/>
      <c r="R2484" s="239" t="str">
        <f t="shared" si="201"/>
        <v>A*B</v>
      </c>
      <c r="S2484" s="240"/>
      <c r="T2484" s="118">
        <f t="shared" si="202"/>
        <v>0.42399999999999999</v>
      </c>
      <c r="U2484" s="117"/>
    </row>
    <row r="2485" spans="1:21" ht="16.5" thickBot="1" x14ac:dyDescent="0.3">
      <c r="A2485" s="65"/>
      <c r="K2485" s="231" t="s">
        <v>1120</v>
      </c>
      <c r="L2485" s="232"/>
      <c r="M2485" s="233">
        <f>B2477</f>
        <v>42.201860000000003</v>
      </c>
      <c r="N2485" s="234"/>
      <c r="R2485" s="235" t="s">
        <v>1120</v>
      </c>
      <c r="S2485" s="236"/>
      <c r="T2485" s="233">
        <f>M2485</f>
        <v>42.201860000000003</v>
      </c>
      <c r="U2485" s="234"/>
    </row>
    <row r="2486" spans="1:21" ht="25.5" customHeight="1" thickBot="1" x14ac:dyDescent="0.3">
      <c r="A2486" s="253" t="s">
        <v>620</v>
      </c>
      <c r="B2486" s="252"/>
      <c r="C2486" s="252"/>
      <c r="D2486" s="252"/>
      <c r="E2486" s="252"/>
      <c r="F2486" s="252"/>
      <c r="J2486">
        <v>1</v>
      </c>
    </row>
    <row r="2487" spans="1:21" ht="39.75" thickBot="1" x14ac:dyDescent="0.3">
      <c r="A2487" s="84" t="s">
        <v>605</v>
      </c>
      <c r="B2487" s="83" t="s">
        <v>606</v>
      </c>
      <c r="C2487" s="83" t="s">
        <v>617</v>
      </c>
      <c r="D2487" s="83" t="s">
        <v>608</v>
      </c>
      <c r="E2487" s="83" t="s">
        <v>609</v>
      </c>
      <c r="F2487" s="95" t="s">
        <v>610</v>
      </c>
      <c r="J2487">
        <v>2</v>
      </c>
    </row>
    <row r="2488" spans="1:21" x14ac:dyDescent="0.25">
      <c r="A2488" s="109" t="s">
        <v>592</v>
      </c>
      <c r="B2488" s="77">
        <v>1</v>
      </c>
      <c r="C2488" s="77">
        <v>318.78125</v>
      </c>
      <c r="D2488" s="77">
        <v>318.78125</v>
      </c>
      <c r="E2488" s="77">
        <v>3.42</v>
      </c>
      <c r="F2488" s="78">
        <v>0.16139999999999999</v>
      </c>
      <c r="J2488">
        <v>3</v>
      </c>
    </row>
    <row r="2489" spans="1:21" x14ac:dyDescent="0.25">
      <c r="A2489" s="79"/>
      <c r="J2489">
        <v>4</v>
      </c>
    </row>
    <row r="2490" spans="1:21" x14ac:dyDescent="0.25">
      <c r="A2490" s="79"/>
      <c r="J2490">
        <v>5</v>
      </c>
    </row>
    <row r="2491" spans="1:21" x14ac:dyDescent="0.25">
      <c r="J2491">
        <v>6</v>
      </c>
    </row>
    <row r="2492" spans="1:21" x14ac:dyDescent="0.25">
      <c r="A2492" s="80"/>
      <c r="J2492">
        <v>7</v>
      </c>
    </row>
    <row r="2493" spans="1:21" ht="31.5" x14ac:dyDescent="0.25">
      <c r="A2493" s="64" t="s">
        <v>590</v>
      </c>
      <c r="J2493">
        <v>8</v>
      </c>
    </row>
    <row r="2494" spans="1:21" x14ac:dyDescent="0.25">
      <c r="A2494" s="79"/>
      <c r="J2494">
        <v>9</v>
      </c>
    </row>
    <row r="2495" spans="1:21" ht="25.5" x14ac:dyDescent="0.25">
      <c r="A2495" s="81" t="s">
        <v>595</v>
      </c>
      <c r="J2495">
        <v>10</v>
      </c>
    </row>
    <row r="2496" spans="1:21" x14ac:dyDescent="0.25">
      <c r="A2496" s="81"/>
      <c r="J2496">
        <v>11</v>
      </c>
    </row>
    <row r="2497" spans="1:21" ht="38.25" x14ac:dyDescent="0.25">
      <c r="A2497" s="81" t="s">
        <v>827</v>
      </c>
      <c r="J2497">
        <v>12</v>
      </c>
    </row>
    <row r="2498" spans="1:21" ht="15.75" thickBot="1" x14ac:dyDescent="0.3">
      <c r="A2498" s="65"/>
      <c r="J2498">
        <v>13</v>
      </c>
    </row>
    <row r="2499" spans="1:21" ht="39.75" thickBot="1" x14ac:dyDescent="0.3">
      <c r="A2499" s="90" t="s">
        <v>605</v>
      </c>
      <c r="B2499" s="91" t="s">
        <v>606</v>
      </c>
      <c r="C2499" s="91" t="s">
        <v>607</v>
      </c>
      <c r="D2499" s="91" t="s">
        <v>608</v>
      </c>
      <c r="E2499" s="91" t="s">
        <v>609</v>
      </c>
      <c r="F2499" s="92" t="s">
        <v>610</v>
      </c>
      <c r="J2499">
        <v>14</v>
      </c>
    </row>
    <row r="2500" spans="1:21" ht="15.75" thickBot="1" x14ac:dyDescent="0.3">
      <c r="A2500" s="110" t="s">
        <v>611</v>
      </c>
      <c r="B2500" s="68">
        <v>13</v>
      </c>
      <c r="C2500" s="68">
        <v>8369.40625</v>
      </c>
      <c r="D2500" s="68">
        <v>643.80047999999999</v>
      </c>
      <c r="E2500" s="68">
        <v>2.2000000000000002</v>
      </c>
      <c r="F2500" s="74">
        <v>6.1100000000000002E-2</v>
      </c>
      <c r="J2500">
        <v>15</v>
      </c>
    </row>
    <row r="2501" spans="1:21" ht="15.75" thickBot="1" x14ac:dyDescent="0.3">
      <c r="A2501" s="110" t="s">
        <v>612</v>
      </c>
      <c r="B2501" s="68">
        <v>18</v>
      </c>
      <c r="C2501" s="68">
        <v>5274.3125</v>
      </c>
      <c r="D2501" s="68">
        <v>293.01736</v>
      </c>
      <c r="E2501" s="68"/>
      <c r="F2501" s="74"/>
      <c r="J2501">
        <v>16</v>
      </c>
    </row>
    <row r="2502" spans="1:21" ht="25.5" x14ac:dyDescent="0.25">
      <c r="A2502" s="109" t="s">
        <v>613</v>
      </c>
      <c r="B2502" s="77">
        <v>31</v>
      </c>
      <c r="C2502" s="77">
        <v>13643.71875</v>
      </c>
      <c r="D2502" s="77"/>
      <c r="E2502" s="77"/>
      <c r="F2502" s="78"/>
      <c r="J2502">
        <v>17</v>
      </c>
    </row>
    <row r="2503" spans="1:21" ht="15.75" thickBot="1" x14ac:dyDescent="0.3">
      <c r="A2503" s="65"/>
      <c r="J2503">
        <v>18</v>
      </c>
    </row>
    <row r="2504" spans="1:21" ht="15.75" thickBot="1" x14ac:dyDescent="0.3">
      <c r="A2504" s="93" t="s">
        <v>614</v>
      </c>
      <c r="B2504" s="91" t="s">
        <v>615</v>
      </c>
      <c r="C2504" s="91" t="s">
        <v>616</v>
      </c>
      <c r="D2504" s="92" t="s">
        <v>828</v>
      </c>
      <c r="J2504">
        <v>19</v>
      </c>
    </row>
    <row r="2505" spans="1:21" x14ac:dyDescent="0.25">
      <c r="A2505" s="94">
        <v>0.61342600000000003</v>
      </c>
      <c r="B2505" s="77">
        <v>38.385980000000004</v>
      </c>
      <c r="C2505" s="77">
        <v>17.117750000000001</v>
      </c>
      <c r="D2505" s="78">
        <v>44.59375</v>
      </c>
      <c r="J2505">
        <v>20</v>
      </c>
    </row>
    <row r="2506" spans="1:21" ht="15.75" thickBot="1" x14ac:dyDescent="0.3">
      <c r="A2506" s="65"/>
      <c r="J2506">
        <v>21</v>
      </c>
    </row>
    <row r="2507" spans="1:21" ht="39.75" thickBot="1" x14ac:dyDescent="0.3">
      <c r="A2507" s="90" t="s">
        <v>605</v>
      </c>
      <c r="B2507" s="91" t="s">
        <v>606</v>
      </c>
      <c r="C2507" s="91" t="s">
        <v>617</v>
      </c>
      <c r="D2507" s="91" t="s">
        <v>608</v>
      </c>
      <c r="E2507" s="91" t="s">
        <v>609</v>
      </c>
      <c r="F2507" s="92" t="s">
        <v>610</v>
      </c>
      <c r="K2507" s="241" t="s">
        <v>1119</v>
      </c>
      <c r="L2507" s="241"/>
      <c r="M2507" s="112" t="str">
        <f>F2507</f>
        <v>Pr &gt; F</v>
      </c>
      <c r="N2507" s="113" t="str">
        <f>A2497</f>
        <v>Variable dependiente: NF4</v>
      </c>
      <c r="R2507" s="242" t="str">
        <f>K2507</f>
        <v>Fuente de variación (FV)</v>
      </c>
      <c r="S2507" s="242"/>
      <c r="T2507" s="112"/>
      <c r="U2507" s="114" t="str">
        <f>N2507</f>
        <v>Variable dependiente: NF4</v>
      </c>
    </row>
    <row r="2508" spans="1:21" ht="16.5" thickBot="1" x14ac:dyDescent="0.3">
      <c r="A2508" s="110" t="s">
        <v>594</v>
      </c>
      <c r="B2508" s="68">
        <v>3</v>
      </c>
      <c r="C2508" s="68">
        <v>976.59375</v>
      </c>
      <c r="D2508" s="68">
        <v>325.53125</v>
      </c>
      <c r="E2508" s="68">
        <v>1.1100000000000001</v>
      </c>
      <c r="F2508" s="74">
        <v>0.37059999999999998</v>
      </c>
      <c r="K2508" s="243" t="str">
        <f>A2508</f>
        <v>Rep</v>
      </c>
      <c r="L2508" s="244"/>
      <c r="M2508" s="115">
        <f>F2508</f>
        <v>0.37059999999999998</v>
      </c>
      <c r="N2508" s="115"/>
      <c r="R2508" s="245" t="str">
        <f>K2508</f>
        <v>Rep</v>
      </c>
      <c r="S2508" s="246"/>
      <c r="T2508" s="116">
        <f>M2508</f>
        <v>0.37059999999999998</v>
      </c>
      <c r="U2508" s="115"/>
    </row>
    <row r="2509" spans="1:21" ht="16.5" thickBot="1" x14ac:dyDescent="0.3">
      <c r="A2509" s="110" t="s">
        <v>592</v>
      </c>
      <c r="B2509" s="68">
        <v>1</v>
      </c>
      <c r="C2509" s="68">
        <v>457.53125</v>
      </c>
      <c r="D2509" s="68">
        <v>457.53125</v>
      </c>
      <c r="E2509" s="68">
        <v>1.56</v>
      </c>
      <c r="F2509" s="74">
        <v>0.22750000000000001</v>
      </c>
      <c r="K2509" s="237" t="str">
        <f>A2516</f>
        <v>A</v>
      </c>
      <c r="L2509" s="238"/>
      <c r="M2509" s="117">
        <f>F2516</f>
        <v>0.2742</v>
      </c>
      <c r="N2509" s="117"/>
      <c r="R2509" s="239" t="str">
        <f t="shared" ref="R2509:R2512" si="203">K2509</f>
        <v>A</v>
      </c>
      <c r="S2509" s="240"/>
      <c r="T2509" s="118">
        <f t="shared" ref="T2509:T2512" si="204">M2509</f>
        <v>0.2742</v>
      </c>
      <c r="U2509" s="117"/>
    </row>
    <row r="2510" spans="1:21" ht="16.5" thickBot="1" x14ac:dyDescent="0.3">
      <c r="A2510" s="110" t="s">
        <v>618</v>
      </c>
      <c r="B2510" s="68">
        <v>3</v>
      </c>
      <c r="C2510" s="68">
        <v>770.34375</v>
      </c>
      <c r="D2510" s="68">
        <v>256.78125</v>
      </c>
      <c r="E2510" s="68">
        <v>0.88</v>
      </c>
      <c r="F2510" s="74">
        <v>0.47170000000000001</v>
      </c>
      <c r="K2510" s="237" t="str">
        <f>A2510</f>
        <v>A*Rep</v>
      </c>
      <c r="L2510" s="238"/>
      <c r="M2510" s="117">
        <f>F2510</f>
        <v>0.47170000000000001</v>
      </c>
      <c r="N2510" s="119"/>
      <c r="R2510" s="239" t="str">
        <f t="shared" si="203"/>
        <v>A*Rep</v>
      </c>
      <c r="S2510" s="240"/>
      <c r="T2510" s="118">
        <f t="shared" si="204"/>
        <v>0.47170000000000001</v>
      </c>
      <c r="U2510" s="119"/>
    </row>
    <row r="2511" spans="1:21" ht="16.5" thickBot="1" x14ac:dyDescent="0.3">
      <c r="A2511" s="110" t="s">
        <v>593</v>
      </c>
      <c r="B2511" s="68">
        <v>3</v>
      </c>
      <c r="C2511" s="68">
        <v>5573.09375</v>
      </c>
      <c r="D2511" s="68">
        <v>1857.697917</v>
      </c>
      <c r="E2511" s="68">
        <v>6.34</v>
      </c>
      <c r="F2511" s="74">
        <v>4.0000000000000001E-3</v>
      </c>
      <c r="K2511" s="237" t="str">
        <f>A2511</f>
        <v>B</v>
      </c>
      <c r="L2511" s="238"/>
      <c r="M2511" s="117">
        <f>F2511</f>
        <v>4.0000000000000001E-3</v>
      </c>
      <c r="N2511" s="117"/>
      <c r="R2511" s="239" t="str">
        <f t="shared" si="203"/>
        <v>B</v>
      </c>
      <c r="S2511" s="240"/>
      <c r="T2511" s="118">
        <f t="shared" si="204"/>
        <v>4.0000000000000001E-3</v>
      </c>
      <c r="U2511" s="117"/>
    </row>
    <row r="2512" spans="1:21" ht="15.75" x14ac:dyDescent="0.25">
      <c r="A2512" s="109" t="s">
        <v>619</v>
      </c>
      <c r="B2512" s="77">
        <v>3</v>
      </c>
      <c r="C2512" s="77">
        <v>591.84375</v>
      </c>
      <c r="D2512" s="77">
        <v>197.28125</v>
      </c>
      <c r="E2512" s="77">
        <v>0.67</v>
      </c>
      <c r="F2512" s="78">
        <v>0.57950000000000002</v>
      </c>
      <c r="K2512" s="237" t="str">
        <f>A2512</f>
        <v>A*B</v>
      </c>
      <c r="L2512" s="238"/>
      <c r="M2512" s="117">
        <f>F2512</f>
        <v>0.57950000000000002</v>
      </c>
      <c r="N2512" s="117"/>
      <c r="R2512" s="239" t="str">
        <f t="shared" si="203"/>
        <v>A*B</v>
      </c>
      <c r="S2512" s="240"/>
      <c r="T2512" s="118">
        <f t="shared" si="204"/>
        <v>0.57950000000000002</v>
      </c>
      <c r="U2512" s="117"/>
    </row>
    <row r="2513" spans="1:21" ht="16.5" thickBot="1" x14ac:dyDescent="0.3">
      <c r="A2513" s="65"/>
      <c r="K2513" s="231" t="s">
        <v>1120</v>
      </c>
      <c r="L2513" s="232"/>
      <c r="M2513" s="233">
        <f>B2505</f>
        <v>38.385980000000004</v>
      </c>
      <c r="N2513" s="234"/>
      <c r="R2513" s="235" t="s">
        <v>1120</v>
      </c>
      <c r="S2513" s="236"/>
      <c r="T2513" s="233">
        <f>M2513</f>
        <v>38.385980000000004</v>
      </c>
      <c r="U2513" s="234"/>
    </row>
    <row r="2514" spans="1:21" ht="25.5" customHeight="1" thickBot="1" x14ac:dyDescent="0.3">
      <c r="A2514" s="253" t="s">
        <v>620</v>
      </c>
      <c r="B2514" s="252"/>
      <c r="C2514" s="252"/>
      <c r="D2514" s="252"/>
      <c r="E2514" s="252"/>
      <c r="F2514" s="252"/>
      <c r="J2514">
        <v>1</v>
      </c>
    </row>
    <row r="2515" spans="1:21" ht="39.75" thickBot="1" x14ac:dyDescent="0.3">
      <c r="A2515" s="84" t="s">
        <v>605</v>
      </c>
      <c r="B2515" s="83" t="s">
        <v>606</v>
      </c>
      <c r="C2515" s="83" t="s">
        <v>617</v>
      </c>
      <c r="D2515" s="83" t="s">
        <v>608</v>
      </c>
      <c r="E2515" s="83" t="s">
        <v>609</v>
      </c>
      <c r="F2515" s="95" t="s">
        <v>610</v>
      </c>
      <c r="J2515">
        <v>2</v>
      </c>
    </row>
    <row r="2516" spans="1:21" x14ac:dyDescent="0.25">
      <c r="A2516" s="109" t="s">
        <v>592</v>
      </c>
      <c r="B2516" s="77">
        <v>1</v>
      </c>
      <c r="C2516" s="77">
        <v>457.53125</v>
      </c>
      <c r="D2516" s="77">
        <v>457.53125</v>
      </c>
      <c r="E2516" s="77">
        <v>1.78</v>
      </c>
      <c r="F2516" s="78">
        <v>0.2742</v>
      </c>
      <c r="J2516">
        <v>3</v>
      </c>
    </row>
    <row r="2517" spans="1:21" x14ac:dyDescent="0.25">
      <c r="A2517" s="79"/>
      <c r="J2517">
        <v>4</v>
      </c>
    </row>
    <row r="2518" spans="1:21" x14ac:dyDescent="0.25">
      <c r="A2518" s="79"/>
      <c r="J2518">
        <v>5</v>
      </c>
    </row>
    <row r="2519" spans="1:21" x14ac:dyDescent="0.25">
      <c r="J2519">
        <v>6</v>
      </c>
    </row>
    <row r="2520" spans="1:21" x14ac:dyDescent="0.25">
      <c r="A2520" s="80"/>
      <c r="J2520">
        <v>7</v>
      </c>
    </row>
    <row r="2521" spans="1:21" ht="31.5" x14ac:dyDescent="0.25">
      <c r="A2521" s="64" t="s">
        <v>590</v>
      </c>
      <c r="J2521">
        <v>8</v>
      </c>
    </row>
    <row r="2522" spans="1:21" x14ac:dyDescent="0.25">
      <c r="A2522" s="79"/>
      <c r="J2522">
        <v>9</v>
      </c>
    </row>
    <row r="2523" spans="1:21" ht="25.5" x14ac:dyDescent="0.25">
      <c r="A2523" s="81" t="s">
        <v>595</v>
      </c>
      <c r="J2523">
        <v>10</v>
      </c>
    </row>
    <row r="2524" spans="1:21" x14ac:dyDescent="0.25">
      <c r="A2524" s="81"/>
      <c r="J2524">
        <v>11</v>
      </c>
    </row>
    <row r="2525" spans="1:21" ht="38.25" x14ac:dyDescent="0.25">
      <c r="A2525" s="81" t="s">
        <v>829</v>
      </c>
      <c r="J2525">
        <v>12</v>
      </c>
    </row>
    <row r="2526" spans="1:21" ht="15.75" thickBot="1" x14ac:dyDescent="0.3">
      <c r="A2526" s="65"/>
      <c r="J2526">
        <v>13</v>
      </c>
    </row>
    <row r="2527" spans="1:21" ht="39.75" thickBot="1" x14ac:dyDescent="0.3">
      <c r="A2527" s="90" t="s">
        <v>605</v>
      </c>
      <c r="B2527" s="91" t="s">
        <v>606</v>
      </c>
      <c r="C2527" s="91" t="s">
        <v>607</v>
      </c>
      <c r="D2527" s="91" t="s">
        <v>608</v>
      </c>
      <c r="E2527" s="91" t="s">
        <v>609</v>
      </c>
      <c r="F2527" s="92" t="s">
        <v>610</v>
      </c>
      <c r="J2527">
        <v>14</v>
      </c>
    </row>
    <row r="2528" spans="1:21" ht="15.75" thickBot="1" x14ac:dyDescent="0.3">
      <c r="A2528" s="110" t="s">
        <v>611</v>
      </c>
      <c r="B2528" s="68">
        <v>13</v>
      </c>
      <c r="C2528" s="68">
        <v>140299.625</v>
      </c>
      <c r="D2528" s="68">
        <v>10792.2788</v>
      </c>
      <c r="E2528" s="68">
        <v>22.24</v>
      </c>
      <c r="F2528" s="74" t="s">
        <v>621</v>
      </c>
      <c r="J2528">
        <v>15</v>
      </c>
    </row>
    <row r="2529" spans="1:21" ht="15.75" thickBot="1" x14ac:dyDescent="0.3">
      <c r="A2529" s="110" t="s">
        <v>612</v>
      </c>
      <c r="B2529" s="68">
        <v>18</v>
      </c>
      <c r="C2529" s="68">
        <v>8734.25</v>
      </c>
      <c r="D2529" s="68">
        <v>485.23610000000002</v>
      </c>
      <c r="E2529" s="68"/>
      <c r="F2529" s="74"/>
      <c r="J2529">
        <v>16</v>
      </c>
    </row>
    <row r="2530" spans="1:21" ht="25.5" x14ac:dyDescent="0.25">
      <c r="A2530" s="109" t="s">
        <v>613</v>
      </c>
      <c r="B2530" s="77">
        <v>31</v>
      </c>
      <c r="C2530" s="77">
        <v>149033.875</v>
      </c>
      <c r="D2530" s="77"/>
      <c r="E2530" s="77"/>
      <c r="F2530" s="78"/>
      <c r="J2530">
        <v>17</v>
      </c>
    </row>
    <row r="2531" spans="1:21" ht="15.75" thickBot="1" x14ac:dyDescent="0.3">
      <c r="A2531" s="65"/>
      <c r="J2531">
        <v>18</v>
      </c>
    </row>
    <row r="2532" spans="1:21" ht="15.75" thickBot="1" x14ac:dyDescent="0.3">
      <c r="A2532" s="93" t="s">
        <v>614</v>
      </c>
      <c r="B2532" s="91" t="s">
        <v>615</v>
      </c>
      <c r="C2532" s="91" t="s">
        <v>616</v>
      </c>
      <c r="D2532" s="92" t="s">
        <v>830</v>
      </c>
      <c r="J2532">
        <v>19</v>
      </c>
    </row>
    <row r="2533" spans="1:21" x14ac:dyDescent="0.25">
      <c r="A2533" s="94">
        <v>0.94139399999999995</v>
      </c>
      <c r="B2533" s="77">
        <v>10.63837</v>
      </c>
      <c r="C2533" s="77">
        <v>22.028079999999999</v>
      </c>
      <c r="D2533" s="78">
        <v>207.0625</v>
      </c>
      <c r="J2533">
        <v>20</v>
      </c>
    </row>
    <row r="2534" spans="1:21" ht="15.75" thickBot="1" x14ac:dyDescent="0.3">
      <c r="A2534" s="65"/>
      <c r="J2534">
        <v>21</v>
      </c>
    </row>
    <row r="2535" spans="1:21" ht="39.75" thickBot="1" x14ac:dyDescent="0.3">
      <c r="A2535" s="90" t="s">
        <v>605</v>
      </c>
      <c r="B2535" s="91" t="s">
        <v>606</v>
      </c>
      <c r="C2535" s="91" t="s">
        <v>617</v>
      </c>
      <c r="D2535" s="91" t="s">
        <v>608</v>
      </c>
      <c r="E2535" s="91" t="s">
        <v>609</v>
      </c>
      <c r="F2535" s="92" t="s">
        <v>610</v>
      </c>
      <c r="K2535" s="241" t="s">
        <v>1119</v>
      </c>
      <c r="L2535" s="241"/>
      <c r="M2535" s="112" t="str">
        <f>F2535</f>
        <v>Pr &gt; F</v>
      </c>
      <c r="N2535" s="113" t="str">
        <f>A2525</f>
        <v>Variable dependiente: NFT</v>
      </c>
      <c r="R2535" s="242" t="str">
        <f>K2535</f>
        <v>Fuente de variación (FV)</v>
      </c>
      <c r="S2535" s="242"/>
      <c r="T2535" s="112"/>
      <c r="U2535" s="114" t="str">
        <f>N2535</f>
        <v>Variable dependiente: NFT</v>
      </c>
    </row>
    <row r="2536" spans="1:21" ht="16.5" thickBot="1" x14ac:dyDescent="0.3">
      <c r="A2536" s="110" t="s">
        <v>594</v>
      </c>
      <c r="B2536" s="68">
        <v>3</v>
      </c>
      <c r="C2536" s="68">
        <v>12081.125</v>
      </c>
      <c r="D2536" s="68">
        <v>4027.0417000000002</v>
      </c>
      <c r="E2536" s="68">
        <v>8.3000000000000007</v>
      </c>
      <c r="F2536" s="74">
        <v>1.1000000000000001E-3</v>
      </c>
      <c r="K2536" s="243" t="str">
        <f>A2536</f>
        <v>Rep</v>
      </c>
      <c r="L2536" s="244"/>
      <c r="M2536" s="115">
        <f>F2536</f>
        <v>1.1000000000000001E-3</v>
      </c>
      <c r="N2536" s="115"/>
      <c r="R2536" s="245" t="str">
        <f>K2536</f>
        <v>Rep</v>
      </c>
      <c r="S2536" s="246"/>
      <c r="T2536" s="116">
        <f>M2536</f>
        <v>1.1000000000000001E-3</v>
      </c>
      <c r="U2536" s="115"/>
    </row>
    <row r="2537" spans="1:21" ht="16.5" thickBot="1" x14ac:dyDescent="0.3">
      <c r="A2537" s="110" t="s">
        <v>592</v>
      </c>
      <c r="B2537" s="68">
        <v>1</v>
      </c>
      <c r="C2537" s="68">
        <v>18145.125</v>
      </c>
      <c r="D2537" s="68">
        <v>18145.125</v>
      </c>
      <c r="E2537" s="68">
        <v>37.39</v>
      </c>
      <c r="F2537" s="74" t="s">
        <v>621</v>
      </c>
      <c r="K2537" s="237" t="str">
        <f>A2544</f>
        <v>A</v>
      </c>
      <c r="L2537" s="238"/>
      <c r="M2537" s="117">
        <f>F2544</f>
        <v>7.0499999999999993E-2</v>
      </c>
      <c r="N2537" s="117"/>
      <c r="R2537" s="239" t="str">
        <f t="shared" ref="R2537:R2540" si="205">K2537</f>
        <v>A</v>
      </c>
      <c r="S2537" s="240"/>
      <c r="T2537" s="118">
        <f t="shared" ref="T2537:T2540" si="206">M2537</f>
        <v>7.0499999999999993E-2</v>
      </c>
      <c r="U2537" s="117"/>
    </row>
    <row r="2538" spans="1:21" ht="16.5" thickBot="1" x14ac:dyDescent="0.3">
      <c r="A2538" s="110" t="s">
        <v>618</v>
      </c>
      <c r="B2538" s="68">
        <v>3</v>
      </c>
      <c r="C2538" s="68">
        <v>7176.625</v>
      </c>
      <c r="D2538" s="68">
        <v>2392.2082999999998</v>
      </c>
      <c r="E2538" s="68">
        <v>4.93</v>
      </c>
      <c r="F2538" s="74">
        <v>1.1299999999999999E-2</v>
      </c>
      <c r="K2538" s="237" t="str">
        <f>A2538</f>
        <v>A*Rep</v>
      </c>
      <c r="L2538" s="238"/>
      <c r="M2538" s="117">
        <f>F2538</f>
        <v>1.1299999999999999E-2</v>
      </c>
      <c r="N2538" s="119"/>
      <c r="R2538" s="239" t="str">
        <f t="shared" si="205"/>
        <v>A*Rep</v>
      </c>
      <c r="S2538" s="240"/>
      <c r="T2538" s="118">
        <f t="shared" si="206"/>
        <v>1.1299999999999999E-2</v>
      </c>
      <c r="U2538" s="119"/>
    </row>
    <row r="2539" spans="1:21" ht="16.5" thickBot="1" x14ac:dyDescent="0.3">
      <c r="A2539" s="110" t="s">
        <v>593</v>
      </c>
      <c r="B2539" s="68">
        <v>3</v>
      </c>
      <c r="C2539" s="68">
        <v>101046.375</v>
      </c>
      <c r="D2539" s="68">
        <v>33682.125</v>
      </c>
      <c r="E2539" s="68">
        <v>69.41</v>
      </c>
      <c r="F2539" s="74" t="s">
        <v>621</v>
      </c>
      <c r="K2539" s="237" t="str">
        <f>A2539</f>
        <v>B</v>
      </c>
      <c r="L2539" s="238"/>
      <c r="M2539" s="117" t="str">
        <f>F2539</f>
        <v>&lt;.0001</v>
      </c>
      <c r="N2539" s="117"/>
      <c r="R2539" s="239" t="str">
        <f t="shared" si="205"/>
        <v>B</v>
      </c>
      <c r="S2539" s="240"/>
      <c r="T2539" s="118" t="str">
        <f t="shared" si="206"/>
        <v>&lt;.0001</v>
      </c>
      <c r="U2539" s="117"/>
    </row>
    <row r="2540" spans="1:21" ht="15.75" x14ac:dyDescent="0.25">
      <c r="A2540" s="109" t="s">
        <v>619</v>
      </c>
      <c r="B2540" s="77">
        <v>3</v>
      </c>
      <c r="C2540" s="77">
        <v>1850.375</v>
      </c>
      <c r="D2540" s="77">
        <v>616.79169999999999</v>
      </c>
      <c r="E2540" s="77">
        <v>1.27</v>
      </c>
      <c r="F2540" s="78">
        <v>0.31419999999999998</v>
      </c>
      <c r="K2540" s="237" t="str">
        <f>A2540</f>
        <v>A*B</v>
      </c>
      <c r="L2540" s="238"/>
      <c r="M2540" s="117">
        <f>F2540</f>
        <v>0.31419999999999998</v>
      </c>
      <c r="N2540" s="117"/>
      <c r="R2540" s="239" t="str">
        <f t="shared" si="205"/>
        <v>A*B</v>
      </c>
      <c r="S2540" s="240"/>
      <c r="T2540" s="118">
        <f t="shared" si="206"/>
        <v>0.31419999999999998</v>
      </c>
      <c r="U2540" s="117"/>
    </row>
    <row r="2541" spans="1:21" ht="16.5" thickBot="1" x14ac:dyDescent="0.3">
      <c r="A2541" s="65"/>
      <c r="K2541" s="231" t="s">
        <v>1120</v>
      </c>
      <c r="L2541" s="232"/>
      <c r="M2541" s="233">
        <f>B2533</f>
        <v>10.63837</v>
      </c>
      <c r="N2541" s="234"/>
      <c r="R2541" s="235" t="s">
        <v>1120</v>
      </c>
      <c r="S2541" s="236"/>
      <c r="T2541" s="233">
        <f>M2541</f>
        <v>10.63837</v>
      </c>
      <c r="U2541" s="234"/>
    </row>
    <row r="2542" spans="1:21" ht="25.5" customHeight="1" thickBot="1" x14ac:dyDescent="0.3">
      <c r="A2542" s="253" t="s">
        <v>620</v>
      </c>
      <c r="B2542" s="252"/>
      <c r="C2542" s="252"/>
      <c r="D2542" s="252"/>
      <c r="E2542" s="252"/>
      <c r="F2542" s="252"/>
      <c r="J2542">
        <v>1</v>
      </c>
    </row>
    <row r="2543" spans="1:21" ht="39.75" thickBot="1" x14ac:dyDescent="0.3">
      <c r="A2543" s="84" t="s">
        <v>605</v>
      </c>
      <c r="B2543" s="83" t="s">
        <v>606</v>
      </c>
      <c r="C2543" s="83" t="s">
        <v>617</v>
      </c>
      <c r="D2543" s="83" t="s">
        <v>608</v>
      </c>
      <c r="E2543" s="83" t="s">
        <v>609</v>
      </c>
      <c r="F2543" s="95" t="s">
        <v>610</v>
      </c>
      <c r="J2543">
        <v>2</v>
      </c>
    </row>
    <row r="2544" spans="1:21" x14ac:dyDescent="0.25">
      <c r="A2544" s="109" t="s">
        <v>592</v>
      </c>
      <c r="B2544" s="77">
        <v>1</v>
      </c>
      <c r="C2544" s="77">
        <v>18145.125</v>
      </c>
      <c r="D2544" s="77">
        <v>18145.125</v>
      </c>
      <c r="E2544" s="77">
        <v>7.59</v>
      </c>
      <c r="F2544" s="78">
        <v>7.0499999999999993E-2</v>
      </c>
      <c r="J2544">
        <v>3</v>
      </c>
    </row>
    <row r="2545" spans="1:10" x14ac:dyDescent="0.25">
      <c r="A2545" s="79"/>
      <c r="J2545">
        <v>4</v>
      </c>
    </row>
    <row r="2546" spans="1:10" x14ac:dyDescent="0.25">
      <c r="A2546" s="79"/>
      <c r="J2546">
        <v>5</v>
      </c>
    </row>
    <row r="2547" spans="1:10" x14ac:dyDescent="0.25">
      <c r="J2547">
        <v>6</v>
      </c>
    </row>
    <row r="2548" spans="1:10" x14ac:dyDescent="0.25">
      <c r="A2548" s="80"/>
      <c r="J2548">
        <v>7</v>
      </c>
    </row>
    <row r="2549" spans="1:10" ht="31.5" x14ac:dyDescent="0.25">
      <c r="A2549" s="64" t="s">
        <v>590</v>
      </c>
      <c r="J2549">
        <v>8</v>
      </c>
    </row>
    <row r="2550" spans="1:10" x14ac:dyDescent="0.25">
      <c r="A2550" s="79"/>
      <c r="J2550">
        <v>9</v>
      </c>
    </row>
    <row r="2551" spans="1:10" ht="25.5" x14ac:dyDescent="0.25">
      <c r="A2551" s="81" t="s">
        <v>595</v>
      </c>
      <c r="J2551">
        <v>10</v>
      </c>
    </row>
    <row r="2552" spans="1:10" x14ac:dyDescent="0.25">
      <c r="A2552" s="81"/>
      <c r="J2552">
        <v>11</v>
      </c>
    </row>
    <row r="2553" spans="1:10" ht="38.25" x14ac:dyDescent="0.25">
      <c r="A2553" s="81" t="s">
        <v>831</v>
      </c>
      <c r="J2553">
        <v>12</v>
      </c>
    </row>
    <row r="2554" spans="1:10" ht="15.75" thickBot="1" x14ac:dyDescent="0.3">
      <c r="A2554" s="65"/>
      <c r="J2554">
        <v>13</v>
      </c>
    </row>
    <row r="2555" spans="1:10" ht="39.75" thickBot="1" x14ac:dyDescent="0.3">
      <c r="A2555" s="90" t="s">
        <v>605</v>
      </c>
      <c r="B2555" s="91" t="s">
        <v>606</v>
      </c>
      <c r="C2555" s="91" t="s">
        <v>607</v>
      </c>
      <c r="D2555" s="91" t="s">
        <v>608</v>
      </c>
      <c r="E2555" s="91" t="s">
        <v>609</v>
      </c>
      <c r="F2555" s="92" t="s">
        <v>610</v>
      </c>
      <c r="J2555">
        <v>14</v>
      </c>
    </row>
    <row r="2556" spans="1:10" ht="15.75" thickBot="1" x14ac:dyDescent="0.3">
      <c r="A2556" s="110" t="s">
        <v>611</v>
      </c>
      <c r="B2556" s="68">
        <v>13</v>
      </c>
      <c r="C2556" s="68">
        <v>245.971675</v>
      </c>
      <c r="D2556" s="68">
        <v>18.920898099999999</v>
      </c>
      <c r="E2556" s="68">
        <v>3.88</v>
      </c>
      <c r="F2556" s="74">
        <v>4.4000000000000003E-3</v>
      </c>
      <c r="J2556">
        <v>15</v>
      </c>
    </row>
    <row r="2557" spans="1:10" ht="15.75" thickBot="1" x14ac:dyDescent="0.3">
      <c r="A2557" s="110" t="s">
        <v>612</v>
      </c>
      <c r="B2557" s="68">
        <v>18</v>
      </c>
      <c r="C2557" s="68">
        <v>87.765912499999999</v>
      </c>
      <c r="D2557" s="68">
        <v>4.8758840000000001</v>
      </c>
      <c r="E2557" s="68"/>
      <c r="F2557" s="74"/>
      <c r="J2557">
        <v>16</v>
      </c>
    </row>
    <row r="2558" spans="1:10" ht="25.5" x14ac:dyDescent="0.25">
      <c r="A2558" s="109" t="s">
        <v>613</v>
      </c>
      <c r="B2558" s="77">
        <v>31</v>
      </c>
      <c r="C2558" s="77">
        <v>333.73758750000002</v>
      </c>
      <c r="D2558" s="77"/>
      <c r="E2558" s="77"/>
      <c r="F2558" s="78"/>
      <c r="J2558">
        <v>17</v>
      </c>
    </row>
    <row r="2559" spans="1:10" ht="15.75" thickBot="1" x14ac:dyDescent="0.3">
      <c r="A2559" s="65"/>
      <c r="J2559">
        <v>18</v>
      </c>
    </row>
    <row r="2560" spans="1:10" ht="15.75" thickBot="1" x14ac:dyDescent="0.3">
      <c r="A2560" s="93" t="s">
        <v>614</v>
      </c>
      <c r="B2560" s="91" t="s">
        <v>615</v>
      </c>
      <c r="C2560" s="91" t="s">
        <v>616</v>
      </c>
      <c r="D2560" s="92" t="s">
        <v>832</v>
      </c>
      <c r="J2560">
        <v>19</v>
      </c>
    </row>
    <row r="2561" spans="1:45" x14ac:dyDescent="0.25">
      <c r="A2561" s="94">
        <v>0.73702100000000004</v>
      </c>
      <c r="B2561" s="77">
        <v>24.938410000000001</v>
      </c>
      <c r="C2561" s="77">
        <v>2.2081400000000002</v>
      </c>
      <c r="D2561" s="78">
        <v>8.8543749999999992</v>
      </c>
      <c r="J2561">
        <v>20</v>
      </c>
    </row>
    <row r="2562" spans="1:45" ht="15.75" thickBot="1" x14ac:dyDescent="0.3">
      <c r="A2562" s="65"/>
      <c r="J2562">
        <v>21</v>
      </c>
    </row>
    <row r="2563" spans="1:45" ht="39.75" thickBot="1" x14ac:dyDescent="0.3">
      <c r="A2563" s="90" t="s">
        <v>605</v>
      </c>
      <c r="B2563" s="91" t="s">
        <v>606</v>
      </c>
      <c r="C2563" s="91" t="s">
        <v>617</v>
      </c>
      <c r="D2563" s="91" t="s">
        <v>608</v>
      </c>
      <c r="E2563" s="91" t="s">
        <v>609</v>
      </c>
      <c r="F2563" s="92" t="s">
        <v>610</v>
      </c>
      <c r="K2563" s="241" t="s">
        <v>1119</v>
      </c>
      <c r="L2563" s="241"/>
      <c r="M2563" s="112" t="str">
        <f>F2563</f>
        <v>Pr &gt; F</v>
      </c>
      <c r="N2563" s="113" t="str">
        <f>A2553</f>
        <v>Variable dependiente: PF1</v>
      </c>
      <c r="R2563" s="242" t="str">
        <f>K2563</f>
        <v>Fuente de variación (FV)</v>
      </c>
      <c r="S2563" s="242"/>
      <c r="T2563" s="112"/>
      <c r="U2563" s="114" t="str">
        <f>N2563</f>
        <v>Variable dependiente: PF1</v>
      </c>
      <c r="V2563">
        <v>1</v>
      </c>
      <c r="W2563">
        <v>2</v>
      </c>
      <c r="X2563">
        <v>3</v>
      </c>
      <c r="Y2563">
        <v>4</v>
      </c>
      <c r="Z2563">
        <v>5</v>
      </c>
      <c r="AA2563">
        <v>6</v>
      </c>
      <c r="AN2563" s="221"/>
      <c r="AO2563" s="221"/>
      <c r="AP2563" s="221"/>
      <c r="AQ2563" s="221"/>
      <c r="AR2563" s="221"/>
      <c r="AS2563" s="221"/>
    </row>
    <row r="2564" spans="1:45" ht="16.5" thickBot="1" x14ac:dyDescent="0.3">
      <c r="A2564" s="110" t="s">
        <v>594</v>
      </c>
      <c r="B2564" s="68">
        <v>3</v>
      </c>
      <c r="C2564" s="68">
        <v>114.46601250000001</v>
      </c>
      <c r="D2564" s="68">
        <v>38.155337500000002</v>
      </c>
      <c r="E2564" s="68">
        <v>7.83</v>
      </c>
      <c r="F2564" s="74">
        <v>1.5E-3</v>
      </c>
      <c r="K2564" s="243" t="str">
        <f>A2564</f>
        <v>Rep</v>
      </c>
      <c r="L2564" s="244"/>
      <c r="M2564" s="115">
        <f>F2564</f>
        <v>1.5E-3</v>
      </c>
      <c r="N2564" s="115"/>
      <c r="R2564" s="245" t="str">
        <f>K2564</f>
        <v>Rep</v>
      </c>
      <c r="S2564" s="246"/>
      <c r="T2564" s="116">
        <f>M2564</f>
        <v>1.5E-3</v>
      </c>
      <c r="U2564" s="115"/>
      <c r="AN2564" s="141"/>
      <c r="AO2564" s="142"/>
      <c r="AP2564" s="141"/>
      <c r="AQ2564" s="142"/>
      <c r="AR2564" s="128"/>
    </row>
    <row r="2565" spans="1:45" ht="16.5" thickBot="1" x14ac:dyDescent="0.3">
      <c r="A2565" s="110" t="s">
        <v>592</v>
      </c>
      <c r="B2565" s="68">
        <v>1</v>
      </c>
      <c r="C2565" s="68">
        <v>85.281800000000004</v>
      </c>
      <c r="D2565" s="68">
        <v>85.281800000000004</v>
      </c>
      <c r="E2565" s="68">
        <v>17.489999999999998</v>
      </c>
      <c r="F2565" s="74">
        <v>5.9999999999999995E-4</v>
      </c>
      <c r="K2565" s="237" t="str">
        <f>A2572</f>
        <v>A</v>
      </c>
      <c r="L2565" s="238"/>
      <c r="M2565" s="117">
        <f>F2572</f>
        <v>8.0999999999999996E-3</v>
      </c>
      <c r="N2565" s="117"/>
      <c r="R2565" s="239" t="str">
        <f t="shared" ref="R2565:R2568" si="207">K2565</f>
        <v>A</v>
      </c>
      <c r="S2565" s="240"/>
      <c r="T2565" s="118">
        <f t="shared" ref="T2565:T2568" si="208">M2565</f>
        <v>8.0999999999999996E-3</v>
      </c>
      <c r="U2565" s="117"/>
      <c r="AN2565" s="135"/>
      <c r="AO2565" s="144"/>
      <c r="AP2565" s="135"/>
      <c r="AQ2565" s="144"/>
      <c r="AR2565" s="131"/>
      <c r="AS2565" s="145"/>
    </row>
    <row r="2566" spans="1:45" ht="16.5" thickBot="1" x14ac:dyDescent="0.3">
      <c r="A2566" s="110" t="s">
        <v>618</v>
      </c>
      <c r="B2566" s="68">
        <v>3</v>
      </c>
      <c r="C2566" s="68">
        <v>6.4555249999999997</v>
      </c>
      <c r="D2566" s="68">
        <v>2.1518416999999999</v>
      </c>
      <c r="E2566" s="68">
        <v>0.44</v>
      </c>
      <c r="F2566" s="74">
        <v>0.72629999999999995</v>
      </c>
      <c r="K2566" s="237" t="str">
        <f>A2566</f>
        <v>A*Rep</v>
      </c>
      <c r="L2566" s="238"/>
      <c r="M2566" s="117">
        <f>F2566</f>
        <v>0.72629999999999995</v>
      </c>
      <c r="N2566" s="119"/>
      <c r="R2566" s="239" t="str">
        <f t="shared" si="207"/>
        <v>A*Rep</v>
      </c>
      <c r="S2566" s="240"/>
      <c r="T2566" s="118">
        <f t="shared" si="208"/>
        <v>0.72629999999999995</v>
      </c>
      <c r="U2566" s="119"/>
      <c r="AN2566" s="141"/>
      <c r="AO2566" s="142"/>
      <c r="AP2566" s="141"/>
      <c r="AQ2566" s="142"/>
      <c r="AR2566" s="128"/>
    </row>
    <row r="2567" spans="1:45" ht="16.5" thickBot="1" x14ac:dyDescent="0.3">
      <c r="A2567" s="110" t="s">
        <v>593</v>
      </c>
      <c r="B2567" s="68">
        <v>3</v>
      </c>
      <c r="C2567" s="68">
        <v>36.924837500000002</v>
      </c>
      <c r="D2567" s="68">
        <v>12.308279199999999</v>
      </c>
      <c r="E2567" s="68">
        <v>2.52</v>
      </c>
      <c r="F2567" s="74">
        <v>9.0200000000000002E-2</v>
      </c>
      <c r="K2567" s="237" t="str">
        <f>A2567</f>
        <v>B</v>
      </c>
      <c r="L2567" s="238"/>
      <c r="M2567" s="117">
        <f>F2567</f>
        <v>9.0200000000000002E-2</v>
      </c>
      <c r="N2567" s="117"/>
      <c r="R2567" s="239" t="str">
        <f t="shared" si="207"/>
        <v>B</v>
      </c>
      <c r="S2567" s="240"/>
      <c r="T2567" s="118">
        <f t="shared" si="208"/>
        <v>9.0200000000000002E-2</v>
      </c>
      <c r="U2567" s="117"/>
      <c r="AN2567" s="141"/>
      <c r="AO2567" s="142"/>
      <c r="AP2567" s="141"/>
      <c r="AQ2567" s="142"/>
      <c r="AR2567" s="128"/>
    </row>
    <row r="2568" spans="1:45" ht="15.75" x14ac:dyDescent="0.25">
      <c r="A2568" s="109" t="s">
        <v>619</v>
      </c>
      <c r="B2568" s="77">
        <v>3</v>
      </c>
      <c r="C2568" s="77">
        <v>2.8435000000000001</v>
      </c>
      <c r="D2568" s="77">
        <v>0.94783329999999999</v>
      </c>
      <c r="E2568" s="77">
        <v>0.19</v>
      </c>
      <c r="F2568" s="78">
        <v>0.89880000000000004</v>
      </c>
      <c r="K2568" s="237" t="str">
        <f>A2568</f>
        <v>A*B</v>
      </c>
      <c r="L2568" s="238"/>
      <c r="M2568" s="117">
        <f>F2568</f>
        <v>0.89880000000000004</v>
      </c>
      <c r="N2568" s="117"/>
      <c r="R2568" s="239" t="str">
        <f t="shared" si="207"/>
        <v>A*B</v>
      </c>
      <c r="S2568" s="240"/>
      <c r="T2568" s="118">
        <f t="shared" si="208"/>
        <v>0.89880000000000004</v>
      </c>
      <c r="U2568" s="117"/>
      <c r="AN2568" s="127"/>
      <c r="AO2568" s="137"/>
      <c r="AP2568" s="127"/>
      <c r="AQ2568" s="137"/>
      <c r="AR2568" s="128"/>
    </row>
    <row r="2569" spans="1:45" ht="16.5" thickBot="1" x14ac:dyDescent="0.3">
      <c r="A2569" s="65"/>
      <c r="K2569" s="231" t="s">
        <v>1120</v>
      </c>
      <c r="L2569" s="232"/>
      <c r="M2569" s="233">
        <f>B2561</f>
        <v>24.938410000000001</v>
      </c>
      <c r="N2569" s="234"/>
      <c r="R2569" s="235" t="s">
        <v>1120</v>
      </c>
      <c r="S2569" s="236"/>
      <c r="T2569" s="233">
        <f>M2569</f>
        <v>24.938410000000001</v>
      </c>
      <c r="U2569" s="234"/>
      <c r="AN2569" s="127"/>
      <c r="AO2569" s="137"/>
      <c r="AP2569" s="127"/>
      <c r="AQ2569" s="137"/>
      <c r="AR2569" s="128"/>
    </row>
    <row r="2570" spans="1:45" ht="25.5" customHeight="1" thickBot="1" x14ac:dyDescent="0.3">
      <c r="A2570" s="253" t="s">
        <v>620</v>
      </c>
      <c r="B2570" s="252"/>
      <c r="C2570" s="252"/>
      <c r="D2570" s="252"/>
      <c r="E2570" s="252"/>
      <c r="F2570" s="252"/>
      <c r="J2570">
        <v>1</v>
      </c>
      <c r="AN2570" s="114"/>
      <c r="AO2570" s="114"/>
      <c r="AP2570" s="114"/>
      <c r="AQ2570" s="114"/>
      <c r="AR2570" s="114"/>
      <c r="AS2570" s="114"/>
    </row>
    <row r="2571" spans="1:45" ht="39.75" thickBot="1" x14ac:dyDescent="0.3">
      <c r="A2571" s="84" t="s">
        <v>605</v>
      </c>
      <c r="B2571" s="83" t="s">
        <v>606</v>
      </c>
      <c r="C2571" s="83" t="s">
        <v>617</v>
      </c>
      <c r="D2571" s="83" t="s">
        <v>608</v>
      </c>
      <c r="E2571" s="83" t="s">
        <v>609</v>
      </c>
      <c r="F2571" s="95" t="s">
        <v>610</v>
      </c>
      <c r="J2571">
        <v>2</v>
      </c>
      <c r="AN2571" s="146"/>
      <c r="AO2571" s="146"/>
      <c r="AP2571" s="146"/>
      <c r="AQ2571" s="146"/>
      <c r="AR2571" s="146"/>
    </row>
    <row r="2572" spans="1:45" x14ac:dyDescent="0.25">
      <c r="A2572" s="109" t="s">
        <v>592</v>
      </c>
      <c r="B2572" s="77">
        <v>1</v>
      </c>
      <c r="C2572" s="77">
        <v>85.281800000000004</v>
      </c>
      <c r="D2572" s="77">
        <v>85.281800000000004</v>
      </c>
      <c r="E2572" s="77">
        <v>39.630000000000003</v>
      </c>
      <c r="F2572" s="78">
        <v>8.0999999999999996E-3</v>
      </c>
      <c r="J2572">
        <v>3</v>
      </c>
      <c r="AN2572" s="146"/>
      <c r="AO2572" s="146"/>
      <c r="AP2572" s="146"/>
      <c r="AQ2572" s="146"/>
      <c r="AR2572" s="146"/>
    </row>
    <row r="2573" spans="1:45" x14ac:dyDescent="0.25">
      <c r="A2573" s="79"/>
      <c r="J2573">
        <v>4</v>
      </c>
      <c r="AN2573" s="146"/>
      <c r="AO2573" s="146"/>
      <c r="AP2573" s="146"/>
      <c r="AQ2573" s="146"/>
      <c r="AR2573" s="146"/>
    </row>
    <row r="2574" spans="1:45" x14ac:dyDescent="0.25">
      <c r="A2574" s="79"/>
      <c r="J2574">
        <v>5</v>
      </c>
      <c r="AN2574" s="147"/>
      <c r="AO2574" s="147"/>
      <c r="AP2574" s="147"/>
      <c r="AQ2574" s="147"/>
      <c r="AR2574" s="147"/>
    </row>
    <row r="2575" spans="1:45" x14ac:dyDescent="0.25">
      <c r="J2575">
        <v>6</v>
      </c>
      <c r="AN2575" s="146"/>
      <c r="AO2575" s="146"/>
      <c r="AP2575" s="146"/>
      <c r="AQ2575" s="146"/>
      <c r="AR2575" s="146"/>
    </row>
    <row r="2576" spans="1:45" x14ac:dyDescent="0.25">
      <c r="A2576" s="80"/>
      <c r="J2576">
        <v>7</v>
      </c>
      <c r="AN2576" s="146"/>
      <c r="AO2576" s="146"/>
      <c r="AP2576" s="146"/>
      <c r="AQ2576" s="146"/>
      <c r="AR2576" s="146"/>
    </row>
    <row r="2577" spans="1:44" ht="31.5" x14ac:dyDescent="0.25">
      <c r="A2577" s="64" t="s">
        <v>590</v>
      </c>
      <c r="J2577">
        <v>8</v>
      </c>
      <c r="AB2577" s="220"/>
      <c r="AC2577" s="220"/>
      <c r="AD2577" s="148" t="str">
        <f>U2563</f>
        <v>Variable dependiente: PF1</v>
      </c>
      <c r="AE2577" s="1"/>
      <c r="AF2577" s="148"/>
      <c r="AG2577" s="1"/>
      <c r="AH2577" s="148"/>
      <c r="AI2577" s="1"/>
      <c r="AJ2577" s="148"/>
      <c r="AK2577" s="1"/>
      <c r="AL2577" s="148"/>
      <c r="AM2577" s="1"/>
      <c r="AN2577" s="148"/>
      <c r="AO2577" s="1"/>
      <c r="AP2577" s="148"/>
      <c r="AQ2577" s="1"/>
    </row>
    <row r="2578" spans="1:44" ht="15.75" x14ac:dyDescent="0.25">
      <c r="A2578" s="79"/>
      <c r="J2578">
        <v>9</v>
      </c>
      <c r="AB2578" s="220"/>
      <c r="AC2578" s="220"/>
      <c r="AD2578" s="148"/>
      <c r="AE2578" s="1"/>
      <c r="AF2578" s="148" t="str">
        <f>U2591</f>
        <v>Variable dependiente: PF2</v>
      </c>
      <c r="AG2578" s="1"/>
      <c r="AH2578" s="148"/>
      <c r="AI2578" s="1"/>
      <c r="AJ2578" s="148"/>
      <c r="AK2578" s="1"/>
      <c r="AL2578" s="148"/>
      <c r="AM2578" s="1"/>
      <c r="AN2578" s="148"/>
      <c r="AO2578" s="1"/>
      <c r="AP2578" s="148"/>
      <c r="AQ2578" s="1"/>
    </row>
    <row r="2579" spans="1:44" ht="25.5" x14ac:dyDescent="0.25">
      <c r="A2579" s="81" t="s">
        <v>595</v>
      </c>
      <c r="J2579">
        <v>10</v>
      </c>
      <c r="AB2579" s="220"/>
      <c r="AC2579" s="220"/>
      <c r="AD2579" s="148"/>
      <c r="AE2579" s="1"/>
      <c r="AF2579" s="148"/>
      <c r="AG2579" s="1"/>
      <c r="AH2579" t="str">
        <f>U2619</f>
        <v>Variable dependiente: PF3</v>
      </c>
      <c r="AI2579" s="1"/>
      <c r="AJ2579" s="148"/>
      <c r="AK2579" s="1"/>
      <c r="AL2579" s="148"/>
      <c r="AM2579" s="1"/>
      <c r="AN2579" s="148"/>
      <c r="AO2579" s="1"/>
      <c r="AP2579" s="148"/>
      <c r="AQ2579" s="1"/>
    </row>
    <row r="2580" spans="1:44" ht="15.75" x14ac:dyDescent="0.25">
      <c r="A2580" s="81"/>
      <c r="J2580">
        <v>11</v>
      </c>
      <c r="V2580" s="220"/>
      <c r="W2580" s="220"/>
      <c r="X2580" s="148"/>
      <c r="Y2580" s="1"/>
      <c r="Z2580" s="148"/>
      <c r="AA2580" s="1"/>
      <c r="AB2580" s="148"/>
      <c r="AC2580" s="1"/>
      <c r="AD2580" s="148"/>
      <c r="AE2580" s="1"/>
      <c r="AF2580" s="148"/>
      <c r="AG2580" s="1"/>
      <c r="AH2580" s="148"/>
      <c r="AI2580" s="1"/>
      <c r="AJ2580" s="148" t="str">
        <f>U2647</f>
        <v>Variable dependiente: PF4</v>
      </c>
      <c r="AK2580" s="149"/>
    </row>
    <row r="2581" spans="1:44" ht="38.25" x14ac:dyDescent="0.25">
      <c r="A2581" s="81" t="s">
        <v>833</v>
      </c>
      <c r="J2581">
        <v>12</v>
      </c>
      <c r="X2581" s="148"/>
      <c r="Y2581" s="1"/>
      <c r="Z2581" s="148"/>
      <c r="AA2581" s="1"/>
      <c r="AB2581" s="148"/>
      <c r="AC2581" s="1"/>
      <c r="AD2581" s="148"/>
      <c r="AE2581" s="1"/>
      <c r="AF2581" s="148"/>
      <c r="AG2581" s="1"/>
      <c r="AH2581" s="148"/>
      <c r="AI2581" s="1"/>
      <c r="AJ2581" s="148"/>
      <c r="AK2581" s="149"/>
      <c r="AL2581" t="str">
        <f>U2675</f>
        <v>Variable dependiente: PFT</v>
      </c>
    </row>
    <row r="2582" spans="1:44" ht="15.75" thickBot="1" x14ac:dyDescent="0.3">
      <c r="A2582" s="65"/>
      <c r="J2582">
        <v>13</v>
      </c>
      <c r="AN2582" t="str">
        <f>U2703</f>
        <v>Variable dependiente: D1Fr1</v>
      </c>
    </row>
    <row r="2583" spans="1:44" ht="39.75" thickBot="1" x14ac:dyDescent="0.3">
      <c r="A2583" s="90" t="s">
        <v>605</v>
      </c>
      <c r="B2583" s="91" t="s">
        <v>606</v>
      </c>
      <c r="C2583" s="91" t="s">
        <v>607</v>
      </c>
      <c r="D2583" s="91" t="s">
        <v>608</v>
      </c>
      <c r="E2583" s="91" t="s">
        <v>609</v>
      </c>
      <c r="F2583" s="92" t="s">
        <v>610</v>
      </c>
      <c r="J2583">
        <v>14</v>
      </c>
      <c r="AP2583" t="str">
        <f>U2731</f>
        <v>Variable dependiente: D1Fr2</v>
      </c>
    </row>
    <row r="2584" spans="1:44" ht="15.75" thickBot="1" x14ac:dyDescent="0.3">
      <c r="A2584" s="110" t="s">
        <v>611</v>
      </c>
      <c r="B2584" s="68">
        <v>13</v>
      </c>
      <c r="C2584" s="68">
        <v>289.67241250000001</v>
      </c>
      <c r="D2584" s="68">
        <v>22.282493299999999</v>
      </c>
      <c r="E2584" s="68">
        <v>9.48</v>
      </c>
      <c r="F2584" s="74" t="s">
        <v>621</v>
      </c>
      <c r="J2584">
        <v>15</v>
      </c>
      <c r="AR2584" t="str">
        <f>U2759</f>
        <v>Variable dependiente: L1Fr1</v>
      </c>
    </row>
    <row r="2585" spans="1:44" ht="15.75" thickBot="1" x14ac:dyDescent="0.3">
      <c r="A2585" s="110" t="s">
        <v>612</v>
      </c>
      <c r="B2585" s="68">
        <v>18</v>
      </c>
      <c r="C2585" s="68">
        <v>42.312275</v>
      </c>
      <c r="D2585" s="68">
        <v>2.3506819000000001</v>
      </c>
      <c r="E2585" s="68"/>
      <c r="F2585" s="74"/>
      <c r="J2585">
        <v>16</v>
      </c>
    </row>
    <row r="2586" spans="1:44" ht="25.5" x14ac:dyDescent="0.25">
      <c r="A2586" s="109" t="s">
        <v>613</v>
      </c>
      <c r="B2586" s="77">
        <v>31</v>
      </c>
      <c r="C2586" s="77">
        <v>331.98468750000001</v>
      </c>
      <c r="D2586" s="77"/>
      <c r="E2586" s="77"/>
      <c r="F2586" s="78"/>
      <c r="J2586">
        <v>17</v>
      </c>
    </row>
    <row r="2587" spans="1:44" ht="15.75" thickBot="1" x14ac:dyDescent="0.3">
      <c r="A2587" s="65"/>
      <c r="J2587">
        <v>18</v>
      </c>
    </row>
    <row r="2588" spans="1:44" ht="15.75" thickBot="1" x14ac:dyDescent="0.3">
      <c r="A2588" s="93" t="s">
        <v>614</v>
      </c>
      <c r="B2588" s="91" t="s">
        <v>615</v>
      </c>
      <c r="C2588" s="91" t="s">
        <v>616</v>
      </c>
      <c r="D2588" s="92" t="s">
        <v>834</v>
      </c>
      <c r="J2588">
        <v>19</v>
      </c>
    </row>
    <row r="2589" spans="1:44" x14ac:dyDescent="0.25">
      <c r="A2589" s="94">
        <v>0.87254799999999999</v>
      </c>
      <c r="B2589" s="77">
        <v>26.563179999999999</v>
      </c>
      <c r="C2589" s="77">
        <v>1.533193</v>
      </c>
      <c r="D2589" s="78">
        <v>5.7718749999999996</v>
      </c>
      <c r="J2589">
        <v>20</v>
      </c>
    </row>
    <row r="2590" spans="1:44" ht="15.75" thickBot="1" x14ac:dyDescent="0.3">
      <c r="A2590" s="65"/>
      <c r="J2590">
        <v>21</v>
      </c>
    </row>
    <row r="2591" spans="1:44" ht="39.75" thickBot="1" x14ac:dyDescent="0.3">
      <c r="A2591" s="90" t="s">
        <v>605</v>
      </c>
      <c r="B2591" s="91" t="s">
        <v>606</v>
      </c>
      <c r="C2591" s="91" t="s">
        <v>617</v>
      </c>
      <c r="D2591" s="91" t="s">
        <v>608</v>
      </c>
      <c r="E2591" s="91" t="s">
        <v>609</v>
      </c>
      <c r="F2591" s="92" t="s">
        <v>610</v>
      </c>
      <c r="K2591" s="241" t="s">
        <v>1119</v>
      </c>
      <c r="L2591" s="241"/>
      <c r="M2591" s="112" t="str">
        <f>F2591</f>
        <v>Pr &gt; F</v>
      </c>
      <c r="N2591" s="113" t="str">
        <f>A2581</f>
        <v>Variable dependiente: PF2</v>
      </c>
      <c r="R2591" s="242" t="str">
        <f>K2591</f>
        <v>Fuente de variación (FV)</v>
      </c>
      <c r="S2591" s="242"/>
      <c r="T2591" s="112"/>
      <c r="U2591" s="114" t="str">
        <f>N2591</f>
        <v>Variable dependiente: PF2</v>
      </c>
    </row>
    <row r="2592" spans="1:44" ht="16.5" thickBot="1" x14ac:dyDescent="0.3">
      <c r="A2592" s="110" t="s">
        <v>594</v>
      </c>
      <c r="B2592" s="68">
        <v>3</v>
      </c>
      <c r="C2592" s="68">
        <v>32.338637499999997</v>
      </c>
      <c r="D2592" s="68">
        <v>10.779545799999999</v>
      </c>
      <c r="E2592" s="68">
        <v>4.59</v>
      </c>
      <c r="F2592" s="74">
        <v>1.49E-2</v>
      </c>
      <c r="K2592" s="243" t="str">
        <f>A2592</f>
        <v>Rep</v>
      </c>
      <c r="L2592" s="244"/>
      <c r="M2592" s="115">
        <f>F2592</f>
        <v>1.49E-2</v>
      </c>
      <c r="N2592" s="115"/>
      <c r="R2592" s="245" t="str">
        <f>K2592</f>
        <v>Rep</v>
      </c>
      <c r="S2592" s="246"/>
      <c r="T2592" s="116">
        <f>M2592</f>
        <v>1.49E-2</v>
      </c>
      <c r="U2592" s="115"/>
    </row>
    <row r="2593" spans="1:21" ht="16.5" thickBot="1" x14ac:dyDescent="0.3">
      <c r="A2593" s="110" t="s">
        <v>592</v>
      </c>
      <c r="B2593" s="68">
        <v>1</v>
      </c>
      <c r="C2593" s="68">
        <v>2.3436124999999999</v>
      </c>
      <c r="D2593" s="68">
        <v>2.3436124999999999</v>
      </c>
      <c r="E2593" s="68">
        <v>1</v>
      </c>
      <c r="F2593" s="74">
        <v>0.33129999999999998</v>
      </c>
      <c r="K2593" s="237" t="str">
        <f>A2600</f>
        <v>A</v>
      </c>
      <c r="L2593" s="238"/>
      <c r="M2593" s="117">
        <f>F2600</f>
        <v>0.48209999999999997</v>
      </c>
      <c r="N2593" s="117"/>
      <c r="R2593" s="239" t="str">
        <f t="shared" ref="R2593:R2596" si="209">K2593</f>
        <v>A</v>
      </c>
      <c r="S2593" s="240"/>
      <c r="T2593" s="118">
        <f t="shared" ref="T2593:T2596" si="210">M2593</f>
        <v>0.48209999999999997</v>
      </c>
      <c r="U2593" s="117"/>
    </row>
    <row r="2594" spans="1:21" ht="16.5" thickBot="1" x14ac:dyDescent="0.3">
      <c r="A2594" s="110" t="s">
        <v>618</v>
      </c>
      <c r="B2594" s="68">
        <v>3</v>
      </c>
      <c r="C2594" s="68">
        <v>10.981937500000001</v>
      </c>
      <c r="D2594" s="68">
        <v>3.6606458000000002</v>
      </c>
      <c r="E2594" s="68">
        <v>1.56</v>
      </c>
      <c r="F2594" s="74">
        <v>0.23430000000000001</v>
      </c>
      <c r="K2594" s="237" t="str">
        <f>A2594</f>
        <v>A*Rep</v>
      </c>
      <c r="L2594" s="238"/>
      <c r="M2594" s="117">
        <f>F2594</f>
        <v>0.23430000000000001</v>
      </c>
      <c r="N2594" s="119"/>
      <c r="R2594" s="239" t="str">
        <f t="shared" si="209"/>
        <v>A*Rep</v>
      </c>
      <c r="S2594" s="240"/>
      <c r="T2594" s="118">
        <f t="shared" si="210"/>
        <v>0.23430000000000001</v>
      </c>
      <c r="U2594" s="119"/>
    </row>
    <row r="2595" spans="1:21" ht="16.5" thickBot="1" x14ac:dyDescent="0.3">
      <c r="A2595" s="110" t="s">
        <v>593</v>
      </c>
      <c r="B2595" s="68">
        <v>3</v>
      </c>
      <c r="C2595" s="68">
        <v>233.1897625</v>
      </c>
      <c r="D2595" s="68">
        <v>77.729920800000002</v>
      </c>
      <c r="E2595" s="68">
        <v>33.07</v>
      </c>
      <c r="F2595" s="74" t="s">
        <v>621</v>
      </c>
      <c r="K2595" s="237" t="str">
        <f>A2595</f>
        <v>B</v>
      </c>
      <c r="L2595" s="238"/>
      <c r="M2595" s="117" t="str">
        <f>F2595</f>
        <v>&lt;.0001</v>
      </c>
      <c r="N2595" s="117"/>
      <c r="R2595" s="239" t="str">
        <f t="shared" si="209"/>
        <v>B</v>
      </c>
      <c r="S2595" s="240"/>
      <c r="T2595" s="118" t="str">
        <f t="shared" si="210"/>
        <v>&lt;.0001</v>
      </c>
      <c r="U2595" s="117"/>
    </row>
    <row r="2596" spans="1:21" ht="15.75" x14ac:dyDescent="0.25">
      <c r="A2596" s="109" t="s">
        <v>619</v>
      </c>
      <c r="B2596" s="77">
        <v>3</v>
      </c>
      <c r="C2596" s="77">
        <v>10.818462500000001</v>
      </c>
      <c r="D2596" s="77">
        <v>3.6061542000000002</v>
      </c>
      <c r="E2596" s="77">
        <v>1.53</v>
      </c>
      <c r="F2596" s="78">
        <v>0.2399</v>
      </c>
      <c r="K2596" s="237" t="str">
        <f>A2596</f>
        <v>A*B</v>
      </c>
      <c r="L2596" s="238"/>
      <c r="M2596" s="117">
        <f>F2596</f>
        <v>0.2399</v>
      </c>
      <c r="N2596" s="117"/>
      <c r="R2596" s="239" t="str">
        <f t="shared" si="209"/>
        <v>A*B</v>
      </c>
      <c r="S2596" s="240"/>
      <c r="T2596" s="118">
        <f t="shared" si="210"/>
        <v>0.2399</v>
      </c>
      <c r="U2596" s="117"/>
    </row>
    <row r="2597" spans="1:21" ht="16.5" thickBot="1" x14ac:dyDescent="0.3">
      <c r="A2597" s="65"/>
      <c r="K2597" s="231" t="s">
        <v>1120</v>
      </c>
      <c r="L2597" s="232"/>
      <c r="M2597" s="233">
        <f>B2589</f>
        <v>26.563179999999999</v>
      </c>
      <c r="N2597" s="234"/>
      <c r="R2597" s="235" t="s">
        <v>1120</v>
      </c>
      <c r="S2597" s="236"/>
      <c r="T2597" s="233">
        <f>M2597</f>
        <v>26.563179999999999</v>
      </c>
      <c r="U2597" s="234"/>
    </row>
    <row r="2598" spans="1:21" ht="25.5" customHeight="1" thickBot="1" x14ac:dyDescent="0.3">
      <c r="A2598" s="253" t="s">
        <v>620</v>
      </c>
      <c r="B2598" s="252"/>
      <c r="C2598" s="252"/>
      <c r="D2598" s="252"/>
      <c r="E2598" s="252"/>
      <c r="F2598" s="252"/>
      <c r="J2598">
        <v>1</v>
      </c>
    </row>
    <row r="2599" spans="1:21" ht="39.75" thickBot="1" x14ac:dyDescent="0.3">
      <c r="A2599" s="84" t="s">
        <v>605</v>
      </c>
      <c r="B2599" s="83" t="s">
        <v>606</v>
      </c>
      <c r="C2599" s="83" t="s">
        <v>617</v>
      </c>
      <c r="D2599" s="83" t="s">
        <v>608</v>
      </c>
      <c r="E2599" s="83" t="s">
        <v>609</v>
      </c>
      <c r="F2599" s="95" t="s">
        <v>610</v>
      </c>
      <c r="J2599">
        <v>2</v>
      </c>
    </row>
    <row r="2600" spans="1:21" x14ac:dyDescent="0.25">
      <c r="A2600" s="109" t="s">
        <v>592</v>
      </c>
      <c r="B2600" s="77">
        <v>1</v>
      </c>
      <c r="C2600" s="77">
        <v>2.3436124999999999</v>
      </c>
      <c r="D2600" s="77">
        <v>2.3436124999999999</v>
      </c>
      <c r="E2600" s="77">
        <v>0.64</v>
      </c>
      <c r="F2600" s="78">
        <v>0.48209999999999997</v>
      </c>
      <c r="J2600">
        <v>3</v>
      </c>
    </row>
    <row r="2601" spans="1:21" x14ac:dyDescent="0.25">
      <c r="A2601" s="79"/>
      <c r="J2601">
        <v>4</v>
      </c>
    </row>
    <row r="2602" spans="1:21" x14ac:dyDescent="0.25">
      <c r="A2602" s="79"/>
      <c r="J2602">
        <v>5</v>
      </c>
    </row>
    <row r="2603" spans="1:21" x14ac:dyDescent="0.25">
      <c r="J2603">
        <v>6</v>
      </c>
    </row>
    <row r="2604" spans="1:21" x14ac:dyDescent="0.25">
      <c r="A2604" s="80"/>
      <c r="J2604">
        <v>7</v>
      </c>
    </row>
    <row r="2605" spans="1:21" ht="31.5" x14ac:dyDescent="0.25">
      <c r="A2605" s="64" t="s">
        <v>590</v>
      </c>
      <c r="J2605">
        <v>8</v>
      </c>
    </row>
    <row r="2606" spans="1:21" x14ac:dyDescent="0.25">
      <c r="A2606" s="79"/>
      <c r="J2606">
        <v>9</v>
      </c>
    </row>
    <row r="2607" spans="1:21" ht="25.5" x14ac:dyDescent="0.25">
      <c r="A2607" s="81" t="s">
        <v>595</v>
      </c>
      <c r="J2607">
        <v>10</v>
      </c>
    </row>
    <row r="2608" spans="1:21" x14ac:dyDescent="0.25">
      <c r="A2608" s="81"/>
      <c r="J2608">
        <v>11</v>
      </c>
    </row>
    <row r="2609" spans="1:21" ht="38.25" x14ac:dyDescent="0.25">
      <c r="A2609" s="81" t="s">
        <v>835</v>
      </c>
      <c r="J2609">
        <v>12</v>
      </c>
    </row>
    <row r="2610" spans="1:21" ht="15.75" thickBot="1" x14ac:dyDescent="0.3">
      <c r="A2610" s="65"/>
      <c r="J2610">
        <v>13</v>
      </c>
    </row>
    <row r="2611" spans="1:21" ht="39.75" thickBot="1" x14ac:dyDescent="0.3">
      <c r="A2611" s="90" t="s">
        <v>605</v>
      </c>
      <c r="B2611" s="91" t="s">
        <v>606</v>
      </c>
      <c r="C2611" s="91" t="s">
        <v>607</v>
      </c>
      <c r="D2611" s="91" t="s">
        <v>608</v>
      </c>
      <c r="E2611" s="91" t="s">
        <v>609</v>
      </c>
      <c r="F2611" s="92" t="s">
        <v>610</v>
      </c>
      <c r="J2611">
        <v>14</v>
      </c>
    </row>
    <row r="2612" spans="1:21" ht="15.75" thickBot="1" x14ac:dyDescent="0.3">
      <c r="A2612" s="110" t="s">
        <v>611</v>
      </c>
      <c r="B2612" s="68">
        <v>13</v>
      </c>
      <c r="C2612" s="68">
        <v>6.9114624999999998</v>
      </c>
      <c r="D2612" s="68">
        <v>0.53165096000000001</v>
      </c>
      <c r="E2612" s="68">
        <v>3.06</v>
      </c>
      <c r="F2612" s="74">
        <v>1.4800000000000001E-2</v>
      </c>
      <c r="J2612">
        <v>15</v>
      </c>
    </row>
    <row r="2613" spans="1:21" ht="15.75" thickBot="1" x14ac:dyDescent="0.3">
      <c r="A2613" s="110" t="s">
        <v>612</v>
      </c>
      <c r="B2613" s="68">
        <v>18</v>
      </c>
      <c r="C2613" s="68">
        <v>3.1258249999999999</v>
      </c>
      <c r="D2613" s="68">
        <v>0.17365694000000001</v>
      </c>
      <c r="E2613" s="68"/>
      <c r="F2613" s="74"/>
      <c r="J2613">
        <v>16</v>
      </c>
    </row>
    <row r="2614" spans="1:21" ht="25.5" x14ac:dyDescent="0.25">
      <c r="A2614" s="109" t="s">
        <v>613</v>
      </c>
      <c r="B2614" s="77">
        <v>31</v>
      </c>
      <c r="C2614" s="77">
        <v>10.0372875</v>
      </c>
      <c r="D2614" s="77"/>
      <c r="E2614" s="77"/>
      <c r="F2614" s="78"/>
      <c r="J2614">
        <v>17</v>
      </c>
    </row>
    <row r="2615" spans="1:21" ht="15.75" thickBot="1" x14ac:dyDescent="0.3">
      <c r="A2615" s="65"/>
      <c r="J2615">
        <v>18</v>
      </c>
    </row>
    <row r="2616" spans="1:21" ht="15.75" thickBot="1" x14ac:dyDescent="0.3">
      <c r="A2616" s="93" t="s">
        <v>614</v>
      </c>
      <c r="B2616" s="91" t="s">
        <v>615</v>
      </c>
      <c r="C2616" s="91" t="s">
        <v>616</v>
      </c>
      <c r="D2616" s="92" t="s">
        <v>836</v>
      </c>
      <c r="J2616">
        <v>19</v>
      </c>
    </row>
    <row r="2617" spans="1:21" x14ac:dyDescent="0.25">
      <c r="A2617" s="94">
        <v>0.68857900000000005</v>
      </c>
      <c r="B2617" s="77">
        <v>50.019100000000002</v>
      </c>
      <c r="C2617" s="77">
        <v>0.41672199999999998</v>
      </c>
      <c r="D2617" s="78">
        <v>0.833125</v>
      </c>
      <c r="J2617">
        <v>20</v>
      </c>
    </row>
    <row r="2618" spans="1:21" ht="15.75" thickBot="1" x14ac:dyDescent="0.3">
      <c r="A2618" s="65"/>
      <c r="J2618">
        <v>21</v>
      </c>
    </row>
    <row r="2619" spans="1:21" ht="39.75" thickBot="1" x14ac:dyDescent="0.3">
      <c r="A2619" s="90" t="s">
        <v>605</v>
      </c>
      <c r="B2619" s="91" t="s">
        <v>606</v>
      </c>
      <c r="C2619" s="91" t="s">
        <v>617</v>
      </c>
      <c r="D2619" s="91" t="s">
        <v>608</v>
      </c>
      <c r="E2619" s="91" t="s">
        <v>609</v>
      </c>
      <c r="F2619" s="92" t="s">
        <v>610</v>
      </c>
      <c r="K2619" s="241" t="s">
        <v>1119</v>
      </c>
      <c r="L2619" s="241"/>
      <c r="M2619" s="112" t="str">
        <f>F2619</f>
        <v>Pr &gt; F</v>
      </c>
      <c r="N2619" s="113" t="str">
        <f>A2609</f>
        <v>Variable dependiente: PF3</v>
      </c>
      <c r="R2619" s="242" t="str">
        <f>K2619</f>
        <v>Fuente de variación (FV)</v>
      </c>
      <c r="S2619" s="242"/>
      <c r="T2619" s="112"/>
      <c r="U2619" s="114" t="str">
        <f>N2619</f>
        <v>Variable dependiente: PF3</v>
      </c>
    </row>
    <row r="2620" spans="1:21" ht="16.5" thickBot="1" x14ac:dyDescent="0.3">
      <c r="A2620" s="110" t="s">
        <v>594</v>
      </c>
      <c r="B2620" s="68">
        <v>3</v>
      </c>
      <c r="C2620" s="68">
        <v>0.20623749999999999</v>
      </c>
      <c r="D2620" s="68">
        <v>6.8745829999999994E-2</v>
      </c>
      <c r="E2620" s="68">
        <v>0.4</v>
      </c>
      <c r="F2620" s="74">
        <v>0.75749999999999995</v>
      </c>
      <c r="K2620" s="243" t="str">
        <f>A2620</f>
        <v>Rep</v>
      </c>
      <c r="L2620" s="244"/>
      <c r="M2620" s="115">
        <f>F2620</f>
        <v>0.75749999999999995</v>
      </c>
      <c r="N2620" s="115"/>
      <c r="R2620" s="245" t="str">
        <f>K2620</f>
        <v>Rep</v>
      </c>
      <c r="S2620" s="246"/>
      <c r="T2620" s="116">
        <f>M2620</f>
        <v>0.75749999999999995</v>
      </c>
      <c r="U2620" s="115"/>
    </row>
    <row r="2621" spans="1:21" ht="16.5" thickBot="1" x14ac:dyDescent="0.3">
      <c r="A2621" s="110" t="s">
        <v>592</v>
      </c>
      <c r="B2621" s="68">
        <v>1</v>
      </c>
      <c r="C2621" s="68">
        <v>0.37411250000000001</v>
      </c>
      <c r="D2621" s="68">
        <v>0.37411250000000001</v>
      </c>
      <c r="E2621" s="68">
        <v>2.15</v>
      </c>
      <c r="F2621" s="74">
        <v>0.15939999999999999</v>
      </c>
      <c r="K2621" s="237" t="str">
        <f>A2628</f>
        <v>A</v>
      </c>
      <c r="L2621" s="238"/>
      <c r="M2621" s="117">
        <f>F2628</f>
        <v>0.44490000000000002</v>
      </c>
      <c r="N2621" s="117"/>
      <c r="R2621" s="239" t="str">
        <f t="shared" ref="R2621:R2624" si="211">K2621</f>
        <v>A</v>
      </c>
      <c r="S2621" s="240"/>
      <c r="T2621" s="118">
        <f t="shared" ref="T2621:T2624" si="212">M2621</f>
        <v>0.44490000000000002</v>
      </c>
      <c r="U2621" s="117"/>
    </row>
    <row r="2622" spans="1:21" ht="16.5" thickBot="1" x14ac:dyDescent="0.3">
      <c r="A2622" s="110" t="s">
        <v>618</v>
      </c>
      <c r="B2622" s="68">
        <v>3</v>
      </c>
      <c r="C2622" s="68">
        <v>1.4580375000000001</v>
      </c>
      <c r="D2622" s="68">
        <v>0.48601250000000001</v>
      </c>
      <c r="E2622" s="68">
        <v>2.8</v>
      </c>
      <c r="F2622" s="74">
        <v>6.9599999999999995E-2</v>
      </c>
      <c r="K2622" s="237" t="str">
        <f>A2622</f>
        <v>A*Rep</v>
      </c>
      <c r="L2622" s="238"/>
      <c r="M2622" s="117">
        <f>F2622</f>
        <v>6.9599999999999995E-2</v>
      </c>
      <c r="N2622" s="119"/>
      <c r="R2622" s="239" t="str">
        <f t="shared" si="211"/>
        <v>A*Rep</v>
      </c>
      <c r="S2622" s="240"/>
      <c r="T2622" s="118">
        <f t="shared" si="212"/>
        <v>6.9599999999999995E-2</v>
      </c>
      <c r="U2622" s="119"/>
    </row>
    <row r="2623" spans="1:21" ht="16.5" thickBot="1" x14ac:dyDescent="0.3">
      <c r="A2623" s="110" t="s">
        <v>593</v>
      </c>
      <c r="B2623" s="68">
        <v>3</v>
      </c>
      <c r="C2623" s="68">
        <v>4.3145125000000002</v>
      </c>
      <c r="D2623" s="68">
        <v>1.43817083</v>
      </c>
      <c r="E2623" s="68">
        <v>8.2799999999999994</v>
      </c>
      <c r="F2623" s="74">
        <v>1.1000000000000001E-3</v>
      </c>
      <c r="K2623" s="237" t="str">
        <f>A2623</f>
        <v>B</v>
      </c>
      <c r="L2623" s="238"/>
      <c r="M2623" s="117">
        <f>F2623</f>
        <v>1.1000000000000001E-3</v>
      </c>
      <c r="N2623" s="117"/>
      <c r="R2623" s="239" t="str">
        <f t="shared" si="211"/>
        <v>B</v>
      </c>
      <c r="S2623" s="240"/>
      <c r="T2623" s="118">
        <f t="shared" si="212"/>
        <v>1.1000000000000001E-3</v>
      </c>
      <c r="U2623" s="117"/>
    </row>
    <row r="2624" spans="1:21" ht="15.75" x14ac:dyDescent="0.25">
      <c r="A2624" s="109" t="s">
        <v>619</v>
      </c>
      <c r="B2624" s="77">
        <v>3</v>
      </c>
      <c r="C2624" s="77">
        <v>0.55856249999999996</v>
      </c>
      <c r="D2624" s="77">
        <v>0.18618750000000001</v>
      </c>
      <c r="E2624" s="77">
        <v>1.07</v>
      </c>
      <c r="F2624" s="78">
        <v>0.38569999999999999</v>
      </c>
      <c r="K2624" s="237" t="str">
        <f>A2624</f>
        <v>A*B</v>
      </c>
      <c r="L2624" s="238"/>
      <c r="M2624" s="117">
        <f>F2624</f>
        <v>0.38569999999999999</v>
      </c>
      <c r="N2624" s="117"/>
      <c r="R2624" s="239" t="str">
        <f t="shared" si="211"/>
        <v>A*B</v>
      </c>
      <c r="S2624" s="240"/>
      <c r="T2624" s="118">
        <f t="shared" si="212"/>
        <v>0.38569999999999999</v>
      </c>
      <c r="U2624" s="117"/>
    </row>
    <row r="2625" spans="1:21" ht="16.5" thickBot="1" x14ac:dyDescent="0.3">
      <c r="A2625" s="65"/>
      <c r="K2625" s="231" t="s">
        <v>1120</v>
      </c>
      <c r="L2625" s="232"/>
      <c r="M2625" s="233">
        <f>B2617</f>
        <v>50.019100000000002</v>
      </c>
      <c r="N2625" s="234"/>
      <c r="R2625" s="235" t="s">
        <v>1120</v>
      </c>
      <c r="S2625" s="236"/>
      <c r="T2625" s="233">
        <f>M2625</f>
        <v>50.019100000000002</v>
      </c>
      <c r="U2625" s="234"/>
    </row>
    <row r="2626" spans="1:21" ht="25.5" customHeight="1" thickBot="1" x14ac:dyDescent="0.3">
      <c r="A2626" s="253" t="s">
        <v>620</v>
      </c>
      <c r="B2626" s="252"/>
      <c r="C2626" s="252"/>
      <c r="D2626" s="252"/>
      <c r="E2626" s="252"/>
      <c r="F2626" s="252"/>
      <c r="J2626">
        <v>1</v>
      </c>
    </row>
    <row r="2627" spans="1:21" ht="39.75" thickBot="1" x14ac:dyDescent="0.3">
      <c r="A2627" s="84" t="s">
        <v>605</v>
      </c>
      <c r="B2627" s="83" t="s">
        <v>606</v>
      </c>
      <c r="C2627" s="83" t="s">
        <v>617</v>
      </c>
      <c r="D2627" s="83" t="s">
        <v>608</v>
      </c>
      <c r="E2627" s="83" t="s">
        <v>609</v>
      </c>
      <c r="F2627" s="95" t="s">
        <v>610</v>
      </c>
      <c r="J2627">
        <v>2</v>
      </c>
    </row>
    <row r="2628" spans="1:21" x14ac:dyDescent="0.25">
      <c r="A2628" s="109" t="s">
        <v>592</v>
      </c>
      <c r="B2628" s="77">
        <v>1</v>
      </c>
      <c r="C2628" s="77">
        <v>0.37411250000000001</v>
      </c>
      <c r="D2628" s="77">
        <v>0.37411250000000001</v>
      </c>
      <c r="E2628" s="77">
        <v>0.77</v>
      </c>
      <c r="F2628" s="78">
        <v>0.44490000000000002</v>
      </c>
      <c r="J2628">
        <v>3</v>
      </c>
    </row>
    <row r="2629" spans="1:21" x14ac:dyDescent="0.25">
      <c r="A2629" s="79"/>
      <c r="J2629">
        <v>4</v>
      </c>
    </row>
    <row r="2630" spans="1:21" x14ac:dyDescent="0.25">
      <c r="A2630" s="79"/>
      <c r="J2630">
        <v>5</v>
      </c>
    </row>
    <row r="2631" spans="1:21" x14ac:dyDescent="0.25">
      <c r="J2631">
        <v>6</v>
      </c>
    </row>
    <row r="2632" spans="1:21" x14ac:dyDescent="0.25">
      <c r="A2632" s="80"/>
      <c r="J2632">
        <v>7</v>
      </c>
    </row>
    <row r="2633" spans="1:21" ht="31.5" x14ac:dyDescent="0.25">
      <c r="A2633" s="64" t="s">
        <v>590</v>
      </c>
      <c r="J2633">
        <v>8</v>
      </c>
    </row>
    <row r="2634" spans="1:21" x14ac:dyDescent="0.25">
      <c r="A2634" s="79"/>
      <c r="J2634">
        <v>9</v>
      </c>
    </row>
    <row r="2635" spans="1:21" ht="25.5" x14ac:dyDescent="0.25">
      <c r="A2635" s="81" t="s">
        <v>595</v>
      </c>
      <c r="J2635">
        <v>10</v>
      </c>
    </row>
    <row r="2636" spans="1:21" x14ac:dyDescent="0.25">
      <c r="A2636" s="81"/>
      <c r="J2636">
        <v>11</v>
      </c>
    </row>
    <row r="2637" spans="1:21" ht="38.25" x14ac:dyDescent="0.25">
      <c r="A2637" s="81" t="s">
        <v>837</v>
      </c>
      <c r="J2637">
        <v>12</v>
      </c>
    </row>
    <row r="2638" spans="1:21" ht="15.75" thickBot="1" x14ac:dyDescent="0.3">
      <c r="A2638" s="65"/>
      <c r="J2638">
        <v>13</v>
      </c>
    </row>
    <row r="2639" spans="1:21" ht="39.75" thickBot="1" x14ac:dyDescent="0.3">
      <c r="A2639" s="90" t="s">
        <v>605</v>
      </c>
      <c r="B2639" s="91" t="s">
        <v>606</v>
      </c>
      <c r="C2639" s="91" t="s">
        <v>607</v>
      </c>
      <c r="D2639" s="91" t="s">
        <v>608</v>
      </c>
      <c r="E2639" s="91" t="s">
        <v>609</v>
      </c>
      <c r="F2639" s="92" t="s">
        <v>610</v>
      </c>
      <c r="J2639">
        <v>14</v>
      </c>
    </row>
    <row r="2640" spans="1:21" ht="15.75" thickBot="1" x14ac:dyDescent="0.3">
      <c r="A2640" s="110" t="s">
        <v>611</v>
      </c>
      <c r="B2640" s="68">
        <v>13</v>
      </c>
      <c r="C2640" s="68">
        <v>25.6030625</v>
      </c>
      <c r="D2640" s="68">
        <v>1.96946635</v>
      </c>
      <c r="E2640" s="68">
        <v>1.18</v>
      </c>
      <c r="F2640" s="74">
        <v>0.36470000000000002</v>
      </c>
      <c r="J2640">
        <v>15</v>
      </c>
    </row>
    <row r="2641" spans="1:21" ht="15.75" thickBot="1" x14ac:dyDescent="0.3">
      <c r="A2641" s="110" t="s">
        <v>612</v>
      </c>
      <c r="B2641" s="68">
        <v>18</v>
      </c>
      <c r="C2641" s="68">
        <v>30.037224999999999</v>
      </c>
      <c r="D2641" s="68">
        <v>1.66873472</v>
      </c>
      <c r="E2641" s="68"/>
      <c r="F2641" s="74"/>
      <c r="J2641">
        <v>16</v>
      </c>
    </row>
    <row r="2642" spans="1:21" ht="25.5" x14ac:dyDescent="0.25">
      <c r="A2642" s="109" t="s">
        <v>613</v>
      </c>
      <c r="B2642" s="77">
        <v>31</v>
      </c>
      <c r="C2642" s="77">
        <v>55.640287499999999</v>
      </c>
      <c r="D2642" s="77"/>
      <c r="E2642" s="77"/>
      <c r="F2642" s="78"/>
      <c r="J2642">
        <v>17</v>
      </c>
    </row>
    <row r="2643" spans="1:21" ht="15.75" thickBot="1" x14ac:dyDescent="0.3">
      <c r="A2643" s="65"/>
      <c r="J2643">
        <v>18</v>
      </c>
    </row>
    <row r="2644" spans="1:21" ht="15.75" thickBot="1" x14ac:dyDescent="0.3">
      <c r="A2644" s="93" t="s">
        <v>614</v>
      </c>
      <c r="B2644" s="91" t="s">
        <v>615</v>
      </c>
      <c r="C2644" s="91" t="s">
        <v>616</v>
      </c>
      <c r="D2644" s="92" t="s">
        <v>838</v>
      </c>
      <c r="J2644">
        <v>19</v>
      </c>
    </row>
    <row r="2645" spans="1:21" x14ac:dyDescent="0.25">
      <c r="A2645" s="94">
        <v>0.46015299999999998</v>
      </c>
      <c r="B2645" s="77">
        <v>37.24765</v>
      </c>
      <c r="C2645" s="77">
        <v>1.291795</v>
      </c>
      <c r="D2645" s="78">
        <v>3.4681250000000001</v>
      </c>
      <c r="J2645">
        <v>20</v>
      </c>
    </row>
    <row r="2646" spans="1:21" ht="15.75" thickBot="1" x14ac:dyDescent="0.3">
      <c r="A2646" s="65"/>
      <c r="J2646">
        <v>21</v>
      </c>
    </row>
    <row r="2647" spans="1:21" ht="39.75" thickBot="1" x14ac:dyDescent="0.3">
      <c r="A2647" s="90" t="s">
        <v>605</v>
      </c>
      <c r="B2647" s="91" t="s">
        <v>606</v>
      </c>
      <c r="C2647" s="91" t="s">
        <v>617</v>
      </c>
      <c r="D2647" s="91" t="s">
        <v>608</v>
      </c>
      <c r="E2647" s="91" t="s">
        <v>609</v>
      </c>
      <c r="F2647" s="92" t="s">
        <v>610</v>
      </c>
      <c r="K2647" s="241" t="s">
        <v>1119</v>
      </c>
      <c r="L2647" s="241"/>
      <c r="M2647" s="112" t="str">
        <f>F2647</f>
        <v>Pr &gt; F</v>
      </c>
      <c r="N2647" s="113" t="str">
        <f>A2637</f>
        <v>Variable dependiente: PF4</v>
      </c>
      <c r="R2647" s="242" t="str">
        <f>K2647</f>
        <v>Fuente de variación (FV)</v>
      </c>
      <c r="S2647" s="242"/>
      <c r="T2647" s="112"/>
      <c r="U2647" s="114" t="str">
        <f>N2647</f>
        <v>Variable dependiente: PF4</v>
      </c>
    </row>
    <row r="2648" spans="1:21" ht="16.5" thickBot="1" x14ac:dyDescent="0.3">
      <c r="A2648" s="110" t="s">
        <v>594</v>
      </c>
      <c r="B2648" s="68">
        <v>3</v>
      </c>
      <c r="C2648" s="68">
        <v>1.0382625000000001</v>
      </c>
      <c r="D2648" s="68">
        <v>0.34608749999999999</v>
      </c>
      <c r="E2648" s="68">
        <v>0.21</v>
      </c>
      <c r="F2648" s="74">
        <v>0.88990000000000002</v>
      </c>
      <c r="K2648" s="243" t="str">
        <f>A2648</f>
        <v>Rep</v>
      </c>
      <c r="L2648" s="244"/>
      <c r="M2648" s="115">
        <f>F2648</f>
        <v>0.88990000000000002</v>
      </c>
      <c r="N2648" s="115"/>
      <c r="R2648" s="245" t="str">
        <f>K2648</f>
        <v>Rep</v>
      </c>
      <c r="S2648" s="246"/>
      <c r="T2648" s="116">
        <f>M2648</f>
        <v>0.88990000000000002</v>
      </c>
      <c r="U2648" s="115"/>
    </row>
    <row r="2649" spans="1:21" ht="16.5" thickBot="1" x14ac:dyDescent="0.3">
      <c r="A2649" s="110" t="s">
        <v>592</v>
      </c>
      <c r="B2649" s="68">
        <v>1</v>
      </c>
      <c r="C2649" s="68">
        <v>3.3411124999999999</v>
      </c>
      <c r="D2649" s="68">
        <v>3.3411124999999999</v>
      </c>
      <c r="E2649" s="68">
        <v>2</v>
      </c>
      <c r="F2649" s="74">
        <v>0.1741</v>
      </c>
      <c r="K2649" s="237" t="str">
        <f>A2656</f>
        <v>A</v>
      </c>
      <c r="L2649" s="238"/>
      <c r="M2649" s="117">
        <f>F2656</f>
        <v>0.18060000000000001</v>
      </c>
      <c r="N2649" s="117"/>
      <c r="R2649" s="239" t="str">
        <f t="shared" ref="R2649:R2652" si="213">K2649</f>
        <v>A</v>
      </c>
      <c r="S2649" s="240"/>
      <c r="T2649" s="118">
        <f t="shared" ref="T2649:T2652" si="214">M2649</f>
        <v>0.18060000000000001</v>
      </c>
      <c r="U2649" s="117"/>
    </row>
    <row r="2650" spans="1:21" ht="16.5" thickBot="1" x14ac:dyDescent="0.3">
      <c r="A2650" s="110" t="s">
        <v>618</v>
      </c>
      <c r="B2650" s="68">
        <v>3</v>
      </c>
      <c r="C2650" s="68">
        <v>3.3191125000000001</v>
      </c>
      <c r="D2650" s="68">
        <v>1.1063708299999999</v>
      </c>
      <c r="E2650" s="68">
        <v>0.66</v>
      </c>
      <c r="F2650" s="74">
        <v>0.58550000000000002</v>
      </c>
      <c r="K2650" s="237" t="str">
        <f>A2650</f>
        <v>A*Rep</v>
      </c>
      <c r="L2650" s="238"/>
      <c r="M2650" s="117">
        <f>F2650</f>
        <v>0.58550000000000002</v>
      </c>
      <c r="N2650" s="119"/>
      <c r="R2650" s="239" t="str">
        <f t="shared" si="213"/>
        <v>A*Rep</v>
      </c>
      <c r="S2650" s="240"/>
      <c r="T2650" s="118">
        <f t="shared" si="214"/>
        <v>0.58550000000000002</v>
      </c>
      <c r="U2650" s="119"/>
    </row>
    <row r="2651" spans="1:21" ht="16.5" thickBot="1" x14ac:dyDescent="0.3">
      <c r="A2651" s="110" t="s">
        <v>593</v>
      </c>
      <c r="B2651" s="68">
        <v>3</v>
      </c>
      <c r="C2651" s="68">
        <v>10.3668625</v>
      </c>
      <c r="D2651" s="68">
        <v>3.45562083</v>
      </c>
      <c r="E2651" s="68">
        <v>2.0699999999999998</v>
      </c>
      <c r="F2651" s="74">
        <v>0.14000000000000001</v>
      </c>
      <c r="K2651" s="237" t="str">
        <f>A2651</f>
        <v>B</v>
      </c>
      <c r="L2651" s="238"/>
      <c r="M2651" s="117">
        <f>F2651</f>
        <v>0.14000000000000001</v>
      </c>
      <c r="N2651" s="117"/>
      <c r="R2651" s="239" t="str">
        <f t="shared" si="213"/>
        <v>B</v>
      </c>
      <c r="S2651" s="240"/>
      <c r="T2651" s="118">
        <f t="shared" si="214"/>
        <v>0.14000000000000001</v>
      </c>
      <c r="U2651" s="117"/>
    </row>
    <row r="2652" spans="1:21" ht="15.75" x14ac:dyDescent="0.25">
      <c r="A2652" s="109" t="s">
        <v>619</v>
      </c>
      <c r="B2652" s="77">
        <v>3</v>
      </c>
      <c r="C2652" s="77">
        <v>7.5377124999999996</v>
      </c>
      <c r="D2652" s="77">
        <v>2.51257083</v>
      </c>
      <c r="E2652" s="77">
        <v>1.51</v>
      </c>
      <c r="F2652" s="78">
        <v>0.247</v>
      </c>
      <c r="K2652" s="237" t="str">
        <f>A2652</f>
        <v>A*B</v>
      </c>
      <c r="L2652" s="238"/>
      <c r="M2652" s="117">
        <f>F2652</f>
        <v>0.247</v>
      </c>
      <c r="N2652" s="117"/>
      <c r="R2652" s="239" t="str">
        <f t="shared" si="213"/>
        <v>A*B</v>
      </c>
      <c r="S2652" s="240"/>
      <c r="T2652" s="118">
        <f t="shared" si="214"/>
        <v>0.247</v>
      </c>
      <c r="U2652" s="117"/>
    </row>
    <row r="2653" spans="1:21" ht="16.5" thickBot="1" x14ac:dyDescent="0.3">
      <c r="A2653" s="65"/>
      <c r="K2653" s="231" t="s">
        <v>1120</v>
      </c>
      <c r="L2653" s="232"/>
      <c r="M2653" s="233">
        <f>B2645</f>
        <v>37.24765</v>
      </c>
      <c r="N2653" s="234"/>
      <c r="R2653" s="235" t="s">
        <v>1120</v>
      </c>
      <c r="S2653" s="236"/>
      <c r="T2653" s="233">
        <f>M2653</f>
        <v>37.24765</v>
      </c>
      <c r="U2653" s="234"/>
    </row>
    <row r="2654" spans="1:21" ht="25.5" customHeight="1" thickBot="1" x14ac:dyDescent="0.3">
      <c r="A2654" s="253" t="s">
        <v>620</v>
      </c>
      <c r="B2654" s="252"/>
      <c r="C2654" s="252"/>
      <c r="D2654" s="252"/>
      <c r="E2654" s="252"/>
      <c r="F2654" s="252"/>
      <c r="J2654">
        <v>1</v>
      </c>
    </row>
    <row r="2655" spans="1:21" ht="39.75" thickBot="1" x14ac:dyDescent="0.3">
      <c r="A2655" s="84" t="s">
        <v>605</v>
      </c>
      <c r="B2655" s="83" t="s">
        <v>606</v>
      </c>
      <c r="C2655" s="83" t="s">
        <v>617</v>
      </c>
      <c r="D2655" s="83" t="s">
        <v>608</v>
      </c>
      <c r="E2655" s="83" t="s">
        <v>609</v>
      </c>
      <c r="F2655" s="95" t="s">
        <v>610</v>
      </c>
      <c r="J2655">
        <v>2</v>
      </c>
    </row>
    <row r="2656" spans="1:21" x14ac:dyDescent="0.25">
      <c r="A2656" s="109" t="s">
        <v>592</v>
      </c>
      <c r="B2656" s="77">
        <v>1</v>
      </c>
      <c r="C2656" s="77">
        <v>3.3411124999999999</v>
      </c>
      <c r="D2656" s="77">
        <v>3.3411124999999999</v>
      </c>
      <c r="E2656" s="77">
        <v>3.02</v>
      </c>
      <c r="F2656" s="78">
        <v>0.18060000000000001</v>
      </c>
      <c r="J2656">
        <v>3</v>
      </c>
    </row>
    <row r="2657" spans="1:10" x14ac:dyDescent="0.25">
      <c r="A2657" s="79"/>
      <c r="J2657">
        <v>4</v>
      </c>
    </row>
    <row r="2658" spans="1:10" x14ac:dyDescent="0.25">
      <c r="A2658" s="79"/>
      <c r="J2658">
        <v>5</v>
      </c>
    </row>
    <row r="2659" spans="1:10" x14ac:dyDescent="0.25">
      <c r="J2659">
        <v>6</v>
      </c>
    </row>
    <row r="2660" spans="1:10" x14ac:dyDescent="0.25">
      <c r="A2660" s="80"/>
      <c r="J2660">
        <v>7</v>
      </c>
    </row>
    <row r="2661" spans="1:10" ht="31.5" x14ac:dyDescent="0.25">
      <c r="A2661" s="64" t="s">
        <v>590</v>
      </c>
      <c r="J2661">
        <v>8</v>
      </c>
    </row>
    <row r="2662" spans="1:10" x14ac:dyDescent="0.25">
      <c r="A2662" s="79"/>
      <c r="J2662">
        <v>9</v>
      </c>
    </row>
    <row r="2663" spans="1:10" ht="25.5" x14ac:dyDescent="0.25">
      <c r="A2663" s="81" t="s">
        <v>595</v>
      </c>
      <c r="J2663">
        <v>10</v>
      </c>
    </row>
    <row r="2664" spans="1:10" x14ac:dyDescent="0.25">
      <c r="A2664" s="81"/>
      <c r="J2664">
        <v>11</v>
      </c>
    </row>
    <row r="2665" spans="1:10" ht="38.25" x14ac:dyDescent="0.25">
      <c r="A2665" s="81" t="s">
        <v>839</v>
      </c>
      <c r="J2665">
        <v>12</v>
      </c>
    </row>
    <row r="2666" spans="1:10" ht="15.75" thickBot="1" x14ac:dyDescent="0.3">
      <c r="A2666" s="65"/>
      <c r="J2666">
        <v>13</v>
      </c>
    </row>
    <row r="2667" spans="1:10" ht="39.75" thickBot="1" x14ac:dyDescent="0.3">
      <c r="A2667" s="90" t="s">
        <v>605</v>
      </c>
      <c r="B2667" s="91" t="s">
        <v>606</v>
      </c>
      <c r="C2667" s="91" t="s">
        <v>607</v>
      </c>
      <c r="D2667" s="91" t="s">
        <v>608</v>
      </c>
      <c r="E2667" s="91" t="s">
        <v>609</v>
      </c>
      <c r="F2667" s="92" t="s">
        <v>610</v>
      </c>
      <c r="J2667">
        <v>14</v>
      </c>
    </row>
    <row r="2668" spans="1:10" ht="15.75" thickBot="1" x14ac:dyDescent="0.3">
      <c r="A2668" s="110" t="s">
        <v>611</v>
      </c>
      <c r="B2668" s="68">
        <v>13</v>
      </c>
      <c r="C2668" s="68">
        <v>622.80306559999997</v>
      </c>
      <c r="D2668" s="68">
        <v>47.907928099999999</v>
      </c>
      <c r="E2668" s="68">
        <v>7.95</v>
      </c>
      <c r="F2668" s="74" t="s">
        <v>621</v>
      </c>
      <c r="J2668">
        <v>15</v>
      </c>
    </row>
    <row r="2669" spans="1:10" ht="15.75" thickBot="1" x14ac:dyDescent="0.3">
      <c r="A2669" s="110" t="s">
        <v>612</v>
      </c>
      <c r="B2669" s="68">
        <v>18</v>
      </c>
      <c r="C2669" s="68">
        <v>108.5042062</v>
      </c>
      <c r="D2669" s="68">
        <v>6.0280114999999999</v>
      </c>
      <c r="E2669" s="68"/>
      <c r="F2669" s="74"/>
      <c r="J2669">
        <v>16</v>
      </c>
    </row>
    <row r="2670" spans="1:10" ht="25.5" x14ac:dyDescent="0.25">
      <c r="A2670" s="109" t="s">
        <v>613</v>
      </c>
      <c r="B2670" s="77">
        <v>31</v>
      </c>
      <c r="C2670" s="77">
        <v>731.30727190000005</v>
      </c>
      <c r="D2670" s="77"/>
      <c r="E2670" s="77"/>
      <c r="F2670" s="78"/>
      <c r="J2670">
        <v>17</v>
      </c>
    </row>
    <row r="2671" spans="1:10" ht="15.75" thickBot="1" x14ac:dyDescent="0.3">
      <c r="A2671" s="65"/>
      <c r="J2671">
        <v>18</v>
      </c>
    </row>
    <row r="2672" spans="1:10" ht="15.75" thickBot="1" x14ac:dyDescent="0.3">
      <c r="A2672" s="93" t="s">
        <v>614</v>
      </c>
      <c r="B2672" s="91" t="s">
        <v>615</v>
      </c>
      <c r="C2672" s="91" t="s">
        <v>616</v>
      </c>
      <c r="D2672" s="92" t="s">
        <v>840</v>
      </c>
      <c r="J2672">
        <v>19</v>
      </c>
    </row>
    <row r="2673" spans="1:21" x14ac:dyDescent="0.25">
      <c r="A2673" s="94">
        <v>0.85163</v>
      </c>
      <c r="B2673" s="77">
        <v>12.97611</v>
      </c>
      <c r="C2673" s="77">
        <v>2.4552010000000002</v>
      </c>
      <c r="D2673" s="78">
        <v>18.920940000000002</v>
      </c>
      <c r="J2673">
        <v>20</v>
      </c>
    </row>
    <row r="2674" spans="1:21" ht="15.75" thickBot="1" x14ac:dyDescent="0.3">
      <c r="A2674" s="65"/>
      <c r="J2674">
        <v>21</v>
      </c>
    </row>
    <row r="2675" spans="1:21" ht="39.75" thickBot="1" x14ac:dyDescent="0.3">
      <c r="A2675" s="90" t="s">
        <v>605</v>
      </c>
      <c r="B2675" s="91" t="s">
        <v>606</v>
      </c>
      <c r="C2675" s="91" t="s">
        <v>617</v>
      </c>
      <c r="D2675" s="91" t="s">
        <v>608</v>
      </c>
      <c r="E2675" s="91" t="s">
        <v>609</v>
      </c>
      <c r="F2675" s="92" t="s">
        <v>610</v>
      </c>
      <c r="K2675" s="241" t="s">
        <v>1119</v>
      </c>
      <c r="L2675" s="241"/>
      <c r="M2675" s="112" t="str">
        <f>F2675</f>
        <v>Pr &gt; F</v>
      </c>
      <c r="N2675" s="113" t="str">
        <f>A2665</f>
        <v>Variable dependiente: PFT</v>
      </c>
      <c r="R2675" s="242" t="str">
        <f>K2675</f>
        <v>Fuente de variación (FV)</v>
      </c>
      <c r="S2675" s="242"/>
      <c r="T2675" s="112"/>
      <c r="U2675" s="114" t="str">
        <f>N2675</f>
        <v>Variable dependiente: PFT</v>
      </c>
    </row>
    <row r="2676" spans="1:21" ht="16.5" thickBot="1" x14ac:dyDescent="0.3">
      <c r="A2676" s="110" t="s">
        <v>594</v>
      </c>
      <c r="B2676" s="68">
        <v>3</v>
      </c>
      <c r="C2676" s="68">
        <v>182.24605940000001</v>
      </c>
      <c r="D2676" s="68">
        <v>60.748686499999998</v>
      </c>
      <c r="E2676" s="68">
        <v>10.08</v>
      </c>
      <c r="F2676" s="74">
        <v>4.0000000000000002E-4</v>
      </c>
      <c r="K2676" s="243" t="str">
        <f>A2676</f>
        <v>Rep</v>
      </c>
      <c r="L2676" s="244"/>
      <c r="M2676" s="115">
        <f>F2676</f>
        <v>4.0000000000000002E-4</v>
      </c>
      <c r="N2676" s="115"/>
      <c r="R2676" s="245" t="str">
        <f>K2676</f>
        <v>Rep</v>
      </c>
      <c r="S2676" s="246"/>
      <c r="T2676" s="116">
        <f>M2676</f>
        <v>4.0000000000000002E-4</v>
      </c>
      <c r="U2676" s="115"/>
    </row>
    <row r="2677" spans="1:21" ht="16.5" thickBot="1" x14ac:dyDescent="0.3">
      <c r="A2677" s="110" t="s">
        <v>592</v>
      </c>
      <c r="B2677" s="68">
        <v>1</v>
      </c>
      <c r="C2677" s="68">
        <v>174.23777810000001</v>
      </c>
      <c r="D2677" s="68">
        <v>174.23777810000001</v>
      </c>
      <c r="E2677" s="68">
        <v>28.9</v>
      </c>
      <c r="F2677" s="74" t="s">
        <v>621</v>
      </c>
      <c r="K2677" s="237" t="str">
        <f>A2684</f>
        <v>A</v>
      </c>
      <c r="L2677" s="238"/>
      <c r="M2677" s="117">
        <f>F2684</f>
        <v>3.5700000000000003E-2</v>
      </c>
      <c r="N2677" s="117"/>
      <c r="R2677" s="239" t="str">
        <f t="shared" ref="R2677:R2680" si="215">K2677</f>
        <v>A</v>
      </c>
      <c r="S2677" s="240"/>
      <c r="T2677" s="118">
        <f t="shared" ref="T2677:T2680" si="216">M2677</f>
        <v>3.5700000000000003E-2</v>
      </c>
      <c r="U2677" s="117"/>
    </row>
    <row r="2678" spans="1:21" ht="16.5" thickBot="1" x14ac:dyDescent="0.3">
      <c r="A2678" s="110" t="s">
        <v>618</v>
      </c>
      <c r="B2678" s="68">
        <v>3</v>
      </c>
      <c r="C2678" s="68">
        <v>39.410809399999998</v>
      </c>
      <c r="D2678" s="68">
        <v>13.136936499999999</v>
      </c>
      <c r="E2678" s="68">
        <v>2.1800000000000002</v>
      </c>
      <c r="F2678" s="74">
        <v>0.1258</v>
      </c>
      <c r="K2678" s="237" t="str">
        <f>A2678</f>
        <v>A*Rep</v>
      </c>
      <c r="L2678" s="238"/>
      <c r="M2678" s="117">
        <f>F2678</f>
        <v>0.1258</v>
      </c>
      <c r="N2678" s="119"/>
      <c r="R2678" s="239" t="str">
        <f t="shared" si="215"/>
        <v>A*Rep</v>
      </c>
      <c r="S2678" s="240"/>
      <c r="T2678" s="118">
        <f t="shared" si="216"/>
        <v>0.1258</v>
      </c>
      <c r="U2678" s="119"/>
    </row>
    <row r="2679" spans="1:21" ht="16.5" thickBot="1" x14ac:dyDescent="0.3">
      <c r="A2679" s="110" t="s">
        <v>593</v>
      </c>
      <c r="B2679" s="68">
        <v>3</v>
      </c>
      <c r="C2679" s="68">
        <v>222.6317344</v>
      </c>
      <c r="D2679" s="68">
        <v>74.210578100000006</v>
      </c>
      <c r="E2679" s="68">
        <v>12.31</v>
      </c>
      <c r="F2679" s="74">
        <v>1E-4</v>
      </c>
      <c r="K2679" s="237" t="str">
        <f>A2679</f>
        <v>B</v>
      </c>
      <c r="L2679" s="238"/>
      <c r="M2679" s="117">
        <f>F2679</f>
        <v>1E-4</v>
      </c>
      <c r="N2679" s="117"/>
      <c r="R2679" s="239" t="str">
        <f t="shared" si="215"/>
        <v>B</v>
      </c>
      <c r="S2679" s="240"/>
      <c r="T2679" s="118">
        <f t="shared" si="216"/>
        <v>1E-4</v>
      </c>
      <c r="U2679" s="117"/>
    </row>
    <row r="2680" spans="1:21" ht="15.75" x14ac:dyDescent="0.25">
      <c r="A2680" s="109" t="s">
        <v>619</v>
      </c>
      <c r="B2680" s="77">
        <v>3</v>
      </c>
      <c r="C2680" s="77">
        <v>4.2766843999999997</v>
      </c>
      <c r="D2680" s="77">
        <v>1.4255614999999999</v>
      </c>
      <c r="E2680" s="77">
        <v>0.24</v>
      </c>
      <c r="F2680" s="78">
        <v>0.86970000000000003</v>
      </c>
      <c r="K2680" s="237" t="str">
        <f>A2680</f>
        <v>A*B</v>
      </c>
      <c r="L2680" s="238"/>
      <c r="M2680" s="117">
        <f>F2680</f>
        <v>0.86970000000000003</v>
      </c>
      <c r="N2680" s="117"/>
      <c r="R2680" s="239" t="str">
        <f t="shared" si="215"/>
        <v>A*B</v>
      </c>
      <c r="S2680" s="240"/>
      <c r="T2680" s="118">
        <f t="shared" si="216"/>
        <v>0.86970000000000003</v>
      </c>
      <c r="U2680" s="117"/>
    </row>
    <row r="2681" spans="1:21" ht="16.5" thickBot="1" x14ac:dyDescent="0.3">
      <c r="A2681" s="65"/>
      <c r="K2681" s="231" t="s">
        <v>1120</v>
      </c>
      <c r="L2681" s="232"/>
      <c r="M2681" s="233">
        <f>B2673</f>
        <v>12.97611</v>
      </c>
      <c r="N2681" s="234"/>
      <c r="R2681" s="235" t="s">
        <v>1120</v>
      </c>
      <c r="S2681" s="236"/>
      <c r="T2681" s="233">
        <f>M2681</f>
        <v>12.97611</v>
      </c>
      <c r="U2681" s="234"/>
    </row>
    <row r="2682" spans="1:21" ht="25.5" customHeight="1" thickBot="1" x14ac:dyDescent="0.3">
      <c r="A2682" s="253" t="s">
        <v>620</v>
      </c>
      <c r="B2682" s="252"/>
      <c r="C2682" s="252"/>
      <c r="D2682" s="252"/>
      <c r="E2682" s="252"/>
      <c r="F2682" s="252"/>
      <c r="J2682">
        <v>1</v>
      </c>
    </row>
    <row r="2683" spans="1:21" ht="39.75" thickBot="1" x14ac:dyDescent="0.3">
      <c r="A2683" s="84" t="s">
        <v>605</v>
      </c>
      <c r="B2683" s="83" t="s">
        <v>606</v>
      </c>
      <c r="C2683" s="83" t="s">
        <v>617</v>
      </c>
      <c r="D2683" s="83" t="s">
        <v>608</v>
      </c>
      <c r="E2683" s="83" t="s">
        <v>609</v>
      </c>
      <c r="F2683" s="95" t="s">
        <v>610</v>
      </c>
      <c r="J2683">
        <v>2</v>
      </c>
    </row>
    <row r="2684" spans="1:21" x14ac:dyDescent="0.25">
      <c r="A2684" s="109" t="s">
        <v>592</v>
      </c>
      <c r="B2684" s="77">
        <v>1</v>
      </c>
      <c r="C2684" s="77">
        <v>174.23777810000001</v>
      </c>
      <c r="D2684" s="77">
        <v>174.23777810000001</v>
      </c>
      <c r="E2684" s="77">
        <v>13.26</v>
      </c>
      <c r="F2684" s="78">
        <v>3.5700000000000003E-2</v>
      </c>
      <c r="J2684">
        <v>3</v>
      </c>
    </row>
    <row r="2685" spans="1:21" x14ac:dyDescent="0.25">
      <c r="A2685" s="79"/>
      <c r="J2685">
        <v>4</v>
      </c>
    </row>
    <row r="2686" spans="1:21" x14ac:dyDescent="0.25">
      <c r="A2686" s="79"/>
      <c r="J2686">
        <v>5</v>
      </c>
    </row>
    <row r="2687" spans="1:21" x14ac:dyDescent="0.25">
      <c r="J2687">
        <v>6</v>
      </c>
    </row>
    <row r="2688" spans="1:21" x14ac:dyDescent="0.25">
      <c r="A2688" s="80"/>
      <c r="J2688">
        <v>7</v>
      </c>
    </row>
    <row r="2689" spans="1:45" ht="31.5" x14ac:dyDescent="0.25">
      <c r="A2689" s="64" t="s">
        <v>590</v>
      </c>
      <c r="J2689">
        <v>8</v>
      </c>
    </row>
    <row r="2690" spans="1:45" x14ac:dyDescent="0.25">
      <c r="A2690" s="79"/>
      <c r="J2690">
        <v>9</v>
      </c>
    </row>
    <row r="2691" spans="1:45" ht="25.5" x14ac:dyDescent="0.25">
      <c r="A2691" s="81" t="s">
        <v>595</v>
      </c>
      <c r="J2691">
        <v>10</v>
      </c>
    </row>
    <row r="2692" spans="1:45" x14ac:dyDescent="0.25">
      <c r="A2692" s="81"/>
      <c r="J2692">
        <v>11</v>
      </c>
    </row>
    <row r="2693" spans="1:45" ht="38.25" x14ac:dyDescent="0.25">
      <c r="A2693" s="81" t="s">
        <v>841</v>
      </c>
      <c r="J2693">
        <v>12</v>
      </c>
    </row>
    <row r="2694" spans="1:45" ht="15.75" thickBot="1" x14ac:dyDescent="0.3">
      <c r="A2694" s="65"/>
      <c r="J2694">
        <v>13</v>
      </c>
    </row>
    <row r="2695" spans="1:45" ht="39.75" thickBot="1" x14ac:dyDescent="0.3">
      <c r="A2695" s="90" t="s">
        <v>605</v>
      </c>
      <c r="B2695" s="91" t="s">
        <v>606</v>
      </c>
      <c r="C2695" s="91" t="s">
        <v>607</v>
      </c>
      <c r="D2695" s="91" t="s">
        <v>608</v>
      </c>
      <c r="E2695" s="91" t="s">
        <v>609</v>
      </c>
      <c r="F2695" s="92" t="s">
        <v>610</v>
      </c>
      <c r="J2695">
        <v>14</v>
      </c>
    </row>
    <row r="2696" spans="1:45" ht="15.75" thickBot="1" x14ac:dyDescent="0.3">
      <c r="A2696" s="110" t="s">
        <v>611</v>
      </c>
      <c r="B2696" s="68">
        <v>13</v>
      </c>
      <c r="C2696" s="68">
        <v>939.17878800000005</v>
      </c>
      <c r="D2696" s="68">
        <v>72.244522000000003</v>
      </c>
      <c r="E2696" s="68">
        <v>2.33</v>
      </c>
      <c r="F2696" s="74">
        <v>4.8599999999999997E-2</v>
      </c>
      <c r="J2696">
        <v>15</v>
      </c>
    </row>
    <row r="2697" spans="1:45" ht="15.75" thickBot="1" x14ac:dyDescent="0.3">
      <c r="A2697" s="110" t="s">
        <v>612</v>
      </c>
      <c r="B2697" s="68">
        <v>18</v>
      </c>
      <c r="C2697" s="68">
        <v>557.80281300000001</v>
      </c>
      <c r="D2697" s="68">
        <v>30.989045000000001</v>
      </c>
      <c r="E2697" s="68"/>
      <c r="F2697" s="74"/>
      <c r="J2697">
        <v>16</v>
      </c>
    </row>
    <row r="2698" spans="1:45" ht="25.5" x14ac:dyDescent="0.25">
      <c r="A2698" s="109" t="s">
        <v>613</v>
      </c>
      <c r="B2698" s="77">
        <v>31</v>
      </c>
      <c r="C2698" s="77">
        <v>1496.9816000000001</v>
      </c>
      <c r="D2698" s="77"/>
      <c r="E2698" s="77"/>
      <c r="F2698" s="78"/>
      <c r="J2698">
        <v>17</v>
      </c>
    </row>
    <row r="2699" spans="1:45" ht="15.75" thickBot="1" x14ac:dyDescent="0.3">
      <c r="A2699" s="65"/>
      <c r="J2699">
        <v>18</v>
      </c>
    </row>
    <row r="2700" spans="1:45" ht="27" thickBot="1" x14ac:dyDescent="0.3">
      <c r="A2700" s="93" t="s">
        <v>614</v>
      </c>
      <c r="B2700" s="91" t="s">
        <v>615</v>
      </c>
      <c r="C2700" s="91" t="s">
        <v>616</v>
      </c>
      <c r="D2700" s="92" t="s">
        <v>842</v>
      </c>
      <c r="J2700">
        <v>19</v>
      </c>
    </row>
    <row r="2701" spans="1:45" x14ac:dyDescent="0.25">
      <c r="A2701" s="94">
        <v>0.627382</v>
      </c>
      <c r="B2701" s="77">
        <v>10.182510000000001</v>
      </c>
      <c r="C2701" s="77">
        <v>5.5667809999999998</v>
      </c>
      <c r="D2701" s="78">
        <v>54.67</v>
      </c>
      <c r="J2701">
        <v>20</v>
      </c>
    </row>
    <row r="2702" spans="1:45" ht="15.75" thickBot="1" x14ac:dyDescent="0.3">
      <c r="A2702" s="65"/>
      <c r="J2702">
        <v>21</v>
      </c>
    </row>
    <row r="2703" spans="1:45" ht="39.75" thickBot="1" x14ac:dyDescent="0.3">
      <c r="A2703" s="90" t="s">
        <v>605</v>
      </c>
      <c r="B2703" s="91" t="s">
        <v>606</v>
      </c>
      <c r="C2703" s="91" t="s">
        <v>617</v>
      </c>
      <c r="D2703" s="91" t="s">
        <v>608</v>
      </c>
      <c r="E2703" s="91" t="s">
        <v>609</v>
      </c>
      <c r="F2703" s="92" t="s">
        <v>610</v>
      </c>
      <c r="K2703" s="241" t="s">
        <v>1119</v>
      </c>
      <c r="L2703" s="241"/>
      <c r="M2703" s="112" t="str">
        <f>F2703</f>
        <v>Pr &gt; F</v>
      </c>
      <c r="N2703" s="113" t="str">
        <f>A2693</f>
        <v>Variable dependiente: D1Fr1</v>
      </c>
      <c r="R2703" s="242" t="str">
        <f>K2703</f>
        <v>Fuente de variación (FV)</v>
      </c>
      <c r="S2703" s="242"/>
      <c r="T2703" s="112"/>
      <c r="U2703" s="114" t="str">
        <f>N2703</f>
        <v>Variable dependiente: D1Fr1</v>
      </c>
      <c r="V2703">
        <v>1</v>
      </c>
      <c r="W2703">
        <v>2</v>
      </c>
      <c r="X2703">
        <v>3</v>
      </c>
      <c r="Y2703">
        <v>4</v>
      </c>
      <c r="Z2703">
        <v>5</v>
      </c>
      <c r="AA2703">
        <v>6</v>
      </c>
      <c r="AP2703" s="221"/>
      <c r="AQ2703" s="221"/>
      <c r="AR2703" s="221"/>
      <c r="AS2703" s="221"/>
    </row>
    <row r="2704" spans="1:45" ht="16.5" thickBot="1" x14ac:dyDescent="0.3">
      <c r="A2704" s="110" t="s">
        <v>594</v>
      </c>
      <c r="B2704" s="68">
        <v>3</v>
      </c>
      <c r="C2704" s="68">
        <v>303.38027499999998</v>
      </c>
      <c r="D2704" s="68">
        <v>101.12675830000001</v>
      </c>
      <c r="E2704" s="68">
        <v>3.26</v>
      </c>
      <c r="F2704" s="74">
        <v>4.5600000000000002E-2</v>
      </c>
      <c r="K2704" s="243" t="str">
        <f>A2704</f>
        <v>Rep</v>
      </c>
      <c r="L2704" s="244"/>
      <c r="M2704" s="115">
        <f>F2704</f>
        <v>4.5600000000000002E-2</v>
      </c>
      <c r="N2704" s="115"/>
      <c r="R2704" s="245" t="str">
        <f>K2704</f>
        <v>Rep</v>
      </c>
      <c r="S2704" s="246"/>
      <c r="T2704" s="116">
        <f>M2704</f>
        <v>4.5600000000000002E-2</v>
      </c>
      <c r="U2704" s="115"/>
      <c r="AP2704" s="141"/>
      <c r="AQ2704" s="142"/>
      <c r="AR2704" s="128"/>
    </row>
    <row r="2705" spans="1:45" ht="16.5" thickBot="1" x14ac:dyDescent="0.3">
      <c r="A2705" s="110" t="s">
        <v>592</v>
      </c>
      <c r="B2705" s="68">
        <v>1</v>
      </c>
      <c r="C2705" s="68">
        <v>190.61281249999999</v>
      </c>
      <c r="D2705" s="68">
        <v>190.61281249999999</v>
      </c>
      <c r="E2705" s="68">
        <v>6.15</v>
      </c>
      <c r="F2705" s="74">
        <v>2.3199999999999998E-2</v>
      </c>
      <c r="K2705" s="237" t="str">
        <f>A2712</f>
        <v>A</v>
      </c>
      <c r="L2705" s="238"/>
      <c r="M2705" s="117">
        <f>F2712</f>
        <v>0.12520000000000001</v>
      </c>
      <c r="N2705" s="117"/>
      <c r="R2705" s="239" t="str">
        <f t="shared" ref="R2705:R2708" si="217">K2705</f>
        <v>A</v>
      </c>
      <c r="S2705" s="240"/>
      <c r="T2705" s="118">
        <f t="shared" ref="T2705:T2708" si="218">M2705</f>
        <v>0.12520000000000001</v>
      </c>
      <c r="U2705" s="117"/>
      <c r="AP2705" s="135"/>
      <c r="AQ2705" s="144"/>
      <c r="AR2705" s="131"/>
      <c r="AS2705" s="145"/>
    </row>
    <row r="2706" spans="1:45" ht="16.5" thickBot="1" x14ac:dyDescent="0.3">
      <c r="A2706" s="110" t="s">
        <v>618</v>
      </c>
      <c r="B2706" s="68">
        <v>3</v>
      </c>
      <c r="C2706" s="68">
        <v>128.2887125</v>
      </c>
      <c r="D2706" s="68">
        <v>42.762904200000001</v>
      </c>
      <c r="E2706" s="68">
        <v>1.38</v>
      </c>
      <c r="F2706" s="74">
        <v>0.28089999999999998</v>
      </c>
      <c r="K2706" s="237" t="str">
        <f>A2706</f>
        <v>A*Rep</v>
      </c>
      <c r="L2706" s="238"/>
      <c r="M2706" s="117">
        <f>F2706</f>
        <v>0.28089999999999998</v>
      </c>
      <c r="N2706" s="119"/>
      <c r="R2706" s="239" t="str">
        <f t="shared" si="217"/>
        <v>A*Rep</v>
      </c>
      <c r="S2706" s="240"/>
      <c r="T2706" s="118">
        <f t="shared" si="218"/>
        <v>0.28089999999999998</v>
      </c>
      <c r="U2706" s="119"/>
      <c r="AP2706" s="141"/>
      <c r="AQ2706" s="142"/>
      <c r="AR2706" s="128"/>
    </row>
    <row r="2707" spans="1:45" ht="16.5" thickBot="1" x14ac:dyDescent="0.3">
      <c r="A2707" s="110" t="s">
        <v>593</v>
      </c>
      <c r="B2707" s="68">
        <v>3</v>
      </c>
      <c r="C2707" s="68">
        <v>235.95085</v>
      </c>
      <c r="D2707" s="68">
        <v>78.650283299999998</v>
      </c>
      <c r="E2707" s="68">
        <v>2.54</v>
      </c>
      <c r="F2707" s="74">
        <v>8.8999999999999996E-2</v>
      </c>
      <c r="K2707" s="237" t="str">
        <f>A2707</f>
        <v>B</v>
      </c>
      <c r="L2707" s="238"/>
      <c r="M2707" s="117">
        <f>F2707</f>
        <v>8.8999999999999996E-2</v>
      </c>
      <c r="N2707" s="117"/>
      <c r="R2707" s="239" t="str">
        <f t="shared" si="217"/>
        <v>B</v>
      </c>
      <c r="S2707" s="240"/>
      <c r="T2707" s="118">
        <f t="shared" si="218"/>
        <v>8.8999999999999996E-2</v>
      </c>
      <c r="U2707" s="117"/>
      <c r="AP2707" s="141"/>
      <c r="AQ2707" s="142"/>
      <c r="AR2707" s="128"/>
    </row>
    <row r="2708" spans="1:45" ht="15.75" x14ac:dyDescent="0.25">
      <c r="A2708" s="109" t="s">
        <v>619</v>
      </c>
      <c r="B2708" s="77">
        <v>3</v>
      </c>
      <c r="C2708" s="77">
        <v>80.946137500000006</v>
      </c>
      <c r="D2708" s="77">
        <v>26.982045800000002</v>
      </c>
      <c r="E2708" s="77">
        <v>0.87</v>
      </c>
      <c r="F2708" s="78">
        <v>0.47449999999999998</v>
      </c>
      <c r="K2708" s="237" t="str">
        <f>A2708</f>
        <v>A*B</v>
      </c>
      <c r="L2708" s="238"/>
      <c r="M2708" s="117">
        <f>F2708</f>
        <v>0.47449999999999998</v>
      </c>
      <c r="N2708" s="117"/>
      <c r="R2708" s="239" t="str">
        <f t="shared" si="217"/>
        <v>A*B</v>
      </c>
      <c r="S2708" s="240"/>
      <c r="T2708" s="118">
        <f t="shared" si="218"/>
        <v>0.47449999999999998</v>
      </c>
      <c r="U2708" s="117"/>
      <c r="AP2708" s="127"/>
      <c r="AQ2708" s="137"/>
      <c r="AR2708" s="128"/>
    </row>
    <row r="2709" spans="1:45" ht="16.5" thickBot="1" x14ac:dyDescent="0.3">
      <c r="A2709" s="65"/>
      <c r="K2709" s="231" t="s">
        <v>1120</v>
      </c>
      <c r="L2709" s="232"/>
      <c r="M2709" s="233">
        <f>B2701</f>
        <v>10.182510000000001</v>
      </c>
      <c r="N2709" s="234"/>
      <c r="R2709" s="235" t="s">
        <v>1120</v>
      </c>
      <c r="S2709" s="236"/>
      <c r="T2709" s="233">
        <f>M2709</f>
        <v>10.182510000000001</v>
      </c>
      <c r="U2709" s="234"/>
      <c r="AP2709" s="127"/>
      <c r="AQ2709" s="137"/>
      <c r="AR2709" s="128"/>
    </row>
    <row r="2710" spans="1:45" ht="25.5" customHeight="1" thickBot="1" x14ac:dyDescent="0.3">
      <c r="A2710" s="253" t="s">
        <v>620</v>
      </c>
      <c r="B2710" s="252"/>
      <c r="C2710" s="252"/>
      <c r="D2710" s="252"/>
      <c r="E2710" s="252"/>
      <c r="F2710" s="252"/>
      <c r="J2710">
        <v>1</v>
      </c>
      <c r="AP2710" s="114"/>
      <c r="AQ2710" s="114"/>
      <c r="AR2710" s="114"/>
      <c r="AS2710" s="114"/>
    </row>
    <row r="2711" spans="1:45" ht="39.75" thickBot="1" x14ac:dyDescent="0.3">
      <c r="A2711" s="84" t="s">
        <v>605</v>
      </c>
      <c r="B2711" s="83" t="s">
        <v>606</v>
      </c>
      <c r="C2711" s="83" t="s">
        <v>617</v>
      </c>
      <c r="D2711" s="83" t="s">
        <v>608</v>
      </c>
      <c r="E2711" s="83" t="s">
        <v>609</v>
      </c>
      <c r="F2711" s="95" t="s">
        <v>610</v>
      </c>
      <c r="J2711">
        <v>2</v>
      </c>
      <c r="AP2711" s="146">
        <f>T2872</f>
        <v>1.8E-3</v>
      </c>
      <c r="AQ2711" s="146"/>
      <c r="AR2711" s="146">
        <f>T2900</f>
        <v>1.2500000000000001E-2</v>
      </c>
    </row>
    <row r="2712" spans="1:45" x14ac:dyDescent="0.25">
      <c r="A2712" s="109" t="s">
        <v>592</v>
      </c>
      <c r="B2712" s="77">
        <v>1</v>
      </c>
      <c r="C2712" s="77">
        <v>190.61281249999999</v>
      </c>
      <c r="D2712" s="77">
        <v>190.61281249999999</v>
      </c>
      <c r="E2712" s="77">
        <v>4.46</v>
      </c>
      <c r="F2712" s="78">
        <v>0.12520000000000001</v>
      </c>
      <c r="J2712">
        <v>3</v>
      </c>
      <c r="AP2712" s="146">
        <f t="shared" ref="AP2712:AP2716" si="219">T2873</f>
        <v>2.2000000000000001E-3</v>
      </c>
      <c r="AQ2712" s="146"/>
      <c r="AR2712" s="146">
        <f t="shared" ref="AR2712:AR2716" si="220">T2901</f>
        <v>0.438</v>
      </c>
    </row>
    <row r="2713" spans="1:45" x14ac:dyDescent="0.25">
      <c r="A2713" s="79"/>
      <c r="J2713">
        <v>4</v>
      </c>
      <c r="AP2713" s="146">
        <f t="shared" si="219"/>
        <v>0.91820000000000002</v>
      </c>
      <c r="AQ2713" s="146"/>
      <c r="AR2713" s="146">
        <f t="shared" si="220"/>
        <v>0.26350000000000001</v>
      </c>
    </row>
    <row r="2714" spans="1:45" x14ac:dyDescent="0.25">
      <c r="A2714" s="79"/>
      <c r="J2714">
        <v>5</v>
      </c>
      <c r="AP2714" s="147">
        <f t="shared" si="219"/>
        <v>7.9399999999999998E-2</v>
      </c>
      <c r="AQ2714" s="147"/>
      <c r="AR2714" s="147" t="str">
        <f t="shared" si="220"/>
        <v>&lt;.0001</v>
      </c>
    </row>
    <row r="2715" spans="1:45" x14ac:dyDescent="0.25">
      <c r="J2715">
        <v>6</v>
      </c>
      <c r="AP2715" s="146">
        <f t="shared" si="219"/>
        <v>0.6089</v>
      </c>
      <c r="AQ2715" s="146"/>
      <c r="AR2715" s="146">
        <f t="shared" si="220"/>
        <v>0.17</v>
      </c>
    </row>
    <row r="2716" spans="1:45" x14ac:dyDescent="0.25">
      <c r="A2716" s="80"/>
      <c r="J2716">
        <v>7</v>
      </c>
      <c r="AP2716" s="146">
        <f t="shared" si="219"/>
        <v>26.25189</v>
      </c>
      <c r="AQ2716" s="146"/>
      <c r="AR2716" s="146">
        <f t="shared" si="220"/>
        <v>26.59337</v>
      </c>
    </row>
    <row r="2717" spans="1:45" ht="31.5" x14ac:dyDescent="0.25">
      <c r="A2717" s="64" t="s">
        <v>590</v>
      </c>
      <c r="J2717">
        <v>8</v>
      </c>
      <c r="AB2717" s="220"/>
      <c r="AC2717" s="220"/>
      <c r="AD2717" s="148" t="str">
        <f>U2703</f>
        <v>Variable dependiente: D1Fr1</v>
      </c>
      <c r="AE2717" s="1"/>
      <c r="AF2717" s="148"/>
      <c r="AG2717" s="1"/>
      <c r="AH2717" s="148"/>
      <c r="AI2717" s="1"/>
      <c r="AJ2717" s="148"/>
      <c r="AK2717" s="1"/>
      <c r="AL2717" s="148"/>
      <c r="AM2717" s="1"/>
      <c r="AN2717" s="148"/>
      <c r="AO2717" s="1"/>
      <c r="AP2717" s="148"/>
      <c r="AQ2717" s="1"/>
    </row>
    <row r="2718" spans="1:45" ht="15.75" x14ac:dyDescent="0.25">
      <c r="A2718" s="79"/>
      <c r="J2718">
        <v>9</v>
      </c>
      <c r="AB2718" s="220"/>
      <c r="AC2718" s="220"/>
      <c r="AD2718" s="148"/>
      <c r="AE2718" s="1"/>
      <c r="AF2718" s="148" t="str">
        <f>U2731</f>
        <v>Variable dependiente: D1Fr2</v>
      </c>
      <c r="AG2718" s="1"/>
      <c r="AH2718" s="148"/>
      <c r="AI2718" s="1"/>
      <c r="AJ2718" s="148"/>
      <c r="AK2718" s="1"/>
      <c r="AL2718" s="148"/>
      <c r="AM2718" s="1"/>
      <c r="AN2718" s="148"/>
      <c r="AO2718" s="1"/>
      <c r="AP2718" s="148"/>
      <c r="AQ2718" s="1"/>
    </row>
    <row r="2719" spans="1:45" ht="25.5" x14ac:dyDescent="0.25">
      <c r="A2719" s="81" t="s">
        <v>595</v>
      </c>
      <c r="J2719">
        <v>10</v>
      </c>
      <c r="AB2719" s="220"/>
      <c r="AC2719" s="220"/>
      <c r="AD2719" s="148"/>
      <c r="AE2719" s="1"/>
      <c r="AF2719" s="148"/>
      <c r="AG2719" s="1"/>
      <c r="AH2719" t="str">
        <f>U2759</f>
        <v>Variable dependiente: L1Fr1</v>
      </c>
      <c r="AI2719" s="1"/>
      <c r="AJ2719" s="148"/>
      <c r="AK2719" s="1"/>
      <c r="AL2719" s="148"/>
      <c r="AM2719" s="1"/>
      <c r="AN2719" s="148"/>
      <c r="AO2719" s="1"/>
      <c r="AP2719" s="148"/>
      <c r="AQ2719" s="1"/>
    </row>
    <row r="2720" spans="1:45" ht="15.75" x14ac:dyDescent="0.25">
      <c r="A2720" s="81"/>
      <c r="J2720">
        <v>11</v>
      </c>
      <c r="V2720" s="220"/>
      <c r="W2720" s="220"/>
      <c r="X2720" s="148"/>
      <c r="Y2720" s="1"/>
      <c r="Z2720" s="148"/>
      <c r="AA2720" s="1"/>
      <c r="AB2720" s="148"/>
      <c r="AC2720" s="1"/>
      <c r="AD2720" s="148"/>
      <c r="AE2720" s="1"/>
      <c r="AF2720" s="148"/>
      <c r="AG2720" s="1"/>
      <c r="AH2720" s="148"/>
      <c r="AI2720" s="1"/>
      <c r="AJ2720" s="148" t="str">
        <f>U2787</f>
        <v>Variable dependiente: L1Fr2</v>
      </c>
      <c r="AK2720" s="149"/>
    </row>
    <row r="2721" spans="1:44" ht="38.25" x14ac:dyDescent="0.25">
      <c r="A2721" s="81" t="s">
        <v>843</v>
      </c>
      <c r="J2721">
        <v>12</v>
      </c>
      <c r="X2721" s="148"/>
      <c r="Y2721" s="1"/>
      <c r="Z2721" s="148"/>
      <c r="AA2721" s="1"/>
      <c r="AB2721" s="148"/>
      <c r="AC2721" s="1"/>
      <c r="AD2721" s="148"/>
      <c r="AE2721" s="1"/>
      <c r="AF2721" s="148"/>
      <c r="AG2721" s="1"/>
      <c r="AH2721" s="148"/>
      <c r="AI2721" s="1"/>
      <c r="AJ2721" s="148"/>
      <c r="AK2721" s="149"/>
      <c r="AL2721" t="str">
        <f>U2815</f>
        <v>Variable dependiente: P1Fr1</v>
      </c>
    </row>
    <row r="2722" spans="1:44" ht="15.75" thickBot="1" x14ac:dyDescent="0.3">
      <c r="A2722" s="65"/>
      <c r="J2722">
        <v>13</v>
      </c>
      <c r="AN2722" t="str">
        <f>U2843</f>
        <v>Variable dependiente: P1Fr2</v>
      </c>
    </row>
    <row r="2723" spans="1:44" ht="39.75" thickBot="1" x14ac:dyDescent="0.3">
      <c r="A2723" s="90" t="s">
        <v>605</v>
      </c>
      <c r="B2723" s="91" t="s">
        <v>606</v>
      </c>
      <c r="C2723" s="91" t="s">
        <v>607</v>
      </c>
      <c r="D2723" s="91" t="s">
        <v>608</v>
      </c>
      <c r="E2723" s="91" t="s">
        <v>609</v>
      </c>
      <c r="F2723" s="92" t="s">
        <v>610</v>
      </c>
      <c r="J2723">
        <v>14</v>
      </c>
      <c r="AP2723" t="str">
        <f>U2871</f>
        <v>Variable dependiente: NF1ha</v>
      </c>
    </row>
    <row r="2724" spans="1:44" ht="15.75" thickBot="1" x14ac:dyDescent="0.3">
      <c r="A2724" s="110" t="s">
        <v>611</v>
      </c>
      <c r="B2724" s="68">
        <v>13</v>
      </c>
      <c r="C2724" s="68">
        <v>445.50596250000001</v>
      </c>
      <c r="D2724" s="68">
        <v>34.269689399999997</v>
      </c>
      <c r="E2724" s="68">
        <v>5.59</v>
      </c>
      <c r="F2724" s="74">
        <v>5.0000000000000001E-4</v>
      </c>
      <c r="J2724">
        <v>15</v>
      </c>
      <c r="AR2724" t="str">
        <f>U2899</f>
        <v>Variable dependiente: NF2ha</v>
      </c>
    </row>
    <row r="2725" spans="1:44" ht="15.75" thickBot="1" x14ac:dyDescent="0.3">
      <c r="A2725" s="110" t="s">
        <v>612</v>
      </c>
      <c r="B2725" s="68">
        <v>18</v>
      </c>
      <c r="C2725" s="68">
        <v>110.433325</v>
      </c>
      <c r="D2725" s="68">
        <v>6.1351846999999999</v>
      </c>
      <c r="E2725" s="68"/>
      <c r="F2725" s="74"/>
      <c r="J2725">
        <v>16</v>
      </c>
    </row>
    <row r="2726" spans="1:44" ht="25.5" x14ac:dyDescent="0.25">
      <c r="A2726" s="109" t="s">
        <v>613</v>
      </c>
      <c r="B2726" s="77">
        <v>31</v>
      </c>
      <c r="C2726" s="77">
        <v>555.93928749999998</v>
      </c>
      <c r="D2726" s="77"/>
      <c r="E2726" s="77"/>
      <c r="F2726" s="78"/>
      <c r="J2726">
        <v>17</v>
      </c>
    </row>
    <row r="2727" spans="1:44" ht="15.75" thickBot="1" x14ac:dyDescent="0.3">
      <c r="A2727" s="65"/>
      <c r="J2727">
        <v>18</v>
      </c>
    </row>
    <row r="2728" spans="1:44" ht="27" thickBot="1" x14ac:dyDescent="0.3">
      <c r="A2728" s="93" t="s">
        <v>614</v>
      </c>
      <c r="B2728" s="91" t="s">
        <v>615</v>
      </c>
      <c r="C2728" s="91" t="s">
        <v>616</v>
      </c>
      <c r="D2728" s="92" t="s">
        <v>844</v>
      </c>
      <c r="J2728">
        <v>19</v>
      </c>
    </row>
    <row r="2729" spans="1:44" x14ac:dyDescent="0.25">
      <c r="A2729" s="94">
        <v>0.80135699999999999</v>
      </c>
      <c r="B2729" s="77">
        <v>5.3551640000000003</v>
      </c>
      <c r="C2729" s="77">
        <v>2.476931</v>
      </c>
      <c r="D2729" s="78">
        <v>46.253129999999999</v>
      </c>
      <c r="J2729">
        <v>20</v>
      </c>
    </row>
    <row r="2730" spans="1:44" ht="15.75" thickBot="1" x14ac:dyDescent="0.3">
      <c r="A2730" s="65"/>
      <c r="J2730">
        <v>21</v>
      </c>
    </row>
    <row r="2731" spans="1:44" ht="39.75" thickBot="1" x14ac:dyDescent="0.3">
      <c r="A2731" s="90" t="s">
        <v>605</v>
      </c>
      <c r="B2731" s="91" t="s">
        <v>606</v>
      </c>
      <c r="C2731" s="91" t="s">
        <v>617</v>
      </c>
      <c r="D2731" s="91" t="s">
        <v>608</v>
      </c>
      <c r="E2731" s="91" t="s">
        <v>609</v>
      </c>
      <c r="F2731" s="92" t="s">
        <v>610</v>
      </c>
      <c r="K2731" s="241" t="s">
        <v>1119</v>
      </c>
      <c r="L2731" s="241"/>
      <c r="M2731" s="112" t="str">
        <f>F2731</f>
        <v>Pr &gt; F</v>
      </c>
      <c r="N2731" s="113" t="str">
        <f>A2721</f>
        <v>Variable dependiente: D1Fr2</v>
      </c>
      <c r="R2731" s="242" t="str">
        <f>K2731</f>
        <v>Fuente de variación (FV)</v>
      </c>
      <c r="S2731" s="242"/>
      <c r="T2731" s="112"/>
      <c r="U2731" s="114" t="str">
        <f>N2731</f>
        <v>Variable dependiente: D1Fr2</v>
      </c>
    </row>
    <row r="2732" spans="1:44" ht="16.5" thickBot="1" x14ac:dyDescent="0.3">
      <c r="A2732" s="110" t="s">
        <v>594</v>
      </c>
      <c r="B2732" s="68">
        <v>3</v>
      </c>
      <c r="C2732" s="68">
        <v>29.586512500000001</v>
      </c>
      <c r="D2732" s="68">
        <v>9.8621707999999995</v>
      </c>
      <c r="E2732" s="68">
        <v>1.61</v>
      </c>
      <c r="F2732" s="74">
        <v>0.22270000000000001</v>
      </c>
      <c r="K2732" s="243" t="str">
        <f>A2732</f>
        <v>Rep</v>
      </c>
      <c r="L2732" s="244"/>
      <c r="M2732" s="115">
        <f>F2732</f>
        <v>0.22270000000000001</v>
      </c>
      <c r="N2732" s="115"/>
      <c r="R2732" s="245" t="str">
        <f>K2732</f>
        <v>Rep</v>
      </c>
      <c r="S2732" s="246"/>
      <c r="T2732" s="116">
        <f>M2732</f>
        <v>0.22270000000000001</v>
      </c>
      <c r="U2732" s="115"/>
    </row>
    <row r="2733" spans="1:44" ht="16.5" thickBot="1" x14ac:dyDescent="0.3">
      <c r="A2733" s="110" t="s">
        <v>592</v>
      </c>
      <c r="B2733" s="68">
        <v>1</v>
      </c>
      <c r="C2733" s="68">
        <v>2.5312500000000002E-2</v>
      </c>
      <c r="D2733" s="68">
        <v>2.5312500000000002E-2</v>
      </c>
      <c r="E2733" s="68">
        <v>0</v>
      </c>
      <c r="F2733" s="74">
        <v>0.94950000000000001</v>
      </c>
      <c r="K2733" s="237" t="str">
        <f>A2740</f>
        <v>A</v>
      </c>
      <c r="L2733" s="238"/>
      <c r="M2733" s="117">
        <f>F2740</f>
        <v>0.97099999999999997</v>
      </c>
      <c r="N2733" s="117"/>
      <c r="R2733" s="239" t="str">
        <f t="shared" ref="R2733:R2736" si="221">K2733</f>
        <v>A</v>
      </c>
      <c r="S2733" s="240"/>
      <c r="T2733" s="118">
        <f t="shared" ref="T2733:T2736" si="222">M2733</f>
        <v>0.97099999999999997</v>
      </c>
      <c r="U2733" s="117"/>
    </row>
    <row r="2734" spans="1:44" ht="16.5" thickBot="1" x14ac:dyDescent="0.3">
      <c r="A2734" s="110" t="s">
        <v>618</v>
      </c>
      <c r="B2734" s="68">
        <v>3</v>
      </c>
      <c r="C2734" s="68">
        <v>48.901912500000002</v>
      </c>
      <c r="D2734" s="68">
        <v>16.300637500000001</v>
      </c>
      <c r="E2734" s="68">
        <v>2.66</v>
      </c>
      <c r="F2734" s="74">
        <v>7.9500000000000001E-2</v>
      </c>
      <c r="K2734" s="237" t="str">
        <f>A2734</f>
        <v>A*Rep</v>
      </c>
      <c r="L2734" s="238"/>
      <c r="M2734" s="117">
        <f>F2734</f>
        <v>7.9500000000000001E-2</v>
      </c>
      <c r="N2734" s="119"/>
      <c r="R2734" s="239" t="str">
        <f t="shared" si="221"/>
        <v>A*Rep</v>
      </c>
      <c r="S2734" s="240"/>
      <c r="T2734" s="118">
        <f t="shared" si="222"/>
        <v>7.9500000000000001E-2</v>
      </c>
      <c r="U2734" s="119"/>
    </row>
    <row r="2735" spans="1:44" ht="16.5" thickBot="1" x14ac:dyDescent="0.3">
      <c r="A2735" s="110" t="s">
        <v>593</v>
      </c>
      <c r="B2735" s="68">
        <v>3</v>
      </c>
      <c r="C2735" s="68">
        <v>328.66536250000001</v>
      </c>
      <c r="D2735" s="68">
        <v>109.5551208</v>
      </c>
      <c r="E2735" s="68">
        <v>17.86</v>
      </c>
      <c r="F2735" s="74" t="s">
        <v>621</v>
      </c>
      <c r="K2735" s="237" t="str">
        <f>A2735</f>
        <v>B</v>
      </c>
      <c r="L2735" s="238"/>
      <c r="M2735" s="117" t="str">
        <f>F2735</f>
        <v>&lt;.0001</v>
      </c>
      <c r="N2735" s="117"/>
      <c r="R2735" s="239" t="str">
        <f t="shared" si="221"/>
        <v>B</v>
      </c>
      <c r="S2735" s="240"/>
      <c r="T2735" s="118" t="str">
        <f t="shared" si="222"/>
        <v>&lt;.0001</v>
      </c>
      <c r="U2735" s="117"/>
    </row>
    <row r="2736" spans="1:44" ht="15.75" x14ac:dyDescent="0.25">
      <c r="A2736" s="109" t="s">
        <v>619</v>
      </c>
      <c r="B2736" s="77">
        <v>3</v>
      </c>
      <c r="C2736" s="77">
        <v>38.326862499999997</v>
      </c>
      <c r="D2736" s="77">
        <v>12.7756208</v>
      </c>
      <c r="E2736" s="77">
        <v>2.08</v>
      </c>
      <c r="F2736" s="78">
        <v>0.1384</v>
      </c>
      <c r="K2736" s="237" t="str">
        <f>A2736</f>
        <v>A*B</v>
      </c>
      <c r="L2736" s="238"/>
      <c r="M2736" s="117">
        <f>F2736</f>
        <v>0.1384</v>
      </c>
      <c r="N2736" s="117"/>
      <c r="R2736" s="239" t="str">
        <f t="shared" si="221"/>
        <v>A*B</v>
      </c>
      <c r="S2736" s="240"/>
      <c r="T2736" s="118">
        <f t="shared" si="222"/>
        <v>0.1384</v>
      </c>
      <c r="U2736" s="117"/>
    </row>
    <row r="2737" spans="1:21" ht="16.5" thickBot="1" x14ac:dyDescent="0.3">
      <c r="A2737" s="65"/>
      <c r="K2737" s="231" t="s">
        <v>1120</v>
      </c>
      <c r="L2737" s="232"/>
      <c r="M2737" s="233">
        <f>B2729</f>
        <v>5.3551640000000003</v>
      </c>
      <c r="N2737" s="234"/>
      <c r="R2737" s="235" t="s">
        <v>1120</v>
      </c>
      <c r="S2737" s="236"/>
      <c r="T2737" s="233">
        <f>M2737</f>
        <v>5.3551640000000003</v>
      </c>
      <c r="U2737" s="234"/>
    </row>
    <row r="2738" spans="1:21" ht="25.5" customHeight="1" thickBot="1" x14ac:dyDescent="0.3">
      <c r="A2738" s="253" t="s">
        <v>620</v>
      </c>
      <c r="B2738" s="252"/>
      <c r="C2738" s="252"/>
      <c r="D2738" s="252"/>
      <c r="E2738" s="252"/>
      <c r="F2738" s="252"/>
      <c r="J2738">
        <v>1</v>
      </c>
    </row>
    <row r="2739" spans="1:21" ht="39.75" thickBot="1" x14ac:dyDescent="0.3">
      <c r="A2739" s="84" t="s">
        <v>605</v>
      </c>
      <c r="B2739" s="83" t="s">
        <v>606</v>
      </c>
      <c r="C2739" s="83" t="s">
        <v>617</v>
      </c>
      <c r="D2739" s="83" t="s">
        <v>608</v>
      </c>
      <c r="E2739" s="83" t="s">
        <v>609</v>
      </c>
      <c r="F2739" s="95" t="s">
        <v>610</v>
      </c>
      <c r="J2739">
        <v>2</v>
      </c>
    </row>
    <row r="2740" spans="1:21" x14ac:dyDescent="0.25">
      <c r="A2740" s="109" t="s">
        <v>592</v>
      </c>
      <c r="B2740" s="77">
        <v>1</v>
      </c>
      <c r="C2740" s="77">
        <v>2.5312500000000002E-2</v>
      </c>
      <c r="D2740" s="77">
        <v>2.5312500000000002E-2</v>
      </c>
      <c r="E2740" s="77">
        <v>0</v>
      </c>
      <c r="F2740" s="78">
        <v>0.97099999999999997</v>
      </c>
      <c r="J2740">
        <v>3</v>
      </c>
    </row>
    <row r="2741" spans="1:21" x14ac:dyDescent="0.25">
      <c r="A2741" s="79"/>
      <c r="J2741">
        <v>4</v>
      </c>
    </row>
    <row r="2742" spans="1:21" x14ac:dyDescent="0.25">
      <c r="A2742" s="79"/>
      <c r="J2742">
        <v>5</v>
      </c>
    </row>
    <row r="2743" spans="1:21" x14ac:dyDescent="0.25">
      <c r="J2743">
        <v>6</v>
      </c>
    </row>
    <row r="2744" spans="1:21" x14ac:dyDescent="0.25">
      <c r="A2744" s="80"/>
      <c r="J2744">
        <v>7</v>
      </c>
    </row>
    <row r="2745" spans="1:21" ht="31.5" x14ac:dyDescent="0.25">
      <c r="A2745" s="64" t="s">
        <v>590</v>
      </c>
      <c r="J2745">
        <v>8</v>
      </c>
    </row>
    <row r="2746" spans="1:21" x14ac:dyDescent="0.25">
      <c r="A2746" s="79"/>
      <c r="J2746">
        <v>9</v>
      </c>
    </row>
    <row r="2747" spans="1:21" ht="25.5" x14ac:dyDescent="0.25">
      <c r="A2747" s="81" t="s">
        <v>595</v>
      </c>
      <c r="J2747">
        <v>10</v>
      </c>
    </row>
    <row r="2748" spans="1:21" x14ac:dyDescent="0.25">
      <c r="A2748" s="81"/>
      <c r="J2748">
        <v>11</v>
      </c>
    </row>
    <row r="2749" spans="1:21" ht="38.25" x14ac:dyDescent="0.25">
      <c r="A2749" s="81" t="s">
        <v>845</v>
      </c>
      <c r="J2749">
        <v>12</v>
      </c>
    </row>
    <row r="2750" spans="1:21" ht="15.75" thickBot="1" x14ac:dyDescent="0.3">
      <c r="A2750" s="65"/>
      <c r="J2750">
        <v>13</v>
      </c>
    </row>
    <row r="2751" spans="1:21" ht="39.75" thickBot="1" x14ac:dyDescent="0.3">
      <c r="A2751" s="90" t="s">
        <v>605</v>
      </c>
      <c r="B2751" s="91" t="s">
        <v>606</v>
      </c>
      <c r="C2751" s="91" t="s">
        <v>607</v>
      </c>
      <c r="D2751" s="91" t="s">
        <v>608</v>
      </c>
      <c r="E2751" s="91" t="s">
        <v>609</v>
      </c>
      <c r="F2751" s="92" t="s">
        <v>610</v>
      </c>
      <c r="J2751">
        <v>14</v>
      </c>
    </row>
    <row r="2752" spans="1:21" ht="15.75" thickBot="1" x14ac:dyDescent="0.3">
      <c r="A2752" s="110" t="s">
        <v>611</v>
      </c>
      <c r="B2752" s="68">
        <v>13</v>
      </c>
      <c r="C2752" s="68">
        <v>1876.0569410000001</v>
      </c>
      <c r="D2752" s="68">
        <v>144.312072</v>
      </c>
      <c r="E2752" s="68">
        <v>2.44</v>
      </c>
      <c r="F2752" s="74">
        <v>4.0300000000000002E-2</v>
      </c>
      <c r="J2752">
        <v>15</v>
      </c>
    </row>
    <row r="2753" spans="1:21" ht="15.75" thickBot="1" x14ac:dyDescent="0.3">
      <c r="A2753" s="110" t="s">
        <v>612</v>
      </c>
      <c r="B2753" s="68">
        <v>18</v>
      </c>
      <c r="C2753" s="68">
        <v>1063.904131</v>
      </c>
      <c r="D2753" s="68">
        <v>59.105784999999997</v>
      </c>
      <c r="E2753" s="68"/>
      <c r="F2753" s="74"/>
      <c r="J2753">
        <v>16</v>
      </c>
    </row>
    <row r="2754" spans="1:21" ht="25.5" x14ac:dyDescent="0.25">
      <c r="A2754" s="109" t="s">
        <v>613</v>
      </c>
      <c r="B2754" s="77">
        <v>31</v>
      </c>
      <c r="C2754" s="77">
        <v>2939.9610720000001</v>
      </c>
      <c r="D2754" s="77"/>
      <c r="E2754" s="77"/>
      <c r="F2754" s="78"/>
      <c r="J2754">
        <v>17</v>
      </c>
    </row>
    <row r="2755" spans="1:21" ht="15.75" thickBot="1" x14ac:dyDescent="0.3">
      <c r="A2755" s="65"/>
      <c r="J2755">
        <v>18</v>
      </c>
    </row>
    <row r="2756" spans="1:21" ht="27" thickBot="1" x14ac:dyDescent="0.3">
      <c r="A2756" s="93" t="s">
        <v>614</v>
      </c>
      <c r="B2756" s="91" t="s">
        <v>615</v>
      </c>
      <c r="C2756" s="91" t="s">
        <v>616</v>
      </c>
      <c r="D2756" s="92" t="s">
        <v>846</v>
      </c>
      <c r="J2756">
        <v>19</v>
      </c>
    </row>
    <row r="2757" spans="1:21" x14ac:dyDescent="0.25">
      <c r="A2757" s="94">
        <v>0.638123</v>
      </c>
      <c r="B2757" s="77">
        <v>11.26632</v>
      </c>
      <c r="C2757" s="77">
        <v>7.6880290000000002</v>
      </c>
      <c r="D2757" s="78">
        <v>68.239059999999995</v>
      </c>
      <c r="J2757">
        <v>20</v>
      </c>
    </row>
    <row r="2758" spans="1:21" ht="15.75" thickBot="1" x14ac:dyDescent="0.3">
      <c r="A2758" s="65"/>
      <c r="J2758">
        <v>21</v>
      </c>
    </row>
    <row r="2759" spans="1:21" ht="39.75" thickBot="1" x14ac:dyDescent="0.3">
      <c r="A2759" s="90" t="s">
        <v>605</v>
      </c>
      <c r="B2759" s="91" t="s">
        <v>606</v>
      </c>
      <c r="C2759" s="91" t="s">
        <v>617</v>
      </c>
      <c r="D2759" s="91" t="s">
        <v>608</v>
      </c>
      <c r="E2759" s="91" t="s">
        <v>609</v>
      </c>
      <c r="F2759" s="92" t="s">
        <v>610</v>
      </c>
      <c r="K2759" s="241" t="s">
        <v>1119</v>
      </c>
      <c r="L2759" s="241"/>
      <c r="M2759" s="112" t="str">
        <f>F2759</f>
        <v>Pr &gt; F</v>
      </c>
      <c r="N2759" s="113" t="str">
        <f>A2749</f>
        <v>Variable dependiente: L1Fr1</v>
      </c>
      <c r="R2759" s="242" t="str">
        <f>K2759</f>
        <v>Fuente de variación (FV)</v>
      </c>
      <c r="S2759" s="242"/>
      <c r="T2759" s="112"/>
      <c r="U2759" s="114" t="str">
        <f>N2759</f>
        <v>Variable dependiente: L1Fr1</v>
      </c>
    </row>
    <row r="2760" spans="1:21" ht="16.5" thickBot="1" x14ac:dyDescent="0.3">
      <c r="A2760" s="110" t="s">
        <v>594</v>
      </c>
      <c r="B2760" s="68">
        <v>3</v>
      </c>
      <c r="C2760" s="68">
        <v>390.6255094</v>
      </c>
      <c r="D2760" s="68">
        <v>130.2085031</v>
      </c>
      <c r="E2760" s="68">
        <v>2.2000000000000002</v>
      </c>
      <c r="F2760" s="74">
        <v>0.1229</v>
      </c>
      <c r="K2760" s="243" t="str">
        <f>A2760</f>
        <v>Rep</v>
      </c>
      <c r="L2760" s="244"/>
      <c r="M2760" s="115">
        <f>F2760</f>
        <v>0.1229</v>
      </c>
      <c r="N2760" s="115"/>
      <c r="R2760" s="245" t="str">
        <f>K2760</f>
        <v>Rep</v>
      </c>
      <c r="S2760" s="246"/>
      <c r="T2760" s="116">
        <f>M2760</f>
        <v>0.1229</v>
      </c>
      <c r="U2760" s="115"/>
    </row>
    <row r="2761" spans="1:21" ht="16.5" thickBot="1" x14ac:dyDescent="0.3">
      <c r="A2761" s="110" t="s">
        <v>592</v>
      </c>
      <c r="B2761" s="68">
        <v>1</v>
      </c>
      <c r="C2761" s="68">
        <v>216.78825309999999</v>
      </c>
      <c r="D2761" s="68">
        <v>216.78825309999999</v>
      </c>
      <c r="E2761" s="68">
        <v>3.67</v>
      </c>
      <c r="F2761" s="74">
        <v>7.1499999999999994E-2</v>
      </c>
      <c r="K2761" s="237" t="str">
        <f>A2768</f>
        <v>A</v>
      </c>
      <c r="L2761" s="238"/>
      <c r="M2761" s="117">
        <f>F2768</f>
        <v>0.16159999999999999</v>
      </c>
      <c r="N2761" s="117"/>
      <c r="R2761" s="239" t="str">
        <f t="shared" ref="R2761:R2764" si="223">K2761</f>
        <v>A</v>
      </c>
      <c r="S2761" s="240"/>
      <c r="T2761" s="118">
        <f t="shared" ref="T2761:T2764" si="224">M2761</f>
        <v>0.16159999999999999</v>
      </c>
      <c r="U2761" s="117"/>
    </row>
    <row r="2762" spans="1:21" ht="16.5" thickBot="1" x14ac:dyDescent="0.3">
      <c r="A2762" s="110" t="s">
        <v>618</v>
      </c>
      <c r="B2762" s="68">
        <v>3</v>
      </c>
      <c r="C2762" s="68">
        <v>190.21678439999999</v>
      </c>
      <c r="D2762" s="68">
        <v>63.405594800000003</v>
      </c>
      <c r="E2762" s="68">
        <v>1.07</v>
      </c>
      <c r="F2762" s="74">
        <v>0.38550000000000001</v>
      </c>
      <c r="K2762" s="237" t="str">
        <f>A2762</f>
        <v>A*Rep</v>
      </c>
      <c r="L2762" s="238"/>
      <c r="M2762" s="117">
        <f>F2762</f>
        <v>0.38550000000000001</v>
      </c>
      <c r="N2762" s="119"/>
      <c r="R2762" s="239" t="str">
        <f t="shared" si="223"/>
        <v>A*Rep</v>
      </c>
      <c r="S2762" s="240"/>
      <c r="T2762" s="118">
        <f t="shared" si="224"/>
        <v>0.38550000000000001</v>
      </c>
      <c r="U2762" s="119"/>
    </row>
    <row r="2763" spans="1:21" ht="16.5" thickBot="1" x14ac:dyDescent="0.3">
      <c r="A2763" s="110" t="s">
        <v>593</v>
      </c>
      <c r="B2763" s="68">
        <v>3</v>
      </c>
      <c r="C2763" s="68">
        <v>924.75130939999997</v>
      </c>
      <c r="D2763" s="68">
        <v>308.25043649999998</v>
      </c>
      <c r="E2763" s="68">
        <v>5.22</v>
      </c>
      <c r="F2763" s="74">
        <v>9.1000000000000004E-3</v>
      </c>
      <c r="K2763" s="237" t="str">
        <f>A2763</f>
        <v>B</v>
      </c>
      <c r="L2763" s="238"/>
      <c r="M2763" s="117">
        <f>F2763</f>
        <v>9.1000000000000004E-3</v>
      </c>
      <c r="N2763" s="117"/>
      <c r="R2763" s="239" t="str">
        <f t="shared" si="223"/>
        <v>B</v>
      </c>
      <c r="S2763" s="240"/>
      <c r="T2763" s="118">
        <f t="shared" si="224"/>
        <v>9.1000000000000004E-3</v>
      </c>
      <c r="U2763" s="117"/>
    </row>
    <row r="2764" spans="1:21" ht="15.75" x14ac:dyDescent="0.25">
      <c r="A2764" s="109" t="s">
        <v>619</v>
      </c>
      <c r="B2764" s="77">
        <v>3</v>
      </c>
      <c r="C2764" s="77">
        <v>153.6750844</v>
      </c>
      <c r="D2764" s="77">
        <v>51.225028100000003</v>
      </c>
      <c r="E2764" s="77">
        <v>0.87</v>
      </c>
      <c r="F2764" s="78">
        <v>0.47639999999999999</v>
      </c>
      <c r="K2764" s="237" t="str">
        <f>A2764</f>
        <v>A*B</v>
      </c>
      <c r="L2764" s="238"/>
      <c r="M2764" s="117">
        <f>F2764</f>
        <v>0.47639999999999999</v>
      </c>
      <c r="N2764" s="117"/>
      <c r="R2764" s="239" t="str">
        <f t="shared" si="223"/>
        <v>A*B</v>
      </c>
      <c r="S2764" s="240"/>
      <c r="T2764" s="118">
        <f t="shared" si="224"/>
        <v>0.47639999999999999</v>
      </c>
      <c r="U2764" s="117"/>
    </row>
    <row r="2765" spans="1:21" ht="16.5" thickBot="1" x14ac:dyDescent="0.3">
      <c r="A2765" s="65"/>
      <c r="K2765" s="231" t="s">
        <v>1120</v>
      </c>
      <c r="L2765" s="232"/>
      <c r="M2765" s="233">
        <f>B2757</f>
        <v>11.26632</v>
      </c>
      <c r="N2765" s="234"/>
      <c r="R2765" s="235" t="s">
        <v>1120</v>
      </c>
      <c r="S2765" s="236"/>
      <c r="T2765" s="233">
        <f>M2765</f>
        <v>11.26632</v>
      </c>
      <c r="U2765" s="234"/>
    </row>
    <row r="2766" spans="1:21" ht="25.5" customHeight="1" thickBot="1" x14ac:dyDescent="0.3">
      <c r="A2766" s="253" t="s">
        <v>620</v>
      </c>
      <c r="B2766" s="252"/>
      <c r="C2766" s="252"/>
      <c r="D2766" s="252"/>
      <c r="E2766" s="252"/>
      <c r="F2766" s="252"/>
      <c r="J2766">
        <v>1</v>
      </c>
    </row>
    <row r="2767" spans="1:21" ht="39.75" thickBot="1" x14ac:dyDescent="0.3">
      <c r="A2767" s="84" t="s">
        <v>605</v>
      </c>
      <c r="B2767" s="83" t="s">
        <v>606</v>
      </c>
      <c r="C2767" s="83" t="s">
        <v>617</v>
      </c>
      <c r="D2767" s="83" t="s">
        <v>608</v>
      </c>
      <c r="E2767" s="83" t="s">
        <v>609</v>
      </c>
      <c r="F2767" s="95" t="s">
        <v>610</v>
      </c>
      <c r="J2767">
        <v>2</v>
      </c>
    </row>
    <row r="2768" spans="1:21" x14ac:dyDescent="0.25">
      <c r="A2768" s="109" t="s">
        <v>592</v>
      </c>
      <c r="B2768" s="77">
        <v>1</v>
      </c>
      <c r="C2768" s="77">
        <v>216.78825309999999</v>
      </c>
      <c r="D2768" s="77">
        <v>216.78825309999999</v>
      </c>
      <c r="E2768" s="77">
        <v>3.42</v>
      </c>
      <c r="F2768" s="78">
        <v>0.16159999999999999</v>
      </c>
      <c r="J2768">
        <v>3</v>
      </c>
    </row>
    <row r="2769" spans="1:10" x14ac:dyDescent="0.25">
      <c r="A2769" s="79"/>
      <c r="J2769">
        <v>4</v>
      </c>
    </row>
    <row r="2770" spans="1:10" x14ac:dyDescent="0.25">
      <c r="A2770" s="79"/>
      <c r="J2770">
        <v>5</v>
      </c>
    </row>
    <row r="2771" spans="1:10" x14ac:dyDescent="0.25">
      <c r="J2771">
        <v>6</v>
      </c>
    </row>
    <row r="2772" spans="1:10" x14ac:dyDescent="0.25">
      <c r="A2772" s="80"/>
      <c r="J2772">
        <v>7</v>
      </c>
    </row>
    <row r="2773" spans="1:10" ht="31.5" x14ac:dyDescent="0.25">
      <c r="A2773" s="64" t="s">
        <v>590</v>
      </c>
      <c r="J2773">
        <v>8</v>
      </c>
    </row>
    <row r="2774" spans="1:10" x14ac:dyDescent="0.25">
      <c r="A2774" s="79"/>
      <c r="J2774">
        <v>9</v>
      </c>
    </row>
    <row r="2775" spans="1:10" ht="25.5" x14ac:dyDescent="0.25">
      <c r="A2775" s="81" t="s">
        <v>595</v>
      </c>
      <c r="J2775">
        <v>10</v>
      </c>
    </row>
    <row r="2776" spans="1:10" x14ac:dyDescent="0.25">
      <c r="A2776" s="81"/>
      <c r="J2776">
        <v>11</v>
      </c>
    </row>
    <row r="2777" spans="1:10" ht="38.25" x14ac:dyDescent="0.25">
      <c r="A2777" s="81" t="s">
        <v>847</v>
      </c>
      <c r="J2777">
        <v>12</v>
      </c>
    </row>
    <row r="2778" spans="1:10" ht="15.75" thickBot="1" x14ac:dyDescent="0.3">
      <c r="A2778" s="65"/>
      <c r="J2778">
        <v>13</v>
      </c>
    </row>
    <row r="2779" spans="1:10" ht="39.75" thickBot="1" x14ac:dyDescent="0.3">
      <c r="A2779" s="90" t="s">
        <v>605</v>
      </c>
      <c r="B2779" s="91" t="s">
        <v>606</v>
      </c>
      <c r="C2779" s="91" t="s">
        <v>607</v>
      </c>
      <c r="D2779" s="91" t="s">
        <v>608</v>
      </c>
      <c r="E2779" s="91" t="s">
        <v>609</v>
      </c>
      <c r="F2779" s="92" t="s">
        <v>610</v>
      </c>
      <c r="J2779">
        <v>14</v>
      </c>
    </row>
    <row r="2780" spans="1:10" ht="15.75" thickBot="1" x14ac:dyDescent="0.3">
      <c r="A2780" s="110" t="s">
        <v>611</v>
      </c>
      <c r="B2780" s="68">
        <v>13</v>
      </c>
      <c r="C2780" s="68">
        <v>368.88706560000003</v>
      </c>
      <c r="D2780" s="68">
        <v>28.375928099999999</v>
      </c>
      <c r="E2780" s="68">
        <v>1.21</v>
      </c>
      <c r="F2780" s="74">
        <v>0.34489999999999998</v>
      </c>
      <c r="J2780">
        <v>15</v>
      </c>
    </row>
    <row r="2781" spans="1:10" ht="15.75" thickBot="1" x14ac:dyDescent="0.3">
      <c r="A2781" s="110" t="s">
        <v>612</v>
      </c>
      <c r="B2781" s="68">
        <v>18</v>
      </c>
      <c r="C2781" s="68">
        <v>420.95343120000001</v>
      </c>
      <c r="D2781" s="68">
        <v>23.386301700000001</v>
      </c>
      <c r="E2781" s="68"/>
      <c r="F2781" s="74"/>
      <c r="J2781">
        <v>16</v>
      </c>
    </row>
    <row r="2782" spans="1:10" ht="25.5" x14ac:dyDescent="0.25">
      <c r="A2782" s="109" t="s">
        <v>613</v>
      </c>
      <c r="B2782" s="77">
        <v>31</v>
      </c>
      <c r="C2782" s="77">
        <v>789.84049689999995</v>
      </c>
      <c r="D2782" s="77"/>
      <c r="E2782" s="77"/>
      <c r="F2782" s="78"/>
      <c r="J2782">
        <v>17</v>
      </c>
    </row>
    <row r="2783" spans="1:10" ht="15.75" thickBot="1" x14ac:dyDescent="0.3">
      <c r="A2783" s="65"/>
      <c r="J2783">
        <v>18</v>
      </c>
    </row>
    <row r="2784" spans="1:10" ht="27" thickBot="1" x14ac:dyDescent="0.3">
      <c r="A2784" s="93" t="s">
        <v>614</v>
      </c>
      <c r="B2784" s="91" t="s">
        <v>615</v>
      </c>
      <c r="C2784" s="91" t="s">
        <v>616</v>
      </c>
      <c r="D2784" s="92" t="s">
        <v>848</v>
      </c>
      <c r="J2784">
        <v>19</v>
      </c>
    </row>
    <row r="2785" spans="1:21" x14ac:dyDescent="0.25">
      <c r="A2785" s="94">
        <v>0.46704000000000001</v>
      </c>
      <c r="B2785" s="77">
        <v>8.1482119999999991</v>
      </c>
      <c r="C2785" s="77">
        <v>4.8359389999999998</v>
      </c>
      <c r="D2785" s="78">
        <v>59.349690000000002</v>
      </c>
      <c r="J2785">
        <v>20</v>
      </c>
    </row>
    <row r="2786" spans="1:21" ht="15.75" thickBot="1" x14ac:dyDescent="0.3">
      <c r="A2786" s="65"/>
      <c r="J2786">
        <v>21</v>
      </c>
    </row>
    <row r="2787" spans="1:21" ht="39.75" thickBot="1" x14ac:dyDescent="0.3">
      <c r="A2787" s="90" t="s">
        <v>605</v>
      </c>
      <c r="B2787" s="91" t="s">
        <v>606</v>
      </c>
      <c r="C2787" s="91" t="s">
        <v>617</v>
      </c>
      <c r="D2787" s="91" t="s">
        <v>608</v>
      </c>
      <c r="E2787" s="91" t="s">
        <v>609</v>
      </c>
      <c r="F2787" s="92" t="s">
        <v>610</v>
      </c>
      <c r="K2787" s="241" t="s">
        <v>1119</v>
      </c>
      <c r="L2787" s="241"/>
      <c r="M2787" s="112" t="str">
        <f>F2787</f>
        <v>Pr &gt; F</v>
      </c>
      <c r="N2787" s="113" t="str">
        <f>A2777</f>
        <v>Variable dependiente: L1Fr2</v>
      </c>
      <c r="R2787" s="242" t="str">
        <f>K2787</f>
        <v>Fuente de variación (FV)</v>
      </c>
      <c r="S2787" s="242"/>
      <c r="T2787" s="112"/>
      <c r="U2787" s="114" t="str">
        <f>N2787</f>
        <v>Variable dependiente: L1Fr2</v>
      </c>
    </row>
    <row r="2788" spans="1:21" ht="16.5" thickBot="1" x14ac:dyDescent="0.3">
      <c r="A2788" s="110" t="s">
        <v>594</v>
      </c>
      <c r="B2788" s="68">
        <v>3</v>
      </c>
      <c r="C2788" s="68">
        <v>35.136109400000002</v>
      </c>
      <c r="D2788" s="68">
        <v>11.7120365</v>
      </c>
      <c r="E2788" s="68">
        <v>0.5</v>
      </c>
      <c r="F2788" s="74">
        <v>0.68640000000000001</v>
      </c>
      <c r="K2788" s="243" t="str">
        <f>A2788</f>
        <v>Rep</v>
      </c>
      <c r="L2788" s="244"/>
      <c r="M2788" s="115">
        <f>F2788</f>
        <v>0.68640000000000001</v>
      </c>
      <c r="N2788" s="115"/>
      <c r="R2788" s="245" t="str">
        <f>K2788</f>
        <v>Rep</v>
      </c>
      <c r="S2788" s="246"/>
      <c r="T2788" s="116">
        <f>M2788</f>
        <v>0.68640000000000001</v>
      </c>
      <c r="U2788" s="115"/>
    </row>
    <row r="2789" spans="1:21" ht="16.5" thickBot="1" x14ac:dyDescent="0.3">
      <c r="A2789" s="110" t="s">
        <v>592</v>
      </c>
      <c r="B2789" s="68">
        <v>1</v>
      </c>
      <c r="C2789" s="68">
        <v>6.2128099999999999E-2</v>
      </c>
      <c r="D2789" s="68">
        <v>6.2128099999999999E-2</v>
      </c>
      <c r="E2789" s="68">
        <v>0</v>
      </c>
      <c r="F2789" s="74">
        <v>0.95950000000000002</v>
      </c>
      <c r="K2789" s="237" t="str">
        <f>A2796</f>
        <v>A</v>
      </c>
      <c r="L2789" s="238"/>
      <c r="M2789" s="117">
        <f>F2796</f>
        <v>0.94710000000000005</v>
      </c>
      <c r="N2789" s="117"/>
      <c r="R2789" s="239" t="str">
        <f t="shared" ref="R2789:R2792" si="225">K2789</f>
        <v>A</v>
      </c>
      <c r="S2789" s="240"/>
      <c r="T2789" s="118">
        <f t="shared" ref="T2789:T2792" si="226">M2789</f>
        <v>0.94710000000000005</v>
      </c>
      <c r="U2789" s="117"/>
    </row>
    <row r="2790" spans="1:21" ht="16.5" thickBot="1" x14ac:dyDescent="0.3">
      <c r="A2790" s="110" t="s">
        <v>618</v>
      </c>
      <c r="B2790" s="68">
        <v>3</v>
      </c>
      <c r="C2790" s="68">
        <v>35.852734400000003</v>
      </c>
      <c r="D2790" s="68">
        <v>11.9509115</v>
      </c>
      <c r="E2790" s="68">
        <v>0.51</v>
      </c>
      <c r="F2790" s="74">
        <v>0.67969999999999997</v>
      </c>
      <c r="K2790" s="237" t="str">
        <f>A2790</f>
        <v>A*Rep</v>
      </c>
      <c r="L2790" s="238"/>
      <c r="M2790" s="117">
        <f>F2790</f>
        <v>0.67969999999999997</v>
      </c>
      <c r="N2790" s="119"/>
      <c r="R2790" s="239" t="str">
        <f t="shared" si="225"/>
        <v>A*Rep</v>
      </c>
      <c r="S2790" s="240"/>
      <c r="T2790" s="118">
        <f t="shared" si="226"/>
        <v>0.67969999999999997</v>
      </c>
      <c r="U2790" s="119"/>
    </row>
    <row r="2791" spans="1:21" ht="16.5" thickBot="1" x14ac:dyDescent="0.3">
      <c r="A2791" s="110" t="s">
        <v>593</v>
      </c>
      <c r="B2791" s="68">
        <v>3</v>
      </c>
      <c r="C2791" s="68">
        <v>138.7601094</v>
      </c>
      <c r="D2791" s="68">
        <v>46.253369800000002</v>
      </c>
      <c r="E2791" s="68">
        <v>1.98</v>
      </c>
      <c r="F2791" s="74">
        <v>0.15340000000000001</v>
      </c>
      <c r="K2791" s="237" t="str">
        <f>A2791</f>
        <v>B</v>
      </c>
      <c r="L2791" s="238"/>
      <c r="M2791" s="117">
        <f>F2791</f>
        <v>0.15340000000000001</v>
      </c>
      <c r="N2791" s="117"/>
      <c r="R2791" s="239" t="str">
        <f t="shared" si="225"/>
        <v>B</v>
      </c>
      <c r="S2791" s="240"/>
      <c r="T2791" s="118">
        <f t="shared" si="226"/>
        <v>0.15340000000000001</v>
      </c>
      <c r="U2791" s="117"/>
    </row>
    <row r="2792" spans="1:21" ht="15.75" x14ac:dyDescent="0.25">
      <c r="A2792" s="109" t="s">
        <v>619</v>
      </c>
      <c r="B2792" s="77">
        <v>3</v>
      </c>
      <c r="C2792" s="77">
        <v>159.07598440000001</v>
      </c>
      <c r="D2792" s="77">
        <v>53.025328100000003</v>
      </c>
      <c r="E2792" s="77">
        <v>2.27</v>
      </c>
      <c r="F2792" s="78">
        <v>0.1154</v>
      </c>
      <c r="K2792" s="237" t="str">
        <f>A2792</f>
        <v>A*B</v>
      </c>
      <c r="L2792" s="238"/>
      <c r="M2792" s="117">
        <f>F2792</f>
        <v>0.1154</v>
      </c>
      <c r="N2792" s="117"/>
      <c r="R2792" s="239" t="str">
        <f t="shared" si="225"/>
        <v>A*B</v>
      </c>
      <c r="S2792" s="240"/>
      <c r="T2792" s="118">
        <f t="shared" si="226"/>
        <v>0.1154</v>
      </c>
      <c r="U2792" s="117"/>
    </row>
    <row r="2793" spans="1:21" ht="16.5" thickBot="1" x14ac:dyDescent="0.3">
      <c r="A2793" s="65"/>
      <c r="K2793" s="231" t="s">
        <v>1120</v>
      </c>
      <c r="L2793" s="232"/>
      <c r="M2793" s="233">
        <f>B2785</f>
        <v>8.1482119999999991</v>
      </c>
      <c r="N2793" s="234"/>
      <c r="R2793" s="235" t="s">
        <v>1120</v>
      </c>
      <c r="S2793" s="236"/>
      <c r="T2793" s="233">
        <f>M2793</f>
        <v>8.1482119999999991</v>
      </c>
      <c r="U2793" s="234"/>
    </row>
    <row r="2794" spans="1:21" ht="25.5" customHeight="1" thickBot="1" x14ac:dyDescent="0.3">
      <c r="A2794" s="253" t="s">
        <v>620</v>
      </c>
      <c r="B2794" s="252"/>
      <c r="C2794" s="252"/>
      <c r="D2794" s="252"/>
      <c r="E2794" s="252"/>
      <c r="F2794" s="252"/>
      <c r="J2794">
        <v>1</v>
      </c>
    </row>
    <row r="2795" spans="1:21" ht="39.75" thickBot="1" x14ac:dyDescent="0.3">
      <c r="A2795" s="84" t="s">
        <v>605</v>
      </c>
      <c r="B2795" s="83" t="s">
        <v>606</v>
      </c>
      <c r="C2795" s="83" t="s">
        <v>617</v>
      </c>
      <c r="D2795" s="83" t="s">
        <v>608</v>
      </c>
      <c r="E2795" s="83" t="s">
        <v>609</v>
      </c>
      <c r="F2795" s="95" t="s">
        <v>610</v>
      </c>
      <c r="J2795">
        <v>2</v>
      </c>
    </row>
    <row r="2796" spans="1:21" x14ac:dyDescent="0.25">
      <c r="A2796" s="109" t="s">
        <v>592</v>
      </c>
      <c r="B2796" s="77">
        <v>1</v>
      </c>
      <c r="C2796" s="77">
        <v>6.2128120000000002E-2</v>
      </c>
      <c r="D2796" s="77">
        <v>6.2128120000000002E-2</v>
      </c>
      <c r="E2796" s="77">
        <v>0.01</v>
      </c>
      <c r="F2796" s="78">
        <v>0.94710000000000005</v>
      </c>
      <c r="J2796">
        <v>3</v>
      </c>
    </row>
    <row r="2797" spans="1:21" x14ac:dyDescent="0.25">
      <c r="A2797" s="79"/>
      <c r="J2797">
        <v>4</v>
      </c>
    </row>
    <row r="2798" spans="1:21" x14ac:dyDescent="0.25">
      <c r="A2798" s="79"/>
      <c r="J2798">
        <v>5</v>
      </c>
    </row>
    <row r="2799" spans="1:21" x14ac:dyDescent="0.25">
      <c r="J2799">
        <v>6</v>
      </c>
    </row>
    <row r="2800" spans="1:21" x14ac:dyDescent="0.25">
      <c r="A2800" s="80"/>
      <c r="J2800">
        <v>7</v>
      </c>
    </row>
    <row r="2801" spans="1:21" ht="31.5" x14ac:dyDescent="0.25">
      <c r="A2801" s="64" t="s">
        <v>590</v>
      </c>
      <c r="J2801">
        <v>8</v>
      </c>
    </row>
    <row r="2802" spans="1:21" x14ac:dyDescent="0.25">
      <c r="A2802" s="79"/>
      <c r="J2802">
        <v>9</v>
      </c>
    </row>
    <row r="2803" spans="1:21" ht="25.5" x14ac:dyDescent="0.25">
      <c r="A2803" s="81" t="s">
        <v>595</v>
      </c>
      <c r="J2803">
        <v>10</v>
      </c>
    </row>
    <row r="2804" spans="1:21" x14ac:dyDescent="0.25">
      <c r="A2804" s="81"/>
      <c r="J2804">
        <v>11</v>
      </c>
    </row>
    <row r="2805" spans="1:21" ht="38.25" x14ac:dyDescent="0.25">
      <c r="A2805" s="81" t="s">
        <v>849</v>
      </c>
      <c r="J2805">
        <v>12</v>
      </c>
    </row>
    <row r="2806" spans="1:21" ht="15.75" thickBot="1" x14ac:dyDescent="0.3">
      <c r="A2806" s="65"/>
      <c r="J2806">
        <v>13</v>
      </c>
    </row>
    <row r="2807" spans="1:21" ht="39.75" thickBot="1" x14ac:dyDescent="0.3">
      <c r="A2807" s="90" t="s">
        <v>605</v>
      </c>
      <c r="B2807" s="91" t="s">
        <v>606</v>
      </c>
      <c r="C2807" s="91" t="s">
        <v>607</v>
      </c>
      <c r="D2807" s="91" t="s">
        <v>608</v>
      </c>
      <c r="E2807" s="91" t="s">
        <v>609</v>
      </c>
      <c r="F2807" s="92" t="s">
        <v>610</v>
      </c>
      <c r="J2807">
        <v>14</v>
      </c>
    </row>
    <row r="2808" spans="1:21" ht="15.75" thickBot="1" x14ac:dyDescent="0.3">
      <c r="A2808" s="110" t="s">
        <v>611</v>
      </c>
      <c r="B2808" s="68">
        <v>13</v>
      </c>
      <c r="C2808" s="68">
        <v>1.5090630000000001E-2</v>
      </c>
      <c r="D2808" s="68">
        <v>1.1608199999999999E-3</v>
      </c>
      <c r="E2808" s="68">
        <v>3.42</v>
      </c>
      <c r="F2808" s="74">
        <v>8.5000000000000006E-3</v>
      </c>
      <c r="J2808">
        <v>15</v>
      </c>
    </row>
    <row r="2809" spans="1:21" ht="15.75" thickBot="1" x14ac:dyDescent="0.3">
      <c r="A2809" s="110" t="s">
        <v>612</v>
      </c>
      <c r="B2809" s="68">
        <v>18</v>
      </c>
      <c r="C2809" s="68">
        <v>6.1062499999999997E-3</v>
      </c>
      <c r="D2809" s="68">
        <v>3.3923999999999998E-4</v>
      </c>
      <c r="E2809" s="68"/>
      <c r="F2809" s="74"/>
      <c r="J2809">
        <v>16</v>
      </c>
    </row>
    <row r="2810" spans="1:21" ht="25.5" x14ac:dyDescent="0.25">
      <c r="A2810" s="109" t="s">
        <v>613</v>
      </c>
      <c r="B2810" s="77">
        <v>31</v>
      </c>
      <c r="C2810" s="77">
        <v>2.119687E-2</v>
      </c>
      <c r="D2810" s="77"/>
      <c r="E2810" s="77"/>
      <c r="F2810" s="78"/>
      <c r="J2810">
        <v>17</v>
      </c>
    </row>
    <row r="2811" spans="1:21" ht="15.75" thickBot="1" x14ac:dyDescent="0.3">
      <c r="A2811" s="65"/>
      <c r="J2811">
        <v>18</v>
      </c>
    </row>
    <row r="2812" spans="1:21" ht="27" thickBot="1" x14ac:dyDescent="0.3">
      <c r="A2812" s="93" t="s">
        <v>614</v>
      </c>
      <c r="B2812" s="91" t="s">
        <v>615</v>
      </c>
      <c r="C2812" s="91" t="s">
        <v>616</v>
      </c>
      <c r="D2812" s="92" t="s">
        <v>850</v>
      </c>
      <c r="J2812">
        <v>19</v>
      </c>
    </row>
    <row r="2813" spans="1:21" x14ac:dyDescent="0.25">
      <c r="A2813" s="94">
        <v>0.71192699999999998</v>
      </c>
      <c r="B2813" s="77">
        <v>13.67489</v>
      </c>
      <c r="C2813" s="77">
        <v>1.8418E-2</v>
      </c>
      <c r="D2813" s="78">
        <v>0.134688</v>
      </c>
      <c r="J2813">
        <v>20</v>
      </c>
    </row>
    <row r="2814" spans="1:21" ht="15.75" thickBot="1" x14ac:dyDescent="0.3">
      <c r="A2814" s="65"/>
      <c r="J2814">
        <v>21</v>
      </c>
    </row>
    <row r="2815" spans="1:21" ht="39.75" thickBot="1" x14ac:dyDescent="0.3">
      <c r="A2815" s="90" t="s">
        <v>605</v>
      </c>
      <c r="B2815" s="91" t="s">
        <v>606</v>
      </c>
      <c r="C2815" s="91" t="s">
        <v>617</v>
      </c>
      <c r="D2815" s="91" t="s">
        <v>608</v>
      </c>
      <c r="E2815" s="91" t="s">
        <v>609</v>
      </c>
      <c r="F2815" s="92" t="s">
        <v>610</v>
      </c>
      <c r="K2815" s="241" t="s">
        <v>1119</v>
      </c>
      <c r="L2815" s="241"/>
      <c r="M2815" s="112" t="str">
        <f>F2815</f>
        <v>Pr &gt; F</v>
      </c>
      <c r="N2815" s="113" t="str">
        <f>A2805</f>
        <v>Variable dependiente: P1Fr1</v>
      </c>
      <c r="R2815" s="242" t="str">
        <f>K2815</f>
        <v>Fuente de variación (FV)</v>
      </c>
      <c r="S2815" s="242"/>
      <c r="T2815" s="112"/>
      <c r="U2815" s="114" t="str">
        <f>N2815</f>
        <v>Variable dependiente: P1Fr1</v>
      </c>
    </row>
    <row r="2816" spans="1:21" ht="16.5" thickBot="1" x14ac:dyDescent="0.3">
      <c r="A2816" s="110" t="s">
        <v>594</v>
      </c>
      <c r="B2816" s="68">
        <v>3</v>
      </c>
      <c r="C2816" s="68">
        <v>3.1843700000000002E-3</v>
      </c>
      <c r="D2816" s="68">
        <v>1.06146E-3</v>
      </c>
      <c r="E2816" s="68">
        <v>3.13</v>
      </c>
      <c r="F2816" s="74">
        <v>5.1400000000000001E-2</v>
      </c>
      <c r="K2816" s="243" t="str">
        <f>A2816</f>
        <v>Rep</v>
      </c>
      <c r="L2816" s="244"/>
      <c r="M2816" s="115">
        <f>F2816</f>
        <v>5.1400000000000001E-2</v>
      </c>
      <c r="N2816" s="115"/>
      <c r="R2816" s="245" t="str">
        <f>K2816</f>
        <v>Rep</v>
      </c>
      <c r="S2816" s="246"/>
      <c r="T2816" s="116">
        <f>M2816</f>
        <v>5.1400000000000001E-2</v>
      </c>
      <c r="U2816" s="115"/>
    </row>
    <row r="2817" spans="1:21" ht="16.5" thickBot="1" x14ac:dyDescent="0.3">
      <c r="A2817" s="110" t="s">
        <v>592</v>
      </c>
      <c r="B2817" s="68">
        <v>1</v>
      </c>
      <c r="C2817" s="68">
        <v>3.0031300000000001E-3</v>
      </c>
      <c r="D2817" s="68">
        <v>3.0031300000000001E-3</v>
      </c>
      <c r="E2817" s="68">
        <v>8.85</v>
      </c>
      <c r="F2817" s="74">
        <v>8.0999999999999996E-3</v>
      </c>
      <c r="K2817" s="237" t="str">
        <f>A2824</f>
        <v>A</v>
      </c>
      <c r="L2817" s="238"/>
      <c r="M2817" s="117">
        <f>F2824</f>
        <v>0.107</v>
      </c>
      <c r="N2817" s="117"/>
      <c r="R2817" s="239" t="str">
        <f t="shared" ref="R2817:R2820" si="227">K2817</f>
        <v>A</v>
      </c>
      <c r="S2817" s="240"/>
      <c r="T2817" s="118">
        <f t="shared" ref="T2817:T2820" si="228">M2817</f>
        <v>0.107</v>
      </c>
      <c r="U2817" s="117"/>
    </row>
    <row r="2818" spans="1:21" ht="16.5" thickBot="1" x14ac:dyDescent="0.3">
      <c r="A2818" s="110" t="s">
        <v>618</v>
      </c>
      <c r="B2818" s="68">
        <v>3</v>
      </c>
      <c r="C2818" s="68">
        <v>1.73438E-3</v>
      </c>
      <c r="D2818" s="68">
        <v>5.7813000000000005E-4</v>
      </c>
      <c r="E2818" s="68">
        <v>1.7</v>
      </c>
      <c r="F2818" s="74">
        <v>0.2019</v>
      </c>
      <c r="K2818" s="237" t="str">
        <f>A2818</f>
        <v>A*Rep</v>
      </c>
      <c r="L2818" s="238"/>
      <c r="M2818" s="117">
        <f>F2818</f>
        <v>0.2019</v>
      </c>
      <c r="N2818" s="119"/>
      <c r="R2818" s="239" t="str">
        <f t="shared" si="227"/>
        <v>A*Rep</v>
      </c>
      <c r="S2818" s="240"/>
      <c r="T2818" s="118">
        <f t="shared" si="228"/>
        <v>0.2019</v>
      </c>
      <c r="U2818" s="119"/>
    </row>
    <row r="2819" spans="1:21" ht="16.5" thickBot="1" x14ac:dyDescent="0.3">
      <c r="A2819" s="110" t="s">
        <v>593</v>
      </c>
      <c r="B2819" s="68">
        <v>3</v>
      </c>
      <c r="C2819" s="68">
        <v>7.1593799999999999E-3</v>
      </c>
      <c r="D2819" s="68">
        <v>2.38646E-3</v>
      </c>
      <c r="E2819" s="68">
        <v>7.03</v>
      </c>
      <c r="F2819" s="74">
        <v>2.5000000000000001E-3</v>
      </c>
      <c r="K2819" s="237" t="str">
        <f>A2819</f>
        <v>B</v>
      </c>
      <c r="L2819" s="238"/>
      <c r="M2819" s="117">
        <f>F2819</f>
        <v>2.5000000000000001E-3</v>
      </c>
      <c r="N2819" s="117"/>
      <c r="R2819" s="239" t="str">
        <f t="shared" si="227"/>
        <v>B</v>
      </c>
      <c r="S2819" s="240"/>
      <c r="T2819" s="118">
        <f t="shared" si="228"/>
        <v>2.5000000000000001E-3</v>
      </c>
      <c r="U2819" s="117"/>
    </row>
    <row r="2820" spans="1:21" ht="15.75" x14ac:dyDescent="0.25">
      <c r="A2820" s="109" t="s">
        <v>619</v>
      </c>
      <c r="B2820" s="77">
        <v>3</v>
      </c>
      <c r="C2820" s="77">
        <v>9.38E-6</v>
      </c>
      <c r="D2820" s="77">
        <v>3.1300000000000001E-6</v>
      </c>
      <c r="E2820" s="77">
        <v>0.01</v>
      </c>
      <c r="F2820" s="78">
        <v>0.99870000000000003</v>
      </c>
      <c r="K2820" s="237" t="str">
        <f>A2820</f>
        <v>A*B</v>
      </c>
      <c r="L2820" s="238"/>
      <c r="M2820" s="117">
        <f>F2820</f>
        <v>0.99870000000000003</v>
      </c>
      <c r="N2820" s="117"/>
      <c r="R2820" s="239" t="str">
        <f t="shared" si="227"/>
        <v>A*B</v>
      </c>
      <c r="S2820" s="240"/>
      <c r="T2820" s="118">
        <f t="shared" si="228"/>
        <v>0.99870000000000003</v>
      </c>
      <c r="U2820" s="117"/>
    </row>
    <row r="2821" spans="1:21" ht="16.5" thickBot="1" x14ac:dyDescent="0.3">
      <c r="A2821" s="65"/>
      <c r="K2821" s="231" t="s">
        <v>1120</v>
      </c>
      <c r="L2821" s="232"/>
      <c r="M2821" s="233">
        <f>B2813</f>
        <v>13.67489</v>
      </c>
      <c r="N2821" s="234"/>
      <c r="R2821" s="235" t="s">
        <v>1120</v>
      </c>
      <c r="S2821" s="236"/>
      <c r="T2821" s="233">
        <f>M2821</f>
        <v>13.67489</v>
      </c>
      <c r="U2821" s="234"/>
    </row>
    <row r="2822" spans="1:21" ht="25.5" customHeight="1" thickBot="1" x14ac:dyDescent="0.3">
      <c r="A2822" s="253" t="s">
        <v>620</v>
      </c>
      <c r="B2822" s="252"/>
      <c r="C2822" s="252"/>
      <c r="D2822" s="252"/>
      <c r="E2822" s="252"/>
      <c r="F2822" s="252"/>
      <c r="J2822">
        <v>1</v>
      </c>
    </row>
    <row r="2823" spans="1:21" ht="39.75" thickBot="1" x14ac:dyDescent="0.3">
      <c r="A2823" s="84" t="s">
        <v>605</v>
      </c>
      <c r="B2823" s="83" t="s">
        <v>606</v>
      </c>
      <c r="C2823" s="83" t="s">
        <v>617</v>
      </c>
      <c r="D2823" s="83" t="s">
        <v>608</v>
      </c>
      <c r="E2823" s="83" t="s">
        <v>609</v>
      </c>
      <c r="F2823" s="95" t="s">
        <v>610</v>
      </c>
      <c r="J2823">
        <v>2</v>
      </c>
    </row>
    <row r="2824" spans="1:21" x14ac:dyDescent="0.25">
      <c r="A2824" s="109" t="s">
        <v>592</v>
      </c>
      <c r="B2824" s="77">
        <v>1</v>
      </c>
      <c r="C2824" s="77">
        <v>3.0031300000000001E-3</v>
      </c>
      <c r="D2824" s="77">
        <v>3.0031300000000001E-3</v>
      </c>
      <c r="E2824" s="77">
        <v>5.19</v>
      </c>
      <c r="F2824" s="78">
        <v>0.107</v>
      </c>
      <c r="J2824">
        <v>3</v>
      </c>
    </row>
    <row r="2825" spans="1:21" x14ac:dyDescent="0.25">
      <c r="A2825" s="79"/>
      <c r="J2825">
        <v>4</v>
      </c>
    </row>
    <row r="2826" spans="1:21" x14ac:dyDescent="0.25">
      <c r="A2826" s="79"/>
      <c r="J2826">
        <v>5</v>
      </c>
    </row>
    <row r="2827" spans="1:21" x14ac:dyDescent="0.25">
      <c r="J2827">
        <v>6</v>
      </c>
    </row>
    <row r="2828" spans="1:21" x14ac:dyDescent="0.25">
      <c r="A2828" s="80"/>
      <c r="J2828">
        <v>7</v>
      </c>
    </row>
    <row r="2829" spans="1:21" ht="31.5" x14ac:dyDescent="0.25">
      <c r="A2829" s="64" t="s">
        <v>590</v>
      </c>
      <c r="J2829">
        <v>8</v>
      </c>
    </row>
    <row r="2830" spans="1:21" x14ac:dyDescent="0.25">
      <c r="A2830" s="79"/>
      <c r="J2830">
        <v>9</v>
      </c>
    </row>
    <row r="2831" spans="1:21" ht="25.5" x14ac:dyDescent="0.25">
      <c r="A2831" s="81" t="s">
        <v>595</v>
      </c>
      <c r="J2831">
        <v>10</v>
      </c>
    </row>
    <row r="2832" spans="1:21" x14ac:dyDescent="0.25">
      <c r="A2832" s="81"/>
      <c r="J2832">
        <v>11</v>
      </c>
    </row>
    <row r="2833" spans="1:21" ht="38.25" x14ac:dyDescent="0.25">
      <c r="A2833" s="81" t="s">
        <v>851</v>
      </c>
      <c r="J2833">
        <v>12</v>
      </c>
    </row>
    <row r="2834" spans="1:21" ht="15.75" thickBot="1" x14ac:dyDescent="0.3">
      <c r="A2834" s="65"/>
      <c r="J2834">
        <v>13</v>
      </c>
    </row>
    <row r="2835" spans="1:21" ht="39.75" thickBot="1" x14ac:dyDescent="0.3">
      <c r="A2835" s="90" t="s">
        <v>605</v>
      </c>
      <c r="B2835" s="91" t="s">
        <v>606</v>
      </c>
      <c r="C2835" s="91" t="s">
        <v>607</v>
      </c>
      <c r="D2835" s="91" t="s">
        <v>608</v>
      </c>
      <c r="E2835" s="91" t="s">
        <v>609</v>
      </c>
      <c r="F2835" s="92" t="s">
        <v>610</v>
      </c>
      <c r="J2835">
        <v>14</v>
      </c>
    </row>
    <row r="2836" spans="1:21" ht="15.75" thickBot="1" x14ac:dyDescent="0.3">
      <c r="A2836" s="110" t="s">
        <v>611</v>
      </c>
      <c r="B2836" s="68">
        <v>13</v>
      </c>
      <c r="C2836" s="68">
        <v>6.8749999999999996E-4</v>
      </c>
      <c r="D2836" s="68">
        <v>5.2880000000000002E-5</v>
      </c>
      <c r="E2836" s="68">
        <v>0.86</v>
      </c>
      <c r="F2836" s="74">
        <v>0.60589999999999999</v>
      </c>
      <c r="J2836">
        <v>15</v>
      </c>
    </row>
    <row r="2837" spans="1:21" ht="15.75" thickBot="1" x14ac:dyDescent="0.3">
      <c r="A2837" s="110" t="s">
        <v>612</v>
      </c>
      <c r="B2837" s="68">
        <v>18</v>
      </c>
      <c r="C2837" s="68">
        <v>1.1125E-3</v>
      </c>
      <c r="D2837" s="68">
        <v>6.1810000000000006E-5</v>
      </c>
      <c r="E2837" s="68"/>
      <c r="F2837" s="74"/>
      <c r="J2837">
        <v>16</v>
      </c>
    </row>
    <row r="2838" spans="1:21" ht="25.5" x14ac:dyDescent="0.25">
      <c r="A2838" s="109" t="s">
        <v>613</v>
      </c>
      <c r="B2838" s="77">
        <v>31</v>
      </c>
      <c r="C2838" s="77">
        <v>1.8E-3</v>
      </c>
      <c r="D2838" s="77"/>
      <c r="E2838" s="77"/>
      <c r="F2838" s="78"/>
      <c r="J2838">
        <v>17</v>
      </c>
    </row>
    <row r="2839" spans="1:21" ht="15.75" thickBot="1" x14ac:dyDescent="0.3">
      <c r="A2839" s="65"/>
      <c r="J2839">
        <v>18</v>
      </c>
    </row>
    <row r="2840" spans="1:21" ht="27" thickBot="1" x14ac:dyDescent="0.3">
      <c r="A2840" s="93" t="s">
        <v>614</v>
      </c>
      <c r="B2840" s="91" t="s">
        <v>615</v>
      </c>
      <c r="C2840" s="91" t="s">
        <v>616</v>
      </c>
      <c r="D2840" s="92" t="s">
        <v>852</v>
      </c>
      <c r="J2840">
        <v>19</v>
      </c>
    </row>
    <row r="2841" spans="1:21" x14ac:dyDescent="0.25">
      <c r="A2841" s="94">
        <v>0.38194400000000001</v>
      </c>
      <c r="B2841" s="77">
        <v>9.5292739999999991</v>
      </c>
      <c r="C2841" s="77">
        <v>7.8619999999999992E-3</v>
      </c>
      <c r="D2841" s="78">
        <v>8.2500000000000004E-2</v>
      </c>
      <c r="J2841">
        <v>20</v>
      </c>
    </row>
    <row r="2842" spans="1:21" ht="15.75" thickBot="1" x14ac:dyDescent="0.3">
      <c r="A2842" s="65"/>
      <c r="J2842">
        <v>21</v>
      </c>
    </row>
    <row r="2843" spans="1:21" ht="39.75" thickBot="1" x14ac:dyDescent="0.3">
      <c r="A2843" s="90" t="s">
        <v>605</v>
      </c>
      <c r="B2843" s="91" t="s">
        <v>606</v>
      </c>
      <c r="C2843" s="91" t="s">
        <v>617</v>
      </c>
      <c r="D2843" s="91" t="s">
        <v>608</v>
      </c>
      <c r="E2843" s="91" t="s">
        <v>609</v>
      </c>
      <c r="F2843" s="92" t="s">
        <v>610</v>
      </c>
      <c r="K2843" s="241" t="s">
        <v>1119</v>
      </c>
      <c r="L2843" s="241"/>
      <c r="M2843" s="112" t="str">
        <f>F2843</f>
        <v>Pr &gt; F</v>
      </c>
      <c r="N2843" s="113" t="str">
        <f>A2833</f>
        <v>Variable dependiente: P1Fr2</v>
      </c>
      <c r="R2843" s="242" t="str">
        <f>K2843</f>
        <v>Fuente de variación (FV)</v>
      </c>
      <c r="S2843" s="242"/>
      <c r="T2843" s="112"/>
      <c r="U2843" s="114" t="str">
        <f>N2843</f>
        <v>Variable dependiente: P1Fr2</v>
      </c>
    </row>
    <row r="2844" spans="1:21" ht="16.5" thickBot="1" x14ac:dyDescent="0.3">
      <c r="A2844" s="110" t="s">
        <v>594</v>
      </c>
      <c r="B2844" s="68">
        <v>3</v>
      </c>
      <c r="C2844" s="68">
        <v>2.5000000000000001E-5</v>
      </c>
      <c r="D2844" s="68">
        <v>8.3299999999999999E-6</v>
      </c>
      <c r="E2844" s="68">
        <v>0.13</v>
      </c>
      <c r="F2844" s="74">
        <v>0.93799999999999994</v>
      </c>
      <c r="K2844" s="243" t="str">
        <f>A2844</f>
        <v>Rep</v>
      </c>
      <c r="L2844" s="244"/>
      <c r="M2844" s="115">
        <f>F2844</f>
        <v>0.93799999999999994</v>
      </c>
      <c r="N2844" s="115"/>
      <c r="R2844" s="245" t="str">
        <f>K2844</f>
        <v>Rep</v>
      </c>
      <c r="S2844" s="246"/>
      <c r="T2844" s="116">
        <f>M2844</f>
        <v>0.93799999999999994</v>
      </c>
      <c r="U2844" s="115"/>
    </row>
    <row r="2845" spans="1:21" ht="16.5" thickBot="1" x14ac:dyDescent="0.3">
      <c r="A2845" s="110" t="s">
        <v>592</v>
      </c>
      <c r="B2845" s="68">
        <v>1</v>
      </c>
      <c r="C2845" s="68">
        <v>1.2500000000000001E-5</v>
      </c>
      <c r="D2845" s="68">
        <v>1.2500000000000001E-5</v>
      </c>
      <c r="E2845" s="68">
        <v>0.2</v>
      </c>
      <c r="F2845" s="74">
        <v>0.6583</v>
      </c>
      <c r="K2845" s="237" t="str">
        <f>A2852</f>
        <v>A</v>
      </c>
      <c r="L2845" s="238"/>
      <c r="M2845" s="117">
        <f>F2852</f>
        <v>0.60419999999999996</v>
      </c>
      <c r="N2845" s="117"/>
      <c r="R2845" s="239" t="str">
        <f t="shared" ref="R2845:R2848" si="229">K2845</f>
        <v>A</v>
      </c>
      <c r="S2845" s="240"/>
      <c r="T2845" s="118">
        <f t="shared" ref="T2845:T2848" si="230">M2845</f>
        <v>0.60419999999999996</v>
      </c>
      <c r="U2845" s="117"/>
    </row>
    <row r="2846" spans="1:21" ht="16.5" thickBot="1" x14ac:dyDescent="0.3">
      <c r="A2846" s="110" t="s">
        <v>618</v>
      </c>
      <c r="B2846" s="68">
        <v>3</v>
      </c>
      <c r="C2846" s="68">
        <v>1.125E-4</v>
      </c>
      <c r="D2846" s="68">
        <v>3.7499999999999997E-5</v>
      </c>
      <c r="E2846" s="68">
        <v>0.61</v>
      </c>
      <c r="F2846" s="74">
        <v>0.61919999999999997</v>
      </c>
      <c r="K2846" s="237" t="str">
        <f>A2846</f>
        <v>A*Rep</v>
      </c>
      <c r="L2846" s="238"/>
      <c r="M2846" s="117">
        <f>F2846</f>
        <v>0.61919999999999997</v>
      </c>
      <c r="N2846" s="119"/>
      <c r="R2846" s="239" t="str">
        <f t="shared" si="229"/>
        <v>A*Rep</v>
      </c>
      <c r="S2846" s="240"/>
      <c r="T2846" s="118">
        <f t="shared" si="230"/>
        <v>0.61919999999999997</v>
      </c>
      <c r="U2846" s="119"/>
    </row>
    <row r="2847" spans="1:21" ht="16.5" thickBot="1" x14ac:dyDescent="0.3">
      <c r="A2847" s="110" t="s">
        <v>593</v>
      </c>
      <c r="B2847" s="68">
        <v>3</v>
      </c>
      <c r="C2847" s="68">
        <v>4.75E-4</v>
      </c>
      <c r="D2847" s="68">
        <v>1.5833000000000001E-4</v>
      </c>
      <c r="E2847" s="68">
        <v>2.56</v>
      </c>
      <c r="F2847" s="74">
        <v>8.6999999999999994E-2</v>
      </c>
      <c r="K2847" s="237" t="str">
        <f>A2847</f>
        <v>B</v>
      </c>
      <c r="L2847" s="238"/>
      <c r="M2847" s="117">
        <f>F2847</f>
        <v>8.6999999999999994E-2</v>
      </c>
      <c r="N2847" s="117"/>
      <c r="R2847" s="239" t="str">
        <f t="shared" si="229"/>
        <v>B</v>
      </c>
      <c r="S2847" s="240"/>
      <c r="T2847" s="118">
        <f t="shared" si="230"/>
        <v>8.6999999999999994E-2</v>
      </c>
      <c r="U2847" s="117"/>
    </row>
    <row r="2848" spans="1:21" ht="15.75" x14ac:dyDescent="0.25">
      <c r="A2848" s="109" t="s">
        <v>619</v>
      </c>
      <c r="B2848" s="77">
        <v>3</v>
      </c>
      <c r="C2848" s="77">
        <v>6.2500000000000001E-5</v>
      </c>
      <c r="D2848" s="77">
        <v>2.0829999999999999E-5</v>
      </c>
      <c r="E2848" s="77">
        <v>0.34</v>
      </c>
      <c r="F2848" s="78">
        <v>0.79869999999999997</v>
      </c>
      <c r="K2848" s="237" t="str">
        <f>A2848</f>
        <v>A*B</v>
      </c>
      <c r="L2848" s="238"/>
      <c r="M2848" s="117">
        <f>F2848</f>
        <v>0.79869999999999997</v>
      </c>
      <c r="N2848" s="117"/>
      <c r="R2848" s="239" t="str">
        <f t="shared" si="229"/>
        <v>A*B</v>
      </c>
      <c r="S2848" s="240"/>
      <c r="T2848" s="118">
        <f t="shared" si="230"/>
        <v>0.79869999999999997</v>
      </c>
      <c r="U2848" s="117"/>
    </row>
    <row r="2849" spans="1:21" ht="16.5" thickBot="1" x14ac:dyDescent="0.3">
      <c r="A2849" s="65"/>
      <c r="K2849" s="231" t="s">
        <v>1120</v>
      </c>
      <c r="L2849" s="232"/>
      <c r="M2849" s="233">
        <f>B2841</f>
        <v>9.5292739999999991</v>
      </c>
      <c r="N2849" s="234"/>
      <c r="R2849" s="235" t="s">
        <v>1120</v>
      </c>
      <c r="S2849" s="236"/>
      <c r="T2849" s="233">
        <f>M2849</f>
        <v>9.5292739999999991</v>
      </c>
      <c r="U2849" s="234"/>
    </row>
    <row r="2850" spans="1:21" ht="25.5" customHeight="1" thickBot="1" x14ac:dyDescent="0.3">
      <c r="A2850" s="253" t="s">
        <v>620</v>
      </c>
      <c r="B2850" s="252"/>
      <c r="C2850" s="252"/>
      <c r="D2850" s="252"/>
      <c r="E2850" s="252"/>
      <c r="F2850" s="252"/>
      <c r="J2850">
        <v>1</v>
      </c>
    </row>
    <row r="2851" spans="1:21" ht="39.75" thickBot="1" x14ac:dyDescent="0.3">
      <c r="A2851" s="84" t="s">
        <v>605</v>
      </c>
      <c r="B2851" s="83" t="s">
        <v>606</v>
      </c>
      <c r="C2851" s="83" t="s">
        <v>617</v>
      </c>
      <c r="D2851" s="83" t="s">
        <v>608</v>
      </c>
      <c r="E2851" s="83" t="s">
        <v>609</v>
      </c>
      <c r="F2851" s="95" t="s">
        <v>610</v>
      </c>
      <c r="J2851">
        <v>2</v>
      </c>
    </row>
    <row r="2852" spans="1:21" x14ac:dyDescent="0.25">
      <c r="A2852" s="109" t="s">
        <v>592</v>
      </c>
      <c r="B2852" s="77">
        <v>1</v>
      </c>
      <c r="C2852" s="77">
        <v>1.2500000000000001E-5</v>
      </c>
      <c r="D2852" s="77">
        <v>1.2500000000000001E-5</v>
      </c>
      <c r="E2852" s="77">
        <v>0.33</v>
      </c>
      <c r="F2852" s="78">
        <v>0.60419999999999996</v>
      </c>
      <c r="J2852">
        <v>3</v>
      </c>
    </row>
    <row r="2853" spans="1:21" x14ac:dyDescent="0.25">
      <c r="A2853" s="79"/>
      <c r="J2853">
        <v>4</v>
      </c>
    </row>
    <row r="2854" spans="1:21" x14ac:dyDescent="0.25">
      <c r="A2854" s="79"/>
      <c r="J2854">
        <v>5</v>
      </c>
    </row>
    <row r="2855" spans="1:21" x14ac:dyDescent="0.25">
      <c r="J2855">
        <v>6</v>
      </c>
    </row>
    <row r="2856" spans="1:21" x14ac:dyDescent="0.25">
      <c r="A2856" s="80"/>
      <c r="J2856">
        <v>7</v>
      </c>
    </row>
    <row r="2857" spans="1:21" ht="31.5" x14ac:dyDescent="0.25">
      <c r="A2857" s="64" t="s">
        <v>590</v>
      </c>
      <c r="J2857">
        <v>8</v>
      </c>
    </row>
    <row r="2858" spans="1:21" x14ac:dyDescent="0.25">
      <c r="A2858" s="79"/>
      <c r="J2858">
        <v>9</v>
      </c>
    </row>
    <row r="2859" spans="1:21" ht="25.5" x14ac:dyDescent="0.25">
      <c r="A2859" s="81" t="s">
        <v>595</v>
      </c>
      <c r="J2859">
        <v>10</v>
      </c>
    </row>
    <row r="2860" spans="1:21" x14ac:dyDescent="0.25">
      <c r="A2860" s="81"/>
      <c r="J2860">
        <v>11</v>
      </c>
    </row>
    <row r="2861" spans="1:21" ht="38.25" x14ac:dyDescent="0.25">
      <c r="A2861" s="81" t="s">
        <v>853</v>
      </c>
      <c r="J2861">
        <v>12</v>
      </c>
    </row>
    <row r="2862" spans="1:21" ht="15.75" thickBot="1" x14ac:dyDescent="0.3">
      <c r="A2862" s="65"/>
      <c r="J2862">
        <v>13</v>
      </c>
    </row>
    <row r="2863" spans="1:21" ht="39.75" thickBot="1" x14ac:dyDescent="0.3">
      <c r="A2863" s="90" t="s">
        <v>605</v>
      </c>
      <c r="B2863" s="91" t="s">
        <v>606</v>
      </c>
      <c r="C2863" s="91" t="s">
        <v>607</v>
      </c>
      <c r="D2863" s="91" t="s">
        <v>608</v>
      </c>
      <c r="E2863" s="91" t="s">
        <v>609</v>
      </c>
      <c r="F2863" s="92" t="s">
        <v>610</v>
      </c>
      <c r="J2863">
        <v>14</v>
      </c>
    </row>
    <row r="2864" spans="1:21" ht="15.75" thickBot="1" x14ac:dyDescent="0.3">
      <c r="A2864" s="110" t="s">
        <v>611</v>
      </c>
      <c r="B2864" s="68">
        <v>13</v>
      </c>
      <c r="C2864" s="68">
        <v>183093.47020000001</v>
      </c>
      <c r="D2864" s="68">
        <v>14084.1131</v>
      </c>
      <c r="E2864" s="68">
        <v>3.76</v>
      </c>
      <c r="F2864" s="74">
        <v>5.1999999999999998E-3</v>
      </c>
      <c r="J2864">
        <v>15</v>
      </c>
    </row>
    <row r="2865" spans="1:45" ht="15.75" thickBot="1" x14ac:dyDescent="0.3">
      <c r="A2865" s="110" t="s">
        <v>612</v>
      </c>
      <c r="B2865" s="68">
        <v>18</v>
      </c>
      <c r="C2865" s="68">
        <v>67357.464000000007</v>
      </c>
      <c r="D2865" s="68">
        <v>3742.0812999999998</v>
      </c>
      <c r="E2865" s="68"/>
      <c r="F2865" s="74"/>
      <c r="J2865">
        <v>16</v>
      </c>
    </row>
    <row r="2866" spans="1:45" ht="25.5" x14ac:dyDescent="0.25">
      <c r="A2866" s="109" t="s">
        <v>613</v>
      </c>
      <c r="B2866" s="77">
        <v>31</v>
      </c>
      <c r="C2866" s="77">
        <v>250450.93419999999</v>
      </c>
      <c r="D2866" s="77"/>
      <c r="E2866" s="77"/>
      <c r="F2866" s="78"/>
      <c r="J2866">
        <v>17</v>
      </c>
    </row>
    <row r="2867" spans="1:45" ht="15.75" thickBot="1" x14ac:dyDescent="0.3">
      <c r="A2867" s="65"/>
      <c r="J2867">
        <v>18</v>
      </c>
    </row>
    <row r="2868" spans="1:45" ht="27" thickBot="1" x14ac:dyDescent="0.3">
      <c r="A2868" s="93" t="s">
        <v>614</v>
      </c>
      <c r="B2868" s="91" t="s">
        <v>615</v>
      </c>
      <c r="C2868" s="91" t="s">
        <v>616</v>
      </c>
      <c r="D2868" s="92" t="s">
        <v>854</v>
      </c>
      <c r="J2868">
        <v>19</v>
      </c>
    </row>
    <row r="2869" spans="1:45" x14ac:dyDescent="0.25">
      <c r="A2869" s="94">
        <v>0.73105500000000001</v>
      </c>
      <c r="B2869" s="77">
        <v>26.25189</v>
      </c>
      <c r="C2869" s="77">
        <v>61.172550000000001</v>
      </c>
      <c r="D2869" s="78">
        <v>233.02160000000001</v>
      </c>
      <c r="J2869">
        <v>20</v>
      </c>
    </row>
    <row r="2870" spans="1:45" ht="15.75" thickBot="1" x14ac:dyDescent="0.3">
      <c r="A2870" s="65"/>
      <c r="J2870">
        <v>21</v>
      </c>
    </row>
    <row r="2871" spans="1:45" ht="39.75" thickBot="1" x14ac:dyDescent="0.3">
      <c r="A2871" s="90" t="s">
        <v>605</v>
      </c>
      <c r="B2871" s="91" t="s">
        <v>606</v>
      </c>
      <c r="C2871" s="91" t="s">
        <v>617</v>
      </c>
      <c r="D2871" s="91" t="s">
        <v>608</v>
      </c>
      <c r="E2871" s="91" t="s">
        <v>609</v>
      </c>
      <c r="F2871" s="92" t="s">
        <v>610</v>
      </c>
      <c r="K2871" s="241" t="s">
        <v>1119</v>
      </c>
      <c r="L2871" s="241"/>
      <c r="M2871" s="112" t="str">
        <f>F2871</f>
        <v>Pr &gt; F</v>
      </c>
      <c r="N2871" s="113" t="str">
        <f>A2861</f>
        <v>Variable dependiente: NF1ha</v>
      </c>
      <c r="R2871" s="242" t="str">
        <f>K2871</f>
        <v>Fuente de variación (FV)</v>
      </c>
      <c r="S2871" s="242"/>
      <c r="T2871" s="112"/>
      <c r="U2871" s="114" t="str">
        <f>N2871</f>
        <v>Variable dependiente: NF1ha</v>
      </c>
      <c r="V2871">
        <v>1</v>
      </c>
      <c r="W2871">
        <v>2</v>
      </c>
      <c r="X2871">
        <v>3</v>
      </c>
      <c r="Y2871">
        <v>4</v>
      </c>
      <c r="Z2871">
        <v>5</v>
      </c>
      <c r="AA2871">
        <v>6</v>
      </c>
      <c r="AP2871" s="221"/>
      <c r="AQ2871" s="221"/>
      <c r="AR2871" s="221"/>
      <c r="AS2871" s="221"/>
    </row>
    <row r="2872" spans="1:45" ht="16.5" thickBot="1" x14ac:dyDescent="0.3">
      <c r="A2872" s="110" t="s">
        <v>594</v>
      </c>
      <c r="B2872" s="68">
        <v>3</v>
      </c>
      <c r="C2872" s="68">
        <v>84588.834029999998</v>
      </c>
      <c r="D2872" s="68">
        <v>28196.278010000002</v>
      </c>
      <c r="E2872" s="68">
        <v>7.53</v>
      </c>
      <c r="F2872" s="74">
        <v>1.8E-3</v>
      </c>
      <c r="K2872" s="243" t="str">
        <f>A2872</f>
        <v>Rep</v>
      </c>
      <c r="L2872" s="244"/>
      <c r="M2872" s="115">
        <f>F2872</f>
        <v>1.8E-3</v>
      </c>
      <c r="N2872" s="115"/>
      <c r="R2872" s="245" t="str">
        <f>K2872</f>
        <v>Rep</v>
      </c>
      <c r="S2872" s="246"/>
      <c r="T2872" s="116">
        <f>M2872</f>
        <v>1.8E-3</v>
      </c>
      <c r="U2872" s="115"/>
      <c r="AP2872" s="141"/>
      <c r="AQ2872" s="142"/>
      <c r="AR2872" s="128"/>
    </row>
    <row r="2873" spans="1:45" ht="16.5" thickBot="1" x14ac:dyDescent="0.3">
      <c r="A2873" s="110" t="s">
        <v>592</v>
      </c>
      <c r="B2873" s="68">
        <v>1</v>
      </c>
      <c r="C2873" s="68">
        <v>59800.059029999997</v>
      </c>
      <c r="D2873" s="68">
        <v>59800.059029999997</v>
      </c>
      <c r="E2873" s="68">
        <v>15.98</v>
      </c>
      <c r="F2873" s="74">
        <v>8.0000000000000004E-4</v>
      </c>
      <c r="K2873" s="237" t="str">
        <f>A2880</f>
        <v>A</v>
      </c>
      <c r="L2873" s="238"/>
      <c r="M2873" s="117">
        <f>F2880</f>
        <v>2.2000000000000001E-3</v>
      </c>
      <c r="N2873" s="117"/>
      <c r="R2873" s="239" t="str">
        <f t="shared" ref="R2873:R2876" si="231">K2873</f>
        <v>A</v>
      </c>
      <c r="S2873" s="240"/>
      <c r="T2873" s="118">
        <f t="shared" ref="T2873:T2876" si="232">M2873</f>
        <v>2.2000000000000001E-3</v>
      </c>
      <c r="U2873" s="117"/>
      <c r="AP2873" s="135"/>
      <c r="AQ2873" s="144"/>
      <c r="AR2873" s="131"/>
      <c r="AS2873" s="145"/>
    </row>
    <row r="2874" spans="1:45" ht="16.5" thickBot="1" x14ac:dyDescent="0.3">
      <c r="A2874" s="110" t="s">
        <v>618</v>
      </c>
      <c r="B2874" s="68">
        <v>3</v>
      </c>
      <c r="C2874" s="68">
        <v>1859.0187800000001</v>
      </c>
      <c r="D2874" s="68">
        <v>619.67292999999995</v>
      </c>
      <c r="E2874" s="68">
        <v>0.17</v>
      </c>
      <c r="F2874" s="74">
        <v>0.91820000000000002</v>
      </c>
      <c r="K2874" s="237" t="str">
        <f>A2874</f>
        <v>A*Rep</v>
      </c>
      <c r="L2874" s="238"/>
      <c r="M2874" s="117">
        <f>F2874</f>
        <v>0.91820000000000002</v>
      </c>
      <c r="N2874" s="119"/>
      <c r="R2874" s="239" t="str">
        <f t="shared" si="231"/>
        <v>A*Rep</v>
      </c>
      <c r="S2874" s="240"/>
      <c r="T2874" s="118">
        <f t="shared" si="232"/>
        <v>0.91820000000000002</v>
      </c>
      <c r="U2874" s="119"/>
      <c r="AP2874" s="141"/>
      <c r="AQ2874" s="142"/>
      <c r="AR2874" s="128"/>
    </row>
    <row r="2875" spans="1:45" ht="16.5" thickBot="1" x14ac:dyDescent="0.3">
      <c r="A2875" s="110" t="s">
        <v>593</v>
      </c>
      <c r="B2875" s="68">
        <v>3</v>
      </c>
      <c r="C2875" s="68">
        <v>29844.122930000001</v>
      </c>
      <c r="D2875" s="68">
        <v>9948.0409799999998</v>
      </c>
      <c r="E2875" s="68">
        <v>2.66</v>
      </c>
      <c r="F2875" s="74">
        <v>7.9399999999999998E-2</v>
      </c>
      <c r="K2875" s="237" t="str">
        <f>A2875</f>
        <v>B</v>
      </c>
      <c r="L2875" s="238"/>
      <c r="M2875" s="117">
        <f>F2875</f>
        <v>7.9399999999999998E-2</v>
      </c>
      <c r="N2875" s="117"/>
      <c r="R2875" s="239" t="str">
        <f t="shared" si="231"/>
        <v>B</v>
      </c>
      <c r="S2875" s="240"/>
      <c r="T2875" s="118">
        <f t="shared" si="232"/>
        <v>7.9399999999999998E-2</v>
      </c>
      <c r="U2875" s="117"/>
      <c r="AP2875" s="141"/>
      <c r="AQ2875" s="142"/>
      <c r="AR2875" s="128"/>
    </row>
    <row r="2876" spans="1:45" ht="15.75" x14ac:dyDescent="0.25">
      <c r="A2876" s="109" t="s">
        <v>619</v>
      </c>
      <c r="B2876" s="77">
        <v>3</v>
      </c>
      <c r="C2876" s="77">
        <v>7001.4354300000005</v>
      </c>
      <c r="D2876" s="77">
        <v>2333.8118100000002</v>
      </c>
      <c r="E2876" s="77">
        <v>0.62</v>
      </c>
      <c r="F2876" s="78">
        <v>0.6089</v>
      </c>
      <c r="K2876" s="237" t="str">
        <f>A2876</f>
        <v>A*B</v>
      </c>
      <c r="L2876" s="238"/>
      <c r="M2876" s="117">
        <f>F2876</f>
        <v>0.6089</v>
      </c>
      <c r="N2876" s="117"/>
      <c r="R2876" s="239" t="str">
        <f t="shared" si="231"/>
        <v>A*B</v>
      </c>
      <c r="S2876" s="240"/>
      <c r="T2876" s="118">
        <f t="shared" si="232"/>
        <v>0.6089</v>
      </c>
      <c r="U2876" s="117"/>
      <c r="AP2876" s="127"/>
      <c r="AQ2876" s="137"/>
      <c r="AR2876" s="128"/>
    </row>
    <row r="2877" spans="1:45" ht="16.5" thickBot="1" x14ac:dyDescent="0.3">
      <c r="A2877" s="65"/>
      <c r="K2877" s="231" t="s">
        <v>1120</v>
      </c>
      <c r="L2877" s="232"/>
      <c r="M2877" s="233">
        <f>B2869</f>
        <v>26.25189</v>
      </c>
      <c r="N2877" s="234"/>
      <c r="R2877" s="235" t="s">
        <v>1120</v>
      </c>
      <c r="S2877" s="236"/>
      <c r="T2877" s="233">
        <f>M2877</f>
        <v>26.25189</v>
      </c>
      <c r="U2877" s="234"/>
      <c r="AP2877" s="127"/>
      <c r="AQ2877" s="137"/>
      <c r="AR2877" s="128"/>
    </row>
    <row r="2878" spans="1:45" ht="25.5" customHeight="1" thickBot="1" x14ac:dyDescent="0.3">
      <c r="A2878" s="253" t="s">
        <v>620</v>
      </c>
      <c r="B2878" s="252"/>
      <c r="C2878" s="252"/>
      <c r="D2878" s="252"/>
      <c r="E2878" s="252"/>
      <c r="F2878" s="252"/>
      <c r="J2878">
        <v>1</v>
      </c>
      <c r="AP2878" s="114"/>
      <c r="AQ2878" s="114"/>
      <c r="AR2878" s="114"/>
      <c r="AS2878" s="114"/>
    </row>
    <row r="2879" spans="1:45" ht="39.75" thickBot="1" x14ac:dyDescent="0.3">
      <c r="A2879" s="84" t="s">
        <v>605</v>
      </c>
      <c r="B2879" s="83" t="s">
        <v>606</v>
      </c>
      <c r="C2879" s="83" t="s">
        <v>617</v>
      </c>
      <c r="D2879" s="83" t="s">
        <v>608</v>
      </c>
      <c r="E2879" s="83" t="s">
        <v>609</v>
      </c>
      <c r="F2879" s="95" t="s">
        <v>610</v>
      </c>
      <c r="J2879">
        <v>2</v>
      </c>
      <c r="AP2879" s="146"/>
      <c r="AQ2879" s="146"/>
      <c r="AR2879" s="146"/>
    </row>
    <row r="2880" spans="1:45" x14ac:dyDescent="0.25">
      <c r="A2880" s="109" t="s">
        <v>592</v>
      </c>
      <c r="B2880" s="77">
        <v>1</v>
      </c>
      <c r="C2880" s="77">
        <v>59800.059029999997</v>
      </c>
      <c r="D2880" s="77">
        <v>59800.059029999997</v>
      </c>
      <c r="E2880" s="77">
        <v>96.5</v>
      </c>
      <c r="F2880" s="78">
        <v>2.2000000000000001E-3</v>
      </c>
      <c r="J2880">
        <v>3</v>
      </c>
      <c r="AP2880" s="146"/>
      <c r="AQ2880" s="146"/>
      <c r="AR2880" s="146"/>
    </row>
    <row r="2881" spans="1:44" x14ac:dyDescent="0.25">
      <c r="A2881" s="79"/>
      <c r="J2881">
        <v>4</v>
      </c>
      <c r="AP2881" s="146"/>
      <c r="AQ2881" s="146"/>
      <c r="AR2881" s="146"/>
    </row>
    <row r="2882" spans="1:44" x14ac:dyDescent="0.25">
      <c r="A2882" s="79"/>
      <c r="J2882">
        <v>5</v>
      </c>
      <c r="AP2882" s="147"/>
      <c r="AQ2882" s="147"/>
      <c r="AR2882" s="147"/>
    </row>
    <row r="2883" spans="1:44" x14ac:dyDescent="0.25">
      <c r="J2883">
        <v>6</v>
      </c>
      <c r="AP2883" s="146"/>
      <c r="AQ2883" s="146"/>
      <c r="AR2883" s="146"/>
    </row>
    <row r="2884" spans="1:44" x14ac:dyDescent="0.25">
      <c r="A2884" s="80"/>
      <c r="J2884">
        <v>7</v>
      </c>
      <c r="AP2884" s="146"/>
      <c r="AQ2884" s="146"/>
      <c r="AR2884" s="146"/>
    </row>
    <row r="2885" spans="1:44" ht="31.5" x14ac:dyDescent="0.25">
      <c r="A2885" s="64" t="s">
        <v>590</v>
      </c>
      <c r="J2885">
        <v>8</v>
      </c>
      <c r="AB2885" s="220"/>
      <c r="AC2885" s="220"/>
      <c r="AD2885" s="148" t="str">
        <f>U2871</f>
        <v>Variable dependiente: NF1ha</v>
      </c>
      <c r="AE2885" s="1"/>
      <c r="AF2885" s="148"/>
      <c r="AG2885" s="1"/>
      <c r="AH2885" s="148"/>
      <c r="AI2885" s="1"/>
      <c r="AJ2885" s="148"/>
      <c r="AK2885" s="1"/>
      <c r="AL2885" s="148"/>
      <c r="AM2885" s="1"/>
      <c r="AN2885" s="148"/>
      <c r="AO2885" s="1"/>
      <c r="AP2885" s="148"/>
      <c r="AQ2885" s="1"/>
    </row>
    <row r="2886" spans="1:44" ht="15.75" x14ac:dyDescent="0.25">
      <c r="A2886" s="79"/>
      <c r="J2886">
        <v>9</v>
      </c>
      <c r="AB2886" s="220"/>
      <c r="AC2886" s="220"/>
      <c r="AD2886" s="148"/>
      <c r="AE2886" s="1"/>
      <c r="AF2886" s="148" t="str">
        <f>U2899</f>
        <v>Variable dependiente: NF2ha</v>
      </c>
      <c r="AG2886" s="1"/>
      <c r="AH2886" s="148"/>
      <c r="AI2886" s="1"/>
      <c r="AJ2886" s="148"/>
      <c r="AK2886" s="1"/>
      <c r="AL2886" s="148"/>
      <c r="AM2886" s="1"/>
      <c r="AN2886" s="148"/>
      <c r="AO2886" s="1"/>
      <c r="AP2886" s="148"/>
      <c r="AQ2886" s="1"/>
    </row>
    <row r="2887" spans="1:44" ht="25.5" x14ac:dyDescent="0.25">
      <c r="A2887" s="81" t="s">
        <v>595</v>
      </c>
      <c r="J2887">
        <v>10</v>
      </c>
      <c r="AB2887" s="220"/>
      <c r="AC2887" s="220"/>
      <c r="AD2887" s="148"/>
      <c r="AE2887" s="1"/>
      <c r="AF2887" s="148"/>
      <c r="AG2887" s="1"/>
      <c r="AH2887" t="str">
        <f>U2927</f>
        <v>Variable dependiente: NF3ha</v>
      </c>
      <c r="AI2887" s="1"/>
      <c r="AJ2887" s="148"/>
      <c r="AK2887" s="1"/>
      <c r="AL2887" s="148"/>
      <c r="AM2887" s="1"/>
      <c r="AN2887" s="148"/>
      <c r="AO2887" s="1"/>
      <c r="AP2887" s="148"/>
      <c r="AQ2887" s="1"/>
    </row>
    <row r="2888" spans="1:44" ht="15.75" x14ac:dyDescent="0.25">
      <c r="A2888" s="81"/>
      <c r="J2888">
        <v>11</v>
      </c>
      <c r="V2888" s="220"/>
      <c r="W2888" s="220"/>
      <c r="X2888" s="148"/>
      <c r="Y2888" s="1"/>
      <c r="Z2888" s="148"/>
      <c r="AA2888" s="1"/>
      <c r="AB2888" s="148"/>
      <c r="AC2888" s="1"/>
      <c r="AD2888" s="148"/>
      <c r="AE2888" s="1"/>
      <c r="AF2888" s="148"/>
      <c r="AG2888" s="1"/>
      <c r="AH2888" s="148"/>
      <c r="AI2888" s="1"/>
      <c r="AJ2888" s="148" t="str">
        <f>U2955</f>
        <v>Variable dependiente: NF4ha</v>
      </c>
      <c r="AK2888" s="149"/>
    </row>
    <row r="2889" spans="1:44" ht="38.25" x14ac:dyDescent="0.25">
      <c r="A2889" s="81" t="s">
        <v>855</v>
      </c>
      <c r="J2889">
        <v>12</v>
      </c>
      <c r="X2889" s="148"/>
      <c r="Y2889" s="1"/>
      <c r="Z2889" s="148"/>
      <c r="AA2889" s="1"/>
      <c r="AB2889" s="148"/>
      <c r="AC2889" s="1"/>
      <c r="AD2889" s="148"/>
      <c r="AE2889" s="1"/>
      <c r="AF2889" s="148"/>
      <c r="AG2889" s="1"/>
      <c r="AH2889" s="148"/>
      <c r="AI2889" s="1"/>
      <c r="AJ2889" s="148"/>
      <c r="AK2889" s="149"/>
      <c r="AL2889" t="str">
        <f>U2983</f>
        <v>Variable dependiente: NFCha</v>
      </c>
    </row>
    <row r="2890" spans="1:44" ht="15.75" thickBot="1" x14ac:dyDescent="0.3">
      <c r="A2890" s="65"/>
      <c r="J2890">
        <v>13</v>
      </c>
      <c r="AN2890" t="str">
        <f>U3011</f>
        <v>Variable dependiente: NFTha</v>
      </c>
    </row>
    <row r="2891" spans="1:44" ht="39.75" thickBot="1" x14ac:dyDescent="0.3">
      <c r="A2891" s="90" t="s">
        <v>605</v>
      </c>
      <c r="B2891" s="91" t="s">
        <v>606</v>
      </c>
      <c r="C2891" s="91" t="s">
        <v>607</v>
      </c>
      <c r="D2891" s="91" t="s">
        <v>608</v>
      </c>
      <c r="E2891" s="91" t="s">
        <v>609</v>
      </c>
      <c r="F2891" s="92" t="s">
        <v>610</v>
      </c>
      <c r="J2891">
        <v>14</v>
      </c>
      <c r="AP2891" t="str">
        <f>U3039</f>
        <v>Variable dependiente: PF1ha</v>
      </c>
    </row>
    <row r="2892" spans="1:44" ht="15.75" thickBot="1" x14ac:dyDescent="0.3">
      <c r="A2892" s="110" t="s">
        <v>611</v>
      </c>
      <c r="B2892" s="68">
        <v>13</v>
      </c>
      <c r="C2892" s="68">
        <v>619293.47510000004</v>
      </c>
      <c r="D2892" s="68">
        <v>47637.959600000002</v>
      </c>
      <c r="E2892" s="68">
        <v>10.09</v>
      </c>
      <c r="F2892" s="74" t="s">
        <v>621</v>
      </c>
      <c r="J2892">
        <v>15</v>
      </c>
      <c r="AR2892" t="str">
        <f>U3067</f>
        <v>Variable dependiente: PF2ha</v>
      </c>
    </row>
    <row r="2893" spans="1:44" ht="15.75" thickBot="1" x14ac:dyDescent="0.3">
      <c r="A2893" s="110" t="s">
        <v>612</v>
      </c>
      <c r="B2893" s="68">
        <v>18</v>
      </c>
      <c r="C2893" s="68">
        <v>85022.240399999995</v>
      </c>
      <c r="D2893" s="68">
        <v>4723.4578000000001</v>
      </c>
      <c r="E2893" s="68"/>
      <c r="F2893" s="74"/>
      <c r="J2893">
        <v>16</v>
      </c>
    </row>
    <row r="2894" spans="1:44" ht="25.5" x14ac:dyDescent="0.25">
      <c r="A2894" s="109" t="s">
        <v>613</v>
      </c>
      <c r="B2894" s="77">
        <v>31</v>
      </c>
      <c r="C2894" s="77">
        <v>704315.71550000005</v>
      </c>
      <c r="D2894" s="77"/>
      <c r="E2894" s="77"/>
      <c r="F2894" s="78"/>
      <c r="J2894">
        <v>17</v>
      </c>
    </row>
    <row r="2895" spans="1:44" ht="15.75" thickBot="1" x14ac:dyDescent="0.3">
      <c r="A2895" s="65"/>
      <c r="J2895">
        <v>18</v>
      </c>
    </row>
    <row r="2896" spans="1:44" ht="27" thickBot="1" x14ac:dyDescent="0.3">
      <c r="A2896" s="93" t="s">
        <v>614</v>
      </c>
      <c r="B2896" s="91" t="s">
        <v>615</v>
      </c>
      <c r="C2896" s="91" t="s">
        <v>616</v>
      </c>
      <c r="D2896" s="92" t="s">
        <v>856</v>
      </c>
      <c r="J2896">
        <v>19</v>
      </c>
    </row>
    <row r="2897" spans="1:21" x14ac:dyDescent="0.25">
      <c r="A2897" s="94">
        <v>0.87928399999999995</v>
      </c>
      <c r="B2897" s="77">
        <v>26.59337</v>
      </c>
      <c r="C2897" s="77">
        <v>68.727419999999995</v>
      </c>
      <c r="D2897" s="78">
        <v>258.43810000000002</v>
      </c>
      <c r="J2897">
        <v>20</v>
      </c>
    </row>
    <row r="2898" spans="1:21" ht="15.75" thickBot="1" x14ac:dyDescent="0.3">
      <c r="A2898" s="65"/>
      <c r="J2898">
        <v>21</v>
      </c>
    </row>
    <row r="2899" spans="1:21" ht="39.75" thickBot="1" x14ac:dyDescent="0.3">
      <c r="A2899" s="90" t="s">
        <v>605</v>
      </c>
      <c r="B2899" s="91" t="s">
        <v>606</v>
      </c>
      <c r="C2899" s="91" t="s">
        <v>617</v>
      </c>
      <c r="D2899" s="91" t="s">
        <v>608</v>
      </c>
      <c r="E2899" s="91" t="s">
        <v>609</v>
      </c>
      <c r="F2899" s="92" t="s">
        <v>610</v>
      </c>
      <c r="K2899" s="241" t="s">
        <v>1119</v>
      </c>
      <c r="L2899" s="241"/>
      <c r="M2899" s="112" t="str">
        <f>F2899</f>
        <v>Pr &gt; F</v>
      </c>
      <c r="N2899" s="113" t="str">
        <f>A2889</f>
        <v>Variable dependiente: NF2ha</v>
      </c>
      <c r="R2899" s="242" t="str">
        <f>K2899</f>
        <v>Fuente de variación (FV)</v>
      </c>
      <c r="S2899" s="242"/>
      <c r="T2899" s="112"/>
      <c r="U2899" s="114" t="str">
        <f>N2899</f>
        <v>Variable dependiente: NF2ha</v>
      </c>
    </row>
    <row r="2900" spans="1:21" ht="16.5" thickBot="1" x14ac:dyDescent="0.3">
      <c r="A2900" s="110" t="s">
        <v>594</v>
      </c>
      <c r="B2900" s="68">
        <v>3</v>
      </c>
      <c r="C2900" s="68">
        <v>68127.893100000001</v>
      </c>
      <c r="D2900" s="68">
        <v>22709.297699999999</v>
      </c>
      <c r="E2900" s="68">
        <v>4.8099999999999996</v>
      </c>
      <c r="F2900" s="74">
        <v>1.2500000000000001E-2</v>
      </c>
      <c r="K2900" s="243" t="str">
        <f>A2900</f>
        <v>Rep</v>
      </c>
      <c r="L2900" s="244"/>
      <c r="M2900" s="115">
        <f>F2900</f>
        <v>1.2500000000000001E-2</v>
      </c>
      <c r="N2900" s="115"/>
      <c r="R2900" s="245" t="str">
        <f>K2900</f>
        <v>Rep</v>
      </c>
      <c r="S2900" s="246"/>
      <c r="T2900" s="116">
        <f>M2900</f>
        <v>1.2500000000000001E-2</v>
      </c>
      <c r="U2900" s="115"/>
    </row>
    <row r="2901" spans="1:21" ht="16.5" thickBot="1" x14ac:dyDescent="0.3">
      <c r="A2901" s="110" t="s">
        <v>592</v>
      </c>
      <c r="B2901" s="68">
        <v>1</v>
      </c>
      <c r="C2901" s="68">
        <v>5425.6944000000003</v>
      </c>
      <c r="D2901" s="68">
        <v>5425.6944000000003</v>
      </c>
      <c r="E2901" s="68">
        <v>1.1499999999999999</v>
      </c>
      <c r="F2901" s="74">
        <v>0.29799999999999999</v>
      </c>
      <c r="K2901" s="237" t="str">
        <f>A2908</f>
        <v>A</v>
      </c>
      <c r="L2901" s="238"/>
      <c r="M2901" s="117">
        <f>F2908</f>
        <v>0.438</v>
      </c>
      <c r="N2901" s="117"/>
      <c r="R2901" s="239" t="str">
        <f t="shared" ref="R2901:R2904" si="233">K2901</f>
        <v>A</v>
      </c>
      <c r="S2901" s="240"/>
      <c r="T2901" s="118">
        <f t="shared" ref="T2901:T2904" si="234">M2901</f>
        <v>0.438</v>
      </c>
      <c r="U2901" s="117"/>
    </row>
    <row r="2902" spans="1:21" ht="16.5" thickBot="1" x14ac:dyDescent="0.3">
      <c r="A2902" s="110" t="s">
        <v>618</v>
      </c>
      <c r="B2902" s="68">
        <v>3</v>
      </c>
      <c r="C2902" s="68">
        <v>20442.0167</v>
      </c>
      <c r="D2902" s="68">
        <v>6814.0056000000004</v>
      </c>
      <c r="E2902" s="68">
        <v>1.44</v>
      </c>
      <c r="F2902" s="74">
        <v>0.26350000000000001</v>
      </c>
      <c r="K2902" s="237" t="str">
        <f>A2902</f>
        <v>A*Rep</v>
      </c>
      <c r="L2902" s="238"/>
      <c r="M2902" s="117">
        <f>F2902</f>
        <v>0.26350000000000001</v>
      </c>
      <c r="N2902" s="119"/>
      <c r="R2902" s="239" t="str">
        <f t="shared" si="233"/>
        <v>A*Rep</v>
      </c>
      <c r="S2902" s="240"/>
      <c r="T2902" s="118">
        <f t="shared" si="234"/>
        <v>0.26350000000000001</v>
      </c>
      <c r="U2902" s="119"/>
    </row>
    <row r="2903" spans="1:21" ht="16.5" thickBot="1" x14ac:dyDescent="0.3">
      <c r="A2903" s="110" t="s">
        <v>593</v>
      </c>
      <c r="B2903" s="68">
        <v>3</v>
      </c>
      <c r="C2903" s="68">
        <v>498731.0209</v>
      </c>
      <c r="D2903" s="68">
        <v>166243.67360000001</v>
      </c>
      <c r="E2903" s="68">
        <v>35.200000000000003</v>
      </c>
      <c r="F2903" s="74" t="s">
        <v>621</v>
      </c>
      <c r="K2903" s="237" t="str">
        <f>A2903</f>
        <v>B</v>
      </c>
      <c r="L2903" s="238"/>
      <c r="M2903" s="117" t="str">
        <f>F2903</f>
        <v>&lt;.0001</v>
      </c>
      <c r="N2903" s="117"/>
      <c r="R2903" s="239" t="str">
        <f t="shared" si="233"/>
        <v>B</v>
      </c>
      <c r="S2903" s="240"/>
      <c r="T2903" s="118" t="str">
        <f t="shared" si="234"/>
        <v>&lt;.0001</v>
      </c>
      <c r="U2903" s="117"/>
    </row>
    <row r="2904" spans="1:21" ht="15.75" x14ac:dyDescent="0.25">
      <c r="A2904" s="109" t="s">
        <v>619</v>
      </c>
      <c r="B2904" s="77">
        <v>3</v>
      </c>
      <c r="C2904" s="77">
        <v>26566.85</v>
      </c>
      <c r="D2904" s="77">
        <v>8855.6167000000005</v>
      </c>
      <c r="E2904" s="77">
        <v>1.87</v>
      </c>
      <c r="F2904" s="78">
        <v>0.17</v>
      </c>
      <c r="K2904" s="237" t="str">
        <f>A2904</f>
        <v>A*B</v>
      </c>
      <c r="L2904" s="238"/>
      <c r="M2904" s="117">
        <f>F2904</f>
        <v>0.17</v>
      </c>
      <c r="N2904" s="117"/>
      <c r="R2904" s="239" t="str">
        <f t="shared" si="233"/>
        <v>A*B</v>
      </c>
      <c r="S2904" s="240"/>
      <c r="T2904" s="118">
        <f t="shared" si="234"/>
        <v>0.17</v>
      </c>
      <c r="U2904" s="117"/>
    </row>
    <row r="2905" spans="1:21" ht="16.5" thickBot="1" x14ac:dyDescent="0.3">
      <c r="A2905" s="65"/>
      <c r="K2905" s="231" t="s">
        <v>1120</v>
      </c>
      <c r="L2905" s="232"/>
      <c r="M2905" s="233">
        <f>B2897</f>
        <v>26.59337</v>
      </c>
      <c r="N2905" s="234"/>
      <c r="R2905" s="235" t="s">
        <v>1120</v>
      </c>
      <c r="S2905" s="236"/>
      <c r="T2905" s="233">
        <f>M2905</f>
        <v>26.59337</v>
      </c>
      <c r="U2905" s="234"/>
    </row>
    <row r="2906" spans="1:21" ht="25.5" customHeight="1" thickBot="1" x14ac:dyDescent="0.3">
      <c r="A2906" s="253" t="s">
        <v>620</v>
      </c>
      <c r="B2906" s="252"/>
      <c r="C2906" s="252"/>
      <c r="D2906" s="252"/>
      <c r="E2906" s="252"/>
      <c r="F2906" s="252"/>
      <c r="J2906">
        <v>1</v>
      </c>
    </row>
    <row r="2907" spans="1:21" ht="39.75" thickBot="1" x14ac:dyDescent="0.3">
      <c r="A2907" s="84" t="s">
        <v>605</v>
      </c>
      <c r="B2907" s="83" t="s">
        <v>606</v>
      </c>
      <c r="C2907" s="83" t="s">
        <v>617</v>
      </c>
      <c r="D2907" s="83" t="s">
        <v>608</v>
      </c>
      <c r="E2907" s="83" t="s">
        <v>609</v>
      </c>
      <c r="F2907" s="95" t="s">
        <v>610</v>
      </c>
      <c r="J2907">
        <v>2</v>
      </c>
    </row>
    <row r="2908" spans="1:21" x14ac:dyDescent="0.25">
      <c r="A2908" s="109" t="s">
        <v>592</v>
      </c>
      <c r="B2908" s="77">
        <v>1</v>
      </c>
      <c r="C2908" s="77">
        <v>5425.69445</v>
      </c>
      <c r="D2908" s="77">
        <v>5425.69445</v>
      </c>
      <c r="E2908" s="77">
        <v>0.8</v>
      </c>
      <c r="F2908" s="78">
        <v>0.438</v>
      </c>
      <c r="J2908">
        <v>3</v>
      </c>
    </row>
    <row r="2909" spans="1:21" x14ac:dyDescent="0.25">
      <c r="A2909" s="79"/>
      <c r="J2909">
        <v>4</v>
      </c>
    </row>
    <row r="2910" spans="1:21" x14ac:dyDescent="0.25">
      <c r="A2910" s="79"/>
      <c r="J2910">
        <v>5</v>
      </c>
    </row>
    <row r="2911" spans="1:21" x14ac:dyDescent="0.25">
      <c r="J2911">
        <v>6</v>
      </c>
    </row>
    <row r="2912" spans="1:21" x14ac:dyDescent="0.25">
      <c r="A2912" s="80"/>
      <c r="J2912">
        <v>7</v>
      </c>
    </row>
    <row r="2913" spans="1:21" ht="31.5" x14ac:dyDescent="0.25">
      <c r="A2913" s="64" t="s">
        <v>590</v>
      </c>
      <c r="J2913">
        <v>8</v>
      </c>
    </row>
    <row r="2914" spans="1:21" x14ac:dyDescent="0.25">
      <c r="A2914" s="79"/>
      <c r="J2914">
        <v>9</v>
      </c>
    </row>
    <row r="2915" spans="1:21" ht="25.5" x14ac:dyDescent="0.25">
      <c r="A2915" s="81" t="s">
        <v>595</v>
      </c>
      <c r="J2915">
        <v>10</v>
      </c>
    </row>
    <row r="2916" spans="1:21" x14ac:dyDescent="0.25">
      <c r="A2916" s="81"/>
      <c r="J2916">
        <v>11</v>
      </c>
    </row>
    <row r="2917" spans="1:21" ht="38.25" x14ac:dyDescent="0.25">
      <c r="A2917" s="81" t="s">
        <v>857</v>
      </c>
      <c r="J2917">
        <v>12</v>
      </c>
    </row>
    <row r="2918" spans="1:21" ht="15.75" thickBot="1" x14ac:dyDescent="0.3">
      <c r="A2918" s="65"/>
      <c r="J2918">
        <v>13</v>
      </c>
    </row>
    <row r="2919" spans="1:21" ht="39.75" thickBot="1" x14ac:dyDescent="0.3">
      <c r="A2919" s="90" t="s">
        <v>605</v>
      </c>
      <c r="B2919" s="91" t="s">
        <v>606</v>
      </c>
      <c r="C2919" s="91" t="s">
        <v>607</v>
      </c>
      <c r="D2919" s="91" t="s">
        <v>608</v>
      </c>
      <c r="E2919" s="91" t="s">
        <v>609</v>
      </c>
      <c r="F2919" s="92" t="s">
        <v>610</v>
      </c>
      <c r="J2919">
        <v>14</v>
      </c>
    </row>
    <row r="2920" spans="1:21" ht="15.75" thickBot="1" x14ac:dyDescent="0.3">
      <c r="A2920" s="110" t="s">
        <v>611</v>
      </c>
      <c r="B2920" s="68">
        <v>13</v>
      </c>
      <c r="C2920" s="68">
        <v>35785.659789999998</v>
      </c>
      <c r="D2920" s="68">
        <v>2752.7430599999998</v>
      </c>
      <c r="E2920" s="68">
        <v>6.16</v>
      </c>
      <c r="F2920" s="74">
        <v>2.9999999999999997E-4</v>
      </c>
      <c r="J2920">
        <v>15</v>
      </c>
    </row>
    <row r="2921" spans="1:21" ht="15.75" thickBot="1" x14ac:dyDescent="0.3">
      <c r="A2921" s="110" t="s">
        <v>612</v>
      </c>
      <c r="B2921" s="68">
        <v>18</v>
      </c>
      <c r="C2921" s="68">
        <v>8047.1210099999998</v>
      </c>
      <c r="D2921" s="68">
        <v>447.06227999999999</v>
      </c>
      <c r="E2921" s="68"/>
      <c r="F2921" s="74"/>
      <c r="J2921">
        <v>16</v>
      </c>
    </row>
    <row r="2922" spans="1:21" ht="25.5" x14ac:dyDescent="0.25">
      <c r="A2922" s="109" t="s">
        <v>613</v>
      </c>
      <c r="B2922" s="77">
        <v>31</v>
      </c>
      <c r="C2922" s="77">
        <v>43832.7808</v>
      </c>
      <c r="D2922" s="77"/>
      <c r="E2922" s="77"/>
      <c r="F2922" s="78"/>
      <c r="J2922">
        <v>17</v>
      </c>
    </row>
    <row r="2923" spans="1:21" ht="15.75" thickBot="1" x14ac:dyDescent="0.3">
      <c r="A2923" s="65"/>
      <c r="J2923">
        <v>18</v>
      </c>
    </row>
    <row r="2924" spans="1:21" ht="27" thickBot="1" x14ac:dyDescent="0.3">
      <c r="A2924" s="93" t="s">
        <v>614</v>
      </c>
      <c r="B2924" s="91" t="s">
        <v>615</v>
      </c>
      <c r="C2924" s="91" t="s">
        <v>616</v>
      </c>
      <c r="D2924" s="92" t="s">
        <v>858</v>
      </c>
      <c r="J2924">
        <v>19</v>
      </c>
    </row>
    <row r="2925" spans="1:21" x14ac:dyDescent="0.25">
      <c r="A2925" s="94">
        <v>0.81641300000000006</v>
      </c>
      <c r="B2925" s="77">
        <v>42.199080000000002</v>
      </c>
      <c r="C2925" s="77">
        <v>21.14385</v>
      </c>
      <c r="D2925" s="78">
        <v>50.104999999999997</v>
      </c>
      <c r="J2925">
        <v>20</v>
      </c>
    </row>
    <row r="2926" spans="1:21" ht="15.75" thickBot="1" x14ac:dyDescent="0.3">
      <c r="A2926" s="65"/>
      <c r="J2926">
        <v>21</v>
      </c>
    </row>
    <row r="2927" spans="1:21" ht="39.75" thickBot="1" x14ac:dyDescent="0.3">
      <c r="A2927" s="90" t="s">
        <v>605</v>
      </c>
      <c r="B2927" s="91" t="s">
        <v>606</v>
      </c>
      <c r="C2927" s="91" t="s">
        <v>617</v>
      </c>
      <c r="D2927" s="91" t="s">
        <v>608</v>
      </c>
      <c r="E2927" s="91" t="s">
        <v>609</v>
      </c>
      <c r="F2927" s="92" t="s">
        <v>610</v>
      </c>
      <c r="K2927" s="241" t="s">
        <v>1119</v>
      </c>
      <c r="L2927" s="241"/>
      <c r="M2927" s="112" t="str">
        <f>F2927</f>
        <v>Pr &gt; F</v>
      </c>
      <c r="N2927" s="113" t="str">
        <f>A2917</f>
        <v>Variable dependiente: NF3ha</v>
      </c>
      <c r="R2927" s="242" t="str">
        <f>K2927</f>
        <v>Fuente de variación (FV)</v>
      </c>
      <c r="S2927" s="242"/>
      <c r="T2927" s="112"/>
      <c r="U2927" s="114" t="str">
        <f>N2927</f>
        <v>Variable dependiente: NF3ha</v>
      </c>
    </row>
    <row r="2928" spans="1:21" ht="16.5" thickBot="1" x14ac:dyDescent="0.3">
      <c r="A2928" s="110" t="s">
        <v>594</v>
      </c>
      <c r="B2928" s="68">
        <v>3</v>
      </c>
      <c r="C2928" s="68">
        <v>2334.48335</v>
      </c>
      <c r="D2928" s="68">
        <v>778.16111999999998</v>
      </c>
      <c r="E2928" s="68">
        <v>1.74</v>
      </c>
      <c r="F2928" s="74">
        <v>0.1946</v>
      </c>
      <c r="K2928" s="243" t="str">
        <f>A2928</f>
        <v>Rep</v>
      </c>
      <c r="L2928" s="244"/>
      <c r="M2928" s="115">
        <f>F2928</f>
        <v>0.1946</v>
      </c>
      <c r="N2928" s="115"/>
      <c r="R2928" s="245" t="str">
        <f>K2928</f>
        <v>Rep</v>
      </c>
      <c r="S2928" s="246"/>
      <c r="T2928" s="116">
        <f>M2928</f>
        <v>0.1946</v>
      </c>
      <c r="U2928" s="115"/>
    </row>
    <row r="2929" spans="1:21" ht="16.5" thickBot="1" x14ac:dyDescent="0.3">
      <c r="A2929" s="110" t="s">
        <v>592</v>
      </c>
      <c r="B2929" s="68">
        <v>1</v>
      </c>
      <c r="C2929" s="68">
        <v>3541.8736100000001</v>
      </c>
      <c r="D2929" s="68">
        <v>3541.8736100000001</v>
      </c>
      <c r="E2929" s="68">
        <v>7.92</v>
      </c>
      <c r="F2929" s="74">
        <v>1.15E-2</v>
      </c>
      <c r="K2929" s="237" t="str">
        <f>A2936</f>
        <v>A</v>
      </c>
      <c r="L2929" s="238"/>
      <c r="M2929" s="117">
        <f>F2936</f>
        <v>0.16139999999999999</v>
      </c>
      <c r="N2929" s="117"/>
      <c r="R2929" s="239" t="str">
        <f t="shared" ref="R2929:R2932" si="235">K2929</f>
        <v>A</v>
      </c>
      <c r="S2929" s="240"/>
      <c r="T2929" s="118">
        <f t="shared" ref="T2929:T2932" si="236">M2929</f>
        <v>0.16139999999999999</v>
      </c>
      <c r="U2929" s="117"/>
    </row>
    <row r="2930" spans="1:21" ht="16.5" thickBot="1" x14ac:dyDescent="0.3">
      <c r="A2930" s="110" t="s">
        <v>618</v>
      </c>
      <c r="B2930" s="68">
        <v>3</v>
      </c>
      <c r="C2930" s="68">
        <v>3103.88474</v>
      </c>
      <c r="D2930" s="68">
        <v>1034.62825</v>
      </c>
      <c r="E2930" s="68">
        <v>2.31</v>
      </c>
      <c r="F2930" s="74">
        <v>0.1103</v>
      </c>
      <c r="K2930" s="237" t="str">
        <f>A2930</f>
        <v>A*Rep</v>
      </c>
      <c r="L2930" s="238"/>
      <c r="M2930" s="117">
        <f>F2930</f>
        <v>0.1103</v>
      </c>
      <c r="N2930" s="119"/>
      <c r="R2930" s="239" t="str">
        <f t="shared" si="235"/>
        <v>A*Rep</v>
      </c>
      <c r="S2930" s="240"/>
      <c r="T2930" s="118">
        <f t="shared" si="236"/>
        <v>0.1103</v>
      </c>
      <c r="U2930" s="119"/>
    </row>
    <row r="2931" spans="1:21" ht="16.5" thickBot="1" x14ac:dyDescent="0.3">
      <c r="A2931" s="110" t="s">
        <v>593</v>
      </c>
      <c r="B2931" s="68">
        <v>3</v>
      </c>
      <c r="C2931" s="68">
        <v>25490.186129999998</v>
      </c>
      <c r="D2931" s="68">
        <v>8496.7287099999994</v>
      </c>
      <c r="E2931" s="68">
        <v>19.010000000000002</v>
      </c>
      <c r="F2931" s="74" t="s">
        <v>621</v>
      </c>
      <c r="K2931" s="237" t="str">
        <f>A2931</f>
        <v>B</v>
      </c>
      <c r="L2931" s="238"/>
      <c r="M2931" s="117" t="str">
        <f>F2931</f>
        <v>&lt;.0001</v>
      </c>
      <c r="N2931" s="117"/>
      <c r="R2931" s="239" t="str">
        <f t="shared" si="235"/>
        <v>B</v>
      </c>
      <c r="S2931" s="240"/>
      <c r="T2931" s="118" t="str">
        <f t="shared" si="236"/>
        <v>&lt;.0001</v>
      </c>
      <c r="U2931" s="117"/>
    </row>
    <row r="2932" spans="1:21" ht="15.75" x14ac:dyDescent="0.25">
      <c r="A2932" s="109" t="s">
        <v>619</v>
      </c>
      <c r="B2932" s="77">
        <v>3</v>
      </c>
      <c r="C2932" s="77">
        <v>1315.2319600000001</v>
      </c>
      <c r="D2932" s="77">
        <v>438.41064999999998</v>
      </c>
      <c r="E2932" s="77">
        <v>0.98</v>
      </c>
      <c r="F2932" s="78">
        <v>0.42380000000000001</v>
      </c>
      <c r="K2932" s="237" t="str">
        <f>A2932</f>
        <v>A*B</v>
      </c>
      <c r="L2932" s="238"/>
      <c r="M2932" s="117">
        <f>F2932</f>
        <v>0.42380000000000001</v>
      </c>
      <c r="N2932" s="117"/>
      <c r="R2932" s="239" t="str">
        <f t="shared" si="235"/>
        <v>A*B</v>
      </c>
      <c r="S2932" s="240"/>
      <c r="T2932" s="118">
        <f t="shared" si="236"/>
        <v>0.42380000000000001</v>
      </c>
      <c r="U2932" s="117"/>
    </row>
    <row r="2933" spans="1:21" ht="16.5" thickBot="1" x14ac:dyDescent="0.3">
      <c r="A2933" s="65"/>
      <c r="K2933" s="231" t="s">
        <v>1120</v>
      </c>
      <c r="L2933" s="232"/>
      <c r="M2933" s="233">
        <f>B2925</f>
        <v>42.199080000000002</v>
      </c>
      <c r="N2933" s="234"/>
      <c r="R2933" s="235" t="s">
        <v>1120</v>
      </c>
      <c r="S2933" s="236"/>
      <c r="T2933" s="233">
        <f>M2933</f>
        <v>42.199080000000002</v>
      </c>
      <c r="U2933" s="234"/>
    </row>
    <row r="2934" spans="1:21" ht="25.5" customHeight="1" thickBot="1" x14ac:dyDescent="0.3">
      <c r="A2934" s="253" t="s">
        <v>620</v>
      </c>
      <c r="B2934" s="252"/>
      <c r="C2934" s="252"/>
      <c r="D2934" s="252"/>
      <c r="E2934" s="252"/>
      <c r="F2934" s="252"/>
      <c r="J2934">
        <v>1</v>
      </c>
    </row>
    <row r="2935" spans="1:21" ht="39.75" thickBot="1" x14ac:dyDescent="0.3">
      <c r="A2935" s="84" t="s">
        <v>605</v>
      </c>
      <c r="B2935" s="83" t="s">
        <v>606</v>
      </c>
      <c r="C2935" s="83" t="s">
        <v>617</v>
      </c>
      <c r="D2935" s="83" t="s">
        <v>608</v>
      </c>
      <c r="E2935" s="83" t="s">
        <v>609</v>
      </c>
      <c r="F2935" s="95" t="s">
        <v>610</v>
      </c>
      <c r="J2935">
        <v>2</v>
      </c>
    </row>
    <row r="2936" spans="1:21" x14ac:dyDescent="0.25">
      <c r="A2936" s="109" t="s">
        <v>592</v>
      </c>
      <c r="B2936" s="77">
        <v>1</v>
      </c>
      <c r="C2936" s="77">
        <v>3541.8736130000002</v>
      </c>
      <c r="D2936" s="77">
        <v>3541.8736130000002</v>
      </c>
      <c r="E2936" s="77">
        <v>3.42</v>
      </c>
      <c r="F2936" s="78">
        <v>0.16139999999999999</v>
      </c>
      <c r="J2936">
        <v>3</v>
      </c>
    </row>
    <row r="2937" spans="1:21" x14ac:dyDescent="0.25">
      <c r="A2937" s="79"/>
      <c r="J2937">
        <v>4</v>
      </c>
    </row>
    <row r="2938" spans="1:21" x14ac:dyDescent="0.25">
      <c r="A2938" s="79"/>
      <c r="J2938">
        <v>5</v>
      </c>
    </row>
    <row r="2939" spans="1:21" x14ac:dyDescent="0.25">
      <c r="J2939">
        <v>6</v>
      </c>
    </row>
    <row r="2940" spans="1:21" x14ac:dyDescent="0.25">
      <c r="A2940" s="80"/>
      <c r="J2940">
        <v>7</v>
      </c>
    </row>
    <row r="2941" spans="1:21" ht="31.5" x14ac:dyDescent="0.25">
      <c r="A2941" s="64" t="s">
        <v>590</v>
      </c>
      <c r="J2941">
        <v>8</v>
      </c>
    </row>
    <row r="2942" spans="1:21" x14ac:dyDescent="0.25">
      <c r="A2942" s="79"/>
      <c r="J2942">
        <v>9</v>
      </c>
    </row>
    <row r="2943" spans="1:21" ht="25.5" x14ac:dyDescent="0.25">
      <c r="A2943" s="81" t="s">
        <v>595</v>
      </c>
      <c r="J2943">
        <v>10</v>
      </c>
    </row>
    <row r="2944" spans="1:21" x14ac:dyDescent="0.25">
      <c r="A2944" s="81"/>
      <c r="J2944">
        <v>11</v>
      </c>
    </row>
    <row r="2945" spans="1:21" ht="38.25" x14ac:dyDescent="0.25">
      <c r="A2945" s="81" t="s">
        <v>859</v>
      </c>
      <c r="J2945">
        <v>12</v>
      </c>
    </row>
    <row r="2946" spans="1:21" ht="15.75" thickBot="1" x14ac:dyDescent="0.3">
      <c r="A2946" s="65"/>
      <c r="J2946">
        <v>13</v>
      </c>
    </row>
    <row r="2947" spans="1:21" ht="39.75" thickBot="1" x14ac:dyDescent="0.3">
      <c r="A2947" s="90" t="s">
        <v>605</v>
      </c>
      <c r="B2947" s="91" t="s">
        <v>606</v>
      </c>
      <c r="C2947" s="91" t="s">
        <v>607</v>
      </c>
      <c r="D2947" s="91" t="s">
        <v>608</v>
      </c>
      <c r="E2947" s="91" t="s">
        <v>609</v>
      </c>
      <c r="F2947" s="92" t="s">
        <v>610</v>
      </c>
      <c r="J2947">
        <v>14</v>
      </c>
    </row>
    <row r="2948" spans="1:21" ht="15.75" thickBot="1" x14ac:dyDescent="0.3">
      <c r="A2948" s="110" t="s">
        <v>611</v>
      </c>
      <c r="B2948" s="68">
        <v>13</v>
      </c>
      <c r="C2948" s="68">
        <v>92996.055699999997</v>
      </c>
      <c r="D2948" s="68">
        <v>7153.5427</v>
      </c>
      <c r="E2948" s="68">
        <v>2.2000000000000002</v>
      </c>
      <c r="F2948" s="74">
        <v>6.1100000000000002E-2</v>
      </c>
      <c r="J2948">
        <v>15</v>
      </c>
    </row>
    <row r="2949" spans="1:21" ht="15.75" thickBot="1" x14ac:dyDescent="0.3">
      <c r="A2949" s="110" t="s">
        <v>612</v>
      </c>
      <c r="B2949" s="68">
        <v>18</v>
      </c>
      <c r="C2949" s="68">
        <v>58603.211199999998</v>
      </c>
      <c r="D2949" s="68">
        <v>3255.7339999999999</v>
      </c>
      <c r="E2949" s="68"/>
      <c r="F2949" s="74"/>
      <c r="J2949">
        <v>16</v>
      </c>
    </row>
    <row r="2950" spans="1:21" ht="25.5" x14ac:dyDescent="0.25">
      <c r="A2950" s="109" t="s">
        <v>613</v>
      </c>
      <c r="B2950" s="77">
        <v>31</v>
      </c>
      <c r="C2950" s="77">
        <v>151599.26689999999</v>
      </c>
      <c r="D2950" s="77"/>
      <c r="E2950" s="77"/>
      <c r="F2950" s="78"/>
      <c r="J2950">
        <v>17</v>
      </c>
    </row>
    <row r="2951" spans="1:21" ht="15.75" thickBot="1" x14ac:dyDescent="0.3">
      <c r="A2951" s="65"/>
      <c r="J2951">
        <v>18</v>
      </c>
    </row>
    <row r="2952" spans="1:21" ht="27" thickBot="1" x14ac:dyDescent="0.3">
      <c r="A2952" s="93" t="s">
        <v>614</v>
      </c>
      <c r="B2952" s="91" t="s">
        <v>615</v>
      </c>
      <c r="C2952" s="91" t="s">
        <v>616</v>
      </c>
      <c r="D2952" s="92" t="s">
        <v>860</v>
      </c>
      <c r="J2952">
        <v>19</v>
      </c>
    </row>
    <row r="2953" spans="1:21" x14ac:dyDescent="0.25">
      <c r="A2953" s="94">
        <v>0.61343300000000001</v>
      </c>
      <c r="B2953" s="77">
        <v>38.38579</v>
      </c>
      <c r="C2953" s="77">
        <v>57.059040000000003</v>
      </c>
      <c r="D2953" s="78">
        <v>148.6463</v>
      </c>
      <c r="J2953">
        <v>20</v>
      </c>
    </row>
    <row r="2954" spans="1:21" ht="15.75" thickBot="1" x14ac:dyDescent="0.3">
      <c r="A2954" s="65"/>
      <c r="J2954">
        <v>21</v>
      </c>
    </row>
    <row r="2955" spans="1:21" ht="39.75" thickBot="1" x14ac:dyDescent="0.3">
      <c r="A2955" s="90" t="s">
        <v>605</v>
      </c>
      <c r="B2955" s="91" t="s">
        <v>606</v>
      </c>
      <c r="C2955" s="91" t="s">
        <v>617</v>
      </c>
      <c r="D2955" s="91" t="s">
        <v>608</v>
      </c>
      <c r="E2955" s="91" t="s">
        <v>609</v>
      </c>
      <c r="F2955" s="92" t="s">
        <v>610</v>
      </c>
      <c r="K2955" s="241" t="s">
        <v>1119</v>
      </c>
      <c r="L2955" s="241"/>
      <c r="M2955" s="112" t="str">
        <f>F2955</f>
        <v>Pr &gt; F</v>
      </c>
      <c r="N2955" s="113" t="str">
        <f>A2945</f>
        <v>Variable dependiente: NF4ha</v>
      </c>
      <c r="R2955" s="242" t="str">
        <f>K2955</f>
        <v>Fuente de variación (FV)</v>
      </c>
      <c r="S2955" s="242"/>
      <c r="T2955" s="112"/>
      <c r="U2955" s="114" t="str">
        <f>N2955</f>
        <v>Variable dependiente: NF4ha</v>
      </c>
    </row>
    <row r="2956" spans="1:21" ht="16.5" thickBot="1" x14ac:dyDescent="0.3">
      <c r="A2956" s="110" t="s">
        <v>594</v>
      </c>
      <c r="B2956" s="68">
        <v>3</v>
      </c>
      <c r="C2956" s="68">
        <v>10852.18338</v>
      </c>
      <c r="D2956" s="68">
        <v>3617.39446</v>
      </c>
      <c r="E2956" s="68">
        <v>1.1100000000000001</v>
      </c>
      <c r="F2956" s="74">
        <v>0.3705</v>
      </c>
      <c r="K2956" s="243" t="str">
        <f>A2956</f>
        <v>Rep</v>
      </c>
      <c r="L2956" s="244"/>
      <c r="M2956" s="115">
        <f>F2956</f>
        <v>0.3705</v>
      </c>
      <c r="N2956" s="115"/>
      <c r="R2956" s="245" t="str">
        <f>K2956</f>
        <v>Rep</v>
      </c>
      <c r="S2956" s="246"/>
      <c r="T2956" s="116">
        <f>M2956</f>
        <v>0.3705</v>
      </c>
      <c r="U2956" s="115"/>
    </row>
    <row r="2957" spans="1:21" ht="16.5" thickBot="1" x14ac:dyDescent="0.3">
      <c r="A2957" s="110" t="s">
        <v>592</v>
      </c>
      <c r="B2957" s="68">
        <v>1</v>
      </c>
      <c r="C2957" s="68">
        <v>5083.3444499999996</v>
      </c>
      <c r="D2957" s="68">
        <v>5083.3444499999996</v>
      </c>
      <c r="E2957" s="68">
        <v>1.56</v>
      </c>
      <c r="F2957" s="74">
        <v>0.22750000000000001</v>
      </c>
      <c r="K2957" s="237" t="str">
        <f>A2964</f>
        <v>A</v>
      </c>
      <c r="L2957" s="238"/>
      <c r="M2957" s="117">
        <f>F2964</f>
        <v>0.2742</v>
      </c>
      <c r="N2957" s="117"/>
      <c r="R2957" s="239" t="str">
        <f t="shared" ref="R2957:R2960" si="237">K2957</f>
        <v>A</v>
      </c>
      <c r="S2957" s="240"/>
      <c r="T2957" s="118">
        <f t="shared" ref="T2957:T2960" si="238">M2957</f>
        <v>0.2742</v>
      </c>
      <c r="U2957" s="117"/>
    </row>
    <row r="2958" spans="1:21" ht="16.5" thickBot="1" x14ac:dyDescent="0.3">
      <c r="A2958" s="110" t="s">
        <v>618</v>
      </c>
      <c r="B2958" s="68">
        <v>3</v>
      </c>
      <c r="C2958" s="68">
        <v>8559.6000299999996</v>
      </c>
      <c r="D2958" s="68">
        <v>2853.20001</v>
      </c>
      <c r="E2958" s="68">
        <v>0.88</v>
      </c>
      <c r="F2958" s="74">
        <v>0.47170000000000001</v>
      </c>
      <c r="K2958" s="237" t="str">
        <f>A2958</f>
        <v>A*Rep</v>
      </c>
      <c r="L2958" s="238"/>
      <c r="M2958" s="117">
        <f>F2958</f>
        <v>0.47170000000000001</v>
      </c>
      <c r="N2958" s="119"/>
      <c r="R2958" s="239" t="str">
        <f t="shared" si="237"/>
        <v>A*Rep</v>
      </c>
      <c r="S2958" s="240"/>
      <c r="T2958" s="118">
        <f t="shared" si="238"/>
        <v>0.47170000000000001</v>
      </c>
      <c r="U2958" s="119"/>
    </row>
    <row r="2959" spans="1:21" ht="16.5" thickBot="1" x14ac:dyDescent="0.3">
      <c r="A2959" s="110" t="s">
        <v>593</v>
      </c>
      <c r="B2959" s="68">
        <v>3</v>
      </c>
      <c r="C2959" s="68">
        <v>61924.777829999999</v>
      </c>
      <c r="D2959" s="68">
        <v>20641.59261</v>
      </c>
      <c r="E2959" s="68">
        <v>6.34</v>
      </c>
      <c r="F2959" s="74">
        <v>4.0000000000000001E-3</v>
      </c>
      <c r="K2959" s="237" t="str">
        <f>A2959</f>
        <v>B</v>
      </c>
      <c r="L2959" s="238"/>
      <c r="M2959" s="117">
        <f>F2959</f>
        <v>4.0000000000000001E-3</v>
      </c>
      <c r="N2959" s="117"/>
      <c r="R2959" s="239" t="str">
        <f t="shared" si="237"/>
        <v>B</v>
      </c>
      <c r="S2959" s="240"/>
      <c r="T2959" s="118">
        <f t="shared" si="238"/>
        <v>4.0000000000000001E-3</v>
      </c>
      <c r="U2959" s="117"/>
    </row>
    <row r="2960" spans="1:21" ht="15.75" x14ac:dyDescent="0.25">
      <c r="A2960" s="109" t="s">
        <v>619</v>
      </c>
      <c r="B2960" s="77">
        <v>3</v>
      </c>
      <c r="C2960" s="77">
        <v>6576.15002</v>
      </c>
      <c r="D2960" s="77">
        <v>2192.0500099999999</v>
      </c>
      <c r="E2960" s="77">
        <v>0.67</v>
      </c>
      <c r="F2960" s="78">
        <v>0.57950000000000002</v>
      </c>
      <c r="K2960" s="237" t="str">
        <f>A2960</f>
        <v>A*B</v>
      </c>
      <c r="L2960" s="238"/>
      <c r="M2960" s="117">
        <f>F2960</f>
        <v>0.57950000000000002</v>
      </c>
      <c r="N2960" s="117"/>
      <c r="R2960" s="239" t="str">
        <f t="shared" si="237"/>
        <v>A*B</v>
      </c>
      <c r="S2960" s="240"/>
      <c r="T2960" s="118">
        <f t="shared" si="238"/>
        <v>0.57950000000000002</v>
      </c>
      <c r="U2960" s="117"/>
    </row>
    <row r="2961" spans="1:21" ht="16.5" thickBot="1" x14ac:dyDescent="0.3">
      <c r="A2961" s="65"/>
      <c r="K2961" s="231" t="s">
        <v>1120</v>
      </c>
      <c r="L2961" s="232"/>
      <c r="M2961" s="233">
        <f>B2953</f>
        <v>38.38579</v>
      </c>
      <c r="N2961" s="234"/>
      <c r="R2961" s="235" t="s">
        <v>1120</v>
      </c>
      <c r="S2961" s="236"/>
      <c r="T2961" s="233">
        <f>M2961</f>
        <v>38.38579</v>
      </c>
      <c r="U2961" s="234"/>
    </row>
    <row r="2962" spans="1:21" ht="25.5" customHeight="1" thickBot="1" x14ac:dyDescent="0.3">
      <c r="A2962" s="253" t="s">
        <v>620</v>
      </c>
      <c r="B2962" s="252"/>
      <c r="C2962" s="252"/>
      <c r="D2962" s="252"/>
      <c r="E2962" s="252"/>
      <c r="F2962" s="252"/>
      <c r="J2962">
        <v>1</v>
      </c>
    </row>
    <row r="2963" spans="1:21" ht="39.75" thickBot="1" x14ac:dyDescent="0.3">
      <c r="A2963" s="84" t="s">
        <v>605</v>
      </c>
      <c r="B2963" s="83" t="s">
        <v>606</v>
      </c>
      <c r="C2963" s="83" t="s">
        <v>617</v>
      </c>
      <c r="D2963" s="83" t="s">
        <v>608</v>
      </c>
      <c r="E2963" s="83" t="s">
        <v>609</v>
      </c>
      <c r="F2963" s="95" t="s">
        <v>610</v>
      </c>
      <c r="J2963">
        <v>2</v>
      </c>
    </row>
    <row r="2964" spans="1:21" x14ac:dyDescent="0.25">
      <c r="A2964" s="109" t="s">
        <v>592</v>
      </c>
      <c r="B2964" s="77">
        <v>1</v>
      </c>
      <c r="C2964" s="77">
        <v>5083.3444499999996</v>
      </c>
      <c r="D2964" s="77">
        <v>5083.3444499999996</v>
      </c>
      <c r="E2964" s="77">
        <v>1.78</v>
      </c>
      <c r="F2964" s="78">
        <v>0.2742</v>
      </c>
      <c r="J2964">
        <v>3</v>
      </c>
    </row>
    <row r="2965" spans="1:21" x14ac:dyDescent="0.25">
      <c r="A2965" s="79"/>
      <c r="J2965">
        <v>4</v>
      </c>
    </row>
    <row r="2966" spans="1:21" x14ac:dyDescent="0.25">
      <c r="A2966" s="79"/>
      <c r="J2966">
        <v>5</v>
      </c>
    </row>
    <row r="2967" spans="1:21" x14ac:dyDescent="0.25">
      <c r="J2967">
        <v>6</v>
      </c>
    </row>
    <row r="2968" spans="1:21" x14ac:dyDescent="0.25">
      <c r="A2968" s="80"/>
      <c r="J2968">
        <v>7</v>
      </c>
    </row>
    <row r="2969" spans="1:21" ht="31.5" x14ac:dyDescent="0.25">
      <c r="A2969" s="64" t="s">
        <v>590</v>
      </c>
      <c r="J2969">
        <v>8</v>
      </c>
    </row>
    <row r="2970" spans="1:21" x14ac:dyDescent="0.25">
      <c r="A2970" s="79"/>
      <c r="J2970">
        <v>9</v>
      </c>
    </row>
    <row r="2971" spans="1:21" ht="25.5" x14ac:dyDescent="0.25">
      <c r="A2971" s="81" t="s">
        <v>595</v>
      </c>
      <c r="J2971">
        <v>10</v>
      </c>
    </row>
    <row r="2972" spans="1:21" x14ac:dyDescent="0.25">
      <c r="A2972" s="81"/>
      <c r="J2972">
        <v>11</v>
      </c>
    </row>
    <row r="2973" spans="1:21" ht="38.25" x14ac:dyDescent="0.25">
      <c r="A2973" s="81" t="s">
        <v>861</v>
      </c>
      <c r="J2973">
        <v>12</v>
      </c>
    </row>
    <row r="2974" spans="1:21" ht="15.75" thickBot="1" x14ac:dyDescent="0.3">
      <c r="A2974" s="65"/>
      <c r="J2974">
        <v>13</v>
      </c>
    </row>
    <row r="2975" spans="1:21" ht="39.75" thickBot="1" x14ac:dyDescent="0.3">
      <c r="A2975" s="90" t="s">
        <v>605</v>
      </c>
      <c r="B2975" s="91" t="s">
        <v>606</v>
      </c>
      <c r="C2975" s="91" t="s">
        <v>607</v>
      </c>
      <c r="D2975" s="91" t="s">
        <v>608</v>
      </c>
      <c r="E2975" s="91" t="s">
        <v>609</v>
      </c>
      <c r="F2975" s="92" t="s">
        <v>610</v>
      </c>
      <c r="J2975">
        <v>14</v>
      </c>
    </row>
    <row r="2976" spans="1:21" ht="15.75" thickBot="1" x14ac:dyDescent="0.3">
      <c r="A2976" s="110" t="s">
        <v>611</v>
      </c>
      <c r="B2976" s="68">
        <v>13</v>
      </c>
      <c r="C2976" s="68">
        <v>1298857.9850000001</v>
      </c>
      <c r="D2976" s="68">
        <v>99912.153000000006</v>
      </c>
      <c r="E2976" s="68">
        <v>15.72</v>
      </c>
      <c r="F2976" s="74" t="s">
        <v>621</v>
      </c>
      <c r="J2976">
        <v>15</v>
      </c>
    </row>
    <row r="2977" spans="1:21" ht="15.75" thickBot="1" x14ac:dyDescent="0.3">
      <c r="A2977" s="110" t="s">
        <v>612</v>
      </c>
      <c r="B2977" s="68">
        <v>18</v>
      </c>
      <c r="C2977" s="68">
        <v>114430.086</v>
      </c>
      <c r="D2977" s="68">
        <v>6357.2269999999999</v>
      </c>
      <c r="E2977" s="68"/>
      <c r="F2977" s="74"/>
      <c r="J2977">
        <v>16</v>
      </c>
    </row>
    <row r="2978" spans="1:21" ht="25.5" x14ac:dyDescent="0.25">
      <c r="A2978" s="109" t="s">
        <v>613</v>
      </c>
      <c r="B2978" s="77">
        <v>31</v>
      </c>
      <c r="C2978" s="77">
        <v>1413288.071</v>
      </c>
      <c r="D2978" s="77"/>
      <c r="E2978" s="77"/>
      <c r="F2978" s="78"/>
      <c r="J2978">
        <v>17</v>
      </c>
    </row>
    <row r="2979" spans="1:21" ht="15.75" thickBot="1" x14ac:dyDescent="0.3">
      <c r="A2979" s="65"/>
      <c r="J2979">
        <v>18</v>
      </c>
    </row>
    <row r="2980" spans="1:21" ht="27" thickBot="1" x14ac:dyDescent="0.3">
      <c r="A2980" s="93" t="s">
        <v>614</v>
      </c>
      <c r="B2980" s="91" t="s">
        <v>615</v>
      </c>
      <c r="C2980" s="91" t="s">
        <v>616</v>
      </c>
      <c r="D2980" s="92" t="s">
        <v>862</v>
      </c>
      <c r="J2980">
        <v>19</v>
      </c>
    </row>
    <row r="2981" spans="1:21" x14ac:dyDescent="0.25">
      <c r="A2981" s="94">
        <v>0.91903299999999999</v>
      </c>
      <c r="B2981" s="77">
        <v>14.72264</v>
      </c>
      <c r="C2981" s="77">
        <v>79.732219999999998</v>
      </c>
      <c r="D2981" s="78">
        <v>541.56190000000004</v>
      </c>
      <c r="J2981">
        <v>20</v>
      </c>
    </row>
    <row r="2982" spans="1:21" ht="15.75" thickBot="1" x14ac:dyDescent="0.3">
      <c r="A2982" s="65"/>
      <c r="J2982">
        <v>21</v>
      </c>
    </row>
    <row r="2983" spans="1:21" ht="39.75" thickBot="1" x14ac:dyDescent="0.3">
      <c r="A2983" s="90" t="s">
        <v>605</v>
      </c>
      <c r="B2983" s="91" t="s">
        <v>606</v>
      </c>
      <c r="C2983" s="91" t="s">
        <v>617</v>
      </c>
      <c r="D2983" s="91" t="s">
        <v>608</v>
      </c>
      <c r="E2983" s="91" t="s">
        <v>609</v>
      </c>
      <c r="F2983" s="92" t="s">
        <v>610</v>
      </c>
      <c r="K2983" s="241" t="s">
        <v>1119</v>
      </c>
      <c r="L2983" s="241"/>
      <c r="M2983" s="112" t="str">
        <f>F2983</f>
        <v>Pr &gt; F</v>
      </c>
      <c r="N2983" s="113" t="str">
        <f>A2973</f>
        <v>Variable dependiente: NFCha</v>
      </c>
      <c r="R2983" s="242" t="str">
        <f>K2983</f>
        <v>Fuente de variación (FV)</v>
      </c>
      <c r="S2983" s="242"/>
      <c r="T2983" s="112"/>
      <c r="U2983" s="114" t="str">
        <f>N2983</f>
        <v>Variable dependiente: NFCha</v>
      </c>
    </row>
    <row r="2984" spans="1:21" ht="16.5" thickBot="1" x14ac:dyDescent="0.3">
      <c r="A2984" s="110" t="s">
        <v>594</v>
      </c>
      <c r="B2984" s="68">
        <v>3</v>
      </c>
      <c r="C2984" s="68">
        <v>215348.45139999999</v>
      </c>
      <c r="D2984" s="68">
        <v>71782.8171</v>
      </c>
      <c r="E2984" s="68">
        <v>11.29</v>
      </c>
      <c r="F2984" s="74">
        <v>2.0000000000000001E-4</v>
      </c>
      <c r="K2984" s="243" t="str">
        <f>A2984</f>
        <v>Rep</v>
      </c>
      <c r="L2984" s="244"/>
      <c r="M2984" s="115">
        <f>F2984</f>
        <v>2.0000000000000001E-4</v>
      </c>
      <c r="N2984" s="115"/>
      <c r="R2984" s="245" t="str">
        <f>K2984</f>
        <v>Rep</v>
      </c>
      <c r="S2984" s="246"/>
      <c r="T2984" s="116">
        <f>M2984</f>
        <v>2.0000000000000001E-4</v>
      </c>
      <c r="U2984" s="115"/>
    </row>
    <row r="2985" spans="1:21" ht="16.5" thickBot="1" x14ac:dyDescent="0.3">
      <c r="A2985" s="110" t="s">
        <v>592</v>
      </c>
      <c r="B2985" s="68">
        <v>1</v>
      </c>
      <c r="C2985" s="68">
        <v>142666.12359999999</v>
      </c>
      <c r="D2985" s="68">
        <v>142666.12359999999</v>
      </c>
      <c r="E2985" s="68">
        <v>22.44</v>
      </c>
      <c r="F2985" s="74">
        <v>2.0000000000000001E-4</v>
      </c>
      <c r="K2985" s="237" t="str">
        <f>A2992</f>
        <v>A</v>
      </c>
      <c r="L2985" s="238"/>
      <c r="M2985" s="117">
        <f>F2992</f>
        <v>4.3499999999999997E-2</v>
      </c>
      <c r="N2985" s="117"/>
      <c r="R2985" s="239" t="str">
        <f t="shared" ref="R2985:R2988" si="239">K2985</f>
        <v>A</v>
      </c>
      <c r="S2985" s="240"/>
      <c r="T2985" s="118">
        <f t="shared" ref="T2985:T2988" si="240">M2985</f>
        <v>4.3499999999999997E-2</v>
      </c>
      <c r="U2985" s="117"/>
    </row>
    <row r="2986" spans="1:21" ht="16.5" thickBot="1" x14ac:dyDescent="0.3">
      <c r="A2986" s="110" t="s">
        <v>618</v>
      </c>
      <c r="B2986" s="68">
        <v>3</v>
      </c>
      <c r="C2986" s="68">
        <v>37770.751400000001</v>
      </c>
      <c r="D2986" s="68">
        <v>12590.2505</v>
      </c>
      <c r="E2986" s="68">
        <v>1.98</v>
      </c>
      <c r="F2986" s="74">
        <v>0.153</v>
      </c>
      <c r="K2986" s="237" t="str">
        <f>A2986</f>
        <v>A*Rep</v>
      </c>
      <c r="L2986" s="238"/>
      <c r="M2986" s="117">
        <f>F2986</f>
        <v>0.153</v>
      </c>
      <c r="N2986" s="119"/>
      <c r="R2986" s="239" t="str">
        <f t="shared" si="239"/>
        <v>A*Rep</v>
      </c>
      <c r="S2986" s="240"/>
      <c r="T2986" s="118">
        <f t="shared" si="240"/>
        <v>0.153</v>
      </c>
      <c r="U2986" s="119"/>
    </row>
    <row r="2987" spans="1:21" ht="16.5" thickBot="1" x14ac:dyDescent="0.3">
      <c r="A2987" s="110" t="s">
        <v>593</v>
      </c>
      <c r="B2987" s="68">
        <v>3</v>
      </c>
      <c r="C2987" s="68">
        <v>873043.33200000005</v>
      </c>
      <c r="D2987" s="68">
        <v>291014.44400000002</v>
      </c>
      <c r="E2987" s="68">
        <v>45.78</v>
      </c>
      <c r="F2987" s="74" t="s">
        <v>621</v>
      </c>
      <c r="K2987" s="237" t="str">
        <f>A2987</f>
        <v>B</v>
      </c>
      <c r="L2987" s="238"/>
      <c r="M2987" s="117" t="str">
        <f>F2987</f>
        <v>&lt;.0001</v>
      </c>
      <c r="N2987" s="117"/>
      <c r="R2987" s="239" t="str">
        <f t="shared" si="239"/>
        <v>B</v>
      </c>
      <c r="S2987" s="240"/>
      <c r="T2987" s="118" t="str">
        <f t="shared" si="240"/>
        <v>&lt;.0001</v>
      </c>
      <c r="U2987" s="117"/>
    </row>
    <row r="2988" spans="1:21" ht="15.75" x14ac:dyDescent="0.25">
      <c r="A2988" s="109" t="s">
        <v>619</v>
      </c>
      <c r="B2988" s="77">
        <v>3</v>
      </c>
      <c r="C2988" s="77">
        <v>30029.326400000002</v>
      </c>
      <c r="D2988" s="77">
        <v>10009.7755</v>
      </c>
      <c r="E2988" s="77">
        <v>1.57</v>
      </c>
      <c r="F2988" s="78">
        <v>0.23019999999999999</v>
      </c>
      <c r="K2988" s="237" t="str">
        <f>A2988</f>
        <v>A*B</v>
      </c>
      <c r="L2988" s="238"/>
      <c r="M2988" s="117">
        <f>F2988</f>
        <v>0.23019999999999999</v>
      </c>
      <c r="N2988" s="117"/>
      <c r="R2988" s="239" t="str">
        <f t="shared" si="239"/>
        <v>A*B</v>
      </c>
      <c r="S2988" s="240"/>
      <c r="T2988" s="118">
        <f t="shared" si="240"/>
        <v>0.23019999999999999</v>
      </c>
      <c r="U2988" s="117"/>
    </row>
    <row r="2989" spans="1:21" ht="16.5" thickBot="1" x14ac:dyDescent="0.3">
      <c r="A2989" s="65"/>
      <c r="K2989" s="231" t="s">
        <v>1120</v>
      </c>
      <c r="L2989" s="232"/>
      <c r="M2989" s="233">
        <f>B2981</f>
        <v>14.72264</v>
      </c>
      <c r="N2989" s="234"/>
      <c r="R2989" s="235" t="s">
        <v>1120</v>
      </c>
      <c r="S2989" s="236"/>
      <c r="T2989" s="233">
        <f>M2989</f>
        <v>14.72264</v>
      </c>
      <c r="U2989" s="234"/>
    </row>
    <row r="2990" spans="1:21" ht="25.5" customHeight="1" thickBot="1" x14ac:dyDescent="0.3">
      <c r="A2990" s="253" t="s">
        <v>620</v>
      </c>
      <c r="B2990" s="252"/>
      <c r="C2990" s="252"/>
      <c r="D2990" s="252"/>
      <c r="E2990" s="252"/>
      <c r="F2990" s="252"/>
      <c r="J2990">
        <v>1</v>
      </c>
    </row>
    <row r="2991" spans="1:21" ht="39.75" thickBot="1" x14ac:dyDescent="0.3">
      <c r="A2991" s="84" t="s">
        <v>605</v>
      </c>
      <c r="B2991" s="83" t="s">
        <v>606</v>
      </c>
      <c r="C2991" s="83" t="s">
        <v>617</v>
      </c>
      <c r="D2991" s="83" t="s">
        <v>608</v>
      </c>
      <c r="E2991" s="83" t="s">
        <v>609</v>
      </c>
      <c r="F2991" s="95" t="s">
        <v>610</v>
      </c>
      <c r="J2991">
        <v>2</v>
      </c>
    </row>
    <row r="2992" spans="1:21" x14ac:dyDescent="0.25">
      <c r="A2992" s="109" t="s">
        <v>592</v>
      </c>
      <c r="B2992" s="77">
        <v>1</v>
      </c>
      <c r="C2992" s="77">
        <v>142666.12359999999</v>
      </c>
      <c r="D2992" s="77">
        <v>142666.12359999999</v>
      </c>
      <c r="E2992" s="77">
        <v>11.33</v>
      </c>
      <c r="F2992" s="78">
        <v>4.3499999999999997E-2</v>
      </c>
      <c r="J2992">
        <v>3</v>
      </c>
    </row>
    <row r="2993" spans="1:10" x14ac:dyDescent="0.25">
      <c r="A2993" s="79"/>
      <c r="J2993">
        <v>4</v>
      </c>
    </row>
    <row r="2994" spans="1:10" x14ac:dyDescent="0.25">
      <c r="A2994" s="79"/>
      <c r="J2994">
        <v>5</v>
      </c>
    </row>
    <row r="2995" spans="1:10" x14ac:dyDescent="0.25">
      <c r="J2995">
        <v>6</v>
      </c>
    </row>
    <row r="2996" spans="1:10" x14ac:dyDescent="0.25">
      <c r="A2996" s="80"/>
      <c r="J2996">
        <v>7</v>
      </c>
    </row>
    <row r="2997" spans="1:10" ht="31.5" x14ac:dyDescent="0.25">
      <c r="A2997" s="64" t="s">
        <v>590</v>
      </c>
      <c r="J2997">
        <v>8</v>
      </c>
    </row>
    <row r="2998" spans="1:10" x14ac:dyDescent="0.25">
      <c r="A2998" s="79"/>
      <c r="J2998">
        <v>9</v>
      </c>
    </row>
    <row r="2999" spans="1:10" ht="25.5" x14ac:dyDescent="0.25">
      <c r="A2999" s="81" t="s">
        <v>595</v>
      </c>
      <c r="J2999">
        <v>10</v>
      </c>
    </row>
    <row r="3000" spans="1:10" x14ac:dyDescent="0.25">
      <c r="A3000" s="81"/>
      <c r="J3000">
        <v>11</v>
      </c>
    </row>
    <row r="3001" spans="1:10" ht="38.25" x14ac:dyDescent="0.25">
      <c r="A3001" s="81" t="s">
        <v>863</v>
      </c>
      <c r="J3001">
        <v>12</v>
      </c>
    </row>
    <row r="3002" spans="1:10" ht="15.75" thickBot="1" x14ac:dyDescent="0.3">
      <c r="A3002" s="65"/>
      <c r="J3002">
        <v>13</v>
      </c>
    </row>
    <row r="3003" spans="1:10" ht="39.75" thickBot="1" x14ac:dyDescent="0.3">
      <c r="A3003" s="90" t="s">
        <v>605</v>
      </c>
      <c r="B3003" s="91" t="s">
        <v>606</v>
      </c>
      <c r="C3003" s="91" t="s">
        <v>607</v>
      </c>
      <c r="D3003" s="91" t="s">
        <v>608</v>
      </c>
      <c r="E3003" s="91" t="s">
        <v>609</v>
      </c>
      <c r="F3003" s="92" t="s">
        <v>610</v>
      </c>
      <c r="J3003">
        <v>14</v>
      </c>
    </row>
    <row r="3004" spans="1:10" ht="15.75" thickBot="1" x14ac:dyDescent="0.3">
      <c r="A3004" s="110" t="s">
        <v>611</v>
      </c>
      <c r="B3004" s="68">
        <v>13</v>
      </c>
      <c r="C3004" s="68">
        <v>1558872.753</v>
      </c>
      <c r="D3004" s="68">
        <v>119913.289</v>
      </c>
      <c r="E3004" s="68">
        <v>22.24</v>
      </c>
      <c r="F3004" s="74" t="s">
        <v>621</v>
      </c>
      <c r="J3004">
        <v>15</v>
      </c>
    </row>
    <row r="3005" spans="1:10" ht="15.75" thickBot="1" x14ac:dyDescent="0.3">
      <c r="A3005" s="110" t="s">
        <v>612</v>
      </c>
      <c r="B3005" s="68">
        <v>18</v>
      </c>
      <c r="C3005" s="68">
        <v>97046.653000000006</v>
      </c>
      <c r="D3005" s="68">
        <v>5391.4809999999998</v>
      </c>
      <c r="E3005" s="68"/>
      <c r="F3005" s="74"/>
      <c r="J3005">
        <v>16</v>
      </c>
    </row>
    <row r="3006" spans="1:10" ht="25.5" x14ac:dyDescent="0.25">
      <c r="A3006" s="109" t="s">
        <v>613</v>
      </c>
      <c r="B3006" s="77">
        <v>31</v>
      </c>
      <c r="C3006" s="77">
        <v>1655919.406</v>
      </c>
      <c r="D3006" s="77"/>
      <c r="E3006" s="77"/>
      <c r="F3006" s="78"/>
      <c r="J3006">
        <v>17</v>
      </c>
    </row>
    <row r="3007" spans="1:10" ht="15.75" thickBot="1" x14ac:dyDescent="0.3">
      <c r="A3007" s="65"/>
      <c r="J3007">
        <v>18</v>
      </c>
    </row>
    <row r="3008" spans="1:10" ht="27" thickBot="1" x14ac:dyDescent="0.3">
      <c r="A3008" s="93" t="s">
        <v>614</v>
      </c>
      <c r="B3008" s="91" t="s">
        <v>615</v>
      </c>
      <c r="C3008" s="91" t="s">
        <v>616</v>
      </c>
      <c r="D3008" s="92" t="s">
        <v>864</v>
      </c>
      <c r="J3008">
        <v>19</v>
      </c>
    </row>
    <row r="3009" spans="1:21" x14ac:dyDescent="0.25">
      <c r="A3009" s="94">
        <v>0.94139399999999995</v>
      </c>
      <c r="B3009" s="77">
        <v>10.63833</v>
      </c>
      <c r="C3009" s="77">
        <v>73.426699999999997</v>
      </c>
      <c r="D3009" s="78">
        <v>690.2088</v>
      </c>
      <c r="J3009">
        <v>20</v>
      </c>
    </row>
    <row r="3010" spans="1:21" ht="15.75" thickBot="1" x14ac:dyDescent="0.3">
      <c r="A3010" s="65"/>
      <c r="J3010">
        <v>21</v>
      </c>
    </row>
    <row r="3011" spans="1:21" ht="39.75" thickBot="1" x14ac:dyDescent="0.3">
      <c r="A3011" s="90" t="s">
        <v>605</v>
      </c>
      <c r="B3011" s="91" t="s">
        <v>606</v>
      </c>
      <c r="C3011" s="91" t="s">
        <v>617</v>
      </c>
      <c r="D3011" s="91" t="s">
        <v>608</v>
      </c>
      <c r="E3011" s="91" t="s">
        <v>609</v>
      </c>
      <c r="F3011" s="92" t="s">
        <v>610</v>
      </c>
      <c r="K3011" s="241" t="s">
        <v>1119</v>
      </c>
      <c r="L3011" s="241"/>
      <c r="M3011" s="112" t="str">
        <f>F3011</f>
        <v>Pr &gt; F</v>
      </c>
      <c r="N3011" s="113" t="str">
        <f>A3001</f>
        <v>Variable dependiente: NFTha</v>
      </c>
      <c r="R3011" s="242" t="str">
        <f>K3011</f>
        <v>Fuente de variación (FV)</v>
      </c>
      <c r="S3011" s="242"/>
      <c r="T3011" s="112"/>
      <c r="U3011" s="114" t="str">
        <f>N3011</f>
        <v>Variable dependiente: NFTha</v>
      </c>
    </row>
    <row r="3012" spans="1:21" ht="16.5" thickBot="1" x14ac:dyDescent="0.3">
      <c r="A3012" s="110" t="s">
        <v>594</v>
      </c>
      <c r="B3012" s="68">
        <v>3</v>
      </c>
      <c r="C3012" s="68">
        <v>134234.34400000001</v>
      </c>
      <c r="D3012" s="68">
        <v>44744.781000000003</v>
      </c>
      <c r="E3012" s="68">
        <v>8.3000000000000007</v>
      </c>
      <c r="F3012" s="74">
        <v>1.1000000000000001E-3</v>
      </c>
      <c r="K3012" s="243" t="str">
        <f>A3012</f>
        <v>Rep</v>
      </c>
      <c r="L3012" s="244"/>
      <c r="M3012" s="115">
        <f>F3012</f>
        <v>1.1000000000000001E-3</v>
      </c>
      <c r="N3012" s="115"/>
      <c r="R3012" s="245" t="str">
        <f>K3012</f>
        <v>Rep</v>
      </c>
      <c r="S3012" s="246"/>
      <c r="T3012" s="116">
        <f>M3012</f>
        <v>1.1000000000000001E-3</v>
      </c>
      <c r="U3012" s="115"/>
    </row>
    <row r="3013" spans="1:21" ht="16.5" thickBot="1" x14ac:dyDescent="0.3">
      <c r="A3013" s="110" t="s">
        <v>592</v>
      </c>
      <c r="B3013" s="68">
        <v>1</v>
      </c>
      <c r="C3013" s="68">
        <v>201609.32500000001</v>
      </c>
      <c r="D3013" s="68">
        <v>201609.32500000001</v>
      </c>
      <c r="E3013" s="68">
        <v>37.39</v>
      </c>
      <c r="F3013" s="74" t="s">
        <v>621</v>
      </c>
      <c r="K3013" s="237" t="str">
        <f>A3020</f>
        <v>A</v>
      </c>
      <c r="L3013" s="238"/>
      <c r="M3013" s="117">
        <f>F3020</f>
        <v>7.0499999999999993E-2</v>
      </c>
      <c r="N3013" s="117"/>
      <c r="R3013" s="239" t="str">
        <f t="shared" ref="R3013:R3016" si="241">K3013</f>
        <v>A</v>
      </c>
      <c r="S3013" s="240"/>
      <c r="T3013" s="118">
        <f t="shared" ref="T3013:T3016" si="242">M3013</f>
        <v>7.0499999999999993E-2</v>
      </c>
      <c r="U3013" s="117"/>
    </row>
    <row r="3014" spans="1:21" ht="16.5" thickBot="1" x14ac:dyDescent="0.3">
      <c r="A3014" s="110" t="s">
        <v>618</v>
      </c>
      <c r="B3014" s="68">
        <v>3</v>
      </c>
      <c r="C3014" s="68">
        <v>79740.396999999997</v>
      </c>
      <c r="D3014" s="68">
        <v>26580.132000000001</v>
      </c>
      <c r="E3014" s="68">
        <v>4.93</v>
      </c>
      <c r="F3014" s="74">
        <v>1.1299999999999999E-2</v>
      </c>
      <c r="K3014" s="237" t="str">
        <f>A3014</f>
        <v>A*Rep</v>
      </c>
      <c r="L3014" s="238"/>
      <c r="M3014" s="117">
        <f>F3014</f>
        <v>1.1299999999999999E-2</v>
      </c>
      <c r="N3014" s="119"/>
      <c r="R3014" s="239" t="str">
        <f t="shared" si="241"/>
        <v>A*Rep</v>
      </c>
      <c r="S3014" s="240"/>
      <c r="T3014" s="118">
        <f t="shared" si="242"/>
        <v>1.1299999999999999E-2</v>
      </c>
      <c r="U3014" s="119"/>
    </row>
    <row r="3015" spans="1:21" ht="16.5" thickBot="1" x14ac:dyDescent="0.3">
      <c r="A3015" s="110" t="s">
        <v>593</v>
      </c>
      <c r="B3015" s="68">
        <v>3</v>
      </c>
      <c r="C3015" s="68">
        <v>1122728.8999999999</v>
      </c>
      <c r="D3015" s="68">
        <v>374242.967</v>
      </c>
      <c r="E3015" s="68">
        <v>69.41</v>
      </c>
      <c r="F3015" s="74" t="s">
        <v>621</v>
      </c>
      <c r="K3015" s="237" t="str">
        <f>A3015</f>
        <v>B</v>
      </c>
      <c r="L3015" s="238"/>
      <c r="M3015" s="117" t="str">
        <f>F3015</f>
        <v>&lt;.0001</v>
      </c>
      <c r="N3015" s="117"/>
      <c r="R3015" s="239" t="str">
        <f t="shared" si="241"/>
        <v>B</v>
      </c>
      <c r="S3015" s="240"/>
      <c r="T3015" s="118" t="str">
        <f t="shared" si="242"/>
        <v>&lt;.0001</v>
      </c>
      <c r="U3015" s="117"/>
    </row>
    <row r="3016" spans="1:21" ht="15.75" x14ac:dyDescent="0.25">
      <c r="A3016" s="109" t="s">
        <v>619</v>
      </c>
      <c r="B3016" s="77">
        <v>3</v>
      </c>
      <c r="C3016" s="77">
        <v>20559.786</v>
      </c>
      <c r="D3016" s="77">
        <v>6853.2619999999997</v>
      </c>
      <c r="E3016" s="77">
        <v>1.27</v>
      </c>
      <c r="F3016" s="78">
        <v>0.31419999999999998</v>
      </c>
      <c r="K3016" s="237" t="str">
        <f>A3016</f>
        <v>A*B</v>
      </c>
      <c r="L3016" s="238"/>
      <c r="M3016" s="117">
        <f>F3016</f>
        <v>0.31419999999999998</v>
      </c>
      <c r="N3016" s="117"/>
      <c r="R3016" s="239" t="str">
        <f t="shared" si="241"/>
        <v>A*B</v>
      </c>
      <c r="S3016" s="240"/>
      <c r="T3016" s="118">
        <f t="shared" si="242"/>
        <v>0.31419999999999998</v>
      </c>
      <c r="U3016" s="117"/>
    </row>
    <row r="3017" spans="1:21" ht="16.5" thickBot="1" x14ac:dyDescent="0.3">
      <c r="A3017" s="65"/>
      <c r="K3017" s="231" t="s">
        <v>1120</v>
      </c>
      <c r="L3017" s="232"/>
      <c r="M3017" s="233">
        <f>B3009</f>
        <v>10.63833</v>
      </c>
      <c r="N3017" s="234"/>
      <c r="R3017" s="235" t="s">
        <v>1120</v>
      </c>
      <c r="S3017" s="236"/>
      <c r="T3017" s="233">
        <f>M3017</f>
        <v>10.63833</v>
      </c>
      <c r="U3017" s="234"/>
    </row>
    <row r="3018" spans="1:21" ht="25.5" customHeight="1" thickBot="1" x14ac:dyDescent="0.3">
      <c r="A3018" s="253" t="s">
        <v>620</v>
      </c>
      <c r="B3018" s="252"/>
      <c r="C3018" s="252"/>
      <c r="D3018" s="252"/>
      <c r="E3018" s="252"/>
      <c r="F3018" s="252"/>
      <c r="J3018">
        <v>1</v>
      </c>
    </row>
    <row r="3019" spans="1:21" ht="39.75" thickBot="1" x14ac:dyDescent="0.3">
      <c r="A3019" s="84" t="s">
        <v>605</v>
      </c>
      <c r="B3019" s="83" t="s">
        <v>606</v>
      </c>
      <c r="C3019" s="83" t="s">
        <v>617</v>
      </c>
      <c r="D3019" s="83" t="s">
        <v>608</v>
      </c>
      <c r="E3019" s="83" t="s">
        <v>609</v>
      </c>
      <c r="F3019" s="95" t="s">
        <v>610</v>
      </c>
      <c r="J3019">
        <v>2</v>
      </c>
    </row>
    <row r="3020" spans="1:21" x14ac:dyDescent="0.25">
      <c r="A3020" s="109" t="s">
        <v>592</v>
      </c>
      <c r="B3020" s="77">
        <v>1</v>
      </c>
      <c r="C3020" s="77">
        <v>201609.32500000001</v>
      </c>
      <c r="D3020" s="77">
        <v>201609.32500000001</v>
      </c>
      <c r="E3020" s="77">
        <v>7.58</v>
      </c>
      <c r="F3020" s="78">
        <v>7.0499999999999993E-2</v>
      </c>
      <c r="J3020">
        <v>3</v>
      </c>
    </row>
    <row r="3021" spans="1:21" x14ac:dyDescent="0.25">
      <c r="A3021" s="79"/>
      <c r="J3021">
        <v>4</v>
      </c>
    </row>
    <row r="3022" spans="1:21" x14ac:dyDescent="0.25">
      <c r="A3022" s="79"/>
      <c r="J3022">
        <v>5</v>
      </c>
    </row>
    <row r="3023" spans="1:21" x14ac:dyDescent="0.25">
      <c r="J3023">
        <v>6</v>
      </c>
    </row>
    <row r="3024" spans="1:21" x14ac:dyDescent="0.25">
      <c r="A3024" s="80"/>
      <c r="J3024">
        <v>7</v>
      </c>
    </row>
    <row r="3025" spans="1:45" ht="31.5" x14ac:dyDescent="0.25">
      <c r="A3025" s="64" t="s">
        <v>590</v>
      </c>
      <c r="J3025">
        <v>8</v>
      </c>
    </row>
    <row r="3026" spans="1:45" x14ac:dyDescent="0.25">
      <c r="A3026" s="79"/>
      <c r="J3026">
        <v>9</v>
      </c>
    </row>
    <row r="3027" spans="1:45" ht="25.5" x14ac:dyDescent="0.25">
      <c r="A3027" s="81" t="s">
        <v>595</v>
      </c>
      <c r="J3027">
        <v>10</v>
      </c>
    </row>
    <row r="3028" spans="1:45" x14ac:dyDescent="0.25">
      <c r="A3028" s="81"/>
      <c r="J3028">
        <v>11</v>
      </c>
    </row>
    <row r="3029" spans="1:45" ht="38.25" x14ac:dyDescent="0.25">
      <c r="A3029" s="81" t="s">
        <v>865</v>
      </c>
      <c r="J3029">
        <v>12</v>
      </c>
    </row>
    <row r="3030" spans="1:45" ht="15.75" thickBot="1" x14ac:dyDescent="0.3">
      <c r="A3030" s="65"/>
      <c r="J3030">
        <v>13</v>
      </c>
    </row>
    <row r="3031" spans="1:45" ht="39.75" thickBot="1" x14ac:dyDescent="0.3">
      <c r="A3031" s="90" t="s">
        <v>605</v>
      </c>
      <c r="B3031" s="91" t="s">
        <v>606</v>
      </c>
      <c r="C3031" s="91" t="s">
        <v>607</v>
      </c>
      <c r="D3031" s="91" t="s">
        <v>608</v>
      </c>
      <c r="E3031" s="91" t="s">
        <v>609</v>
      </c>
      <c r="F3031" s="92" t="s">
        <v>610</v>
      </c>
      <c r="J3031">
        <v>14</v>
      </c>
    </row>
    <row r="3032" spans="1:45" ht="15.75" thickBot="1" x14ac:dyDescent="0.3">
      <c r="A3032" s="110" t="s">
        <v>611</v>
      </c>
      <c r="B3032" s="68">
        <v>13</v>
      </c>
      <c r="C3032" s="68">
        <v>2733.2924159999998</v>
      </c>
      <c r="D3032" s="68">
        <v>210.253263</v>
      </c>
      <c r="E3032" s="68">
        <v>3.88</v>
      </c>
      <c r="F3032" s="74">
        <v>4.4000000000000003E-3</v>
      </c>
      <c r="J3032">
        <v>15</v>
      </c>
    </row>
    <row r="3033" spans="1:45" ht="15.75" thickBot="1" x14ac:dyDescent="0.3">
      <c r="A3033" s="110" t="s">
        <v>612</v>
      </c>
      <c r="B3033" s="68">
        <v>18</v>
      </c>
      <c r="C3033" s="68">
        <v>974.74163099999998</v>
      </c>
      <c r="D3033" s="68">
        <v>54.152312999999999</v>
      </c>
      <c r="E3033" s="68"/>
      <c r="F3033" s="74"/>
      <c r="J3033">
        <v>16</v>
      </c>
    </row>
    <row r="3034" spans="1:45" ht="25.5" x14ac:dyDescent="0.25">
      <c r="A3034" s="109" t="s">
        <v>613</v>
      </c>
      <c r="B3034" s="77">
        <v>31</v>
      </c>
      <c r="C3034" s="77">
        <v>3708.0340470000001</v>
      </c>
      <c r="D3034" s="77"/>
      <c r="E3034" s="77"/>
      <c r="F3034" s="78"/>
      <c r="J3034">
        <v>17</v>
      </c>
    </row>
    <row r="3035" spans="1:45" ht="15.75" thickBot="1" x14ac:dyDescent="0.3">
      <c r="A3035" s="65"/>
      <c r="J3035">
        <v>18</v>
      </c>
    </row>
    <row r="3036" spans="1:45" ht="27" thickBot="1" x14ac:dyDescent="0.3">
      <c r="A3036" s="93" t="s">
        <v>614</v>
      </c>
      <c r="B3036" s="91" t="s">
        <v>615</v>
      </c>
      <c r="C3036" s="91" t="s">
        <v>616</v>
      </c>
      <c r="D3036" s="92" t="s">
        <v>866</v>
      </c>
      <c r="J3036">
        <v>19</v>
      </c>
    </row>
    <row r="3037" spans="1:45" x14ac:dyDescent="0.25">
      <c r="A3037" s="94">
        <v>0.73712699999999998</v>
      </c>
      <c r="B3037" s="77">
        <v>24.93909</v>
      </c>
      <c r="C3037" s="77">
        <v>7.3588259999999996</v>
      </c>
      <c r="D3037" s="78">
        <v>29.507190000000001</v>
      </c>
      <c r="J3037">
        <v>20</v>
      </c>
    </row>
    <row r="3038" spans="1:45" ht="15.75" thickBot="1" x14ac:dyDescent="0.3">
      <c r="A3038" s="65"/>
      <c r="J3038">
        <v>21</v>
      </c>
    </row>
    <row r="3039" spans="1:45" ht="39.75" thickBot="1" x14ac:dyDescent="0.3">
      <c r="A3039" s="90" t="s">
        <v>605</v>
      </c>
      <c r="B3039" s="91" t="s">
        <v>606</v>
      </c>
      <c r="C3039" s="91" t="s">
        <v>617</v>
      </c>
      <c r="D3039" s="91" t="s">
        <v>608</v>
      </c>
      <c r="E3039" s="91" t="s">
        <v>609</v>
      </c>
      <c r="F3039" s="92" t="s">
        <v>610</v>
      </c>
      <c r="K3039" s="241" t="s">
        <v>1119</v>
      </c>
      <c r="L3039" s="241"/>
      <c r="M3039" s="112" t="str">
        <f>F3039</f>
        <v>Pr &gt; F</v>
      </c>
      <c r="N3039" s="113" t="str">
        <f>A3029</f>
        <v>Variable dependiente: PF1ha</v>
      </c>
      <c r="R3039" s="242" t="str">
        <f>K3039</f>
        <v>Fuente de variación (FV)</v>
      </c>
      <c r="S3039" s="242"/>
      <c r="T3039" s="112"/>
      <c r="U3039" s="114" t="str">
        <f>N3039</f>
        <v>Variable dependiente: PF1ha</v>
      </c>
      <c r="V3039">
        <v>1</v>
      </c>
      <c r="W3039">
        <v>2</v>
      </c>
      <c r="X3039">
        <v>3</v>
      </c>
      <c r="Y3039">
        <v>4</v>
      </c>
      <c r="Z3039">
        <v>5</v>
      </c>
      <c r="AA3039">
        <v>6</v>
      </c>
      <c r="AP3039" s="221"/>
      <c r="AQ3039" s="221"/>
      <c r="AR3039" s="221"/>
      <c r="AS3039" s="221"/>
    </row>
    <row r="3040" spans="1:45" ht="16.5" thickBot="1" x14ac:dyDescent="0.3">
      <c r="A3040" s="110" t="s">
        <v>594</v>
      </c>
      <c r="B3040" s="68">
        <v>3</v>
      </c>
      <c r="C3040" s="68">
        <v>1272.1099340000001</v>
      </c>
      <c r="D3040" s="68">
        <v>424.03664500000002</v>
      </c>
      <c r="E3040" s="68">
        <v>7.83</v>
      </c>
      <c r="F3040" s="74">
        <v>1.5E-3</v>
      </c>
      <c r="K3040" s="243" t="str">
        <f>A3040</f>
        <v>Rep</v>
      </c>
      <c r="L3040" s="244"/>
      <c r="M3040" s="115">
        <f>F3040</f>
        <v>1.5E-3</v>
      </c>
      <c r="N3040" s="115"/>
      <c r="R3040" s="245" t="str">
        <f>K3040</f>
        <v>Rep</v>
      </c>
      <c r="S3040" s="246"/>
      <c r="T3040" s="116">
        <f>M3040</f>
        <v>1.5E-3</v>
      </c>
      <c r="U3040" s="115"/>
      <c r="AP3040" s="141"/>
      <c r="AQ3040" s="142"/>
      <c r="AR3040" s="128"/>
    </row>
    <row r="3041" spans="1:45" ht="16.5" thickBot="1" x14ac:dyDescent="0.3">
      <c r="A3041" s="110" t="s">
        <v>592</v>
      </c>
      <c r="B3041" s="68">
        <v>1</v>
      </c>
      <c r="C3041" s="68">
        <v>947.32162800000003</v>
      </c>
      <c r="D3041" s="68">
        <v>947.32162800000003</v>
      </c>
      <c r="E3041" s="68">
        <v>17.489999999999998</v>
      </c>
      <c r="F3041" s="74">
        <v>5.9999999999999995E-4</v>
      </c>
      <c r="K3041" s="237" t="str">
        <f>A3048</f>
        <v>A</v>
      </c>
      <c r="L3041" s="238"/>
      <c r="M3041" s="117">
        <f>F3048</f>
        <v>8.0999999999999996E-3</v>
      </c>
      <c r="N3041" s="117"/>
      <c r="R3041" s="239" t="str">
        <f t="shared" ref="R3041:R3044" si="243">K3041</f>
        <v>A</v>
      </c>
      <c r="S3041" s="240"/>
      <c r="T3041" s="118">
        <f t="shared" ref="T3041:T3044" si="244">M3041</f>
        <v>8.0999999999999996E-3</v>
      </c>
      <c r="U3041" s="117"/>
      <c r="AP3041" s="135"/>
      <c r="AQ3041" s="144"/>
      <c r="AR3041" s="131"/>
      <c r="AS3041" s="145"/>
    </row>
    <row r="3042" spans="1:45" ht="16.5" thickBot="1" x14ac:dyDescent="0.3">
      <c r="A3042" s="110" t="s">
        <v>618</v>
      </c>
      <c r="B3042" s="68">
        <v>3</v>
      </c>
      <c r="C3042" s="68">
        <v>71.608609000000001</v>
      </c>
      <c r="D3042" s="68">
        <v>23.869536</v>
      </c>
      <c r="E3042" s="68">
        <v>0.44</v>
      </c>
      <c r="F3042" s="74">
        <v>0.72660000000000002</v>
      </c>
      <c r="K3042" s="237" t="str">
        <f>A3042</f>
        <v>A*Rep</v>
      </c>
      <c r="L3042" s="238"/>
      <c r="M3042" s="117">
        <f>F3042</f>
        <v>0.72660000000000002</v>
      </c>
      <c r="N3042" s="119"/>
      <c r="R3042" s="239" t="str">
        <f t="shared" si="243"/>
        <v>A*Rep</v>
      </c>
      <c r="S3042" s="240"/>
      <c r="T3042" s="118">
        <f t="shared" si="244"/>
        <v>0.72660000000000002</v>
      </c>
      <c r="U3042" s="119"/>
      <c r="AP3042" s="141"/>
      <c r="AQ3042" s="142"/>
      <c r="AR3042" s="128"/>
    </row>
    <row r="3043" spans="1:45" ht="16.5" thickBot="1" x14ac:dyDescent="0.3">
      <c r="A3043" s="110" t="s">
        <v>593</v>
      </c>
      <c r="B3043" s="68">
        <v>3</v>
      </c>
      <c r="C3043" s="68">
        <v>410.708034</v>
      </c>
      <c r="D3043" s="68">
        <v>136.90267800000001</v>
      </c>
      <c r="E3043" s="68">
        <v>2.5299999999999998</v>
      </c>
      <c r="F3043" s="74">
        <v>8.9800000000000005E-2</v>
      </c>
      <c r="K3043" s="237" t="str">
        <f>A3043</f>
        <v>B</v>
      </c>
      <c r="L3043" s="238"/>
      <c r="M3043" s="117">
        <f>F3043</f>
        <v>8.9800000000000005E-2</v>
      </c>
      <c r="N3043" s="117"/>
      <c r="R3043" s="239" t="str">
        <f t="shared" si="243"/>
        <v>B</v>
      </c>
      <c r="S3043" s="240"/>
      <c r="T3043" s="118">
        <f t="shared" si="244"/>
        <v>8.9800000000000005E-2</v>
      </c>
      <c r="U3043" s="117"/>
      <c r="AP3043" s="141"/>
      <c r="AQ3043" s="142"/>
      <c r="AR3043" s="128"/>
    </row>
    <row r="3044" spans="1:45" ht="15.75" x14ac:dyDescent="0.25">
      <c r="A3044" s="109" t="s">
        <v>619</v>
      </c>
      <c r="B3044" s="77">
        <v>3</v>
      </c>
      <c r="C3044" s="77">
        <v>31.544208999999999</v>
      </c>
      <c r="D3044" s="77">
        <v>10.514735999999999</v>
      </c>
      <c r="E3044" s="77">
        <v>0.19</v>
      </c>
      <c r="F3044" s="78">
        <v>0.89900000000000002</v>
      </c>
      <c r="K3044" s="237" t="str">
        <f>A3044</f>
        <v>A*B</v>
      </c>
      <c r="L3044" s="238"/>
      <c r="M3044" s="117">
        <f>F3044</f>
        <v>0.89900000000000002</v>
      </c>
      <c r="N3044" s="117"/>
      <c r="R3044" s="239" t="str">
        <f t="shared" si="243"/>
        <v>A*B</v>
      </c>
      <c r="S3044" s="240"/>
      <c r="T3044" s="118">
        <f t="shared" si="244"/>
        <v>0.89900000000000002</v>
      </c>
      <c r="U3044" s="117"/>
      <c r="AP3044" s="127"/>
      <c r="AQ3044" s="137"/>
      <c r="AR3044" s="128"/>
    </row>
    <row r="3045" spans="1:45" ht="16.5" thickBot="1" x14ac:dyDescent="0.3">
      <c r="A3045" s="65"/>
      <c r="K3045" s="231" t="s">
        <v>1120</v>
      </c>
      <c r="L3045" s="232"/>
      <c r="M3045" s="233">
        <f>B3037</f>
        <v>24.93909</v>
      </c>
      <c r="N3045" s="234"/>
      <c r="R3045" s="235" t="s">
        <v>1120</v>
      </c>
      <c r="S3045" s="236"/>
      <c r="T3045" s="233">
        <f>M3045</f>
        <v>24.93909</v>
      </c>
      <c r="U3045" s="234"/>
      <c r="AP3045" s="127"/>
      <c r="AQ3045" s="137"/>
      <c r="AR3045" s="128"/>
    </row>
    <row r="3046" spans="1:45" ht="25.5" customHeight="1" thickBot="1" x14ac:dyDescent="0.3">
      <c r="A3046" s="253" t="s">
        <v>620</v>
      </c>
      <c r="B3046" s="252"/>
      <c r="C3046" s="252"/>
      <c r="D3046" s="252"/>
      <c r="E3046" s="252"/>
      <c r="F3046" s="252"/>
      <c r="J3046">
        <v>1</v>
      </c>
      <c r="AP3046" s="114"/>
      <c r="AQ3046" s="114"/>
      <c r="AR3046" s="114"/>
      <c r="AS3046" s="114"/>
    </row>
    <row r="3047" spans="1:45" ht="39.75" thickBot="1" x14ac:dyDescent="0.3">
      <c r="A3047" s="84" t="s">
        <v>605</v>
      </c>
      <c r="B3047" s="83" t="s">
        <v>606</v>
      </c>
      <c r="C3047" s="83" t="s">
        <v>617</v>
      </c>
      <c r="D3047" s="83" t="s">
        <v>608</v>
      </c>
      <c r="E3047" s="83" t="s">
        <v>609</v>
      </c>
      <c r="F3047" s="95" t="s">
        <v>610</v>
      </c>
      <c r="J3047">
        <v>2</v>
      </c>
      <c r="AP3047" s="146">
        <f>T3208</f>
        <v>1.8E-3</v>
      </c>
      <c r="AQ3047" s="146"/>
      <c r="AR3047" s="146">
        <f>T3236</f>
        <v>1.2500000000000001E-2</v>
      </c>
    </row>
    <row r="3048" spans="1:45" x14ac:dyDescent="0.25">
      <c r="A3048" s="109" t="s">
        <v>592</v>
      </c>
      <c r="B3048" s="77">
        <v>1</v>
      </c>
      <c r="C3048" s="77">
        <v>947.3216281</v>
      </c>
      <c r="D3048" s="77">
        <v>947.3216281</v>
      </c>
      <c r="E3048" s="77">
        <v>39.69</v>
      </c>
      <c r="F3048" s="78">
        <v>8.0999999999999996E-3</v>
      </c>
      <c r="J3048">
        <v>3</v>
      </c>
      <c r="AP3048" s="146">
        <f t="shared" ref="AP3048:AP3052" si="245">T3209</f>
        <v>2.2000000000000001E-3</v>
      </c>
      <c r="AQ3048" s="146"/>
      <c r="AR3048" s="146">
        <f t="shared" ref="AR3048:AR3052" si="246">T3237</f>
        <v>0.43780000000000002</v>
      </c>
    </row>
    <row r="3049" spans="1:45" x14ac:dyDescent="0.25">
      <c r="A3049" s="79"/>
      <c r="J3049">
        <v>4</v>
      </c>
      <c r="AP3049" s="146">
        <f t="shared" si="245"/>
        <v>0.91830000000000001</v>
      </c>
      <c r="AQ3049" s="146"/>
      <c r="AR3049" s="146">
        <f t="shared" si="246"/>
        <v>0.26369999999999999</v>
      </c>
    </row>
    <row r="3050" spans="1:45" x14ac:dyDescent="0.25">
      <c r="A3050" s="79"/>
      <c r="J3050">
        <v>5</v>
      </c>
      <c r="AP3050" s="147">
        <f t="shared" si="245"/>
        <v>7.9299999999999995E-2</v>
      </c>
      <c r="AQ3050" s="147"/>
      <c r="AR3050" s="147" t="str">
        <f t="shared" si="246"/>
        <v>&lt;.0001</v>
      </c>
    </row>
    <row r="3051" spans="1:45" x14ac:dyDescent="0.25">
      <c r="J3051">
        <v>6</v>
      </c>
      <c r="AP3051" s="146">
        <f t="shared" si="245"/>
        <v>0.60860000000000003</v>
      </c>
      <c r="AQ3051" s="146"/>
      <c r="AR3051" s="146">
        <f t="shared" si="246"/>
        <v>0.17019999999999999</v>
      </c>
    </row>
    <row r="3052" spans="1:45" x14ac:dyDescent="0.25">
      <c r="A3052" s="80"/>
      <c r="J3052">
        <v>7</v>
      </c>
      <c r="AP3052" s="146">
        <f t="shared" si="245"/>
        <v>26.24841</v>
      </c>
      <c r="AQ3052" s="146"/>
      <c r="AR3052" s="146">
        <f t="shared" si="246"/>
        <v>26.595749999999999</v>
      </c>
    </row>
    <row r="3053" spans="1:45" ht="31.5" x14ac:dyDescent="0.25">
      <c r="A3053" s="64" t="s">
        <v>590</v>
      </c>
      <c r="J3053">
        <v>8</v>
      </c>
      <c r="AB3053" s="220"/>
      <c r="AC3053" s="220"/>
      <c r="AD3053" s="148" t="str">
        <f>U3039</f>
        <v>Variable dependiente: PF1ha</v>
      </c>
      <c r="AE3053" s="1"/>
      <c r="AF3053" s="148"/>
      <c r="AG3053" s="1"/>
      <c r="AH3053" s="148"/>
      <c r="AI3053" s="1"/>
      <c r="AJ3053" s="148"/>
      <c r="AK3053" s="1"/>
      <c r="AL3053" s="148"/>
      <c r="AM3053" s="1"/>
      <c r="AN3053" s="148"/>
      <c r="AO3053" s="1"/>
      <c r="AP3053" s="148"/>
      <c r="AQ3053" s="1"/>
    </row>
    <row r="3054" spans="1:45" ht="15.75" x14ac:dyDescent="0.25">
      <c r="A3054" s="79"/>
      <c r="J3054">
        <v>9</v>
      </c>
      <c r="AB3054" s="220"/>
      <c r="AC3054" s="220"/>
      <c r="AD3054" s="148"/>
      <c r="AE3054" s="1"/>
      <c r="AF3054" s="148" t="str">
        <f>U3067</f>
        <v>Variable dependiente: PF2ha</v>
      </c>
      <c r="AG3054" s="1"/>
      <c r="AH3054" s="148"/>
      <c r="AI3054" s="1"/>
      <c r="AJ3054" s="148"/>
      <c r="AK3054" s="1"/>
      <c r="AL3054" s="148"/>
      <c r="AM3054" s="1"/>
      <c r="AN3054" s="148"/>
      <c r="AO3054" s="1"/>
      <c r="AP3054" s="148"/>
      <c r="AQ3054" s="1"/>
    </row>
    <row r="3055" spans="1:45" ht="25.5" x14ac:dyDescent="0.25">
      <c r="A3055" s="81" t="s">
        <v>595</v>
      </c>
      <c r="J3055">
        <v>10</v>
      </c>
      <c r="AB3055" s="220"/>
      <c r="AC3055" s="220"/>
      <c r="AD3055" s="148"/>
      <c r="AE3055" s="1"/>
      <c r="AF3055" s="148"/>
      <c r="AG3055" s="1"/>
      <c r="AH3055" t="str">
        <f>U3095</f>
        <v>Variable dependiente: PF3ha</v>
      </c>
      <c r="AI3055" s="1"/>
      <c r="AJ3055" s="148"/>
      <c r="AK3055" s="1"/>
      <c r="AL3055" s="148"/>
      <c r="AM3055" s="1"/>
      <c r="AN3055" s="148"/>
      <c r="AO3055" s="1"/>
      <c r="AP3055" s="148"/>
      <c r="AQ3055" s="1"/>
    </row>
    <row r="3056" spans="1:45" ht="15.75" x14ac:dyDescent="0.25">
      <c r="A3056" s="81"/>
      <c r="J3056">
        <v>11</v>
      </c>
      <c r="V3056" s="220"/>
      <c r="W3056" s="220"/>
      <c r="X3056" s="148"/>
      <c r="Y3056" s="1"/>
      <c r="Z3056" s="148"/>
      <c r="AA3056" s="1"/>
      <c r="AB3056" s="148"/>
      <c r="AC3056" s="1"/>
      <c r="AD3056" s="148"/>
      <c r="AE3056" s="1"/>
      <c r="AF3056" s="148"/>
      <c r="AG3056" s="1"/>
      <c r="AH3056" s="148"/>
      <c r="AI3056" s="1"/>
      <c r="AJ3056" s="148" t="str">
        <f>U3123</f>
        <v>Variable dependiente: PF4ha</v>
      </c>
      <c r="AK3056" s="149"/>
    </row>
    <row r="3057" spans="1:44" ht="38.25" x14ac:dyDescent="0.25">
      <c r="A3057" s="81" t="s">
        <v>867</v>
      </c>
      <c r="J3057">
        <v>12</v>
      </c>
      <c r="X3057" s="148"/>
      <c r="Y3057" s="1"/>
      <c r="Z3057" s="148"/>
      <c r="AA3057" s="1"/>
      <c r="AB3057" s="148"/>
      <c r="AC3057" s="1"/>
      <c r="AD3057" s="148"/>
      <c r="AE3057" s="1"/>
      <c r="AF3057" s="148"/>
      <c r="AG3057" s="1"/>
      <c r="AH3057" s="148"/>
      <c r="AI3057" s="1"/>
      <c r="AJ3057" s="148"/>
      <c r="AK3057" s="149"/>
      <c r="AL3057" t="str">
        <f>U3151</f>
        <v>Variable dependiente: PFCha</v>
      </c>
    </row>
    <row r="3058" spans="1:44" ht="15.75" thickBot="1" x14ac:dyDescent="0.3">
      <c r="A3058" s="65"/>
      <c r="J3058">
        <v>13</v>
      </c>
      <c r="AN3058" t="str">
        <f>U3179</f>
        <v>Variable dependiente: PFTha</v>
      </c>
    </row>
    <row r="3059" spans="1:44" ht="39.75" thickBot="1" x14ac:dyDescent="0.3">
      <c r="A3059" s="90" t="s">
        <v>605</v>
      </c>
      <c r="B3059" s="91" t="s">
        <v>606</v>
      </c>
      <c r="C3059" s="91" t="s">
        <v>607</v>
      </c>
      <c r="D3059" s="91" t="s">
        <v>608</v>
      </c>
      <c r="E3059" s="91" t="s">
        <v>609</v>
      </c>
      <c r="F3059" s="92" t="s">
        <v>610</v>
      </c>
      <c r="J3059">
        <v>14</v>
      </c>
      <c r="AP3059" t="str">
        <f>U3207</f>
        <v>Variable dependiente: NF1m2</v>
      </c>
    </row>
    <row r="3060" spans="1:44" ht="15.75" thickBot="1" x14ac:dyDescent="0.3">
      <c r="A3060" s="110" t="s">
        <v>611</v>
      </c>
      <c r="B3060" s="68">
        <v>13</v>
      </c>
      <c r="C3060" s="68">
        <v>3219.7810410000002</v>
      </c>
      <c r="D3060" s="68">
        <v>247.675465</v>
      </c>
      <c r="E3060" s="68">
        <v>9.48</v>
      </c>
      <c r="F3060" s="74" t="s">
        <v>621</v>
      </c>
      <c r="J3060">
        <v>15</v>
      </c>
      <c r="AR3060" t="str">
        <f>U3235</f>
        <v>Variable dependiente: NF2m2</v>
      </c>
    </row>
    <row r="3061" spans="1:44" ht="15.75" thickBot="1" x14ac:dyDescent="0.3">
      <c r="A3061" s="110" t="s">
        <v>612</v>
      </c>
      <c r="B3061" s="68">
        <v>18</v>
      </c>
      <c r="C3061" s="68">
        <v>470.02320600000002</v>
      </c>
      <c r="D3061" s="68">
        <v>26.112400000000001</v>
      </c>
      <c r="E3061" s="68"/>
      <c r="F3061" s="74"/>
      <c r="J3061">
        <v>16</v>
      </c>
    </row>
    <row r="3062" spans="1:44" ht="25.5" x14ac:dyDescent="0.25">
      <c r="A3062" s="109" t="s">
        <v>613</v>
      </c>
      <c r="B3062" s="77">
        <v>31</v>
      </c>
      <c r="C3062" s="77">
        <v>3689.804247</v>
      </c>
      <c r="D3062" s="77"/>
      <c r="E3062" s="77"/>
      <c r="F3062" s="78"/>
      <c r="J3062">
        <v>17</v>
      </c>
    </row>
    <row r="3063" spans="1:44" ht="15.75" thickBot="1" x14ac:dyDescent="0.3">
      <c r="A3063" s="65"/>
      <c r="J3063">
        <v>18</v>
      </c>
    </row>
    <row r="3064" spans="1:44" ht="27" thickBot="1" x14ac:dyDescent="0.3">
      <c r="A3064" s="93" t="s">
        <v>614</v>
      </c>
      <c r="B3064" s="91" t="s">
        <v>615</v>
      </c>
      <c r="C3064" s="91" t="s">
        <v>616</v>
      </c>
      <c r="D3064" s="92" t="s">
        <v>868</v>
      </c>
      <c r="J3064">
        <v>19</v>
      </c>
    </row>
    <row r="3065" spans="1:44" x14ac:dyDescent="0.25">
      <c r="A3065" s="94">
        <v>0.87261599999999995</v>
      </c>
      <c r="B3065" s="77">
        <v>26.569330000000001</v>
      </c>
      <c r="C3065" s="77">
        <v>5.1100289999999999</v>
      </c>
      <c r="D3065" s="78">
        <v>19.232810000000001</v>
      </c>
      <c r="J3065">
        <v>20</v>
      </c>
    </row>
    <row r="3066" spans="1:44" ht="15.75" thickBot="1" x14ac:dyDescent="0.3">
      <c r="A3066" s="65"/>
      <c r="J3066">
        <v>21</v>
      </c>
    </row>
    <row r="3067" spans="1:44" ht="39.75" thickBot="1" x14ac:dyDescent="0.3">
      <c r="A3067" s="90" t="s">
        <v>605</v>
      </c>
      <c r="B3067" s="91" t="s">
        <v>606</v>
      </c>
      <c r="C3067" s="91" t="s">
        <v>617</v>
      </c>
      <c r="D3067" s="91" t="s">
        <v>608</v>
      </c>
      <c r="E3067" s="91" t="s">
        <v>609</v>
      </c>
      <c r="F3067" s="92" t="s">
        <v>610</v>
      </c>
      <c r="K3067" s="241" t="s">
        <v>1119</v>
      </c>
      <c r="L3067" s="241"/>
      <c r="M3067" s="112" t="str">
        <f>F3067</f>
        <v>Pr &gt; F</v>
      </c>
      <c r="N3067" s="113" t="str">
        <f>A3057</f>
        <v>Variable dependiente: PF2ha</v>
      </c>
      <c r="R3067" s="242" t="str">
        <f>K3067</f>
        <v>Fuente de variación (FV)</v>
      </c>
      <c r="S3067" s="242"/>
      <c r="T3067" s="112"/>
      <c r="U3067" s="114" t="str">
        <f>N3067</f>
        <v>Variable dependiente: PF2ha</v>
      </c>
    </row>
    <row r="3068" spans="1:44" ht="16.5" thickBot="1" x14ac:dyDescent="0.3">
      <c r="A3068" s="110" t="s">
        <v>594</v>
      </c>
      <c r="B3068" s="68">
        <v>3</v>
      </c>
      <c r="C3068" s="68">
        <v>359.14578399999999</v>
      </c>
      <c r="D3068" s="68">
        <v>119.715261</v>
      </c>
      <c r="E3068" s="68">
        <v>4.58</v>
      </c>
      <c r="F3068" s="74">
        <v>1.49E-2</v>
      </c>
      <c r="K3068" s="243" t="str">
        <f>A3068</f>
        <v>Rep</v>
      </c>
      <c r="L3068" s="244"/>
      <c r="M3068" s="115">
        <f>F3068</f>
        <v>1.49E-2</v>
      </c>
      <c r="N3068" s="115"/>
      <c r="R3068" s="245" t="str">
        <f>K3068</f>
        <v>Rep</v>
      </c>
      <c r="S3068" s="246"/>
      <c r="T3068" s="116">
        <f>M3068</f>
        <v>1.49E-2</v>
      </c>
      <c r="U3068" s="115"/>
    </row>
    <row r="3069" spans="1:44" ht="16.5" thickBot="1" x14ac:dyDescent="0.3">
      <c r="A3069" s="110" t="s">
        <v>592</v>
      </c>
      <c r="B3069" s="68">
        <v>1</v>
      </c>
      <c r="C3069" s="68">
        <v>26.082253000000001</v>
      </c>
      <c r="D3069" s="68">
        <v>26.082253000000001</v>
      </c>
      <c r="E3069" s="68">
        <v>1</v>
      </c>
      <c r="F3069" s="74">
        <v>0.33079999999999998</v>
      </c>
      <c r="K3069" s="237" t="str">
        <f>A3076</f>
        <v>A</v>
      </c>
      <c r="L3069" s="238"/>
      <c r="M3069" s="117">
        <f>F3076</f>
        <v>0.48180000000000001</v>
      </c>
      <c r="N3069" s="117"/>
      <c r="R3069" s="239" t="str">
        <f t="shared" ref="R3069:R3072" si="247">K3069</f>
        <v>A</v>
      </c>
      <c r="S3069" s="240"/>
      <c r="T3069" s="118">
        <f t="shared" ref="T3069:T3072" si="248">M3069</f>
        <v>0.48180000000000001</v>
      </c>
      <c r="U3069" s="117"/>
    </row>
    <row r="3070" spans="1:44" ht="16.5" thickBot="1" x14ac:dyDescent="0.3">
      <c r="A3070" s="110" t="s">
        <v>618</v>
      </c>
      <c r="B3070" s="68">
        <v>3</v>
      </c>
      <c r="C3070" s="68">
        <v>121.988134</v>
      </c>
      <c r="D3070" s="68">
        <v>40.662711000000002</v>
      </c>
      <c r="E3070" s="68">
        <v>1.56</v>
      </c>
      <c r="F3070" s="74">
        <v>0.23430000000000001</v>
      </c>
      <c r="K3070" s="237" t="str">
        <f>A3070</f>
        <v>A*Rep</v>
      </c>
      <c r="L3070" s="238"/>
      <c r="M3070" s="117">
        <f>F3070</f>
        <v>0.23430000000000001</v>
      </c>
      <c r="N3070" s="119"/>
      <c r="R3070" s="239" t="str">
        <f t="shared" si="247"/>
        <v>A*Rep</v>
      </c>
      <c r="S3070" s="240"/>
      <c r="T3070" s="118">
        <f t="shared" si="248"/>
        <v>0.23430000000000001</v>
      </c>
      <c r="U3070" s="119"/>
    </row>
    <row r="3071" spans="1:44" ht="16.5" thickBot="1" x14ac:dyDescent="0.3">
      <c r="A3071" s="110" t="s">
        <v>593</v>
      </c>
      <c r="B3071" s="68">
        <v>3</v>
      </c>
      <c r="C3071" s="68">
        <v>2592.5481840000002</v>
      </c>
      <c r="D3071" s="68">
        <v>864.182728</v>
      </c>
      <c r="E3071" s="68">
        <v>33.090000000000003</v>
      </c>
      <c r="F3071" s="74" t="s">
        <v>621</v>
      </c>
      <c r="K3071" s="237" t="str">
        <f>A3071</f>
        <v>B</v>
      </c>
      <c r="L3071" s="238"/>
      <c r="M3071" s="117" t="str">
        <f>F3071</f>
        <v>&lt;.0001</v>
      </c>
      <c r="N3071" s="117"/>
      <c r="R3071" s="239" t="str">
        <f t="shared" si="247"/>
        <v>B</v>
      </c>
      <c r="S3071" s="240"/>
      <c r="T3071" s="118" t="str">
        <f t="shared" si="248"/>
        <v>&lt;.0001</v>
      </c>
      <c r="U3071" s="117"/>
    </row>
    <row r="3072" spans="1:44" ht="15.75" x14ac:dyDescent="0.25">
      <c r="A3072" s="109" t="s">
        <v>619</v>
      </c>
      <c r="B3072" s="77">
        <v>3</v>
      </c>
      <c r="C3072" s="77">
        <v>120.016684</v>
      </c>
      <c r="D3072" s="77">
        <v>40.005561</v>
      </c>
      <c r="E3072" s="77">
        <v>1.53</v>
      </c>
      <c r="F3072" s="78">
        <v>0.2404</v>
      </c>
      <c r="K3072" s="237" t="str">
        <f>A3072</f>
        <v>A*B</v>
      </c>
      <c r="L3072" s="238"/>
      <c r="M3072" s="117">
        <f>F3072</f>
        <v>0.2404</v>
      </c>
      <c r="N3072" s="117"/>
      <c r="R3072" s="239" t="str">
        <f t="shared" si="247"/>
        <v>A*B</v>
      </c>
      <c r="S3072" s="240"/>
      <c r="T3072" s="118">
        <f t="shared" si="248"/>
        <v>0.2404</v>
      </c>
      <c r="U3072" s="117"/>
    </row>
    <row r="3073" spans="1:21" ht="16.5" thickBot="1" x14ac:dyDescent="0.3">
      <c r="A3073" s="65"/>
      <c r="K3073" s="231" t="s">
        <v>1120</v>
      </c>
      <c r="L3073" s="232"/>
      <c r="M3073" s="233">
        <f>B3065</f>
        <v>26.569330000000001</v>
      </c>
      <c r="N3073" s="234"/>
      <c r="R3073" s="235" t="s">
        <v>1120</v>
      </c>
      <c r="S3073" s="236"/>
      <c r="T3073" s="233">
        <f>M3073</f>
        <v>26.569330000000001</v>
      </c>
      <c r="U3073" s="234"/>
    </row>
    <row r="3074" spans="1:21" ht="25.5" customHeight="1" thickBot="1" x14ac:dyDescent="0.3">
      <c r="A3074" s="253" t="s">
        <v>620</v>
      </c>
      <c r="B3074" s="252"/>
      <c r="C3074" s="252"/>
      <c r="D3074" s="252"/>
      <c r="E3074" s="252"/>
      <c r="F3074" s="252"/>
      <c r="J3074">
        <v>1</v>
      </c>
    </row>
    <row r="3075" spans="1:21" ht="39.75" thickBot="1" x14ac:dyDescent="0.3">
      <c r="A3075" s="84" t="s">
        <v>605</v>
      </c>
      <c r="B3075" s="83" t="s">
        <v>606</v>
      </c>
      <c r="C3075" s="83" t="s">
        <v>617</v>
      </c>
      <c r="D3075" s="83" t="s">
        <v>608</v>
      </c>
      <c r="E3075" s="83" t="s">
        <v>609</v>
      </c>
      <c r="F3075" s="95" t="s">
        <v>610</v>
      </c>
      <c r="J3075">
        <v>2</v>
      </c>
    </row>
    <row r="3076" spans="1:21" x14ac:dyDescent="0.25">
      <c r="A3076" s="109" t="s">
        <v>592</v>
      </c>
      <c r="B3076" s="77">
        <v>1</v>
      </c>
      <c r="C3076" s="77">
        <v>26.082253120000001</v>
      </c>
      <c r="D3076" s="77">
        <v>26.082253120000001</v>
      </c>
      <c r="E3076" s="77">
        <v>0.64</v>
      </c>
      <c r="F3076" s="78">
        <v>0.48180000000000001</v>
      </c>
      <c r="J3076">
        <v>3</v>
      </c>
    </row>
    <row r="3077" spans="1:21" x14ac:dyDescent="0.25">
      <c r="A3077" s="79"/>
      <c r="J3077">
        <v>4</v>
      </c>
    </row>
    <row r="3078" spans="1:21" x14ac:dyDescent="0.25">
      <c r="A3078" s="79"/>
      <c r="J3078">
        <v>5</v>
      </c>
    </row>
    <row r="3079" spans="1:21" x14ac:dyDescent="0.25">
      <c r="J3079">
        <v>6</v>
      </c>
    </row>
    <row r="3080" spans="1:21" x14ac:dyDescent="0.25">
      <c r="A3080" s="80"/>
      <c r="J3080">
        <v>7</v>
      </c>
    </row>
    <row r="3081" spans="1:21" ht="31.5" x14ac:dyDescent="0.25">
      <c r="A3081" s="64" t="s">
        <v>590</v>
      </c>
      <c r="J3081">
        <v>8</v>
      </c>
    </row>
    <row r="3082" spans="1:21" x14ac:dyDescent="0.25">
      <c r="A3082" s="79"/>
      <c r="J3082">
        <v>9</v>
      </c>
    </row>
    <row r="3083" spans="1:21" ht="25.5" x14ac:dyDescent="0.25">
      <c r="A3083" s="81" t="s">
        <v>595</v>
      </c>
      <c r="J3083">
        <v>10</v>
      </c>
    </row>
    <row r="3084" spans="1:21" x14ac:dyDescent="0.25">
      <c r="A3084" s="81"/>
      <c r="J3084">
        <v>11</v>
      </c>
    </row>
    <row r="3085" spans="1:21" ht="38.25" x14ac:dyDescent="0.25">
      <c r="A3085" s="81" t="s">
        <v>869</v>
      </c>
      <c r="J3085">
        <v>12</v>
      </c>
    </row>
    <row r="3086" spans="1:21" ht="15.75" thickBot="1" x14ac:dyDescent="0.3">
      <c r="A3086" s="65"/>
      <c r="J3086">
        <v>13</v>
      </c>
    </row>
    <row r="3087" spans="1:21" ht="39.75" thickBot="1" x14ac:dyDescent="0.3">
      <c r="A3087" s="90" t="s">
        <v>605</v>
      </c>
      <c r="B3087" s="91" t="s">
        <v>606</v>
      </c>
      <c r="C3087" s="91" t="s">
        <v>607</v>
      </c>
      <c r="D3087" s="91" t="s">
        <v>608</v>
      </c>
      <c r="E3087" s="91" t="s">
        <v>609</v>
      </c>
      <c r="F3087" s="92" t="s">
        <v>610</v>
      </c>
      <c r="J3087">
        <v>14</v>
      </c>
    </row>
    <row r="3088" spans="1:21" ht="15.75" thickBot="1" x14ac:dyDescent="0.3">
      <c r="A3088" s="110" t="s">
        <v>611</v>
      </c>
      <c r="B3088" s="68">
        <v>13</v>
      </c>
      <c r="C3088" s="68">
        <v>76.898040600000002</v>
      </c>
      <c r="D3088" s="68">
        <v>5.9152338999999996</v>
      </c>
      <c r="E3088" s="68">
        <v>3.07</v>
      </c>
      <c r="F3088" s="74">
        <v>1.4500000000000001E-2</v>
      </c>
      <c r="J3088">
        <v>15</v>
      </c>
    </row>
    <row r="3089" spans="1:21" ht="15.75" thickBot="1" x14ac:dyDescent="0.3">
      <c r="A3089" s="110" t="s">
        <v>612</v>
      </c>
      <c r="B3089" s="68">
        <v>18</v>
      </c>
      <c r="C3089" s="68">
        <v>34.643581300000001</v>
      </c>
      <c r="D3089" s="68">
        <v>1.9246433999999999</v>
      </c>
      <c r="E3089" s="68"/>
      <c r="F3089" s="74"/>
      <c r="J3089">
        <v>16</v>
      </c>
    </row>
    <row r="3090" spans="1:21" ht="25.5" x14ac:dyDescent="0.25">
      <c r="A3090" s="109" t="s">
        <v>613</v>
      </c>
      <c r="B3090" s="77">
        <v>31</v>
      </c>
      <c r="C3090" s="77">
        <v>111.5416219</v>
      </c>
      <c r="D3090" s="77"/>
      <c r="E3090" s="77"/>
      <c r="F3090" s="78"/>
      <c r="J3090">
        <v>17</v>
      </c>
    </row>
    <row r="3091" spans="1:21" ht="15.75" thickBot="1" x14ac:dyDescent="0.3">
      <c r="A3091" s="65"/>
      <c r="J3091">
        <v>18</v>
      </c>
    </row>
    <row r="3092" spans="1:21" ht="27" thickBot="1" x14ac:dyDescent="0.3">
      <c r="A3092" s="93" t="s">
        <v>614</v>
      </c>
      <c r="B3092" s="91" t="s">
        <v>615</v>
      </c>
      <c r="C3092" s="91" t="s">
        <v>616</v>
      </c>
      <c r="D3092" s="92" t="s">
        <v>870</v>
      </c>
      <c r="J3092">
        <v>19</v>
      </c>
    </row>
    <row r="3093" spans="1:21" x14ac:dyDescent="0.25">
      <c r="A3093" s="94">
        <v>0.689411</v>
      </c>
      <c r="B3093" s="77">
        <v>50.111849999999997</v>
      </c>
      <c r="C3093" s="77">
        <v>1.3873150000000001</v>
      </c>
      <c r="D3093" s="78">
        <v>2.7684380000000002</v>
      </c>
      <c r="J3093">
        <v>20</v>
      </c>
    </row>
    <row r="3094" spans="1:21" ht="15.75" thickBot="1" x14ac:dyDescent="0.3">
      <c r="A3094" s="65"/>
      <c r="J3094">
        <v>21</v>
      </c>
    </row>
    <row r="3095" spans="1:21" ht="39.75" thickBot="1" x14ac:dyDescent="0.3">
      <c r="A3095" s="90" t="s">
        <v>605</v>
      </c>
      <c r="B3095" s="91" t="s">
        <v>606</v>
      </c>
      <c r="C3095" s="91" t="s">
        <v>617</v>
      </c>
      <c r="D3095" s="91" t="s">
        <v>608</v>
      </c>
      <c r="E3095" s="91" t="s">
        <v>609</v>
      </c>
      <c r="F3095" s="92" t="s">
        <v>610</v>
      </c>
      <c r="K3095" s="241" t="s">
        <v>1119</v>
      </c>
      <c r="L3095" s="241"/>
      <c r="M3095" s="112" t="str">
        <f>F3095</f>
        <v>Pr &gt; F</v>
      </c>
      <c r="N3095" s="113" t="str">
        <f>A3085</f>
        <v>Variable dependiente: PF3ha</v>
      </c>
      <c r="R3095" s="242" t="str">
        <f>K3095</f>
        <v>Fuente de variación (FV)</v>
      </c>
      <c r="S3095" s="242"/>
      <c r="T3095" s="112"/>
      <c r="U3095" s="114" t="str">
        <f>N3095</f>
        <v>Variable dependiente: PF3ha</v>
      </c>
    </row>
    <row r="3096" spans="1:21" ht="16.5" thickBot="1" x14ac:dyDescent="0.3">
      <c r="A3096" s="110" t="s">
        <v>594</v>
      </c>
      <c r="B3096" s="68">
        <v>3</v>
      </c>
      <c r="C3096" s="68">
        <v>2.3002093700000001</v>
      </c>
      <c r="D3096" s="68">
        <v>0.76673645999999995</v>
      </c>
      <c r="E3096" s="68">
        <v>0.4</v>
      </c>
      <c r="F3096" s="74">
        <v>0.75580000000000003</v>
      </c>
      <c r="K3096" s="243" t="str">
        <f>A3096</f>
        <v>Rep</v>
      </c>
      <c r="L3096" s="244"/>
      <c r="M3096" s="115">
        <f>F3096</f>
        <v>0.75580000000000003</v>
      </c>
      <c r="N3096" s="115"/>
      <c r="R3096" s="245" t="str">
        <f>K3096</f>
        <v>Rep</v>
      </c>
      <c r="S3096" s="246"/>
      <c r="T3096" s="116">
        <f>M3096</f>
        <v>0.75580000000000003</v>
      </c>
      <c r="U3096" s="115"/>
    </row>
    <row r="3097" spans="1:21" ht="16.5" thickBot="1" x14ac:dyDescent="0.3">
      <c r="A3097" s="110" t="s">
        <v>592</v>
      </c>
      <c r="B3097" s="68">
        <v>1</v>
      </c>
      <c r="C3097" s="68">
        <v>4.1544031300000004</v>
      </c>
      <c r="D3097" s="68">
        <v>4.1544031300000004</v>
      </c>
      <c r="E3097" s="68">
        <v>2.16</v>
      </c>
      <c r="F3097" s="74">
        <v>0.159</v>
      </c>
      <c r="K3097" s="237" t="str">
        <f>A3104</f>
        <v>A</v>
      </c>
      <c r="L3097" s="238"/>
      <c r="M3097" s="117">
        <f>F3104</f>
        <v>0.44419999999999998</v>
      </c>
      <c r="N3097" s="117"/>
      <c r="R3097" s="239" t="str">
        <f t="shared" ref="R3097:R3100" si="249">K3097</f>
        <v>A</v>
      </c>
      <c r="S3097" s="240"/>
      <c r="T3097" s="118">
        <f t="shared" ref="T3097:T3100" si="250">M3097</f>
        <v>0.44419999999999998</v>
      </c>
      <c r="U3097" s="117"/>
    </row>
    <row r="3098" spans="1:21" ht="16.5" thickBot="1" x14ac:dyDescent="0.3">
      <c r="A3098" s="110" t="s">
        <v>618</v>
      </c>
      <c r="B3098" s="68">
        <v>3</v>
      </c>
      <c r="C3098" s="68">
        <v>16.137784379999999</v>
      </c>
      <c r="D3098" s="68">
        <v>5.3792614600000004</v>
      </c>
      <c r="E3098" s="68">
        <v>2.79</v>
      </c>
      <c r="F3098" s="74">
        <v>6.9900000000000004E-2</v>
      </c>
      <c r="K3098" s="237" t="str">
        <f>A3098</f>
        <v>A*Rep</v>
      </c>
      <c r="L3098" s="238"/>
      <c r="M3098" s="117">
        <f>F3098</f>
        <v>6.9900000000000004E-2</v>
      </c>
      <c r="N3098" s="119"/>
      <c r="R3098" s="239" t="str">
        <f t="shared" si="249"/>
        <v>A*Rep</v>
      </c>
      <c r="S3098" s="240"/>
      <c r="T3098" s="118">
        <f t="shared" si="250"/>
        <v>6.9900000000000004E-2</v>
      </c>
      <c r="U3098" s="119"/>
    </row>
    <row r="3099" spans="1:21" ht="16.5" thickBot="1" x14ac:dyDescent="0.3">
      <c r="A3099" s="110" t="s">
        <v>593</v>
      </c>
      <c r="B3099" s="68">
        <v>3</v>
      </c>
      <c r="C3099" s="68">
        <v>48.06545938</v>
      </c>
      <c r="D3099" s="68">
        <v>16.021819789999999</v>
      </c>
      <c r="E3099" s="68">
        <v>8.32</v>
      </c>
      <c r="F3099" s="74">
        <v>1.1000000000000001E-3</v>
      </c>
      <c r="K3099" s="237" t="str">
        <f>A3099</f>
        <v>B</v>
      </c>
      <c r="L3099" s="238"/>
      <c r="M3099" s="117">
        <f>F3099</f>
        <v>1.1000000000000001E-3</v>
      </c>
      <c r="N3099" s="117"/>
      <c r="R3099" s="239" t="str">
        <f t="shared" si="249"/>
        <v>B</v>
      </c>
      <c r="S3099" s="240"/>
      <c r="T3099" s="118">
        <f t="shared" si="250"/>
        <v>1.1000000000000001E-3</v>
      </c>
      <c r="U3099" s="117"/>
    </row>
    <row r="3100" spans="1:21" ht="15.75" x14ac:dyDescent="0.25">
      <c r="A3100" s="109" t="s">
        <v>619</v>
      </c>
      <c r="B3100" s="77">
        <v>3</v>
      </c>
      <c r="C3100" s="77">
        <v>6.2401843799999996</v>
      </c>
      <c r="D3100" s="77">
        <v>2.08006146</v>
      </c>
      <c r="E3100" s="77">
        <v>1.08</v>
      </c>
      <c r="F3100" s="78">
        <v>0.38229999999999997</v>
      </c>
      <c r="K3100" s="237" t="str">
        <f>A3100</f>
        <v>A*B</v>
      </c>
      <c r="L3100" s="238"/>
      <c r="M3100" s="117">
        <f>F3100</f>
        <v>0.38229999999999997</v>
      </c>
      <c r="N3100" s="117"/>
      <c r="R3100" s="239" t="str">
        <f t="shared" si="249"/>
        <v>A*B</v>
      </c>
      <c r="S3100" s="240"/>
      <c r="T3100" s="118">
        <f t="shared" si="250"/>
        <v>0.38229999999999997</v>
      </c>
      <c r="U3100" s="117"/>
    </row>
    <row r="3101" spans="1:21" ht="16.5" thickBot="1" x14ac:dyDescent="0.3">
      <c r="A3101" s="65"/>
      <c r="K3101" s="231" t="s">
        <v>1120</v>
      </c>
      <c r="L3101" s="232"/>
      <c r="M3101" s="233">
        <f>B3093</f>
        <v>50.111849999999997</v>
      </c>
      <c r="N3101" s="234"/>
      <c r="R3101" s="235" t="s">
        <v>1120</v>
      </c>
      <c r="S3101" s="236"/>
      <c r="T3101" s="233">
        <f>M3101</f>
        <v>50.111849999999997</v>
      </c>
      <c r="U3101" s="234"/>
    </row>
    <row r="3102" spans="1:21" ht="25.5" customHeight="1" thickBot="1" x14ac:dyDescent="0.3">
      <c r="A3102" s="253" t="s">
        <v>620</v>
      </c>
      <c r="B3102" s="252"/>
      <c r="C3102" s="252"/>
      <c r="D3102" s="252"/>
      <c r="E3102" s="252"/>
      <c r="F3102" s="252"/>
      <c r="J3102">
        <v>1</v>
      </c>
    </row>
    <row r="3103" spans="1:21" ht="39.75" thickBot="1" x14ac:dyDescent="0.3">
      <c r="A3103" s="84" t="s">
        <v>605</v>
      </c>
      <c r="B3103" s="83" t="s">
        <v>606</v>
      </c>
      <c r="C3103" s="83" t="s">
        <v>617</v>
      </c>
      <c r="D3103" s="83" t="s">
        <v>608</v>
      </c>
      <c r="E3103" s="83" t="s">
        <v>609</v>
      </c>
      <c r="F3103" s="95" t="s">
        <v>610</v>
      </c>
      <c r="J3103">
        <v>2</v>
      </c>
    </row>
    <row r="3104" spans="1:21" x14ac:dyDescent="0.25">
      <c r="A3104" s="109" t="s">
        <v>592</v>
      </c>
      <c r="B3104" s="77">
        <v>1</v>
      </c>
      <c r="C3104" s="77">
        <v>4.1544031300000004</v>
      </c>
      <c r="D3104" s="77">
        <v>4.1544031300000004</v>
      </c>
      <c r="E3104" s="77">
        <v>0.77</v>
      </c>
      <c r="F3104" s="78">
        <v>0.44419999999999998</v>
      </c>
      <c r="J3104">
        <v>3</v>
      </c>
    </row>
    <row r="3105" spans="1:10" x14ac:dyDescent="0.25">
      <c r="A3105" s="79"/>
      <c r="J3105">
        <v>4</v>
      </c>
    </row>
    <row r="3106" spans="1:10" x14ac:dyDescent="0.25">
      <c r="A3106" s="79"/>
      <c r="J3106">
        <v>5</v>
      </c>
    </row>
    <row r="3107" spans="1:10" x14ac:dyDescent="0.25">
      <c r="J3107">
        <v>6</v>
      </c>
    </row>
    <row r="3108" spans="1:10" x14ac:dyDescent="0.25">
      <c r="A3108" s="80"/>
      <c r="J3108">
        <v>7</v>
      </c>
    </row>
    <row r="3109" spans="1:10" ht="31.5" x14ac:dyDescent="0.25">
      <c r="A3109" s="64" t="s">
        <v>590</v>
      </c>
      <c r="J3109">
        <v>8</v>
      </c>
    </row>
    <row r="3110" spans="1:10" x14ac:dyDescent="0.25">
      <c r="A3110" s="79"/>
      <c r="J3110">
        <v>9</v>
      </c>
    </row>
    <row r="3111" spans="1:10" ht="25.5" x14ac:dyDescent="0.25">
      <c r="A3111" s="81" t="s">
        <v>595</v>
      </c>
      <c r="J3111">
        <v>10</v>
      </c>
    </row>
    <row r="3112" spans="1:10" x14ac:dyDescent="0.25">
      <c r="A3112" s="81"/>
      <c r="J3112">
        <v>11</v>
      </c>
    </row>
    <row r="3113" spans="1:10" ht="38.25" x14ac:dyDescent="0.25">
      <c r="A3113" s="81" t="s">
        <v>871</v>
      </c>
      <c r="J3113">
        <v>12</v>
      </c>
    </row>
    <row r="3114" spans="1:10" ht="15.75" thickBot="1" x14ac:dyDescent="0.3">
      <c r="A3114" s="65"/>
      <c r="J3114">
        <v>13</v>
      </c>
    </row>
    <row r="3115" spans="1:10" ht="39.75" thickBot="1" x14ac:dyDescent="0.3">
      <c r="A3115" s="90" t="s">
        <v>605</v>
      </c>
      <c r="B3115" s="91" t="s">
        <v>606</v>
      </c>
      <c r="C3115" s="91" t="s">
        <v>607</v>
      </c>
      <c r="D3115" s="91" t="s">
        <v>608</v>
      </c>
      <c r="E3115" s="91" t="s">
        <v>609</v>
      </c>
      <c r="F3115" s="92" t="s">
        <v>610</v>
      </c>
      <c r="J3115">
        <v>14</v>
      </c>
    </row>
    <row r="3116" spans="1:10" ht="15.75" thickBot="1" x14ac:dyDescent="0.3">
      <c r="A3116" s="110" t="s">
        <v>611</v>
      </c>
      <c r="B3116" s="68">
        <v>13</v>
      </c>
      <c r="C3116" s="68">
        <v>284.41919059999998</v>
      </c>
      <c r="D3116" s="68">
        <v>21.878399300000002</v>
      </c>
      <c r="E3116" s="68">
        <v>1.18</v>
      </c>
      <c r="F3116" s="74">
        <v>0.36430000000000001</v>
      </c>
      <c r="J3116">
        <v>15</v>
      </c>
    </row>
    <row r="3117" spans="1:10" ht="15.75" thickBot="1" x14ac:dyDescent="0.3">
      <c r="A3117" s="110" t="s">
        <v>612</v>
      </c>
      <c r="B3117" s="68">
        <v>18</v>
      </c>
      <c r="C3117" s="68">
        <v>333.48705630000001</v>
      </c>
      <c r="D3117" s="68">
        <v>18.527058700000001</v>
      </c>
      <c r="E3117" s="68"/>
      <c r="F3117" s="74"/>
      <c r="J3117">
        <v>16</v>
      </c>
    </row>
    <row r="3118" spans="1:10" ht="25.5" x14ac:dyDescent="0.25">
      <c r="A3118" s="109" t="s">
        <v>613</v>
      </c>
      <c r="B3118" s="77">
        <v>31</v>
      </c>
      <c r="C3118" s="77">
        <v>617.90624690000004</v>
      </c>
      <c r="D3118" s="77"/>
      <c r="E3118" s="77"/>
      <c r="F3118" s="78"/>
      <c r="J3118">
        <v>17</v>
      </c>
    </row>
    <row r="3119" spans="1:10" ht="15.75" thickBot="1" x14ac:dyDescent="0.3">
      <c r="A3119" s="65"/>
      <c r="J3119">
        <v>18</v>
      </c>
    </row>
    <row r="3120" spans="1:10" ht="27" thickBot="1" x14ac:dyDescent="0.3">
      <c r="A3120" s="93" t="s">
        <v>614</v>
      </c>
      <c r="B3120" s="91" t="s">
        <v>615</v>
      </c>
      <c r="C3120" s="91" t="s">
        <v>616</v>
      </c>
      <c r="D3120" s="92" t="s">
        <v>872</v>
      </c>
      <c r="J3120">
        <v>19</v>
      </c>
    </row>
    <row r="3121" spans="1:21" x14ac:dyDescent="0.25">
      <c r="A3121" s="94">
        <v>0.46029500000000001</v>
      </c>
      <c r="B3121" s="77">
        <v>37.257649999999998</v>
      </c>
      <c r="C3121" s="77">
        <v>4.3043069999999997</v>
      </c>
      <c r="D3121" s="78">
        <v>11.552809999999999</v>
      </c>
      <c r="J3121">
        <v>20</v>
      </c>
    </row>
    <row r="3122" spans="1:21" ht="15.75" thickBot="1" x14ac:dyDescent="0.3">
      <c r="A3122" s="65"/>
      <c r="J3122">
        <v>21</v>
      </c>
    </row>
    <row r="3123" spans="1:21" ht="39.75" thickBot="1" x14ac:dyDescent="0.3">
      <c r="A3123" s="90" t="s">
        <v>605</v>
      </c>
      <c r="B3123" s="91" t="s">
        <v>606</v>
      </c>
      <c r="C3123" s="91" t="s">
        <v>617</v>
      </c>
      <c r="D3123" s="91" t="s">
        <v>608</v>
      </c>
      <c r="E3123" s="91" t="s">
        <v>609</v>
      </c>
      <c r="F3123" s="92" t="s">
        <v>610</v>
      </c>
      <c r="K3123" s="241" t="s">
        <v>1119</v>
      </c>
      <c r="L3123" s="241"/>
      <c r="M3123" s="112" t="str">
        <f>F3123</f>
        <v>Pr &gt; F</v>
      </c>
      <c r="N3123" s="113" t="str">
        <f>A3113</f>
        <v>Variable dependiente: PF4ha</v>
      </c>
      <c r="R3123" s="242" t="str">
        <f>K3123</f>
        <v>Fuente de variación (FV)</v>
      </c>
      <c r="S3123" s="242"/>
      <c r="T3123" s="112"/>
      <c r="U3123" s="114" t="str">
        <f>N3123</f>
        <v>Variable dependiente: PF4ha</v>
      </c>
    </row>
    <row r="3124" spans="1:21" ht="16.5" thickBot="1" x14ac:dyDescent="0.3">
      <c r="A3124" s="110" t="s">
        <v>594</v>
      </c>
      <c r="B3124" s="68">
        <v>3</v>
      </c>
      <c r="C3124" s="68">
        <v>11.4581844</v>
      </c>
      <c r="D3124" s="68">
        <v>3.8193948</v>
      </c>
      <c r="E3124" s="68">
        <v>0.21</v>
      </c>
      <c r="F3124" s="74">
        <v>0.89080000000000004</v>
      </c>
      <c r="K3124" s="243" t="str">
        <f>A3124</f>
        <v>Rep</v>
      </c>
      <c r="L3124" s="244"/>
      <c r="M3124" s="115">
        <f>F3124</f>
        <v>0.89080000000000004</v>
      </c>
      <c r="N3124" s="115"/>
      <c r="R3124" s="245" t="str">
        <f>K3124</f>
        <v>Rep</v>
      </c>
      <c r="S3124" s="246"/>
      <c r="T3124" s="116">
        <f>M3124</f>
        <v>0.89080000000000004</v>
      </c>
      <c r="U3124" s="115"/>
    </row>
    <row r="3125" spans="1:21" ht="16.5" thickBot="1" x14ac:dyDescent="0.3">
      <c r="A3125" s="110" t="s">
        <v>592</v>
      </c>
      <c r="B3125" s="68">
        <v>1</v>
      </c>
      <c r="C3125" s="68">
        <v>37.001503100000001</v>
      </c>
      <c r="D3125" s="68">
        <v>37.001503100000001</v>
      </c>
      <c r="E3125" s="68">
        <v>2</v>
      </c>
      <c r="F3125" s="74">
        <v>0.17469999999999999</v>
      </c>
      <c r="K3125" s="237" t="str">
        <f>A3132</f>
        <v>A</v>
      </c>
      <c r="L3125" s="238"/>
      <c r="M3125" s="117">
        <f>F3132</f>
        <v>0.1812</v>
      </c>
      <c r="N3125" s="117"/>
      <c r="R3125" s="239" t="str">
        <f t="shared" ref="R3125:R3128" si="251">K3125</f>
        <v>A</v>
      </c>
      <c r="S3125" s="240"/>
      <c r="T3125" s="118">
        <f t="shared" ref="T3125:T3128" si="252">M3125</f>
        <v>0.1812</v>
      </c>
      <c r="U3125" s="117"/>
    </row>
    <row r="3126" spans="1:21" ht="16.5" thickBot="1" x14ac:dyDescent="0.3">
      <c r="A3126" s="110" t="s">
        <v>618</v>
      </c>
      <c r="B3126" s="68">
        <v>3</v>
      </c>
      <c r="C3126" s="68">
        <v>36.893984400000001</v>
      </c>
      <c r="D3126" s="68">
        <v>12.2979948</v>
      </c>
      <c r="E3126" s="68">
        <v>0.66</v>
      </c>
      <c r="F3126" s="74">
        <v>0.58509999999999995</v>
      </c>
      <c r="K3126" s="237" t="str">
        <f>A3126</f>
        <v>A*Rep</v>
      </c>
      <c r="L3126" s="238"/>
      <c r="M3126" s="117">
        <f>F3126</f>
        <v>0.58509999999999995</v>
      </c>
      <c r="N3126" s="119"/>
      <c r="R3126" s="239" t="str">
        <f t="shared" si="251"/>
        <v>A*Rep</v>
      </c>
      <c r="S3126" s="240"/>
      <c r="T3126" s="118">
        <f t="shared" si="252"/>
        <v>0.58509999999999995</v>
      </c>
      <c r="U3126" s="119"/>
    </row>
    <row r="3127" spans="1:21" ht="16.5" thickBot="1" x14ac:dyDescent="0.3">
      <c r="A3127" s="110" t="s">
        <v>593</v>
      </c>
      <c r="B3127" s="68">
        <v>3</v>
      </c>
      <c r="C3127" s="68">
        <v>115.28133440000001</v>
      </c>
      <c r="D3127" s="68">
        <v>38.427111500000002</v>
      </c>
      <c r="E3127" s="68">
        <v>2.0699999999999998</v>
      </c>
      <c r="F3127" s="74">
        <v>0.13950000000000001</v>
      </c>
      <c r="K3127" s="237" t="str">
        <f>A3127</f>
        <v>B</v>
      </c>
      <c r="L3127" s="238"/>
      <c r="M3127" s="117">
        <f>F3127</f>
        <v>0.13950000000000001</v>
      </c>
      <c r="N3127" s="117"/>
      <c r="R3127" s="239" t="str">
        <f t="shared" si="251"/>
        <v>B</v>
      </c>
      <c r="S3127" s="240"/>
      <c r="T3127" s="118">
        <f t="shared" si="252"/>
        <v>0.13950000000000001</v>
      </c>
      <c r="U3127" s="117"/>
    </row>
    <row r="3128" spans="1:21" ht="15.75" x14ac:dyDescent="0.25">
      <c r="A3128" s="109" t="s">
        <v>619</v>
      </c>
      <c r="B3128" s="77">
        <v>3</v>
      </c>
      <c r="C3128" s="77">
        <v>83.784184400000001</v>
      </c>
      <c r="D3128" s="77">
        <v>27.928061499999998</v>
      </c>
      <c r="E3128" s="77">
        <v>1.51</v>
      </c>
      <c r="F3128" s="78">
        <v>0.2465</v>
      </c>
      <c r="K3128" s="237" t="str">
        <f>A3128</f>
        <v>A*B</v>
      </c>
      <c r="L3128" s="238"/>
      <c r="M3128" s="117">
        <f>F3128</f>
        <v>0.2465</v>
      </c>
      <c r="N3128" s="117"/>
      <c r="R3128" s="239" t="str">
        <f t="shared" si="251"/>
        <v>A*B</v>
      </c>
      <c r="S3128" s="240"/>
      <c r="T3128" s="118">
        <f t="shared" si="252"/>
        <v>0.2465</v>
      </c>
      <c r="U3128" s="117"/>
    </row>
    <row r="3129" spans="1:21" ht="16.5" thickBot="1" x14ac:dyDescent="0.3">
      <c r="A3129" s="65"/>
      <c r="K3129" s="231" t="s">
        <v>1120</v>
      </c>
      <c r="L3129" s="232"/>
      <c r="M3129" s="233">
        <f>B3121</f>
        <v>37.257649999999998</v>
      </c>
      <c r="N3129" s="234"/>
      <c r="R3129" s="235" t="s">
        <v>1120</v>
      </c>
      <c r="S3129" s="236"/>
      <c r="T3129" s="233">
        <f>M3129</f>
        <v>37.257649999999998</v>
      </c>
      <c r="U3129" s="234"/>
    </row>
    <row r="3130" spans="1:21" ht="25.5" customHeight="1" thickBot="1" x14ac:dyDescent="0.3">
      <c r="A3130" s="253" t="s">
        <v>620</v>
      </c>
      <c r="B3130" s="252"/>
      <c r="C3130" s="252"/>
      <c r="D3130" s="252"/>
      <c r="E3130" s="252"/>
      <c r="F3130" s="252"/>
      <c r="J3130">
        <v>1</v>
      </c>
    </row>
    <row r="3131" spans="1:21" ht="39.75" thickBot="1" x14ac:dyDescent="0.3">
      <c r="A3131" s="84" t="s">
        <v>605</v>
      </c>
      <c r="B3131" s="83" t="s">
        <v>606</v>
      </c>
      <c r="C3131" s="83" t="s">
        <v>617</v>
      </c>
      <c r="D3131" s="83" t="s">
        <v>608</v>
      </c>
      <c r="E3131" s="83" t="s">
        <v>609</v>
      </c>
      <c r="F3131" s="95" t="s">
        <v>610</v>
      </c>
      <c r="J3131">
        <v>2</v>
      </c>
    </row>
    <row r="3132" spans="1:21" x14ac:dyDescent="0.25">
      <c r="A3132" s="109" t="s">
        <v>592</v>
      </c>
      <c r="B3132" s="77">
        <v>1</v>
      </c>
      <c r="C3132" s="77">
        <v>37.001503130000003</v>
      </c>
      <c r="D3132" s="77">
        <v>37.001503130000003</v>
      </c>
      <c r="E3132" s="77">
        <v>3.01</v>
      </c>
      <c r="F3132" s="78">
        <v>0.1812</v>
      </c>
      <c r="J3132">
        <v>3</v>
      </c>
    </row>
    <row r="3133" spans="1:21" x14ac:dyDescent="0.25">
      <c r="A3133" s="79"/>
      <c r="J3133">
        <v>4</v>
      </c>
    </row>
    <row r="3134" spans="1:21" x14ac:dyDescent="0.25">
      <c r="A3134" s="79"/>
      <c r="J3134">
        <v>5</v>
      </c>
    </row>
    <row r="3135" spans="1:21" x14ac:dyDescent="0.25">
      <c r="J3135">
        <v>6</v>
      </c>
    </row>
    <row r="3136" spans="1:21" x14ac:dyDescent="0.25">
      <c r="A3136" s="80"/>
      <c r="J3136">
        <v>7</v>
      </c>
    </row>
    <row r="3137" spans="1:21" ht="31.5" x14ac:dyDescent="0.25">
      <c r="A3137" s="64" t="s">
        <v>590</v>
      </c>
      <c r="J3137">
        <v>8</v>
      </c>
    </row>
    <row r="3138" spans="1:21" x14ac:dyDescent="0.25">
      <c r="A3138" s="79"/>
      <c r="J3138">
        <v>9</v>
      </c>
    </row>
    <row r="3139" spans="1:21" ht="25.5" x14ac:dyDescent="0.25">
      <c r="A3139" s="81" t="s">
        <v>595</v>
      </c>
      <c r="J3139">
        <v>10</v>
      </c>
    </row>
    <row r="3140" spans="1:21" x14ac:dyDescent="0.25">
      <c r="A3140" s="81"/>
      <c r="J3140">
        <v>11</v>
      </c>
    </row>
    <row r="3141" spans="1:21" ht="38.25" x14ac:dyDescent="0.25">
      <c r="A3141" s="81" t="s">
        <v>873</v>
      </c>
      <c r="J3141">
        <v>12</v>
      </c>
    </row>
    <row r="3142" spans="1:21" ht="15.75" thickBot="1" x14ac:dyDescent="0.3">
      <c r="A3142" s="65"/>
      <c r="J3142">
        <v>13</v>
      </c>
    </row>
    <row r="3143" spans="1:21" ht="39.75" thickBot="1" x14ac:dyDescent="0.3">
      <c r="A3143" s="90" t="s">
        <v>605</v>
      </c>
      <c r="B3143" s="91" t="s">
        <v>606</v>
      </c>
      <c r="C3143" s="91" t="s">
        <v>607</v>
      </c>
      <c r="D3143" s="91" t="s">
        <v>608</v>
      </c>
      <c r="E3143" s="91" t="s">
        <v>609</v>
      </c>
      <c r="F3143" s="92" t="s">
        <v>610</v>
      </c>
      <c r="J3143">
        <v>14</v>
      </c>
    </row>
    <row r="3144" spans="1:21" ht="15.75" thickBot="1" x14ac:dyDescent="0.3">
      <c r="A3144" s="110" t="s">
        <v>611</v>
      </c>
      <c r="B3144" s="68">
        <v>13</v>
      </c>
      <c r="C3144" s="68">
        <v>6730.4628910000001</v>
      </c>
      <c r="D3144" s="68">
        <v>517.72791500000005</v>
      </c>
      <c r="E3144" s="68">
        <v>8.75</v>
      </c>
      <c r="F3144" s="74" t="s">
        <v>621</v>
      </c>
      <c r="J3144">
        <v>15</v>
      </c>
    </row>
    <row r="3145" spans="1:21" ht="15.75" thickBot="1" x14ac:dyDescent="0.3">
      <c r="A3145" s="110" t="s">
        <v>612</v>
      </c>
      <c r="B3145" s="68">
        <v>18</v>
      </c>
      <c r="C3145" s="68">
        <v>1064.659206</v>
      </c>
      <c r="D3145" s="68">
        <v>59.147734</v>
      </c>
      <c r="E3145" s="68"/>
      <c r="F3145" s="74"/>
      <c r="J3145">
        <v>16</v>
      </c>
    </row>
    <row r="3146" spans="1:21" ht="25.5" x14ac:dyDescent="0.25">
      <c r="A3146" s="109" t="s">
        <v>613</v>
      </c>
      <c r="B3146" s="77">
        <v>31</v>
      </c>
      <c r="C3146" s="77">
        <v>7795.1220970000004</v>
      </c>
      <c r="D3146" s="77"/>
      <c r="E3146" s="77"/>
      <c r="F3146" s="78"/>
      <c r="J3146">
        <v>17</v>
      </c>
    </row>
    <row r="3147" spans="1:21" ht="15.75" thickBot="1" x14ac:dyDescent="0.3">
      <c r="A3147" s="65"/>
      <c r="J3147">
        <v>18</v>
      </c>
    </row>
    <row r="3148" spans="1:21" ht="27" thickBot="1" x14ac:dyDescent="0.3">
      <c r="A3148" s="93" t="s">
        <v>614</v>
      </c>
      <c r="B3148" s="91" t="s">
        <v>615</v>
      </c>
      <c r="C3148" s="91" t="s">
        <v>616</v>
      </c>
      <c r="D3148" s="92" t="s">
        <v>874</v>
      </c>
      <c r="J3148">
        <v>19</v>
      </c>
    </row>
    <row r="3149" spans="1:21" x14ac:dyDescent="0.25">
      <c r="A3149" s="94">
        <v>0.86341999999999997</v>
      </c>
      <c r="B3149" s="77">
        <v>14.93052</v>
      </c>
      <c r="C3149" s="77">
        <v>7.6907560000000004</v>
      </c>
      <c r="D3149" s="78">
        <v>51.510309999999997</v>
      </c>
      <c r="J3149">
        <v>20</v>
      </c>
    </row>
    <row r="3150" spans="1:21" ht="15.75" thickBot="1" x14ac:dyDescent="0.3">
      <c r="A3150" s="65"/>
      <c r="J3150">
        <v>21</v>
      </c>
    </row>
    <row r="3151" spans="1:21" ht="39.75" thickBot="1" x14ac:dyDescent="0.3">
      <c r="A3151" s="90" t="s">
        <v>605</v>
      </c>
      <c r="B3151" s="91" t="s">
        <v>606</v>
      </c>
      <c r="C3151" s="91" t="s">
        <v>617</v>
      </c>
      <c r="D3151" s="91" t="s">
        <v>608</v>
      </c>
      <c r="E3151" s="91" t="s">
        <v>609</v>
      </c>
      <c r="F3151" s="92" t="s">
        <v>610</v>
      </c>
      <c r="K3151" s="241" t="s">
        <v>1119</v>
      </c>
      <c r="L3151" s="241"/>
      <c r="M3151" s="112" t="str">
        <f>F3151</f>
        <v>Pr &gt; F</v>
      </c>
      <c r="N3151" s="113" t="str">
        <f>A3141</f>
        <v>Variable dependiente: PFCha</v>
      </c>
      <c r="R3151" s="242" t="str">
        <f>K3151</f>
        <v>Fuente de variación (FV)</v>
      </c>
      <c r="S3151" s="242"/>
      <c r="T3151" s="112"/>
      <c r="U3151" s="114" t="str">
        <f>N3151</f>
        <v>Variable dependiente: PFCha</v>
      </c>
    </row>
    <row r="3152" spans="1:21" ht="16.5" thickBot="1" x14ac:dyDescent="0.3">
      <c r="A3152" s="110" t="s">
        <v>594</v>
      </c>
      <c r="B3152" s="68">
        <v>3</v>
      </c>
      <c r="C3152" s="68">
        <v>2095.6301589999998</v>
      </c>
      <c r="D3152" s="68">
        <v>698.54338600000005</v>
      </c>
      <c r="E3152" s="68">
        <v>11.81</v>
      </c>
      <c r="F3152" s="74">
        <v>2.0000000000000001E-4</v>
      </c>
      <c r="K3152" s="243" t="str">
        <f>A3152</f>
        <v>Rep</v>
      </c>
      <c r="L3152" s="244"/>
      <c r="M3152" s="115">
        <f>F3152</f>
        <v>2.0000000000000001E-4</v>
      </c>
      <c r="N3152" s="115"/>
      <c r="R3152" s="245" t="str">
        <f>K3152</f>
        <v>Rep</v>
      </c>
      <c r="S3152" s="246"/>
      <c r="T3152" s="116">
        <f>M3152</f>
        <v>2.0000000000000001E-4</v>
      </c>
      <c r="U3152" s="115"/>
    </row>
    <row r="3153" spans="1:21" ht="16.5" thickBot="1" x14ac:dyDescent="0.3">
      <c r="A3153" s="110" t="s">
        <v>592</v>
      </c>
      <c r="B3153" s="68">
        <v>1</v>
      </c>
      <c r="C3153" s="68">
        <v>1438.7589029999999</v>
      </c>
      <c r="D3153" s="68">
        <v>1438.7589029999999</v>
      </c>
      <c r="E3153" s="68">
        <v>24.32</v>
      </c>
      <c r="F3153" s="74">
        <v>1E-4</v>
      </c>
      <c r="K3153" s="237" t="str">
        <f>A3160</f>
        <v>A</v>
      </c>
      <c r="L3153" s="238"/>
      <c r="M3153" s="117">
        <f>F3160</f>
        <v>2.5499999999999998E-2</v>
      </c>
      <c r="N3153" s="117"/>
      <c r="R3153" s="239" t="str">
        <f t="shared" ref="R3153:R3156" si="253">K3153</f>
        <v>A</v>
      </c>
      <c r="S3153" s="240"/>
      <c r="T3153" s="118">
        <f t="shared" ref="T3153:T3156" si="254">M3153</f>
        <v>2.5499999999999998E-2</v>
      </c>
      <c r="U3153" s="117"/>
    </row>
    <row r="3154" spans="1:21" ht="16.5" thickBot="1" x14ac:dyDescent="0.3">
      <c r="A3154" s="110" t="s">
        <v>618</v>
      </c>
      <c r="B3154" s="68">
        <v>3</v>
      </c>
      <c r="C3154" s="68">
        <v>251.44315900000001</v>
      </c>
      <c r="D3154" s="68">
        <v>83.814385999999999</v>
      </c>
      <c r="E3154" s="68">
        <v>1.42</v>
      </c>
      <c r="F3154" s="74">
        <v>0.27039999999999997</v>
      </c>
      <c r="K3154" s="237" t="str">
        <f>A3154</f>
        <v>A*Rep</v>
      </c>
      <c r="L3154" s="238"/>
      <c r="M3154" s="117">
        <f>F3154</f>
        <v>0.27039999999999997</v>
      </c>
      <c r="N3154" s="119"/>
      <c r="R3154" s="239" t="str">
        <f t="shared" si="253"/>
        <v>A*Rep</v>
      </c>
      <c r="S3154" s="240"/>
      <c r="T3154" s="118">
        <f t="shared" si="254"/>
        <v>0.27039999999999997</v>
      </c>
      <c r="U3154" s="119"/>
    </row>
    <row r="3155" spans="1:21" ht="16.5" thickBot="1" x14ac:dyDescent="0.3">
      <c r="A3155" s="110" t="s">
        <v>593</v>
      </c>
      <c r="B3155" s="68">
        <v>3</v>
      </c>
      <c r="C3155" s="68">
        <v>2812.4814339999998</v>
      </c>
      <c r="D3155" s="68">
        <v>937.49381100000005</v>
      </c>
      <c r="E3155" s="68">
        <v>15.85</v>
      </c>
      <c r="F3155" s="74" t="s">
        <v>621</v>
      </c>
      <c r="K3155" s="237" t="str">
        <f>A3155</f>
        <v>B</v>
      </c>
      <c r="L3155" s="238"/>
      <c r="M3155" s="117" t="str">
        <f>F3155</f>
        <v>&lt;.0001</v>
      </c>
      <c r="N3155" s="117"/>
      <c r="R3155" s="239" t="str">
        <f t="shared" si="253"/>
        <v>B</v>
      </c>
      <c r="S3155" s="240"/>
      <c r="T3155" s="118" t="str">
        <f t="shared" si="254"/>
        <v>&lt;.0001</v>
      </c>
      <c r="U3155" s="117"/>
    </row>
    <row r="3156" spans="1:21" ht="15.75" x14ac:dyDescent="0.25">
      <c r="A3156" s="109" t="s">
        <v>619</v>
      </c>
      <c r="B3156" s="77">
        <v>3</v>
      </c>
      <c r="C3156" s="77">
        <v>132.14923400000001</v>
      </c>
      <c r="D3156" s="77">
        <v>44.049745000000001</v>
      </c>
      <c r="E3156" s="77">
        <v>0.74</v>
      </c>
      <c r="F3156" s="78">
        <v>0.5393</v>
      </c>
      <c r="K3156" s="237" t="str">
        <f>A3156</f>
        <v>A*B</v>
      </c>
      <c r="L3156" s="238"/>
      <c r="M3156" s="117">
        <f>F3156</f>
        <v>0.5393</v>
      </c>
      <c r="N3156" s="117"/>
      <c r="R3156" s="239" t="str">
        <f t="shared" si="253"/>
        <v>A*B</v>
      </c>
      <c r="S3156" s="240"/>
      <c r="T3156" s="118">
        <f t="shared" si="254"/>
        <v>0.5393</v>
      </c>
      <c r="U3156" s="117"/>
    </row>
    <row r="3157" spans="1:21" ht="16.5" thickBot="1" x14ac:dyDescent="0.3">
      <c r="A3157" s="65"/>
      <c r="K3157" s="231" t="s">
        <v>1120</v>
      </c>
      <c r="L3157" s="232"/>
      <c r="M3157" s="233">
        <f>B3149</f>
        <v>14.93052</v>
      </c>
      <c r="N3157" s="234"/>
      <c r="R3157" s="235" t="s">
        <v>1120</v>
      </c>
      <c r="S3157" s="236"/>
      <c r="T3157" s="233">
        <f>M3157</f>
        <v>14.93052</v>
      </c>
      <c r="U3157" s="234"/>
    </row>
    <row r="3158" spans="1:21" ht="25.5" customHeight="1" thickBot="1" x14ac:dyDescent="0.3">
      <c r="A3158" s="253" t="s">
        <v>620</v>
      </c>
      <c r="B3158" s="252"/>
      <c r="C3158" s="252"/>
      <c r="D3158" s="252"/>
      <c r="E3158" s="252"/>
      <c r="F3158" s="252"/>
      <c r="J3158">
        <v>1</v>
      </c>
    </row>
    <row r="3159" spans="1:21" ht="39.75" thickBot="1" x14ac:dyDescent="0.3">
      <c r="A3159" s="84" t="s">
        <v>605</v>
      </c>
      <c r="B3159" s="83" t="s">
        <v>606</v>
      </c>
      <c r="C3159" s="83" t="s">
        <v>617</v>
      </c>
      <c r="D3159" s="83" t="s">
        <v>608</v>
      </c>
      <c r="E3159" s="83" t="s">
        <v>609</v>
      </c>
      <c r="F3159" s="95" t="s">
        <v>610</v>
      </c>
      <c r="J3159">
        <v>2</v>
      </c>
    </row>
    <row r="3160" spans="1:21" x14ac:dyDescent="0.25">
      <c r="A3160" s="109" t="s">
        <v>592</v>
      </c>
      <c r="B3160" s="77">
        <v>1</v>
      </c>
      <c r="C3160" s="77">
        <v>1438.7589029999999</v>
      </c>
      <c r="D3160" s="77">
        <v>1438.7589029999999</v>
      </c>
      <c r="E3160" s="77">
        <v>17.170000000000002</v>
      </c>
      <c r="F3160" s="78">
        <v>2.5499999999999998E-2</v>
      </c>
      <c r="J3160">
        <v>3</v>
      </c>
    </row>
    <row r="3161" spans="1:21" x14ac:dyDescent="0.25">
      <c r="A3161" s="79"/>
      <c r="J3161">
        <v>4</v>
      </c>
    </row>
    <row r="3162" spans="1:21" x14ac:dyDescent="0.25">
      <c r="A3162" s="79"/>
      <c r="J3162">
        <v>5</v>
      </c>
    </row>
    <row r="3163" spans="1:21" x14ac:dyDescent="0.25">
      <c r="J3163">
        <v>6</v>
      </c>
    </row>
    <row r="3164" spans="1:21" x14ac:dyDescent="0.25">
      <c r="A3164" s="80"/>
      <c r="J3164">
        <v>7</v>
      </c>
    </row>
    <row r="3165" spans="1:21" ht="31.5" x14ac:dyDescent="0.25">
      <c r="A3165" s="64" t="s">
        <v>590</v>
      </c>
      <c r="J3165">
        <v>8</v>
      </c>
    </row>
    <row r="3166" spans="1:21" x14ac:dyDescent="0.25">
      <c r="A3166" s="79"/>
      <c r="J3166">
        <v>9</v>
      </c>
    </row>
    <row r="3167" spans="1:21" ht="25.5" x14ac:dyDescent="0.25">
      <c r="A3167" s="81" t="s">
        <v>595</v>
      </c>
      <c r="J3167">
        <v>10</v>
      </c>
    </row>
    <row r="3168" spans="1:21" x14ac:dyDescent="0.25">
      <c r="A3168" s="81"/>
      <c r="J3168">
        <v>11</v>
      </c>
    </row>
    <row r="3169" spans="1:21" ht="38.25" x14ac:dyDescent="0.25">
      <c r="A3169" s="81" t="s">
        <v>875</v>
      </c>
      <c r="J3169">
        <v>12</v>
      </c>
    </row>
    <row r="3170" spans="1:21" ht="15.75" thickBot="1" x14ac:dyDescent="0.3">
      <c r="A3170" s="65"/>
      <c r="J3170">
        <v>13</v>
      </c>
    </row>
    <row r="3171" spans="1:21" ht="39.75" thickBot="1" x14ac:dyDescent="0.3">
      <c r="A3171" s="90" t="s">
        <v>605</v>
      </c>
      <c r="B3171" s="91" t="s">
        <v>606</v>
      </c>
      <c r="C3171" s="91" t="s">
        <v>607</v>
      </c>
      <c r="D3171" s="91" t="s">
        <v>608</v>
      </c>
      <c r="E3171" s="91" t="s">
        <v>609</v>
      </c>
      <c r="F3171" s="92" t="s">
        <v>610</v>
      </c>
      <c r="J3171">
        <v>14</v>
      </c>
    </row>
    <row r="3172" spans="1:21" ht="15.75" thickBot="1" x14ac:dyDescent="0.3">
      <c r="A3172" s="110" t="s">
        <v>611</v>
      </c>
      <c r="B3172" s="68">
        <v>13</v>
      </c>
      <c r="C3172" s="68">
        <v>6921.2575909999996</v>
      </c>
      <c r="D3172" s="68">
        <v>532.40443000000005</v>
      </c>
      <c r="E3172" s="68">
        <v>7.95</v>
      </c>
      <c r="F3172" s="74" t="s">
        <v>621</v>
      </c>
      <c r="J3172">
        <v>15</v>
      </c>
    </row>
    <row r="3173" spans="1:21" ht="15.75" thickBot="1" x14ac:dyDescent="0.3">
      <c r="A3173" s="110" t="s">
        <v>612</v>
      </c>
      <c r="B3173" s="68">
        <v>18</v>
      </c>
      <c r="C3173" s="68">
        <v>1205.679081</v>
      </c>
      <c r="D3173" s="68">
        <v>66.982170999999994</v>
      </c>
      <c r="E3173" s="68"/>
      <c r="F3173" s="74"/>
      <c r="J3173">
        <v>16</v>
      </c>
    </row>
    <row r="3174" spans="1:21" ht="25.5" x14ac:dyDescent="0.25">
      <c r="A3174" s="109" t="s">
        <v>613</v>
      </c>
      <c r="B3174" s="77">
        <v>31</v>
      </c>
      <c r="C3174" s="77">
        <v>8126.9366719999998</v>
      </c>
      <c r="D3174" s="77"/>
      <c r="E3174" s="77"/>
      <c r="F3174" s="78"/>
      <c r="J3174">
        <v>17</v>
      </c>
    </row>
    <row r="3175" spans="1:21" ht="15.75" thickBot="1" x14ac:dyDescent="0.3">
      <c r="A3175" s="65"/>
      <c r="J3175">
        <v>18</v>
      </c>
    </row>
    <row r="3176" spans="1:21" ht="27" thickBot="1" x14ac:dyDescent="0.3">
      <c r="A3176" s="93" t="s">
        <v>614</v>
      </c>
      <c r="B3176" s="91" t="s">
        <v>615</v>
      </c>
      <c r="C3176" s="91" t="s">
        <v>616</v>
      </c>
      <c r="D3176" s="92" t="s">
        <v>876</v>
      </c>
      <c r="J3176">
        <v>19</v>
      </c>
    </row>
    <row r="3177" spans="1:21" x14ac:dyDescent="0.25">
      <c r="A3177" s="94">
        <v>0.85164399999999996</v>
      </c>
      <c r="B3177" s="77">
        <v>12.978339999999999</v>
      </c>
      <c r="C3177" s="77">
        <v>8.1842640000000006</v>
      </c>
      <c r="D3177" s="78">
        <v>63.060940000000002</v>
      </c>
      <c r="J3177">
        <v>20</v>
      </c>
    </row>
    <row r="3178" spans="1:21" ht="15.75" thickBot="1" x14ac:dyDescent="0.3">
      <c r="A3178" s="65"/>
      <c r="J3178">
        <v>21</v>
      </c>
    </row>
    <row r="3179" spans="1:21" ht="39.75" thickBot="1" x14ac:dyDescent="0.3">
      <c r="A3179" s="90" t="s">
        <v>605</v>
      </c>
      <c r="B3179" s="91" t="s">
        <v>606</v>
      </c>
      <c r="C3179" s="91" t="s">
        <v>617</v>
      </c>
      <c r="D3179" s="91" t="s">
        <v>608</v>
      </c>
      <c r="E3179" s="91" t="s">
        <v>609</v>
      </c>
      <c r="F3179" s="92" t="s">
        <v>610</v>
      </c>
      <c r="K3179" s="241" t="s">
        <v>1119</v>
      </c>
      <c r="L3179" s="241"/>
      <c r="M3179" s="112" t="str">
        <f>F3179</f>
        <v>Pr &gt; F</v>
      </c>
      <c r="N3179" s="113" t="str">
        <f>A3169</f>
        <v>Variable dependiente: PFTha</v>
      </c>
      <c r="R3179" s="242" t="str">
        <f>K3179</f>
        <v>Fuente de variación (FV)</v>
      </c>
      <c r="S3179" s="242"/>
      <c r="T3179" s="112"/>
      <c r="U3179" s="114" t="str">
        <f>N3179</f>
        <v>Variable dependiente: PFTha</v>
      </c>
    </row>
    <row r="3180" spans="1:21" ht="16.5" thickBot="1" x14ac:dyDescent="0.3">
      <c r="A3180" s="110" t="s">
        <v>594</v>
      </c>
      <c r="B3180" s="68">
        <v>3</v>
      </c>
      <c r="C3180" s="68">
        <v>2025.156784</v>
      </c>
      <c r="D3180" s="68">
        <v>675.05226100000004</v>
      </c>
      <c r="E3180" s="68">
        <v>10.08</v>
      </c>
      <c r="F3180" s="74">
        <v>4.0000000000000002E-4</v>
      </c>
      <c r="K3180" s="243" t="str">
        <f>A3180</f>
        <v>Rep</v>
      </c>
      <c r="L3180" s="244"/>
      <c r="M3180" s="115">
        <f>F3180</f>
        <v>4.0000000000000002E-4</v>
      </c>
      <c r="N3180" s="115"/>
      <c r="R3180" s="245" t="str">
        <f>K3180</f>
        <v>Rep</v>
      </c>
      <c r="S3180" s="246"/>
      <c r="T3180" s="116">
        <f>M3180</f>
        <v>4.0000000000000002E-4</v>
      </c>
      <c r="U3180" s="115"/>
    </row>
    <row r="3181" spans="1:21" ht="16.5" thickBot="1" x14ac:dyDescent="0.3">
      <c r="A3181" s="110" t="s">
        <v>592</v>
      </c>
      <c r="B3181" s="68">
        <v>1</v>
      </c>
      <c r="C3181" s="68">
        <v>1937.0644030000001</v>
      </c>
      <c r="D3181" s="68">
        <v>1937.0644030000001</v>
      </c>
      <c r="E3181" s="68">
        <v>28.92</v>
      </c>
      <c r="F3181" s="74" t="s">
        <v>621</v>
      </c>
      <c r="K3181" s="237" t="str">
        <f>A3188</f>
        <v>A</v>
      </c>
      <c r="L3181" s="238"/>
      <c r="M3181" s="117">
        <f>F3188</f>
        <v>3.5700000000000003E-2</v>
      </c>
      <c r="N3181" s="117"/>
      <c r="R3181" s="239" t="str">
        <f t="shared" ref="R3181:R3184" si="255">K3181</f>
        <v>A</v>
      </c>
      <c r="S3181" s="240"/>
      <c r="T3181" s="118">
        <f t="shared" ref="T3181:T3184" si="256">M3181</f>
        <v>3.5700000000000003E-2</v>
      </c>
      <c r="U3181" s="117"/>
    </row>
    <row r="3182" spans="1:21" ht="16.5" thickBot="1" x14ac:dyDescent="0.3">
      <c r="A3182" s="110" t="s">
        <v>618</v>
      </c>
      <c r="B3182" s="68">
        <v>3</v>
      </c>
      <c r="C3182" s="68">
        <v>437.87010900000001</v>
      </c>
      <c r="D3182" s="68">
        <v>145.956703</v>
      </c>
      <c r="E3182" s="68">
        <v>2.1800000000000002</v>
      </c>
      <c r="F3182" s="74">
        <v>0.1258</v>
      </c>
      <c r="K3182" s="237" t="str">
        <f>A3182</f>
        <v>A*Rep</v>
      </c>
      <c r="L3182" s="238"/>
      <c r="M3182" s="117">
        <f>F3182</f>
        <v>0.1258</v>
      </c>
      <c r="N3182" s="119"/>
      <c r="R3182" s="239" t="str">
        <f t="shared" si="255"/>
        <v>A*Rep</v>
      </c>
      <c r="S3182" s="240"/>
      <c r="T3182" s="118">
        <f t="shared" si="256"/>
        <v>0.1258</v>
      </c>
      <c r="U3182" s="119"/>
    </row>
    <row r="3183" spans="1:21" ht="16.5" thickBot="1" x14ac:dyDescent="0.3">
      <c r="A3183" s="110" t="s">
        <v>593</v>
      </c>
      <c r="B3183" s="68">
        <v>3</v>
      </c>
      <c r="C3183" s="68">
        <v>2473.7945340000001</v>
      </c>
      <c r="D3183" s="68">
        <v>824.59817799999996</v>
      </c>
      <c r="E3183" s="68">
        <v>12.31</v>
      </c>
      <c r="F3183" s="74">
        <v>1E-4</v>
      </c>
      <c r="K3183" s="237" t="str">
        <f>A3183</f>
        <v>B</v>
      </c>
      <c r="L3183" s="238"/>
      <c r="M3183" s="117">
        <f>F3183</f>
        <v>1E-4</v>
      </c>
      <c r="N3183" s="117"/>
      <c r="R3183" s="239" t="str">
        <f t="shared" si="255"/>
        <v>B</v>
      </c>
      <c r="S3183" s="240"/>
      <c r="T3183" s="118">
        <f t="shared" si="256"/>
        <v>1E-4</v>
      </c>
      <c r="U3183" s="117"/>
    </row>
    <row r="3184" spans="1:21" ht="15.75" x14ac:dyDescent="0.25">
      <c r="A3184" s="109" t="s">
        <v>619</v>
      </c>
      <c r="B3184" s="77">
        <v>3</v>
      </c>
      <c r="C3184" s="77">
        <v>47.371758999999997</v>
      </c>
      <c r="D3184" s="77">
        <v>15.790585999999999</v>
      </c>
      <c r="E3184" s="77">
        <v>0.24</v>
      </c>
      <c r="F3184" s="78">
        <v>0.87029999999999996</v>
      </c>
      <c r="K3184" s="237" t="str">
        <f>A3184</f>
        <v>A*B</v>
      </c>
      <c r="L3184" s="238"/>
      <c r="M3184" s="117">
        <f>F3184</f>
        <v>0.87029999999999996</v>
      </c>
      <c r="N3184" s="117"/>
      <c r="R3184" s="239" t="str">
        <f t="shared" si="255"/>
        <v>A*B</v>
      </c>
      <c r="S3184" s="240"/>
      <c r="T3184" s="118">
        <f t="shared" si="256"/>
        <v>0.87029999999999996</v>
      </c>
      <c r="U3184" s="117"/>
    </row>
    <row r="3185" spans="1:21" ht="16.5" thickBot="1" x14ac:dyDescent="0.3">
      <c r="A3185" s="65"/>
      <c r="K3185" s="231" t="s">
        <v>1120</v>
      </c>
      <c r="L3185" s="232"/>
      <c r="M3185" s="233">
        <f>B3177</f>
        <v>12.978339999999999</v>
      </c>
      <c r="N3185" s="234"/>
      <c r="R3185" s="235" t="s">
        <v>1120</v>
      </c>
      <c r="S3185" s="236"/>
      <c r="T3185" s="233">
        <f>M3185</f>
        <v>12.978339999999999</v>
      </c>
      <c r="U3185" s="234"/>
    </row>
    <row r="3186" spans="1:21" ht="25.5" customHeight="1" thickBot="1" x14ac:dyDescent="0.3">
      <c r="A3186" s="253" t="s">
        <v>620</v>
      </c>
      <c r="B3186" s="252"/>
      <c r="C3186" s="252"/>
      <c r="D3186" s="252"/>
      <c r="E3186" s="252"/>
      <c r="F3186" s="252"/>
      <c r="J3186">
        <v>1</v>
      </c>
    </row>
    <row r="3187" spans="1:21" ht="39.75" thickBot="1" x14ac:dyDescent="0.3">
      <c r="A3187" s="84" t="s">
        <v>605</v>
      </c>
      <c r="B3187" s="83" t="s">
        <v>606</v>
      </c>
      <c r="C3187" s="83" t="s">
        <v>617</v>
      </c>
      <c r="D3187" s="83" t="s">
        <v>608</v>
      </c>
      <c r="E3187" s="83" t="s">
        <v>609</v>
      </c>
      <c r="F3187" s="95" t="s">
        <v>610</v>
      </c>
      <c r="J3187">
        <v>2</v>
      </c>
    </row>
    <row r="3188" spans="1:21" x14ac:dyDescent="0.25">
      <c r="A3188" s="109" t="s">
        <v>592</v>
      </c>
      <c r="B3188" s="77">
        <v>1</v>
      </c>
      <c r="C3188" s="77">
        <v>1937.0644030000001</v>
      </c>
      <c r="D3188" s="77">
        <v>1937.0644030000001</v>
      </c>
      <c r="E3188" s="77">
        <v>13.27</v>
      </c>
      <c r="F3188" s="78">
        <v>3.5700000000000003E-2</v>
      </c>
      <c r="J3188">
        <v>3</v>
      </c>
    </row>
    <row r="3189" spans="1:21" x14ac:dyDescent="0.25">
      <c r="A3189" s="79"/>
      <c r="J3189">
        <v>4</v>
      </c>
    </row>
    <row r="3190" spans="1:21" x14ac:dyDescent="0.25">
      <c r="A3190" s="79"/>
      <c r="J3190">
        <v>5</v>
      </c>
    </row>
    <row r="3191" spans="1:21" x14ac:dyDescent="0.25">
      <c r="J3191">
        <v>6</v>
      </c>
    </row>
    <row r="3192" spans="1:21" x14ac:dyDescent="0.25">
      <c r="A3192" s="80"/>
      <c r="J3192">
        <v>7</v>
      </c>
    </row>
    <row r="3193" spans="1:21" ht="31.5" x14ac:dyDescent="0.25">
      <c r="A3193" s="64" t="s">
        <v>590</v>
      </c>
      <c r="J3193">
        <v>8</v>
      </c>
    </row>
    <row r="3194" spans="1:21" x14ac:dyDescent="0.25">
      <c r="A3194" s="79"/>
      <c r="J3194">
        <v>9</v>
      </c>
    </row>
    <row r="3195" spans="1:21" ht="25.5" x14ac:dyDescent="0.25">
      <c r="A3195" s="81" t="s">
        <v>595</v>
      </c>
      <c r="J3195">
        <v>10</v>
      </c>
    </row>
    <row r="3196" spans="1:21" x14ac:dyDescent="0.25">
      <c r="A3196" s="81"/>
      <c r="J3196">
        <v>11</v>
      </c>
    </row>
    <row r="3197" spans="1:21" ht="38.25" x14ac:dyDescent="0.25">
      <c r="A3197" s="81" t="s">
        <v>877</v>
      </c>
      <c r="J3197">
        <v>12</v>
      </c>
    </row>
    <row r="3198" spans="1:21" ht="15.75" thickBot="1" x14ac:dyDescent="0.3">
      <c r="A3198" s="65"/>
      <c r="J3198">
        <v>13</v>
      </c>
    </row>
    <row r="3199" spans="1:21" ht="39.75" thickBot="1" x14ac:dyDescent="0.3">
      <c r="A3199" s="90" t="s">
        <v>605</v>
      </c>
      <c r="B3199" s="91" t="s">
        <v>606</v>
      </c>
      <c r="C3199" s="91" t="s">
        <v>607</v>
      </c>
      <c r="D3199" s="91" t="s">
        <v>608</v>
      </c>
      <c r="E3199" s="91" t="s">
        <v>609</v>
      </c>
      <c r="F3199" s="92" t="s">
        <v>610</v>
      </c>
      <c r="J3199">
        <v>14</v>
      </c>
    </row>
    <row r="3200" spans="1:21" ht="15.75" thickBot="1" x14ac:dyDescent="0.3">
      <c r="A3200" s="110" t="s">
        <v>611</v>
      </c>
      <c r="B3200" s="68">
        <v>13</v>
      </c>
      <c r="C3200" s="68">
        <v>1830.9408410000001</v>
      </c>
      <c r="D3200" s="68">
        <v>140.84160299999999</v>
      </c>
      <c r="E3200" s="68">
        <v>3.76</v>
      </c>
      <c r="F3200" s="74">
        <v>5.1999999999999998E-3</v>
      </c>
      <c r="J3200">
        <v>15</v>
      </c>
    </row>
    <row r="3201" spans="1:45" ht="15.75" thickBot="1" x14ac:dyDescent="0.3">
      <c r="A3201" s="110" t="s">
        <v>612</v>
      </c>
      <c r="B3201" s="68">
        <v>18</v>
      </c>
      <c r="C3201" s="68">
        <v>673.43400599999995</v>
      </c>
      <c r="D3201" s="68">
        <v>37.412999999999997</v>
      </c>
      <c r="E3201" s="68"/>
      <c r="F3201" s="74"/>
      <c r="J3201">
        <v>16</v>
      </c>
    </row>
    <row r="3202" spans="1:45" ht="25.5" x14ac:dyDescent="0.25">
      <c r="A3202" s="109" t="s">
        <v>613</v>
      </c>
      <c r="B3202" s="77">
        <v>31</v>
      </c>
      <c r="C3202" s="77">
        <v>2504.374847</v>
      </c>
      <c r="D3202" s="77"/>
      <c r="E3202" s="77"/>
      <c r="F3202" s="78"/>
      <c r="J3202">
        <v>17</v>
      </c>
    </row>
    <row r="3203" spans="1:45" ht="15.75" thickBot="1" x14ac:dyDescent="0.3">
      <c r="A3203" s="65"/>
      <c r="J3203">
        <v>18</v>
      </c>
    </row>
    <row r="3204" spans="1:45" ht="27" thickBot="1" x14ac:dyDescent="0.3">
      <c r="A3204" s="93" t="s">
        <v>614</v>
      </c>
      <c r="B3204" s="91" t="s">
        <v>615</v>
      </c>
      <c r="C3204" s="91" t="s">
        <v>616</v>
      </c>
      <c r="D3204" s="92" t="s">
        <v>878</v>
      </c>
      <c r="J3204">
        <v>19</v>
      </c>
    </row>
    <row r="3205" spans="1:45" x14ac:dyDescent="0.25">
      <c r="A3205" s="94">
        <v>0.731097</v>
      </c>
      <c r="B3205" s="77">
        <v>26.24841</v>
      </c>
      <c r="C3205" s="77">
        <v>6.1166169999999997</v>
      </c>
      <c r="D3205" s="78">
        <v>23.302810000000001</v>
      </c>
      <c r="J3205">
        <v>20</v>
      </c>
    </row>
    <row r="3206" spans="1:45" ht="15.75" thickBot="1" x14ac:dyDescent="0.3">
      <c r="A3206" s="65"/>
      <c r="J3206">
        <v>21</v>
      </c>
    </row>
    <row r="3207" spans="1:45" ht="39.75" thickBot="1" x14ac:dyDescent="0.3">
      <c r="A3207" s="90" t="s">
        <v>605</v>
      </c>
      <c r="B3207" s="91" t="s">
        <v>606</v>
      </c>
      <c r="C3207" s="91" t="s">
        <v>617</v>
      </c>
      <c r="D3207" s="91" t="s">
        <v>608</v>
      </c>
      <c r="E3207" s="91" t="s">
        <v>609</v>
      </c>
      <c r="F3207" s="92" t="s">
        <v>610</v>
      </c>
      <c r="K3207" s="241" t="s">
        <v>1119</v>
      </c>
      <c r="L3207" s="241"/>
      <c r="M3207" s="112" t="str">
        <f>F3207</f>
        <v>Pr &gt; F</v>
      </c>
      <c r="N3207" s="113" t="str">
        <f>A3197</f>
        <v>Variable dependiente: NF1m2</v>
      </c>
      <c r="R3207" s="242" t="str">
        <f>K3207</f>
        <v>Fuente de variación (FV)</v>
      </c>
      <c r="S3207" s="242"/>
      <c r="T3207" s="112"/>
      <c r="U3207" s="114" t="str">
        <f>N3207</f>
        <v>Variable dependiente: NF1m2</v>
      </c>
      <c r="V3207">
        <v>1</v>
      </c>
      <c r="W3207">
        <v>2</v>
      </c>
      <c r="X3207">
        <v>3</v>
      </c>
      <c r="Y3207">
        <v>4</v>
      </c>
      <c r="Z3207">
        <v>5</v>
      </c>
      <c r="AA3207">
        <v>6</v>
      </c>
      <c r="AP3207" s="221"/>
      <c r="AQ3207" s="221"/>
      <c r="AR3207" s="221"/>
      <c r="AS3207" s="221"/>
    </row>
    <row r="3208" spans="1:45" ht="16.5" thickBot="1" x14ac:dyDescent="0.3">
      <c r="A3208" s="110" t="s">
        <v>594</v>
      </c>
      <c r="B3208" s="68">
        <v>3</v>
      </c>
      <c r="C3208" s="68">
        <v>845.78965940000001</v>
      </c>
      <c r="D3208" s="68">
        <v>281.92988650000001</v>
      </c>
      <c r="E3208" s="68">
        <v>7.54</v>
      </c>
      <c r="F3208" s="74">
        <v>1.8E-3</v>
      </c>
      <c r="K3208" s="243" t="str">
        <f>A3208</f>
        <v>Rep</v>
      </c>
      <c r="L3208" s="244"/>
      <c r="M3208" s="115">
        <f>F3208</f>
        <v>1.8E-3</v>
      </c>
      <c r="N3208" s="115"/>
      <c r="R3208" s="245" t="str">
        <f>K3208</f>
        <v>Rep</v>
      </c>
      <c r="S3208" s="246"/>
      <c r="T3208" s="116">
        <f>M3208</f>
        <v>1.8E-3</v>
      </c>
      <c r="U3208" s="115"/>
      <c r="AP3208" s="141"/>
      <c r="AQ3208" s="142"/>
      <c r="AR3208" s="128"/>
    </row>
    <row r="3209" spans="1:45" ht="16.5" thickBot="1" x14ac:dyDescent="0.3">
      <c r="A3209" s="110" t="s">
        <v>592</v>
      </c>
      <c r="B3209" s="68">
        <v>1</v>
      </c>
      <c r="C3209" s="68">
        <v>597.97465309999995</v>
      </c>
      <c r="D3209" s="68">
        <v>597.97465309999995</v>
      </c>
      <c r="E3209" s="68">
        <v>15.98</v>
      </c>
      <c r="F3209" s="74">
        <v>8.0000000000000004E-4</v>
      </c>
      <c r="K3209" s="237" t="str">
        <f>A3216</f>
        <v>A</v>
      </c>
      <c r="L3209" s="238"/>
      <c r="M3209" s="117">
        <f>F3216</f>
        <v>2.2000000000000001E-3</v>
      </c>
      <c r="N3209" s="117"/>
      <c r="R3209" s="239" t="str">
        <f t="shared" ref="R3209:R3212" si="257">K3209</f>
        <v>A</v>
      </c>
      <c r="S3209" s="240"/>
      <c r="T3209" s="118">
        <f t="shared" ref="T3209:T3212" si="258">M3209</f>
        <v>2.2000000000000001E-3</v>
      </c>
      <c r="U3209" s="117"/>
      <c r="AP3209" s="135"/>
      <c r="AQ3209" s="144"/>
      <c r="AR3209" s="131"/>
      <c r="AS3209" s="145"/>
    </row>
    <row r="3210" spans="1:45" ht="16.5" thickBot="1" x14ac:dyDescent="0.3">
      <c r="A3210" s="110" t="s">
        <v>618</v>
      </c>
      <c r="B3210" s="68">
        <v>3</v>
      </c>
      <c r="C3210" s="68">
        <v>18.558159400000001</v>
      </c>
      <c r="D3210" s="68">
        <v>6.1860530999999996</v>
      </c>
      <c r="E3210" s="68">
        <v>0.17</v>
      </c>
      <c r="F3210" s="74">
        <v>0.91830000000000001</v>
      </c>
      <c r="K3210" s="237" t="str">
        <f>A3210</f>
        <v>A*Rep</v>
      </c>
      <c r="L3210" s="238"/>
      <c r="M3210" s="117">
        <f>F3210</f>
        <v>0.91830000000000001</v>
      </c>
      <c r="N3210" s="119"/>
      <c r="R3210" s="239" t="str">
        <f t="shared" si="257"/>
        <v>A*Rep</v>
      </c>
      <c r="S3210" s="240"/>
      <c r="T3210" s="118">
        <f t="shared" si="258"/>
        <v>0.91830000000000001</v>
      </c>
      <c r="U3210" s="119"/>
      <c r="AP3210" s="141"/>
      <c r="AQ3210" s="142"/>
      <c r="AR3210" s="128"/>
    </row>
    <row r="3211" spans="1:45" ht="16.5" thickBot="1" x14ac:dyDescent="0.3">
      <c r="A3211" s="110" t="s">
        <v>593</v>
      </c>
      <c r="B3211" s="68">
        <v>3</v>
      </c>
      <c r="C3211" s="68">
        <v>298.56855940000003</v>
      </c>
      <c r="D3211" s="68">
        <v>99.522853100000006</v>
      </c>
      <c r="E3211" s="68">
        <v>2.66</v>
      </c>
      <c r="F3211" s="74">
        <v>7.9299999999999995E-2</v>
      </c>
      <c r="K3211" s="237" t="str">
        <f>A3211</f>
        <v>B</v>
      </c>
      <c r="L3211" s="238"/>
      <c r="M3211" s="117">
        <f>F3211</f>
        <v>7.9299999999999995E-2</v>
      </c>
      <c r="N3211" s="117"/>
      <c r="R3211" s="239" t="str">
        <f t="shared" si="257"/>
        <v>B</v>
      </c>
      <c r="S3211" s="240"/>
      <c r="T3211" s="118">
        <f t="shared" si="258"/>
        <v>7.9299999999999995E-2</v>
      </c>
      <c r="U3211" s="117"/>
      <c r="AP3211" s="141"/>
      <c r="AQ3211" s="142"/>
      <c r="AR3211" s="128"/>
    </row>
    <row r="3212" spans="1:45" ht="15.75" x14ac:dyDescent="0.25">
      <c r="A3212" s="109" t="s">
        <v>619</v>
      </c>
      <c r="B3212" s="77">
        <v>3</v>
      </c>
      <c r="C3212" s="77">
        <v>70.049809400000001</v>
      </c>
      <c r="D3212" s="77">
        <v>23.349936499999998</v>
      </c>
      <c r="E3212" s="77">
        <v>0.62</v>
      </c>
      <c r="F3212" s="78">
        <v>0.60860000000000003</v>
      </c>
      <c r="K3212" s="237" t="str">
        <f>A3212</f>
        <v>A*B</v>
      </c>
      <c r="L3212" s="238"/>
      <c r="M3212" s="117">
        <f>F3212</f>
        <v>0.60860000000000003</v>
      </c>
      <c r="N3212" s="117"/>
      <c r="R3212" s="239" t="str">
        <f t="shared" si="257"/>
        <v>A*B</v>
      </c>
      <c r="S3212" s="240"/>
      <c r="T3212" s="118">
        <f t="shared" si="258"/>
        <v>0.60860000000000003</v>
      </c>
      <c r="U3212" s="117"/>
      <c r="AP3212" s="127"/>
      <c r="AQ3212" s="137"/>
      <c r="AR3212" s="128"/>
    </row>
    <row r="3213" spans="1:45" ht="16.5" thickBot="1" x14ac:dyDescent="0.3">
      <c r="A3213" s="65"/>
      <c r="K3213" s="231" t="s">
        <v>1120</v>
      </c>
      <c r="L3213" s="232"/>
      <c r="M3213" s="233">
        <f>B3205</f>
        <v>26.24841</v>
      </c>
      <c r="N3213" s="234"/>
      <c r="R3213" s="235" t="s">
        <v>1120</v>
      </c>
      <c r="S3213" s="236"/>
      <c r="T3213" s="233">
        <f>M3213</f>
        <v>26.24841</v>
      </c>
      <c r="U3213" s="234"/>
      <c r="AP3213" s="127"/>
      <c r="AQ3213" s="137"/>
      <c r="AR3213" s="128"/>
    </row>
    <row r="3214" spans="1:45" ht="25.5" customHeight="1" thickBot="1" x14ac:dyDescent="0.3">
      <c r="A3214" s="253" t="s">
        <v>620</v>
      </c>
      <c r="B3214" s="252"/>
      <c r="C3214" s="252"/>
      <c r="D3214" s="252"/>
      <c r="E3214" s="252"/>
      <c r="F3214" s="252"/>
      <c r="J3214">
        <v>1</v>
      </c>
      <c r="AP3214" s="114"/>
      <c r="AQ3214" s="114"/>
      <c r="AR3214" s="114"/>
      <c r="AS3214" s="114"/>
    </row>
    <row r="3215" spans="1:45" ht="39.75" thickBot="1" x14ac:dyDescent="0.3">
      <c r="A3215" s="84" t="s">
        <v>605</v>
      </c>
      <c r="B3215" s="83" t="s">
        <v>606</v>
      </c>
      <c r="C3215" s="83" t="s">
        <v>617</v>
      </c>
      <c r="D3215" s="83" t="s">
        <v>608</v>
      </c>
      <c r="E3215" s="83" t="s">
        <v>609</v>
      </c>
      <c r="F3215" s="95" t="s">
        <v>610</v>
      </c>
      <c r="J3215">
        <v>2</v>
      </c>
      <c r="AP3215" s="146">
        <f>T3376</f>
        <v>1.5E-3</v>
      </c>
      <c r="AQ3215" s="146"/>
      <c r="AR3215" s="146">
        <f>T3404</f>
        <v>1.4999999999999999E-2</v>
      </c>
    </row>
    <row r="3216" spans="1:45" x14ac:dyDescent="0.25">
      <c r="A3216" s="109" t="s">
        <v>592</v>
      </c>
      <c r="B3216" s="77">
        <v>1</v>
      </c>
      <c r="C3216" s="77">
        <v>597.97465309999995</v>
      </c>
      <c r="D3216" s="77">
        <v>597.97465309999995</v>
      </c>
      <c r="E3216" s="77">
        <v>96.66</v>
      </c>
      <c r="F3216" s="78">
        <v>2.2000000000000001E-3</v>
      </c>
      <c r="J3216">
        <v>3</v>
      </c>
      <c r="AP3216" s="146">
        <f t="shared" ref="AP3216:AP3220" si="259">T3377</f>
        <v>8.0999999999999996E-3</v>
      </c>
      <c r="AQ3216" s="146"/>
      <c r="AR3216" s="146">
        <f t="shared" ref="AR3216:AR3220" si="260">T3405</f>
        <v>0.4824</v>
      </c>
    </row>
    <row r="3217" spans="1:44" x14ac:dyDescent="0.25">
      <c r="A3217" s="79"/>
      <c r="J3217">
        <v>4</v>
      </c>
      <c r="AP3217" s="146">
        <f t="shared" si="259"/>
        <v>0.72629999999999995</v>
      </c>
      <c r="AQ3217" s="146"/>
      <c r="AR3217" s="146">
        <f t="shared" si="260"/>
        <v>0.2359</v>
      </c>
    </row>
    <row r="3218" spans="1:44" x14ac:dyDescent="0.25">
      <c r="A3218" s="79"/>
      <c r="J3218">
        <v>5</v>
      </c>
      <c r="AP3218" s="147">
        <f t="shared" si="259"/>
        <v>8.9899999999999994E-2</v>
      </c>
      <c r="AQ3218" s="147"/>
      <c r="AR3218" s="147" t="str">
        <f t="shared" si="260"/>
        <v>&lt;.0001</v>
      </c>
    </row>
    <row r="3219" spans="1:44" x14ac:dyDescent="0.25">
      <c r="J3219">
        <v>6</v>
      </c>
      <c r="AP3219" s="146">
        <f t="shared" si="259"/>
        <v>0.8992</v>
      </c>
      <c r="AQ3219" s="146"/>
      <c r="AR3219" s="146">
        <f t="shared" si="260"/>
        <v>0.24160000000000001</v>
      </c>
    </row>
    <row r="3220" spans="1:44" x14ac:dyDescent="0.25">
      <c r="A3220" s="80"/>
      <c r="J3220">
        <v>7</v>
      </c>
      <c r="AP3220" s="146">
        <f t="shared" si="259"/>
        <v>24.93186</v>
      </c>
      <c r="AQ3220" s="146"/>
      <c r="AR3220" s="146">
        <f t="shared" si="260"/>
        <v>26.559069999999998</v>
      </c>
    </row>
    <row r="3221" spans="1:44" ht="31.5" x14ac:dyDescent="0.25">
      <c r="A3221" s="64" t="s">
        <v>590</v>
      </c>
      <c r="J3221">
        <v>8</v>
      </c>
      <c r="AB3221" s="220"/>
      <c r="AC3221" s="220"/>
      <c r="AD3221" s="148" t="str">
        <f>U3207</f>
        <v>Variable dependiente: NF1m2</v>
      </c>
      <c r="AE3221" s="1"/>
      <c r="AF3221" s="148"/>
      <c r="AG3221" s="1"/>
      <c r="AH3221" s="148"/>
      <c r="AI3221" s="1"/>
      <c r="AJ3221" s="148"/>
      <c r="AK3221" s="1"/>
      <c r="AL3221" s="148"/>
      <c r="AM3221" s="1"/>
      <c r="AN3221" s="148"/>
      <c r="AO3221" s="1"/>
      <c r="AP3221" s="148"/>
      <c r="AQ3221" s="1"/>
    </row>
    <row r="3222" spans="1:44" ht="15.75" x14ac:dyDescent="0.25">
      <c r="A3222" s="79"/>
      <c r="J3222">
        <v>9</v>
      </c>
      <c r="AB3222" s="220"/>
      <c r="AC3222" s="220"/>
      <c r="AD3222" s="148"/>
      <c r="AE3222" s="1"/>
      <c r="AF3222" s="148" t="str">
        <f>U3235</f>
        <v>Variable dependiente: NF2m2</v>
      </c>
      <c r="AG3222" s="1"/>
      <c r="AH3222" s="148"/>
      <c r="AI3222" s="1"/>
      <c r="AJ3222" s="148"/>
      <c r="AK3222" s="1"/>
      <c r="AL3222" s="148"/>
      <c r="AM3222" s="1"/>
      <c r="AN3222" s="148"/>
      <c r="AO3222" s="1"/>
      <c r="AP3222" s="148"/>
      <c r="AQ3222" s="1"/>
    </row>
    <row r="3223" spans="1:44" ht="25.5" x14ac:dyDescent="0.25">
      <c r="A3223" s="81" t="s">
        <v>595</v>
      </c>
      <c r="J3223">
        <v>10</v>
      </c>
      <c r="AB3223" s="220"/>
      <c r="AC3223" s="220"/>
      <c r="AD3223" s="148"/>
      <c r="AE3223" s="1"/>
      <c r="AF3223" s="148"/>
      <c r="AG3223" s="1"/>
      <c r="AH3223" t="str">
        <f>U3263</f>
        <v>Variable dependiente: NFhm2</v>
      </c>
      <c r="AI3223" s="1"/>
      <c r="AJ3223" s="148"/>
      <c r="AK3223" s="1"/>
      <c r="AL3223" s="148"/>
      <c r="AM3223" s="1"/>
      <c r="AN3223" s="148"/>
      <c r="AO3223" s="1"/>
      <c r="AP3223" s="148"/>
      <c r="AQ3223" s="1"/>
    </row>
    <row r="3224" spans="1:44" ht="15.75" x14ac:dyDescent="0.25">
      <c r="A3224" s="81"/>
      <c r="J3224">
        <v>11</v>
      </c>
      <c r="V3224" s="220"/>
      <c r="W3224" s="220"/>
      <c r="X3224" s="148"/>
      <c r="Y3224" s="1"/>
      <c r="Z3224" s="148"/>
      <c r="AA3224" s="1"/>
      <c r="AB3224" s="148"/>
      <c r="AC3224" s="1"/>
      <c r="AD3224" s="148"/>
      <c r="AE3224" s="1"/>
      <c r="AF3224" s="148"/>
      <c r="AG3224" s="1"/>
      <c r="AH3224" s="148"/>
      <c r="AI3224" s="1"/>
      <c r="AJ3224" s="148" t="str">
        <f>U3291</f>
        <v>Variable dependiente: NF4m2</v>
      </c>
      <c r="AK3224" s="149"/>
    </row>
    <row r="3225" spans="1:44" ht="38.25" x14ac:dyDescent="0.25">
      <c r="A3225" s="81" t="s">
        <v>879</v>
      </c>
      <c r="J3225">
        <v>12</v>
      </c>
      <c r="X3225" s="148"/>
      <c r="Y3225" s="1"/>
      <c r="Z3225" s="148"/>
      <c r="AA3225" s="1"/>
      <c r="AB3225" s="148"/>
      <c r="AC3225" s="1"/>
      <c r="AD3225" s="148"/>
      <c r="AE3225" s="1"/>
      <c r="AF3225" s="148"/>
      <c r="AG3225" s="1"/>
      <c r="AH3225" s="148"/>
      <c r="AI3225" s="1"/>
      <c r="AJ3225" s="148"/>
      <c r="AK3225" s="149"/>
      <c r="AL3225" t="str">
        <f>U3319</f>
        <v>Variable dependiente: NFCm2</v>
      </c>
    </row>
    <row r="3226" spans="1:44" ht="15.75" thickBot="1" x14ac:dyDescent="0.3">
      <c r="A3226" s="65"/>
      <c r="J3226">
        <v>13</v>
      </c>
      <c r="AN3226" t="str">
        <f>U3347</f>
        <v>Variable dependiente: NFTm2</v>
      </c>
    </row>
    <row r="3227" spans="1:44" ht="39.75" thickBot="1" x14ac:dyDescent="0.3">
      <c r="A3227" s="90" t="s">
        <v>605</v>
      </c>
      <c r="B3227" s="91" t="s">
        <v>606</v>
      </c>
      <c r="C3227" s="91" t="s">
        <v>607</v>
      </c>
      <c r="D3227" s="91" t="s">
        <v>608</v>
      </c>
      <c r="E3227" s="91" t="s">
        <v>609</v>
      </c>
      <c r="F3227" s="92" t="s">
        <v>610</v>
      </c>
      <c r="J3227">
        <v>14</v>
      </c>
      <c r="AP3227" t="str">
        <f>U3375</f>
        <v>Variable dependiente: PF1m2</v>
      </c>
    </row>
    <row r="3228" spans="1:44" ht="15.75" thickBot="1" x14ac:dyDescent="0.3">
      <c r="A3228" s="110" t="s">
        <v>611</v>
      </c>
      <c r="B3228" s="68">
        <v>13</v>
      </c>
      <c r="C3228" s="68">
        <v>6193.1913249999998</v>
      </c>
      <c r="D3228" s="68">
        <v>476.39933300000001</v>
      </c>
      <c r="E3228" s="68">
        <v>10.08</v>
      </c>
      <c r="F3228" s="74" t="s">
        <v>621</v>
      </c>
      <c r="J3228">
        <v>15</v>
      </c>
      <c r="AR3228" t="str">
        <f>U3403</f>
        <v>Variable dependiente: PF2m2</v>
      </c>
    </row>
    <row r="3229" spans="1:44" ht="15.75" thickBot="1" x14ac:dyDescent="0.3">
      <c r="A3229" s="110" t="s">
        <v>612</v>
      </c>
      <c r="B3229" s="68">
        <v>18</v>
      </c>
      <c r="C3229" s="68">
        <v>850.41166299999998</v>
      </c>
      <c r="D3229" s="68">
        <v>47.245092</v>
      </c>
      <c r="E3229" s="68"/>
      <c r="F3229" s="74"/>
      <c r="J3229">
        <v>16</v>
      </c>
    </row>
    <row r="3230" spans="1:44" ht="25.5" x14ac:dyDescent="0.25">
      <c r="A3230" s="109" t="s">
        <v>613</v>
      </c>
      <c r="B3230" s="77">
        <v>31</v>
      </c>
      <c r="C3230" s="77">
        <v>7043.6029879999996</v>
      </c>
      <c r="D3230" s="77"/>
      <c r="E3230" s="77"/>
      <c r="F3230" s="78"/>
      <c r="J3230">
        <v>17</v>
      </c>
    </row>
    <row r="3231" spans="1:44" ht="15.75" thickBot="1" x14ac:dyDescent="0.3">
      <c r="A3231" s="65"/>
      <c r="J3231">
        <v>18</v>
      </c>
    </row>
    <row r="3232" spans="1:44" ht="27" thickBot="1" x14ac:dyDescent="0.3">
      <c r="A3232" s="93" t="s">
        <v>614</v>
      </c>
      <c r="B3232" s="91" t="s">
        <v>615</v>
      </c>
      <c r="C3232" s="91" t="s">
        <v>616</v>
      </c>
      <c r="D3232" s="92" t="s">
        <v>880</v>
      </c>
      <c r="J3232">
        <v>19</v>
      </c>
    </row>
    <row r="3233" spans="1:21" x14ac:dyDescent="0.25">
      <c r="A3233" s="94">
        <v>0.87926499999999996</v>
      </c>
      <c r="B3233" s="77">
        <v>26.595749999999999</v>
      </c>
      <c r="C3233" s="77">
        <v>6.873507</v>
      </c>
      <c r="D3233" s="78">
        <v>25.844380000000001</v>
      </c>
      <c r="J3233">
        <v>20</v>
      </c>
    </row>
    <row r="3234" spans="1:21" ht="15.75" thickBot="1" x14ac:dyDescent="0.3">
      <c r="A3234" s="65"/>
      <c r="J3234">
        <v>21</v>
      </c>
    </row>
    <row r="3235" spans="1:21" ht="39.75" thickBot="1" x14ac:dyDescent="0.3">
      <c r="A3235" s="90" t="s">
        <v>605</v>
      </c>
      <c r="B3235" s="91" t="s">
        <v>606</v>
      </c>
      <c r="C3235" s="91" t="s">
        <v>617</v>
      </c>
      <c r="D3235" s="91" t="s">
        <v>608</v>
      </c>
      <c r="E3235" s="91" t="s">
        <v>609</v>
      </c>
      <c r="F3235" s="92" t="s">
        <v>610</v>
      </c>
      <c r="K3235" s="241" t="s">
        <v>1119</v>
      </c>
      <c r="L3235" s="241"/>
      <c r="M3235" s="112" t="str">
        <f>F3235</f>
        <v>Pr &gt; F</v>
      </c>
      <c r="N3235" s="113" t="str">
        <f>A3225</f>
        <v>Variable dependiente: NF2m2</v>
      </c>
      <c r="R3235" s="242" t="str">
        <f>K3235</f>
        <v>Fuente de variación (FV)</v>
      </c>
      <c r="S3235" s="242"/>
      <c r="T3235" s="112"/>
      <c r="U3235" s="114" t="str">
        <f>N3235</f>
        <v>Variable dependiente: NF2m2</v>
      </c>
    </row>
    <row r="3236" spans="1:21" ht="16.5" thickBot="1" x14ac:dyDescent="0.3">
      <c r="A3236" s="110" t="s">
        <v>594</v>
      </c>
      <c r="B3236" s="68">
        <v>3</v>
      </c>
      <c r="C3236" s="68">
        <v>681.19556299999999</v>
      </c>
      <c r="D3236" s="68">
        <v>227.06518800000001</v>
      </c>
      <c r="E3236" s="68">
        <v>4.8099999999999996</v>
      </c>
      <c r="F3236" s="74">
        <v>1.2500000000000001E-2</v>
      </c>
      <c r="K3236" s="243" t="str">
        <f>A3236</f>
        <v>Rep</v>
      </c>
      <c r="L3236" s="244"/>
      <c r="M3236" s="115">
        <f>F3236</f>
        <v>1.2500000000000001E-2</v>
      </c>
      <c r="N3236" s="115"/>
      <c r="R3236" s="245" t="str">
        <f>K3236</f>
        <v>Rep</v>
      </c>
      <c r="S3236" s="246"/>
      <c r="T3236" s="116">
        <f>M3236</f>
        <v>1.2500000000000001E-2</v>
      </c>
      <c r="U3236" s="115"/>
    </row>
    <row r="3237" spans="1:21" ht="16.5" thickBot="1" x14ac:dyDescent="0.3">
      <c r="A3237" s="110" t="s">
        <v>592</v>
      </c>
      <c r="B3237" s="68">
        <v>1</v>
      </c>
      <c r="C3237" s="68">
        <v>54.288200000000003</v>
      </c>
      <c r="D3237" s="68">
        <v>54.288200000000003</v>
      </c>
      <c r="E3237" s="68">
        <v>1.1499999999999999</v>
      </c>
      <c r="F3237" s="74">
        <v>0.2979</v>
      </c>
      <c r="K3237" s="237" t="str">
        <f>A3244</f>
        <v>A</v>
      </c>
      <c r="L3237" s="238"/>
      <c r="M3237" s="117">
        <f>F3244</f>
        <v>0.43780000000000002</v>
      </c>
      <c r="N3237" s="117"/>
      <c r="R3237" s="239" t="str">
        <f t="shared" ref="R3237:R3240" si="261">K3237</f>
        <v>A</v>
      </c>
      <c r="S3237" s="240"/>
      <c r="T3237" s="118">
        <f t="shared" ref="T3237:T3240" si="262">M3237</f>
        <v>0.43780000000000002</v>
      </c>
      <c r="U3237" s="117"/>
    </row>
    <row r="3238" spans="1:21" ht="16.5" thickBot="1" x14ac:dyDescent="0.3">
      <c r="A3238" s="110" t="s">
        <v>618</v>
      </c>
      <c r="B3238" s="68">
        <v>3</v>
      </c>
      <c r="C3238" s="68">
        <v>204.35792499999999</v>
      </c>
      <c r="D3238" s="68">
        <v>68.119308000000004</v>
      </c>
      <c r="E3238" s="68">
        <v>1.44</v>
      </c>
      <c r="F3238" s="74">
        <v>0.26369999999999999</v>
      </c>
      <c r="K3238" s="237" t="str">
        <f>A3238</f>
        <v>A*Rep</v>
      </c>
      <c r="L3238" s="238"/>
      <c r="M3238" s="117">
        <f>F3238</f>
        <v>0.26369999999999999</v>
      </c>
      <c r="N3238" s="119"/>
      <c r="R3238" s="239" t="str">
        <f t="shared" si="261"/>
        <v>A*Rep</v>
      </c>
      <c r="S3238" s="240"/>
      <c r="T3238" s="118">
        <f t="shared" si="262"/>
        <v>0.26369999999999999</v>
      </c>
      <c r="U3238" s="119"/>
    </row>
    <row r="3239" spans="1:21" ht="16.5" thickBot="1" x14ac:dyDescent="0.3">
      <c r="A3239" s="110" t="s">
        <v>593</v>
      </c>
      <c r="B3239" s="68">
        <v>3</v>
      </c>
      <c r="C3239" s="68">
        <v>4987.7583629999999</v>
      </c>
      <c r="D3239" s="68">
        <v>1662.586121</v>
      </c>
      <c r="E3239" s="68">
        <v>35.19</v>
      </c>
      <c r="F3239" s="74" t="s">
        <v>621</v>
      </c>
      <c r="K3239" s="237" t="str">
        <f>A3239</f>
        <v>B</v>
      </c>
      <c r="L3239" s="238"/>
      <c r="M3239" s="117" t="str">
        <f>F3239</f>
        <v>&lt;.0001</v>
      </c>
      <c r="N3239" s="117"/>
      <c r="R3239" s="239" t="str">
        <f t="shared" si="261"/>
        <v>B</v>
      </c>
      <c r="S3239" s="240"/>
      <c r="T3239" s="118" t="str">
        <f t="shared" si="262"/>
        <v>&lt;.0001</v>
      </c>
      <c r="U3239" s="117"/>
    </row>
    <row r="3240" spans="1:21" ht="15.75" x14ac:dyDescent="0.25">
      <c r="A3240" s="109" t="s">
        <v>619</v>
      </c>
      <c r="B3240" s="77">
        <v>3</v>
      </c>
      <c r="C3240" s="77">
        <v>265.591275</v>
      </c>
      <c r="D3240" s="77">
        <v>88.530424999999994</v>
      </c>
      <c r="E3240" s="77">
        <v>1.87</v>
      </c>
      <c r="F3240" s="78">
        <v>0.17019999999999999</v>
      </c>
      <c r="K3240" s="237" t="str">
        <f>A3240</f>
        <v>A*B</v>
      </c>
      <c r="L3240" s="238"/>
      <c r="M3240" s="117">
        <f>F3240</f>
        <v>0.17019999999999999</v>
      </c>
      <c r="N3240" s="117"/>
      <c r="R3240" s="239" t="str">
        <f t="shared" si="261"/>
        <v>A*B</v>
      </c>
      <c r="S3240" s="240"/>
      <c r="T3240" s="118">
        <f t="shared" si="262"/>
        <v>0.17019999999999999</v>
      </c>
      <c r="U3240" s="117"/>
    </row>
    <row r="3241" spans="1:21" ht="16.5" thickBot="1" x14ac:dyDescent="0.3">
      <c r="A3241" s="65"/>
      <c r="K3241" s="231" t="s">
        <v>1120</v>
      </c>
      <c r="L3241" s="232"/>
      <c r="M3241" s="233">
        <f>B3233</f>
        <v>26.595749999999999</v>
      </c>
      <c r="N3241" s="234"/>
      <c r="R3241" s="235" t="s">
        <v>1120</v>
      </c>
      <c r="S3241" s="236"/>
      <c r="T3241" s="233">
        <f>M3241</f>
        <v>26.595749999999999</v>
      </c>
      <c r="U3241" s="234"/>
    </row>
    <row r="3242" spans="1:21" ht="25.5" customHeight="1" thickBot="1" x14ac:dyDescent="0.3">
      <c r="A3242" s="253" t="s">
        <v>620</v>
      </c>
      <c r="B3242" s="252"/>
      <c r="C3242" s="252"/>
      <c r="D3242" s="252"/>
      <c r="E3242" s="252"/>
      <c r="F3242" s="252"/>
      <c r="J3242">
        <v>1</v>
      </c>
    </row>
    <row r="3243" spans="1:21" ht="39.75" thickBot="1" x14ac:dyDescent="0.3">
      <c r="A3243" s="84" t="s">
        <v>605</v>
      </c>
      <c r="B3243" s="83" t="s">
        <v>606</v>
      </c>
      <c r="C3243" s="83" t="s">
        <v>617</v>
      </c>
      <c r="D3243" s="83" t="s">
        <v>608</v>
      </c>
      <c r="E3243" s="83" t="s">
        <v>609</v>
      </c>
      <c r="F3243" s="95" t="s">
        <v>610</v>
      </c>
      <c r="J3243">
        <v>2</v>
      </c>
    </row>
    <row r="3244" spans="1:21" x14ac:dyDescent="0.25">
      <c r="A3244" s="109" t="s">
        <v>592</v>
      </c>
      <c r="B3244" s="77">
        <v>1</v>
      </c>
      <c r="C3244" s="77">
        <v>54.288200000000003</v>
      </c>
      <c r="D3244" s="77">
        <v>54.288200000000003</v>
      </c>
      <c r="E3244" s="77">
        <v>0.8</v>
      </c>
      <c r="F3244" s="78">
        <v>0.43780000000000002</v>
      </c>
      <c r="J3244">
        <v>3</v>
      </c>
    </row>
    <row r="3245" spans="1:21" x14ac:dyDescent="0.25">
      <c r="A3245" s="79"/>
      <c r="J3245">
        <v>4</v>
      </c>
    </row>
    <row r="3246" spans="1:21" x14ac:dyDescent="0.25">
      <c r="A3246" s="79"/>
      <c r="J3246">
        <v>5</v>
      </c>
    </row>
    <row r="3247" spans="1:21" x14ac:dyDescent="0.25">
      <c r="J3247">
        <v>6</v>
      </c>
    </row>
    <row r="3248" spans="1:21" x14ac:dyDescent="0.25">
      <c r="A3248" s="80"/>
      <c r="J3248">
        <v>7</v>
      </c>
    </row>
    <row r="3249" spans="1:21" ht="31.5" x14ac:dyDescent="0.25">
      <c r="A3249" s="64" t="s">
        <v>590</v>
      </c>
      <c r="J3249">
        <v>8</v>
      </c>
    </row>
    <row r="3250" spans="1:21" x14ac:dyDescent="0.25">
      <c r="A3250" s="79"/>
      <c r="J3250">
        <v>9</v>
      </c>
    </row>
    <row r="3251" spans="1:21" ht="25.5" x14ac:dyDescent="0.25">
      <c r="A3251" s="81" t="s">
        <v>595</v>
      </c>
      <c r="J3251">
        <v>10</v>
      </c>
    </row>
    <row r="3252" spans="1:21" x14ac:dyDescent="0.25">
      <c r="A3252" s="81"/>
      <c r="J3252">
        <v>11</v>
      </c>
    </row>
    <row r="3253" spans="1:21" ht="38.25" x14ac:dyDescent="0.25">
      <c r="A3253" s="81" t="s">
        <v>881</v>
      </c>
      <c r="J3253">
        <v>12</v>
      </c>
    </row>
    <row r="3254" spans="1:21" ht="15.75" thickBot="1" x14ac:dyDescent="0.3">
      <c r="A3254" s="65"/>
      <c r="J3254">
        <v>13</v>
      </c>
    </row>
    <row r="3255" spans="1:21" ht="39.75" thickBot="1" x14ac:dyDescent="0.3">
      <c r="A3255" s="90" t="s">
        <v>605</v>
      </c>
      <c r="B3255" s="91" t="s">
        <v>606</v>
      </c>
      <c r="C3255" s="91" t="s">
        <v>607</v>
      </c>
      <c r="D3255" s="91" t="s">
        <v>608</v>
      </c>
      <c r="E3255" s="91" t="s">
        <v>609</v>
      </c>
      <c r="F3255" s="92" t="s">
        <v>610</v>
      </c>
      <c r="J3255">
        <v>14</v>
      </c>
    </row>
    <row r="3256" spans="1:21" ht="15.75" thickBot="1" x14ac:dyDescent="0.3">
      <c r="A3256" s="110" t="s">
        <v>611</v>
      </c>
      <c r="B3256" s="68">
        <v>13</v>
      </c>
      <c r="C3256" s="68">
        <v>357.90978749999999</v>
      </c>
      <c r="D3256" s="68">
        <v>27.5315221</v>
      </c>
      <c r="E3256" s="68">
        <v>6.16</v>
      </c>
      <c r="F3256" s="74">
        <v>2.9999999999999997E-4</v>
      </c>
      <c r="J3256">
        <v>15</v>
      </c>
    </row>
    <row r="3257" spans="1:21" ht="15.75" thickBot="1" x14ac:dyDescent="0.3">
      <c r="A3257" s="110" t="s">
        <v>612</v>
      </c>
      <c r="B3257" s="68">
        <v>18</v>
      </c>
      <c r="C3257" s="68">
        <v>80.399762499999994</v>
      </c>
      <c r="D3257" s="68">
        <v>4.4666534999999996</v>
      </c>
      <c r="E3257" s="68"/>
      <c r="F3257" s="74"/>
      <c r="J3257">
        <v>16</v>
      </c>
    </row>
    <row r="3258" spans="1:21" ht="25.5" x14ac:dyDescent="0.25">
      <c r="A3258" s="109" t="s">
        <v>613</v>
      </c>
      <c r="B3258" s="77">
        <v>31</v>
      </c>
      <c r="C3258" s="77">
        <v>438.30955</v>
      </c>
      <c r="D3258" s="77"/>
      <c r="E3258" s="77"/>
      <c r="F3258" s="78"/>
      <c r="J3258">
        <v>17</v>
      </c>
    </row>
    <row r="3259" spans="1:21" ht="15.75" thickBot="1" x14ac:dyDescent="0.3">
      <c r="A3259" s="65"/>
      <c r="J3259">
        <v>18</v>
      </c>
    </row>
    <row r="3260" spans="1:21" ht="27" thickBot="1" x14ac:dyDescent="0.3">
      <c r="A3260" s="93" t="s">
        <v>614</v>
      </c>
      <c r="B3260" s="91" t="s">
        <v>615</v>
      </c>
      <c r="C3260" s="91" t="s">
        <v>616</v>
      </c>
      <c r="D3260" s="92" t="s">
        <v>882</v>
      </c>
      <c r="J3260">
        <v>19</v>
      </c>
    </row>
    <row r="3261" spans="1:21" x14ac:dyDescent="0.25">
      <c r="A3261" s="94">
        <v>0.81656899999999999</v>
      </c>
      <c r="B3261" s="77">
        <v>42.174030000000002</v>
      </c>
      <c r="C3261" s="77">
        <v>2.1134460000000002</v>
      </c>
      <c r="D3261" s="78">
        <v>5.0112500000000004</v>
      </c>
      <c r="J3261">
        <v>20</v>
      </c>
    </row>
    <row r="3262" spans="1:21" ht="15.75" thickBot="1" x14ac:dyDescent="0.3">
      <c r="A3262" s="65"/>
      <c r="J3262">
        <v>21</v>
      </c>
    </row>
    <row r="3263" spans="1:21" ht="39.75" thickBot="1" x14ac:dyDescent="0.3">
      <c r="A3263" s="90" t="s">
        <v>605</v>
      </c>
      <c r="B3263" s="91" t="s">
        <v>606</v>
      </c>
      <c r="C3263" s="91" t="s">
        <v>617</v>
      </c>
      <c r="D3263" s="91" t="s">
        <v>608</v>
      </c>
      <c r="E3263" s="91" t="s">
        <v>609</v>
      </c>
      <c r="F3263" s="92" t="s">
        <v>610</v>
      </c>
      <c r="K3263" s="241" t="s">
        <v>1119</v>
      </c>
      <c r="L3263" s="241"/>
      <c r="M3263" s="112" t="str">
        <f>F3263</f>
        <v>Pr &gt; F</v>
      </c>
      <c r="N3263" s="113" t="str">
        <f>A3253</f>
        <v>Variable dependiente: NFhm2</v>
      </c>
      <c r="R3263" s="242" t="str">
        <f>K3263</f>
        <v>Fuente de variación (FV)</v>
      </c>
      <c r="S3263" s="242"/>
      <c r="T3263" s="112"/>
      <c r="U3263" s="114" t="str">
        <f>N3263</f>
        <v>Variable dependiente: NFhm2</v>
      </c>
    </row>
    <row r="3264" spans="1:21" ht="16.5" thickBot="1" x14ac:dyDescent="0.3">
      <c r="A3264" s="110" t="s">
        <v>594</v>
      </c>
      <c r="B3264" s="68">
        <v>3</v>
      </c>
      <c r="C3264" s="68">
        <v>23.354600000000001</v>
      </c>
      <c r="D3264" s="68">
        <v>7.7848667000000003</v>
      </c>
      <c r="E3264" s="68">
        <v>1.74</v>
      </c>
      <c r="F3264" s="74">
        <v>0.19409999999999999</v>
      </c>
      <c r="K3264" s="243" t="str">
        <f>A3264</f>
        <v>Rep</v>
      </c>
      <c r="L3264" s="244"/>
      <c r="M3264" s="115">
        <f>F3264</f>
        <v>0.19409999999999999</v>
      </c>
      <c r="N3264" s="115"/>
      <c r="R3264" s="245" t="str">
        <f>K3264</f>
        <v>Rep</v>
      </c>
      <c r="S3264" s="246"/>
      <c r="T3264" s="116">
        <f>M3264</f>
        <v>0.19409999999999999</v>
      </c>
      <c r="U3264" s="115"/>
    </row>
    <row r="3265" spans="1:21" ht="16.5" thickBot="1" x14ac:dyDescent="0.3">
      <c r="A3265" s="110" t="s">
        <v>592</v>
      </c>
      <c r="B3265" s="68">
        <v>1</v>
      </c>
      <c r="C3265" s="68">
        <v>35.406112499999999</v>
      </c>
      <c r="D3265" s="68">
        <v>35.406112499999999</v>
      </c>
      <c r="E3265" s="68">
        <v>7.93</v>
      </c>
      <c r="F3265" s="74">
        <v>1.15E-2</v>
      </c>
      <c r="K3265" s="237" t="str">
        <f>A3272</f>
        <v>A</v>
      </c>
      <c r="L3265" s="238"/>
      <c r="M3265" s="117">
        <f>F3272</f>
        <v>0.1615</v>
      </c>
      <c r="N3265" s="117"/>
      <c r="R3265" s="239" t="str">
        <f t="shared" ref="R3265:R3268" si="263">K3265</f>
        <v>A</v>
      </c>
      <c r="S3265" s="240"/>
      <c r="T3265" s="118">
        <f t="shared" ref="T3265:T3268" si="264">M3265</f>
        <v>0.1615</v>
      </c>
      <c r="U3265" s="117"/>
    </row>
    <row r="3266" spans="1:21" ht="16.5" thickBot="1" x14ac:dyDescent="0.3">
      <c r="A3266" s="110" t="s">
        <v>618</v>
      </c>
      <c r="B3266" s="68">
        <v>3</v>
      </c>
      <c r="C3266" s="68">
        <v>31.0447375</v>
      </c>
      <c r="D3266" s="68">
        <v>10.348245800000001</v>
      </c>
      <c r="E3266" s="68">
        <v>2.3199999999999998</v>
      </c>
      <c r="F3266" s="74">
        <v>0.11</v>
      </c>
      <c r="K3266" s="237" t="str">
        <f>A3266</f>
        <v>A*Rep</v>
      </c>
      <c r="L3266" s="238"/>
      <c r="M3266" s="117">
        <f>F3266</f>
        <v>0.11</v>
      </c>
      <c r="N3266" s="119"/>
      <c r="R3266" s="239" t="str">
        <f t="shared" si="263"/>
        <v>A*Rep</v>
      </c>
      <c r="S3266" s="240"/>
      <c r="T3266" s="118">
        <f t="shared" si="264"/>
        <v>0.11</v>
      </c>
      <c r="U3266" s="119"/>
    </row>
    <row r="3267" spans="1:21" ht="16.5" thickBot="1" x14ac:dyDescent="0.3">
      <c r="A3267" s="110" t="s">
        <v>593</v>
      </c>
      <c r="B3267" s="68">
        <v>3</v>
      </c>
      <c r="C3267" s="68">
        <v>254.92487499999999</v>
      </c>
      <c r="D3267" s="68">
        <v>84.974958299999997</v>
      </c>
      <c r="E3267" s="68">
        <v>19.02</v>
      </c>
      <c r="F3267" s="74" t="s">
        <v>621</v>
      </c>
      <c r="K3267" s="237" t="str">
        <f>A3267</f>
        <v>B</v>
      </c>
      <c r="L3267" s="238"/>
      <c r="M3267" s="117" t="str">
        <f>F3267</f>
        <v>&lt;.0001</v>
      </c>
      <c r="N3267" s="117"/>
      <c r="R3267" s="239" t="str">
        <f t="shared" si="263"/>
        <v>B</v>
      </c>
      <c r="S3267" s="240"/>
      <c r="T3267" s="118" t="str">
        <f t="shared" si="264"/>
        <v>&lt;.0001</v>
      </c>
      <c r="U3267" s="117"/>
    </row>
    <row r="3268" spans="1:21" ht="15.75" x14ac:dyDescent="0.25">
      <c r="A3268" s="109" t="s">
        <v>619</v>
      </c>
      <c r="B3268" s="77">
        <v>3</v>
      </c>
      <c r="C3268" s="77">
        <v>13.1794625</v>
      </c>
      <c r="D3268" s="77">
        <v>4.3931541999999997</v>
      </c>
      <c r="E3268" s="77">
        <v>0.98</v>
      </c>
      <c r="F3268" s="78">
        <v>0.42259999999999998</v>
      </c>
      <c r="K3268" s="237" t="str">
        <f>A3268</f>
        <v>A*B</v>
      </c>
      <c r="L3268" s="238"/>
      <c r="M3268" s="117">
        <f>F3268</f>
        <v>0.42259999999999998</v>
      </c>
      <c r="N3268" s="117"/>
      <c r="R3268" s="239" t="str">
        <f t="shared" si="263"/>
        <v>A*B</v>
      </c>
      <c r="S3268" s="240"/>
      <c r="T3268" s="118">
        <f t="shared" si="264"/>
        <v>0.42259999999999998</v>
      </c>
      <c r="U3268" s="117"/>
    </row>
    <row r="3269" spans="1:21" ht="16.5" thickBot="1" x14ac:dyDescent="0.3">
      <c r="A3269" s="65"/>
      <c r="K3269" s="231" t="s">
        <v>1120</v>
      </c>
      <c r="L3269" s="232"/>
      <c r="M3269" s="233">
        <f>B3261</f>
        <v>42.174030000000002</v>
      </c>
      <c r="N3269" s="234"/>
      <c r="R3269" s="235" t="s">
        <v>1120</v>
      </c>
      <c r="S3269" s="236"/>
      <c r="T3269" s="233">
        <f>M3269</f>
        <v>42.174030000000002</v>
      </c>
      <c r="U3269" s="234"/>
    </row>
    <row r="3270" spans="1:21" ht="25.5" customHeight="1" thickBot="1" x14ac:dyDescent="0.3">
      <c r="A3270" s="253" t="s">
        <v>620</v>
      </c>
      <c r="B3270" s="252"/>
      <c r="C3270" s="252"/>
      <c r="D3270" s="252"/>
      <c r="E3270" s="252"/>
      <c r="F3270" s="252"/>
      <c r="J3270">
        <v>1</v>
      </c>
    </row>
    <row r="3271" spans="1:21" ht="39.75" thickBot="1" x14ac:dyDescent="0.3">
      <c r="A3271" s="84" t="s">
        <v>605</v>
      </c>
      <c r="B3271" s="83" t="s">
        <v>606</v>
      </c>
      <c r="C3271" s="83" t="s">
        <v>617</v>
      </c>
      <c r="D3271" s="83" t="s">
        <v>608</v>
      </c>
      <c r="E3271" s="83" t="s">
        <v>609</v>
      </c>
      <c r="F3271" s="95" t="s">
        <v>610</v>
      </c>
      <c r="J3271">
        <v>2</v>
      </c>
    </row>
    <row r="3272" spans="1:21" x14ac:dyDescent="0.25">
      <c r="A3272" s="109" t="s">
        <v>592</v>
      </c>
      <c r="B3272" s="77">
        <v>1</v>
      </c>
      <c r="C3272" s="77">
        <v>35.406112499999999</v>
      </c>
      <c r="D3272" s="77">
        <v>35.406112499999999</v>
      </c>
      <c r="E3272" s="77">
        <v>3.42</v>
      </c>
      <c r="F3272" s="78">
        <v>0.1615</v>
      </c>
      <c r="J3272">
        <v>3</v>
      </c>
    </row>
    <row r="3273" spans="1:21" x14ac:dyDescent="0.25">
      <c r="A3273" s="79"/>
      <c r="J3273">
        <v>4</v>
      </c>
    </row>
    <row r="3274" spans="1:21" x14ac:dyDescent="0.25">
      <c r="A3274" s="79"/>
      <c r="J3274">
        <v>5</v>
      </c>
    </row>
    <row r="3275" spans="1:21" x14ac:dyDescent="0.25">
      <c r="J3275">
        <v>6</v>
      </c>
    </row>
    <row r="3276" spans="1:21" x14ac:dyDescent="0.25">
      <c r="A3276" s="80"/>
      <c r="J3276">
        <v>7</v>
      </c>
    </row>
    <row r="3277" spans="1:21" ht="31.5" x14ac:dyDescent="0.25">
      <c r="A3277" s="64" t="s">
        <v>590</v>
      </c>
      <c r="J3277">
        <v>8</v>
      </c>
    </row>
    <row r="3278" spans="1:21" x14ac:dyDescent="0.25">
      <c r="A3278" s="79"/>
      <c r="J3278">
        <v>9</v>
      </c>
    </row>
    <row r="3279" spans="1:21" ht="25.5" x14ac:dyDescent="0.25">
      <c r="A3279" s="81" t="s">
        <v>595</v>
      </c>
      <c r="J3279">
        <v>10</v>
      </c>
    </row>
    <row r="3280" spans="1:21" x14ac:dyDescent="0.25">
      <c r="A3280" s="81"/>
      <c r="J3280">
        <v>11</v>
      </c>
    </row>
    <row r="3281" spans="1:21" ht="38.25" x14ac:dyDescent="0.25">
      <c r="A3281" s="81" t="s">
        <v>883</v>
      </c>
      <c r="J3281">
        <v>12</v>
      </c>
    </row>
    <row r="3282" spans="1:21" ht="15.75" thickBot="1" x14ac:dyDescent="0.3">
      <c r="A3282" s="65"/>
      <c r="J3282">
        <v>13</v>
      </c>
    </row>
    <row r="3283" spans="1:21" ht="39.75" thickBot="1" x14ac:dyDescent="0.3">
      <c r="A3283" s="90" t="s">
        <v>605</v>
      </c>
      <c r="B3283" s="91" t="s">
        <v>606</v>
      </c>
      <c r="C3283" s="91" t="s">
        <v>607</v>
      </c>
      <c r="D3283" s="91" t="s">
        <v>608</v>
      </c>
      <c r="E3283" s="91" t="s">
        <v>609</v>
      </c>
      <c r="F3283" s="92" t="s">
        <v>610</v>
      </c>
      <c r="J3283">
        <v>14</v>
      </c>
    </row>
    <row r="3284" spans="1:21" ht="15.75" thickBot="1" x14ac:dyDescent="0.3">
      <c r="A3284" s="110" t="s">
        <v>611</v>
      </c>
      <c r="B3284" s="68">
        <v>13</v>
      </c>
      <c r="C3284" s="68">
        <v>930.19944999999996</v>
      </c>
      <c r="D3284" s="68">
        <v>71.553804</v>
      </c>
      <c r="E3284" s="68">
        <v>2.2000000000000002</v>
      </c>
      <c r="F3284" s="74">
        <v>6.1100000000000002E-2</v>
      </c>
      <c r="J3284">
        <v>15</v>
      </c>
    </row>
    <row r="3285" spans="1:21" ht="15.75" thickBot="1" x14ac:dyDescent="0.3">
      <c r="A3285" s="110" t="s">
        <v>612</v>
      </c>
      <c r="B3285" s="68">
        <v>18</v>
      </c>
      <c r="C3285" s="68">
        <v>586.00874999999996</v>
      </c>
      <c r="D3285" s="68">
        <v>32.556041999999998</v>
      </c>
      <c r="E3285" s="68"/>
      <c r="F3285" s="74"/>
      <c r="J3285">
        <v>16</v>
      </c>
    </row>
    <row r="3286" spans="1:21" ht="25.5" x14ac:dyDescent="0.25">
      <c r="A3286" s="109" t="s">
        <v>613</v>
      </c>
      <c r="B3286" s="77">
        <v>31</v>
      </c>
      <c r="C3286" s="77">
        <v>1516.2082</v>
      </c>
      <c r="D3286" s="77"/>
      <c r="E3286" s="77"/>
      <c r="F3286" s="78"/>
      <c r="J3286">
        <v>17</v>
      </c>
    </row>
    <row r="3287" spans="1:21" ht="15.75" thickBot="1" x14ac:dyDescent="0.3">
      <c r="A3287" s="65"/>
      <c r="J3287">
        <v>18</v>
      </c>
    </row>
    <row r="3288" spans="1:21" ht="27" thickBot="1" x14ac:dyDescent="0.3">
      <c r="A3288" s="93" t="s">
        <v>614</v>
      </c>
      <c r="B3288" s="91" t="s">
        <v>615</v>
      </c>
      <c r="C3288" s="91" t="s">
        <v>616</v>
      </c>
      <c r="D3288" s="92" t="s">
        <v>884</v>
      </c>
      <c r="J3288">
        <v>19</v>
      </c>
    </row>
    <row r="3289" spans="1:21" x14ac:dyDescent="0.25">
      <c r="A3289" s="94">
        <v>0.61350400000000005</v>
      </c>
      <c r="B3289" s="77">
        <v>38.384059999999998</v>
      </c>
      <c r="C3289" s="77">
        <v>5.7057900000000004</v>
      </c>
      <c r="D3289" s="78">
        <v>14.865</v>
      </c>
      <c r="J3289">
        <v>20</v>
      </c>
    </row>
    <row r="3290" spans="1:21" ht="15.75" thickBot="1" x14ac:dyDescent="0.3">
      <c r="A3290" s="65"/>
      <c r="J3290">
        <v>21</v>
      </c>
    </row>
    <row r="3291" spans="1:21" ht="39.75" thickBot="1" x14ac:dyDescent="0.3">
      <c r="A3291" s="90" t="s">
        <v>605</v>
      </c>
      <c r="B3291" s="91" t="s">
        <v>606</v>
      </c>
      <c r="C3291" s="91" t="s">
        <v>617</v>
      </c>
      <c r="D3291" s="91" t="s">
        <v>608</v>
      </c>
      <c r="E3291" s="91" t="s">
        <v>609</v>
      </c>
      <c r="F3291" s="92" t="s">
        <v>610</v>
      </c>
      <c r="K3291" s="241" t="s">
        <v>1119</v>
      </c>
      <c r="L3291" s="241"/>
      <c r="M3291" s="112" t="str">
        <f>F3291</f>
        <v>Pr &gt; F</v>
      </c>
      <c r="N3291" s="113" t="str">
        <f>A3281</f>
        <v>Variable dependiente: NF4m2</v>
      </c>
      <c r="R3291" s="242" t="str">
        <f>K3291</f>
        <v>Fuente de variación (FV)</v>
      </c>
      <c r="S3291" s="242"/>
      <c r="T3291" s="112"/>
      <c r="U3291" s="114" t="str">
        <f>N3291</f>
        <v>Variable dependiente: NF4m2</v>
      </c>
    </row>
    <row r="3292" spans="1:21" ht="16.5" thickBot="1" x14ac:dyDescent="0.3">
      <c r="A3292" s="110" t="s">
        <v>594</v>
      </c>
      <c r="B3292" s="68">
        <v>3</v>
      </c>
      <c r="C3292" s="68">
        <v>108.62462499999999</v>
      </c>
      <c r="D3292" s="68">
        <v>36.208208300000003</v>
      </c>
      <c r="E3292" s="68">
        <v>1.1100000000000001</v>
      </c>
      <c r="F3292" s="74">
        <v>0.37009999999999998</v>
      </c>
      <c r="K3292" s="243" t="str">
        <f>A3292</f>
        <v>Rep</v>
      </c>
      <c r="L3292" s="244"/>
      <c r="M3292" s="115">
        <f>F3292</f>
        <v>0.37009999999999998</v>
      </c>
      <c r="N3292" s="115"/>
      <c r="R3292" s="245" t="str">
        <f>K3292</f>
        <v>Rep</v>
      </c>
      <c r="S3292" s="246"/>
      <c r="T3292" s="116">
        <f>M3292</f>
        <v>0.37009999999999998</v>
      </c>
      <c r="U3292" s="115"/>
    </row>
    <row r="3293" spans="1:21" ht="16.5" thickBot="1" x14ac:dyDescent="0.3">
      <c r="A3293" s="110" t="s">
        <v>592</v>
      </c>
      <c r="B3293" s="68">
        <v>1</v>
      </c>
      <c r="C3293" s="68">
        <v>50.803199999999997</v>
      </c>
      <c r="D3293" s="68">
        <v>50.803199999999997</v>
      </c>
      <c r="E3293" s="68">
        <v>1.56</v>
      </c>
      <c r="F3293" s="74">
        <v>0.2276</v>
      </c>
      <c r="K3293" s="237" t="str">
        <f>A3300</f>
        <v>A</v>
      </c>
      <c r="L3293" s="238"/>
      <c r="M3293" s="117">
        <f>F3300</f>
        <v>0.27439999999999998</v>
      </c>
      <c r="N3293" s="117"/>
      <c r="R3293" s="239" t="str">
        <f t="shared" ref="R3293:R3296" si="265">K3293</f>
        <v>A</v>
      </c>
      <c r="S3293" s="240"/>
      <c r="T3293" s="118">
        <f t="shared" ref="T3293:T3296" si="266">M3293</f>
        <v>0.27439999999999998</v>
      </c>
      <c r="U3293" s="117"/>
    </row>
    <row r="3294" spans="1:21" ht="16.5" thickBot="1" x14ac:dyDescent="0.3">
      <c r="A3294" s="110" t="s">
        <v>618</v>
      </c>
      <c r="B3294" s="68">
        <v>3</v>
      </c>
      <c r="C3294" s="68">
        <v>85.616275000000002</v>
      </c>
      <c r="D3294" s="68">
        <v>28.538758300000001</v>
      </c>
      <c r="E3294" s="68">
        <v>0.88</v>
      </c>
      <c r="F3294" s="74">
        <v>0.47160000000000002</v>
      </c>
      <c r="K3294" s="237" t="str">
        <f>A3294</f>
        <v>A*Rep</v>
      </c>
      <c r="L3294" s="238"/>
      <c r="M3294" s="117">
        <f>F3294</f>
        <v>0.47160000000000002</v>
      </c>
      <c r="N3294" s="119"/>
      <c r="R3294" s="239" t="str">
        <f t="shared" si="265"/>
        <v>A*Rep</v>
      </c>
      <c r="S3294" s="240"/>
      <c r="T3294" s="118">
        <f t="shared" si="266"/>
        <v>0.47160000000000002</v>
      </c>
      <c r="U3294" s="119"/>
    </row>
    <row r="3295" spans="1:21" ht="16.5" thickBot="1" x14ac:dyDescent="0.3">
      <c r="A3295" s="110" t="s">
        <v>593</v>
      </c>
      <c r="B3295" s="68">
        <v>3</v>
      </c>
      <c r="C3295" s="68">
        <v>619.38407500000005</v>
      </c>
      <c r="D3295" s="68">
        <v>206.4613583</v>
      </c>
      <c r="E3295" s="68">
        <v>6.34</v>
      </c>
      <c r="F3295" s="74">
        <v>4.0000000000000001E-3</v>
      </c>
      <c r="K3295" s="237" t="str">
        <f>A3295</f>
        <v>B</v>
      </c>
      <c r="L3295" s="238"/>
      <c r="M3295" s="117">
        <f>F3295</f>
        <v>4.0000000000000001E-3</v>
      </c>
      <c r="N3295" s="117"/>
      <c r="R3295" s="239" t="str">
        <f t="shared" si="265"/>
        <v>B</v>
      </c>
      <c r="S3295" s="240"/>
      <c r="T3295" s="118">
        <f t="shared" si="266"/>
        <v>4.0000000000000001E-3</v>
      </c>
      <c r="U3295" s="117"/>
    </row>
    <row r="3296" spans="1:21" ht="15.75" x14ac:dyDescent="0.25">
      <c r="A3296" s="109" t="s">
        <v>619</v>
      </c>
      <c r="B3296" s="77">
        <v>3</v>
      </c>
      <c r="C3296" s="77">
        <v>65.771275000000003</v>
      </c>
      <c r="D3296" s="77">
        <v>21.923758299999999</v>
      </c>
      <c r="E3296" s="77">
        <v>0.67</v>
      </c>
      <c r="F3296" s="78">
        <v>0.57940000000000003</v>
      </c>
      <c r="K3296" s="237" t="str">
        <f>A3296</f>
        <v>A*B</v>
      </c>
      <c r="L3296" s="238"/>
      <c r="M3296" s="117">
        <f>F3296</f>
        <v>0.57940000000000003</v>
      </c>
      <c r="N3296" s="117"/>
      <c r="R3296" s="239" t="str">
        <f t="shared" si="265"/>
        <v>A*B</v>
      </c>
      <c r="S3296" s="240"/>
      <c r="T3296" s="118">
        <f t="shared" si="266"/>
        <v>0.57940000000000003</v>
      </c>
      <c r="U3296" s="117"/>
    </row>
    <row r="3297" spans="1:21" ht="16.5" thickBot="1" x14ac:dyDescent="0.3">
      <c r="A3297" s="65"/>
      <c r="K3297" s="231" t="s">
        <v>1120</v>
      </c>
      <c r="L3297" s="232"/>
      <c r="M3297" s="233">
        <f>B3289</f>
        <v>38.384059999999998</v>
      </c>
      <c r="N3297" s="234"/>
      <c r="R3297" s="235" t="s">
        <v>1120</v>
      </c>
      <c r="S3297" s="236"/>
      <c r="T3297" s="233">
        <f>M3297</f>
        <v>38.384059999999998</v>
      </c>
      <c r="U3297" s="234"/>
    </row>
    <row r="3298" spans="1:21" ht="25.5" customHeight="1" thickBot="1" x14ac:dyDescent="0.3">
      <c r="A3298" s="253" t="s">
        <v>620</v>
      </c>
      <c r="B3298" s="252"/>
      <c r="C3298" s="252"/>
      <c r="D3298" s="252"/>
      <c r="E3298" s="252"/>
      <c r="F3298" s="252"/>
      <c r="J3298">
        <v>1</v>
      </c>
    </row>
    <row r="3299" spans="1:21" ht="39.75" thickBot="1" x14ac:dyDescent="0.3">
      <c r="A3299" s="84" t="s">
        <v>605</v>
      </c>
      <c r="B3299" s="83" t="s">
        <v>606</v>
      </c>
      <c r="C3299" s="83" t="s">
        <v>617</v>
      </c>
      <c r="D3299" s="83" t="s">
        <v>608</v>
      </c>
      <c r="E3299" s="83" t="s">
        <v>609</v>
      </c>
      <c r="F3299" s="95" t="s">
        <v>610</v>
      </c>
      <c r="J3299">
        <v>2</v>
      </c>
    </row>
    <row r="3300" spans="1:21" x14ac:dyDescent="0.25">
      <c r="A3300" s="109" t="s">
        <v>592</v>
      </c>
      <c r="B3300" s="77">
        <v>1</v>
      </c>
      <c r="C3300" s="77">
        <v>50.803199999999997</v>
      </c>
      <c r="D3300" s="77">
        <v>50.803199999999997</v>
      </c>
      <c r="E3300" s="77">
        <v>1.78</v>
      </c>
      <c r="F3300" s="78">
        <v>0.27439999999999998</v>
      </c>
      <c r="J3300">
        <v>3</v>
      </c>
    </row>
    <row r="3301" spans="1:21" x14ac:dyDescent="0.25">
      <c r="A3301" s="79"/>
      <c r="J3301">
        <v>4</v>
      </c>
    </row>
    <row r="3302" spans="1:21" x14ac:dyDescent="0.25">
      <c r="A3302" s="79"/>
      <c r="J3302">
        <v>5</v>
      </c>
    </row>
    <row r="3303" spans="1:21" x14ac:dyDescent="0.25">
      <c r="J3303">
        <v>6</v>
      </c>
    </row>
    <row r="3304" spans="1:21" x14ac:dyDescent="0.25">
      <c r="A3304" s="80"/>
      <c r="J3304">
        <v>7</v>
      </c>
    </row>
    <row r="3305" spans="1:21" ht="31.5" x14ac:dyDescent="0.25">
      <c r="A3305" s="64" t="s">
        <v>590</v>
      </c>
      <c r="J3305">
        <v>8</v>
      </c>
    </row>
    <row r="3306" spans="1:21" x14ac:dyDescent="0.25">
      <c r="A3306" s="79"/>
      <c r="J3306">
        <v>9</v>
      </c>
    </row>
    <row r="3307" spans="1:21" ht="25.5" x14ac:dyDescent="0.25">
      <c r="A3307" s="81" t="s">
        <v>595</v>
      </c>
      <c r="J3307">
        <v>10</v>
      </c>
    </row>
    <row r="3308" spans="1:21" x14ac:dyDescent="0.25">
      <c r="A3308" s="81"/>
      <c r="J3308">
        <v>11</v>
      </c>
    </row>
    <row r="3309" spans="1:21" ht="38.25" x14ac:dyDescent="0.25">
      <c r="A3309" s="81" t="s">
        <v>885</v>
      </c>
      <c r="J3309">
        <v>12</v>
      </c>
    </row>
    <row r="3310" spans="1:21" ht="15.75" thickBot="1" x14ac:dyDescent="0.3">
      <c r="A3310" s="65"/>
      <c r="J3310">
        <v>13</v>
      </c>
    </row>
    <row r="3311" spans="1:21" ht="39.75" thickBot="1" x14ac:dyDescent="0.3">
      <c r="A3311" s="90" t="s">
        <v>605</v>
      </c>
      <c r="B3311" s="91" t="s">
        <v>606</v>
      </c>
      <c r="C3311" s="91" t="s">
        <v>607</v>
      </c>
      <c r="D3311" s="91" t="s">
        <v>608</v>
      </c>
      <c r="E3311" s="91" t="s">
        <v>609</v>
      </c>
      <c r="F3311" s="92" t="s">
        <v>610</v>
      </c>
      <c r="J3311">
        <v>14</v>
      </c>
    </row>
    <row r="3312" spans="1:21" ht="15.75" thickBot="1" x14ac:dyDescent="0.3">
      <c r="A3312" s="110" t="s">
        <v>611</v>
      </c>
      <c r="B3312" s="68">
        <v>13</v>
      </c>
      <c r="C3312" s="68">
        <v>12988.39236</v>
      </c>
      <c r="D3312" s="68">
        <v>999.10709999999995</v>
      </c>
      <c r="E3312" s="68">
        <v>15.71</v>
      </c>
      <c r="F3312" s="74" t="s">
        <v>621</v>
      </c>
      <c r="J3312">
        <v>15</v>
      </c>
    </row>
    <row r="3313" spans="1:21" ht="15.75" thickBot="1" x14ac:dyDescent="0.3">
      <c r="A3313" s="110" t="s">
        <v>612</v>
      </c>
      <c r="B3313" s="68">
        <v>18</v>
      </c>
      <c r="C3313" s="68">
        <v>1144.44622</v>
      </c>
      <c r="D3313" s="68">
        <v>63.580350000000003</v>
      </c>
      <c r="E3313" s="68"/>
      <c r="F3313" s="74"/>
      <c r="J3313">
        <v>16</v>
      </c>
    </row>
    <row r="3314" spans="1:21" ht="25.5" x14ac:dyDescent="0.25">
      <c r="A3314" s="109" t="s">
        <v>613</v>
      </c>
      <c r="B3314" s="77">
        <v>31</v>
      </c>
      <c r="C3314" s="77">
        <v>14132.838589999999</v>
      </c>
      <c r="D3314" s="77"/>
      <c r="E3314" s="77"/>
      <c r="F3314" s="78"/>
      <c r="J3314">
        <v>17</v>
      </c>
    </row>
    <row r="3315" spans="1:21" ht="15.75" thickBot="1" x14ac:dyDescent="0.3">
      <c r="A3315" s="65"/>
      <c r="J3315">
        <v>18</v>
      </c>
    </row>
    <row r="3316" spans="1:21" ht="27" thickBot="1" x14ac:dyDescent="0.3">
      <c r="A3316" s="93" t="s">
        <v>614</v>
      </c>
      <c r="B3316" s="91" t="s">
        <v>615</v>
      </c>
      <c r="C3316" s="91" t="s">
        <v>616</v>
      </c>
      <c r="D3316" s="92" t="s">
        <v>886</v>
      </c>
      <c r="J3316">
        <v>19</v>
      </c>
    </row>
    <row r="3317" spans="1:21" x14ac:dyDescent="0.25">
      <c r="A3317" s="94">
        <v>0.91902200000000001</v>
      </c>
      <c r="B3317" s="77">
        <v>14.72373</v>
      </c>
      <c r="C3317" s="77">
        <v>7.9737280000000004</v>
      </c>
      <c r="D3317" s="78">
        <v>54.155630000000002</v>
      </c>
      <c r="J3317">
        <v>20</v>
      </c>
    </row>
    <row r="3318" spans="1:21" ht="15.75" thickBot="1" x14ac:dyDescent="0.3">
      <c r="A3318" s="65"/>
      <c r="J3318">
        <v>21</v>
      </c>
    </row>
    <row r="3319" spans="1:21" ht="39.75" thickBot="1" x14ac:dyDescent="0.3">
      <c r="A3319" s="90" t="s">
        <v>605</v>
      </c>
      <c r="B3319" s="91" t="s">
        <v>606</v>
      </c>
      <c r="C3319" s="91" t="s">
        <v>617</v>
      </c>
      <c r="D3319" s="91" t="s">
        <v>608</v>
      </c>
      <c r="E3319" s="91" t="s">
        <v>609</v>
      </c>
      <c r="F3319" s="92" t="s">
        <v>610</v>
      </c>
      <c r="K3319" s="241" t="s">
        <v>1119</v>
      </c>
      <c r="L3319" s="241"/>
      <c r="M3319" s="112" t="str">
        <f>F3319</f>
        <v>Pr &gt; F</v>
      </c>
      <c r="N3319" s="113" t="str">
        <f>A3309</f>
        <v>Variable dependiente: NFCm2</v>
      </c>
      <c r="R3319" s="242" t="str">
        <f>K3319</f>
        <v>Fuente de variación (FV)</v>
      </c>
      <c r="S3319" s="242"/>
      <c r="T3319" s="112"/>
      <c r="U3319" s="114" t="str">
        <f>N3319</f>
        <v>Variable dependiente: NFCm2</v>
      </c>
    </row>
    <row r="3320" spans="1:21" ht="16.5" thickBot="1" x14ac:dyDescent="0.3">
      <c r="A3320" s="110" t="s">
        <v>594</v>
      </c>
      <c r="B3320" s="68">
        <v>3</v>
      </c>
      <c r="C3320" s="68">
        <v>2153.0014379999998</v>
      </c>
      <c r="D3320" s="68">
        <v>717.667146</v>
      </c>
      <c r="E3320" s="68">
        <v>11.29</v>
      </c>
      <c r="F3320" s="74">
        <v>2.0000000000000001E-4</v>
      </c>
      <c r="K3320" s="243" t="str">
        <f>A3320</f>
        <v>Rep</v>
      </c>
      <c r="L3320" s="244"/>
      <c r="M3320" s="115">
        <f>F3320</f>
        <v>2.0000000000000001E-4</v>
      </c>
      <c r="N3320" s="115"/>
      <c r="R3320" s="245" t="str">
        <f>K3320</f>
        <v>Rep</v>
      </c>
      <c r="S3320" s="246"/>
      <c r="T3320" s="116">
        <f>M3320</f>
        <v>2.0000000000000001E-4</v>
      </c>
      <c r="U3320" s="115"/>
    </row>
    <row r="3321" spans="1:21" ht="16.5" thickBot="1" x14ac:dyDescent="0.3">
      <c r="A3321" s="110" t="s">
        <v>592</v>
      </c>
      <c r="B3321" s="68">
        <v>1</v>
      </c>
      <c r="C3321" s="68">
        <v>1426.581113</v>
      </c>
      <c r="D3321" s="68">
        <v>1426.581113</v>
      </c>
      <c r="E3321" s="68">
        <v>22.44</v>
      </c>
      <c r="F3321" s="74">
        <v>2.0000000000000001E-4</v>
      </c>
      <c r="K3321" s="237" t="str">
        <f>A3328</f>
        <v>A</v>
      </c>
      <c r="L3321" s="238"/>
      <c r="M3321" s="117">
        <f>F3328</f>
        <v>4.3499999999999997E-2</v>
      </c>
      <c r="N3321" s="117"/>
      <c r="R3321" s="239" t="str">
        <f t="shared" ref="R3321:R3324" si="267">K3321</f>
        <v>A</v>
      </c>
      <c r="S3321" s="240"/>
      <c r="T3321" s="118">
        <f t="shared" ref="T3321:T3324" si="268">M3321</f>
        <v>4.3499999999999997E-2</v>
      </c>
      <c r="U3321" s="117"/>
    </row>
    <row r="3322" spans="1:21" ht="16.5" thickBot="1" x14ac:dyDescent="0.3">
      <c r="A3322" s="110" t="s">
        <v>618</v>
      </c>
      <c r="B3322" s="68">
        <v>3</v>
      </c>
      <c r="C3322" s="68">
        <v>377.73143800000003</v>
      </c>
      <c r="D3322" s="68">
        <v>125.910479</v>
      </c>
      <c r="E3322" s="68">
        <v>1.98</v>
      </c>
      <c r="F3322" s="74">
        <v>0.15310000000000001</v>
      </c>
      <c r="K3322" s="237" t="str">
        <f>A3322</f>
        <v>A*Rep</v>
      </c>
      <c r="L3322" s="238"/>
      <c r="M3322" s="117">
        <f>F3322</f>
        <v>0.15310000000000001</v>
      </c>
      <c r="N3322" s="119"/>
      <c r="R3322" s="239" t="str">
        <f t="shared" si="267"/>
        <v>A*Rep</v>
      </c>
      <c r="S3322" s="240"/>
      <c r="T3322" s="118">
        <f t="shared" si="268"/>
        <v>0.15310000000000001</v>
      </c>
      <c r="U3322" s="119"/>
    </row>
    <row r="3323" spans="1:21" ht="16.5" thickBot="1" x14ac:dyDescent="0.3">
      <c r="A3323" s="110" t="s">
        <v>593</v>
      </c>
      <c r="B3323" s="68">
        <v>3</v>
      </c>
      <c r="C3323" s="68">
        <v>8730.7394629999999</v>
      </c>
      <c r="D3323" s="68">
        <v>2910.2464880000002</v>
      </c>
      <c r="E3323" s="68">
        <v>45.77</v>
      </c>
      <c r="F3323" s="74" t="s">
        <v>621</v>
      </c>
      <c r="K3323" s="237" t="str">
        <f>A3323</f>
        <v>B</v>
      </c>
      <c r="L3323" s="238"/>
      <c r="M3323" s="117" t="str">
        <f>F3323</f>
        <v>&lt;.0001</v>
      </c>
      <c r="N3323" s="117"/>
      <c r="R3323" s="239" t="str">
        <f t="shared" si="267"/>
        <v>B</v>
      </c>
      <c r="S3323" s="240"/>
      <c r="T3323" s="118" t="str">
        <f t="shared" si="268"/>
        <v>&lt;.0001</v>
      </c>
      <c r="U3323" s="117"/>
    </row>
    <row r="3324" spans="1:21" ht="15.75" x14ac:dyDescent="0.25">
      <c r="A3324" s="109" t="s">
        <v>619</v>
      </c>
      <c r="B3324" s="77">
        <v>3</v>
      </c>
      <c r="C3324" s="77">
        <v>300.33891199999999</v>
      </c>
      <c r="D3324" s="77">
        <v>100.112971</v>
      </c>
      <c r="E3324" s="77">
        <v>1.57</v>
      </c>
      <c r="F3324" s="78">
        <v>0.23019999999999999</v>
      </c>
      <c r="K3324" s="237" t="str">
        <f>A3324</f>
        <v>A*B</v>
      </c>
      <c r="L3324" s="238"/>
      <c r="M3324" s="117">
        <f>F3324</f>
        <v>0.23019999999999999</v>
      </c>
      <c r="N3324" s="117"/>
      <c r="R3324" s="239" t="str">
        <f t="shared" si="267"/>
        <v>A*B</v>
      </c>
      <c r="S3324" s="240"/>
      <c r="T3324" s="118">
        <f t="shared" si="268"/>
        <v>0.23019999999999999</v>
      </c>
      <c r="U3324" s="117"/>
    </row>
    <row r="3325" spans="1:21" ht="16.5" thickBot="1" x14ac:dyDescent="0.3">
      <c r="A3325" s="65"/>
      <c r="K3325" s="231" t="s">
        <v>1120</v>
      </c>
      <c r="L3325" s="232"/>
      <c r="M3325" s="233">
        <f>B3317</f>
        <v>14.72373</v>
      </c>
      <c r="N3325" s="234"/>
      <c r="R3325" s="235" t="s">
        <v>1120</v>
      </c>
      <c r="S3325" s="236"/>
      <c r="T3325" s="233">
        <f>M3325</f>
        <v>14.72373</v>
      </c>
      <c r="U3325" s="234"/>
    </row>
    <row r="3326" spans="1:21" ht="25.5" customHeight="1" thickBot="1" x14ac:dyDescent="0.3">
      <c r="A3326" s="253" t="s">
        <v>620</v>
      </c>
      <c r="B3326" s="252"/>
      <c r="C3326" s="252"/>
      <c r="D3326" s="252"/>
      <c r="E3326" s="252"/>
      <c r="F3326" s="252"/>
      <c r="J3326">
        <v>1</v>
      </c>
    </row>
    <row r="3327" spans="1:21" ht="39.75" thickBot="1" x14ac:dyDescent="0.3">
      <c r="A3327" s="84" t="s">
        <v>605</v>
      </c>
      <c r="B3327" s="83" t="s">
        <v>606</v>
      </c>
      <c r="C3327" s="83" t="s">
        <v>617</v>
      </c>
      <c r="D3327" s="83" t="s">
        <v>608</v>
      </c>
      <c r="E3327" s="83" t="s">
        <v>609</v>
      </c>
      <c r="F3327" s="95" t="s">
        <v>610</v>
      </c>
      <c r="J3327">
        <v>2</v>
      </c>
    </row>
    <row r="3328" spans="1:21" x14ac:dyDescent="0.25">
      <c r="A3328" s="109" t="s">
        <v>592</v>
      </c>
      <c r="B3328" s="77">
        <v>1</v>
      </c>
      <c r="C3328" s="77">
        <v>1426.581113</v>
      </c>
      <c r="D3328" s="77">
        <v>1426.581113</v>
      </c>
      <c r="E3328" s="77">
        <v>11.33</v>
      </c>
      <c r="F3328" s="78">
        <v>4.3499999999999997E-2</v>
      </c>
      <c r="J3328">
        <v>3</v>
      </c>
    </row>
    <row r="3329" spans="1:10" x14ac:dyDescent="0.25">
      <c r="A3329" s="79"/>
      <c r="J3329">
        <v>4</v>
      </c>
    </row>
    <row r="3330" spans="1:10" x14ac:dyDescent="0.25">
      <c r="A3330" s="79"/>
      <c r="J3330">
        <v>5</v>
      </c>
    </row>
    <row r="3331" spans="1:10" x14ac:dyDescent="0.25">
      <c r="J3331">
        <v>6</v>
      </c>
    </row>
    <row r="3332" spans="1:10" x14ac:dyDescent="0.25">
      <c r="A3332" s="80"/>
      <c r="J3332">
        <v>7</v>
      </c>
    </row>
    <row r="3333" spans="1:10" ht="31.5" x14ac:dyDescent="0.25">
      <c r="A3333" s="64" t="s">
        <v>590</v>
      </c>
      <c r="J3333">
        <v>8</v>
      </c>
    </row>
    <row r="3334" spans="1:10" x14ac:dyDescent="0.25">
      <c r="A3334" s="79"/>
      <c r="J3334">
        <v>9</v>
      </c>
    </row>
    <row r="3335" spans="1:10" ht="25.5" x14ac:dyDescent="0.25">
      <c r="A3335" s="81" t="s">
        <v>595</v>
      </c>
      <c r="J3335">
        <v>10</v>
      </c>
    </row>
    <row r="3336" spans="1:10" x14ac:dyDescent="0.25">
      <c r="A3336" s="81"/>
      <c r="J3336">
        <v>11</v>
      </c>
    </row>
    <row r="3337" spans="1:10" ht="38.25" x14ac:dyDescent="0.25">
      <c r="A3337" s="81" t="s">
        <v>622</v>
      </c>
      <c r="J3337">
        <v>12</v>
      </c>
    </row>
    <row r="3338" spans="1:10" ht="15.75" thickBot="1" x14ac:dyDescent="0.3">
      <c r="A3338" s="65"/>
      <c r="J3338">
        <v>13</v>
      </c>
    </row>
    <row r="3339" spans="1:10" ht="39.75" thickBot="1" x14ac:dyDescent="0.3">
      <c r="A3339" s="90" t="s">
        <v>605</v>
      </c>
      <c r="B3339" s="91" t="s">
        <v>606</v>
      </c>
      <c r="C3339" s="91" t="s">
        <v>607</v>
      </c>
      <c r="D3339" s="91" t="s">
        <v>608</v>
      </c>
      <c r="E3339" s="91" t="s">
        <v>609</v>
      </c>
      <c r="F3339" s="92" t="s">
        <v>610</v>
      </c>
      <c r="J3339">
        <v>14</v>
      </c>
    </row>
    <row r="3340" spans="1:10" ht="15.75" thickBot="1" x14ac:dyDescent="0.3">
      <c r="A3340" s="110" t="s">
        <v>611</v>
      </c>
      <c r="B3340" s="68">
        <v>13</v>
      </c>
      <c r="C3340" s="68">
        <v>15587.65034</v>
      </c>
      <c r="D3340" s="68">
        <v>1199.0500300000001</v>
      </c>
      <c r="E3340" s="68">
        <v>22.24</v>
      </c>
      <c r="F3340" s="74" t="s">
        <v>621</v>
      </c>
      <c r="J3340">
        <v>15</v>
      </c>
    </row>
    <row r="3341" spans="1:10" ht="15.75" thickBot="1" x14ac:dyDescent="0.3">
      <c r="A3341" s="110" t="s">
        <v>612</v>
      </c>
      <c r="B3341" s="68">
        <v>18</v>
      </c>
      <c r="C3341" s="68">
        <v>970.41540999999995</v>
      </c>
      <c r="D3341" s="68">
        <v>53.911969999999997</v>
      </c>
      <c r="E3341" s="68"/>
      <c r="F3341" s="74"/>
      <c r="J3341">
        <v>16</v>
      </c>
    </row>
    <row r="3342" spans="1:10" ht="25.5" x14ac:dyDescent="0.25">
      <c r="A3342" s="109" t="s">
        <v>613</v>
      </c>
      <c r="B3342" s="77">
        <v>31</v>
      </c>
      <c r="C3342" s="77">
        <v>16558.065750000002</v>
      </c>
      <c r="D3342" s="77"/>
      <c r="E3342" s="77"/>
      <c r="F3342" s="78"/>
      <c r="J3342">
        <v>17</v>
      </c>
    </row>
    <row r="3343" spans="1:10" ht="15.75" thickBot="1" x14ac:dyDescent="0.3">
      <c r="A3343" s="65"/>
      <c r="J3343">
        <v>18</v>
      </c>
    </row>
    <row r="3344" spans="1:10" ht="27" thickBot="1" x14ac:dyDescent="0.3">
      <c r="A3344" s="93" t="s">
        <v>614</v>
      </c>
      <c r="B3344" s="91" t="s">
        <v>615</v>
      </c>
      <c r="C3344" s="91" t="s">
        <v>616</v>
      </c>
      <c r="D3344" s="92" t="s">
        <v>623</v>
      </c>
      <c r="J3344">
        <v>19</v>
      </c>
    </row>
    <row r="3345" spans="1:21" x14ac:dyDescent="0.25">
      <c r="A3345" s="94">
        <v>0.94139300000000004</v>
      </c>
      <c r="B3345" s="77">
        <v>10.63799</v>
      </c>
      <c r="C3345" s="77">
        <v>7.3424769999999997</v>
      </c>
      <c r="D3345" s="78">
        <v>69.021249999999995</v>
      </c>
      <c r="J3345">
        <v>20</v>
      </c>
    </row>
    <row r="3346" spans="1:21" ht="15.75" thickBot="1" x14ac:dyDescent="0.3">
      <c r="A3346" s="65"/>
      <c r="J3346">
        <v>21</v>
      </c>
    </row>
    <row r="3347" spans="1:21" ht="39.75" thickBot="1" x14ac:dyDescent="0.3">
      <c r="A3347" s="90" t="s">
        <v>605</v>
      </c>
      <c r="B3347" s="91" t="s">
        <v>606</v>
      </c>
      <c r="C3347" s="91" t="s">
        <v>617</v>
      </c>
      <c r="D3347" s="91" t="s">
        <v>608</v>
      </c>
      <c r="E3347" s="91" t="s">
        <v>609</v>
      </c>
      <c r="F3347" s="92" t="s">
        <v>610</v>
      </c>
      <c r="K3347" s="241" t="s">
        <v>1119</v>
      </c>
      <c r="L3347" s="241"/>
      <c r="M3347" s="112" t="str">
        <f>F3347</f>
        <v>Pr &gt; F</v>
      </c>
      <c r="N3347" s="113" t="str">
        <f>A3337</f>
        <v>Variable dependiente: NFTm2</v>
      </c>
      <c r="R3347" s="242" t="str">
        <f>K3347</f>
        <v>Fuente de variación (FV)</v>
      </c>
      <c r="S3347" s="242"/>
      <c r="T3347" s="112"/>
      <c r="U3347" s="114" t="str">
        <f>N3347</f>
        <v>Variable dependiente: NFTm2</v>
      </c>
    </row>
    <row r="3348" spans="1:21" ht="16.5" thickBot="1" x14ac:dyDescent="0.3">
      <c r="A3348" s="110" t="s">
        <v>594</v>
      </c>
      <c r="B3348" s="68">
        <v>3</v>
      </c>
      <c r="C3348" s="68">
        <v>1342.30945</v>
      </c>
      <c r="D3348" s="68">
        <v>447.43648000000002</v>
      </c>
      <c r="E3348" s="68">
        <v>8.3000000000000007</v>
      </c>
      <c r="F3348" s="74">
        <v>1.1000000000000001E-3</v>
      </c>
      <c r="K3348" s="243" t="str">
        <f>A3348</f>
        <v>Rep</v>
      </c>
      <c r="L3348" s="244"/>
      <c r="M3348" s="115">
        <f>F3348</f>
        <v>1.1000000000000001E-3</v>
      </c>
      <c r="N3348" s="115"/>
      <c r="R3348" s="245" t="str">
        <f>K3348</f>
        <v>Rep</v>
      </c>
      <c r="S3348" s="246"/>
      <c r="T3348" s="116">
        <f>M3348</f>
        <v>1.1000000000000001E-3</v>
      </c>
      <c r="U3348" s="115"/>
    </row>
    <row r="3349" spans="1:21" ht="16.5" thickBot="1" x14ac:dyDescent="0.3">
      <c r="A3349" s="110" t="s">
        <v>592</v>
      </c>
      <c r="B3349" s="68">
        <v>1</v>
      </c>
      <c r="C3349" s="68">
        <v>2015.8075100000001</v>
      </c>
      <c r="D3349" s="68">
        <v>2015.8075100000001</v>
      </c>
      <c r="E3349" s="68">
        <v>37.39</v>
      </c>
      <c r="F3349" s="74" t="s">
        <v>621</v>
      </c>
      <c r="K3349" s="237" t="str">
        <f>A3356</f>
        <v>A</v>
      </c>
      <c r="L3349" s="238"/>
      <c r="M3349" s="117">
        <f>F3356</f>
        <v>7.0499999999999993E-2</v>
      </c>
      <c r="N3349" s="117"/>
      <c r="R3349" s="239" t="str">
        <f t="shared" ref="R3349:R3352" si="269">K3349</f>
        <v>A</v>
      </c>
      <c r="S3349" s="240"/>
      <c r="T3349" s="118">
        <f t="shared" ref="T3349:T3352" si="270">M3349</f>
        <v>7.0499999999999993E-2</v>
      </c>
      <c r="U3349" s="117"/>
    </row>
    <row r="3350" spans="1:21" ht="16.5" thickBot="1" x14ac:dyDescent="0.3">
      <c r="A3350" s="110" t="s">
        <v>618</v>
      </c>
      <c r="B3350" s="68">
        <v>3</v>
      </c>
      <c r="C3350" s="68">
        <v>797.41474000000005</v>
      </c>
      <c r="D3350" s="68">
        <v>265.80491000000001</v>
      </c>
      <c r="E3350" s="68">
        <v>4.93</v>
      </c>
      <c r="F3350" s="74">
        <v>1.1299999999999999E-2</v>
      </c>
      <c r="K3350" s="237" t="str">
        <f>A3350</f>
        <v>A*Rep</v>
      </c>
      <c r="L3350" s="238"/>
      <c r="M3350" s="117">
        <f>F3350</f>
        <v>1.1299999999999999E-2</v>
      </c>
      <c r="N3350" s="119"/>
      <c r="R3350" s="239" t="str">
        <f t="shared" si="269"/>
        <v>A*Rep</v>
      </c>
      <c r="S3350" s="240"/>
      <c r="T3350" s="118">
        <f t="shared" si="270"/>
        <v>1.1299999999999999E-2</v>
      </c>
      <c r="U3350" s="119"/>
    </row>
    <row r="3351" spans="1:21" ht="16.5" thickBot="1" x14ac:dyDescent="0.3">
      <c r="A3351" s="110" t="s">
        <v>593</v>
      </c>
      <c r="B3351" s="68">
        <v>3</v>
      </c>
      <c r="C3351" s="68">
        <v>11226.51503</v>
      </c>
      <c r="D3351" s="68">
        <v>3742.1716799999999</v>
      </c>
      <c r="E3351" s="68">
        <v>69.41</v>
      </c>
      <c r="F3351" s="74" t="s">
        <v>621</v>
      </c>
      <c r="K3351" s="237" t="str">
        <f>A3351</f>
        <v>B</v>
      </c>
      <c r="L3351" s="238"/>
      <c r="M3351" s="117" t="str">
        <f>F3351</f>
        <v>&lt;.0001</v>
      </c>
      <c r="N3351" s="117"/>
      <c r="R3351" s="239" t="str">
        <f t="shared" si="269"/>
        <v>B</v>
      </c>
      <c r="S3351" s="240"/>
      <c r="T3351" s="118" t="str">
        <f t="shared" si="270"/>
        <v>&lt;.0001</v>
      </c>
      <c r="U3351" s="117"/>
    </row>
    <row r="3352" spans="1:21" ht="15.75" x14ac:dyDescent="0.25">
      <c r="A3352" s="109" t="s">
        <v>619</v>
      </c>
      <c r="B3352" s="77">
        <v>3</v>
      </c>
      <c r="C3352" s="77">
        <v>205.60361</v>
      </c>
      <c r="D3352" s="77">
        <v>68.534540000000007</v>
      </c>
      <c r="E3352" s="77">
        <v>1.27</v>
      </c>
      <c r="F3352" s="78">
        <v>0.31419999999999998</v>
      </c>
      <c r="K3352" s="237" t="str">
        <f>A3352</f>
        <v>A*B</v>
      </c>
      <c r="L3352" s="238"/>
      <c r="M3352" s="117">
        <f>F3352</f>
        <v>0.31419999999999998</v>
      </c>
      <c r="N3352" s="117"/>
      <c r="R3352" s="239" t="str">
        <f t="shared" si="269"/>
        <v>A*B</v>
      </c>
      <c r="S3352" s="240"/>
      <c r="T3352" s="118">
        <f t="shared" si="270"/>
        <v>0.31419999999999998</v>
      </c>
      <c r="U3352" s="117"/>
    </row>
    <row r="3353" spans="1:21" ht="16.5" thickBot="1" x14ac:dyDescent="0.3">
      <c r="A3353" s="65"/>
      <c r="K3353" s="231" t="s">
        <v>1120</v>
      </c>
      <c r="L3353" s="232"/>
      <c r="M3353" s="233">
        <f>B3345</f>
        <v>10.63799</v>
      </c>
      <c r="N3353" s="234"/>
      <c r="R3353" s="235" t="s">
        <v>1120</v>
      </c>
      <c r="S3353" s="236"/>
      <c r="T3353" s="233">
        <f>M3353</f>
        <v>10.63799</v>
      </c>
      <c r="U3353" s="234"/>
    </row>
    <row r="3354" spans="1:21" ht="25.5" customHeight="1" thickBot="1" x14ac:dyDescent="0.3">
      <c r="A3354" s="253" t="s">
        <v>620</v>
      </c>
      <c r="B3354" s="252"/>
      <c r="C3354" s="252"/>
      <c r="D3354" s="252"/>
      <c r="E3354" s="252"/>
      <c r="F3354" s="252"/>
      <c r="J3354">
        <v>1</v>
      </c>
    </row>
    <row r="3355" spans="1:21" ht="39.75" thickBot="1" x14ac:dyDescent="0.3">
      <c r="A3355" s="84" t="s">
        <v>605</v>
      </c>
      <c r="B3355" s="83" t="s">
        <v>606</v>
      </c>
      <c r="C3355" s="83" t="s">
        <v>617</v>
      </c>
      <c r="D3355" s="83" t="s">
        <v>608</v>
      </c>
      <c r="E3355" s="83" t="s">
        <v>609</v>
      </c>
      <c r="F3355" s="95" t="s">
        <v>610</v>
      </c>
      <c r="J3355">
        <v>2</v>
      </c>
    </row>
    <row r="3356" spans="1:21" x14ac:dyDescent="0.25">
      <c r="A3356" s="109" t="s">
        <v>592</v>
      </c>
      <c r="B3356" s="77">
        <v>1</v>
      </c>
      <c r="C3356" s="77">
        <v>2015.807513</v>
      </c>
      <c r="D3356" s="77">
        <v>2015.807513</v>
      </c>
      <c r="E3356" s="77">
        <v>7.58</v>
      </c>
      <c r="F3356" s="78">
        <v>7.0499999999999993E-2</v>
      </c>
      <c r="J3356">
        <v>3</v>
      </c>
    </row>
    <row r="3357" spans="1:21" x14ac:dyDescent="0.25">
      <c r="A3357" s="79"/>
      <c r="J3357">
        <v>4</v>
      </c>
    </row>
    <row r="3358" spans="1:21" x14ac:dyDescent="0.25">
      <c r="A3358" s="79"/>
      <c r="J3358">
        <v>5</v>
      </c>
    </row>
    <row r="3359" spans="1:21" x14ac:dyDescent="0.25">
      <c r="J3359">
        <v>6</v>
      </c>
    </row>
    <row r="3360" spans="1:21" x14ac:dyDescent="0.25">
      <c r="A3360" s="80"/>
      <c r="J3360">
        <v>7</v>
      </c>
    </row>
    <row r="3361" spans="1:45" ht="31.5" x14ac:dyDescent="0.25">
      <c r="A3361" s="64" t="s">
        <v>590</v>
      </c>
      <c r="J3361">
        <v>8</v>
      </c>
    </row>
    <row r="3362" spans="1:45" x14ac:dyDescent="0.25">
      <c r="A3362" s="79"/>
      <c r="J3362">
        <v>9</v>
      </c>
    </row>
    <row r="3363" spans="1:45" ht="25.5" x14ac:dyDescent="0.25">
      <c r="A3363" s="81" t="s">
        <v>595</v>
      </c>
      <c r="J3363">
        <v>10</v>
      </c>
    </row>
    <row r="3364" spans="1:45" x14ac:dyDescent="0.25">
      <c r="A3364" s="81"/>
      <c r="J3364">
        <v>11</v>
      </c>
    </row>
    <row r="3365" spans="1:45" ht="38.25" x14ac:dyDescent="0.25">
      <c r="A3365" s="81" t="s">
        <v>887</v>
      </c>
      <c r="J3365">
        <v>12</v>
      </c>
    </row>
    <row r="3366" spans="1:45" ht="15.75" thickBot="1" x14ac:dyDescent="0.3">
      <c r="A3366" s="65"/>
      <c r="J3366">
        <v>13</v>
      </c>
    </row>
    <row r="3367" spans="1:45" ht="39.75" thickBot="1" x14ac:dyDescent="0.3">
      <c r="A3367" s="90" t="s">
        <v>605</v>
      </c>
      <c r="B3367" s="91" t="s">
        <v>606</v>
      </c>
      <c r="C3367" s="91" t="s">
        <v>607</v>
      </c>
      <c r="D3367" s="91" t="s">
        <v>608</v>
      </c>
      <c r="E3367" s="91" t="s">
        <v>609</v>
      </c>
      <c r="F3367" s="92" t="s">
        <v>610</v>
      </c>
      <c r="J3367">
        <v>14</v>
      </c>
    </row>
    <row r="3368" spans="1:45" ht="15.75" thickBot="1" x14ac:dyDescent="0.3">
      <c r="A3368" s="110" t="s">
        <v>611</v>
      </c>
      <c r="B3368" s="68">
        <v>13</v>
      </c>
      <c r="C3368" s="68">
        <v>27.341215630000001</v>
      </c>
      <c r="D3368" s="68">
        <v>2.10317043</v>
      </c>
      <c r="E3368" s="68">
        <v>3.89</v>
      </c>
      <c r="F3368" s="74">
        <v>4.4000000000000003E-3</v>
      </c>
      <c r="J3368">
        <v>15</v>
      </c>
    </row>
    <row r="3369" spans="1:45" ht="15.75" thickBot="1" x14ac:dyDescent="0.3">
      <c r="A3369" s="110" t="s">
        <v>612</v>
      </c>
      <c r="B3369" s="68">
        <v>18</v>
      </c>
      <c r="C3369" s="68">
        <v>9.7390812499999999</v>
      </c>
      <c r="D3369" s="68">
        <v>0.54106007</v>
      </c>
      <c r="E3369" s="68"/>
      <c r="F3369" s="74"/>
      <c r="J3369">
        <v>16</v>
      </c>
    </row>
    <row r="3370" spans="1:45" ht="25.5" x14ac:dyDescent="0.25">
      <c r="A3370" s="109" t="s">
        <v>613</v>
      </c>
      <c r="B3370" s="77">
        <v>31</v>
      </c>
      <c r="C3370" s="77">
        <v>37.080296869999998</v>
      </c>
      <c r="D3370" s="77"/>
      <c r="E3370" s="77"/>
      <c r="F3370" s="78"/>
      <c r="J3370">
        <v>17</v>
      </c>
    </row>
    <row r="3371" spans="1:45" ht="15.75" thickBot="1" x14ac:dyDescent="0.3">
      <c r="A3371" s="65"/>
      <c r="J3371">
        <v>18</v>
      </c>
    </row>
    <row r="3372" spans="1:45" ht="27" thickBot="1" x14ac:dyDescent="0.3">
      <c r="A3372" s="93" t="s">
        <v>614</v>
      </c>
      <c r="B3372" s="91" t="s">
        <v>615</v>
      </c>
      <c r="C3372" s="91" t="s">
        <v>616</v>
      </c>
      <c r="D3372" s="92" t="s">
        <v>888</v>
      </c>
      <c r="J3372">
        <v>19</v>
      </c>
    </row>
    <row r="3373" spans="1:45" x14ac:dyDescent="0.25">
      <c r="A3373" s="94">
        <v>0.73735200000000001</v>
      </c>
      <c r="B3373" s="77">
        <v>24.93186</v>
      </c>
      <c r="C3373" s="77">
        <v>0.735568</v>
      </c>
      <c r="D3373" s="78">
        <v>2.950313</v>
      </c>
      <c r="J3373">
        <v>20</v>
      </c>
    </row>
    <row r="3374" spans="1:45" ht="15.75" thickBot="1" x14ac:dyDescent="0.3">
      <c r="A3374" s="65"/>
      <c r="J3374">
        <v>21</v>
      </c>
    </row>
    <row r="3375" spans="1:45" ht="39.75" thickBot="1" x14ac:dyDescent="0.3">
      <c r="A3375" s="90" t="s">
        <v>605</v>
      </c>
      <c r="B3375" s="91" t="s">
        <v>606</v>
      </c>
      <c r="C3375" s="91" t="s">
        <v>617</v>
      </c>
      <c r="D3375" s="91" t="s">
        <v>608</v>
      </c>
      <c r="E3375" s="91" t="s">
        <v>609</v>
      </c>
      <c r="F3375" s="92" t="s">
        <v>610</v>
      </c>
      <c r="K3375" s="241" t="s">
        <v>1119</v>
      </c>
      <c r="L3375" s="241"/>
      <c r="M3375" s="112" t="str">
        <f>F3375</f>
        <v>Pr &gt; F</v>
      </c>
      <c r="N3375" s="113" t="str">
        <f>A3365</f>
        <v>Variable dependiente: PF1m2</v>
      </c>
      <c r="R3375" s="242" t="str">
        <f>K3375</f>
        <v>Fuente de variación (FV)</v>
      </c>
      <c r="S3375" s="242"/>
      <c r="T3375" s="112"/>
      <c r="U3375" s="114" t="str">
        <f>N3375</f>
        <v>Variable dependiente: PF1m2</v>
      </c>
      <c r="V3375">
        <v>1</v>
      </c>
      <c r="W3375">
        <v>2</v>
      </c>
      <c r="X3375">
        <v>3</v>
      </c>
      <c r="Y3375">
        <v>4</v>
      </c>
      <c r="Z3375">
        <v>5</v>
      </c>
      <c r="AA3375">
        <v>6</v>
      </c>
      <c r="AP3375" s="221"/>
      <c r="AQ3375" s="221"/>
      <c r="AR3375" s="221"/>
      <c r="AS3375" s="221"/>
    </row>
    <row r="3376" spans="1:45" ht="16.5" thickBot="1" x14ac:dyDescent="0.3">
      <c r="A3376" s="110" t="s">
        <v>594</v>
      </c>
      <c r="B3376" s="68">
        <v>3</v>
      </c>
      <c r="C3376" s="68">
        <v>12.735859380000001</v>
      </c>
      <c r="D3376" s="68">
        <v>4.24528646</v>
      </c>
      <c r="E3376" s="68">
        <v>7.85</v>
      </c>
      <c r="F3376" s="74">
        <v>1.5E-3</v>
      </c>
      <c r="K3376" s="243" t="str">
        <f>A3376</f>
        <v>Rep</v>
      </c>
      <c r="L3376" s="244"/>
      <c r="M3376" s="115">
        <f>F3376</f>
        <v>1.5E-3</v>
      </c>
      <c r="N3376" s="115"/>
      <c r="R3376" s="245" t="str">
        <f>K3376</f>
        <v>Rep</v>
      </c>
      <c r="S3376" s="246"/>
      <c r="T3376" s="116">
        <f>M3376</f>
        <v>1.5E-3</v>
      </c>
      <c r="U3376" s="115"/>
      <c r="AP3376" s="141"/>
      <c r="AQ3376" s="142"/>
      <c r="AR3376" s="128"/>
    </row>
    <row r="3377" spans="1:45" ht="16.5" thickBot="1" x14ac:dyDescent="0.3">
      <c r="A3377" s="110" t="s">
        <v>592</v>
      </c>
      <c r="B3377" s="68">
        <v>1</v>
      </c>
      <c r="C3377" s="68">
        <v>9.4721281299999998</v>
      </c>
      <c r="D3377" s="68">
        <v>9.4721281299999998</v>
      </c>
      <c r="E3377" s="68">
        <v>17.510000000000002</v>
      </c>
      <c r="F3377" s="74">
        <v>5.9999999999999995E-4</v>
      </c>
      <c r="K3377" s="237" t="str">
        <f>A3384</f>
        <v>A</v>
      </c>
      <c r="L3377" s="238"/>
      <c r="M3377" s="117">
        <f>F3384</f>
        <v>8.0999999999999996E-3</v>
      </c>
      <c r="N3377" s="117"/>
      <c r="R3377" s="239" t="str">
        <f t="shared" ref="R3377:R3380" si="271">K3377</f>
        <v>A</v>
      </c>
      <c r="S3377" s="240"/>
      <c r="T3377" s="118">
        <f t="shared" ref="T3377:T3380" si="272">M3377</f>
        <v>8.0999999999999996E-3</v>
      </c>
      <c r="U3377" s="117"/>
      <c r="AP3377" s="135"/>
      <c r="AQ3377" s="144"/>
      <c r="AR3377" s="131"/>
      <c r="AS3377" s="145"/>
    </row>
    <row r="3378" spans="1:45" ht="16.5" thickBot="1" x14ac:dyDescent="0.3">
      <c r="A3378" s="110" t="s">
        <v>618</v>
      </c>
      <c r="B3378" s="68">
        <v>3</v>
      </c>
      <c r="C3378" s="68">
        <v>0.71633437</v>
      </c>
      <c r="D3378" s="68">
        <v>0.23877812000000001</v>
      </c>
      <c r="E3378" s="68">
        <v>0.44</v>
      </c>
      <c r="F3378" s="74">
        <v>0.72629999999999995</v>
      </c>
      <c r="K3378" s="237" t="str">
        <f>A3378</f>
        <v>A*Rep</v>
      </c>
      <c r="L3378" s="238"/>
      <c r="M3378" s="117">
        <f>F3378</f>
        <v>0.72629999999999995</v>
      </c>
      <c r="N3378" s="119"/>
      <c r="R3378" s="239" t="str">
        <f t="shared" si="271"/>
        <v>A*Rep</v>
      </c>
      <c r="S3378" s="240"/>
      <c r="T3378" s="118">
        <f t="shared" si="272"/>
        <v>0.72629999999999995</v>
      </c>
      <c r="U3378" s="119"/>
      <c r="AP3378" s="141"/>
      <c r="AQ3378" s="142"/>
      <c r="AR3378" s="128"/>
    </row>
    <row r="3379" spans="1:45" ht="16.5" thickBot="1" x14ac:dyDescent="0.3">
      <c r="A3379" s="110" t="s">
        <v>593</v>
      </c>
      <c r="B3379" s="68">
        <v>3</v>
      </c>
      <c r="C3379" s="68">
        <v>4.1022343799999996</v>
      </c>
      <c r="D3379" s="68">
        <v>1.36741146</v>
      </c>
      <c r="E3379" s="68">
        <v>2.5299999999999998</v>
      </c>
      <c r="F3379" s="74">
        <v>8.9899999999999994E-2</v>
      </c>
      <c r="K3379" s="237" t="str">
        <f>A3379</f>
        <v>B</v>
      </c>
      <c r="L3379" s="238"/>
      <c r="M3379" s="117">
        <f>F3379</f>
        <v>8.9899999999999994E-2</v>
      </c>
      <c r="N3379" s="117"/>
      <c r="R3379" s="239" t="str">
        <f t="shared" si="271"/>
        <v>B</v>
      </c>
      <c r="S3379" s="240"/>
      <c r="T3379" s="118">
        <f t="shared" si="272"/>
        <v>8.9899999999999994E-2</v>
      </c>
      <c r="U3379" s="117"/>
      <c r="AP3379" s="141"/>
      <c r="AQ3379" s="142"/>
      <c r="AR3379" s="128"/>
    </row>
    <row r="3380" spans="1:45" ht="15.75" x14ac:dyDescent="0.25">
      <c r="A3380" s="109" t="s">
        <v>619</v>
      </c>
      <c r="B3380" s="77">
        <v>3</v>
      </c>
      <c r="C3380" s="77">
        <v>0.31465937999999999</v>
      </c>
      <c r="D3380" s="77">
        <v>0.10488646</v>
      </c>
      <c r="E3380" s="77">
        <v>0.19</v>
      </c>
      <c r="F3380" s="78">
        <v>0.8992</v>
      </c>
      <c r="K3380" s="237" t="str">
        <f>A3380</f>
        <v>A*B</v>
      </c>
      <c r="L3380" s="238"/>
      <c r="M3380" s="117">
        <f>F3380</f>
        <v>0.8992</v>
      </c>
      <c r="N3380" s="117"/>
      <c r="R3380" s="239" t="str">
        <f t="shared" si="271"/>
        <v>A*B</v>
      </c>
      <c r="S3380" s="240"/>
      <c r="T3380" s="118">
        <f t="shared" si="272"/>
        <v>0.8992</v>
      </c>
      <c r="U3380" s="117"/>
      <c r="AP3380" s="127"/>
      <c r="AQ3380" s="137"/>
      <c r="AR3380" s="128"/>
    </row>
    <row r="3381" spans="1:45" ht="16.5" thickBot="1" x14ac:dyDescent="0.3">
      <c r="A3381" s="65"/>
      <c r="K3381" s="231" t="s">
        <v>1120</v>
      </c>
      <c r="L3381" s="232"/>
      <c r="M3381" s="233">
        <f>B3373</f>
        <v>24.93186</v>
      </c>
      <c r="N3381" s="234"/>
      <c r="R3381" s="235" t="s">
        <v>1120</v>
      </c>
      <c r="S3381" s="236"/>
      <c r="T3381" s="233">
        <f>M3381</f>
        <v>24.93186</v>
      </c>
      <c r="U3381" s="234"/>
      <c r="AP3381" s="127"/>
      <c r="AQ3381" s="137"/>
      <c r="AR3381" s="128"/>
    </row>
    <row r="3382" spans="1:45" ht="25.5" customHeight="1" thickBot="1" x14ac:dyDescent="0.3">
      <c r="A3382" s="253" t="s">
        <v>620</v>
      </c>
      <c r="B3382" s="252"/>
      <c r="C3382" s="252"/>
      <c r="D3382" s="252"/>
      <c r="E3382" s="252"/>
      <c r="F3382" s="252"/>
      <c r="J3382">
        <v>1</v>
      </c>
      <c r="AP3382" s="114"/>
      <c r="AQ3382" s="114"/>
      <c r="AR3382" s="114"/>
      <c r="AS3382" s="114"/>
    </row>
    <row r="3383" spans="1:45" ht="39.75" thickBot="1" x14ac:dyDescent="0.3">
      <c r="A3383" s="84" t="s">
        <v>605</v>
      </c>
      <c r="B3383" s="83" t="s">
        <v>606</v>
      </c>
      <c r="C3383" s="83" t="s">
        <v>617</v>
      </c>
      <c r="D3383" s="83" t="s">
        <v>608</v>
      </c>
      <c r="E3383" s="83" t="s">
        <v>609</v>
      </c>
      <c r="F3383" s="95" t="s">
        <v>610</v>
      </c>
      <c r="J3383">
        <v>2</v>
      </c>
      <c r="AP3383" s="146">
        <f>T3544</f>
        <v>0</v>
      </c>
      <c r="AQ3383" s="146"/>
      <c r="AR3383" s="146" t="e">
        <f>#REF!</f>
        <v>#REF!</v>
      </c>
    </row>
    <row r="3384" spans="1:45" x14ac:dyDescent="0.25">
      <c r="A3384" s="109" t="s">
        <v>592</v>
      </c>
      <c r="B3384" s="77">
        <v>1</v>
      </c>
      <c r="C3384" s="77">
        <v>9.4721281299999998</v>
      </c>
      <c r="D3384" s="77">
        <v>9.4721281299999998</v>
      </c>
      <c r="E3384" s="77">
        <v>39.67</v>
      </c>
      <c r="F3384" s="78">
        <v>8.0999999999999996E-3</v>
      </c>
      <c r="J3384">
        <v>3</v>
      </c>
      <c r="AP3384" s="146">
        <f t="shared" ref="AP3384:AP3388" si="273">T3545</f>
        <v>0</v>
      </c>
      <c r="AQ3384" s="146"/>
      <c r="AR3384" s="146" t="e">
        <f>#REF!</f>
        <v>#REF!</v>
      </c>
    </row>
    <row r="3385" spans="1:45" x14ac:dyDescent="0.25">
      <c r="A3385" s="79"/>
      <c r="J3385">
        <v>4</v>
      </c>
      <c r="AP3385" s="146">
        <f t="shared" si="273"/>
        <v>0</v>
      </c>
      <c r="AQ3385" s="146"/>
      <c r="AR3385" s="146" t="e">
        <f>#REF!</f>
        <v>#REF!</v>
      </c>
    </row>
    <row r="3386" spans="1:45" x14ac:dyDescent="0.25">
      <c r="A3386" s="79"/>
      <c r="J3386">
        <v>5</v>
      </c>
      <c r="AP3386" s="147">
        <f t="shared" si="273"/>
        <v>0</v>
      </c>
      <c r="AQ3386" s="147"/>
      <c r="AR3386" s="147" t="e">
        <f>#REF!</f>
        <v>#REF!</v>
      </c>
    </row>
    <row r="3387" spans="1:45" x14ac:dyDescent="0.25">
      <c r="J3387">
        <v>6</v>
      </c>
      <c r="AP3387" s="146">
        <f t="shared" si="273"/>
        <v>0</v>
      </c>
      <c r="AQ3387" s="146"/>
      <c r="AR3387" s="146" t="e">
        <f>#REF!</f>
        <v>#REF!</v>
      </c>
    </row>
    <row r="3388" spans="1:45" x14ac:dyDescent="0.25">
      <c r="A3388" s="80"/>
      <c r="J3388">
        <v>7</v>
      </c>
      <c r="AP3388" s="146">
        <f t="shared" si="273"/>
        <v>0</v>
      </c>
      <c r="AQ3388" s="146"/>
      <c r="AR3388" s="146" t="e">
        <f>#REF!</f>
        <v>#REF!</v>
      </c>
    </row>
    <row r="3389" spans="1:45" ht="31.5" x14ac:dyDescent="0.25">
      <c r="A3389" s="64" t="s">
        <v>590</v>
      </c>
      <c r="J3389">
        <v>8</v>
      </c>
      <c r="AB3389" s="220"/>
      <c r="AC3389" s="220"/>
      <c r="AD3389" s="148" t="str">
        <f>U3375</f>
        <v>Variable dependiente: PF1m2</v>
      </c>
      <c r="AE3389" s="1"/>
      <c r="AF3389" s="148"/>
      <c r="AG3389" s="1"/>
      <c r="AH3389" s="148"/>
      <c r="AI3389" s="1"/>
      <c r="AJ3389" s="148"/>
      <c r="AK3389" s="1"/>
      <c r="AL3389" s="148"/>
      <c r="AM3389" s="1"/>
      <c r="AN3389" s="148"/>
      <c r="AO3389" s="1"/>
      <c r="AP3389" s="148"/>
      <c r="AQ3389" s="1"/>
    </row>
    <row r="3390" spans="1:45" ht="15.75" x14ac:dyDescent="0.25">
      <c r="A3390" s="79"/>
      <c r="J3390">
        <v>9</v>
      </c>
      <c r="AB3390" s="220"/>
      <c r="AC3390" s="220"/>
      <c r="AD3390" s="148"/>
      <c r="AE3390" s="1"/>
      <c r="AF3390" s="148" t="str">
        <f>U3403</f>
        <v>Variable dependiente: PF2m2</v>
      </c>
      <c r="AG3390" s="1"/>
      <c r="AH3390" s="148"/>
      <c r="AI3390" s="1"/>
      <c r="AJ3390" s="148"/>
      <c r="AK3390" s="1"/>
      <c r="AL3390" s="148"/>
      <c r="AM3390" s="1"/>
      <c r="AN3390" s="148"/>
      <c r="AO3390" s="1"/>
      <c r="AP3390" s="148"/>
      <c r="AQ3390" s="1"/>
    </row>
    <row r="3391" spans="1:45" ht="25.5" x14ac:dyDescent="0.25">
      <c r="A3391" s="81" t="s">
        <v>595</v>
      </c>
      <c r="J3391">
        <v>10</v>
      </c>
      <c r="AB3391" s="220"/>
      <c r="AC3391" s="220"/>
      <c r="AD3391" s="148"/>
      <c r="AE3391" s="1"/>
      <c r="AF3391" s="148"/>
      <c r="AG3391" s="1"/>
      <c r="AH3391" t="str">
        <f>U3431</f>
        <v>Variable dependiente: PF3m2</v>
      </c>
      <c r="AI3391" s="1"/>
      <c r="AJ3391" s="148"/>
      <c r="AK3391" s="1"/>
      <c r="AL3391" s="148"/>
      <c r="AM3391" s="1"/>
      <c r="AN3391" s="148"/>
      <c r="AO3391" s="1"/>
      <c r="AP3391" s="148"/>
      <c r="AQ3391" s="1"/>
    </row>
    <row r="3392" spans="1:45" ht="15.75" x14ac:dyDescent="0.25">
      <c r="A3392" s="81"/>
      <c r="J3392">
        <v>11</v>
      </c>
      <c r="V3392" s="220"/>
      <c r="W3392" s="220"/>
      <c r="X3392" s="148"/>
      <c r="Y3392" s="1"/>
      <c r="Z3392" s="148"/>
      <c r="AA3392" s="1"/>
      <c r="AB3392" s="148"/>
      <c r="AC3392" s="1"/>
      <c r="AD3392" s="148"/>
      <c r="AE3392" s="1"/>
      <c r="AF3392" s="148"/>
      <c r="AG3392" s="1"/>
      <c r="AH3392" s="148"/>
      <c r="AI3392" s="1"/>
      <c r="AJ3392" s="148" t="str">
        <f>U3459</f>
        <v>Variable dependiente: PF4m2</v>
      </c>
      <c r="AK3392" s="149"/>
    </row>
    <row r="3393" spans="1:44" ht="38.25" x14ac:dyDescent="0.25">
      <c r="A3393" s="81" t="s">
        <v>889</v>
      </c>
      <c r="J3393">
        <v>12</v>
      </c>
      <c r="X3393" s="148"/>
      <c r="Y3393" s="1"/>
      <c r="Z3393" s="148"/>
      <c r="AA3393" s="1"/>
      <c r="AB3393" s="148"/>
      <c r="AC3393" s="1"/>
      <c r="AD3393" s="148"/>
      <c r="AE3393" s="1"/>
      <c r="AF3393" s="148"/>
      <c r="AG3393" s="1"/>
      <c r="AH3393" s="148"/>
      <c r="AI3393" s="1"/>
      <c r="AJ3393" s="148"/>
      <c r="AK3393" s="149"/>
      <c r="AL3393" t="str">
        <f>U3487</f>
        <v>Variable dependiente: PFCm2</v>
      </c>
    </row>
    <row r="3394" spans="1:44" ht="15.75" thickBot="1" x14ac:dyDescent="0.3">
      <c r="A3394" s="65"/>
      <c r="J3394">
        <v>13</v>
      </c>
      <c r="AN3394" t="str">
        <f>U3515</f>
        <v>Variable dependiente: PFTm2</v>
      </c>
    </row>
    <row r="3395" spans="1:44" ht="39.75" thickBot="1" x14ac:dyDescent="0.3">
      <c r="A3395" s="90" t="s">
        <v>605</v>
      </c>
      <c r="B3395" s="91" t="s">
        <v>606</v>
      </c>
      <c r="C3395" s="91" t="s">
        <v>607</v>
      </c>
      <c r="D3395" s="91" t="s">
        <v>608</v>
      </c>
      <c r="E3395" s="91" t="s">
        <v>609</v>
      </c>
      <c r="F3395" s="92" t="s">
        <v>610</v>
      </c>
      <c r="J3395">
        <v>14</v>
      </c>
      <c r="AP3395">
        <f>U3543</f>
        <v>0</v>
      </c>
    </row>
    <row r="3396" spans="1:44" ht="15.75" thickBot="1" x14ac:dyDescent="0.3">
      <c r="A3396" s="110" t="s">
        <v>611</v>
      </c>
      <c r="B3396" s="68">
        <v>13</v>
      </c>
      <c r="C3396" s="68">
        <v>32.171799999999998</v>
      </c>
      <c r="D3396" s="68">
        <v>2.4747538499999999</v>
      </c>
      <c r="E3396" s="68">
        <v>9.4700000000000006</v>
      </c>
      <c r="F3396" s="74" t="s">
        <v>621</v>
      </c>
      <c r="J3396">
        <v>15</v>
      </c>
      <c r="AR3396" t="e">
        <f>#REF!</f>
        <v>#REF!</v>
      </c>
    </row>
    <row r="3397" spans="1:44" ht="15.75" thickBot="1" x14ac:dyDescent="0.3">
      <c r="A3397" s="110" t="s">
        <v>612</v>
      </c>
      <c r="B3397" s="68">
        <v>18</v>
      </c>
      <c r="C3397" s="68">
        <v>4.7050000000000001</v>
      </c>
      <c r="D3397" s="68">
        <v>0.26138888999999998</v>
      </c>
      <c r="E3397" s="68"/>
      <c r="F3397" s="74"/>
      <c r="J3397">
        <v>16</v>
      </c>
    </row>
    <row r="3398" spans="1:44" ht="25.5" x14ac:dyDescent="0.25">
      <c r="A3398" s="109" t="s">
        <v>613</v>
      </c>
      <c r="B3398" s="77">
        <v>31</v>
      </c>
      <c r="C3398" s="77">
        <v>36.876800000000003</v>
      </c>
      <c r="D3398" s="77"/>
      <c r="E3398" s="77"/>
      <c r="F3398" s="78"/>
      <c r="J3398">
        <v>17</v>
      </c>
    </row>
    <row r="3399" spans="1:44" ht="15.75" thickBot="1" x14ac:dyDescent="0.3">
      <c r="A3399" s="65"/>
      <c r="J3399">
        <v>18</v>
      </c>
    </row>
    <row r="3400" spans="1:44" ht="27" thickBot="1" x14ac:dyDescent="0.3">
      <c r="A3400" s="93" t="s">
        <v>614</v>
      </c>
      <c r="B3400" s="91" t="s">
        <v>615</v>
      </c>
      <c r="C3400" s="91" t="s">
        <v>616</v>
      </c>
      <c r="D3400" s="92" t="s">
        <v>890</v>
      </c>
      <c r="J3400">
        <v>19</v>
      </c>
    </row>
    <row r="3401" spans="1:44" x14ac:dyDescent="0.25">
      <c r="A3401" s="94">
        <v>0.87241299999999999</v>
      </c>
      <c r="B3401" s="77">
        <v>26.559069999999998</v>
      </c>
      <c r="C3401" s="77">
        <v>0.51126199999999999</v>
      </c>
      <c r="D3401" s="78">
        <v>1.925</v>
      </c>
      <c r="J3401">
        <v>20</v>
      </c>
    </row>
    <row r="3402" spans="1:44" ht="15.75" thickBot="1" x14ac:dyDescent="0.3">
      <c r="A3402" s="65"/>
      <c r="J3402">
        <v>21</v>
      </c>
    </row>
    <row r="3403" spans="1:44" ht="39.75" thickBot="1" x14ac:dyDescent="0.3">
      <c r="A3403" s="90" t="s">
        <v>605</v>
      </c>
      <c r="B3403" s="91" t="s">
        <v>606</v>
      </c>
      <c r="C3403" s="91" t="s">
        <v>617</v>
      </c>
      <c r="D3403" s="91" t="s">
        <v>608</v>
      </c>
      <c r="E3403" s="91" t="s">
        <v>609</v>
      </c>
      <c r="F3403" s="92" t="s">
        <v>610</v>
      </c>
      <c r="K3403" s="241" t="s">
        <v>1119</v>
      </c>
      <c r="L3403" s="241"/>
      <c r="M3403" s="112" t="str">
        <f>F3403</f>
        <v>Pr &gt; F</v>
      </c>
      <c r="N3403" s="113" t="str">
        <f>A3393</f>
        <v>Variable dependiente: PF2m2</v>
      </c>
      <c r="R3403" s="242" t="str">
        <f>K3403</f>
        <v>Fuente de variación (FV)</v>
      </c>
      <c r="S3403" s="242"/>
      <c r="T3403" s="112"/>
      <c r="U3403" s="114" t="str">
        <f>N3403</f>
        <v>Variable dependiente: PF2m2</v>
      </c>
    </row>
    <row r="3404" spans="1:44" ht="16.5" thickBot="1" x14ac:dyDescent="0.3">
      <c r="A3404" s="110" t="s">
        <v>594</v>
      </c>
      <c r="B3404" s="68">
        <v>3</v>
      </c>
      <c r="C3404" s="68">
        <v>3.5873499999999998</v>
      </c>
      <c r="D3404" s="68">
        <v>1.19578333</v>
      </c>
      <c r="E3404" s="68">
        <v>4.57</v>
      </c>
      <c r="F3404" s="74">
        <v>1.4999999999999999E-2</v>
      </c>
      <c r="K3404" s="243" t="str">
        <f>A3404</f>
        <v>Rep</v>
      </c>
      <c r="L3404" s="244"/>
      <c r="M3404" s="115">
        <f>F3404</f>
        <v>1.4999999999999999E-2</v>
      </c>
      <c r="N3404" s="115"/>
      <c r="R3404" s="245" t="str">
        <f>K3404</f>
        <v>Rep</v>
      </c>
      <c r="S3404" s="246"/>
      <c r="T3404" s="116">
        <f>M3404</f>
        <v>1.4999999999999999E-2</v>
      </c>
      <c r="U3404" s="115"/>
    </row>
    <row r="3405" spans="1:44" ht="16.5" thickBot="1" x14ac:dyDescent="0.3">
      <c r="A3405" s="110" t="s">
        <v>592</v>
      </c>
      <c r="B3405" s="68">
        <v>1</v>
      </c>
      <c r="C3405" s="68">
        <v>0.25919999999999999</v>
      </c>
      <c r="D3405" s="68">
        <v>0.25919999999999999</v>
      </c>
      <c r="E3405" s="68">
        <v>0.99</v>
      </c>
      <c r="F3405" s="74">
        <v>0.33250000000000002</v>
      </c>
      <c r="K3405" s="237" t="str">
        <f>A3412</f>
        <v>A</v>
      </c>
      <c r="L3405" s="238"/>
      <c r="M3405" s="117">
        <f>F3412</f>
        <v>0.4824</v>
      </c>
      <c r="N3405" s="117"/>
      <c r="R3405" s="239" t="str">
        <f t="shared" ref="R3405:R3408" si="274">K3405</f>
        <v>A</v>
      </c>
      <c r="S3405" s="240"/>
      <c r="T3405" s="118">
        <f t="shared" ref="T3405:T3408" si="275">M3405</f>
        <v>0.4824</v>
      </c>
      <c r="U3405" s="117"/>
    </row>
    <row r="3406" spans="1:44" ht="16.5" thickBot="1" x14ac:dyDescent="0.3">
      <c r="A3406" s="110" t="s">
        <v>618</v>
      </c>
      <c r="B3406" s="68">
        <v>3</v>
      </c>
      <c r="C3406" s="68">
        <v>1.2161500000000001</v>
      </c>
      <c r="D3406" s="68">
        <v>0.40538332999999999</v>
      </c>
      <c r="E3406" s="68">
        <v>1.55</v>
      </c>
      <c r="F3406" s="74">
        <v>0.2359</v>
      </c>
      <c r="K3406" s="237" t="str">
        <f>A3406</f>
        <v>A*Rep</v>
      </c>
      <c r="L3406" s="238"/>
      <c r="M3406" s="117">
        <f>F3406</f>
        <v>0.2359</v>
      </c>
      <c r="N3406" s="119"/>
      <c r="R3406" s="239" t="str">
        <f t="shared" si="274"/>
        <v>A*Rep</v>
      </c>
      <c r="S3406" s="240"/>
      <c r="T3406" s="118">
        <f t="shared" si="275"/>
        <v>0.2359</v>
      </c>
      <c r="U3406" s="119"/>
    </row>
    <row r="3407" spans="1:44" ht="16.5" thickBot="1" x14ac:dyDescent="0.3">
      <c r="A3407" s="110" t="s">
        <v>593</v>
      </c>
      <c r="B3407" s="68">
        <v>3</v>
      </c>
      <c r="C3407" s="68">
        <v>25.911449999999999</v>
      </c>
      <c r="D3407" s="68">
        <v>8.6371500000000001</v>
      </c>
      <c r="E3407" s="68">
        <v>33.04</v>
      </c>
      <c r="F3407" s="74" t="s">
        <v>621</v>
      </c>
      <c r="K3407" s="237" t="str">
        <f>A3407</f>
        <v>B</v>
      </c>
      <c r="L3407" s="238"/>
      <c r="M3407" s="117" t="str">
        <f>F3407</f>
        <v>&lt;.0001</v>
      </c>
      <c r="N3407" s="117"/>
      <c r="R3407" s="239" t="str">
        <f t="shared" si="274"/>
        <v>B</v>
      </c>
      <c r="S3407" s="240"/>
      <c r="T3407" s="118" t="str">
        <f t="shared" si="275"/>
        <v>&lt;.0001</v>
      </c>
      <c r="U3407" s="117"/>
    </row>
    <row r="3408" spans="1:44" ht="15.75" x14ac:dyDescent="0.25">
      <c r="A3408" s="109" t="s">
        <v>619</v>
      </c>
      <c r="B3408" s="77">
        <v>3</v>
      </c>
      <c r="C3408" s="77">
        <v>1.1976500000000001</v>
      </c>
      <c r="D3408" s="77">
        <v>0.39921667</v>
      </c>
      <c r="E3408" s="77">
        <v>1.53</v>
      </c>
      <c r="F3408" s="78">
        <v>0.24160000000000001</v>
      </c>
      <c r="K3408" s="237" t="str">
        <f>A3408</f>
        <v>A*B</v>
      </c>
      <c r="L3408" s="238"/>
      <c r="M3408" s="117">
        <f>F3408</f>
        <v>0.24160000000000001</v>
      </c>
      <c r="N3408" s="117"/>
      <c r="R3408" s="239" t="str">
        <f t="shared" si="274"/>
        <v>A*B</v>
      </c>
      <c r="S3408" s="240"/>
      <c r="T3408" s="118">
        <f t="shared" si="275"/>
        <v>0.24160000000000001</v>
      </c>
      <c r="U3408" s="117"/>
    </row>
    <row r="3409" spans="1:21" ht="16.5" thickBot="1" x14ac:dyDescent="0.3">
      <c r="A3409" s="65"/>
      <c r="K3409" s="231" t="s">
        <v>1120</v>
      </c>
      <c r="L3409" s="232"/>
      <c r="M3409" s="233">
        <f>B3401</f>
        <v>26.559069999999998</v>
      </c>
      <c r="N3409" s="234"/>
      <c r="R3409" s="235" t="s">
        <v>1120</v>
      </c>
      <c r="S3409" s="236"/>
      <c r="T3409" s="233">
        <f>M3409</f>
        <v>26.559069999999998</v>
      </c>
      <c r="U3409" s="234"/>
    </row>
    <row r="3410" spans="1:21" ht="25.5" customHeight="1" thickBot="1" x14ac:dyDescent="0.3">
      <c r="A3410" s="253" t="s">
        <v>620</v>
      </c>
      <c r="B3410" s="252"/>
      <c r="C3410" s="252"/>
      <c r="D3410" s="252"/>
      <c r="E3410" s="252"/>
      <c r="F3410" s="252"/>
      <c r="J3410">
        <v>1</v>
      </c>
    </row>
    <row r="3411" spans="1:21" ht="39.75" thickBot="1" x14ac:dyDescent="0.3">
      <c r="A3411" s="84" t="s">
        <v>605</v>
      </c>
      <c r="B3411" s="83" t="s">
        <v>606</v>
      </c>
      <c r="C3411" s="83" t="s">
        <v>617</v>
      </c>
      <c r="D3411" s="83" t="s">
        <v>608</v>
      </c>
      <c r="E3411" s="83" t="s">
        <v>609</v>
      </c>
      <c r="F3411" s="95" t="s">
        <v>610</v>
      </c>
      <c r="J3411">
        <v>2</v>
      </c>
    </row>
    <row r="3412" spans="1:21" x14ac:dyDescent="0.25">
      <c r="A3412" s="109" t="s">
        <v>592</v>
      </c>
      <c r="B3412" s="77">
        <v>1</v>
      </c>
      <c r="C3412" s="77">
        <v>0.25919999999999999</v>
      </c>
      <c r="D3412" s="77">
        <v>0.25919999999999999</v>
      </c>
      <c r="E3412" s="77">
        <v>0.64</v>
      </c>
      <c r="F3412" s="78">
        <v>0.4824</v>
      </c>
      <c r="J3412">
        <v>3</v>
      </c>
    </row>
    <row r="3413" spans="1:21" x14ac:dyDescent="0.25">
      <c r="A3413" s="79"/>
      <c r="J3413">
        <v>4</v>
      </c>
    </row>
    <row r="3414" spans="1:21" x14ac:dyDescent="0.25">
      <c r="A3414" s="79"/>
      <c r="J3414">
        <v>5</v>
      </c>
    </row>
    <row r="3415" spans="1:21" x14ac:dyDescent="0.25">
      <c r="J3415">
        <v>6</v>
      </c>
    </row>
    <row r="3416" spans="1:21" x14ac:dyDescent="0.25">
      <c r="A3416" s="80"/>
      <c r="J3416">
        <v>7</v>
      </c>
    </row>
    <row r="3417" spans="1:21" ht="31.5" x14ac:dyDescent="0.25">
      <c r="A3417" s="64" t="s">
        <v>590</v>
      </c>
      <c r="J3417">
        <v>8</v>
      </c>
    </row>
    <row r="3418" spans="1:21" x14ac:dyDescent="0.25">
      <c r="A3418" s="79"/>
      <c r="J3418">
        <v>9</v>
      </c>
    </row>
    <row r="3419" spans="1:21" ht="25.5" x14ac:dyDescent="0.25">
      <c r="A3419" s="81" t="s">
        <v>595</v>
      </c>
      <c r="J3419">
        <v>10</v>
      </c>
    </row>
    <row r="3420" spans="1:21" x14ac:dyDescent="0.25">
      <c r="A3420" s="81"/>
      <c r="J3420">
        <v>11</v>
      </c>
    </row>
    <row r="3421" spans="1:21" ht="38.25" x14ac:dyDescent="0.25">
      <c r="A3421" s="81" t="s">
        <v>891</v>
      </c>
      <c r="J3421">
        <v>12</v>
      </c>
    </row>
    <row r="3422" spans="1:21" ht="15.75" thickBot="1" x14ac:dyDescent="0.3">
      <c r="A3422" s="65"/>
      <c r="J3422">
        <v>13</v>
      </c>
    </row>
    <row r="3423" spans="1:21" ht="39.75" thickBot="1" x14ac:dyDescent="0.3">
      <c r="A3423" s="90" t="s">
        <v>605</v>
      </c>
      <c r="B3423" s="91" t="s">
        <v>606</v>
      </c>
      <c r="C3423" s="91" t="s">
        <v>607</v>
      </c>
      <c r="D3423" s="91" t="s">
        <v>608</v>
      </c>
      <c r="E3423" s="91" t="s">
        <v>609</v>
      </c>
      <c r="F3423" s="92" t="s">
        <v>610</v>
      </c>
      <c r="J3423">
        <v>14</v>
      </c>
    </row>
    <row r="3424" spans="1:21" ht="15.75" thickBot="1" x14ac:dyDescent="0.3">
      <c r="A3424" s="110" t="s">
        <v>611</v>
      </c>
      <c r="B3424" s="68">
        <v>13</v>
      </c>
      <c r="C3424" s="68">
        <v>0.76429062000000003</v>
      </c>
      <c r="D3424" s="68">
        <v>5.8791589999999998E-2</v>
      </c>
      <c r="E3424" s="68">
        <v>3.04</v>
      </c>
      <c r="F3424" s="74">
        <v>1.54E-2</v>
      </c>
      <c r="J3424">
        <v>15</v>
      </c>
    </row>
    <row r="3425" spans="1:21" ht="15.75" thickBot="1" x14ac:dyDescent="0.3">
      <c r="A3425" s="110" t="s">
        <v>612</v>
      </c>
      <c r="B3425" s="68">
        <v>18</v>
      </c>
      <c r="C3425" s="68">
        <v>0.34855625000000001</v>
      </c>
      <c r="D3425" s="68">
        <v>1.9364240000000001E-2</v>
      </c>
      <c r="E3425" s="68"/>
      <c r="F3425" s="74"/>
      <c r="J3425">
        <v>16</v>
      </c>
    </row>
    <row r="3426" spans="1:21" ht="25.5" x14ac:dyDescent="0.25">
      <c r="A3426" s="109" t="s">
        <v>613</v>
      </c>
      <c r="B3426" s="77">
        <v>31</v>
      </c>
      <c r="C3426" s="77">
        <v>1.11284687</v>
      </c>
      <c r="D3426" s="77"/>
      <c r="E3426" s="77"/>
      <c r="F3426" s="78"/>
      <c r="J3426">
        <v>17</v>
      </c>
    </row>
    <row r="3427" spans="1:21" ht="15.75" thickBot="1" x14ac:dyDescent="0.3">
      <c r="A3427" s="65"/>
      <c r="J3427">
        <v>18</v>
      </c>
    </row>
    <row r="3428" spans="1:21" ht="27" thickBot="1" x14ac:dyDescent="0.3">
      <c r="A3428" s="93" t="s">
        <v>614</v>
      </c>
      <c r="B3428" s="91" t="s">
        <v>615</v>
      </c>
      <c r="C3428" s="91" t="s">
        <v>616</v>
      </c>
      <c r="D3428" s="92" t="s">
        <v>892</v>
      </c>
      <c r="J3428">
        <v>19</v>
      </c>
    </row>
    <row r="3429" spans="1:21" x14ac:dyDescent="0.25">
      <c r="A3429" s="94">
        <v>0.68678899999999998</v>
      </c>
      <c r="B3429" s="77">
        <v>50.202640000000002</v>
      </c>
      <c r="C3429" s="77">
        <v>0.139155</v>
      </c>
      <c r="D3429" s="78">
        <v>0.27718799999999999</v>
      </c>
      <c r="J3429">
        <v>20</v>
      </c>
    </row>
    <row r="3430" spans="1:21" ht="15.75" thickBot="1" x14ac:dyDescent="0.3">
      <c r="A3430" s="65"/>
      <c r="J3430">
        <v>21</v>
      </c>
    </row>
    <row r="3431" spans="1:21" ht="39.75" thickBot="1" x14ac:dyDescent="0.3">
      <c r="A3431" s="90" t="s">
        <v>605</v>
      </c>
      <c r="B3431" s="91" t="s">
        <v>606</v>
      </c>
      <c r="C3431" s="91" t="s">
        <v>617</v>
      </c>
      <c r="D3431" s="91" t="s">
        <v>608</v>
      </c>
      <c r="E3431" s="91" t="s">
        <v>609</v>
      </c>
      <c r="F3431" s="92" t="s">
        <v>610</v>
      </c>
      <c r="K3431" s="241" t="s">
        <v>1119</v>
      </c>
      <c r="L3431" s="241"/>
      <c r="M3431" s="112" t="str">
        <f>F3431</f>
        <v>Pr &gt; F</v>
      </c>
      <c r="N3431" s="113" t="str">
        <f>A3421</f>
        <v>Variable dependiente: PF3m2</v>
      </c>
      <c r="R3431" s="242" t="str">
        <f>K3431</f>
        <v>Fuente de variación (FV)</v>
      </c>
      <c r="S3431" s="242"/>
      <c r="T3431" s="112"/>
      <c r="U3431" s="114" t="str">
        <f>N3431</f>
        <v>Variable dependiente: PF3m2</v>
      </c>
    </row>
    <row r="3432" spans="1:21" ht="16.5" thickBot="1" x14ac:dyDescent="0.3">
      <c r="A3432" s="110" t="s">
        <v>594</v>
      </c>
      <c r="B3432" s="68">
        <v>3</v>
      </c>
      <c r="C3432" s="68">
        <v>2.175937E-2</v>
      </c>
      <c r="D3432" s="68">
        <v>7.2531200000000001E-3</v>
      </c>
      <c r="E3432" s="68">
        <v>0.37</v>
      </c>
      <c r="F3432" s="74">
        <v>0.77239999999999998</v>
      </c>
      <c r="K3432" s="243" t="str">
        <f>A3432</f>
        <v>Rep</v>
      </c>
      <c r="L3432" s="244"/>
      <c r="M3432" s="115">
        <f>F3432</f>
        <v>0.77239999999999998</v>
      </c>
      <c r="N3432" s="115"/>
      <c r="R3432" s="245" t="str">
        <f>K3432</f>
        <v>Rep</v>
      </c>
      <c r="S3432" s="246"/>
      <c r="T3432" s="116">
        <f>M3432</f>
        <v>0.77239999999999998</v>
      </c>
      <c r="U3432" s="115"/>
    </row>
    <row r="3433" spans="1:21" ht="16.5" thickBot="1" x14ac:dyDescent="0.3">
      <c r="A3433" s="110" t="s">
        <v>592</v>
      </c>
      <c r="B3433" s="68">
        <v>1</v>
      </c>
      <c r="C3433" s="68">
        <v>3.9903130000000002E-2</v>
      </c>
      <c r="D3433" s="68">
        <v>3.9903130000000002E-2</v>
      </c>
      <c r="E3433" s="68">
        <v>2.06</v>
      </c>
      <c r="F3433" s="74">
        <v>0.16830000000000001</v>
      </c>
      <c r="K3433" s="237" t="str">
        <f>A3440</f>
        <v>A</v>
      </c>
      <c r="L3433" s="238"/>
      <c r="M3433" s="117">
        <f>F3440</f>
        <v>0.45839999999999997</v>
      </c>
      <c r="N3433" s="117"/>
      <c r="R3433" s="239" t="str">
        <f t="shared" ref="R3433:R3436" si="276">K3433</f>
        <v>A</v>
      </c>
      <c r="S3433" s="240"/>
      <c r="T3433" s="118">
        <f t="shared" ref="T3433:T3436" si="277">M3433</f>
        <v>0.45839999999999997</v>
      </c>
      <c r="U3433" s="117"/>
    </row>
    <row r="3434" spans="1:21" ht="16.5" thickBot="1" x14ac:dyDescent="0.3">
      <c r="A3434" s="110" t="s">
        <v>618</v>
      </c>
      <c r="B3434" s="68">
        <v>3</v>
      </c>
      <c r="C3434" s="68">
        <v>0.16615938</v>
      </c>
      <c r="D3434" s="68">
        <v>5.5386459999999998E-2</v>
      </c>
      <c r="E3434" s="68">
        <v>2.86</v>
      </c>
      <c r="F3434" s="74">
        <v>6.5799999999999997E-2</v>
      </c>
      <c r="K3434" s="237" t="str">
        <f>A3434</f>
        <v>A*Rep</v>
      </c>
      <c r="L3434" s="238"/>
      <c r="M3434" s="117">
        <f>F3434</f>
        <v>6.5799999999999997E-2</v>
      </c>
      <c r="N3434" s="119"/>
      <c r="R3434" s="239" t="str">
        <f t="shared" si="276"/>
        <v>A*Rep</v>
      </c>
      <c r="S3434" s="240"/>
      <c r="T3434" s="118">
        <f t="shared" si="277"/>
        <v>6.5799999999999997E-2</v>
      </c>
      <c r="U3434" s="119"/>
    </row>
    <row r="3435" spans="1:21" ht="16.5" thickBot="1" x14ac:dyDescent="0.3">
      <c r="A3435" s="110" t="s">
        <v>593</v>
      </c>
      <c r="B3435" s="68">
        <v>3</v>
      </c>
      <c r="C3435" s="68">
        <v>0.47393437999999999</v>
      </c>
      <c r="D3435" s="68">
        <v>0.15797812999999999</v>
      </c>
      <c r="E3435" s="68">
        <v>8.16</v>
      </c>
      <c r="F3435" s="74">
        <v>1.1999999999999999E-3</v>
      </c>
      <c r="K3435" s="237" t="str">
        <f>A3435</f>
        <v>B</v>
      </c>
      <c r="L3435" s="238"/>
      <c r="M3435" s="117">
        <f>F3435</f>
        <v>1.1999999999999999E-3</v>
      </c>
      <c r="N3435" s="117"/>
      <c r="R3435" s="239" t="str">
        <f t="shared" si="276"/>
        <v>B</v>
      </c>
      <c r="S3435" s="240"/>
      <c r="T3435" s="118">
        <f t="shared" si="277"/>
        <v>1.1999999999999999E-3</v>
      </c>
      <c r="U3435" s="117"/>
    </row>
    <row r="3436" spans="1:21" ht="15.75" x14ac:dyDescent="0.25">
      <c r="A3436" s="109" t="s">
        <v>619</v>
      </c>
      <c r="B3436" s="77">
        <v>3</v>
      </c>
      <c r="C3436" s="77">
        <v>6.2534380000000001E-2</v>
      </c>
      <c r="D3436" s="77">
        <v>2.0844789999999998E-2</v>
      </c>
      <c r="E3436" s="77">
        <v>1.08</v>
      </c>
      <c r="F3436" s="78">
        <v>0.38400000000000001</v>
      </c>
      <c r="K3436" s="237" t="str">
        <f>A3436</f>
        <v>A*B</v>
      </c>
      <c r="L3436" s="238"/>
      <c r="M3436" s="117">
        <f>F3436</f>
        <v>0.38400000000000001</v>
      </c>
      <c r="N3436" s="117"/>
      <c r="R3436" s="239" t="str">
        <f t="shared" si="276"/>
        <v>A*B</v>
      </c>
      <c r="S3436" s="240"/>
      <c r="T3436" s="118">
        <f t="shared" si="277"/>
        <v>0.38400000000000001</v>
      </c>
      <c r="U3436" s="117"/>
    </row>
    <row r="3437" spans="1:21" ht="16.5" thickBot="1" x14ac:dyDescent="0.3">
      <c r="A3437" s="65"/>
      <c r="K3437" s="231" t="s">
        <v>1120</v>
      </c>
      <c r="L3437" s="232"/>
      <c r="M3437" s="233">
        <f>B3429</f>
        <v>50.202640000000002</v>
      </c>
      <c r="N3437" s="234"/>
      <c r="R3437" s="235" t="s">
        <v>1120</v>
      </c>
      <c r="S3437" s="236"/>
      <c r="T3437" s="233">
        <f>M3437</f>
        <v>50.202640000000002</v>
      </c>
      <c r="U3437" s="234"/>
    </row>
    <row r="3438" spans="1:21" ht="25.5" customHeight="1" thickBot="1" x14ac:dyDescent="0.3">
      <c r="A3438" s="253" t="s">
        <v>620</v>
      </c>
      <c r="B3438" s="252"/>
      <c r="C3438" s="252"/>
      <c r="D3438" s="252"/>
      <c r="E3438" s="252"/>
      <c r="F3438" s="252"/>
      <c r="J3438">
        <v>1</v>
      </c>
    </row>
    <row r="3439" spans="1:21" ht="39.75" thickBot="1" x14ac:dyDescent="0.3">
      <c r="A3439" s="84" t="s">
        <v>605</v>
      </c>
      <c r="B3439" s="83" t="s">
        <v>606</v>
      </c>
      <c r="C3439" s="83" t="s">
        <v>617</v>
      </c>
      <c r="D3439" s="83" t="s">
        <v>608</v>
      </c>
      <c r="E3439" s="83" t="s">
        <v>609</v>
      </c>
      <c r="F3439" s="95" t="s">
        <v>610</v>
      </c>
      <c r="J3439">
        <v>2</v>
      </c>
    </row>
    <row r="3440" spans="1:21" x14ac:dyDescent="0.25">
      <c r="A3440" s="109" t="s">
        <v>592</v>
      </c>
      <c r="B3440" s="77">
        <v>1</v>
      </c>
      <c r="C3440" s="77">
        <v>3.9903130000000002E-2</v>
      </c>
      <c r="D3440" s="77">
        <v>3.9903130000000002E-2</v>
      </c>
      <c r="E3440" s="77">
        <v>0.72</v>
      </c>
      <c r="F3440" s="78">
        <v>0.45839999999999997</v>
      </c>
      <c r="J3440">
        <v>3</v>
      </c>
    </row>
    <row r="3441" spans="1:10" x14ac:dyDescent="0.25">
      <c r="A3441" s="79"/>
      <c r="J3441">
        <v>4</v>
      </c>
    </row>
    <row r="3442" spans="1:10" x14ac:dyDescent="0.25">
      <c r="A3442" s="79"/>
      <c r="J3442">
        <v>5</v>
      </c>
    </row>
    <row r="3443" spans="1:10" x14ac:dyDescent="0.25">
      <c r="J3443">
        <v>6</v>
      </c>
    </row>
    <row r="3444" spans="1:10" x14ac:dyDescent="0.25">
      <c r="A3444" s="80"/>
      <c r="J3444">
        <v>7</v>
      </c>
    </row>
    <row r="3445" spans="1:10" ht="31.5" x14ac:dyDescent="0.25">
      <c r="A3445" s="64" t="s">
        <v>590</v>
      </c>
      <c r="J3445">
        <v>8</v>
      </c>
    </row>
    <row r="3446" spans="1:10" x14ac:dyDescent="0.25">
      <c r="A3446" s="79"/>
      <c r="J3446">
        <v>9</v>
      </c>
    </row>
    <row r="3447" spans="1:10" ht="25.5" x14ac:dyDescent="0.25">
      <c r="A3447" s="81" t="s">
        <v>595</v>
      </c>
      <c r="J3447">
        <v>10</v>
      </c>
    </row>
    <row r="3448" spans="1:10" x14ac:dyDescent="0.25">
      <c r="A3448" s="81"/>
      <c r="J3448">
        <v>11</v>
      </c>
    </row>
    <row r="3449" spans="1:10" ht="38.25" x14ac:dyDescent="0.25">
      <c r="A3449" s="81" t="s">
        <v>893</v>
      </c>
      <c r="J3449">
        <v>12</v>
      </c>
    </row>
    <row r="3450" spans="1:10" ht="15.75" thickBot="1" x14ac:dyDescent="0.3">
      <c r="A3450" s="65"/>
      <c r="J3450">
        <v>13</v>
      </c>
    </row>
    <row r="3451" spans="1:10" ht="39.75" thickBot="1" x14ac:dyDescent="0.3">
      <c r="A3451" s="90" t="s">
        <v>605</v>
      </c>
      <c r="B3451" s="91" t="s">
        <v>606</v>
      </c>
      <c r="C3451" s="91" t="s">
        <v>607</v>
      </c>
      <c r="D3451" s="91" t="s">
        <v>608</v>
      </c>
      <c r="E3451" s="91" t="s">
        <v>609</v>
      </c>
      <c r="F3451" s="92" t="s">
        <v>610</v>
      </c>
      <c r="J3451">
        <v>14</v>
      </c>
    </row>
    <row r="3452" spans="1:10" ht="15.75" thickBot="1" x14ac:dyDescent="0.3">
      <c r="A3452" s="110" t="s">
        <v>611</v>
      </c>
      <c r="B3452" s="68">
        <v>13</v>
      </c>
      <c r="C3452" s="68">
        <v>2.8390906299999998</v>
      </c>
      <c r="D3452" s="68">
        <v>0.21839159</v>
      </c>
      <c r="E3452" s="68">
        <v>1.17</v>
      </c>
      <c r="F3452" s="74">
        <v>0.36859999999999998</v>
      </c>
      <c r="J3452">
        <v>15</v>
      </c>
    </row>
    <row r="3453" spans="1:10" ht="15.75" thickBot="1" x14ac:dyDescent="0.3">
      <c r="A3453" s="110" t="s">
        <v>612</v>
      </c>
      <c r="B3453" s="68">
        <v>18</v>
      </c>
      <c r="C3453" s="68">
        <v>3.3486312499999999</v>
      </c>
      <c r="D3453" s="68">
        <v>0.18603507</v>
      </c>
      <c r="E3453" s="68"/>
      <c r="F3453" s="74"/>
      <c r="J3453">
        <v>16</v>
      </c>
    </row>
    <row r="3454" spans="1:10" ht="25.5" x14ac:dyDescent="0.25">
      <c r="A3454" s="109" t="s">
        <v>613</v>
      </c>
      <c r="B3454" s="77">
        <v>31</v>
      </c>
      <c r="C3454" s="77">
        <v>6.1877218799999998</v>
      </c>
      <c r="D3454" s="77"/>
      <c r="E3454" s="77"/>
      <c r="F3454" s="78"/>
      <c r="J3454">
        <v>17</v>
      </c>
    </row>
    <row r="3455" spans="1:10" ht="15.75" thickBot="1" x14ac:dyDescent="0.3">
      <c r="A3455" s="65"/>
      <c r="J3455">
        <v>18</v>
      </c>
    </row>
    <row r="3456" spans="1:10" ht="27" thickBot="1" x14ac:dyDescent="0.3">
      <c r="A3456" s="93" t="s">
        <v>614</v>
      </c>
      <c r="B3456" s="91" t="s">
        <v>615</v>
      </c>
      <c r="C3456" s="91" t="s">
        <v>616</v>
      </c>
      <c r="D3456" s="92" t="s">
        <v>894</v>
      </c>
      <c r="J3456">
        <v>19</v>
      </c>
    </row>
    <row r="3457" spans="1:21" x14ac:dyDescent="0.25">
      <c r="A3457" s="94">
        <v>0.45882600000000001</v>
      </c>
      <c r="B3457" s="77">
        <v>37.293080000000003</v>
      </c>
      <c r="C3457" s="77">
        <v>0.43131799999999998</v>
      </c>
      <c r="D3457" s="78">
        <v>1.156563</v>
      </c>
      <c r="J3457">
        <v>20</v>
      </c>
    </row>
    <row r="3458" spans="1:21" ht="15.75" thickBot="1" x14ac:dyDescent="0.3">
      <c r="A3458" s="65"/>
      <c r="J3458">
        <v>21</v>
      </c>
    </row>
    <row r="3459" spans="1:21" ht="39.75" thickBot="1" x14ac:dyDescent="0.3">
      <c r="A3459" s="90" t="s">
        <v>605</v>
      </c>
      <c r="B3459" s="91" t="s">
        <v>606</v>
      </c>
      <c r="C3459" s="91" t="s">
        <v>617</v>
      </c>
      <c r="D3459" s="91" t="s">
        <v>608</v>
      </c>
      <c r="E3459" s="91" t="s">
        <v>609</v>
      </c>
      <c r="F3459" s="92" t="s">
        <v>610</v>
      </c>
      <c r="K3459" s="241" t="s">
        <v>1119</v>
      </c>
      <c r="L3459" s="241"/>
      <c r="M3459" s="112" t="str">
        <f>F3459</f>
        <v>Pr &gt; F</v>
      </c>
      <c r="N3459" s="113" t="str">
        <f>A3449</f>
        <v>Variable dependiente: PF4m2</v>
      </c>
      <c r="R3459" s="242" t="str">
        <f>K3459</f>
        <v>Fuente de variación (FV)</v>
      </c>
      <c r="S3459" s="242"/>
      <c r="T3459" s="112"/>
      <c r="U3459" s="114" t="str">
        <f>N3459</f>
        <v>Variable dependiente: PF4m2</v>
      </c>
    </row>
    <row r="3460" spans="1:21" ht="16.5" thickBot="1" x14ac:dyDescent="0.3">
      <c r="A3460" s="110" t="s">
        <v>594</v>
      </c>
      <c r="B3460" s="68">
        <v>3</v>
      </c>
      <c r="C3460" s="68">
        <v>0.11285938</v>
      </c>
      <c r="D3460" s="68">
        <v>3.761979E-2</v>
      </c>
      <c r="E3460" s="68">
        <v>0.2</v>
      </c>
      <c r="F3460" s="74">
        <v>0.89349999999999996</v>
      </c>
      <c r="K3460" s="243" t="str">
        <f>A3460</f>
        <v>Rep</v>
      </c>
      <c r="L3460" s="244"/>
      <c r="M3460" s="115">
        <f>F3460</f>
        <v>0.89349999999999996</v>
      </c>
      <c r="N3460" s="115"/>
      <c r="R3460" s="245" t="str">
        <f>K3460</f>
        <v>Rep</v>
      </c>
      <c r="S3460" s="246"/>
      <c r="T3460" s="116">
        <f>M3460</f>
        <v>0.89349999999999996</v>
      </c>
      <c r="U3460" s="115"/>
    </row>
    <row r="3461" spans="1:21" ht="16.5" thickBot="1" x14ac:dyDescent="0.3">
      <c r="A3461" s="110" t="s">
        <v>592</v>
      </c>
      <c r="B3461" s="68">
        <v>1</v>
      </c>
      <c r="C3461" s="68">
        <v>0.37195313000000002</v>
      </c>
      <c r="D3461" s="68">
        <v>0.37195313000000002</v>
      </c>
      <c r="E3461" s="68">
        <v>2</v>
      </c>
      <c r="F3461" s="74">
        <v>0.1744</v>
      </c>
      <c r="K3461" s="237" t="str">
        <f>A3468</f>
        <v>A</v>
      </c>
      <c r="L3461" s="238"/>
      <c r="M3461" s="117">
        <f>F3468</f>
        <v>0.18049999999999999</v>
      </c>
      <c r="N3461" s="117"/>
      <c r="R3461" s="239" t="str">
        <f t="shared" ref="R3461:R3464" si="278">K3461</f>
        <v>A</v>
      </c>
      <c r="S3461" s="240"/>
      <c r="T3461" s="118">
        <f t="shared" ref="T3461:T3464" si="279">M3461</f>
        <v>0.18049999999999999</v>
      </c>
      <c r="U3461" s="117"/>
    </row>
    <row r="3462" spans="1:21" ht="16.5" thickBot="1" x14ac:dyDescent="0.3">
      <c r="A3462" s="110" t="s">
        <v>618</v>
      </c>
      <c r="B3462" s="68">
        <v>3</v>
      </c>
      <c r="C3462" s="68">
        <v>0.36908437999999999</v>
      </c>
      <c r="D3462" s="68">
        <v>0.12302813</v>
      </c>
      <c r="E3462" s="68">
        <v>0.66</v>
      </c>
      <c r="F3462" s="74">
        <v>0.58650000000000002</v>
      </c>
      <c r="K3462" s="237" t="str">
        <f>A3462</f>
        <v>A*Rep</v>
      </c>
      <c r="L3462" s="238"/>
      <c r="M3462" s="117">
        <f>F3462</f>
        <v>0.58650000000000002</v>
      </c>
      <c r="N3462" s="119"/>
      <c r="R3462" s="239" t="str">
        <f t="shared" si="278"/>
        <v>A*Rep</v>
      </c>
      <c r="S3462" s="240"/>
      <c r="T3462" s="118">
        <f t="shared" si="279"/>
        <v>0.58650000000000002</v>
      </c>
      <c r="U3462" s="119"/>
    </row>
    <row r="3463" spans="1:21" ht="16.5" thickBot="1" x14ac:dyDescent="0.3">
      <c r="A3463" s="110" t="s">
        <v>593</v>
      </c>
      <c r="B3463" s="68">
        <v>3</v>
      </c>
      <c r="C3463" s="68">
        <v>1.15400938</v>
      </c>
      <c r="D3463" s="68">
        <v>0.38466979000000001</v>
      </c>
      <c r="E3463" s="68">
        <v>2.0699999999999998</v>
      </c>
      <c r="F3463" s="74">
        <v>0.1404</v>
      </c>
      <c r="K3463" s="237" t="str">
        <f>A3463</f>
        <v>B</v>
      </c>
      <c r="L3463" s="238"/>
      <c r="M3463" s="117">
        <f>F3463</f>
        <v>0.1404</v>
      </c>
      <c r="N3463" s="117"/>
      <c r="R3463" s="239" t="str">
        <f t="shared" si="278"/>
        <v>B</v>
      </c>
      <c r="S3463" s="240"/>
      <c r="T3463" s="118">
        <f t="shared" si="279"/>
        <v>0.1404</v>
      </c>
      <c r="U3463" s="117"/>
    </row>
    <row r="3464" spans="1:21" ht="15.75" x14ac:dyDescent="0.25">
      <c r="A3464" s="109" t="s">
        <v>619</v>
      </c>
      <c r="B3464" s="77">
        <v>3</v>
      </c>
      <c r="C3464" s="77">
        <v>0.83118437999999994</v>
      </c>
      <c r="D3464" s="77">
        <v>0.27706145999999998</v>
      </c>
      <c r="E3464" s="77">
        <v>1.49</v>
      </c>
      <c r="F3464" s="78">
        <v>0.25119999999999998</v>
      </c>
      <c r="K3464" s="237" t="str">
        <f>A3464</f>
        <v>A*B</v>
      </c>
      <c r="L3464" s="238"/>
      <c r="M3464" s="117">
        <f>F3464</f>
        <v>0.25119999999999998</v>
      </c>
      <c r="N3464" s="117"/>
      <c r="R3464" s="239" t="str">
        <f t="shared" si="278"/>
        <v>A*B</v>
      </c>
      <c r="S3464" s="240"/>
      <c r="T3464" s="118">
        <f t="shared" si="279"/>
        <v>0.25119999999999998</v>
      </c>
      <c r="U3464" s="117"/>
    </row>
    <row r="3465" spans="1:21" ht="16.5" thickBot="1" x14ac:dyDescent="0.3">
      <c r="A3465" s="65"/>
      <c r="K3465" s="231" t="s">
        <v>1120</v>
      </c>
      <c r="L3465" s="232"/>
      <c r="M3465" s="233">
        <f>B3457</f>
        <v>37.293080000000003</v>
      </c>
      <c r="N3465" s="234"/>
      <c r="R3465" s="235" t="s">
        <v>1120</v>
      </c>
      <c r="S3465" s="236"/>
      <c r="T3465" s="233">
        <f>M3465</f>
        <v>37.293080000000003</v>
      </c>
      <c r="U3465" s="234"/>
    </row>
    <row r="3466" spans="1:21" ht="25.5" customHeight="1" thickBot="1" x14ac:dyDescent="0.3">
      <c r="A3466" s="253" t="s">
        <v>620</v>
      </c>
      <c r="B3466" s="252"/>
      <c r="C3466" s="252"/>
      <c r="D3466" s="252"/>
      <c r="E3466" s="252"/>
      <c r="F3466" s="252"/>
      <c r="J3466">
        <v>1</v>
      </c>
    </row>
    <row r="3467" spans="1:21" ht="39.75" thickBot="1" x14ac:dyDescent="0.3">
      <c r="A3467" s="84" t="s">
        <v>605</v>
      </c>
      <c r="B3467" s="83" t="s">
        <v>606</v>
      </c>
      <c r="C3467" s="83" t="s">
        <v>617</v>
      </c>
      <c r="D3467" s="83" t="s">
        <v>608</v>
      </c>
      <c r="E3467" s="83" t="s">
        <v>609</v>
      </c>
      <c r="F3467" s="95" t="s">
        <v>610</v>
      </c>
      <c r="J3467">
        <v>2</v>
      </c>
    </row>
    <row r="3468" spans="1:21" x14ac:dyDescent="0.25">
      <c r="A3468" s="109" t="s">
        <v>592</v>
      </c>
      <c r="B3468" s="77">
        <v>1</v>
      </c>
      <c r="C3468" s="77">
        <v>0.37195313000000002</v>
      </c>
      <c r="D3468" s="77">
        <v>0.37195313000000002</v>
      </c>
      <c r="E3468" s="77">
        <v>3.02</v>
      </c>
      <c r="F3468" s="78">
        <v>0.18049999999999999</v>
      </c>
      <c r="J3468">
        <v>3</v>
      </c>
    </row>
    <row r="3469" spans="1:21" x14ac:dyDescent="0.25">
      <c r="A3469" s="79"/>
      <c r="J3469">
        <v>4</v>
      </c>
    </row>
    <row r="3470" spans="1:21" x14ac:dyDescent="0.25">
      <c r="A3470" s="79"/>
      <c r="J3470">
        <v>5</v>
      </c>
    </row>
    <row r="3471" spans="1:21" x14ac:dyDescent="0.25">
      <c r="J3471">
        <v>6</v>
      </c>
    </row>
    <row r="3472" spans="1:21" x14ac:dyDescent="0.25">
      <c r="A3472" s="80"/>
      <c r="J3472">
        <v>7</v>
      </c>
    </row>
    <row r="3473" spans="1:21" ht="31.5" x14ac:dyDescent="0.25">
      <c r="A3473" s="64" t="s">
        <v>590</v>
      </c>
      <c r="J3473">
        <v>8</v>
      </c>
    </row>
    <row r="3474" spans="1:21" x14ac:dyDescent="0.25">
      <c r="A3474" s="79"/>
      <c r="J3474">
        <v>9</v>
      </c>
    </row>
    <row r="3475" spans="1:21" ht="25.5" x14ac:dyDescent="0.25">
      <c r="A3475" s="81" t="s">
        <v>595</v>
      </c>
      <c r="J3475">
        <v>10</v>
      </c>
    </row>
    <row r="3476" spans="1:21" x14ac:dyDescent="0.25">
      <c r="A3476" s="81"/>
      <c r="J3476">
        <v>11</v>
      </c>
    </row>
    <row r="3477" spans="1:21" ht="38.25" x14ac:dyDescent="0.25">
      <c r="A3477" s="81" t="s">
        <v>895</v>
      </c>
      <c r="J3477">
        <v>12</v>
      </c>
    </row>
    <row r="3478" spans="1:21" ht="15.75" thickBot="1" x14ac:dyDescent="0.3">
      <c r="A3478" s="65"/>
      <c r="J3478">
        <v>13</v>
      </c>
    </row>
    <row r="3479" spans="1:21" ht="39.75" thickBot="1" x14ac:dyDescent="0.3">
      <c r="A3479" s="90" t="s">
        <v>605</v>
      </c>
      <c r="B3479" s="91" t="s">
        <v>606</v>
      </c>
      <c r="C3479" s="91" t="s">
        <v>607</v>
      </c>
      <c r="D3479" s="91" t="s">
        <v>608</v>
      </c>
      <c r="E3479" s="91" t="s">
        <v>609</v>
      </c>
      <c r="F3479" s="92" t="s">
        <v>610</v>
      </c>
      <c r="J3479">
        <v>14</v>
      </c>
    </row>
    <row r="3480" spans="1:21" ht="15.75" thickBot="1" x14ac:dyDescent="0.3">
      <c r="A3480" s="110" t="s">
        <v>611</v>
      </c>
      <c r="B3480" s="68">
        <v>13</v>
      </c>
      <c r="C3480" s="68">
        <v>67.410412500000007</v>
      </c>
      <c r="D3480" s="68">
        <v>5.1854163499999997</v>
      </c>
      <c r="E3480" s="68">
        <v>8.74</v>
      </c>
      <c r="F3480" s="74" t="s">
        <v>621</v>
      </c>
      <c r="J3480">
        <v>15</v>
      </c>
    </row>
    <row r="3481" spans="1:21" ht="15.75" thickBot="1" x14ac:dyDescent="0.3">
      <c r="A3481" s="110" t="s">
        <v>612</v>
      </c>
      <c r="B3481" s="68">
        <v>18</v>
      </c>
      <c r="C3481" s="68">
        <v>10.677875</v>
      </c>
      <c r="D3481" s="68">
        <v>0.59321528000000001</v>
      </c>
      <c r="E3481" s="68"/>
      <c r="F3481" s="74"/>
      <c r="J3481">
        <v>16</v>
      </c>
    </row>
    <row r="3482" spans="1:21" ht="25.5" x14ac:dyDescent="0.25">
      <c r="A3482" s="109" t="s">
        <v>613</v>
      </c>
      <c r="B3482" s="77">
        <v>31</v>
      </c>
      <c r="C3482" s="77">
        <v>78.088287500000007</v>
      </c>
      <c r="D3482" s="77"/>
      <c r="E3482" s="77"/>
      <c r="F3482" s="78"/>
      <c r="J3482">
        <v>17</v>
      </c>
    </row>
    <row r="3483" spans="1:21" ht="15.75" thickBot="1" x14ac:dyDescent="0.3">
      <c r="A3483" s="65"/>
      <c r="J3483">
        <v>18</v>
      </c>
    </row>
    <row r="3484" spans="1:21" ht="27" thickBot="1" x14ac:dyDescent="0.3">
      <c r="A3484" s="93" t="s">
        <v>614</v>
      </c>
      <c r="B3484" s="91" t="s">
        <v>615</v>
      </c>
      <c r="C3484" s="91" t="s">
        <v>616</v>
      </c>
      <c r="D3484" s="92" t="s">
        <v>896</v>
      </c>
      <c r="J3484">
        <v>19</v>
      </c>
    </row>
    <row r="3485" spans="1:21" x14ac:dyDescent="0.25">
      <c r="A3485" s="94">
        <v>0.863259</v>
      </c>
      <c r="B3485" s="77">
        <v>14.94999</v>
      </c>
      <c r="C3485" s="77">
        <v>0.77020500000000003</v>
      </c>
      <c r="D3485" s="78">
        <v>5.1518750000000004</v>
      </c>
      <c r="J3485">
        <v>20</v>
      </c>
    </row>
    <row r="3486" spans="1:21" ht="15.75" thickBot="1" x14ac:dyDescent="0.3">
      <c r="A3486" s="65"/>
      <c r="J3486">
        <v>21</v>
      </c>
    </row>
    <row r="3487" spans="1:21" ht="39.75" thickBot="1" x14ac:dyDescent="0.3">
      <c r="A3487" s="90" t="s">
        <v>605</v>
      </c>
      <c r="B3487" s="91" t="s">
        <v>606</v>
      </c>
      <c r="C3487" s="91" t="s">
        <v>617</v>
      </c>
      <c r="D3487" s="91" t="s">
        <v>608</v>
      </c>
      <c r="E3487" s="91" t="s">
        <v>609</v>
      </c>
      <c r="F3487" s="92" t="s">
        <v>610</v>
      </c>
      <c r="K3487" s="241" t="s">
        <v>1119</v>
      </c>
      <c r="L3487" s="241"/>
      <c r="M3487" s="112" t="str">
        <f>F3487</f>
        <v>Pr &gt; F</v>
      </c>
      <c r="N3487" s="113" t="str">
        <f>A3477</f>
        <v>Variable dependiente: PFCm2</v>
      </c>
      <c r="R3487" s="242" t="str">
        <f>K3487</f>
        <v>Fuente de variación (FV)</v>
      </c>
      <c r="S3487" s="242"/>
      <c r="T3487" s="112"/>
      <c r="U3487" s="114" t="str">
        <f>N3487</f>
        <v>Variable dependiente: PFCm2</v>
      </c>
    </row>
    <row r="3488" spans="1:21" ht="16.5" thickBot="1" x14ac:dyDescent="0.3">
      <c r="A3488" s="110" t="s">
        <v>594</v>
      </c>
      <c r="B3488" s="68">
        <v>3</v>
      </c>
      <c r="C3488" s="68">
        <v>21.007037499999999</v>
      </c>
      <c r="D3488" s="68">
        <v>7.0023458300000003</v>
      </c>
      <c r="E3488" s="68">
        <v>11.8</v>
      </c>
      <c r="F3488" s="74">
        <v>2.0000000000000001E-4</v>
      </c>
      <c r="K3488" s="243" t="str">
        <f>A3488</f>
        <v>Rep</v>
      </c>
      <c r="L3488" s="244"/>
      <c r="M3488" s="115">
        <f>F3488</f>
        <v>2.0000000000000001E-4</v>
      </c>
      <c r="N3488" s="115"/>
      <c r="R3488" s="245" t="str">
        <f>K3488</f>
        <v>Rep</v>
      </c>
      <c r="S3488" s="246"/>
      <c r="T3488" s="116">
        <f>M3488</f>
        <v>2.0000000000000001E-4</v>
      </c>
      <c r="U3488" s="115"/>
    </row>
    <row r="3489" spans="1:21" ht="16.5" thickBot="1" x14ac:dyDescent="0.3">
      <c r="A3489" s="110" t="s">
        <v>592</v>
      </c>
      <c r="B3489" s="68">
        <v>1</v>
      </c>
      <c r="C3489" s="68">
        <v>14.391612500000001</v>
      </c>
      <c r="D3489" s="68">
        <v>14.391612500000001</v>
      </c>
      <c r="E3489" s="68">
        <v>24.26</v>
      </c>
      <c r="F3489" s="74">
        <v>1E-4</v>
      </c>
      <c r="K3489" s="237" t="str">
        <f>A3496</f>
        <v>A</v>
      </c>
      <c r="L3489" s="238"/>
      <c r="M3489" s="117">
        <f>F3496</f>
        <v>2.5499999999999998E-2</v>
      </c>
      <c r="N3489" s="117"/>
      <c r="R3489" s="239" t="str">
        <f t="shared" ref="R3489:R3492" si="280">K3489</f>
        <v>A</v>
      </c>
      <c r="S3489" s="240"/>
      <c r="T3489" s="118">
        <f t="shared" ref="T3489:T3492" si="281">M3489</f>
        <v>2.5499999999999998E-2</v>
      </c>
      <c r="U3489" s="117"/>
    </row>
    <row r="3490" spans="1:21" ht="16.5" thickBot="1" x14ac:dyDescent="0.3">
      <c r="A3490" s="110" t="s">
        <v>618</v>
      </c>
      <c r="B3490" s="68">
        <v>3</v>
      </c>
      <c r="C3490" s="68">
        <v>2.5159375000000002</v>
      </c>
      <c r="D3490" s="68">
        <v>0.83864583000000004</v>
      </c>
      <c r="E3490" s="68">
        <v>1.41</v>
      </c>
      <c r="F3490" s="74">
        <v>0.27139999999999997</v>
      </c>
      <c r="K3490" s="237" t="str">
        <f>A3490</f>
        <v>A*Rep</v>
      </c>
      <c r="L3490" s="238"/>
      <c r="M3490" s="117">
        <f>F3490</f>
        <v>0.27139999999999997</v>
      </c>
      <c r="N3490" s="119"/>
      <c r="R3490" s="239" t="str">
        <f t="shared" si="280"/>
        <v>A*Rep</v>
      </c>
      <c r="S3490" s="240"/>
      <c r="T3490" s="118">
        <f t="shared" si="281"/>
        <v>0.27139999999999997</v>
      </c>
      <c r="U3490" s="119"/>
    </row>
    <row r="3491" spans="1:21" ht="16.5" thickBot="1" x14ac:dyDescent="0.3">
      <c r="A3491" s="110" t="s">
        <v>593</v>
      </c>
      <c r="B3491" s="68">
        <v>3</v>
      </c>
      <c r="C3491" s="68">
        <v>28.165112499999999</v>
      </c>
      <c r="D3491" s="68">
        <v>9.3883708299999995</v>
      </c>
      <c r="E3491" s="68">
        <v>15.83</v>
      </c>
      <c r="F3491" s="74" t="s">
        <v>621</v>
      </c>
      <c r="K3491" s="237" t="str">
        <f>A3491</f>
        <v>B</v>
      </c>
      <c r="L3491" s="238"/>
      <c r="M3491" s="117" t="str">
        <f>F3491</f>
        <v>&lt;.0001</v>
      </c>
      <c r="N3491" s="117"/>
      <c r="R3491" s="239" t="str">
        <f t="shared" si="280"/>
        <v>B</v>
      </c>
      <c r="S3491" s="240"/>
      <c r="T3491" s="118" t="str">
        <f t="shared" si="281"/>
        <v>&lt;.0001</v>
      </c>
      <c r="U3491" s="117"/>
    </row>
    <row r="3492" spans="1:21" ht="15.75" x14ac:dyDescent="0.25">
      <c r="A3492" s="109" t="s">
        <v>619</v>
      </c>
      <c r="B3492" s="77">
        <v>3</v>
      </c>
      <c r="C3492" s="77">
        <v>1.3307125</v>
      </c>
      <c r="D3492" s="77">
        <v>0.44357083000000003</v>
      </c>
      <c r="E3492" s="77">
        <v>0.75</v>
      </c>
      <c r="F3492" s="78">
        <v>0.53769999999999996</v>
      </c>
      <c r="K3492" s="237" t="str">
        <f>A3492</f>
        <v>A*B</v>
      </c>
      <c r="L3492" s="238"/>
      <c r="M3492" s="117">
        <f>F3492</f>
        <v>0.53769999999999996</v>
      </c>
      <c r="N3492" s="117"/>
      <c r="R3492" s="239" t="str">
        <f t="shared" si="280"/>
        <v>A*B</v>
      </c>
      <c r="S3492" s="240"/>
      <c r="T3492" s="118">
        <f t="shared" si="281"/>
        <v>0.53769999999999996</v>
      </c>
      <c r="U3492" s="117"/>
    </row>
    <row r="3493" spans="1:21" ht="16.5" thickBot="1" x14ac:dyDescent="0.3">
      <c r="A3493" s="65"/>
      <c r="K3493" s="231" t="s">
        <v>1120</v>
      </c>
      <c r="L3493" s="232"/>
      <c r="M3493" s="233">
        <f>B3485</f>
        <v>14.94999</v>
      </c>
      <c r="N3493" s="234"/>
      <c r="R3493" s="235" t="s">
        <v>1120</v>
      </c>
      <c r="S3493" s="236"/>
      <c r="T3493" s="233">
        <f>M3493</f>
        <v>14.94999</v>
      </c>
      <c r="U3493" s="234"/>
    </row>
    <row r="3494" spans="1:21" ht="25.5" customHeight="1" thickBot="1" x14ac:dyDescent="0.3">
      <c r="A3494" s="253" t="s">
        <v>620</v>
      </c>
      <c r="B3494" s="252"/>
      <c r="C3494" s="252"/>
      <c r="D3494" s="252"/>
      <c r="E3494" s="252"/>
      <c r="F3494" s="252"/>
      <c r="J3494">
        <v>1</v>
      </c>
    </row>
    <row r="3495" spans="1:21" ht="39.75" thickBot="1" x14ac:dyDescent="0.3">
      <c r="A3495" s="84" t="s">
        <v>605</v>
      </c>
      <c r="B3495" s="83" t="s">
        <v>606</v>
      </c>
      <c r="C3495" s="83" t="s">
        <v>617</v>
      </c>
      <c r="D3495" s="83" t="s">
        <v>608</v>
      </c>
      <c r="E3495" s="83" t="s">
        <v>609</v>
      </c>
      <c r="F3495" s="95" t="s">
        <v>610</v>
      </c>
      <c r="J3495">
        <v>2</v>
      </c>
    </row>
    <row r="3496" spans="1:21" x14ac:dyDescent="0.25">
      <c r="A3496" s="109" t="s">
        <v>592</v>
      </c>
      <c r="B3496" s="77">
        <v>1</v>
      </c>
      <c r="C3496" s="77">
        <v>14.391612500000001</v>
      </c>
      <c r="D3496" s="77">
        <v>14.391612500000001</v>
      </c>
      <c r="E3496" s="77">
        <v>17.16</v>
      </c>
      <c r="F3496" s="78">
        <v>2.5499999999999998E-2</v>
      </c>
      <c r="J3496">
        <v>3</v>
      </c>
    </row>
    <row r="3497" spans="1:21" x14ac:dyDescent="0.25">
      <c r="A3497" s="79"/>
      <c r="J3497">
        <v>4</v>
      </c>
    </row>
    <row r="3498" spans="1:21" x14ac:dyDescent="0.25">
      <c r="A3498" s="79"/>
      <c r="J3498">
        <v>5</v>
      </c>
    </row>
    <row r="3499" spans="1:21" x14ac:dyDescent="0.25">
      <c r="J3499">
        <v>6</v>
      </c>
    </row>
    <row r="3500" spans="1:21" x14ac:dyDescent="0.25">
      <c r="A3500" s="80"/>
      <c r="J3500">
        <v>7</v>
      </c>
    </row>
    <row r="3501" spans="1:21" ht="31.5" x14ac:dyDescent="0.25">
      <c r="A3501" s="64" t="s">
        <v>590</v>
      </c>
      <c r="J3501">
        <v>8</v>
      </c>
    </row>
    <row r="3502" spans="1:21" x14ac:dyDescent="0.25">
      <c r="A3502" s="79"/>
      <c r="J3502">
        <v>9</v>
      </c>
    </row>
    <row r="3503" spans="1:21" ht="25.5" x14ac:dyDescent="0.25">
      <c r="A3503" s="81" t="s">
        <v>595</v>
      </c>
      <c r="J3503">
        <v>10</v>
      </c>
    </row>
    <row r="3504" spans="1:21" x14ac:dyDescent="0.25">
      <c r="A3504" s="81"/>
      <c r="J3504">
        <v>11</v>
      </c>
    </row>
    <row r="3505" spans="1:21" ht="38.25" x14ac:dyDescent="0.25">
      <c r="A3505" s="81" t="s">
        <v>897</v>
      </c>
      <c r="J3505">
        <v>12</v>
      </c>
    </row>
    <row r="3506" spans="1:21" ht="15.75" thickBot="1" x14ac:dyDescent="0.3">
      <c r="A3506" s="65"/>
      <c r="J3506">
        <v>13</v>
      </c>
    </row>
    <row r="3507" spans="1:21" ht="39.75" thickBot="1" x14ac:dyDescent="0.3">
      <c r="A3507" s="90" t="s">
        <v>605</v>
      </c>
      <c r="B3507" s="91" t="s">
        <v>606</v>
      </c>
      <c r="C3507" s="91" t="s">
        <v>607</v>
      </c>
      <c r="D3507" s="91" t="s">
        <v>608</v>
      </c>
      <c r="E3507" s="91" t="s">
        <v>609</v>
      </c>
      <c r="F3507" s="92" t="s">
        <v>610</v>
      </c>
      <c r="J3507">
        <v>14</v>
      </c>
    </row>
    <row r="3508" spans="1:21" ht="15.75" thickBot="1" x14ac:dyDescent="0.3">
      <c r="A3508" s="110" t="s">
        <v>611</v>
      </c>
      <c r="B3508" s="68">
        <v>13</v>
      </c>
      <c r="C3508" s="68">
        <v>69.158190630000007</v>
      </c>
      <c r="D3508" s="68">
        <v>5.3198608199999997</v>
      </c>
      <c r="E3508" s="68">
        <v>7.94</v>
      </c>
      <c r="F3508" s="74" t="s">
        <v>621</v>
      </c>
      <c r="J3508">
        <v>15</v>
      </c>
    </row>
    <row r="3509" spans="1:21" ht="15.75" thickBot="1" x14ac:dyDescent="0.3">
      <c r="A3509" s="110" t="s">
        <v>612</v>
      </c>
      <c r="B3509" s="68">
        <v>18</v>
      </c>
      <c r="C3509" s="68">
        <v>12.064731249999999</v>
      </c>
      <c r="D3509" s="68">
        <v>0.67026284999999997</v>
      </c>
      <c r="E3509" s="68"/>
      <c r="F3509" s="74"/>
      <c r="J3509">
        <v>16</v>
      </c>
    </row>
    <row r="3510" spans="1:21" ht="25.5" x14ac:dyDescent="0.25">
      <c r="A3510" s="109" t="s">
        <v>613</v>
      </c>
      <c r="B3510" s="77">
        <v>31</v>
      </c>
      <c r="C3510" s="77">
        <v>81.222921880000001</v>
      </c>
      <c r="D3510" s="77"/>
      <c r="E3510" s="77"/>
      <c r="F3510" s="78"/>
      <c r="J3510">
        <v>17</v>
      </c>
    </row>
    <row r="3511" spans="1:21" ht="15.75" thickBot="1" x14ac:dyDescent="0.3">
      <c r="A3511" s="65"/>
      <c r="J3511">
        <v>18</v>
      </c>
    </row>
    <row r="3512" spans="1:21" ht="27" thickBot="1" x14ac:dyDescent="0.3">
      <c r="A3512" s="93" t="s">
        <v>614</v>
      </c>
      <c r="B3512" s="91" t="s">
        <v>615</v>
      </c>
      <c r="C3512" s="91" t="s">
        <v>616</v>
      </c>
      <c r="D3512" s="92" t="s">
        <v>898</v>
      </c>
      <c r="J3512">
        <v>19</v>
      </c>
    </row>
    <row r="3513" spans="1:21" x14ac:dyDescent="0.25">
      <c r="A3513" s="94">
        <v>0.85146100000000002</v>
      </c>
      <c r="B3513" s="77">
        <v>12.98165</v>
      </c>
      <c r="C3513" s="77">
        <v>0.81869599999999998</v>
      </c>
      <c r="D3513" s="78">
        <v>6.3065629999999997</v>
      </c>
      <c r="J3513">
        <v>20</v>
      </c>
    </row>
    <row r="3514" spans="1:21" ht="15.75" thickBot="1" x14ac:dyDescent="0.3">
      <c r="A3514" s="65"/>
      <c r="J3514">
        <v>21</v>
      </c>
    </row>
    <row r="3515" spans="1:21" ht="39.75" thickBot="1" x14ac:dyDescent="0.3">
      <c r="A3515" s="90" t="s">
        <v>605</v>
      </c>
      <c r="B3515" s="91" t="s">
        <v>606</v>
      </c>
      <c r="C3515" s="91" t="s">
        <v>617</v>
      </c>
      <c r="D3515" s="91" t="s">
        <v>608</v>
      </c>
      <c r="E3515" s="91" t="s">
        <v>609</v>
      </c>
      <c r="F3515" s="92" t="s">
        <v>610</v>
      </c>
      <c r="K3515" s="241" t="s">
        <v>1119</v>
      </c>
      <c r="L3515" s="241"/>
      <c r="M3515" s="112" t="str">
        <f>F3515</f>
        <v>Pr &gt; F</v>
      </c>
      <c r="N3515" s="113" t="str">
        <f>A3505</f>
        <v>Variable dependiente: PFTm2</v>
      </c>
      <c r="R3515" s="242" t="str">
        <f>K3515</f>
        <v>Fuente de variación (FV)</v>
      </c>
      <c r="S3515" s="242"/>
      <c r="T3515" s="112"/>
      <c r="U3515" s="114" t="str">
        <f>N3515</f>
        <v>Variable dependiente: PFTm2</v>
      </c>
    </row>
    <row r="3516" spans="1:21" ht="16.5" thickBot="1" x14ac:dyDescent="0.3">
      <c r="A3516" s="110" t="s">
        <v>594</v>
      </c>
      <c r="B3516" s="68">
        <v>3</v>
      </c>
      <c r="C3516" s="68">
        <v>20.244909379999999</v>
      </c>
      <c r="D3516" s="68">
        <v>6.74830313</v>
      </c>
      <c r="E3516" s="68">
        <v>10.07</v>
      </c>
      <c r="F3516" s="74">
        <v>4.0000000000000002E-4</v>
      </c>
      <c r="K3516" s="243" t="str">
        <f>A3516</f>
        <v>Rep</v>
      </c>
      <c r="L3516" s="244"/>
      <c r="M3516" s="115">
        <f>F3516</f>
        <v>4.0000000000000002E-4</v>
      </c>
      <c r="N3516" s="115"/>
      <c r="R3516" s="245" t="str">
        <f>K3516</f>
        <v>Rep</v>
      </c>
      <c r="S3516" s="246"/>
      <c r="T3516" s="116">
        <f>M3516</f>
        <v>4.0000000000000002E-4</v>
      </c>
      <c r="U3516" s="115"/>
    </row>
    <row r="3517" spans="1:21" ht="16.5" thickBot="1" x14ac:dyDescent="0.3">
      <c r="A3517" s="110" t="s">
        <v>592</v>
      </c>
      <c r="B3517" s="68">
        <v>1</v>
      </c>
      <c r="C3517" s="68">
        <v>19.328653129999999</v>
      </c>
      <c r="D3517" s="68">
        <v>19.328653129999999</v>
      </c>
      <c r="E3517" s="68">
        <v>28.84</v>
      </c>
      <c r="F3517" s="74" t="s">
        <v>621</v>
      </c>
      <c r="K3517" s="237" t="str">
        <f>A3524</f>
        <v>A</v>
      </c>
      <c r="L3517" s="238"/>
      <c r="M3517" s="117">
        <f>F3524</f>
        <v>3.5799999999999998E-2</v>
      </c>
      <c r="N3517" s="117"/>
      <c r="R3517" s="239" t="str">
        <f t="shared" ref="R3517:R3520" si="282">K3517</f>
        <v>A</v>
      </c>
      <c r="S3517" s="240"/>
      <c r="T3517" s="118">
        <f t="shared" ref="T3517:T3520" si="283">M3517</f>
        <v>3.5799999999999998E-2</v>
      </c>
      <c r="U3517" s="117"/>
    </row>
    <row r="3518" spans="1:21" ht="16.5" thickBot="1" x14ac:dyDescent="0.3">
      <c r="A3518" s="110" t="s">
        <v>618</v>
      </c>
      <c r="B3518" s="68">
        <v>3</v>
      </c>
      <c r="C3518" s="68">
        <v>4.3854843800000003</v>
      </c>
      <c r="D3518" s="68">
        <v>1.46182813</v>
      </c>
      <c r="E3518" s="68">
        <v>2.1800000000000002</v>
      </c>
      <c r="F3518" s="74">
        <v>0.12559999999999999</v>
      </c>
      <c r="K3518" s="237" t="str">
        <f>A3518</f>
        <v>A*Rep</v>
      </c>
      <c r="L3518" s="238"/>
      <c r="M3518" s="117">
        <f>F3518</f>
        <v>0.12559999999999999</v>
      </c>
      <c r="N3518" s="119"/>
      <c r="R3518" s="239" t="str">
        <f t="shared" si="282"/>
        <v>A*Rep</v>
      </c>
      <c r="S3518" s="240"/>
      <c r="T3518" s="118">
        <f t="shared" si="283"/>
        <v>0.12559999999999999</v>
      </c>
      <c r="U3518" s="119"/>
    </row>
    <row r="3519" spans="1:21" ht="16.5" thickBot="1" x14ac:dyDescent="0.3">
      <c r="A3519" s="110" t="s">
        <v>593</v>
      </c>
      <c r="B3519" s="68">
        <v>3</v>
      </c>
      <c r="C3519" s="68">
        <v>24.72523438</v>
      </c>
      <c r="D3519" s="68">
        <v>8.2417447900000003</v>
      </c>
      <c r="E3519" s="68">
        <v>12.3</v>
      </c>
      <c r="F3519" s="74">
        <v>1E-4</v>
      </c>
      <c r="K3519" s="237" t="str">
        <f>A3519</f>
        <v>B</v>
      </c>
      <c r="L3519" s="238"/>
      <c r="M3519" s="117">
        <f>F3519</f>
        <v>1E-4</v>
      </c>
      <c r="N3519" s="117"/>
      <c r="R3519" s="239" t="str">
        <f t="shared" si="282"/>
        <v>B</v>
      </c>
      <c r="S3519" s="240"/>
      <c r="T3519" s="118">
        <f t="shared" si="283"/>
        <v>1E-4</v>
      </c>
      <c r="U3519" s="117"/>
    </row>
    <row r="3520" spans="1:21" ht="15.75" x14ac:dyDescent="0.25">
      <c r="A3520" s="109" t="s">
        <v>619</v>
      </c>
      <c r="B3520" s="77">
        <v>3</v>
      </c>
      <c r="C3520" s="77">
        <v>0.47390937</v>
      </c>
      <c r="D3520" s="77">
        <v>0.15796979</v>
      </c>
      <c r="E3520" s="77">
        <v>0.24</v>
      </c>
      <c r="F3520" s="78">
        <v>0.87029999999999996</v>
      </c>
      <c r="K3520" s="237" t="str">
        <f>A3520</f>
        <v>A*B</v>
      </c>
      <c r="L3520" s="238"/>
      <c r="M3520" s="117">
        <f>F3520</f>
        <v>0.87029999999999996</v>
      </c>
      <c r="N3520" s="117"/>
      <c r="R3520" s="239" t="str">
        <f t="shared" si="282"/>
        <v>A*B</v>
      </c>
      <c r="S3520" s="240"/>
      <c r="T3520" s="118">
        <f t="shared" si="283"/>
        <v>0.87029999999999996</v>
      </c>
      <c r="U3520" s="117"/>
    </row>
    <row r="3521" spans="1:29" ht="16.5" thickBot="1" x14ac:dyDescent="0.3">
      <c r="A3521" s="65"/>
      <c r="K3521" s="231" t="s">
        <v>1120</v>
      </c>
      <c r="L3521" s="232"/>
      <c r="M3521" s="233">
        <f>B3513</f>
        <v>12.98165</v>
      </c>
      <c r="N3521" s="234"/>
      <c r="R3521" s="235" t="s">
        <v>1120</v>
      </c>
      <c r="S3521" s="236"/>
      <c r="T3521" s="233">
        <f>M3521</f>
        <v>12.98165</v>
      </c>
      <c r="U3521" s="234"/>
    </row>
    <row r="3522" spans="1:29" ht="25.5" customHeight="1" thickBot="1" x14ac:dyDescent="0.3">
      <c r="A3522" s="253" t="s">
        <v>620</v>
      </c>
      <c r="B3522" s="252"/>
      <c r="C3522" s="252"/>
      <c r="D3522" s="252"/>
      <c r="E3522" s="252"/>
      <c r="F3522" s="252"/>
      <c r="J3522" s="6"/>
      <c r="K3522" s="6"/>
      <c r="L3522" s="6"/>
      <c r="M3522" s="6"/>
      <c r="N3522" s="6"/>
      <c r="O3522" s="6"/>
      <c r="P3522" s="6"/>
      <c r="Q3522" s="6"/>
      <c r="R3522" s="6"/>
      <c r="S3522" s="6"/>
      <c r="T3522" s="6"/>
      <c r="U3522" s="6"/>
      <c r="V3522" s="6"/>
      <c r="W3522" s="6"/>
      <c r="X3522" s="6"/>
      <c r="Y3522" s="6"/>
      <c r="Z3522" s="6"/>
      <c r="AA3522" s="6"/>
      <c r="AB3522" s="6"/>
      <c r="AC3522" s="6"/>
    </row>
    <row r="3523" spans="1:29" ht="39.75" thickBot="1" x14ac:dyDescent="0.3">
      <c r="A3523" s="84" t="s">
        <v>605</v>
      </c>
      <c r="B3523" s="83" t="s">
        <v>606</v>
      </c>
      <c r="C3523" s="83" t="s">
        <v>617</v>
      </c>
      <c r="D3523" s="83" t="s">
        <v>608</v>
      </c>
      <c r="E3523" s="83" t="s">
        <v>609</v>
      </c>
      <c r="F3523" s="95" t="s">
        <v>610</v>
      </c>
      <c r="J3523" s="6"/>
      <c r="K3523" s="6"/>
      <c r="L3523" s="6"/>
      <c r="M3523" s="6"/>
      <c r="N3523" s="6"/>
      <c r="O3523" s="6"/>
      <c r="P3523" s="6"/>
      <c r="Q3523" s="6"/>
      <c r="R3523" s="6"/>
      <c r="S3523" s="6"/>
      <c r="T3523" s="6"/>
      <c r="U3523" s="6"/>
      <c r="V3523" s="6"/>
      <c r="W3523" s="6"/>
      <c r="X3523" s="6"/>
      <c r="Y3523" s="6"/>
      <c r="Z3523" s="6"/>
      <c r="AA3523" s="6"/>
      <c r="AB3523" s="6"/>
      <c r="AC3523" s="6"/>
    </row>
    <row r="3524" spans="1:29" x14ac:dyDescent="0.25">
      <c r="A3524" s="109" t="s">
        <v>592</v>
      </c>
      <c r="B3524" s="77">
        <v>1</v>
      </c>
      <c r="C3524" s="77">
        <v>19.328653129999999</v>
      </c>
      <c r="D3524" s="77">
        <v>19.328653129999999</v>
      </c>
      <c r="E3524" s="77">
        <v>13.22</v>
      </c>
      <c r="F3524" s="78">
        <v>3.5799999999999998E-2</v>
      </c>
      <c r="J3524" s="6"/>
      <c r="K3524" s="6"/>
      <c r="L3524" s="6"/>
      <c r="M3524" s="6"/>
      <c r="N3524" s="6"/>
      <c r="O3524" s="6"/>
      <c r="P3524" s="6"/>
      <c r="Q3524" s="6"/>
      <c r="R3524" s="6"/>
      <c r="S3524" s="6"/>
      <c r="T3524" s="6"/>
      <c r="U3524" s="6"/>
      <c r="V3524" s="6"/>
      <c r="W3524" s="6"/>
      <c r="X3524" s="6"/>
      <c r="Y3524" s="6"/>
      <c r="Z3524" s="6"/>
      <c r="AA3524" s="6"/>
      <c r="AB3524" s="6"/>
      <c r="AC3524" s="6"/>
    </row>
    <row r="3525" spans="1:29" x14ac:dyDescent="0.25">
      <c r="A3525" s="79"/>
      <c r="J3525" s="6"/>
      <c r="K3525" s="6"/>
      <c r="L3525" s="6"/>
      <c r="M3525" s="6"/>
      <c r="N3525" s="6"/>
      <c r="O3525" s="6"/>
      <c r="P3525" s="6"/>
      <c r="Q3525" s="6"/>
      <c r="R3525" s="6"/>
      <c r="S3525" s="6"/>
      <c r="T3525" s="6"/>
      <c r="U3525" s="6"/>
      <c r="V3525" s="6"/>
      <c r="W3525" s="6"/>
      <c r="X3525" s="6"/>
      <c r="Y3525" s="6"/>
      <c r="Z3525" s="6"/>
      <c r="AA3525" s="6"/>
      <c r="AB3525" s="6"/>
      <c r="AC3525" s="6"/>
    </row>
    <row r="3526" spans="1:29" x14ac:dyDescent="0.25">
      <c r="A3526" s="79"/>
      <c r="J3526" s="6"/>
      <c r="K3526" s="6"/>
      <c r="L3526" s="6"/>
      <c r="M3526" s="6"/>
      <c r="N3526" s="6"/>
      <c r="O3526" s="6"/>
      <c r="P3526" s="6"/>
      <c r="Q3526" s="6"/>
      <c r="R3526" s="6"/>
      <c r="S3526" s="6"/>
      <c r="T3526" s="6"/>
      <c r="U3526" s="6"/>
      <c r="V3526" s="6"/>
      <c r="W3526" s="6"/>
      <c r="X3526" s="6"/>
      <c r="Y3526" s="6"/>
      <c r="Z3526" s="6"/>
      <c r="AA3526" s="6"/>
      <c r="AB3526" s="6"/>
      <c r="AC3526" s="6"/>
    </row>
    <row r="3527" spans="1:29" x14ac:dyDescent="0.25">
      <c r="J3527" s="6"/>
      <c r="K3527" s="6"/>
      <c r="L3527" s="6"/>
      <c r="M3527" s="6"/>
      <c r="N3527" s="6"/>
      <c r="O3527" s="6"/>
      <c r="P3527" s="6"/>
      <c r="Q3527" s="6"/>
      <c r="R3527" s="6"/>
      <c r="S3527" s="6"/>
      <c r="T3527" s="6"/>
      <c r="U3527" s="6"/>
      <c r="V3527" s="6"/>
      <c r="W3527" s="6"/>
      <c r="X3527" s="6"/>
      <c r="Y3527" s="6"/>
      <c r="Z3527" s="6"/>
      <c r="AA3527" s="6"/>
      <c r="AB3527" s="6"/>
      <c r="AC3527" s="6"/>
    </row>
    <row r="3528" spans="1:29" x14ac:dyDescent="0.25">
      <c r="A3528" s="80"/>
      <c r="J3528" s="6"/>
      <c r="K3528" s="6"/>
      <c r="L3528" s="6"/>
      <c r="M3528" s="6"/>
      <c r="N3528" s="6"/>
      <c r="O3528" s="6"/>
      <c r="P3528" s="6"/>
      <c r="Q3528" s="6"/>
      <c r="R3528" s="6"/>
      <c r="S3528" s="6"/>
      <c r="T3528" s="6"/>
      <c r="U3528" s="6"/>
      <c r="V3528" s="6"/>
      <c r="W3528" s="6"/>
      <c r="X3528" s="6"/>
      <c r="Y3528" s="6"/>
      <c r="Z3528" s="6"/>
      <c r="AA3528" s="6"/>
      <c r="AB3528" s="6"/>
      <c r="AC3528" s="6"/>
    </row>
    <row r="3529" spans="1:29" ht="31.5" x14ac:dyDescent="0.25">
      <c r="A3529" s="64" t="s">
        <v>590</v>
      </c>
      <c r="J3529" s="6"/>
      <c r="K3529" s="6"/>
      <c r="L3529" s="6"/>
      <c r="M3529" s="6"/>
      <c r="N3529" s="6"/>
      <c r="O3529" s="6"/>
      <c r="P3529" s="6"/>
      <c r="Q3529" s="6"/>
      <c r="R3529" s="6"/>
      <c r="S3529" s="6"/>
      <c r="T3529" s="6"/>
      <c r="U3529" s="6"/>
      <c r="V3529" s="6"/>
      <c r="W3529" s="6"/>
      <c r="X3529" s="6"/>
      <c r="Y3529" s="6"/>
      <c r="Z3529" s="6"/>
      <c r="AA3529" s="6"/>
      <c r="AB3529" s="6"/>
      <c r="AC3529" s="6"/>
    </row>
    <row r="3530" spans="1:29" x14ac:dyDescent="0.25">
      <c r="A3530" s="79"/>
      <c r="J3530" s="6"/>
      <c r="K3530" s="6"/>
      <c r="L3530" s="6"/>
      <c r="M3530" s="6"/>
      <c r="N3530" s="6"/>
      <c r="O3530" s="6"/>
      <c r="P3530" s="6"/>
      <c r="Q3530" s="6"/>
      <c r="R3530" s="6"/>
      <c r="S3530" s="6"/>
      <c r="T3530" s="6"/>
      <c r="U3530" s="6"/>
      <c r="V3530" s="6"/>
      <c r="W3530" s="6"/>
      <c r="X3530" s="6"/>
      <c r="Y3530" s="6"/>
      <c r="Z3530" s="6"/>
      <c r="AA3530" s="6"/>
      <c r="AB3530" s="6"/>
      <c r="AC3530" s="6"/>
    </row>
    <row r="3531" spans="1:29" ht="25.5" x14ac:dyDescent="0.25">
      <c r="A3531" s="81" t="s">
        <v>595</v>
      </c>
      <c r="J3531" s="6"/>
      <c r="K3531" s="6"/>
      <c r="L3531" s="6"/>
      <c r="M3531" s="6"/>
      <c r="N3531" s="6"/>
      <c r="O3531" s="6"/>
      <c r="P3531" s="6"/>
      <c r="Q3531" s="6"/>
      <c r="R3531" s="6"/>
      <c r="S3531" s="6"/>
      <c r="T3531" s="6"/>
      <c r="U3531" s="6"/>
      <c r="V3531" s="6"/>
      <c r="W3531" s="6"/>
      <c r="X3531" s="6"/>
      <c r="Y3531" s="6"/>
      <c r="Z3531" s="6"/>
      <c r="AA3531" s="6"/>
      <c r="AB3531" s="6"/>
      <c r="AC3531" s="6"/>
    </row>
    <row r="3532" spans="1:29" x14ac:dyDescent="0.25">
      <c r="A3532" s="65"/>
      <c r="J3532" s="6"/>
      <c r="K3532" s="6"/>
      <c r="L3532" s="6"/>
      <c r="M3532" s="6"/>
      <c r="N3532" s="6"/>
      <c r="O3532" s="6"/>
      <c r="P3532" s="6"/>
      <c r="Q3532" s="6"/>
      <c r="R3532" s="6"/>
      <c r="S3532" s="6"/>
      <c r="T3532" s="6"/>
      <c r="U3532" s="6"/>
      <c r="V3532" s="6"/>
      <c r="W3532" s="6"/>
      <c r="X3532" s="6"/>
      <c r="Y3532" s="6"/>
      <c r="Z3532" s="6"/>
      <c r="AA3532" s="6"/>
      <c r="AB3532" s="6"/>
      <c r="AC3532" s="6"/>
    </row>
    <row r="3533" spans="1:29" x14ac:dyDescent="0.25">
      <c r="A3533" s="65"/>
      <c r="J3533" s="6"/>
      <c r="K3533" s="6"/>
      <c r="L3533" s="6"/>
      <c r="M3533" s="6"/>
      <c r="N3533" s="6"/>
      <c r="O3533" s="6"/>
      <c r="P3533" s="6"/>
      <c r="Q3533" s="6"/>
      <c r="R3533" s="6"/>
      <c r="S3533" s="6"/>
      <c r="T3533" s="6"/>
      <c r="U3533" s="6"/>
      <c r="V3533" s="6"/>
      <c r="W3533" s="6"/>
      <c r="X3533" s="6"/>
      <c r="Y3533" s="6"/>
      <c r="Z3533" s="6"/>
      <c r="AA3533" s="6"/>
      <c r="AB3533" s="6"/>
      <c r="AC3533" s="6"/>
    </row>
    <row r="3534" spans="1:29" x14ac:dyDescent="0.25">
      <c r="A3534" s="79"/>
      <c r="J3534" s="6"/>
      <c r="K3534" s="6"/>
      <c r="L3534" s="6"/>
      <c r="M3534" s="6"/>
      <c r="N3534" s="6"/>
      <c r="O3534" s="6"/>
      <c r="P3534" s="6"/>
      <c r="Q3534" s="6"/>
      <c r="R3534" s="6"/>
      <c r="S3534" s="6"/>
      <c r="T3534" s="6"/>
      <c r="U3534" s="6"/>
      <c r="V3534" s="6"/>
      <c r="W3534" s="6"/>
      <c r="X3534" s="6"/>
      <c r="Y3534" s="6"/>
      <c r="Z3534" s="6"/>
      <c r="AA3534" s="6"/>
      <c r="AB3534" s="6"/>
      <c r="AC3534" s="6"/>
    </row>
    <row r="3535" spans="1:29" x14ac:dyDescent="0.25">
      <c r="A3535" s="79"/>
      <c r="J3535" s="6"/>
      <c r="K3535" s="6"/>
      <c r="L3535" s="6"/>
      <c r="M3535" s="6"/>
      <c r="N3535" s="6"/>
      <c r="O3535" s="6"/>
      <c r="P3535" s="6"/>
      <c r="Q3535" s="6"/>
      <c r="R3535" s="6"/>
      <c r="S3535" s="6"/>
      <c r="T3535" s="6"/>
      <c r="U3535" s="6"/>
      <c r="V3535" s="6"/>
      <c r="W3535" s="6"/>
      <c r="X3535" s="6"/>
      <c r="Y3535" s="6"/>
      <c r="Z3535" s="6"/>
      <c r="AA3535" s="6"/>
      <c r="AB3535" s="6"/>
      <c r="AC3535" s="6"/>
    </row>
    <row r="3536" spans="1:29" x14ac:dyDescent="0.25">
      <c r="J3536" s="6"/>
      <c r="K3536" s="6"/>
      <c r="L3536" s="6"/>
      <c r="M3536" s="6"/>
      <c r="N3536" s="6"/>
      <c r="O3536" s="6"/>
      <c r="P3536" s="6"/>
      <c r="Q3536" s="6"/>
      <c r="R3536" s="6"/>
      <c r="S3536" s="6"/>
      <c r="T3536" s="6"/>
      <c r="U3536" s="6"/>
      <c r="V3536" s="6"/>
      <c r="W3536" s="6"/>
      <c r="X3536" s="6"/>
      <c r="Y3536" s="6"/>
      <c r="Z3536" s="6"/>
      <c r="AA3536" s="6"/>
      <c r="AB3536" s="6"/>
      <c r="AC3536" s="6"/>
    </row>
    <row r="3537" spans="1:29" x14ac:dyDescent="0.25">
      <c r="A3537" s="80"/>
      <c r="J3537" s="6"/>
      <c r="K3537" s="6"/>
      <c r="L3537" s="6"/>
      <c r="M3537" s="6"/>
      <c r="N3537" s="6"/>
      <c r="O3537" s="6"/>
      <c r="P3537" s="6"/>
      <c r="Q3537" s="6"/>
      <c r="R3537" s="6"/>
      <c r="S3537" s="6"/>
      <c r="T3537" s="6"/>
      <c r="U3537" s="6"/>
      <c r="V3537" s="6"/>
      <c r="W3537" s="6"/>
      <c r="X3537" s="6"/>
      <c r="Y3537" s="6"/>
      <c r="Z3537" s="6"/>
      <c r="AA3537" s="6"/>
      <c r="AB3537" s="6"/>
      <c r="AC3537" s="6"/>
    </row>
    <row r="3538" spans="1:29" ht="31.5" x14ac:dyDescent="0.25">
      <c r="A3538" s="64" t="s">
        <v>590</v>
      </c>
      <c r="J3538" s="6"/>
      <c r="K3538" s="6"/>
      <c r="L3538" s="6"/>
      <c r="M3538" s="6"/>
      <c r="N3538" s="6"/>
      <c r="O3538" s="6"/>
      <c r="P3538" s="6"/>
      <c r="Q3538" s="6"/>
      <c r="R3538" s="6"/>
      <c r="S3538" s="6"/>
      <c r="T3538" s="6"/>
      <c r="U3538" s="6"/>
      <c r="V3538" s="6"/>
      <c r="W3538" s="6"/>
      <c r="X3538" s="6"/>
      <c r="Y3538" s="6"/>
      <c r="Z3538" s="6"/>
      <c r="AA3538" s="6"/>
      <c r="AB3538" s="6"/>
      <c r="AC3538" s="6"/>
    </row>
    <row r="3539" spans="1:29" x14ac:dyDescent="0.25">
      <c r="A3539" s="79"/>
      <c r="J3539" s="6"/>
      <c r="K3539" s="6"/>
      <c r="L3539" s="6"/>
      <c r="M3539" s="6"/>
      <c r="N3539" s="6"/>
      <c r="O3539" s="6"/>
      <c r="P3539" s="6"/>
      <c r="Q3539" s="6"/>
      <c r="R3539" s="6"/>
      <c r="S3539" s="6"/>
      <c r="T3539" s="6"/>
      <c r="U3539" s="6"/>
      <c r="V3539" s="6"/>
      <c r="W3539" s="6"/>
      <c r="X3539" s="6"/>
      <c r="Y3539" s="6"/>
      <c r="Z3539" s="6"/>
      <c r="AA3539" s="6"/>
      <c r="AB3539" s="6"/>
      <c r="AC3539" s="6"/>
    </row>
    <row r="3540" spans="1:29" ht="25.5" x14ac:dyDescent="0.25">
      <c r="A3540" s="81" t="s">
        <v>595</v>
      </c>
      <c r="J3540" s="6"/>
      <c r="K3540" s="6"/>
      <c r="L3540" s="6"/>
      <c r="M3540" s="6"/>
      <c r="N3540" s="6"/>
      <c r="O3540" s="6"/>
      <c r="P3540" s="6"/>
      <c r="Q3540" s="6"/>
      <c r="R3540" s="6"/>
      <c r="S3540" s="6"/>
      <c r="T3540" s="6"/>
      <c r="U3540" s="6"/>
      <c r="V3540" s="6"/>
      <c r="W3540" s="6"/>
      <c r="X3540" s="6"/>
      <c r="Y3540" s="6"/>
      <c r="Z3540" s="6"/>
      <c r="AA3540" s="6"/>
      <c r="AB3540" s="6"/>
      <c r="AC3540" s="6"/>
    </row>
    <row r="3541" spans="1:29" x14ac:dyDescent="0.25">
      <c r="A3541" s="81"/>
      <c r="J3541" s="6"/>
      <c r="K3541" s="6"/>
      <c r="L3541" s="6"/>
      <c r="M3541" s="6"/>
      <c r="N3541" s="6"/>
      <c r="O3541" s="6"/>
      <c r="P3541" s="6"/>
      <c r="Q3541" s="6"/>
      <c r="R3541" s="6"/>
      <c r="S3541" s="6"/>
      <c r="T3541" s="6"/>
      <c r="U3541" s="6"/>
      <c r="V3541" s="6"/>
      <c r="W3541" s="6"/>
      <c r="X3541" s="6"/>
      <c r="Y3541" s="6"/>
      <c r="Z3541" s="6"/>
      <c r="AA3541" s="6"/>
      <c r="AB3541" s="6"/>
      <c r="AC3541" s="6"/>
    </row>
    <row r="3542" spans="1:29" ht="89.25" x14ac:dyDescent="0.25">
      <c r="A3542" s="81" t="s">
        <v>899</v>
      </c>
      <c r="J3542" s="6"/>
      <c r="K3542" s="6"/>
      <c r="L3542" s="6"/>
      <c r="M3542" s="6"/>
      <c r="N3542" s="6"/>
      <c r="O3542" s="6"/>
      <c r="P3542" s="6"/>
      <c r="Q3542" s="6"/>
      <c r="R3542" s="6"/>
      <c r="S3542" s="6"/>
      <c r="T3542" s="6"/>
      <c r="U3542" s="6"/>
      <c r="V3542" s="6"/>
      <c r="W3542" s="6"/>
      <c r="X3542" s="6"/>
      <c r="Y3542" s="6"/>
      <c r="Z3542" s="6"/>
      <c r="AA3542" s="6"/>
      <c r="AB3542" s="6"/>
      <c r="AC3542" s="6"/>
    </row>
    <row r="3543" spans="1:29" x14ac:dyDescent="0.25">
      <c r="A3543" s="65"/>
      <c r="J3543" s="6"/>
      <c r="K3543" s="6"/>
      <c r="L3543" s="6"/>
      <c r="M3543" s="6"/>
      <c r="N3543" s="6"/>
      <c r="O3543" s="6"/>
      <c r="P3543" s="6"/>
      <c r="Q3543" s="6"/>
      <c r="R3543" s="6"/>
      <c r="S3543" s="6"/>
      <c r="T3543" s="6"/>
      <c r="U3543" s="6"/>
      <c r="V3543" s="6"/>
      <c r="W3543" s="6"/>
      <c r="X3543" s="6"/>
      <c r="Y3543" s="6"/>
      <c r="Z3543" s="6"/>
      <c r="AA3543" s="6"/>
      <c r="AB3543" s="6"/>
      <c r="AC3543" s="6"/>
    </row>
    <row r="3544" spans="1:29" ht="15.75" customHeight="1" x14ac:dyDescent="0.25">
      <c r="A3544" s="65"/>
      <c r="J3544" s="6"/>
      <c r="K3544" s="6"/>
      <c r="L3544" s="6"/>
      <c r="M3544" s="6"/>
      <c r="N3544" s="6"/>
      <c r="O3544" s="6"/>
      <c r="P3544" s="6"/>
      <c r="Q3544" s="6"/>
      <c r="R3544" s="6"/>
      <c r="S3544" s="6"/>
      <c r="T3544" s="6"/>
      <c r="U3544" s="6"/>
      <c r="V3544" s="6"/>
      <c r="W3544" s="6"/>
      <c r="X3544" s="6"/>
      <c r="Y3544" s="6"/>
      <c r="Z3544" s="6"/>
      <c r="AA3544" s="6"/>
      <c r="AB3544" s="6"/>
      <c r="AC3544" s="6"/>
    </row>
    <row r="3545" spans="1:29" ht="140.25" x14ac:dyDescent="0.25">
      <c r="A3545" s="96" t="s">
        <v>624</v>
      </c>
      <c r="B3545" s="97" t="s">
        <v>625</v>
      </c>
      <c r="J3545" s="6"/>
      <c r="K3545" s="6"/>
      <c r="L3545" s="6"/>
      <c r="M3545" s="6"/>
      <c r="N3545" s="6"/>
      <c r="O3545" s="6"/>
      <c r="P3545" s="6"/>
      <c r="Q3545" s="6"/>
      <c r="R3545" s="6"/>
      <c r="S3545" s="6"/>
      <c r="T3545" s="6"/>
      <c r="U3545" s="6"/>
      <c r="V3545" s="6"/>
      <c r="W3545" s="6"/>
      <c r="X3545" s="6"/>
      <c r="Y3545" s="6"/>
      <c r="Z3545" s="6"/>
      <c r="AA3545" s="6"/>
      <c r="AB3545" s="6"/>
      <c r="AC3545" s="6"/>
    </row>
    <row r="3546" spans="1:29" ht="16.5" customHeight="1" thickBot="1" x14ac:dyDescent="0.3">
      <c r="A3546" s="65"/>
      <c r="J3546" s="6"/>
      <c r="K3546" s="6"/>
      <c r="L3546" s="6"/>
      <c r="M3546" s="6"/>
      <c r="N3546" s="6"/>
      <c r="O3546" s="6"/>
      <c r="P3546" s="6"/>
      <c r="Q3546" s="6"/>
      <c r="R3546" s="6"/>
      <c r="S3546" s="6"/>
      <c r="T3546" s="6"/>
      <c r="U3546" s="6"/>
      <c r="V3546" s="6"/>
      <c r="W3546" s="6"/>
      <c r="X3546" s="6"/>
      <c r="Y3546" s="6"/>
      <c r="Z3546" s="6"/>
      <c r="AA3546" s="6"/>
      <c r="AB3546" s="6"/>
      <c r="AC3546" s="6"/>
    </row>
    <row r="3547" spans="1:29" ht="16.5" customHeight="1" thickBot="1" x14ac:dyDescent="0.3">
      <c r="A3547" s="88" t="s">
        <v>626</v>
      </c>
      <c r="B3547" s="89">
        <v>0.05</v>
      </c>
      <c r="J3547" s="6"/>
      <c r="K3547" s="6"/>
      <c r="L3547" s="6"/>
      <c r="M3547" s="6"/>
      <c r="N3547" s="6"/>
      <c r="O3547" s="6"/>
      <c r="P3547" s="6"/>
      <c r="Q3547" s="6"/>
      <c r="R3547" s="6"/>
      <c r="S3547" s="6"/>
      <c r="T3547" s="6"/>
      <c r="U3547" s="6"/>
      <c r="V3547" s="6"/>
      <c r="W3547" s="6"/>
      <c r="X3547" s="6"/>
      <c r="Y3547" s="6"/>
      <c r="Z3547" s="6"/>
      <c r="AA3547" s="6"/>
      <c r="AB3547" s="6"/>
      <c r="AC3547" s="6"/>
    </row>
    <row r="3548" spans="1:29" ht="39" thickBot="1" x14ac:dyDescent="0.3">
      <c r="A3548" s="110" t="s">
        <v>627</v>
      </c>
      <c r="B3548" s="74">
        <v>18</v>
      </c>
      <c r="J3548" s="6"/>
      <c r="K3548" s="6"/>
      <c r="L3548" s="6"/>
      <c r="M3548" s="6"/>
      <c r="N3548" s="6"/>
      <c r="O3548" s="6"/>
      <c r="P3548" s="6"/>
      <c r="Q3548" s="6"/>
      <c r="R3548" s="6"/>
      <c r="S3548" s="6"/>
      <c r="T3548" s="6"/>
      <c r="U3548" s="6"/>
      <c r="V3548" s="6"/>
      <c r="W3548" s="6"/>
      <c r="X3548" s="6"/>
      <c r="Y3548" s="6"/>
      <c r="Z3548" s="6"/>
      <c r="AA3548" s="6"/>
      <c r="AB3548" s="6"/>
      <c r="AC3548" s="6"/>
    </row>
    <row r="3549" spans="1:29" ht="39" thickBot="1" x14ac:dyDescent="0.3">
      <c r="A3549" s="110" t="s">
        <v>628</v>
      </c>
      <c r="B3549" s="74">
        <v>27.51736</v>
      </c>
      <c r="J3549" s="6"/>
      <c r="K3549" s="6"/>
      <c r="L3549" s="6"/>
      <c r="M3549" s="6"/>
      <c r="N3549" s="6"/>
      <c r="O3549" s="6"/>
      <c r="P3549" s="6"/>
      <c r="Q3549" s="6"/>
      <c r="R3549" s="6"/>
      <c r="S3549" s="6"/>
      <c r="T3549" s="6"/>
      <c r="U3549" s="6"/>
      <c r="V3549" s="6"/>
      <c r="W3549" s="6"/>
      <c r="X3549" s="6"/>
      <c r="Y3549" s="6"/>
      <c r="Z3549" s="6"/>
      <c r="AA3549" s="6"/>
      <c r="AB3549" s="6"/>
      <c r="AC3549" s="6"/>
    </row>
    <row r="3550" spans="1:29" ht="64.5" thickBot="1" x14ac:dyDescent="0.3">
      <c r="A3550" s="110" t="s">
        <v>629</v>
      </c>
      <c r="B3550" s="74">
        <v>2.97105</v>
      </c>
      <c r="J3550" s="6"/>
      <c r="K3550" s="6"/>
      <c r="L3550" s="6"/>
      <c r="M3550" s="6"/>
      <c r="N3550" s="6"/>
      <c r="O3550" s="6"/>
      <c r="P3550" s="6"/>
      <c r="Q3550" s="6"/>
      <c r="R3550" s="6"/>
      <c r="S3550" s="6"/>
      <c r="T3550" s="6"/>
      <c r="U3550" s="6"/>
      <c r="V3550" s="6"/>
      <c r="W3550" s="6"/>
      <c r="X3550" s="6"/>
      <c r="Y3550" s="6"/>
      <c r="Z3550" s="6"/>
      <c r="AA3550" s="6"/>
      <c r="AB3550" s="6"/>
      <c r="AC3550" s="6"/>
    </row>
    <row r="3551" spans="1:29" ht="38.25" x14ac:dyDescent="0.25">
      <c r="A3551" s="109" t="s">
        <v>630</v>
      </c>
      <c r="B3551" s="78">
        <v>3.8963000000000001</v>
      </c>
      <c r="J3551" s="6"/>
      <c r="K3551" s="6"/>
      <c r="L3551" s="6"/>
      <c r="M3551" s="6"/>
      <c r="N3551" s="6"/>
      <c r="O3551" s="6"/>
      <c r="P3551" s="6"/>
      <c r="Q3551" s="6"/>
      <c r="R3551" s="6"/>
      <c r="S3551" s="6"/>
      <c r="T3551" s="6"/>
      <c r="U3551" s="6"/>
      <c r="V3551" s="6"/>
      <c r="W3551" s="6"/>
      <c r="X3551" s="6"/>
      <c r="Y3551" s="6"/>
      <c r="Z3551" s="6"/>
      <c r="AA3551" s="6"/>
      <c r="AB3551" s="6"/>
      <c r="AC3551" s="6"/>
    </row>
    <row r="3552" spans="1:29" ht="15.75" thickBot="1" x14ac:dyDescent="0.3">
      <c r="A3552" s="65"/>
      <c r="J3552" s="6"/>
      <c r="K3552" s="6"/>
      <c r="L3552" s="6"/>
      <c r="M3552" s="6"/>
      <c r="N3552" s="6"/>
      <c r="O3552" s="6"/>
      <c r="P3552" s="6"/>
      <c r="Q3552" s="6"/>
      <c r="R3552" s="6"/>
      <c r="S3552" s="6"/>
      <c r="T3552" s="6"/>
      <c r="U3552" s="6"/>
      <c r="V3552" s="6"/>
      <c r="W3552" s="6"/>
      <c r="X3552" s="6"/>
      <c r="Y3552" s="6"/>
      <c r="Z3552" s="6"/>
      <c r="AA3552" s="6"/>
      <c r="AB3552" s="6"/>
      <c r="AC3552" s="6"/>
    </row>
    <row r="3553" spans="1:47" x14ac:dyDescent="0.25">
      <c r="A3553" s="254" t="s">
        <v>631</v>
      </c>
      <c r="B3553" s="255"/>
      <c r="C3553" s="255"/>
      <c r="D3553" s="255"/>
      <c r="J3553" s="6"/>
      <c r="K3553" s="6"/>
      <c r="L3553" s="6"/>
      <c r="M3553" s="6"/>
      <c r="N3553" s="6"/>
      <c r="O3553" s="6"/>
      <c r="P3553" s="6"/>
      <c r="Q3553" s="6"/>
      <c r="R3553" s="6"/>
      <c r="S3553" s="6"/>
      <c r="T3553" s="6"/>
      <c r="U3553" s="6"/>
      <c r="V3553" s="6"/>
      <c r="W3553" s="6"/>
      <c r="X3553" s="6"/>
      <c r="Y3553" s="6"/>
      <c r="Z3553" s="6"/>
      <c r="AA3553" s="6"/>
      <c r="AB3553" s="6"/>
      <c r="AC3553" s="6"/>
    </row>
    <row r="3554" spans="1:47" x14ac:dyDescent="0.25">
      <c r="A3554" s="262" t="s">
        <v>632</v>
      </c>
      <c r="B3554" s="263"/>
      <c r="C3554" s="263"/>
      <c r="D3554" s="263"/>
      <c r="J3554" s="6"/>
      <c r="K3554" s="6"/>
      <c r="L3554" s="6"/>
      <c r="M3554" s="6"/>
      <c r="N3554" s="6"/>
      <c r="O3554" s="6"/>
      <c r="P3554" s="6"/>
      <c r="Q3554" s="6"/>
      <c r="R3554" s="6"/>
      <c r="S3554" s="6"/>
      <c r="T3554" s="6"/>
      <c r="U3554" s="6"/>
      <c r="V3554" s="6"/>
      <c r="W3554" s="6"/>
      <c r="X3554" s="6"/>
      <c r="Y3554" s="6"/>
      <c r="Z3554" s="6"/>
      <c r="AA3554" s="6"/>
      <c r="AB3554" s="6"/>
      <c r="AC3554" s="6"/>
    </row>
    <row r="3555" spans="1:47" ht="15.75" thickBot="1" x14ac:dyDescent="0.3">
      <c r="A3555" s="256" t="s">
        <v>633</v>
      </c>
      <c r="B3555" s="257"/>
      <c r="C3555" s="257"/>
      <c r="D3555" s="257"/>
      <c r="J3555" s="6"/>
      <c r="K3555" s="6"/>
      <c r="L3555" s="6"/>
      <c r="M3555" s="6"/>
      <c r="N3555" s="6"/>
      <c r="O3555" s="6"/>
      <c r="P3555" s="6"/>
      <c r="Q3555" s="6"/>
      <c r="R3555" s="6"/>
      <c r="S3555" s="6"/>
      <c r="T3555" s="6"/>
      <c r="U3555" s="6"/>
      <c r="V3555" s="6"/>
      <c r="W3555" s="6"/>
      <c r="X3555" s="6"/>
      <c r="Y3555" s="6"/>
      <c r="Z3555" s="6"/>
      <c r="AA3555" s="6"/>
      <c r="AB3555" s="6"/>
      <c r="AC3555" s="6"/>
    </row>
    <row r="3556" spans="1:47" ht="27" thickBot="1" x14ac:dyDescent="0.3">
      <c r="A3556" s="98" t="s">
        <v>634</v>
      </c>
      <c r="B3556" s="83" t="s">
        <v>635</v>
      </c>
      <c r="C3556" s="83" t="s">
        <v>566</v>
      </c>
      <c r="D3556" s="85" t="s">
        <v>592</v>
      </c>
      <c r="I3556" s="132" t="s">
        <v>1126</v>
      </c>
      <c r="K3556" s="121" t="s">
        <v>1123</v>
      </c>
      <c r="L3556" s="121" t="s">
        <v>1124</v>
      </c>
      <c r="M3556" s="121" t="str">
        <f>A3542</f>
        <v>Prueba del rango estudentizado de Tukey (HSD) para NFPCM1</v>
      </c>
      <c r="N3556" s="120"/>
      <c r="S3556" s="122" t="str">
        <f>K3556</f>
        <v>Factor</v>
      </c>
      <c r="T3556" s="122" t="str">
        <f>L3556</f>
        <v>Nivel</v>
      </c>
      <c r="U3556" s="114"/>
      <c r="V3556" s="123"/>
      <c r="W3556" s="161"/>
      <c r="X3556" s="161"/>
      <c r="Y3556" s="161"/>
      <c r="Z3556" s="161"/>
      <c r="AA3556" s="161"/>
      <c r="AB3556" s="161"/>
      <c r="AC3556" s="161"/>
      <c r="AD3556" s="161"/>
      <c r="AE3556" s="161"/>
      <c r="AF3556" s="161"/>
      <c r="AG3556" s="161"/>
      <c r="AH3556" s="161"/>
      <c r="AI3556" s="161"/>
      <c r="AJ3556" s="161"/>
      <c r="AK3556" s="161"/>
      <c r="AL3556" s="161"/>
      <c r="AM3556" s="161"/>
      <c r="AN3556" s="161"/>
      <c r="AO3556" s="161"/>
      <c r="AP3556" s="161"/>
      <c r="AQ3556" s="161"/>
      <c r="AR3556" s="161"/>
      <c r="AS3556" s="161"/>
      <c r="AT3556" s="161"/>
      <c r="AU3556" s="160"/>
    </row>
    <row r="3557" spans="1:47" ht="16.5" thickBot="1" x14ac:dyDescent="0.3">
      <c r="A3557" s="99" t="s">
        <v>592</v>
      </c>
      <c r="B3557" s="68">
        <v>10.625</v>
      </c>
      <c r="C3557" s="68">
        <v>16</v>
      </c>
      <c r="D3557" s="86" t="s">
        <v>45</v>
      </c>
      <c r="J3557" s="6"/>
      <c r="K3557" s="228" t="s">
        <v>1125</v>
      </c>
      <c r="L3557" s="124" t="str">
        <f>D3557</f>
        <v>Con</v>
      </c>
      <c r="M3557" s="125">
        <f>B3557</f>
        <v>10.625</v>
      </c>
      <c r="N3557" s="125" t="str">
        <f>A3557</f>
        <v>A</v>
      </c>
      <c r="S3557" s="230" t="str">
        <f>K3557</f>
        <v>Enmienda (A)</v>
      </c>
      <c r="T3557" s="126" t="str">
        <f>L3557</f>
        <v>Con</v>
      </c>
      <c r="U3557" s="127">
        <f>M3557</f>
        <v>10.625</v>
      </c>
      <c r="V3557" s="128" t="str">
        <f>N3557</f>
        <v>A</v>
      </c>
      <c r="W3557" s="160"/>
      <c r="X3557" s="160"/>
      <c r="Y3557" s="160"/>
      <c r="Z3557" s="160"/>
      <c r="AA3557" s="160"/>
      <c r="AB3557" s="160"/>
      <c r="AC3557" s="160"/>
      <c r="AD3557" s="160"/>
      <c r="AE3557" s="160"/>
      <c r="AF3557" s="160"/>
      <c r="AG3557" s="160"/>
      <c r="AH3557" s="160"/>
      <c r="AI3557" s="160"/>
      <c r="AJ3557" s="160"/>
      <c r="AK3557" s="160"/>
      <c r="AL3557" s="160"/>
      <c r="AM3557" s="160"/>
      <c r="AN3557" s="160"/>
      <c r="AO3557" s="160"/>
      <c r="AP3557" s="160"/>
      <c r="AQ3557" s="160"/>
      <c r="AR3557" s="160"/>
      <c r="AS3557" s="160"/>
      <c r="AT3557" s="160"/>
      <c r="AU3557" s="160"/>
    </row>
    <row r="3558" spans="1:47" ht="16.5" thickBot="1" x14ac:dyDescent="0.3">
      <c r="A3558" s="99"/>
      <c r="B3558" s="68"/>
      <c r="C3558" s="68"/>
      <c r="D3558" s="86"/>
      <c r="J3558" s="6"/>
      <c r="K3558" s="229"/>
      <c r="L3558" s="124" t="str">
        <f>D3559</f>
        <v>Sin</v>
      </c>
      <c r="M3558" s="125">
        <f>B3559</f>
        <v>5.3129999999999997</v>
      </c>
      <c r="N3558" s="125" t="str">
        <f>A3559</f>
        <v>B</v>
      </c>
      <c r="S3558" s="227"/>
      <c r="T3558" s="129" t="str">
        <f>L3558</f>
        <v>Sin</v>
      </c>
      <c r="U3558" s="130">
        <f>M3558</f>
        <v>5.3129999999999997</v>
      </c>
      <c r="V3558" s="131" t="str">
        <f>N3558</f>
        <v>B</v>
      </c>
      <c r="W3558" s="160"/>
      <c r="X3558" s="160"/>
      <c r="Y3558" s="160"/>
      <c r="Z3558" s="160"/>
      <c r="AA3558" s="160"/>
      <c r="AB3558" s="160"/>
      <c r="AC3558" s="160"/>
      <c r="AD3558" s="160"/>
      <c r="AE3558" s="160"/>
      <c r="AF3558" s="160"/>
      <c r="AG3558" s="160"/>
      <c r="AH3558" s="160"/>
      <c r="AI3558" s="160"/>
      <c r="AJ3558" s="160"/>
      <c r="AK3558" s="160"/>
      <c r="AL3558" s="160"/>
      <c r="AM3558" s="160"/>
      <c r="AN3558" s="160"/>
      <c r="AO3558" s="160"/>
      <c r="AP3558" s="160"/>
      <c r="AQ3558" s="160"/>
      <c r="AR3558" s="160"/>
      <c r="AS3558" s="160"/>
      <c r="AT3558" s="160"/>
      <c r="AU3558" s="160"/>
    </row>
    <row r="3559" spans="1:47" x14ac:dyDescent="0.25">
      <c r="A3559" s="100" t="s">
        <v>593</v>
      </c>
      <c r="B3559" s="77">
        <v>5.3129999999999997</v>
      </c>
      <c r="C3559" s="77">
        <v>16</v>
      </c>
      <c r="D3559" s="87" t="s">
        <v>47</v>
      </c>
      <c r="J3559" s="6">
        <v>1</v>
      </c>
      <c r="K3559" s="6"/>
      <c r="L3559" s="6"/>
      <c r="M3559" s="6"/>
      <c r="N3559" s="6"/>
      <c r="O3559" s="6"/>
      <c r="P3559" s="6"/>
      <c r="Q3559" s="6"/>
      <c r="R3559" s="6"/>
      <c r="S3559" s="6"/>
      <c r="T3559" s="6"/>
      <c r="U3559" s="6"/>
      <c r="V3559" s="6"/>
      <c r="W3559" s="160"/>
      <c r="X3559" s="160"/>
      <c r="Y3559" s="160"/>
      <c r="Z3559" s="160"/>
      <c r="AA3559" s="160"/>
      <c r="AB3559" s="160"/>
      <c r="AC3559" s="160"/>
      <c r="AD3559" s="160"/>
      <c r="AE3559" s="160"/>
      <c r="AF3559" s="160"/>
      <c r="AG3559" s="160"/>
      <c r="AH3559" s="160"/>
      <c r="AI3559" s="160"/>
      <c r="AJ3559" s="160"/>
      <c r="AK3559" s="160"/>
      <c r="AL3559" s="160"/>
      <c r="AM3559" s="160"/>
      <c r="AN3559" s="160"/>
      <c r="AO3559" s="160"/>
      <c r="AP3559" s="160"/>
      <c r="AQ3559" s="160"/>
      <c r="AR3559" s="160"/>
      <c r="AS3559" s="160"/>
      <c r="AT3559" s="160"/>
      <c r="AU3559" s="160"/>
    </row>
    <row r="3560" spans="1:47" x14ac:dyDescent="0.25">
      <c r="A3560" s="79"/>
      <c r="J3560" s="6">
        <v>2</v>
      </c>
      <c r="K3560" s="6"/>
      <c r="L3560" s="6"/>
      <c r="M3560" s="6"/>
      <c r="N3560" s="6"/>
      <c r="O3560" s="6"/>
      <c r="P3560" s="6"/>
      <c r="Q3560" s="6"/>
      <c r="R3560" s="6"/>
      <c r="S3560" s="6"/>
      <c r="T3560" s="6"/>
      <c r="U3560" s="6"/>
      <c r="V3560" s="6"/>
      <c r="W3560" s="160"/>
      <c r="X3560" s="160"/>
      <c r="Y3560" s="160"/>
      <c r="Z3560" s="160"/>
      <c r="AA3560" s="160"/>
      <c r="AB3560" s="160"/>
      <c r="AC3560" s="160"/>
      <c r="AD3560" s="160"/>
      <c r="AE3560" s="160"/>
      <c r="AF3560" s="160"/>
      <c r="AG3560" s="160"/>
      <c r="AH3560" s="160"/>
      <c r="AI3560" s="160"/>
      <c r="AJ3560" s="160"/>
      <c r="AK3560" s="160"/>
      <c r="AL3560" s="160"/>
      <c r="AM3560" s="160"/>
      <c r="AN3560" s="160"/>
      <c r="AO3560" s="160"/>
      <c r="AP3560" s="160"/>
      <c r="AQ3560" s="160"/>
      <c r="AR3560" s="160"/>
      <c r="AS3560" s="160"/>
      <c r="AT3560" s="160"/>
      <c r="AU3560" s="160"/>
    </row>
    <row r="3561" spans="1:47" x14ac:dyDescent="0.25">
      <c r="A3561" s="79"/>
      <c r="J3561" s="6">
        <v>3</v>
      </c>
      <c r="K3561" s="6"/>
      <c r="L3561" s="6"/>
      <c r="M3561" s="6"/>
      <c r="N3561" s="6"/>
      <c r="O3561" s="6"/>
      <c r="P3561" s="6"/>
      <c r="Q3561" s="6"/>
      <c r="R3561" s="6"/>
      <c r="S3561" s="6"/>
      <c r="T3561" s="6"/>
      <c r="U3561" s="6"/>
      <c r="V3561" s="6"/>
      <c r="W3561" s="160"/>
      <c r="X3561" s="160"/>
      <c r="Y3561" s="160"/>
      <c r="Z3561" s="160"/>
      <c r="AA3561" s="160"/>
      <c r="AB3561" s="160"/>
      <c r="AC3561" s="160"/>
      <c r="AD3561" s="160"/>
      <c r="AE3561" s="160"/>
      <c r="AF3561" s="160"/>
      <c r="AG3561" s="160"/>
      <c r="AH3561" s="160"/>
      <c r="AI3561" s="160"/>
      <c r="AJ3561" s="160"/>
      <c r="AK3561" s="160"/>
      <c r="AL3561" s="160"/>
      <c r="AM3561" s="160"/>
      <c r="AN3561" s="160"/>
      <c r="AO3561" s="160"/>
      <c r="AP3561" s="160"/>
      <c r="AQ3561" s="160"/>
      <c r="AR3561" s="160"/>
      <c r="AS3561" s="160"/>
      <c r="AT3561" s="160"/>
      <c r="AU3561" s="160"/>
    </row>
    <row r="3562" spans="1:47" x14ac:dyDescent="0.25">
      <c r="J3562" s="6">
        <v>4</v>
      </c>
      <c r="K3562" s="6"/>
      <c r="L3562" s="6"/>
      <c r="M3562" s="6"/>
      <c r="N3562" s="6"/>
      <c r="O3562" s="6"/>
      <c r="P3562" s="6"/>
      <c r="Q3562" s="6"/>
      <c r="R3562" s="6"/>
      <c r="S3562" s="6"/>
      <c r="T3562" s="6"/>
      <c r="U3562" s="6"/>
      <c r="V3562" s="6"/>
      <c r="W3562" s="160"/>
      <c r="X3562" s="160"/>
      <c r="Y3562" s="160"/>
      <c r="Z3562" s="160"/>
      <c r="AA3562" s="160"/>
      <c r="AB3562" s="160"/>
      <c r="AC3562" s="160"/>
      <c r="AD3562" s="160"/>
      <c r="AE3562" s="160"/>
      <c r="AF3562" s="160"/>
      <c r="AG3562" s="160"/>
      <c r="AH3562" s="160"/>
      <c r="AI3562" s="160"/>
      <c r="AJ3562" s="160"/>
      <c r="AK3562" s="160"/>
      <c r="AL3562" s="160"/>
      <c r="AM3562" s="160"/>
      <c r="AN3562" s="160"/>
      <c r="AO3562" s="160"/>
      <c r="AP3562" s="160"/>
      <c r="AQ3562" s="160"/>
      <c r="AR3562" s="160"/>
      <c r="AS3562" s="160"/>
      <c r="AT3562" s="160"/>
      <c r="AU3562" s="160"/>
    </row>
    <row r="3563" spans="1:47" x14ac:dyDescent="0.25">
      <c r="A3563" s="80"/>
      <c r="J3563" s="6">
        <v>5</v>
      </c>
      <c r="K3563" s="6"/>
      <c r="L3563" s="6"/>
      <c r="M3563" s="6"/>
      <c r="N3563" s="6"/>
      <c r="O3563" s="6"/>
      <c r="P3563" s="6"/>
      <c r="Q3563" s="6"/>
      <c r="R3563" s="6"/>
      <c r="S3563" s="6"/>
      <c r="T3563" s="160"/>
      <c r="U3563" s="160"/>
      <c r="V3563" s="160"/>
      <c r="W3563" s="160"/>
      <c r="X3563" s="160"/>
      <c r="Y3563" s="160"/>
      <c r="Z3563" s="160"/>
      <c r="AA3563" s="160"/>
      <c r="AB3563" s="160"/>
      <c r="AC3563" s="160"/>
      <c r="AD3563" s="160"/>
      <c r="AE3563" s="160"/>
      <c r="AF3563" s="160"/>
      <c r="AG3563" s="160"/>
      <c r="AH3563" s="160"/>
      <c r="AI3563" s="160"/>
      <c r="AJ3563" s="160"/>
      <c r="AK3563" s="160"/>
      <c r="AL3563" s="160"/>
      <c r="AM3563" s="160"/>
      <c r="AN3563" s="160"/>
      <c r="AO3563" s="160"/>
      <c r="AP3563" s="160"/>
      <c r="AQ3563" s="160"/>
      <c r="AR3563" s="160"/>
      <c r="AS3563" s="160"/>
      <c r="AT3563" s="160"/>
      <c r="AU3563" s="160"/>
    </row>
    <row r="3564" spans="1:47" ht="31.5" x14ac:dyDescent="0.25">
      <c r="A3564" s="64" t="s">
        <v>590</v>
      </c>
      <c r="J3564" s="6">
        <v>6</v>
      </c>
      <c r="K3564" s="6"/>
      <c r="L3564" s="6"/>
      <c r="M3564" s="6"/>
      <c r="N3564" s="6"/>
      <c r="O3564" s="6"/>
      <c r="P3564" s="6"/>
      <c r="Q3564" s="6"/>
      <c r="R3564" s="6"/>
      <c r="S3564" s="6"/>
      <c r="T3564" s="160"/>
      <c r="U3564" s="160"/>
      <c r="V3564" s="160"/>
      <c r="W3564" s="160"/>
      <c r="X3564" s="160"/>
      <c r="Y3564" s="160"/>
      <c r="Z3564" s="160"/>
      <c r="AA3564" s="160"/>
      <c r="AB3564" s="160"/>
      <c r="AC3564" s="160"/>
      <c r="AD3564" s="160"/>
      <c r="AE3564" s="160"/>
      <c r="AF3564" s="160"/>
      <c r="AG3564" s="160"/>
      <c r="AH3564" s="160"/>
      <c r="AI3564" s="160"/>
      <c r="AJ3564" s="160"/>
      <c r="AK3564" s="160"/>
      <c r="AL3564" s="160"/>
      <c r="AM3564" s="160"/>
      <c r="AN3564" s="160"/>
      <c r="AO3564" s="160"/>
      <c r="AP3564" s="160"/>
      <c r="AQ3564" s="160"/>
      <c r="AR3564" s="160"/>
      <c r="AS3564" s="160"/>
      <c r="AT3564" s="160"/>
      <c r="AU3564" s="160"/>
    </row>
    <row r="3565" spans="1:47" x14ac:dyDescent="0.25">
      <c r="A3565" s="79"/>
      <c r="J3565" s="6">
        <v>7</v>
      </c>
      <c r="K3565" s="6"/>
      <c r="L3565" s="6"/>
      <c r="M3565" s="6"/>
      <c r="N3565" s="6"/>
      <c r="O3565" s="6"/>
      <c r="P3565" s="6"/>
      <c r="Q3565" s="6"/>
      <c r="R3565" s="6"/>
      <c r="S3565" s="6"/>
      <c r="T3565" s="6"/>
      <c r="U3565" s="6"/>
      <c r="V3565" s="6"/>
      <c r="AO3565" t="str">
        <f>M3772</f>
        <v>Prueba del rango estudentizado de Tukey (HSD) para NFSCM1</v>
      </c>
    </row>
    <row r="3566" spans="1:47" ht="25.5" x14ac:dyDescent="0.25">
      <c r="A3566" s="81" t="s">
        <v>595</v>
      </c>
      <c r="J3566" s="6">
        <v>8</v>
      </c>
      <c r="K3566" s="6"/>
      <c r="L3566" s="6"/>
      <c r="M3566" s="6"/>
      <c r="N3566" s="6"/>
      <c r="O3566" s="6"/>
      <c r="P3566" s="6"/>
      <c r="Q3566" s="6"/>
      <c r="R3566" s="6"/>
      <c r="S3566" s="6"/>
      <c r="T3566" s="6"/>
      <c r="U3566" s="6"/>
      <c r="V3566" s="6"/>
      <c r="AR3566" t="str">
        <f>M3808</f>
        <v>Prueba del rango estudentizado de Tukey (HSD) para NFSCM2</v>
      </c>
    </row>
    <row r="3567" spans="1:47" x14ac:dyDescent="0.25">
      <c r="A3567" s="81"/>
      <c r="J3567" s="6">
        <v>9</v>
      </c>
      <c r="K3567" s="6"/>
      <c r="L3567" s="6"/>
      <c r="M3567" s="6"/>
      <c r="N3567" s="6"/>
      <c r="O3567" s="6"/>
      <c r="P3567" s="6"/>
      <c r="Q3567" s="6"/>
      <c r="R3567" s="6"/>
    </row>
    <row r="3568" spans="1:47" x14ac:dyDescent="0.25">
      <c r="A3568" s="65"/>
      <c r="J3568" s="6">
        <v>10</v>
      </c>
      <c r="K3568" s="6"/>
      <c r="L3568" s="6"/>
      <c r="M3568" s="6"/>
      <c r="N3568" s="6"/>
      <c r="O3568" s="6"/>
      <c r="P3568" s="6"/>
      <c r="Q3568" s="6"/>
      <c r="R3568" s="6"/>
    </row>
    <row r="3569" spans="1:29" x14ac:dyDescent="0.25">
      <c r="A3569" s="65"/>
      <c r="J3569" s="6">
        <v>11</v>
      </c>
      <c r="K3569" s="6"/>
      <c r="L3569" s="6"/>
      <c r="M3569" s="6"/>
      <c r="N3569" s="6"/>
      <c r="O3569" s="6"/>
      <c r="P3569" s="6"/>
      <c r="Q3569" s="6"/>
      <c r="R3569" s="6"/>
    </row>
    <row r="3570" spans="1:29" x14ac:dyDescent="0.25">
      <c r="A3570" s="79"/>
      <c r="J3570" s="6">
        <v>12</v>
      </c>
      <c r="K3570" s="6"/>
      <c r="L3570" s="6"/>
      <c r="M3570" s="6"/>
      <c r="N3570" s="6"/>
      <c r="O3570" s="6"/>
      <c r="P3570" s="6"/>
      <c r="Q3570" s="6"/>
      <c r="R3570" s="6"/>
    </row>
    <row r="3571" spans="1:29" x14ac:dyDescent="0.25">
      <c r="A3571" s="79"/>
      <c r="J3571" s="6">
        <v>13</v>
      </c>
      <c r="K3571" s="6"/>
      <c r="L3571" s="6"/>
      <c r="M3571" s="6"/>
      <c r="N3571" s="6"/>
      <c r="O3571" s="6"/>
      <c r="P3571" s="6"/>
      <c r="Q3571" s="6"/>
      <c r="R3571" s="6"/>
    </row>
    <row r="3572" spans="1:29" ht="15.75" customHeight="1" x14ac:dyDescent="0.25">
      <c r="J3572" s="6">
        <v>14</v>
      </c>
      <c r="K3572" s="6"/>
      <c r="L3572" s="6"/>
      <c r="M3572" s="6"/>
      <c r="N3572" s="6"/>
      <c r="O3572" s="6"/>
      <c r="P3572" s="6"/>
      <c r="Q3572" s="6"/>
      <c r="R3572" s="6"/>
    </row>
    <row r="3573" spans="1:29" ht="15.75" customHeight="1" x14ac:dyDescent="0.25">
      <c r="A3573" s="80"/>
      <c r="J3573" s="6">
        <v>15</v>
      </c>
      <c r="K3573" s="6"/>
      <c r="L3573" s="6"/>
      <c r="M3573" s="6"/>
      <c r="N3573" s="6"/>
      <c r="O3573" s="6"/>
      <c r="P3573" s="6"/>
      <c r="Q3573" s="6"/>
      <c r="R3573" s="6"/>
    </row>
    <row r="3574" spans="1:29" ht="31.5" x14ac:dyDescent="0.25">
      <c r="A3574" s="64" t="s">
        <v>590</v>
      </c>
      <c r="J3574" s="6">
        <v>16</v>
      </c>
      <c r="K3574" s="6"/>
      <c r="L3574" s="6"/>
      <c r="M3574" s="6"/>
      <c r="N3574" s="6"/>
      <c r="O3574" s="6"/>
      <c r="P3574" s="6"/>
      <c r="Q3574" s="6"/>
      <c r="R3574" s="6"/>
    </row>
    <row r="3575" spans="1:29" ht="15.75" customHeight="1" x14ac:dyDescent="0.25">
      <c r="A3575" s="79"/>
      <c r="J3575" s="6">
        <v>17</v>
      </c>
      <c r="K3575" s="6"/>
      <c r="L3575" s="6"/>
      <c r="M3575" s="6"/>
      <c r="N3575" s="6"/>
      <c r="O3575" s="6"/>
      <c r="P3575" s="6"/>
      <c r="Q3575" s="6"/>
      <c r="R3575" s="6"/>
    </row>
    <row r="3576" spans="1:29" ht="25.5" x14ac:dyDescent="0.25">
      <c r="A3576" s="81" t="s">
        <v>595</v>
      </c>
      <c r="J3576" s="6">
        <v>18</v>
      </c>
      <c r="K3576" s="6"/>
      <c r="L3576" s="6"/>
      <c r="M3576" s="6"/>
      <c r="N3576" s="6"/>
      <c r="O3576" s="6"/>
      <c r="P3576" s="6"/>
      <c r="Q3576" s="6"/>
      <c r="R3576" s="6"/>
    </row>
    <row r="3577" spans="1:29" ht="15.75" customHeight="1" x14ac:dyDescent="0.25">
      <c r="A3577" s="81"/>
      <c r="J3577" s="6">
        <v>19</v>
      </c>
      <c r="K3577" s="6"/>
      <c r="L3577" s="6"/>
      <c r="M3577" s="6"/>
      <c r="N3577" s="6"/>
      <c r="O3577" s="6"/>
      <c r="P3577" s="6"/>
      <c r="Q3577" s="6"/>
      <c r="R3577" s="6"/>
    </row>
    <row r="3578" spans="1:29" ht="89.25" x14ac:dyDescent="0.25">
      <c r="A3578" s="81" t="s">
        <v>900</v>
      </c>
      <c r="J3578" s="6">
        <v>20</v>
      </c>
      <c r="K3578" s="6"/>
      <c r="L3578" s="6"/>
      <c r="M3578" s="6"/>
      <c r="N3578" s="6"/>
      <c r="O3578" s="6"/>
      <c r="P3578" s="6"/>
      <c r="Q3578" s="6"/>
      <c r="R3578" s="6"/>
    </row>
    <row r="3579" spans="1:29" x14ac:dyDescent="0.25">
      <c r="A3579" s="65"/>
      <c r="J3579" s="6">
        <v>21</v>
      </c>
      <c r="K3579" s="6"/>
      <c r="L3579" s="6"/>
      <c r="M3579" s="6"/>
      <c r="N3579" s="6"/>
      <c r="O3579" s="6"/>
      <c r="P3579" s="6"/>
      <c r="Q3579" s="6"/>
      <c r="R3579" s="6"/>
    </row>
    <row r="3580" spans="1:29" x14ac:dyDescent="0.25">
      <c r="A3580" s="65"/>
      <c r="J3580" s="6">
        <v>22</v>
      </c>
      <c r="K3580" s="6"/>
      <c r="L3580" s="6"/>
      <c r="M3580" s="6"/>
      <c r="N3580" s="6"/>
      <c r="O3580" s="6"/>
      <c r="P3580" s="6"/>
      <c r="Q3580" s="6"/>
      <c r="R3580" s="6"/>
    </row>
    <row r="3581" spans="1:29" ht="140.25" x14ac:dyDescent="0.25">
      <c r="A3581" s="96" t="s">
        <v>624</v>
      </c>
      <c r="B3581" s="97" t="s">
        <v>625</v>
      </c>
      <c r="J3581" s="6">
        <v>23</v>
      </c>
      <c r="K3581" s="6"/>
      <c r="L3581" s="6"/>
      <c r="M3581" s="6"/>
      <c r="N3581" s="6"/>
      <c r="O3581" s="6"/>
      <c r="P3581" s="6"/>
      <c r="Q3581" s="6"/>
      <c r="R3581" s="6"/>
      <c r="S3581" s="6"/>
      <c r="T3581" s="6"/>
      <c r="U3581" s="6"/>
      <c r="V3581" s="6"/>
      <c r="W3581" s="6"/>
      <c r="X3581" s="6"/>
      <c r="Y3581" s="6"/>
      <c r="Z3581" s="6"/>
      <c r="AA3581" s="6"/>
      <c r="AB3581" s="6"/>
      <c r="AC3581" s="6"/>
    </row>
    <row r="3582" spans="1:29" ht="15.75" thickBot="1" x14ac:dyDescent="0.3">
      <c r="A3582" s="65"/>
      <c r="J3582" s="6">
        <v>24</v>
      </c>
      <c r="K3582" s="6"/>
      <c r="L3582" s="6"/>
      <c r="M3582" s="6"/>
      <c r="N3582" s="6"/>
      <c r="O3582" s="6"/>
      <c r="P3582" s="6"/>
      <c r="Q3582" s="6"/>
      <c r="R3582" s="6"/>
      <c r="S3582" s="6"/>
      <c r="T3582" s="6"/>
      <c r="U3582" s="6"/>
      <c r="V3582" s="6"/>
      <c r="W3582" s="6"/>
      <c r="X3582" s="6"/>
      <c r="Y3582" s="6"/>
      <c r="Z3582" s="6"/>
      <c r="AA3582" s="6"/>
      <c r="AB3582" s="6"/>
      <c r="AC3582" s="6"/>
    </row>
    <row r="3583" spans="1:29" ht="15.75" thickBot="1" x14ac:dyDescent="0.3">
      <c r="A3583" s="88" t="s">
        <v>626</v>
      </c>
      <c r="B3583" s="89">
        <v>0.05</v>
      </c>
      <c r="J3583" s="6">
        <v>25</v>
      </c>
      <c r="K3583" s="6"/>
      <c r="L3583" s="6"/>
      <c r="M3583" s="6"/>
      <c r="N3583" s="6"/>
      <c r="O3583" s="6"/>
      <c r="P3583" s="6"/>
      <c r="Q3583" s="6"/>
      <c r="R3583" s="6"/>
      <c r="S3583" s="6"/>
      <c r="T3583" s="6"/>
      <c r="U3583" s="6"/>
      <c r="V3583" s="6"/>
      <c r="W3583" s="6"/>
      <c r="X3583" s="6"/>
      <c r="Y3583" s="6"/>
      <c r="Z3583" s="6"/>
      <c r="AA3583" s="6"/>
      <c r="AB3583" s="6"/>
      <c r="AC3583" s="6"/>
    </row>
    <row r="3584" spans="1:29" ht="39" thickBot="1" x14ac:dyDescent="0.3">
      <c r="A3584" s="110" t="s">
        <v>627</v>
      </c>
      <c r="B3584" s="74">
        <v>18</v>
      </c>
      <c r="J3584" s="6">
        <v>26</v>
      </c>
      <c r="K3584" s="6"/>
      <c r="L3584" s="6"/>
      <c r="M3584" s="6"/>
      <c r="N3584" s="6"/>
      <c r="O3584" s="6"/>
      <c r="P3584" s="6"/>
      <c r="Q3584" s="6"/>
      <c r="R3584" s="6"/>
      <c r="S3584" s="6"/>
      <c r="T3584" s="6"/>
      <c r="U3584" s="6"/>
      <c r="V3584" s="6"/>
      <c r="W3584" s="6"/>
      <c r="X3584" s="6"/>
      <c r="Y3584" s="6"/>
      <c r="Z3584" s="6"/>
      <c r="AA3584" s="6"/>
      <c r="AB3584" s="6"/>
      <c r="AC3584" s="6"/>
    </row>
    <row r="3585" spans="1:29" ht="39" thickBot="1" x14ac:dyDescent="0.3">
      <c r="A3585" s="110" t="s">
        <v>628</v>
      </c>
      <c r="B3585" s="74">
        <v>38.87847</v>
      </c>
      <c r="J3585" s="6">
        <v>27</v>
      </c>
      <c r="K3585" s="6"/>
      <c r="L3585" s="6"/>
      <c r="M3585" s="6"/>
      <c r="N3585" s="6"/>
      <c r="O3585" s="6"/>
      <c r="P3585" s="6"/>
      <c r="Q3585" s="6"/>
      <c r="R3585" s="6"/>
      <c r="S3585" s="6"/>
      <c r="T3585" s="6"/>
      <c r="U3585" s="6"/>
      <c r="V3585" s="6"/>
      <c r="W3585" s="6"/>
      <c r="X3585" s="6"/>
      <c r="Y3585" s="6"/>
      <c r="Z3585" s="6"/>
      <c r="AA3585" s="6"/>
      <c r="AB3585" s="6"/>
      <c r="AC3585" s="6"/>
    </row>
    <row r="3586" spans="1:29" ht="64.5" thickBot="1" x14ac:dyDescent="0.3">
      <c r="A3586" s="110" t="s">
        <v>629</v>
      </c>
      <c r="B3586" s="74">
        <v>2.97105</v>
      </c>
      <c r="J3586" s="6">
        <v>28</v>
      </c>
      <c r="K3586" s="6"/>
      <c r="L3586" s="6"/>
      <c r="M3586" s="6"/>
      <c r="N3586" s="6"/>
      <c r="O3586" s="6"/>
      <c r="P3586" s="6"/>
      <c r="Q3586" s="6"/>
      <c r="R3586" s="6"/>
      <c r="S3586" s="6"/>
      <c r="T3586" s="6"/>
      <c r="U3586" s="6"/>
      <c r="V3586" s="6"/>
      <c r="W3586" s="6"/>
      <c r="X3586" s="6"/>
      <c r="Y3586" s="6"/>
      <c r="Z3586" s="6"/>
      <c r="AA3586" s="6"/>
      <c r="AB3586" s="6"/>
      <c r="AC3586" s="6"/>
    </row>
    <row r="3587" spans="1:29" ht="38.25" x14ac:dyDescent="0.25">
      <c r="A3587" s="109" t="s">
        <v>630</v>
      </c>
      <c r="B3587" s="78">
        <v>4.6313000000000004</v>
      </c>
      <c r="J3587" s="6">
        <v>29</v>
      </c>
      <c r="K3587" s="6"/>
      <c r="L3587" s="6"/>
      <c r="M3587" s="6"/>
      <c r="N3587" s="6"/>
      <c r="O3587" s="6"/>
      <c r="P3587" s="6"/>
      <c r="Q3587" s="6"/>
      <c r="R3587" s="6"/>
      <c r="S3587" s="6"/>
      <c r="T3587" s="6"/>
      <c r="U3587" s="6"/>
      <c r="V3587" s="6"/>
      <c r="W3587" s="6"/>
      <c r="X3587" s="6"/>
      <c r="Y3587" s="6"/>
      <c r="Z3587" s="6"/>
      <c r="AA3587" s="6"/>
      <c r="AB3587" s="6"/>
      <c r="AC3587" s="6"/>
    </row>
    <row r="3588" spans="1:29" ht="15.75" thickBot="1" x14ac:dyDescent="0.3">
      <c r="A3588" s="65"/>
      <c r="J3588" s="6">
        <v>30</v>
      </c>
      <c r="K3588" s="6"/>
      <c r="L3588" s="6"/>
      <c r="M3588" s="6"/>
      <c r="N3588" s="6"/>
      <c r="O3588" s="6"/>
      <c r="P3588" s="6"/>
      <c r="Q3588" s="6"/>
      <c r="R3588" s="6"/>
      <c r="S3588" s="6"/>
      <c r="T3588" s="6"/>
      <c r="U3588" s="6"/>
      <c r="V3588" s="6"/>
      <c r="W3588" s="6"/>
      <c r="X3588" s="6"/>
      <c r="Y3588" s="6"/>
      <c r="Z3588" s="6"/>
      <c r="AA3588" s="6"/>
      <c r="AB3588" s="6"/>
      <c r="AC3588" s="6"/>
    </row>
    <row r="3589" spans="1:29" x14ac:dyDescent="0.25">
      <c r="A3589" s="254" t="s">
        <v>631</v>
      </c>
      <c r="B3589" s="255"/>
      <c r="C3589" s="255"/>
      <c r="D3589" s="255"/>
      <c r="J3589" s="6">
        <v>31</v>
      </c>
      <c r="K3589" s="6"/>
      <c r="L3589" s="6"/>
      <c r="M3589" s="6"/>
      <c r="N3589" s="6"/>
      <c r="O3589" s="6"/>
      <c r="P3589" s="6"/>
      <c r="Q3589" s="6"/>
      <c r="R3589" s="6"/>
      <c r="S3589" s="6"/>
      <c r="T3589" s="6"/>
      <c r="U3589" s="6"/>
      <c r="V3589" s="6"/>
      <c r="W3589" s="6"/>
      <c r="X3589" s="6"/>
      <c r="Y3589" s="6"/>
      <c r="Z3589" s="6"/>
      <c r="AA3589" s="6"/>
      <c r="AB3589" s="6"/>
      <c r="AC3589" s="6"/>
    </row>
    <row r="3590" spans="1:29" x14ac:dyDescent="0.25">
      <c r="A3590" s="262" t="s">
        <v>632</v>
      </c>
      <c r="B3590" s="263"/>
      <c r="C3590" s="263"/>
      <c r="D3590" s="263"/>
      <c r="J3590" s="6">
        <v>32</v>
      </c>
      <c r="K3590" s="6"/>
      <c r="L3590" s="6"/>
      <c r="M3590" s="6"/>
      <c r="N3590" s="6"/>
      <c r="O3590" s="6"/>
      <c r="P3590" s="6"/>
      <c r="Q3590" s="6"/>
      <c r="R3590" s="6"/>
      <c r="S3590" s="6"/>
      <c r="T3590" s="6"/>
      <c r="U3590" s="6"/>
      <c r="V3590" s="6"/>
      <c r="W3590" s="6"/>
      <c r="X3590" s="6"/>
      <c r="Y3590" s="6"/>
      <c r="Z3590" s="6"/>
      <c r="AA3590" s="6"/>
      <c r="AB3590" s="6"/>
      <c r="AC3590" s="6"/>
    </row>
    <row r="3591" spans="1:29" ht="15.75" thickBot="1" x14ac:dyDescent="0.3">
      <c r="A3591" s="256" t="s">
        <v>633</v>
      </c>
      <c r="B3591" s="257"/>
      <c r="C3591" s="257"/>
      <c r="D3591" s="257"/>
      <c r="J3591" s="6">
        <v>33</v>
      </c>
      <c r="K3591" s="6"/>
      <c r="L3591" s="6"/>
      <c r="M3591" s="6"/>
      <c r="N3591" s="6"/>
      <c r="O3591" s="6"/>
      <c r="P3591" s="6"/>
      <c r="Q3591" s="6"/>
      <c r="R3591" s="6"/>
      <c r="S3591" s="6"/>
      <c r="T3591" s="6"/>
      <c r="U3591" s="6"/>
      <c r="V3591" s="6"/>
      <c r="W3591" s="6"/>
      <c r="X3591" s="6"/>
      <c r="Y3591" s="6"/>
      <c r="Z3591" s="6"/>
      <c r="AA3591" s="6"/>
      <c r="AB3591" s="6"/>
      <c r="AC3591" s="6"/>
    </row>
    <row r="3592" spans="1:29" ht="27" thickBot="1" x14ac:dyDescent="0.3">
      <c r="A3592" s="98" t="s">
        <v>634</v>
      </c>
      <c r="B3592" s="83" t="s">
        <v>635</v>
      </c>
      <c r="C3592" s="83" t="s">
        <v>566</v>
      </c>
      <c r="D3592" s="85" t="s">
        <v>592</v>
      </c>
      <c r="K3592" s="121" t="s">
        <v>1123</v>
      </c>
      <c r="L3592" s="121" t="s">
        <v>1124</v>
      </c>
      <c r="M3592" s="121" t="str">
        <f>A3578</f>
        <v>Prueba del rango estudentizado de Tukey (HSD) para NFPCM2</v>
      </c>
      <c r="N3592" s="120"/>
      <c r="S3592" s="122" t="str">
        <f>K3592</f>
        <v>Factor</v>
      </c>
      <c r="T3592" s="122" t="str">
        <f>L3592</f>
        <v>Nivel</v>
      </c>
      <c r="U3592" s="114"/>
      <c r="V3592" s="123"/>
      <c r="W3592" s="6"/>
      <c r="X3592" s="6"/>
      <c r="Y3592" s="6"/>
      <c r="Z3592" s="6"/>
      <c r="AA3592" s="6"/>
      <c r="AB3592" s="6"/>
      <c r="AC3592" s="6"/>
    </row>
    <row r="3593" spans="1:29" ht="16.5" thickBot="1" x14ac:dyDescent="0.3">
      <c r="A3593" s="99" t="s">
        <v>592</v>
      </c>
      <c r="B3593" s="68">
        <v>14.625</v>
      </c>
      <c r="C3593" s="68">
        <v>16</v>
      </c>
      <c r="D3593" s="86" t="s">
        <v>45</v>
      </c>
      <c r="J3593" s="6"/>
      <c r="K3593" s="228" t="s">
        <v>1125</v>
      </c>
      <c r="L3593" s="124" t="str">
        <f>D3593</f>
        <v>Con</v>
      </c>
      <c r="M3593" s="125">
        <f>B3593</f>
        <v>14.625</v>
      </c>
      <c r="N3593" s="125" t="str">
        <f>A3593</f>
        <v>A</v>
      </c>
      <c r="S3593" s="230" t="str">
        <f>K3593</f>
        <v>Enmienda (A)</v>
      </c>
      <c r="T3593" s="126" t="str">
        <f>L3593</f>
        <v>Con</v>
      </c>
      <c r="U3593" s="127">
        <f>M3593</f>
        <v>14.625</v>
      </c>
      <c r="V3593" s="128" t="str">
        <f>N3593</f>
        <v>A</v>
      </c>
      <c r="W3593" s="6"/>
      <c r="X3593" s="6"/>
      <c r="Y3593" s="6"/>
      <c r="Z3593" s="6"/>
      <c r="AA3593" s="6"/>
      <c r="AB3593" s="6"/>
      <c r="AC3593" s="6"/>
    </row>
    <row r="3594" spans="1:29" ht="16.5" thickBot="1" x14ac:dyDescent="0.3">
      <c r="A3594" s="99" t="s">
        <v>592</v>
      </c>
      <c r="B3594" s="68"/>
      <c r="C3594" s="68"/>
      <c r="D3594" s="86"/>
      <c r="J3594" s="6"/>
      <c r="K3594" s="229"/>
      <c r="L3594" s="124" t="str">
        <f>D3595</f>
        <v>Sin</v>
      </c>
      <c r="M3594" s="125">
        <f>B3595</f>
        <v>11.938000000000001</v>
      </c>
      <c r="N3594" s="125" t="str">
        <f>A3595</f>
        <v>A</v>
      </c>
      <c r="S3594" s="227"/>
      <c r="T3594" s="129" t="str">
        <f>L3594</f>
        <v>Sin</v>
      </c>
      <c r="U3594" s="130">
        <f>M3594</f>
        <v>11.938000000000001</v>
      </c>
      <c r="V3594" s="131" t="str">
        <f>N3594</f>
        <v>A</v>
      </c>
      <c r="W3594" s="6"/>
      <c r="X3594" s="6"/>
      <c r="Y3594" s="6"/>
      <c r="Z3594" s="6"/>
      <c r="AA3594" s="6"/>
      <c r="AB3594" s="6"/>
      <c r="AC3594" s="6"/>
    </row>
    <row r="3595" spans="1:29" x14ac:dyDescent="0.25">
      <c r="A3595" s="100" t="s">
        <v>592</v>
      </c>
      <c r="B3595" s="77">
        <v>11.938000000000001</v>
      </c>
      <c r="C3595" s="77">
        <v>16</v>
      </c>
      <c r="D3595" s="87" t="s">
        <v>47</v>
      </c>
      <c r="J3595" s="6">
        <v>1</v>
      </c>
      <c r="K3595" s="6"/>
      <c r="L3595" s="6"/>
      <c r="M3595" s="6"/>
      <c r="N3595" s="6"/>
      <c r="O3595" s="6"/>
      <c r="P3595" s="6"/>
      <c r="Q3595" s="6"/>
      <c r="R3595" s="6"/>
      <c r="S3595" s="6"/>
      <c r="T3595" s="6"/>
      <c r="U3595" s="6"/>
      <c r="V3595" s="6"/>
      <c r="W3595" s="6"/>
      <c r="X3595" s="6"/>
      <c r="Y3595" s="6"/>
      <c r="Z3595" s="6"/>
      <c r="AA3595" s="6"/>
      <c r="AB3595" s="6"/>
      <c r="AC3595" s="6"/>
    </row>
    <row r="3596" spans="1:29" x14ac:dyDescent="0.25">
      <c r="A3596" s="79"/>
      <c r="J3596" s="6">
        <v>2</v>
      </c>
      <c r="K3596" s="6"/>
      <c r="L3596" s="6"/>
      <c r="M3596" s="6"/>
      <c r="N3596" s="6"/>
      <c r="O3596" s="6"/>
      <c r="P3596" s="6"/>
      <c r="Q3596" s="6"/>
      <c r="R3596" s="6"/>
      <c r="S3596" s="6"/>
      <c r="T3596" s="6"/>
      <c r="U3596" s="6"/>
      <c r="V3596" s="6"/>
      <c r="W3596" s="6"/>
      <c r="X3596" s="6"/>
      <c r="Y3596" s="6"/>
      <c r="Z3596" s="6"/>
      <c r="AA3596" s="6"/>
      <c r="AB3596" s="6"/>
      <c r="AC3596" s="6"/>
    </row>
    <row r="3597" spans="1:29" x14ac:dyDescent="0.25">
      <c r="A3597" s="79"/>
      <c r="J3597" s="6">
        <v>3</v>
      </c>
      <c r="K3597" s="6"/>
      <c r="L3597" s="6"/>
      <c r="M3597" s="6"/>
      <c r="N3597" s="6"/>
      <c r="O3597" s="6"/>
      <c r="P3597" s="6"/>
      <c r="Q3597" s="6"/>
      <c r="R3597" s="6"/>
      <c r="S3597" s="6"/>
      <c r="T3597" s="6"/>
      <c r="U3597" s="6"/>
      <c r="V3597" s="6"/>
      <c r="W3597" s="6"/>
      <c r="X3597" s="6"/>
      <c r="Y3597" s="6"/>
      <c r="Z3597" s="6"/>
      <c r="AA3597" s="6"/>
      <c r="AB3597" s="6"/>
      <c r="AC3597" s="6"/>
    </row>
    <row r="3598" spans="1:29" x14ac:dyDescent="0.25">
      <c r="J3598" s="6">
        <v>4</v>
      </c>
      <c r="K3598" s="6"/>
      <c r="L3598" s="6"/>
      <c r="M3598" s="6"/>
      <c r="N3598" s="6"/>
      <c r="O3598" s="6"/>
      <c r="P3598" s="6"/>
      <c r="Q3598" s="6"/>
      <c r="R3598" s="6"/>
      <c r="S3598" s="6"/>
      <c r="T3598" s="6"/>
      <c r="U3598" s="6"/>
      <c r="V3598" s="6"/>
      <c r="W3598" s="6"/>
      <c r="X3598" s="6"/>
      <c r="Y3598" s="6"/>
      <c r="Z3598" s="6"/>
      <c r="AA3598" s="6"/>
      <c r="AB3598" s="6"/>
      <c r="AC3598" s="6"/>
    </row>
    <row r="3599" spans="1:29" x14ac:dyDescent="0.25">
      <c r="A3599" s="80"/>
      <c r="J3599" s="6">
        <v>5</v>
      </c>
      <c r="K3599" s="6"/>
      <c r="L3599" s="6"/>
      <c r="M3599" s="6"/>
      <c r="N3599" s="6"/>
      <c r="O3599" s="6"/>
      <c r="P3599" s="6"/>
      <c r="Q3599" s="6"/>
      <c r="R3599" s="6"/>
      <c r="S3599" s="6"/>
      <c r="T3599" s="6"/>
      <c r="U3599" s="6"/>
      <c r="V3599" s="6"/>
    </row>
    <row r="3600" spans="1:29" ht="31.5" x14ac:dyDescent="0.25">
      <c r="A3600" s="64" t="s">
        <v>590</v>
      </c>
      <c r="J3600" s="6">
        <v>6</v>
      </c>
      <c r="K3600" s="6"/>
      <c r="L3600" s="6"/>
      <c r="M3600" s="6"/>
      <c r="N3600" s="6"/>
      <c r="O3600" s="6"/>
      <c r="P3600" s="6"/>
      <c r="Q3600" s="6"/>
      <c r="R3600" s="6"/>
      <c r="S3600" s="6"/>
      <c r="T3600" s="6"/>
      <c r="U3600" s="6"/>
      <c r="V3600" s="6"/>
    </row>
    <row r="3601" spans="1:22" x14ac:dyDescent="0.25">
      <c r="A3601" s="79"/>
      <c r="J3601" s="6">
        <v>7</v>
      </c>
      <c r="K3601" s="6"/>
      <c r="L3601" s="6"/>
      <c r="M3601" s="6"/>
      <c r="N3601" s="6"/>
      <c r="O3601" s="6"/>
      <c r="P3601" s="6"/>
      <c r="Q3601" s="6"/>
      <c r="R3601" s="6"/>
      <c r="S3601" s="6"/>
      <c r="T3601" s="6"/>
      <c r="U3601" s="6"/>
      <c r="V3601" s="6"/>
    </row>
    <row r="3602" spans="1:22" ht="25.5" x14ac:dyDescent="0.25">
      <c r="A3602" s="81" t="s">
        <v>595</v>
      </c>
      <c r="J3602" s="6">
        <v>8</v>
      </c>
      <c r="K3602" s="6"/>
      <c r="L3602" s="6"/>
      <c r="M3602" s="6"/>
      <c r="N3602" s="6"/>
      <c r="O3602" s="6"/>
      <c r="P3602" s="6"/>
      <c r="Q3602" s="6"/>
      <c r="R3602" s="6"/>
      <c r="S3602" s="6"/>
      <c r="T3602" s="6"/>
      <c r="U3602" s="6"/>
      <c r="V3602" s="6"/>
    </row>
    <row r="3603" spans="1:22" x14ac:dyDescent="0.25">
      <c r="A3603" s="81"/>
      <c r="J3603" s="6">
        <v>9</v>
      </c>
      <c r="K3603" s="6"/>
      <c r="L3603" s="6"/>
      <c r="M3603" s="6"/>
      <c r="N3603" s="6"/>
      <c r="O3603" s="6"/>
      <c r="P3603" s="6"/>
      <c r="Q3603" s="6"/>
      <c r="R3603" s="6"/>
      <c r="S3603" s="6"/>
      <c r="T3603" s="6"/>
      <c r="U3603" s="6"/>
      <c r="V3603" s="6"/>
    </row>
    <row r="3604" spans="1:22" x14ac:dyDescent="0.25">
      <c r="A3604" s="65"/>
      <c r="J3604" s="6">
        <v>10</v>
      </c>
      <c r="K3604" s="6"/>
      <c r="L3604" s="6"/>
      <c r="M3604" s="6"/>
      <c r="N3604" s="6"/>
      <c r="O3604" s="6"/>
      <c r="P3604" s="6"/>
      <c r="Q3604" s="6"/>
      <c r="R3604" s="6"/>
      <c r="S3604" s="6"/>
      <c r="T3604" s="6"/>
      <c r="U3604" s="6"/>
      <c r="V3604" s="6"/>
    </row>
    <row r="3605" spans="1:22" x14ac:dyDescent="0.25">
      <c r="A3605" s="65"/>
      <c r="J3605" s="6">
        <v>11</v>
      </c>
      <c r="K3605" s="6"/>
      <c r="L3605" s="6"/>
      <c r="M3605" s="6"/>
      <c r="N3605" s="6"/>
      <c r="O3605" s="6"/>
      <c r="P3605" s="6"/>
      <c r="Q3605" s="6"/>
      <c r="R3605" s="6"/>
      <c r="S3605" s="6"/>
      <c r="T3605" s="6"/>
      <c r="U3605" s="6"/>
      <c r="V3605" s="6"/>
    </row>
    <row r="3606" spans="1:22" x14ac:dyDescent="0.25">
      <c r="A3606" s="79"/>
      <c r="J3606" s="6">
        <v>12</v>
      </c>
      <c r="K3606" s="6"/>
      <c r="L3606" s="6"/>
      <c r="M3606" s="6"/>
      <c r="N3606" s="6"/>
      <c r="O3606" s="6"/>
      <c r="P3606" s="6"/>
      <c r="Q3606" s="6"/>
      <c r="R3606" s="6"/>
      <c r="S3606" s="6"/>
      <c r="T3606" s="6"/>
      <c r="U3606" s="6"/>
      <c r="V3606" s="6"/>
    </row>
    <row r="3607" spans="1:22" x14ac:dyDescent="0.25">
      <c r="A3607" s="79"/>
      <c r="J3607" s="6">
        <v>13</v>
      </c>
      <c r="K3607" s="6"/>
      <c r="L3607" s="6"/>
      <c r="M3607" s="6"/>
      <c r="N3607" s="6"/>
      <c r="O3607" s="6"/>
      <c r="P3607" s="6"/>
      <c r="Q3607" s="6"/>
      <c r="R3607" s="6"/>
      <c r="S3607" s="6"/>
      <c r="T3607" s="6"/>
      <c r="U3607" s="6"/>
      <c r="V3607" s="6"/>
    </row>
    <row r="3608" spans="1:22" x14ac:dyDescent="0.25">
      <c r="J3608" s="6">
        <v>14</v>
      </c>
      <c r="K3608" s="6"/>
      <c r="L3608" s="6"/>
      <c r="M3608" s="6"/>
      <c r="N3608" s="6"/>
      <c r="O3608" s="6"/>
      <c r="P3608" s="6"/>
      <c r="Q3608" s="6"/>
      <c r="R3608" s="6"/>
      <c r="S3608" s="6"/>
      <c r="T3608" s="6"/>
      <c r="U3608" s="6"/>
      <c r="V3608" s="6"/>
    </row>
    <row r="3609" spans="1:22" x14ac:dyDescent="0.25">
      <c r="A3609" s="80"/>
      <c r="J3609" s="6">
        <v>15</v>
      </c>
      <c r="K3609" s="6"/>
      <c r="L3609" s="6"/>
      <c r="M3609" s="6"/>
      <c r="N3609" s="6"/>
      <c r="O3609" s="6"/>
      <c r="P3609" s="6"/>
      <c r="Q3609" s="6"/>
      <c r="R3609" s="6"/>
      <c r="S3609" s="6"/>
      <c r="T3609" s="6"/>
      <c r="U3609" s="6"/>
      <c r="V3609" s="6"/>
    </row>
    <row r="3610" spans="1:22" ht="31.5" x14ac:dyDescent="0.25">
      <c r="A3610" s="64" t="s">
        <v>590</v>
      </c>
      <c r="J3610" s="6">
        <v>16</v>
      </c>
      <c r="K3610" s="6"/>
      <c r="L3610" s="6"/>
      <c r="M3610" s="6"/>
      <c r="N3610" s="6"/>
      <c r="O3610" s="6"/>
      <c r="P3610" s="6"/>
      <c r="Q3610" s="6"/>
      <c r="R3610" s="6"/>
      <c r="S3610" s="6"/>
      <c r="T3610" s="6"/>
      <c r="U3610" s="6"/>
      <c r="V3610" s="6"/>
    </row>
    <row r="3611" spans="1:22" x14ac:dyDescent="0.25">
      <c r="A3611" s="79"/>
      <c r="J3611" s="6">
        <v>17</v>
      </c>
      <c r="K3611" s="6"/>
      <c r="L3611" s="6"/>
      <c r="M3611" s="6"/>
      <c r="N3611" s="6"/>
      <c r="O3611" s="6"/>
      <c r="P3611" s="6"/>
      <c r="Q3611" s="6"/>
      <c r="R3611" s="6"/>
      <c r="S3611" s="6"/>
      <c r="T3611" s="6"/>
      <c r="U3611" s="6"/>
      <c r="V3611" s="6"/>
    </row>
    <row r="3612" spans="1:22" ht="25.5" x14ac:dyDescent="0.25">
      <c r="A3612" s="81" t="s">
        <v>595</v>
      </c>
      <c r="J3612" s="6">
        <v>18</v>
      </c>
      <c r="K3612" s="6"/>
      <c r="L3612" s="6"/>
      <c r="M3612" s="6"/>
      <c r="N3612" s="6"/>
      <c r="O3612" s="6"/>
      <c r="P3612" s="6"/>
      <c r="Q3612" s="6"/>
      <c r="R3612" s="6"/>
      <c r="S3612" s="6"/>
      <c r="T3612" s="6"/>
      <c r="U3612" s="6"/>
      <c r="V3612" s="6"/>
    </row>
    <row r="3613" spans="1:22" x14ac:dyDescent="0.25">
      <c r="A3613" s="81"/>
      <c r="J3613" s="6">
        <v>19</v>
      </c>
      <c r="K3613" s="6"/>
      <c r="L3613" s="6"/>
      <c r="M3613" s="6"/>
      <c r="N3613" s="6"/>
      <c r="O3613" s="6"/>
      <c r="P3613" s="6"/>
      <c r="Q3613" s="6"/>
      <c r="R3613" s="6"/>
      <c r="S3613" s="6"/>
      <c r="T3613" s="6"/>
      <c r="U3613" s="6"/>
      <c r="V3613" s="6"/>
    </row>
    <row r="3614" spans="1:22" ht="89.25" x14ac:dyDescent="0.25">
      <c r="A3614" s="81" t="s">
        <v>901</v>
      </c>
      <c r="J3614" s="6">
        <v>20</v>
      </c>
      <c r="K3614" s="6"/>
      <c r="L3614" s="6"/>
      <c r="M3614" s="6"/>
      <c r="N3614" s="6"/>
      <c r="O3614" s="6"/>
      <c r="P3614" s="6"/>
      <c r="Q3614" s="6"/>
      <c r="R3614" s="6"/>
      <c r="S3614" s="6"/>
      <c r="T3614" s="6"/>
      <c r="U3614" s="6"/>
      <c r="V3614" s="6"/>
    </row>
    <row r="3615" spans="1:22" x14ac:dyDescent="0.25">
      <c r="A3615" s="65"/>
      <c r="J3615" s="6">
        <v>21</v>
      </c>
      <c r="K3615" s="6"/>
      <c r="L3615" s="6"/>
      <c r="M3615" s="6"/>
      <c r="N3615" s="6"/>
      <c r="O3615" s="6"/>
      <c r="P3615" s="6"/>
      <c r="Q3615" s="6"/>
      <c r="R3615" s="6"/>
      <c r="S3615" s="6"/>
      <c r="T3615" s="6"/>
      <c r="U3615" s="6"/>
      <c r="V3615" s="6"/>
    </row>
    <row r="3616" spans="1:22" x14ac:dyDescent="0.25">
      <c r="A3616" s="65"/>
      <c r="J3616" s="6">
        <v>22</v>
      </c>
      <c r="K3616" s="6"/>
      <c r="L3616" s="6"/>
      <c r="M3616" s="6"/>
      <c r="N3616" s="6"/>
      <c r="O3616" s="6"/>
      <c r="P3616" s="6"/>
      <c r="Q3616" s="6"/>
      <c r="R3616" s="6"/>
      <c r="S3616" s="6"/>
      <c r="T3616" s="6"/>
      <c r="U3616" s="6"/>
      <c r="V3616" s="6"/>
    </row>
    <row r="3617" spans="1:22" ht="140.25" x14ac:dyDescent="0.25">
      <c r="A3617" s="96" t="s">
        <v>624</v>
      </c>
      <c r="B3617" s="97" t="s">
        <v>625</v>
      </c>
      <c r="J3617" s="6">
        <v>23</v>
      </c>
      <c r="K3617" s="6"/>
      <c r="L3617" s="6"/>
      <c r="M3617" s="6"/>
      <c r="N3617" s="6"/>
      <c r="O3617" s="6"/>
      <c r="P3617" s="6"/>
      <c r="Q3617" s="6"/>
      <c r="R3617" s="6"/>
      <c r="S3617" s="6"/>
      <c r="T3617" s="6"/>
      <c r="U3617" s="6"/>
      <c r="V3617" s="6"/>
    </row>
    <row r="3618" spans="1:22" ht="15.75" thickBot="1" x14ac:dyDescent="0.3">
      <c r="A3618" s="65"/>
      <c r="J3618" s="6">
        <v>24</v>
      </c>
      <c r="K3618" s="6"/>
      <c r="L3618" s="6"/>
      <c r="M3618" s="6"/>
      <c r="N3618" s="6"/>
      <c r="O3618" s="6"/>
      <c r="P3618" s="6"/>
      <c r="Q3618" s="6"/>
      <c r="R3618" s="6"/>
      <c r="S3618" s="6"/>
      <c r="T3618" s="6"/>
      <c r="U3618" s="6"/>
      <c r="V3618" s="6"/>
    </row>
    <row r="3619" spans="1:22" ht="15.75" thickBot="1" x14ac:dyDescent="0.3">
      <c r="A3619" s="88" t="s">
        <v>626</v>
      </c>
      <c r="B3619" s="89">
        <v>0.05</v>
      </c>
      <c r="J3619" s="6">
        <v>25</v>
      </c>
      <c r="K3619" s="6"/>
      <c r="L3619" s="6"/>
      <c r="M3619" s="6"/>
      <c r="N3619" s="6"/>
      <c r="O3619" s="6"/>
      <c r="P3619" s="6"/>
      <c r="Q3619" s="6"/>
      <c r="R3619" s="6"/>
      <c r="S3619" s="6"/>
      <c r="T3619" s="6"/>
      <c r="U3619" s="6"/>
      <c r="V3619" s="6"/>
    </row>
    <row r="3620" spans="1:22" ht="39" thickBot="1" x14ac:dyDescent="0.3">
      <c r="A3620" s="110" t="s">
        <v>627</v>
      </c>
      <c r="B3620" s="74">
        <v>18</v>
      </c>
      <c r="J3620" s="6">
        <v>26</v>
      </c>
      <c r="K3620" s="6"/>
      <c r="L3620" s="6"/>
      <c r="M3620" s="6"/>
      <c r="N3620" s="6"/>
      <c r="O3620" s="6"/>
      <c r="P3620" s="6"/>
      <c r="Q3620" s="6"/>
      <c r="R3620" s="6"/>
      <c r="S3620" s="6"/>
      <c r="T3620" s="6"/>
      <c r="U3620" s="6"/>
      <c r="V3620" s="6"/>
    </row>
    <row r="3621" spans="1:22" ht="39" thickBot="1" x14ac:dyDescent="0.3">
      <c r="A3621" s="110" t="s">
        <v>628</v>
      </c>
      <c r="B3621" s="74">
        <v>53.239579999999997</v>
      </c>
      <c r="J3621" s="6">
        <v>27</v>
      </c>
      <c r="K3621" s="6"/>
      <c r="L3621" s="6"/>
      <c r="M3621" s="6"/>
      <c r="N3621" s="6"/>
      <c r="O3621" s="6"/>
      <c r="P3621" s="6"/>
      <c r="Q3621" s="6"/>
      <c r="R3621" s="6"/>
      <c r="S3621" s="6"/>
      <c r="T3621" s="6"/>
      <c r="U3621" s="6"/>
      <c r="V3621" s="6"/>
    </row>
    <row r="3622" spans="1:22" ht="64.5" thickBot="1" x14ac:dyDescent="0.3">
      <c r="A3622" s="110" t="s">
        <v>629</v>
      </c>
      <c r="B3622" s="74">
        <v>2.97105</v>
      </c>
      <c r="J3622" s="6">
        <v>28</v>
      </c>
      <c r="K3622" s="6"/>
      <c r="L3622" s="6"/>
      <c r="M3622" s="6"/>
      <c r="N3622" s="6"/>
      <c r="O3622" s="6"/>
      <c r="P3622" s="6"/>
      <c r="Q3622" s="6"/>
      <c r="R3622" s="6"/>
      <c r="S3622" s="6"/>
      <c r="T3622" s="6"/>
      <c r="U3622" s="6"/>
      <c r="V3622" s="6"/>
    </row>
    <row r="3623" spans="1:22" ht="38.25" x14ac:dyDescent="0.25">
      <c r="A3623" s="109" t="s">
        <v>630</v>
      </c>
      <c r="B3623" s="78">
        <v>5.4196</v>
      </c>
      <c r="J3623" s="6">
        <v>29</v>
      </c>
      <c r="K3623" s="6"/>
      <c r="L3623" s="6"/>
      <c r="M3623" s="6"/>
      <c r="N3623" s="6"/>
      <c r="O3623" s="6"/>
      <c r="P3623" s="6"/>
      <c r="Q3623" s="6"/>
      <c r="R3623" s="6"/>
      <c r="S3623" s="6"/>
      <c r="T3623" s="6"/>
      <c r="U3623" s="6"/>
      <c r="V3623" s="6"/>
    </row>
    <row r="3624" spans="1:22" ht="15.75" thickBot="1" x14ac:dyDescent="0.3">
      <c r="A3624" s="65"/>
      <c r="J3624" s="6">
        <v>30</v>
      </c>
      <c r="K3624" s="6"/>
      <c r="L3624" s="6"/>
      <c r="M3624" s="6"/>
      <c r="N3624" s="6"/>
      <c r="O3624" s="6"/>
      <c r="P3624" s="6"/>
      <c r="Q3624" s="6"/>
      <c r="R3624" s="6"/>
      <c r="S3624" s="6"/>
      <c r="T3624" s="6"/>
      <c r="U3624" s="6"/>
      <c r="V3624" s="6"/>
    </row>
    <row r="3625" spans="1:22" x14ac:dyDescent="0.25">
      <c r="A3625" s="254" t="s">
        <v>631</v>
      </c>
      <c r="B3625" s="255"/>
      <c r="C3625" s="255"/>
      <c r="D3625" s="255"/>
      <c r="J3625" s="6">
        <v>31</v>
      </c>
      <c r="K3625" s="6"/>
      <c r="L3625" s="6"/>
      <c r="M3625" s="6"/>
      <c r="N3625" s="6"/>
      <c r="O3625" s="6"/>
      <c r="P3625" s="6"/>
      <c r="Q3625" s="6"/>
      <c r="R3625" s="6"/>
      <c r="S3625" s="6"/>
      <c r="T3625" s="6"/>
      <c r="U3625" s="6"/>
      <c r="V3625" s="6"/>
    </row>
    <row r="3626" spans="1:22" x14ac:dyDescent="0.25">
      <c r="A3626" s="262" t="s">
        <v>632</v>
      </c>
      <c r="B3626" s="263"/>
      <c r="C3626" s="263"/>
      <c r="D3626" s="263"/>
      <c r="J3626" s="6">
        <v>32</v>
      </c>
      <c r="K3626" s="6"/>
      <c r="L3626" s="6"/>
      <c r="M3626" s="6"/>
      <c r="N3626" s="6"/>
      <c r="O3626" s="6"/>
      <c r="P3626" s="6"/>
      <c r="Q3626" s="6"/>
      <c r="R3626" s="6"/>
      <c r="S3626" s="6"/>
      <c r="T3626" s="6"/>
      <c r="U3626" s="6"/>
      <c r="V3626" s="6"/>
    </row>
    <row r="3627" spans="1:22" ht="15.75" thickBot="1" x14ac:dyDescent="0.3">
      <c r="A3627" s="256" t="s">
        <v>633</v>
      </c>
      <c r="B3627" s="257"/>
      <c r="C3627" s="257"/>
      <c r="D3627" s="257"/>
      <c r="J3627" s="6">
        <v>33</v>
      </c>
      <c r="K3627" s="6"/>
      <c r="L3627" s="6"/>
      <c r="M3627" s="6"/>
      <c r="N3627" s="6"/>
      <c r="O3627" s="6"/>
      <c r="P3627" s="6"/>
      <c r="Q3627" s="6"/>
      <c r="R3627" s="6"/>
      <c r="S3627" s="6"/>
      <c r="T3627" s="6"/>
      <c r="U3627" s="6"/>
      <c r="V3627" s="6"/>
    </row>
    <row r="3628" spans="1:22" ht="27" thickBot="1" x14ac:dyDescent="0.3">
      <c r="A3628" s="98" t="s">
        <v>634</v>
      </c>
      <c r="B3628" s="83" t="s">
        <v>635</v>
      </c>
      <c r="C3628" s="83" t="s">
        <v>566</v>
      </c>
      <c r="D3628" s="85" t="s">
        <v>592</v>
      </c>
      <c r="K3628" s="121" t="s">
        <v>1123</v>
      </c>
      <c r="L3628" s="121" t="s">
        <v>1124</v>
      </c>
      <c r="M3628" s="121" t="str">
        <f>A3614</f>
        <v>Prueba del rango estudentizado de Tukey (HSD) para NFPCM3</v>
      </c>
      <c r="N3628" s="120"/>
      <c r="S3628" s="122" t="str">
        <f>K3628</f>
        <v>Factor</v>
      </c>
      <c r="T3628" s="122" t="str">
        <f>L3628</f>
        <v>Nivel</v>
      </c>
      <c r="U3628" s="114"/>
      <c r="V3628" s="123"/>
    </row>
    <row r="3629" spans="1:22" ht="16.5" thickBot="1" x14ac:dyDescent="0.3">
      <c r="A3629" s="99" t="s">
        <v>592</v>
      </c>
      <c r="B3629" s="68">
        <v>18.375</v>
      </c>
      <c r="C3629" s="68">
        <v>16</v>
      </c>
      <c r="D3629" s="86" t="s">
        <v>45</v>
      </c>
      <c r="J3629" s="6"/>
      <c r="K3629" s="228" t="s">
        <v>1125</v>
      </c>
      <c r="L3629" s="124" t="str">
        <f>D3629</f>
        <v>Con</v>
      </c>
      <c r="M3629" s="125">
        <f>B3629</f>
        <v>18.375</v>
      </c>
      <c r="N3629" s="125" t="str">
        <f>A3629</f>
        <v>A</v>
      </c>
      <c r="S3629" s="230" t="str">
        <f>K3629</f>
        <v>Enmienda (A)</v>
      </c>
      <c r="T3629" s="126" t="str">
        <f>L3629</f>
        <v>Con</v>
      </c>
      <c r="U3629" s="127">
        <f>M3629</f>
        <v>18.375</v>
      </c>
      <c r="V3629" s="128" t="str">
        <f>N3629</f>
        <v>A</v>
      </c>
    </row>
    <row r="3630" spans="1:22" ht="16.5" thickBot="1" x14ac:dyDescent="0.3">
      <c r="A3630" s="99"/>
      <c r="B3630" s="68"/>
      <c r="C3630" s="68"/>
      <c r="D3630" s="86"/>
      <c r="J3630" s="6"/>
      <c r="K3630" s="229"/>
      <c r="L3630" s="124" t="str">
        <f>D3631</f>
        <v>Sin</v>
      </c>
      <c r="M3630" s="125">
        <f>B3631</f>
        <v>10.188000000000001</v>
      </c>
      <c r="N3630" s="125" t="str">
        <f>A3631</f>
        <v>B</v>
      </c>
      <c r="S3630" s="227"/>
      <c r="T3630" s="129" t="str">
        <f>L3630</f>
        <v>Sin</v>
      </c>
      <c r="U3630" s="130">
        <f>M3630</f>
        <v>10.188000000000001</v>
      </c>
      <c r="V3630" s="131" t="str">
        <f>N3630</f>
        <v>B</v>
      </c>
    </row>
    <row r="3631" spans="1:22" x14ac:dyDescent="0.25">
      <c r="A3631" s="100" t="s">
        <v>593</v>
      </c>
      <c r="B3631" s="77">
        <v>10.188000000000001</v>
      </c>
      <c r="C3631" s="77">
        <v>16</v>
      </c>
      <c r="D3631" s="87" t="s">
        <v>47</v>
      </c>
      <c r="J3631" s="6">
        <v>1</v>
      </c>
      <c r="K3631" s="6"/>
      <c r="L3631" s="6"/>
      <c r="M3631" s="6"/>
      <c r="N3631" s="6"/>
      <c r="O3631" s="6"/>
      <c r="P3631" s="6"/>
      <c r="Q3631" s="6"/>
      <c r="R3631" s="6"/>
      <c r="S3631" s="6"/>
      <c r="T3631" s="6"/>
      <c r="U3631" s="6"/>
      <c r="V3631" s="6"/>
    </row>
    <row r="3632" spans="1:22" x14ac:dyDescent="0.25">
      <c r="A3632" s="79"/>
      <c r="J3632" s="6">
        <v>2</v>
      </c>
      <c r="K3632" s="6"/>
      <c r="L3632" s="6"/>
      <c r="M3632" s="6"/>
      <c r="N3632" s="6"/>
      <c r="O3632" s="6"/>
      <c r="P3632" s="6"/>
      <c r="Q3632" s="6"/>
      <c r="R3632" s="6"/>
      <c r="S3632" s="6"/>
      <c r="T3632" s="6"/>
      <c r="U3632" s="6"/>
      <c r="V3632" s="6"/>
    </row>
    <row r="3633" spans="1:22" x14ac:dyDescent="0.25">
      <c r="A3633" s="79"/>
      <c r="J3633" s="6">
        <v>3</v>
      </c>
      <c r="K3633" s="6"/>
      <c r="L3633" s="6"/>
      <c r="M3633" s="6"/>
      <c r="N3633" s="6"/>
      <c r="O3633" s="6"/>
      <c r="P3633" s="6"/>
      <c r="Q3633" s="6"/>
      <c r="R3633" s="6"/>
      <c r="S3633" s="6"/>
      <c r="T3633" s="6"/>
      <c r="U3633" s="6"/>
      <c r="V3633" s="6"/>
    </row>
    <row r="3634" spans="1:22" x14ac:dyDescent="0.25">
      <c r="J3634" s="6">
        <v>4</v>
      </c>
      <c r="K3634" s="6"/>
      <c r="L3634" s="6"/>
      <c r="M3634" s="6"/>
      <c r="N3634" s="6"/>
      <c r="O3634" s="6"/>
      <c r="P3634" s="6"/>
      <c r="Q3634" s="6"/>
      <c r="R3634" s="6"/>
      <c r="S3634" s="6"/>
      <c r="T3634" s="6"/>
      <c r="U3634" s="6"/>
      <c r="V3634" s="6"/>
    </row>
    <row r="3635" spans="1:22" x14ac:dyDescent="0.25">
      <c r="A3635" s="80"/>
      <c r="J3635" s="6">
        <v>5</v>
      </c>
      <c r="K3635" s="6"/>
      <c r="L3635" s="6"/>
      <c r="M3635" s="6"/>
      <c r="N3635" s="6"/>
      <c r="O3635" s="6"/>
      <c r="P3635" s="6"/>
      <c r="Q3635" s="6"/>
      <c r="R3635" s="6"/>
      <c r="S3635" s="6"/>
      <c r="T3635" s="6"/>
      <c r="U3635" s="6"/>
      <c r="V3635" s="6"/>
    </row>
    <row r="3636" spans="1:22" ht="31.5" x14ac:dyDescent="0.25">
      <c r="A3636" s="64" t="s">
        <v>590</v>
      </c>
      <c r="J3636" s="6">
        <v>6</v>
      </c>
      <c r="K3636" s="6"/>
      <c r="L3636" s="6"/>
      <c r="M3636" s="6"/>
      <c r="N3636" s="6"/>
      <c r="O3636" s="6"/>
      <c r="P3636" s="6"/>
      <c r="Q3636" s="6"/>
      <c r="R3636" s="6"/>
      <c r="S3636" s="6"/>
      <c r="T3636" s="6"/>
      <c r="U3636" s="6"/>
      <c r="V3636" s="6"/>
    </row>
    <row r="3637" spans="1:22" x14ac:dyDescent="0.25">
      <c r="A3637" s="79"/>
      <c r="J3637" s="6">
        <v>7</v>
      </c>
      <c r="K3637" s="6"/>
      <c r="L3637" s="6"/>
      <c r="M3637" s="6"/>
      <c r="N3637" s="6"/>
      <c r="O3637" s="6"/>
      <c r="P3637" s="6"/>
      <c r="Q3637" s="6"/>
      <c r="R3637" s="6"/>
      <c r="S3637" s="6"/>
      <c r="T3637" s="6"/>
      <c r="U3637" s="6"/>
      <c r="V3637" s="6"/>
    </row>
    <row r="3638" spans="1:22" ht="25.5" x14ac:dyDescent="0.25">
      <c r="A3638" s="81" t="s">
        <v>595</v>
      </c>
      <c r="J3638" s="6">
        <v>8</v>
      </c>
      <c r="K3638" s="6"/>
      <c r="L3638" s="6"/>
      <c r="M3638" s="6"/>
      <c r="N3638" s="6"/>
      <c r="O3638" s="6"/>
      <c r="P3638" s="6"/>
      <c r="Q3638" s="6"/>
      <c r="R3638" s="6"/>
      <c r="S3638" s="6"/>
      <c r="T3638" s="6"/>
      <c r="U3638" s="6"/>
      <c r="V3638" s="6"/>
    </row>
    <row r="3639" spans="1:22" x14ac:dyDescent="0.25">
      <c r="A3639" s="81"/>
      <c r="J3639" s="6">
        <v>9</v>
      </c>
      <c r="K3639" s="6"/>
      <c r="L3639" s="6"/>
      <c r="M3639" s="6"/>
      <c r="N3639" s="6"/>
      <c r="O3639" s="6"/>
      <c r="P3639" s="6"/>
      <c r="Q3639" s="6"/>
      <c r="R3639" s="6"/>
      <c r="S3639" s="6"/>
      <c r="T3639" s="6"/>
      <c r="U3639" s="6"/>
      <c r="V3639" s="6"/>
    </row>
    <row r="3640" spans="1:22" x14ac:dyDescent="0.25">
      <c r="A3640" s="65"/>
      <c r="J3640" s="6">
        <v>10</v>
      </c>
      <c r="K3640" s="6"/>
      <c r="L3640" s="6"/>
      <c r="M3640" s="6"/>
      <c r="N3640" s="6"/>
      <c r="O3640" s="6"/>
      <c r="P3640" s="6"/>
      <c r="Q3640" s="6"/>
      <c r="R3640" s="6"/>
      <c r="S3640" s="6"/>
      <c r="T3640" s="6"/>
      <c r="U3640" s="6"/>
      <c r="V3640" s="6"/>
    </row>
    <row r="3641" spans="1:22" x14ac:dyDescent="0.25">
      <c r="A3641" s="65"/>
      <c r="J3641" s="6">
        <v>11</v>
      </c>
      <c r="K3641" s="6"/>
      <c r="L3641" s="6"/>
      <c r="M3641" s="6"/>
      <c r="N3641" s="6"/>
      <c r="O3641" s="6"/>
      <c r="P3641" s="6"/>
      <c r="Q3641" s="6"/>
      <c r="R3641" s="6"/>
      <c r="S3641" s="6"/>
      <c r="T3641" s="6"/>
      <c r="U3641" s="6"/>
      <c r="V3641" s="6"/>
    </row>
    <row r="3642" spans="1:22" x14ac:dyDescent="0.25">
      <c r="A3642" s="79"/>
      <c r="J3642" s="6">
        <v>12</v>
      </c>
      <c r="K3642" s="6"/>
      <c r="L3642" s="6"/>
      <c r="M3642" s="6"/>
      <c r="N3642" s="6"/>
      <c r="O3642" s="6"/>
      <c r="P3642" s="6"/>
      <c r="Q3642" s="6"/>
      <c r="R3642" s="6"/>
      <c r="S3642" s="6"/>
      <c r="T3642" s="6"/>
      <c r="U3642" s="6"/>
      <c r="V3642" s="6"/>
    </row>
    <row r="3643" spans="1:22" x14ac:dyDescent="0.25">
      <c r="A3643" s="79"/>
      <c r="J3643" s="6">
        <v>13</v>
      </c>
      <c r="K3643" s="6"/>
      <c r="L3643" s="6"/>
      <c r="M3643" s="6"/>
      <c r="N3643" s="6"/>
      <c r="O3643" s="6"/>
      <c r="P3643" s="6"/>
      <c r="Q3643" s="6"/>
      <c r="R3643" s="6"/>
      <c r="S3643" s="6"/>
      <c r="T3643" s="6"/>
      <c r="U3643" s="6"/>
      <c r="V3643" s="6"/>
    </row>
    <row r="3644" spans="1:22" x14ac:dyDescent="0.25">
      <c r="J3644" s="6">
        <v>14</v>
      </c>
      <c r="K3644" s="6"/>
      <c r="L3644" s="6"/>
      <c r="M3644" s="6"/>
      <c r="N3644" s="6"/>
      <c r="O3644" s="6"/>
      <c r="P3644" s="6"/>
      <c r="Q3644" s="6"/>
      <c r="R3644" s="6"/>
      <c r="S3644" s="6"/>
      <c r="T3644" s="6"/>
      <c r="U3644" s="6"/>
      <c r="V3644" s="6"/>
    </row>
    <row r="3645" spans="1:22" x14ac:dyDescent="0.25">
      <c r="A3645" s="80"/>
      <c r="J3645" s="6">
        <v>15</v>
      </c>
      <c r="K3645" s="6"/>
      <c r="L3645" s="6"/>
      <c r="M3645" s="6"/>
      <c r="N3645" s="6"/>
      <c r="O3645" s="6"/>
      <c r="P3645" s="6"/>
      <c r="Q3645" s="6"/>
      <c r="R3645" s="6"/>
      <c r="S3645" s="6"/>
      <c r="T3645" s="6"/>
      <c r="U3645" s="6"/>
      <c r="V3645" s="6"/>
    </row>
    <row r="3646" spans="1:22" ht="31.5" x14ac:dyDescent="0.25">
      <c r="A3646" s="64" t="s">
        <v>590</v>
      </c>
      <c r="J3646" s="6">
        <v>16</v>
      </c>
      <c r="K3646" s="6"/>
      <c r="L3646" s="6"/>
      <c r="M3646" s="6"/>
      <c r="N3646" s="6"/>
      <c r="O3646" s="6"/>
      <c r="P3646" s="6"/>
      <c r="Q3646" s="6"/>
      <c r="R3646" s="6"/>
      <c r="S3646" s="6"/>
      <c r="T3646" s="6"/>
      <c r="U3646" s="6"/>
      <c r="V3646" s="6"/>
    </row>
    <row r="3647" spans="1:22" x14ac:dyDescent="0.25">
      <c r="A3647" s="79"/>
      <c r="J3647" s="6">
        <v>17</v>
      </c>
      <c r="K3647" s="6"/>
      <c r="L3647" s="6"/>
      <c r="M3647" s="6"/>
      <c r="N3647" s="6"/>
      <c r="O3647" s="6"/>
      <c r="P3647" s="6"/>
      <c r="Q3647" s="6"/>
      <c r="R3647" s="6"/>
      <c r="S3647" s="6"/>
      <c r="T3647" s="6"/>
      <c r="U3647" s="6"/>
      <c r="V3647" s="6"/>
    </row>
    <row r="3648" spans="1:22" ht="25.5" x14ac:dyDescent="0.25">
      <c r="A3648" s="81" t="s">
        <v>595</v>
      </c>
      <c r="J3648" s="6">
        <v>18</v>
      </c>
      <c r="K3648" s="6"/>
      <c r="L3648" s="6"/>
      <c r="M3648" s="6"/>
      <c r="N3648" s="6"/>
      <c r="O3648" s="6"/>
      <c r="P3648" s="6"/>
      <c r="Q3648" s="6"/>
      <c r="R3648" s="6"/>
      <c r="S3648" s="6"/>
      <c r="T3648" s="6"/>
      <c r="U3648" s="6"/>
      <c r="V3648" s="6"/>
    </row>
    <row r="3649" spans="1:22" x14ac:dyDescent="0.25">
      <c r="A3649" s="81"/>
      <c r="J3649" s="6">
        <v>19</v>
      </c>
      <c r="K3649" s="6"/>
      <c r="L3649" s="6"/>
      <c r="M3649" s="6"/>
      <c r="N3649" s="6"/>
      <c r="O3649" s="6"/>
      <c r="P3649" s="6"/>
      <c r="Q3649" s="6"/>
      <c r="R3649" s="6"/>
      <c r="S3649" s="6"/>
      <c r="T3649" s="6"/>
      <c r="U3649" s="6"/>
      <c r="V3649" s="6"/>
    </row>
    <row r="3650" spans="1:22" ht="89.25" x14ac:dyDescent="0.25">
      <c r="A3650" s="81" t="s">
        <v>902</v>
      </c>
      <c r="J3650" s="6">
        <v>20</v>
      </c>
      <c r="K3650" s="6"/>
      <c r="L3650" s="6"/>
      <c r="M3650" s="6"/>
      <c r="N3650" s="6"/>
      <c r="O3650" s="6"/>
      <c r="P3650" s="6"/>
      <c r="Q3650" s="6"/>
      <c r="R3650" s="6"/>
      <c r="S3650" s="6"/>
      <c r="T3650" s="6"/>
      <c r="U3650" s="6"/>
      <c r="V3650" s="6"/>
    </row>
    <row r="3651" spans="1:22" x14ac:dyDescent="0.25">
      <c r="A3651" s="65"/>
      <c r="J3651" s="6">
        <v>21</v>
      </c>
      <c r="K3651" s="6"/>
      <c r="L3651" s="6"/>
      <c r="M3651" s="6"/>
      <c r="N3651" s="6"/>
      <c r="O3651" s="6"/>
      <c r="P3651" s="6"/>
      <c r="Q3651" s="6"/>
      <c r="R3651" s="6"/>
      <c r="S3651" s="6"/>
      <c r="T3651" s="6"/>
      <c r="U3651" s="6"/>
      <c r="V3651" s="6"/>
    </row>
    <row r="3652" spans="1:22" x14ac:dyDescent="0.25">
      <c r="A3652" s="65"/>
      <c r="J3652" s="6">
        <v>22</v>
      </c>
      <c r="K3652" s="6"/>
      <c r="L3652" s="6"/>
      <c r="M3652" s="6"/>
      <c r="N3652" s="6"/>
      <c r="O3652" s="6"/>
      <c r="P3652" s="6"/>
      <c r="Q3652" s="6"/>
      <c r="R3652" s="6"/>
      <c r="S3652" s="6"/>
      <c r="T3652" s="6"/>
      <c r="U3652" s="6"/>
      <c r="V3652" s="6"/>
    </row>
    <row r="3653" spans="1:22" ht="140.25" x14ac:dyDescent="0.25">
      <c r="A3653" s="96" t="s">
        <v>624</v>
      </c>
      <c r="B3653" s="97" t="s">
        <v>625</v>
      </c>
      <c r="J3653" s="6">
        <v>23</v>
      </c>
      <c r="K3653" s="6"/>
      <c r="L3653" s="6"/>
      <c r="M3653" s="6"/>
      <c r="N3653" s="6"/>
      <c r="O3653" s="6"/>
      <c r="P3653" s="6"/>
      <c r="Q3653" s="6"/>
      <c r="R3653" s="6"/>
      <c r="S3653" s="6"/>
      <c r="T3653" s="6"/>
      <c r="U3653" s="6"/>
      <c r="V3653" s="6"/>
    </row>
    <row r="3654" spans="1:22" ht="15.75" thickBot="1" x14ac:dyDescent="0.3">
      <c r="A3654" s="65"/>
      <c r="J3654" s="6">
        <v>24</v>
      </c>
      <c r="K3654" s="6"/>
      <c r="L3654" s="6"/>
      <c r="M3654" s="6"/>
      <c r="N3654" s="6"/>
      <c r="O3654" s="6"/>
      <c r="P3654" s="6"/>
      <c r="Q3654" s="6"/>
      <c r="R3654" s="6"/>
      <c r="S3654" s="6"/>
      <c r="T3654" s="6"/>
      <c r="U3654" s="6"/>
      <c r="V3654" s="6"/>
    </row>
    <row r="3655" spans="1:22" ht="15.75" thickBot="1" x14ac:dyDescent="0.3">
      <c r="A3655" s="88" t="s">
        <v>626</v>
      </c>
      <c r="B3655" s="89">
        <v>0.05</v>
      </c>
      <c r="J3655" s="6">
        <v>25</v>
      </c>
      <c r="K3655" s="6"/>
      <c r="L3655" s="6"/>
      <c r="M3655" s="6"/>
      <c r="N3655" s="6"/>
      <c r="O3655" s="6"/>
      <c r="P3655" s="6"/>
      <c r="Q3655" s="6"/>
      <c r="R3655" s="6"/>
      <c r="S3655" s="6"/>
      <c r="T3655" s="6"/>
      <c r="U3655" s="6"/>
      <c r="V3655" s="6"/>
    </row>
    <row r="3656" spans="1:22" ht="39" thickBot="1" x14ac:dyDescent="0.3">
      <c r="A3656" s="110" t="s">
        <v>627</v>
      </c>
      <c r="B3656" s="74">
        <v>18</v>
      </c>
      <c r="J3656" s="6">
        <v>26</v>
      </c>
      <c r="K3656" s="6"/>
      <c r="L3656" s="6"/>
      <c r="M3656" s="6"/>
      <c r="N3656" s="6"/>
      <c r="O3656" s="6"/>
      <c r="P3656" s="6"/>
      <c r="Q3656" s="6"/>
      <c r="R3656" s="6"/>
      <c r="S3656" s="6"/>
      <c r="T3656" s="6"/>
      <c r="U3656" s="6"/>
      <c r="V3656" s="6"/>
    </row>
    <row r="3657" spans="1:22" ht="39" thickBot="1" x14ac:dyDescent="0.3">
      <c r="A3657" s="110" t="s">
        <v>628</v>
      </c>
      <c r="B3657" s="74">
        <v>61.645829999999997</v>
      </c>
      <c r="J3657" s="6">
        <v>27</v>
      </c>
      <c r="K3657" s="6"/>
      <c r="L3657" s="6"/>
      <c r="M3657" s="6"/>
      <c r="N3657" s="6"/>
      <c r="O3657" s="6"/>
      <c r="P3657" s="6"/>
      <c r="Q3657" s="6"/>
      <c r="R3657" s="6"/>
      <c r="S3657" s="6"/>
      <c r="T3657" s="6"/>
      <c r="U3657" s="6"/>
      <c r="V3657" s="6"/>
    </row>
    <row r="3658" spans="1:22" ht="64.5" thickBot="1" x14ac:dyDescent="0.3">
      <c r="A3658" s="110" t="s">
        <v>629</v>
      </c>
      <c r="B3658" s="74">
        <v>2.97105</v>
      </c>
      <c r="J3658" s="6">
        <v>28</v>
      </c>
      <c r="K3658" s="6"/>
      <c r="L3658" s="6"/>
      <c r="M3658" s="6"/>
      <c r="N3658" s="6"/>
      <c r="O3658" s="6"/>
      <c r="P3658" s="6"/>
      <c r="Q3658" s="6"/>
      <c r="R3658" s="6"/>
      <c r="S3658" s="6"/>
      <c r="T3658" s="6"/>
      <c r="U3658" s="6"/>
      <c r="V3658" s="6"/>
    </row>
    <row r="3659" spans="1:22" ht="38.25" x14ac:dyDescent="0.25">
      <c r="A3659" s="109" t="s">
        <v>630</v>
      </c>
      <c r="B3659" s="78">
        <v>5.8318000000000003</v>
      </c>
      <c r="J3659" s="6">
        <v>29</v>
      </c>
      <c r="K3659" s="6"/>
      <c r="L3659" s="6"/>
      <c r="M3659" s="6"/>
      <c r="N3659" s="6"/>
      <c r="O3659" s="6"/>
      <c r="P3659" s="6"/>
      <c r="Q3659" s="6"/>
      <c r="R3659" s="6"/>
      <c r="S3659" s="6"/>
      <c r="T3659" s="6"/>
      <c r="U3659" s="6"/>
      <c r="V3659" s="6"/>
    </row>
    <row r="3660" spans="1:22" ht="15.75" thickBot="1" x14ac:dyDescent="0.3">
      <c r="A3660" s="65"/>
      <c r="J3660" s="6">
        <v>30</v>
      </c>
      <c r="K3660" s="6"/>
      <c r="L3660" s="6"/>
      <c r="M3660" s="6"/>
      <c r="N3660" s="6"/>
      <c r="O3660" s="6"/>
      <c r="P3660" s="6"/>
      <c r="Q3660" s="6"/>
      <c r="R3660" s="6"/>
      <c r="S3660" s="6"/>
      <c r="T3660" s="6"/>
      <c r="U3660" s="6"/>
      <c r="V3660" s="6"/>
    </row>
    <row r="3661" spans="1:22" x14ac:dyDescent="0.25">
      <c r="A3661" s="254" t="s">
        <v>631</v>
      </c>
      <c r="B3661" s="255"/>
      <c r="C3661" s="255"/>
      <c r="D3661" s="255"/>
      <c r="J3661" s="6">
        <v>31</v>
      </c>
      <c r="K3661" s="6"/>
      <c r="L3661" s="6"/>
      <c r="M3661" s="6"/>
      <c r="N3661" s="6"/>
      <c r="O3661" s="6"/>
      <c r="P3661" s="6"/>
      <c r="Q3661" s="6"/>
      <c r="R3661" s="6"/>
      <c r="S3661" s="6"/>
      <c r="T3661" s="6"/>
      <c r="U3661" s="6"/>
      <c r="V3661" s="6"/>
    </row>
    <row r="3662" spans="1:22" x14ac:dyDescent="0.25">
      <c r="A3662" s="262" t="s">
        <v>632</v>
      </c>
      <c r="B3662" s="263"/>
      <c r="C3662" s="263"/>
      <c r="D3662" s="263"/>
      <c r="J3662" s="6">
        <v>32</v>
      </c>
      <c r="K3662" s="6"/>
      <c r="L3662" s="6"/>
      <c r="M3662" s="6"/>
      <c r="N3662" s="6"/>
      <c r="O3662" s="6"/>
      <c r="P3662" s="6"/>
      <c r="Q3662" s="6"/>
      <c r="R3662" s="6"/>
      <c r="S3662" s="6"/>
      <c r="T3662" s="6"/>
      <c r="U3662" s="6"/>
      <c r="V3662" s="6"/>
    </row>
    <row r="3663" spans="1:22" ht="15.75" thickBot="1" x14ac:dyDescent="0.3">
      <c r="A3663" s="256" t="s">
        <v>633</v>
      </c>
      <c r="B3663" s="257"/>
      <c r="C3663" s="257"/>
      <c r="D3663" s="257"/>
      <c r="J3663" s="6">
        <v>33</v>
      </c>
      <c r="K3663" s="6"/>
      <c r="L3663" s="6"/>
      <c r="M3663" s="6"/>
      <c r="N3663" s="6"/>
      <c r="O3663" s="6"/>
      <c r="P3663" s="6"/>
      <c r="Q3663" s="6"/>
      <c r="R3663" s="6"/>
      <c r="S3663" s="6"/>
      <c r="T3663" s="6"/>
      <c r="U3663" s="6"/>
      <c r="V3663" s="6"/>
    </row>
    <row r="3664" spans="1:22" ht="27" thickBot="1" x14ac:dyDescent="0.3">
      <c r="A3664" s="98" t="s">
        <v>634</v>
      </c>
      <c r="B3664" s="83" t="s">
        <v>635</v>
      </c>
      <c r="C3664" s="83" t="s">
        <v>566</v>
      </c>
      <c r="D3664" s="85" t="s">
        <v>592</v>
      </c>
      <c r="K3664" s="121" t="s">
        <v>1123</v>
      </c>
      <c r="L3664" s="121" t="s">
        <v>1124</v>
      </c>
      <c r="M3664" s="121" t="str">
        <f>A3650</f>
        <v>Prueba del rango estudentizado de Tukey (HSD) para NFPCM4</v>
      </c>
      <c r="N3664" s="120"/>
      <c r="S3664" s="122" t="str">
        <f>K3664</f>
        <v>Factor</v>
      </c>
      <c r="T3664" s="122" t="str">
        <f>L3664</f>
        <v>Nivel</v>
      </c>
      <c r="U3664" s="114"/>
      <c r="V3664" s="123"/>
    </row>
    <row r="3665" spans="1:22" ht="16.5" thickBot="1" x14ac:dyDescent="0.3">
      <c r="A3665" s="99" t="s">
        <v>592</v>
      </c>
      <c r="B3665" s="68">
        <v>17.687999999999999</v>
      </c>
      <c r="C3665" s="68">
        <v>16</v>
      </c>
      <c r="D3665" s="86" t="s">
        <v>45</v>
      </c>
      <c r="J3665" s="6"/>
      <c r="K3665" s="228" t="s">
        <v>1125</v>
      </c>
      <c r="L3665" s="124" t="str">
        <f>D3665</f>
        <v>Con</v>
      </c>
      <c r="M3665" s="125">
        <f>B3665</f>
        <v>17.687999999999999</v>
      </c>
      <c r="N3665" s="125" t="str">
        <f>A3665</f>
        <v>A</v>
      </c>
      <c r="S3665" s="230" t="str">
        <f>K3665</f>
        <v>Enmienda (A)</v>
      </c>
      <c r="T3665" s="126" t="str">
        <f>L3665</f>
        <v>Con</v>
      </c>
      <c r="U3665" s="127">
        <f>M3665</f>
        <v>17.687999999999999</v>
      </c>
      <c r="V3665" s="128" t="str">
        <f>N3665</f>
        <v>A</v>
      </c>
    </row>
    <row r="3666" spans="1:22" ht="16.5" thickBot="1" x14ac:dyDescent="0.3">
      <c r="A3666" s="99" t="s">
        <v>592</v>
      </c>
      <c r="B3666" s="68"/>
      <c r="C3666" s="68"/>
      <c r="D3666" s="86"/>
      <c r="J3666" s="6"/>
      <c r="K3666" s="229"/>
      <c r="L3666" s="124" t="str">
        <f>D3667</f>
        <v>Sin</v>
      </c>
      <c r="M3666" s="125">
        <f>B3667</f>
        <v>16.187999999999999</v>
      </c>
      <c r="N3666" s="125" t="str">
        <f>A3667</f>
        <v>A</v>
      </c>
      <c r="S3666" s="227"/>
      <c r="T3666" s="129" t="str">
        <f>L3666</f>
        <v>Sin</v>
      </c>
      <c r="U3666" s="130">
        <f>M3666</f>
        <v>16.187999999999999</v>
      </c>
      <c r="V3666" s="131" t="str">
        <f>N3666</f>
        <v>A</v>
      </c>
    </row>
    <row r="3667" spans="1:22" x14ac:dyDescent="0.25">
      <c r="A3667" s="100" t="s">
        <v>592</v>
      </c>
      <c r="B3667" s="77">
        <v>16.187999999999999</v>
      </c>
      <c r="C3667" s="77">
        <v>16</v>
      </c>
      <c r="D3667" s="87" t="s">
        <v>47</v>
      </c>
      <c r="J3667" s="6">
        <v>1</v>
      </c>
      <c r="K3667" s="6"/>
      <c r="L3667" s="6"/>
      <c r="M3667" s="6"/>
      <c r="N3667" s="6"/>
      <c r="O3667" s="6"/>
      <c r="P3667" s="6"/>
      <c r="Q3667" s="6"/>
      <c r="R3667" s="6"/>
      <c r="S3667" s="6"/>
      <c r="T3667" s="6"/>
      <c r="U3667" s="6"/>
      <c r="V3667" s="6"/>
    </row>
    <row r="3668" spans="1:22" x14ac:dyDescent="0.25">
      <c r="A3668" s="79"/>
      <c r="J3668" s="6">
        <v>2</v>
      </c>
      <c r="K3668" s="6"/>
      <c r="L3668" s="6"/>
      <c r="M3668" s="6"/>
      <c r="N3668" s="6"/>
      <c r="O3668" s="6"/>
      <c r="P3668" s="6"/>
      <c r="Q3668" s="6"/>
      <c r="R3668" s="6"/>
      <c r="S3668" s="6"/>
      <c r="T3668" s="6"/>
      <c r="U3668" s="6"/>
      <c r="V3668" s="6"/>
    </row>
    <row r="3669" spans="1:22" x14ac:dyDescent="0.25">
      <c r="A3669" s="79"/>
      <c r="J3669" s="6">
        <v>3</v>
      </c>
      <c r="K3669" s="6"/>
      <c r="L3669" s="6"/>
      <c r="M3669" s="6"/>
      <c r="N3669" s="6"/>
      <c r="O3669" s="6"/>
      <c r="P3669" s="6"/>
      <c r="Q3669" s="6"/>
      <c r="R3669" s="6"/>
      <c r="S3669" s="6"/>
      <c r="T3669" s="6"/>
      <c r="U3669" s="6"/>
      <c r="V3669" s="6"/>
    </row>
    <row r="3670" spans="1:22" x14ac:dyDescent="0.25">
      <c r="J3670" s="6">
        <v>4</v>
      </c>
      <c r="K3670" s="6"/>
      <c r="L3670" s="6"/>
      <c r="M3670" s="6"/>
      <c r="N3670" s="6"/>
      <c r="O3670" s="6"/>
      <c r="P3670" s="6"/>
      <c r="Q3670" s="6"/>
      <c r="R3670" s="6"/>
      <c r="S3670" s="6"/>
      <c r="T3670" s="6"/>
      <c r="U3670" s="6"/>
      <c r="V3670" s="6"/>
    </row>
    <row r="3671" spans="1:22" x14ac:dyDescent="0.25">
      <c r="A3671" s="80"/>
      <c r="J3671" s="6">
        <v>5</v>
      </c>
      <c r="K3671" s="6"/>
      <c r="L3671" s="6"/>
      <c r="M3671" s="6"/>
      <c r="N3671" s="6"/>
      <c r="O3671" s="6"/>
      <c r="P3671" s="6"/>
      <c r="Q3671" s="6"/>
      <c r="R3671" s="6"/>
      <c r="S3671" s="6"/>
      <c r="T3671" s="6"/>
      <c r="U3671" s="6"/>
      <c r="V3671" s="6"/>
    </row>
    <row r="3672" spans="1:22" ht="31.5" x14ac:dyDescent="0.25">
      <c r="A3672" s="64" t="s">
        <v>590</v>
      </c>
      <c r="J3672" s="6">
        <v>6</v>
      </c>
      <c r="K3672" s="6"/>
      <c r="L3672" s="6"/>
      <c r="M3672" s="6"/>
      <c r="N3672" s="6"/>
      <c r="O3672" s="6"/>
      <c r="P3672" s="6"/>
      <c r="Q3672" s="6"/>
      <c r="R3672" s="6"/>
      <c r="S3672" s="6"/>
      <c r="T3672" s="6"/>
      <c r="U3672" s="6"/>
      <c r="V3672" s="6"/>
    </row>
    <row r="3673" spans="1:22" x14ac:dyDescent="0.25">
      <c r="A3673" s="79"/>
      <c r="J3673" s="6">
        <v>7</v>
      </c>
      <c r="K3673" s="6"/>
      <c r="L3673" s="6"/>
      <c r="M3673" s="6"/>
      <c r="N3673" s="6"/>
      <c r="O3673" s="6"/>
      <c r="P3673" s="6"/>
      <c r="Q3673" s="6"/>
      <c r="R3673" s="6"/>
      <c r="S3673" s="6"/>
      <c r="T3673" s="6"/>
      <c r="U3673" s="6"/>
      <c r="V3673" s="6"/>
    </row>
    <row r="3674" spans="1:22" ht="25.5" x14ac:dyDescent="0.25">
      <c r="A3674" s="81" t="s">
        <v>595</v>
      </c>
      <c r="J3674" s="6">
        <v>8</v>
      </c>
      <c r="K3674" s="6"/>
      <c r="L3674" s="6"/>
      <c r="M3674" s="6"/>
      <c r="N3674" s="6"/>
      <c r="O3674" s="6"/>
      <c r="P3674" s="6"/>
      <c r="Q3674" s="6"/>
      <c r="R3674" s="6"/>
      <c r="S3674" s="6"/>
      <c r="T3674" s="6"/>
      <c r="U3674" s="6"/>
      <c r="V3674" s="6"/>
    </row>
    <row r="3675" spans="1:22" x14ac:dyDescent="0.25">
      <c r="A3675" s="81"/>
      <c r="J3675" s="6">
        <v>9</v>
      </c>
      <c r="K3675" s="6"/>
      <c r="L3675" s="6"/>
      <c r="M3675" s="6"/>
      <c r="N3675" s="6"/>
      <c r="O3675" s="6"/>
      <c r="P3675" s="6"/>
      <c r="Q3675" s="6"/>
      <c r="R3675" s="6"/>
      <c r="S3675" s="6"/>
      <c r="T3675" s="6"/>
      <c r="U3675" s="6"/>
      <c r="V3675" s="6"/>
    </row>
    <row r="3676" spans="1:22" x14ac:dyDescent="0.25">
      <c r="A3676" s="65"/>
      <c r="J3676" s="6">
        <v>10</v>
      </c>
      <c r="K3676" s="6"/>
      <c r="L3676" s="6"/>
      <c r="M3676" s="6"/>
      <c r="N3676" s="6"/>
      <c r="O3676" s="6"/>
      <c r="P3676" s="6"/>
      <c r="Q3676" s="6"/>
      <c r="R3676" s="6"/>
      <c r="S3676" s="6"/>
      <c r="T3676" s="6"/>
      <c r="U3676" s="6"/>
      <c r="V3676" s="6"/>
    </row>
    <row r="3677" spans="1:22" x14ac:dyDescent="0.25">
      <c r="A3677" s="65"/>
      <c r="J3677" s="6">
        <v>11</v>
      </c>
      <c r="K3677" s="6"/>
      <c r="L3677" s="6"/>
      <c r="M3677" s="6"/>
      <c r="N3677" s="6"/>
      <c r="O3677" s="6"/>
      <c r="P3677" s="6"/>
      <c r="Q3677" s="6"/>
      <c r="R3677" s="6"/>
      <c r="S3677" s="6"/>
      <c r="T3677" s="6"/>
      <c r="U3677" s="6"/>
      <c r="V3677" s="6"/>
    </row>
    <row r="3678" spans="1:22" x14ac:dyDescent="0.25">
      <c r="A3678" s="79"/>
      <c r="J3678" s="6">
        <v>12</v>
      </c>
      <c r="K3678" s="6"/>
      <c r="L3678" s="6"/>
      <c r="M3678" s="6"/>
      <c r="N3678" s="6"/>
      <c r="O3678" s="6"/>
      <c r="P3678" s="6"/>
      <c r="Q3678" s="6"/>
      <c r="R3678" s="6"/>
      <c r="S3678" s="6"/>
      <c r="T3678" s="6"/>
      <c r="U3678" s="6"/>
      <c r="V3678" s="6"/>
    </row>
    <row r="3679" spans="1:22" x14ac:dyDescent="0.25">
      <c r="A3679" s="79"/>
      <c r="J3679" s="6">
        <v>13</v>
      </c>
      <c r="K3679" s="6"/>
      <c r="L3679" s="6"/>
      <c r="M3679" s="6"/>
      <c r="N3679" s="6"/>
      <c r="O3679" s="6"/>
      <c r="P3679" s="6"/>
      <c r="Q3679" s="6"/>
      <c r="R3679" s="6"/>
      <c r="S3679" s="6"/>
      <c r="T3679" s="6"/>
      <c r="U3679" s="6"/>
      <c r="V3679" s="6"/>
    </row>
    <row r="3680" spans="1:22" x14ac:dyDescent="0.25">
      <c r="J3680" s="6">
        <v>14</v>
      </c>
      <c r="K3680" s="6"/>
      <c r="L3680" s="6"/>
      <c r="M3680" s="6"/>
      <c r="N3680" s="6"/>
      <c r="O3680" s="6"/>
      <c r="P3680" s="6"/>
      <c r="Q3680" s="6"/>
      <c r="R3680" s="6"/>
      <c r="S3680" s="6"/>
      <c r="T3680" s="6"/>
      <c r="U3680" s="6"/>
      <c r="V3680" s="6"/>
    </row>
    <row r="3681" spans="1:22" x14ac:dyDescent="0.25">
      <c r="A3681" s="80"/>
      <c r="J3681" s="6">
        <v>15</v>
      </c>
      <c r="K3681" s="6"/>
      <c r="L3681" s="6"/>
      <c r="M3681" s="6"/>
      <c r="N3681" s="6"/>
      <c r="O3681" s="6"/>
      <c r="P3681" s="6"/>
      <c r="Q3681" s="6"/>
      <c r="R3681" s="6"/>
      <c r="S3681" s="6"/>
      <c r="T3681" s="6"/>
      <c r="U3681" s="6"/>
      <c r="V3681" s="6"/>
    </row>
    <row r="3682" spans="1:22" ht="31.5" x14ac:dyDescent="0.25">
      <c r="A3682" s="64" t="s">
        <v>590</v>
      </c>
      <c r="J3682" s="6">
        <v>16</v>
      </c>
      <c r="K3682" s="6"/>
      <c r="L3682" s="6"/>
      <c r="M3682" s="6"/>
      <c r="N3682" s="6"/>
      <c r="O3682" s="6"/>
      <c r="P3682" s="6"/>
      <c r="Q3682" s="6"/>
      <c r="R3682" s="6"/>
      <c r="S3682" s="6"/>
      <c r="T3682" s="6"/>
      <c r="U3682" s="6"/>
      <c r="V3682" s="6"/>
    </row>
    <row r="3683" spans="1:22" x14ac:dyDescent="0.25">
      <c r="A3683" s="79"/>
      <c r="J3683" s="6">
        <v>17</v>
      </c>
      <c r="K3683" s="6"/>
      <c r="L3683" s="6"/>
      <c r="M3683" s="6"/>
      <c r="N3683" s="6"/>
      <c r="O3683" s="6"/>
      <c r="P3683" s="6"/>
      <c r="Q3683" s="6"/>
      <c r="R3683" s="6"/>
      <c r="S3683" s="6"/>
      <c r="T3683" s="6"/>
      <c r="U3683" s="6"/>
      <c r="V3683" s="6"/>
    </row>
    <row r="3684" spans="1:22" ht="25.5" x14ac:dyDescent="0.25">
      <c r="A3684" s="81" t="s">
        <v>595</v>
      </c>
      <c r="J3684" s="6">
        <v>18</v>
      </c>
      <c r="K3684" s="6"/>
      <c r="L3684" s="6"/>
      <c r="M3684" s="6"/>
      <c r="N3684" s="6"/>
      <c r="O3684" s="6"/>
      <c r="P3684" s="6"/>
      <c r="Q3684" s="6"/>
      <c r="R3684" s="6"/>
      <c r="S3684" s="6"/>
      <c r="T3684" s="6"/>
      <c r="U3684" s="6"/>
      <c r="V3684" s="6"/>
    </row>
    <row r="3685" spans="1:22" x14ac:dyDescent="0.25">
      <c r="A3685" s="81"/>
      <c r="J3685" s="6">
        <v>19</v>
      </c>
      <c r="K3685" s="6"/>
      <c r="L3685" s="6"/>
      <c r="M3685" s="6"/>
      <c r="N3685" s="6"/>
      <c r="O3685" s="6"/>
      <c r="P3685" s="6"/>
      <c r="Q3685" s="6"/>
      <c r="R3685" s="6"/>
      <c r="S3685" s="6"/>
      <c r="T3685" s="6"/>
      <c r="U3685" s="6"/>
      <c r="V3685" s="6"/>
    </row>
    <row r="3686" spans="1:22" ht="89.25" x14ac:dyDescent="0.25">
      <c r="A3686" s="81" t="s">
        <v>903</v>
      </c>
      <c r="J3686" s="6">
        <v>20</v>
      </c>
      <c r="K3686" s="6"/>
      <c r="L3686" s="6"/>
      <c r="M3686" s="6"/>
      <c r="N3686" s="6"/>
      <c r="O3686" s="6"/>
      <c r="P3686" s="6"/>
      <c r="Q3686" s="6"/>
      <c r="R3686" s="6"/>
      <c r="S3686" s="6"/>
      <c r="T3686" s="6"/>
      <c r="U3686" s="6"/>
      <c r="V3686" s="6"/>
    </row>
    <row r="3687" spans="1:22" x14ac:dyDescent="0.25">
      <c r="A3687" s="65"/>
      <c r="J3687" s="6">
        <v>21</v>
      </c>
      <c r="K3687" s="6"/>
      <c r="L3687" s="6"/>
      <c r="M3687" s="6"/>
      <c r="N3687" s="6"/>
      <c r="O3687" s="6"/>
      <c r="P3687" s="6"/>
      <c r="Q3687" s="6"/>
      <c r="R3687" s="6"/>
      <c r="S3687" s="6"/>
      <c r="T3687" s="6"/>
      <c r="U3687" s="6"/>
      <c r="V3687" s="6"/>
    </row>
    <row r="3688" spans="1:22" x14ac:dyDescent="0.25">
      <c r="A3688" s="65"/>
      <c r="J3688" s="6">
        <v>22</v>
      </c>
      <c r="K3688" s="6"/>
      <c r="L3688" s="6"/>
      <c r="M3688" s="6"/>
      <c r="N3688" s="6"/>
      <c r="O3688" s="6"/>
      <c r="P3688" s="6"/>
      <c r="Q3688" s="6"/>
      <c r="R3688" s="6"/>
      <c r="S3688" s="6"/>
      <c r="T3688" s="6"/>
      <c r="U3688" s="6"/>
      <c r="V3688" s="6"/>
    </row>
    <row r="3689" spans="1:22" ht="140.25" x14ac:dyDescent="0.25">
      <c r="A3689" s="96" t="s">
        <v>624</v>
      </c>
      <c r="B3689" s="97" t="s">
        <v>625</v>
      </c>
      <c r="J3689" s="6">
        <v>23</v>
      </c>
      <c r="K3689" s="6"/>
      <c r="L3689" s="6"/>
      <c r="M3689" s="6"/>
      <c r="N3689" s="6"/>
      <c r="O3689" s="6"/>
      <c r="P3689" s="6"/>
      <c r="Q3689" s="6"/>
      <c r="R3689" s="6"/>
      <c r="S3689" s="6"/>
      <c r="T3689" s="6"/>
      <c r="U3689" s="6"/>
      <c r="V3689" s="6"/>
    </row>
    <row r="3690" spans="1:22" ht="15.75" thickBot="1" x14ac:dyDescent="0.3">
      <c r="A3690" s="65"/>
      <c r="J3690" s="6">
        <v>24</v>
      </c>
      <c r="K3690" s="6"/>
      <c r="L3690" s="6"/>
      <c r="M3690" s="6"/>
      <c r="N3690" s="6"/>
      <c r="O3690" s="6"/>
      <c r="P3690" s="6"/>
      <c r="Q3690" s="6"/>
      <c r="R3690" s="6"/>
      <c r="S3690" s="6"/>
      <c r="T3690" s="6"/>
      <c r="U3690" s="6"/>
      <c r="V3690" s="6"/>
    </row>
    <row r="3691" spans="1:22" ht="15.75" thickBot="1" x14ac:dyDescent="0.3">
      <c r="A3691" s="88" t="s">
        <v>626</v>
      </c>
      <c r="B3691" s="89">
        <v>0.05</v>
      </c>
      <c r="J3691" s="6">
        <v>25</v>
      </c>
      <c r="K3691" s="6"/>
      <c r="L3691" s="6"/>
      <c r="M3691" s="6"/>
      <c r="N3691" s="6"/>
      <c r="O3691" s="6"/>
      <c r="P3691" s="6"/>
      <c r="Q3691" s="6"/>
      <c r="R3691" s="6"/>
      <c r="S3691" s="6"/>
      <c r="T3691" s="6"/>
      <c r="U3691" s="6"/>
      <c r="V3691" s="6"/>
    </row>
    <row r="3692" spans="1:22" ht="39" thickBot="1" x14ac:dyDescent="0.3">
      <c r="A3692" s="110" t="s">
        <v>627</v>
      </c>
      <c r="B3692" s="74">
        <v>18</v>
      </c>
      <c r="J3692" s="6">
        <v>26</v>
      </c>
      <c r="K3692" s="6"/>
      <c r="L3692" s="6"/>
      <c r="M3692" s="6"/>
      <c r="N3692" s="6"/>
      <c r="O3692" s="6"/>
      <c r="P3692" s="6"/>
      <c r="Q3692" s="6"/>
      <c r="R3692" s="6"/>
      <c r="S3692" s="6"/>
      <c r="T3692" s="6"/>
      <c r="U3692" s="6"/>
      <c r="V3692" s="6"/>
    </row>
    <row r="3693" spans="1:22" ht="39" thickBot="1" x14ac:dyDescent="0.3">
      <c r="A3693" s="110" t="s">
        <v>628</v>
      </c>
      <c r="B3693" s="74">
        <v>43.69444</v>
      </c>
      <c r="J3693" s="6">
        <v>27</v>
      </c>
      <c r="K3693" s="6"/>
      <c r="L3693" s="6"/>
      <c r="M3693" s="6"/>
      <c r="N3693" s="6"/>
      <c r="O3693" s="6"/>
      <c r="P3693" s="6"/>
      <c r="Q3693" s="6"/>
      <c r="R3693" s="6"/>
      <c r="S3693" s="6"/>
      <c r="T3693" s="6"/>
      <c r="U3693" s="6"/>
      <c r="V3693" s="6"/>
    </row>
    <row r="3694" spans="1:22" ht="64.5" thickBot="1" x14ac:dyDescent="0.3">
      <c r="A3694" s="110" t="s">
        <v>629</v>
      </c>
      <c r="B3694" s="74">
        <v>2.97105</v>
      </c>
      <c r="J3694" s="6">
        <v>28</v>
      </c>
      <c r="K3694" s="6"/>
      <c r="L3694" s="6"/>
      <c r="M3694" s="6"/>
      <c r="N3694" s="6"/>
      <c r="O3694" s="6"/>
      <c r="P3694" s="6"/>
      <c r="Q3694" s="6"/>
      <c r="R3694" s="6"/>
      <c r="S3694" s="6"/>
      <c r="T3694" s="6"/>
      <c r="U3694" s="6"/>
      <c r="V3694" s="6"/>
    </row>
    <row r="3695" spans="1:22" ht="38.25" x14ac:dyDescent="0.25">
      <c r="A3695" s="109" t="s">
        <v>630</v>
      </c>
      <c r="B3695" s="78">
        <v>4.9097999999999997</v>
      </c>
      <c r="J3695" s="6">
        <v>29</v>
      </c>
      <c r="K3695" s="6"/>
      <c r="L3695" s="6"/>
      <c r="M3695" s="6"/>
      <c r="N3695" s="6"/>
      <c r="O3695" s="6"/>
      <c r="P3695" s="6"/>
      <c r="Q3695" s="6"/>
      <c r="R3695" s="6"/>
      <c r="S3695" s="6"/>
      <c r="T3695" s="6"/>
      <c r="U3695" s="6"/>
      <c r="V3695" s="6"/>
    </row>
    <row r="3696" spans="1:22" ht="15.75" thickBot="1" x14ac:dyDescent="0.3">
      <c r="A3696" s="65"/>
      <c r="J3696" s="6">
        <v>30</v>
      </c>
      <c r="K3696" s="6"/>
      <c r="L3696" s="6"/>
      <c r="M3696" s="6"/>
      <c r="N3696" s="6"/>
      <c r="O3696" s="6"/>
      <c r="P3696" s="6"/>
      <c r="Q3696" s="6"/>
      <c r="R3696" s="6"/>
      <c r="S3696" s="6"/>
      <c r="T3696" s="6"/>
      <c r="U3696" s="6"/>
      <c r="V3696" s="6"/>
    </row>
    <row r="3697" spans="1:22" x14ac:dyDescent="0.25">
      <c r="A3697" s="254" t="s">
        <v>631</v>
      </c>
      <c r="B3697" s="255"/>
      <c r="C3697" s="255"/>
      <c r="D3697" s="255"/>
      <c r="J3697" s="6">
        <v>31</v>
      </c>
      <c r="K3697" s="6"/>
      <c r="L3697" s="6"/>
      <c r="M3697" s="6"/>
      <c r="N3697" s="6"/>
      <c r="O3697" s="6"/>
      <c r="P3697" s="6"/>
      <c r="Q3697" s="6"/>
      <c r="R3697" s="6"/>
      <c r="S3697" s="6"/>
      <c r="T3697" s="6"/>
      <c r="U3697" s="6"/>
      <c r="V3697" s="6"/>
    </row>
    <row r="3698" spans="1:22" x14ac:dyDescent="0.25">
      <c r="A3698" s="262" t="s">
        <v>632</v>
      </c>
      <c r="B3698" s="263"/>
      <c r="C3698" s="263"/>
      <c r="D3698" s="263"/>
      <c r="J3698" s="6">
        <v>32</v>
      </c>
      <c r="K3698" s="6"/>
      <c r="L3698" s="6"/>
      <c r="M3698" s="6"/>
      <c r="N3698" s="6"/>
      <c r="O3698" s="6"/>
      <c r="P3698" s="6"/>
      <c r="Q3698" s="6"/>
      <c r="R3698" s="6"/>
      <c r="S3698" s="6"/>
      <c r="T3698" s="6"/>
      <c r="U3698" s="6"/>
      <c r="V3698" s="6"/>
    </row>
    <row r="3699" spans="1:22" ht="15.75" thickBot="1" x14ac:dyDescent="0.3">
      <c r="A3699" s="256" t="s">
        <v>633</v>
      </c>
      <c r="B3699" s="257"/>
      <c r="C3699" s="257"/>
      <c r="D3699" s="257"/>
      <c r="J3699" s="6">
        <v>33</v>
      </c>
      <c r="K3699" s="6"/>
      <c r="L3699" s="6"/>
      <c r="M3699" s="6"/>
      <c r="N3699" s="6"/>
      <c r="O3699" s="6"/>
      <c r="P3699" s="6"/>
      <c r="Q3699" s="6"/>
      <c r="R3699" s="6"/>
      <c r="S3699" s="6"/>
      <c r="T3699" s="6"/>
      <c r="U3699" s="6"/>
      <c r="V3699" s="6"/>
    </row>
    <row r="3700" spans="1:22" ht="27" thickBot="1" x14ac:dyDescent="0.3">
      <c r="A3700" s="98" t="s">
        <v>634</v>
      </c>
      <c r="B3700" s="83" t="s">
        <v>635</v>
      </c>
      <c r="C3700" s="83" t="s">
        <v>566</v>
      </c>
      <c r="D3700" s="85" t="s">
        <v>592</v>
      </c>
      <c r="K3700" s="121" t="s">
        <v>1123</v>
      </c>
      <c r="L3700" s="121" t="s">
        <v>1124</v>
      </c>
      <c r="M3700" s="121" t="str">
        <f>A3686</f>
        <v>Prueba del rango estudentizado de Tukey (HSD) para NFPCM5</v>
      </c>
      <c r="N3700" s="120"/>
      <c r="S3700" s="122" t="str">
        <f>K3700</f>
        <v>Factor</v>
      </c>
      <c r="T3700" s="122" t="str">
        <f>L3700</f>
        <v>Nivel</v>
      </c>
      <c r="U3700" s="114"/>
      <c r="V3700" s="123"/>
    </row>
    <row r="3701" spans="1:22" ht="16.5" thickBot="1" x14ac:dyDescent="0.3">
      <c r="A3701" s="99" t="s">
        <v>592</v>
      </c>
      <c r="B3701" s="68">
        <v>12.875</v>
      </c>
      <c r="C3701" s="68">
        <v>16</v>
      </c>
      <c r="D3701" s="86" t="s">
        <v>45</v>
      </c>
      <c r="J3701" s="6"/>
      <c r="K3701" s="228" t="s">
        <v>1125</v>
      </c>
      <c r="L3701" s="124" t="str">
        <f>D3701</f>
        <v>Con</v>
      </c>
      <c r="M3701" s="125">
        <f>B3701</f>
        <v>12.875</v>
      </c>
      <c r="N3701" s="125" t="str">
        <f>A3701</f>
        <v>A</v>
      </c>
      <c r="S3701" s="230" t="str">
        <f>K3701</f>
        <v>Enmienda (A)</v>
      </c>
      <c r="T3701" s="126" t="str">
        <f>L3701</f>
        <v>Con</v>
      </c>
      <c r="U3701" s="127">
        <f>M3701</f>
        <v>12.875</v>
      </c>
      <c r="V3701" s="128" t="str">
        <f>N3701</f>
        <v>A</v>
      </c>
    </row>
    <row r="3702" spans="1:22" ht="16.5" thickBot="1" x14ac:dyDescent="0.3">
      <c r="A3702" s="99" t="s">
        <v>592</v>
      </c>
      <c r="B3702" s="68"/>
      <c r="C3702" s="68"/>
      <c r="D3702" s="86"/>
      <c r="J3702" s="6"/>
      <c r="K3702" s="229"/>
      <c r="L3702" s="124" t="str">
        <f>D3703</f>
        <v>Sin</v>
      </c>
      <c r="M3702" s="125">
        <f>B3703</f>
        <v>8.875</v>
      </c>
      <c r="N3702" s="125" t="str">
        <f>A3703</f>
        <v>A</v>
      </c>
      <c r="S3702" s="227"/>
      <c r="T3702" s="129" t="str">
        <f>L3702</f>
        <v>Sin</v>
      </c>
      <c r="U3702" s="130">
        <f>M3702</f>
        <v>8.875</v>
      </c>
      <c r="V3702" s="131" t="str">
        <f>N3702</f>
        <v>A</v>
      </c>
    </row>
    <row r="3703" spans="1:22" x14ac:dyDescent="0.25">
      <c r="A3703" s="100" t="s">
        <v>592</v>
      </c>
      <c r="B3703" s="77">
        <v>8.875</v>
      </c>
      <c r="C3703" s="77">
        <v>16</v>
      </c>
      <c r="D3703" s="87" t="s">
        <v>47</v>
      </c>
      <c r="J3703" s="6">
        <v>1</v>
      </c>
      <c r="K3703" s="6"/>
      <c r="L3703" s="6"/>
      <c r="M3703" s="6"/>
      <c r="N3703" s="6"/>
      <c r="O3703" s="6"/>
      <c r="P3703" s="6"/>
      <c r="Q3703" s="6"/>
      <c r="R3703" s="6"/>
      <c r="S3703" s="6"/>
      <c r="T3703" s="6"/>
      <c r="U3703" s="6"/>
      <c r="V3703" s="6"/>
    </row>
    <row r="3704" spans="1:22" x14ac:dyDescent="0.25">
      <c r="A3704" s="79"/>
      <c r="J3704" s="6">
        <v>2</v>
      </c>
      <c r="K3704" s="6"/>
      <c r="L3704" s="6"/>
      <c r="M3704" s="6"/>
      <c r="N3704" s="6"/>
      <c r="O3704" s="6"/>
      <c r="P3704" s="6"/>
      <c r="Q3704" s="6"/>
      <c r="R3704" s="6"/>
      <c r="S3704" s="6"/>
      <c r="T3704" s="6"/>
      <c r="U3704" s="6"/>
      <c r="V3704" s="6"/>
    </row>
    <row r="3705" spans="1:22" x14ac:dyDescent="0.25">
      <c r="A3705" s="79"/>
      <c r="J3705" s="6">
        <v>3</v>
      </c>
      <c r="K3705" s="6"/>
      <c r="L3705" s="6"/>
      <c r="M3705" s="6"/>
      <c r="N3705" s="6"/>
      <c r="O3705" s="6"/>
      <c r="P3705" s="6"/>
      <c r="Q3705" s="6"/>
      <c r="R3705" s="6"/>
      <c r="S3705" s="6"/>
      <c r="T3705" s="6"/>
      <c r="U3705" s="6"/>
      <c r="V3705" s="6"/>
    </row>
    <row r="3706" spans="1:22" x14ac:dyDescent="0.25">
      <c r="J3706" s="6">
        <v>4</v>
      </c>
      <c r="K3706" s="6"/>
      <c r="L3706" s="6"/>
      <c r="M3706" s="6"/>
      <c r="N3706" s="6"/>
      <c r="O3706" s="6"/>
      <c r="P3706" s="6"/>
      <c r="Q3706" s="6"/>
      <c r="R3706" s="6"/>
      <c r="S3706" s="6"/>
      <c r="T3706" s="6"/>
      <c r="U3706" s="6"/>
      <c r="V3706" s="6"/>
    </row>
    <row r="3707" spans="1:22" x14ac:dyDescent="0.25">
      <c r="A3707" s="80"/>
      <c r="J3707" s="6">
        <v>5</v>
      </c>
      <c r="K3707" s="6"/>
      <c r="L3707" s="6"/>
      <c r="M3707" s="6"/>
      <c r="N3707" s="6"/>
      <c r="O3707" s="6"/>
      <c r="P3707" s="6"/>
      <c r="Q3707" s="6"/>
      <c r="R3707" s="6"/>
      <c r="S3707" s="6"/>
      <c r="T3707" s="6"/>
      <c r="U3707" s="6"/>
      <c r="V3707" s="6"/>
    </row>
    <row r="3708" spans="1:22" ht="31.5" x14ac:dyDescent="0.25">
      <c r="A3708" s="64" t="s">
        <v>590</v>
      </c>
      <c r="J3708" s="6">
        <v>6</v>
      </c>
      <c r="K3708" s="6"/>
      <c r="L3708" s="6"/>
      <c r="M3708" s="6"/>
      <c r="N3708" s="6"/>
      <c r="O3708" s="6"/>
      <c r="P3708" s="6"/>
      <c r="Q3708" s="6"/>
      <c r="R3708" s="6"/>
      <c r="S3708" s="6"/>
      <c r="T3708" s="6"/>
      <c r="U3708" s="6"/>
      <c r="V3708" s="6"/>
    </row>
    <row r="3709" spans="1:22" x14ac:dyDescent="0.25">
      <c r="A3709" s="79"/>
      <c r="J3709" s="6">
        <v>7</v>
      </c>
      <c r="K3709" s="6"/>
      <c r="L3709" s="6"/>
      <c r="M3709" s="6"/>
      <c r="N3709" s="6"/>
      <c r="O3709" s="6"/>
      <c r="P3709" s="6"/>
      <c r="Q3709" s="6"/>
      <c r="R3709" s="6"/>
      <c r="S3709" s="6"/>
      <c r="T3709" s="6"/>
      <c r="U3709" s="6"/>
      <c r="V3709" s="6"/>
    </row>
    <row r="3710" spans="1:22" ht="25.5" x14ac:dyDescent="0.25">
      <c r="A3710" s="81" t="s">
        <v>595</v>
      </c>
      <c r="J3710" s="6">
        <v>8</v>
      </c>
      <c r="K3710" s="6"/>
      <c r="L3710" s="6"/>
      <c r="M3710" s="6"/>
      <c r="N3710" s="6"/>
      <c r="O3710" s="6"/>
      <c r="P3710" s="6"/>
      <c r="Q3710" s="6"/>
      <c r="R3710" s="6"/>
      <c r="S3710" s="6"/>
      <c r="T3710" s="6"/>
      <c r="U3710" s="6"/>
      <c r="V3710" s="6"/>
    </row>
    <row r="3711" spans="1:22" x14ac:dyDescent="0.25">
      <c r="A3711" s="81"/>
      <c r="J3711" s="6">
        <v>9</v>
      </c>
      <c r="K3711" s="6"/>
      <c r="L3711" s="6"/>
      <c r="M3711" s="6"/>
      <c r="N3711" s="6"/>
      <c r="O3711" s="6"/>
      <c r="P3711" s="6"/>
      <c r="Q3711" s="6"/>
      <c r="R3711" s="6"/>
      <c r="S3711" s="6"/>
      <c r="T3711" s="6"/>
      <c r="U3711" s="6"/>
      <c r="V3711" s="6"/>
    </row>
    <row r="3712" spans="1:22" x14ac:dyDescent="0.25">
      <c r="A3712" s="65"/>
      <c r="J3712" s="6">
        <v>10</v>
      </c>
      <c r="K3712" s="6"/>
      <c r="L3712" s="6"/>
      <c r="M3712" s="6"/>
      <c r="N3712" s="6"/>
      <c r="O3712" s="6"/>
      <c r="P3712" s="6"/>
      <c r="Q3712" s="6"/>
      <c r="R3712" s="6"/>
      <c r="S3712" s="6"/>
      <c r="T3712" s="6"/>
      <c r="U3712" s="6"/>
      <c r="V3712" s="6"/>
    </row>
    <row r="3713" spans="1:22" x14ac:dyDescent="0.25">
      <c r="A3713" s="65"/>
      <c r="J3713" s="6">
        <v>11</v>
      </c>
      <c r="K3713" s="6"/>
      <c r="L3713" s="6"/>
      <c r="M3713" s="6"/>
      <c r="N3713" s="6"/>
      <c r="O3713" s="6"/>
      <c r="P3713" s="6"/>
      <c r="Q3713" s="6"/>
      <c r="R3713" s="6"/>
      <c r="S3713" s="6"/>
      <c r="T3713" s="6"/>
      <c r="U3713" s="6"/>
      <c r="V3713" s="6"/>
    </row>
    <row r="3714" spans="1:22" x14ac:dyDescent="0.25">
      <c r="A3714" s="79"/>
      <c r="J3714" s="6">
        <v>12</v>
      </c>
      <c r="K3714" s="6"/>
      <c r="L3714" s="6"/>
      <c r="M3714" s="6"/>
      <c r="N3714" s="6"/>
      <c r="O3714" s="6"/>
      <c r="P3714" s="6"/>
      <c r="Q3714" s="6"/>
      <c r="R3714" s="6"/>
      <c r="S3714" s="6"/>
      <c r="T3714" s="6"/>
      <c r="U3714" s="6"/>
      <c r="V3714" s="6"/>
    </row>
    <row r="3715" spans="1:22" x14ac:dyDescent="0.25">
      <c r="A3715" s="79"/>
      <c r="J3715" s="6">
        <v>13</v>
      </c>
      <c r="K3715" s="6"/>
      <c r="L3715" s="6"/>
      <c r="M3715" s="6"/>
      <c r="N3715" s="6"/>
      <c r="O3715" s="6"/>
      <c r="P3715" s="6"/>
      <c r="Q3715" s="6"/>
      <c r="R3715" s="6"/>
      <c r="S3715" s="6"/>
      <c r="T3715" s="6"/>
      <c r="U3715" s="6"/>
      <c r="V3715" s="6"/>
    </row>
    <row r="3716" spans="1:22" x14ac:dyDescent="0.25">
      <c r="J3716" s="6">
        <v>14</v>
      </c>
      <c r="K3716" s="6"/>
      <c r="L3716" s="6"/>
      <c r="M3716" s="6"/>
      <c r="N3716" s="6"/>
      <c r="O3716" s="6"/>
      <c r="P3716" s="6"/>
      <c r="Q3716" s="6"/>
      <c r="R3716" s="6"/>
      <c r="S3716" s="6"/>
      <c r="T3716" s="6"/>
      <c r="U3716" s="6"/>
      <c r="V3716" s="6"/>
    </row>
    <row r="3717" spans="1:22" x14ac:dyDescent="0.25">
      <c r="A3717" s="80"/>
      <c r="J3717" s="6">
        <v>15</v>
      </c>
      <c r="K3717" s="6"/>
      <c r="L3717" s="6"/>
      <c r="M3717" s="6"/>
      <c r="N3717" s="6"/>
      <c r="O3717" s="6"/>
      <c r="P3717" s="6"/>
      <c r="Q3717" s="6"/>
      <c r="R3717" s="6"/>
      <c r="S3717" s="6"/>
      <c r="T3717" s="6"/>
      <c r="U3717" s="6"/>
      <c r="V3717" s="6"/>
    </row>
    <row r="3718" spans="1:22" ht="31.5" x14ac:dyDescent="0.25">
      <c r="A3718" s="64" t="s">
        <v>590</v>
      </c>
      <c r="J3718" s="6">
        <v>16</v>
      </c>
      <c r="K3718" s="6"/>
      <c r="L3718" s="6"/>
      <c r="M3718" s="6"/>
      <c r="N3718" s="6"/>
      <c r="O3718" s="6"/>
      <c r="P3718" s="6"/>
      <c r="Q3718" s="6"/>
      <c r="R3718" s="6"/>
      <c r="S3718" s="6"/>
      <c r="T3718" s="6"/>
      <c r="U3718" s="6"/>
      <c r="V3718" s="6"/>
    </row>
    <row r="3719" spans="1:22" x14ac:dyDescent="0.25">
      <c r="A3719" s="79"/>
      <c r="J3719" s="6">
        <v>17</v>
      </c>
      <c r="K3719" s="6"/>
      <c r="L3719" s="6"/>
      <c r="M3719" s="6"/>
      <c r="N3719" s="6"/>
      <c r="O3719" s="6"/>
      <c r="P3719" s="6"/>
      <c r="Q3719" s="6"/>
      <c r="R3719" s="6"/>
      <c r="S3719" s="6"/>
      <c r="T3719" s="6"/>
      <c r="U3719" s="6"/>
      <c r="V3719" s="6"/>
    </row>
    <row r="3720" spans="1:22" ht="25.5" x14ac:dyDescent="0.25">
      <c r="A3720" s="81" t="s">
        <v>595</v>
      </c>
      <c r="J3720" s="6">
        <v>18</v>
      </c>
      <c r="K3720" s="6"/>
      <c r="L3720" s="6"/>
      <c r="M3720" s="6"/>
      <c r="N3720" s="6"/>
      <c r="O3720" s="6"/>
      <c r="P3720" s="6"/>
      <c r="Q3720" s="6"/>
      <c r="R3720" s="6"/>
      <c r="S3720" s="6"/>
      <c r="T3720" s="6"/>
      <c r="U3720" s="6"/>
      <c r="V3720" s="6"/>
    </row>
    <row r="3721" spans="1:22" x14ac:dyDescent="0.25">
      <c r="A3721" s="81"/>
      <c r="J3721" s="6">
        <v>19</v>
      </c>
      <c r="K3721" s="6"/>
      <c r="L3721" s="6"/>
      <c r="M3721" s="6"/>
      <c r="N3721" s="6"/>
      <c r="O3721" s="6"/>
      <c r="P3721" s="6"/>
      <c r="Q3721" s="6"/>
      <c r="R3721" s="6"/>
      <c r="S3721" s="6"/>
      <c r="T3721" s="6"/>
      <c r="U3721" s="6"/>
      <c r="V3721" s="6"/>
    </row>
    <row r="3722" spans="1:22" ht="89.25" x14ac:dyDescent="0.25">
      <c r="A3722" s="81" t="s">
        <v>904</v>
      </c>
      <c r="J3722" s="6">
        <v>20</v>
      </c>
      <c r="K3722" s="6"/>
      <c r="L3722" s="6"/>
      <c r="M3722" s="6"/>
      <c r="N3722" s="6"/>
      <c r="O3722" s="6"/>
      <c r="P3722" s="6"/>
      <c r="Q3722" s="6"/>
      <c r="R3722" s="6"/>
      <c r="S3722" s="6"/>
      <c r="T3722" s="6"/>
      <c r="U3722" s="6"/>
      <c r="V3722" s="6"/>
    </row>
    <row r="3723" spans="1:22" x14ac:dyDescent="0.25">
      <c r="A3723" s="65"/>
      <c r="J3723" s="6">
        <v>21</v>
      </c>
      <c r="K3723" s="6"/>
      <c r="L3723" s="6"/>
      <c r="M3723" s="6"/>
      <c r="N3723" s="6"/>
      <c r="O3723" s="6"/>
      <c r="P3723" s="6"/>
      <c r="Q3723" s="6"/>
      <c r="R3723" s="6"/>
      <c r="S3723" s="6"/>
      <c r="T3723" s="6"/>
      <c r="U3723" s="6"/>
      <c r="V3723" s="6"/>
    </row>
    <row r="3724" spans="1:22" x14ac:dyDescent="0.25">
      <c r="A3724" s="65"/>
      <c r="J3724" s="6">
        <v>22</v>
      </c>
      <c r="K3724" s="6"/>
      <c r="L3724" s="6"/>
      <c r="M3724" s="6"/>
      <c r="N3724" s="6"/>
      <c r="O3724" s="6"/>
      <c r="P3724" s="6"/>
      <c r="Q3724" s="6"/>
      <c r="R3724" s="6"/>
      <c r="S3724" s="6"/>
      <c r="T3724" s="6"/>
      <c r="U3724" s="6"/>
      <c r="V3724" s="6"/>
    </row>
    <row r="3725" spans="1:22" ht="140.25" x14ac:dyDescent="0.25">
      <c r="A3725" s="96" t="s">
        <v>624</v>
      </c>
      <c r="B3725" s="97" t="s">
        <v>625</v>
      </c>
      <c r="J3725" s="6">
        <v>23</v>
      </c>
      <c r="K3725" s="6"/>
      <c r="L3725" s="6"/>
      <c r="M3725" s="6"/>
      <c r="N3725" s="6"/>
      <c r="O3725" s="6"/>
      <c r="P3725" s="6"/>
      <c r="Q3725" s="6"/>
      <c r="R3725" s="6"/>
      <c r="S3725" s="6"/>
      <c r="T3725" s="6"/>
      <c r="U3725" s="6"/>
      <c r="V3725" s="6"/>
    </row>
    <row r="3726" spans="1:22" ht="15.75" thickBot="1" x14ac:dyDescent="0.3">
      <c r="A3726" s="65"/>
      <c r="J3726" s="6">
        <v>24</v>
      </c>
      <c r="K3726" s="6"/>
      <c r="L3726" s="6"/>
      <c r="M3726" s="6"/>
      <c r="N3726" s="6"/>
      <c r="O3726" s="6"/>
      <c r="P3726" s="6"/>
      <c r="Q3726" s="6"/>
      <c r="R3726" s="6"/>
      <c r="S3726" s="6"/>
      <c r="T3726" s="6"/>
      <c r="U3726" s="6"/>
      <c r="V3726" s="6"/>
    </row>
    <row r="3727" spans="1:22" ht="15.75" thickBot="1" x14ac:dyDescent="0.3">
      <c r="A3727" s="88" t="s">
        <v>626</v>
      </c>
      <c r="B3727" s="89">
        <v>0.05</v>
      </c>
      <c r="J3727" s="6">
        <v>25</v>
      </c>
      <c r="K3727" s="6"/>
      <c r="L3727" s="6"/>
      <c r="M3727" s="6"/>
      <c r="N3727" s="6"/>
      <c r="O3727" s="6"/>
      <c r="P3727" s="6"/>
      <c r="Q3727" s="6"/>
      <c r="R3727" s="6"/>
      <c r="S3727" s="6"/>
      <c r="T3727" s="6"/>
      <c r="U3727" s="6"/>
      <c r="V3727" s="6"/>
    </row>
    <row r="3728" spans="1:22" ht="39" thickBot="1" x14ac:dyDescent="0.3">
      <c r="A3728" s="110" t="s">
        <v>627</v>
      </c>
      <c r="B3728" s="74">
        <v>18</v>
      </c>
      <c r="J3728" s="6">
        <v>26</v>
      </c>
      <c r="K3728" s="6"/>
      <c r="L3728" s="6"/>
      <c r="M3728" s="6"/>
      <c r="N3728" s="6"/>
      <c r="O3728" s="6"/>
      <c r="P3728" s="6"/>
      <c r="Q3728" s="6"/>
      <c r="R3728" s="6"/>
      <c r="S3728" s="6"/>
      <c r="T3728" s="6"/>
      <c r="U3728" s="6"/>
      <c r="V3728" s="6"/>
    </row>
    <row r="3729" spans="1:22" ht="39" thickBot="1" x14ac:dyDescent="0.3">
      <c r="A3729" s="110" t="s">
        <v>628</v>
      </c>
      <c r="B3729" s="74">
        <v>13.39583</v>
      </c>
      <c r="J3729" s="6">
        <v>27</v>
      </c>
      <c r="K3729" s="6"/>
      <c r="L3729" s="6"/>
      <c r="M3729" s="6"/>
      <c r="N3729" s="6"/>
      <c r="O3729" s="6"/>
      <c r="P3729" s="6"/>
      <c r="Q3729" s="6"/>
      <c r="R3729" s="6"/>
      <c r="S3729" s="6"/>
      <c r="T3729" s="6"/>
      <c r="U3729" s="6"/>
      <c r="V3729" s="6"/>
    </row>
    <row r="3730" spans="1:22" ht="64.5" thickBot="1" x14ac:dyDescent="0.3">
      <c r="A3730" s="110" t="s">
        <v>629</v>
      </c>
      <c r="B3730" s="74">
        <v>2.97105</v>
      </c>
      <c r="J3730" s="6">
        <v>28</v>
      </c>
      <c r="K3730" s="6"/>
      <c r="L3730" s="6"/>
      <c r="M3730" s="6"/>
      <c r="N3730" s="6"/>
      <c r="O3730" s="6"/>
      <c r="P3730" s="6"/>
      <c r="Q3730" s="6"/>
      <c r="R3730" s="6"/>
      <c r="S3730" s="6"/>
      <c r="T3730" s="6"/>
      <c r="U3730" s="6"/>
      <c r="V3730" s="6"/>
    </row>
    <row r="3731" spans="1:22" ht="38.25" x14ac:dyDescent="0.25">
      <c r="A3731" s="109" t="s">
        <v>630</v>
      </c>
      <c r="B3731" s="78">
        <v>2.7185000000000001</v>
      </c>
      <c r="J3731" s="6">
        <v>29</v>
      </c>
      <c r="K3731" s="6"/>
      <c r="L3731" s="6"/>
      <c r="M3731" s="6"/>
      <c r="N3731" s="6"/>
      <c r="O3731" s="6"/>
      <c r="P3731" s="6"/>
      <c r="Q3731" s="6"/>
      <c r="R3731" s="6"/>
      <c r="S3731" s="6"/>
      <c r="T3731" s="6"/>
      <c r="U3731" s="6"/>
      <c r="V3731" s="6"/>
    </row>
    <row r="3732" spans="1:22" ht="15.75" thickBot="1" x14ac:dyDescent="0.3">
      <c r="A3732" s="65"/>
      <c r="J3732" s="6">
        <v>30</v>
      </c>
      <c r="K3732" s="6"/>
      <c r="L3732" s="6"/>
      <c r="M3732" s="6"/>
      <c r="N3732" s="6"/>
      <c r="O3732" s="6"/>
      <c r="P3732" s="6"/>
      <c r="Q3732" s="6"/>
      <c r="R3732" s="6"/>
      <c r="S3732" s="6"/>
      <c r="T3732" s="6"/>
      <c r="U3732" s="6"/>
      <c r="V3732" s="6"/>
    </row>
    <row r="3733" spans="1:22" x14ac:dyDescent="0.25">
      <c r="A3733" s="254" t="s">
        <v>631</v>
      </c>
      <c r="B3733" s="255"/>
      <c r="C3733" s="255"/>
      <c r="D3733" s="255"/>
      <c r="J3733" s="6">
        <v>31</v>
      </c>
      <c r="K3733" s="6"/>
      <c r="L3733" s="6"/>
      <c r="M3733" s="6"/>
      <c r="N3733" s="6"/>
      <c r="O3733" s="6"/>
      <c r="P3733" s="6"/>
      <c r="Q3733" s="6"/>
      <c r="R3733" s="6"/>
      <c r="S3733" s="6"/>
      <c r="T3733" s="6"/>
      <c r="U3733" s="6"/>
      <c r="V3733" s="6"/>
    </row>
    <row r="3734" spans="1:22" x14ac:dyDescent="0.25">
      <c r="A3734" s="262" t="s">
        <v>632</v>
      </c>
      <c r="B3734" s="263"/>
      <c r="C3734" s="263"/>
      <c r="D3734" s="263"/>
      <c r="J3734" s="6">
        <v>32</v>
      </c>
      <c r="K3734" s="6"/>
      <c r="L3734" s="6"/>
      <c r="M3734" s="6"/>
      <c r="N3734" s="6"/>
      <c r="O3734" s="6"/>
      <c r="P3734" s="6"/>
      <c r="Q3734" s="6"/>
      <c r="R3734" s="6"/>
      <c r="S3734" s="6"/>
      <c r="T3734" s="6"/>
      <c r="U3734" s="6"/>
      <c r="V3734" s="6"/>
    </row>
    <row r="3735" spans="1:22" ht="15.75" thickBot="1" x14ac:dyDescent="0.3">
      <c r="A3735" s="256" t="s">
        <v>633</v>
      </c>
      <c r="B3735" s="257"/>
      <c r="C3735" s="257"/>
      <c r="D3735" s="257"/>
      <c r="J3735" s="6">
        <v>33</v>
      </c>
      <c r="K3735" s="6"/>
      <c r="L3735" s="6"/>
      <c r="M3735" s="6"/>
      <c r="N3735" s="6"/>
      <c r="O3735" s="6"/>
      <c r="P3735" s="6"/>
      <c r="Q3735" s="6"/>
      <c r="R3735" s="6"/>
      <c r="S3735" s="6"/>
      <c r="T3735" s="6"/>
      <c r="U3735" s="6"/>
      <c r="V3735" s="6"/>
    </row>
    <row r="3736" spans="1:22" ht="27" thickBot="1" x14ac:dyDescent="0.3">
      <c r="A3736" s="98" t="s">
        <v>634</v>
      </c>
      <c r="B3736" s="83" t="s">
        <v>635</v>
      </c>
      <c r="C3736" s="83" t="s">
        <v>566</v>
      </c>
      <c r="D3736" s="85" t="s">
        <v>592</v>
      </c>
      <c r="K3736" s="121" t="s">
        <v>1123</v>
      </c>
      <c r="L3736" s="121" t="s">
        <v>1124</v>
      </c>
      <c r="M3736" s="121" t="str">
        <f>A3722</f>
        <v>Prueba del rango estudentizado de Tukey (HSD) para NFPCM6</v>
      </c>
      <c r="N3736" s="120"/>
      <c r="S3736" s="122" t="str">
        <f>K3736</f>
        <v>Factor</v>
      </c>
      <c r="T3736" s="122" t="str">
        <f>L3736</f>
        <v>Nivel</v>
      </c>
      <c r="U3736" s="114"/>
      <c r="V3736" s="123"/>
    </row>
    <row r="3737" spans="1:22" ht="16.5" thickBot="1" x14ac:dyDescent="0.3">
      <c r="A3737" s="99" t="s">
        <v>592</v>
      </c>
      <c r="B3737" s="68">
        <v>8.6880000000000006</v>
      </c>
      <c r="C3737" s="68">
        <v>16</v>
      </c>
      <c r="D3737" s="86" t="s">
        <v>45</v>
      </c>
      <c r="J3737" s="6"/>
      <c r="K3737" s="228" t="s">
        <v>1125</v>
      </c>
      <c r="L3737" s="124" t="str">
        <f>D3737</f>
        <v>Con</v>
      </c>
      <c r="M3737" s="125">
        <f>B3737</f>
        <v>8.6880000000000006</v>
      </c>
      <c r="N3737" s="125" t="str">
        <f>A3737</f>
        <v>A</v>
      </c>
      <c r="S3737" s="230" t="str">
        <f>K3737</f>
        <v>Enmienda (A)</v>
      </c>
      <c r="T3737" s="126" t="str">
        <f>L3737</f>
        <v>Con</v>
      </c>
      <c r="U3737" s="127">
        <f>M3737</f>
        <v>8.6880000000000006</v>
      </c>
      <c r="V3737" s="128" t="str">
        <f>N3737</f>
        <v>A</v>
      </c>
    </row>
    <row r="3738" spans="1:22" ht="16.5" thickBot="1" x14ac:dyDescent="0.3">
      <c r="A3738" s="99"/>
      <c r="B3738" s="68"/>
      <c r="C3738" s="68"/>
      <c r="D3738" s="86"/>
      <c r="J3738" s="6"/>
      <c r="K3738" s="229"/>
      <c r="L3738" s="124" t="str">
        <f>D3739</f>
        <v>Sin</v>
      </c>
      <c r="M3738" s="125">
        <f>B3739</f>
        <v>4.4379999999999997</v>
      </c>
      <c r="N3738" s="125" t="str">
        <f>A3739</f>
        <v>B</v>
      </c>
      <c r="S3738" s="227"/>
      <c r="T3738" s="129" t="str">
        <f>L3738</f>
        <v>Sin</v>
      </c>
      <c r="U3738" s="130">
        <f>M3738</f>
        <v>4.4379999999999997</v>
      </c>
      <c r="V3738" s="131" t="str">
        <f>N3738</f>
        <v>B</v>
      </c>
    </row>
    <row r="3739" spans="1:22" x14ac:dyDescent="0.25">
      <c r="A3739" s="100" t="s">
        <v>593</v>
      </c>
      <c r="B3739" s="77">
        <v>4.4379999999999997</v>
      </c>
      <c r="C3739" s="77">
        <v>16</v>
      </c>
      <c r="D3739" s="87" t="s">
        <v>47</v>
      </c>
      <c r="J3739" s="6">
        <v>1</v>
      </c>
      <c r="K3739" s="6"/>
      <c r="L3739" s="6"/>
      <c r="M3739" s="6"/>
      <c r="N3739" s="6"/>
      <c r="O3739" s="6"/>
      <c r="P3739" s="6"/>
      <c r="Q3739" s="6"/>
      <c r="R3739" s="6"/>
      <c r="S3739" s="6"/>
      <c r="T3739" s="6"/>
      <c r="U3739" s="6"/>
      <c r="V3739" s="6"/>
    </row>
    <row r="3740" spans="1:22" x14ac:dyDescent="0.25">
      <c r="A3740" s="79"/>
      <c r="J3740" s="6">
        <v>2</v>
      </c>
      <c r="K3740" s="6"/>
      <c r="L3740" s="6"/>
      <c r="M3740" s="6"/>
      <c r="N3740" s="6"/>
      <c r="O3740" s="6"/>
      <c r="P3740" s="6"/>
      <c r="Q3740" s="6"/>
      <c r="R3740" s="6"/>
      <c r="S3740" s="6"/>
      <c r="T3740" s="6"/>
      <c r="U3740" s="6"/>
      <c r="V3740" s="6"/>
    </row>
    <row r="3741" spans="1:22" x14ac:dyDescent="0.25">
      <c r="A3741" s="79"/>
      <c r="J3741" s="6">
        <v>3</v>
      </c>
      <c r="K3741" s="6"/>
      <c r="L3741" s="6"/>
      <c r="M3741" s="6"/>
      <c r="N3741" s="6"/>
      <c r="O3741" s="6"/>
      <c r="P3741" s="6"/>
      <c r="Q3741" s="6"/>
      <c r="R3741" s="6"/>
      <c r="S3741" s="6"/>
      <c r="T3741" s="6"/>
      <c r="U3741" s="6"/>
      <c r="V3741" s="6"/>
    </row>
    <row r="3742" spans="1:22" x14ac:dyDescent="0.25">
      <c r="J3742" s="6">
        <v>4</v>
      </c>
      <c r="K3742" s="6"/>
      <c r="L3742" s="6"/>
      <c r="M3742" s="6"/>
      <c r="N3742" s="6"/>
      <c r="O3742" s="6"/>
      <c r="P3742" s="6"/>
      <c r="Q3742" s="6"/>
      <c r="R3742" s="6"/>
      <c r="S3742" s="6"/>
      <c r="T3742" s="6"/>
      <c r="U3742" s="6"/>
      <c r="V3742" s="6"/>
    </row>
    <row r="3743" spans="1:22" x14ac:dyDescent="0.25">
      <c r="A3743" s="80"/>
      <c r="J3743" s="6">
        <v>5</v>
      </c>
      <c r="K3743" s="6"/>
      <c r="L3743" s="6"/>
      <c r="M3743" s="6"/>
      <c r="N3743" s="6"/>
      <c r="O3743" s="6"/>
      <c r="P3743" s="6"/>
      <c r="Q3743" s="6"/>
      <c r="R3743" s="6"/>
      <c r="S3743" s="6"/>
      <c r="T3743" s="6"/>
      <c r="U3743" s="6"/>
      <c r="V3743" s="6"/>
    </row>
    <row r="3744" spans="1:22" ht="31.5" x14ac:dyDescent="0.25">
      <c r="A3744" s="64" t="s">
        <v>590</v>
      </c>
      <c r="J3744" s="6">
        <v>6</v>
      </c>
      <c r="K3744" s="6"/>
      <c r="L3744" s="6"/>
      <c r="M3744" s="6"/>
      <c r="N3744" s="6"/>
      <c r="O3744" s="6"/>
      <c r="P3744" s="6"/>
      <c r="Q3744" s="6"/>
      <c r="R3744" s="6"/>
      <c r="S3744" s="6"/>
      <c r="T3744" s="6"/>
      <c r="U3744" s="6"/>
      <c r="V3744" s="6"/>
    </row>
    <row r="3745" spans="1:22" x14ac:dyDescent="0.25">
      <c r="A3745" s="79"/>
      <c r="J3745" s="6">
        <v>7</v>
      </c>
      <c r="K3745" s="6"/>
      <c r="L3745" s="6"/>
      <c r="M3745" s="6"/>
      <c r="N3745" s="6"/>
      <c r="O3745" s="6"/>
      <c r="P3745" s="6"/>
      <c r="Q3745" s="6"/>
      <c r="R3745" s="6"/>
      <c r="S3745" s="6"/>
      <c r="T3745" s="6"/>
      <c r="U3745" s="6"/>
      <c r="V3745" s="6"/>
    </row>
    <row r="3746" spans="1:22" ht="25.5" x14ac:dyDescent="0.25">
      <c r="A3746" s="81" t="s">
        <v>595</v>
      </c>
      <c r="J3746" s="6">
        <v>8</v>
      </c>
      <c r="K3746" s="6"/>
      <c r="L3746" s="6"/>
      <c r="M3746" s="6"/>
      <c r="N3746" s="6"/>
      <c r="O3746" s="6"/>
      <c r="P3746" s="6"/>
      <c r="Q3746" s="6"/>
      <c r="R3746" s="6"/>
      <c r="S3746" s="6"/>
      <c r="T3746" s="6"/>
      <c r="U3746" s="6"/>
      <c r="V3746" s="6"/>
    </row>
    <row r="3747" spans="1:22" x14ac:dyDescent="0.25">
      <c r="A3747" s="81"/>
      <c r="J3747" s="6">
        <v>9</v>
      </c>
      <c r="K3747" s="6"/>
      <c r="L3747" s="6"/>
      <c r="M3747" s="6"/>
      <c r="N3747" s="6"/>
      <c r="O3747" s="6"/>
      <c r="P3747" s="6"/>
      <c r="Q3747" s="6"/>
      <c r="R3747" s="6"/>
      <c r="S3747" s="6"/>
      <c r="T3747" s="6"/>
      <c r="U3747" s="6"/>
      <c r="V3747" s="6"/>
    </row>
    <row r="3748" spans="1:22" x14ac:dyDescent="0.25">
      <c r="A3748" s="65"/>
      <c r="J3748" s="6">
        <v>10</v>
      </c>
      <c r="K3748" s="6"/>
      <c r="L3748" s="6"/>
      <c r="M3748" s="6"/>
      <c r="N3748" s="6"/>
      <c r="O3748" s="6"/>
      <c r="P3748" s="6"/>
      <c r="Q3748" s="6"/>
      <c r="R3748" s="6"/>
      <c r="S3748" s="6"/>
      <c r="T3748" s="6"/>
      <c r="U3748" s="6"/>
      <c r="V3748" s="6"/>
    </row>
    <row r="3749" spans="1:22" x14ac:dyDescent="0.25">
      <c r="A3749" s="65"/>
      <c r="J3749" s="6">
        <v>11</v>
      </c>
      <c r="K3749" s="6"/>
      <c r="L3749" s="6"/>
      <c r="M3749" s="6"/>
      <c r="N3749" s="6"/>
      <c r="O3749" s="6"/>
      <c r="P3749" s="6"/>
      <c r="Q3749" s="6"/>
      <c r="R3749" s="6"/>
      <c r="S3749" s="6"/>
      <c r="T3749" s="6"/>
      <c r="U3749" s="6"/>
      <c r="V3749" s="6"/>
    </row>
    <row r="3750" spans="1:22" x14ac:dyDescent="0.25">
      <c r="A3750" s="79"/>
      <c r="J3750" s="6">
        <v>12</v>
      </c>
      <c r="K3750" s="6"/>
      <c r="L3750" s="6"/>
      <c r="M3750" s="6"/>
      <c r="N3750" s="6"/>
      <c r="O3750" s="6"/>
      <c r="P3750" s="6"/>
      <c r="Q3750" s="6"/>
      <c r="R3750" s="6"/>
      <c r="S3750" s="6"/>
      <c r="T3750" s="6"/>
      <c r="U3750" s="6"/>
      <c r="V3750" s="6"/>
    </row>
    <row r="3751" spans="1:22" x14ac:dyDescent="0.25">
      <c r="A3751" s="79"/>
      <c r="J3751" s="6">
        <v>13</v>
      </c>
      <c r="K3751" s="6"/>
      <c r="L3751" s="6"/>
      <c r="M3751" s="6"/>
      <c r="N3751" s="6"/>
      <c r="O3751" s="6"/>
      <c r="P3751" s="6"/>
      <c r="Q3751" s="6"/>
      <c r="R3751" s="6"/>
      <c r="S3751" s="6"/>
      <c r="T3751" s="6"/>
      <c r="U3751" s="6"/>
      <c r="V3751" s="6"/>
    </row>
    <row r="3752" spans="1:22" x14ac:dyDescent="0.25">
      <c r="J3752" s="6">
        <v>14</v>
      </c>
      <c r="K3752" s="6"/>
      <c r="L3752" s="6"/>
      <c r="M3752" s="6"/>
      <c r="N3752" s="6"/>
      <c r="O3752" s="6"/>
      <c r="P3752" s="6"/>
      <c r="Q3752" s="6"/>
      <c r="R3752" s="6"/>
      <c r="S3752" s="6"/>
      <c r="T3752" s="6"/>
      <c r="U3752" s="6"/>
      <c r="V3752" s="6"/>
    </row>
    <row r="3753" spans="1:22" x14ac:dyDescent="0.25">
      <c r="A3753" s="80"/>
      <c r="J3753" s="6">
        <v>15</v>
      </c>
      <c r="K3753" s="6"/>
      <c r="L3753" s="6"/>
      <c r="M3753" s="6"/>
      <c r="N3753" s="6"/>
      <c r="O3753" s="6"/>
      <c r="P3753" s="6"/>
      <c r="Q3753" s="6"/>
      <c r="R3753" s="6"/>
      <c r="S3753" s="6"/>
      <c r="T3753" s="6"/>
      <c r="U3753" s="6"/>
      <c r="V3753" s="6"/>
    </row>
    <row r="3754" spans="1:22" ht="31.5" x14ac:dyDescent="0.25">
      <c r="A3754" s="64" t="s">
        <v>590</v>
      </c>
      <c r="J3754" s="6">
        <v>16</v>
      </c>
      <c r="K3754" s="6"/>
      <c r="L3754" s="6"/>
      <c r="M3754" s="6"/>
      <c r="N3754" s="6"/>
      <c r="O3754" s="6"/>
      <c r="P3754" s="6"/>
      <c r="Q3754" s="6"/>
      <c r="R3754" s="6"/>
      <c r="S3754" s="6"/>
      <c r="T3754" s="6"/>
      <c r="U3754" s="6"/>
      <c r="V3754" s="6"/>
    </row>
    <row r="3755" spans="1:22" x14ac:dyDescent="0.25">
      <c r="A3755" s="79"/>
      <c r="J3755" s="6">
        <v>17</v>
      </c>
      <c r="K3755" s="6"/>
      <c r="L3755" s="6"/>
      <c r="M3755" s="6"/>
      <c r="N3755" s="6"/>
      <c r="O3755" s="6"/>
      <c r="P3755" s="6"/>
      <c r="Q3755" s="6"/>
      <c r="R3755" s="6"/>
      <c r="S3755" s="6"/>
      <c r="T3755" s="6"/>
      <c r="U3755" s="6"/>
      <c r="V3755" s="6"/>
    </row>
    <row r="3756" spans="1:22" ht="25.5" x14ac:dyDescent="0.25">
      <c r="A3756" s="81" t="s">
        <v>595</v>
      </c>
      <c r="J3756" s="6">
        <v>18</v>
      </c>
      <c r="K3756" s="6"/>
      <c r="L3756" s="6"/>
      <c r="M3756" s="6"/>
      <c r="N3756" s="6"/>
      <c r="O3756" s="6"/>
      <c r="P3756" s="6"/>
      <c r="Q3756" s="6"/>
      <c r="R3756" s="6"/>
      <c r="S3756" s="6"/>
      <c r="T3756" s="6"/>
      <c r="U3756" s="6"/>
      <c r="V3756" s="6"/>
    </row>
    <row r="3757" spans="1:22" x14ac:dyDescent="0.25">
      <c r="A3757" s="81"/>
      <c r="J3757" s="6">
        <v>19</v>
      </c>
      <c r="K3757" s="6"/>
      <c r="L3757" s="6"/>
      <c r="M3757" s="6"/>
      <c r="N3757" s="6"/>
      <c r="O3757" s="6"/>
      <c r="P3757" s="6"/>
      <c r="Q3757" s="6"/>
      <c r="R3757" s="6"/>
      <c r="S3757" s="6"/>
      <c r="T3757" s="6"/>
      <c r="U3757" s="6"/>
      <c r="V3757" s="6"/>
    </row>
    <row r="3758" spans="1:22" ht="89.25" x14ac:dyDescent="0.25">
      <c r="A3758" s="81" t="s">
        <v>905</v>
      </c>
      <c r="J3758" s="6">
        <v>20</v>
      </c>
      <c r="K3758" s="6"/>
      <c r="L3758" s="6"/>
      <c r="M3758" s="6"/>
      <c r="N3758" s="6"/>
      <c r="O3758" s="6"/>
      <c r="P3758" s="6"/>
      <c r="Q3758" s="6"/>
      <c r="R3758" s="6"/>
      <c r="S3758" s="6"/>
      <c r="T3758" s="6"/>
      <c r="U3758" s="6"/>
      <c r="V3758" s="6"/>
    </row>
    <row r="3759" spans="1:22" x14ac:dyDescent="0.25">
      <c r="A3759" s="65"/>
      <c r="J3759" s="6">
        <v>21</v>
      </c>
      <c r="K3759" s="6"/>
      <c r="L3759" s="6"/>
      <c r="M3759" s="6"/>
      <c r="N3759" s="6"/>
      <c r="O3759" s="6"/>
      <c r="P3759" s="6"/>
      <c r="Q3759" s="6"/>
      <c r="R3759" s="6"/>
      <c r="S3759" s="6"/>
      <c r="T3759" s="6"/>
      <c r="U3759" s="6"/>
      <c r="V3759" s="6"/>
    </row>
    <row r="3760" spans="1:22" x14ac:dyDescent="0.25">
      <c r="A3760" s="65"/>
      <c r="J3760" s="6">
        <v>22</v>
      </c>
      <c r="K3760" s="6"/>
      <c r="L3760" s="6"/>
      <c r="M3760" s="6"/>
      <c r="N3760" s="6"/>
      <c r="O3760" s="6"/>
      <c r="P3760" s="6"/>
      <c r="Q3760" s="6"/>
      <c r="R3760" s="6"/>
      <c r="S3760" s="6"/>
      <c r="T3760" s="6"/>
      <c r="U3760" s="6"/>
      <c r="V3760" s="6"/>
    </row>
    <row r="3761" spans="1:46" ht="140.25" x14ac:dyDescent="0.25">
      <c r="A3761" s="96" t="s">
        <v>624</v>
      </c>
      <c r="B3761" s="97" t="s">
        <v>625</v>
      </c>
      <c r="J3761" s="6">
        <v>23</v>
      </c>
      <c r="K3761" s="6"/>
      <c r="L3761" s="6"/>
      <c r="M3761" s="6"/>
      <c r="N3761" s="6"/>
      <c r="O3761" s="6"/>
      <c r="P3761" s="6"/>
      <c r="Q3761" s="6"/>
      <c r="R3761" s="6"/>
      <c r="S3761" s="6"/>
      <c r="T3761" s="6"/>
      <c r="U3761" s="6"/>
      <c r="V3761" s="6"/>
    </row>
    <row r="3762" spans="1:46" ht="15.75" thickBot="1" x14ac:dyDescent="0.3">
      <c r="A3762" s="65"/>
      <c r="J3762" s="6">
        <v>24</v>
      </c>
      <c r="K3762" s="6"/>
      <c r="L3762" s="6"/>
      <c r="M3762" s="6"/>
      <c r="N3762" s="6"/>
      <c r="O3762" s="6"/>
      <c r="P3762" s="6"/>
      <c r="Q3762" s="6"/>
      <c r="R3762" s="6"/>
      <c r="S3762" s="6"/>
      <c r="T3762" s="6"/>
      <c r="U3762" s="6"/>
      <c r="V3762" s="6"/>
    </row>
    <row r="3763" spans="1:46" ht="15.75" thickBot="1" x14ac:dyDescent="0.3">
      <c r="A3763" s="88" t="s">
        <v>626</v>
      </c>
      <c r="B3763" s="89">
        <v>0.05</v>
      </c>
      <c r="J3763" s="6">
        <v>25</v>
      </c>
      <c r="K3763" s="6"/>
      <c r="L3763" s="6"/>
      <c r="M3763" s="6"/>
      <c r="N3763" s="6"/>
      <c r="O3763" s="6"/>
      <c r="P3763" s="6"/>
      <c r="Q3763" s="6"/>
      <c r="R3763" s="6"/>
      <c r="S3763" s="6"/>
      <c r="T3763" s="6"/>
      <c r="U3763" s="6"/>
      <c r="V3763" s="6"/>
    </row>
    <row r="3764" spans="1:46" ht="39" thickBot="1" x14ac:dyDescent="0.3">
      <c r="A3764" s="110" t="s">
        <v>627</v>
      </c>
      <c r="B3764" s="74">
        <v>18</v>
      </c>
      <c r="J3764" s="6">
        <v>26</v>
      </c>
      <c r="K3764" s="6"/>
      <c r="L3764" s="6"/>
      <c r="M3764" s="6"/>
      <c r="N3764" s="6"/>
      <c r="O3764" s="6"/>
      <c r="P3764" s="6"/>
      <c r="Q3764" s="6"/>
      <c r="R3764" s="6"/>
      <c r="S3764" s="6"/>
      <c r="T3764" s="6"/>
      <c r="U3764" s="6"/>
      <c r="V3764" s="6"/>
    </row>
    <row r="3765" spans="1:46" ht="39" thickBot="1" x14ac:dyDescent="0.3">
      <c r="A3765" s="110" t="s">
        <v>628</v>
      </c>
      <c r="B3765" s="74">
        <v>21.00694</v>
      </c>
      <c r="J3765" s="6">
        <v>27</v>
      </c>
      <c r="K3765" s="6"/>
      <c r="L3765" s="6"/>
      <c r="M3765" s="6"/>
      <c r="N3765" s="6"/>
      <c r="O3765" s="6"/>
      <c r="P3765" s="6"/>
      <c r="Q3765" s="6"/>
      <c r="R3765" s="6"/>
      <c r="S3765" s="6"/>
      <c r="T3765" s="6"/>
      <c r="U3765" s="6"/>
      <c r="V3765" s="6"/>
    </row>
    <row r="3766" spans="1:46" ht="64.5" thickBot="1" x14ac:dyDescent="0.3">
      <c r="A3766" s="110" t="s">
        <v>629</v>
      </c>
      <c r="B3766" s="74">
        <v>2.97105</v>
      </c>
      <c r="J3766" s="6">
        <v>28</v>
      </c>
      <c r="K3766" s="6"/>
      <c r="L3766" s="6"/>
      <c r="M3766" s="6"/>
      <c r="N3766" s="6"/>
      <c r="O3766" s="6"/>
      <c r="P3766" s="6"/>
      <c r="Q3766" s="6"/>
      <c r="R3766" s="6"/>
      <c r="S3766" s="6"/>
      <c r="T3766" s="6"/>
      <c r="U3766" s="6"/>
      <c r="V3766" s="6"/>
    </row>
    <row r="3767" spans="1:46" ht="38.25" x14ac:dyDescent="0.25">
      <c r="A3767" s="109" t="s">
        <v>630</v>
      </c>
      <c r="B3767" s="78">
        <v>3.4043000000000001</v>
      </c>
      <c r="J3767" s="6">
        <v>29</v>
      </c>
      <c r="K3767" s="6"/>
      <c r="L3767" s="6"/>
      <c r="M3767" s="6"/>
      <c r="N3767" s="6"/>
      <c r="O3767" s="6"/>
      <c r="P3767" s="6"/>
      <c r="Q3767" s="6"/>
      <c r="R3767" s="6"/>
      <c r="S3767" s="6"/>
      <c r="T3767" s="6"/>
      <c r="U3767" s="6"/>
      <c r="V3767" s="6"/>
    </row>
    <row r="3768" spans="1:46" ht="15.75" thickBot="1" x14ac:dyDescent="0.3">
      <c r="A3768" s="65"/>
      <c r="J3768" s="6">
        <v>30</v>
      </c>
      <c r="K3768" s="6"/>
      <c r="L3768" s="6"/>
      <c r="M3768" s="6"/>
      <c r="N3768" s="6"/>
      <c r="O3768" s="6"/>
      <c r="P3768" s="6"/>
      <c r="Q3768" s="6"/>
      <c r="R3768" s="6"/>
      <c r="S3768" s="6"/>
      <c r="T3768" s="6"/>
      <c r="U3768" s="6"/>
      <c r="V3768" s="6"/>
    </row>
    <row r="3769" spans="1:46" x14ac:dyDescent="0.25">
      <c r="A3769" s="254" t="s">
        <v>631</v>
      </c>
      <c r="B3769" s="255"/>
      <c r="C3769" s="255"/>
      <c r="D3769" s="255"/>
      <c r="J3769" s="6">
        <v>31</v>
      </c>
      <c r="K3769" s="6"/>
      <c r="L3769" s="6"/>
      <c r="M3769" s="6"/>
      <c r="N3769" s="6"/>
      <c r="O3769" s="6"/>
      <c r="P3769" s="6"/>
      <c r="Q3769" s="6"/>
      <c r="R3769" s="6"/>
      <c r="S3769" s="6"/>
      <c r="T3769" s="6"/>
      <c r="U3769" s="6"/>
      <c r="V3769" s="6"/>
    </row>
    <row r="3770" spans="1:46" x14ac:dyDescent="0.25">
      <c r="A3770" s="262" t="s">
        <v>632</v>
      </c>
      <c r="B3770" s="263"/>
      <c r="C3770" s="263"/>
      <c r="D3770" s="263"/>
      <c r="J3770" s="6">
        <v>32</v>
      </c>
      <c r="K3770" s="6"/>
      <c r="L3770" s="6"/>
      <c r="M3770" s="6"/>
      <c r="N3770" s="6"/>
      <c r="O3770" s="6"/>
      <c r="P3770" s="6"/>
      <c r="Q3770" s="6"/>
      <c r="R3770" s="6"/>
      <c r="S3770" s="6"/>
      <c r="T3770" s="6"/>
      <c r="U3770" s="6"/>
      <c r="V3770" s="6"/>
    </row>
    <row r="3771" spans="1:46" ht="15.75" thickBot="1" x14ac:dyDescent="0.3">
      <c r="A3771" s="256" t="s">
        <v>633</v>
      </c>
      <c r="B3771" s="257"/>
      <c r="C3771" s="257"/>
      <c r="D3771" s="257"/>
      <c r="J3771" s="6">
        <v>33</v>
      </c>
      <c r="K3771" s="6"/>
      <c r="L3771" s="6"/>
      <c r="M3771" s="6"/>
      <c r="N3771" s="6"/>
      <c r="O3771" s="6"/>
      <c r="P3771" s="6"/>
      <c r="Q3771" s="6"/>
      <c r="R3771" s="6"/>
      <c r="S3771" s="6"/>
      <c r="T3771" s="6"/>
      <c r="U3771" s="6"/>
      <c r="V3771" s="6"/>
    </row>
    <row r="3772" spans="1:46" ht="27" thickBot="1" x14ac:dyDescent="0.3">
      <c r="A3772" s="98" t="s">
        <v>634</v>
      </c>
      <c r="B3772" s="83" t="s">
        <v>635</v>
      </c>
      <c r="C3772" s="83" t="s">
        <v>566</v>
      </c>
      <c r="D3772" s="85" t="s">
        <v>592</v>
      </c>
      <c r="K3772" s="121" t="s">
        <v>1123</v>
      </c>
      <c r="L3772" s="121" t="s">
        <v>1124</v>
      </c>
      <c r="M3772" s="121" t="str">
        <f>A3758</f>
        <v>Prueba del rango estudentizado de Tukey (HSD) para NFSCM1</v>
      </c>
      <c r="N3772" s="120"/>
      <c r="S3772" s="122" t="str">
        <f>K3772</f>
        <v>Factor</v>
      </c>
      <c r="T3772" s="122" t="str">
        <f>L3772</f>
        <v>Nivel</v>
      </c>
      <c r="U3772" s="114"/>
      <c r="V3772" s="123"/>
      <c r="W3772" s="161"/>
      <c r="X3772" s="161"/>
      <c r="Y3772" s="161"/>
      <c r="Z3772" s="161"/>
      <c r="AA3772" s="161"/>
      <c r="AB3772" s="161"/>
      <c r="AC3772" s="161"/>
      <c r="AD3772" s="161"/>
      <c r="AE3772" s="161"/>
      <c r="AF3772" s="161"/>
      <c r="AG3772" s="161"/>
      <c r="AH3772" s="161"/>
      <c r="AI3772" s="161"/>
      <c r="AJ3772" s="161"/>
      <c r="AK3772" s="161"/>
      <c r="AL3772" s="161"/>
      <c r="AM3772" s="161"/>
      <c r="AN3772" s="161"/>
      <c r="AO3772" s="161"/>
      <c r="AP3772" s="161"/>
      <c r="AQ3772" s="161"/>
      <c r="AR3772" s="222"/>
      <c r="AS3772" s="219"/>
      <c r="AT3772" s="219"/>
    </row>
    <row r="3773" spans="1:46" ht="16.5" thickBot="1" x14ac:dyDescent="0.3">
      <c r="A3773" s="99" t="s">
        <v>592</v>
      </c>
      <c r="B3773" s="68">
        <v>6.3129999999999997</v>
      </c>
      <c r="C3773" s="68">
        <v>16</v>
      </c>
      <c r="D3773" s="86" t="s">
        <v>45</v>
      </c>
      <c r="J3773" s="6"/>
      <c r="K3773" s="228" t="s">
        <v>1125</v>
      </c>
      <c r="L3773" s="124" t="str">
        <f>D3773</f>
        <v>Con</v>
      </c>
      <c r="M3773" s="125">
        <f>B3773</f>
        <v>6.3129999999999997</v>
      </c>
      <c r="N3773" s="125" t="str">
        <f>A3773</f>
        <v>A</v>
      </c>
      <c r="S3773" s="230" t="str">
        <f>K3773</f>
        <v>Enmienda (A)</v>
      </c>
      <c r="T3773" s="126" t="str">
        <f>L3773</f>
        <v>Con</v>
      </c>
      <c r="U3773" s="127">
        <f>M3773</f>
        <v>6.3129999999999997</v>
      </c>
      <c r="V3773" s="128" t="str">
        <f>N3773</f>
        <v>A</v>
      </c>
      <c r="W3773" s="160"/>
      <c r="X3773" s="160"/>
      <c r="Y3773" s="160"/>
      <c r="Z3773" s="160"/>
      <c r="AA3773" s="160"/>
      <c r="AB3773" s="160"/>
      <c r="AC3773" s="160"/>
      <c r="AD3773" s="160"/>
      <c r="AE3773" s="160"/>
      <c r="AF3773" s="160"/>
      <c r="AG3773" s="160"/>
      <c r="AH3773" s="160"/>
      <c r="AI3773" s="160"/>
      <c r="AJ3773" s="160"/>
      <c r="AK3773" s="160"/>
      <c r="AL3773" s="160"/>
      <c r="AM3773" s="160"/>
      <c r="AN3773" s="160"/>
      <c r="AO3773" s="160"/>
      <c r="AP3773" s="160"/>
      <c r="AQ3773" s="160"/>
      <c r="AR3773" s="169"/>
      <c r="AS3773" s="20"/>
      <c r="AT3773" s="20"/>
    </row>
    <row r="3774" spans="1:46" ht="16.5" thickBot="1" x14ac:dyDescent="0.3">
      <c r="A3774" s="99" t="s">
        <v>592</v>
      </c>
      <c r="B3774" s="68"/>
      <c r="C3774" s="68"/>
      <c r="D3774" s="86"/>
      <c r="J3774" s="6"/>
      <c r="K3774" s="229"/>
      <c r="L3774" s="124" t="str">
        <f>D3775</f>
        <v>Sin</v>
      </c>
      <c r="M3774" s="125">
        <f>B3775</f>
        <v>5.3129999999999997</v>
      </c>
      <c r="N3774" s="125" t="str">
        <f>A3775</f>
        <v>A</v>
      </c>
      <c r="S3774" s="227"/>
      <c r="T3774" s="129" t="str">
        <f>L3774</f>
        <v>Sin</v>
      </c>
      <c r="U3774" s="130">
        <f>M3774</f>
        <v>5.3129999999999997</v>
      </c>
      <c r="V3774" s="131" t="str">
        <f>N3774</f>
        <v>A</v>
      </c>
      <c r="W3774" s="160"/>
      <c r="X3774" s="160"/>
      <c r="Y3774" s="160"/>
      <c r="Z3774" s="160"/>
      <c r="AA3774" s="160"/>
      <c r="AB3774" s="160"/>
      <c r="AC3774" s="160"/>
      <c r="AD3774" s="160"/>
      <c r="AE3774" s="160"/>
      <c r="AF3774" s="160"/>
      <c r="AG3774" s="160"/>
      <c r="AH3774" s="160"/>
      <c r="AI3774" s="160"/>
      <c r="AJ3774" s="160"/>
      <c r="AK3774" s="160"/>
      <c r="AL3774" s="160"/>
      <c r="AM3774" s="160"/>
      <c r="AN3774" s="160"/>
      <c r="AO3774" s="160"/>
      <c r="AP3774" s="160"/>
      <c r="AQ3774" s="160"/>
      <c r="AR3774" s="169"/>
      <c r="AS3774" s="20"/>
      <c r="AT3774" s="20"/>
    </row>
    <row r="3775" spans="1:46" x14ac:dyDescent="0.25">
      <c r="A3775" s="100" t="s">
        <v>592</v>
      </c>
      <c r="B3775" s="77">
        <v>5.3129999999999997</v>
      </c>
      <c r="C3775" s="77">
        <v>16</v>
      </c>
      <c r="D3775" s="87" t="s">
        <v>47</v>
      </c>
      <c r="J3775" s="6">
        <v>1</v>
      </c>
      <c r="K3775" s="6"/>
      <c r="L3775" s="6"/>
      <c r="M3775" s="6"/>
      <c r="N3775" s="6"/>
      <c r="O3775" s="6"/>
      <c r="P3775" s="6"/>
      <c r="Q3775" s="6"/>
      <c r="R3775" s="6"/>
      <c r="S3775" s="6"/>
      <c r="T3775" s="6"/>
      <c r="U3775" s="6"/>
      <c r="V3775" s="6"/>
      <c r="W3775" s="160"/>
      <c r="X3775" s="160"/>
      <c r="Y3775" s="160"/>
      <c r="Z3775" s="160"/>
      <c r="AA3775" s="160"/>
      <c r="AB3775" s="160"/>
      <c r="AC3775" s="160"/>
      <c r="AD3775" s="160"/>
      <c r="AE3775" s="160"/>
      <c r="AF3775" s="160"/>
      <c r="AG3775" s="160"/>
      <c r="AH3775" s="160"/>
      <c r="AI3775" s="160"/>
      <c r="AJ3775" s="160"/>
      <c r="AK3775" s="160"/>
      <c r="AL3775" s="160"/>
      <c r="AM3775" s="160"/>
      <c r="AN3775" s="160"/>
      <c r="AO3775" s="160"/>
      <c r="AP3775" s="160"/>
      <c r="AQ3775" s="160"/>
    </row>
    <row r="3776" spans="1:46" x14ac:dyDescent="0.25">
      <c r="A3776" s="79"/>
      <c r="J3776" s="6">
        <v>2</v>
      </c>
      <c r="K3776" s="6"/>
      <c r="L3776" s="6"/>
      <c r="M3776" s="6"/>
      <c r="N3776" s="6"/>
      <c r="O3776" s="6"/>
      <c r="P3776" s="6"/>
      <c r="Q3776" s="6"/>
      <c r="R3776" s="6"/>
      <c r="S3776" s="6"/>
      <c r="T3776" s="6"/>
      <c r="U3776" s="6"/>
      <c r="V3776" s="6"/>
      <c r="W3776" s="160"/>
      <c r="X3776" s="160"/>
      <c r="Y3776" s="160"/>
      <c r="Z3776" s="160"/>
      <c r="AA3776" s="160"/>
      <c r="AB3776" s="160"/>
      <c r="AC3776" s="160"/>
      <c r="AD3776" s="160"/>
      <c r="AE3776" s="160"/>
      <c r="AF3776" s="160"/>
      <c r="AG3776" s="160"/>
      <c r="AH3776" s="160"/>
      <c r="AI3776" s="160"/>
      <c r="AJ3776" s="160"/>
      <c r="AK3776" s="160"/>
      <c r="AL3776" s="160"/>
      <c r="AM3776" s="160"/>
      <c r="AN3776" s="160"/>
      <c r="AO3776" s="160"/>
      <c r="AP3776" s="160"/>
      <c r="AQ3776" s="160"/>
    </row>
    <row r="3777" spans="1:43" x14ac:dyDescent="0.25">
      <c r="A3777" s="79"/>
      <c r="J3777" s="6">
        <v>3</v>
      </c>
      <c r="K3777" s="6"/>
      <c r="L3777" s="6"/>
      <c r="M3777" s="6"/>
      <c r="N3777" s="6"/>
      <c r="O3777" s="6"/>
      <c r="P3777" s="6"/>
      <c r="Q3777" s="6"/>
      <c r="R3777" s="6"/>
      <c r="S3777" s="6"/>
      <c r="T3777" s="6"/>
      <c r="U3777" s="6"/>
      <c r="V3777" s="6"/>
      <c r="W3777" s="160"/>
      <c r="X3777" s="160"/>
      <c r="Y3777" s="160"/>
      <c r="Z3777" s="160"/>
      <c r="AA3777" s="160"/>
      <c r="AB3777" s="160"/>
      <c r="AC3777" s="160"/>
      <c r="AD3777" s="160"/>
      <c r="AE3777" s="160"/>
      <c r="AF3777" s="160"/>
      <c r="AG3777" s="160"/>
      <c r="AH3777" s="160"/>
      <c r="AI3777" s="160"/>
      <c r="AJ3777" s="160"/>
      <c r="AK3777" s="160"/>
      <c r="AL3777" s="160"/>
      <c r="AM3777" s="160"/>
      <c r="AN3777" s="160"/>
      <c r="AO3777" s="160"/>
      <c r="AP3777" s="160"/>
      <c r="AQ3777" s="160"/>
    </row>
    <row r="3778" spans="1:43" x14ac:dyDescent="0.25">
      <c r="J3778" s="6">
        <v>4</v>
      </c>
      <c r="K3778" s="6"/>
      <c r="L3778" s="6"/>
      <c r="M3778" s="6"/>
      <c r="N3778" s="6"/>
      <c r="O3778" s="6"/>
      <c r="P3778" s="6"/>
      <c r="Q3778" s="6"/>
      <c r="R3778" s="6"/>
      <c r="S3778" s="6"/>
      <c r="T3778" s="6"/>
      <c r="U3778" s="6"/>
      <c r="V3778" s="6"/>
      <c r="W3778" s="160"/>
      <c r="X3778" s="160"/>
      <c r="Y3778" s="160"/>
      <c r="Z3778" s="160"/>
      <c r="AA3778" s="160"/>
      <c r="AB3778" s="160"/>
      <c r="AC3778" s="160"/>
      <c r="AD3778" s="160"/>
      <c r="AE3778" s="160"/>
      <c r="AF3778" s="160"/>
      <c r="AG3778" s="160"/>
      <c r="AH3778" s="160"/>
      <c r="AI3778" s="160"/>
      <c r="AJ3778" s="160"/>
      <c r="AK3778" s="160"/>
      <c r="AL3778" s="160"/>
      <c r="AM3778" s="160"/>
      <c r="AN3778" s="160"/>
      <c r="AO3778" s="160"/>
      <c r="AP3778" s="160"/>
      <c r="AQ3778" s="160"/>
    </row>
    <row r="3779" spans="1:43" x14ac:dyDescent="0.25">
      <c r="A3779" s="80"/>
      <c r="J3779" s="6">
        <v>5</v>
      </c>
      <c r="K3779" s="6"/>
      <c r="L3779" s="6"/>
      <c r="M3779" s="6"/>
      <c r="N3779" s="6"/>
      <c r="O3779" s="6"/>
      <c r="P3779" s="6"/>
      <c r="Q3779" s="6"/>
      <c r="R3779" s="6"/>
      <c r="S3779" s="6"/>
      <c r="T3779" s="6"/>
      <c r="U3779" s="6"/>
      <c r="V3779" s="6"/>
      <c r="W3779" s="160"/>
      <c r="X3779" s="160"/>
      <c r="Y3779" s="160"/>
      <c r="Z3779" s="160"/>
      <c r="AA3779" s="160"/>
      <c r="AB3779" s="160"/>
      <c r="AC3779" s="160"/>
      <c r="AD3779" s="160"/>
      <c r="AE3779" s="160"/>
      <c r="AF3779" s="160"/>
      <c r="AG3779" s="160"/>
      <c r="AH3779" s="160"/>
      <c r="AI3779" s="160"/>
      <c r="AJ3779" s="160"/>
      <c r="AK3779" s="160"/>
      <c r="AL3779" s="160"/>
      <c r="AM3779" s="160"/>
      <c r="AN3779" s="160"/>
      <c r="AO3779" s="160"/>
      <c r="AP3779" s="160"/>
      <c r="AQ3779" s="160"/>
    </row>
    <row r="3780" spans="1:43" ht="31.5" x14ac:dyDescent="0.25">
      <c r="A3780" s="64" t="s">
        <v>590</v>
      </c>
      <c r="J3780" s="6">
        <v>6</v>
      </c>
      <c r="K3780" s="6"/>
      <c r="L3780" s="6"/>
      <c r="M3780" s="6"/>
      <c r="N3780" s="6"/>
      <c r="O3780" s="6"/>
      <c r="P3780" s="6"/>
      <c r="Q3780" s="6"/>
      <c r="R3780" s="6"/>
      <c r="S3780" s="6"/>
      <c r="T3780" s="6"/>
      <c r="U3780" s="6"/>
      <c r="V3780" s="6"/>
      <c r="W3780" s="160"/>
      <c r="X3780" s="160"/>
      <c r="Y3780" s="160"/>
      <c r="Z3780" s="160"/>
      <c r="AA3780" s="160"/>
      <c r="AB3780" s="160"/>
      <c r="AC3780" s="160"/>
      <c r="AD3780" s="160"/>
      <c r="AE3780" s="160"/>
      <c r="AF3780" s="160"/>
      <c r="AG3780" s="160"/>
      <c r="AH3780" s="160"/>
      <c r="AI3780" s="160"/>
      <c r="AJ3780" s="160"/>
      <c r="AK3780" s="160"/>
      <c r="AL3780" s="160"/>
      <c r="AM3780" s="160"/>
      <c r="AN3780" s="160"/>
      <c r="AO3780" s="160"/>
      <c r="AP3780" s="160"/>
      <c r="AQ3780" s="160"/>
    </row>
    <row r="3781" spans="1:43" x14ac:dyDescent="0.25">
      <c r="A3781" s="79"/>
      <c r="J3781" s="6">
        <v>7</v>
      </c>
      <c r="K3781" s="6"/>
      <c r="L3781" s="6"/>
      <c r="M3781" s="6"/>
      <c r="N3781" s="6"/>
      <c r="O3781" s="6"/>
      <c r="P3781" s="6"/>
      <c r="Q3781" s="6"/>
      <c r="R3781" s="6"/>
      <c r="S3781" s="6"/>
      <c r="T3781" s="6"/>
      <c r="U3781" s="6"/>
      <c r="V3781" s="6"/>
      <c r="W3781" s="160"/>
      <c r="X3781" s="160"/>
      <c r="Y3781" s="160"/>
      <c r="Z3781" s="160"/>
      <c r="AA3781" s="160"/>
      <c r="AB3781" s="160"/>
      <c r="AC3781" s="160"/>
      <c r="AD3781" s="160"/>
      <c r="AE3781" s="160"/>
      <c r="AF3781" s="160"/>
      <c r="AG3781" s="160"/>
      <c r="AH3781" s="160"/>
      <c r="AI3781" s="160"/>
      <c r="AJ3781" s="160"/>
      <c r="AK3781" s="160"/>
      <c r="AL3781" s="160"/>
      <c r="AM3781" s="160"/>
      <c r="AN3781" s="160"/>
      <c r="AO3781" s="160"/>
      <c r="AP3781" s="160"/>
      <c r="AQ3781" s="160"/>
    </row>
    <row r="3782" spans="1:43" ht="25.5" x14ac:dyDescent="0.25">
      <c r="A3782" s="81" t="s">
        <v>595</v>
      </c>
      <c r="J3782" s="6">
        <v>8</v>
      </c>
      <c r="K3782" s="6"/>
      <c r="L3782" s="6"/>
      <c r="M3782" s="6"/>
      <c r="N3782" s="6"/>
      <c r="O3782" s="6"/>
      <c r="P3782" s="6"/>
      <c r="Q3782" s="6"/>
      <c r="R3782" s="6"/>
      <c r="S3782" s="6"/>
      <c r="T3782" s="6"/>
      <c r="U3782" s="6"/>
      <c r="V3782" s="6"/>
    </row>
    <row r="3783" spans="1:43" x14ac:dyDescent="0.25">
      <c r="A3783" s="81"/>
      <c r="J3783" s="6">
        <v>9</v>
      </c>
      <c r="K3783" s="6"/>
      <c r="L3783" s="6"/>
      <c r="M3783" s="6"/>
      <c r="N3783" s="6"/>
      <c r="O3783" s="6"/>
      <c r="P3783" s="6"/>
      <c r="Q3783" s="6"/>
      <c r="R3783" s="6"/>
      <c r="S3783" s="6"/>
      <c r="T3783" s="6"/>
      <c r="U3783" s="6"/>
      <c r="V3783" s="6"/>
    </row>
    <row r="3784" spans="1:43" x14ac:dyDescent="0.25">
      <c r="A3784" s="65"/>
      <c r="J3784" s="6">
        <v>10</v>
      </c>
      <c r="K3784" s="6"/>
      <c r="L3784" s="6"/>
      <c r="M3784" s="6"/>
      <c r="N3784" s="6"/>
      <c r="O3784" s="6"/>
      <c r="P3784" s="6"/>
      <c r="Q3784" s="6"/>
      <c r="R3784" s="6"/>
      <c r="S3784" s="6"/>
      <c r="T3784" s="6"/>
      <c r="U3784" s="6"/>
      <c r="V3784" s="6"/>
    </row>
    <row r="3785" spans="1:43" x14ac:dyDescent="0.25">
      <c r="A3785" s="65"/>
      <c r="J3785" s="6">
        <v>11</v>
      </c>
      <c r="K3785" s="6"/>
      <c r="L3785" s="6"/>
      <c r="M3785" s="6"/>
      <c r="N3785" s="6"/>
      <c r="O3785" s="6"/>
      <c r="P3785" s="6"/>
      <c r="Q3785" s="6"/>
      <c r="R3785" s="6"/>
      <c r="S3785" s="6"/>
      <c r="T3785" s="6"/>
      <c r="U3785" s="6"/>
      <c r="V3785" s="6"/>
    </row>
    <row r="3786" spans="1:43" x14ac:dyDescent="0.25">
      <c r="A3786" s="79"/>
      <c r="J3786" s="6">
        <v>12</v>
      </c>
      <c r="K3786" s="6"/>
      <c r="L3786" s="6"/>
      <c r="M3786" s="6"/>
      <c r="N3786" s="6"/>
      <c r="O3786" s="6"/>
      <c r="P3786" s="6"/>
      <c r="Q3786" s="6"/>
      <c r="R3786" s="6"/>
      <c r="S3786" s="6"/>
      <c r="T3786" s="6"/>
      <c r="U3786" s="6"/>
      <c r="V3786" s="6"/>
    </row>
    <row r="3787" spans="1:43" x14ac:dyDescent="0.25">
      <c r="A3787" s="79"/>
      <c r="J3787" s="6">
        <v>13</v>
      </c>
      <c r="K3787" s="6"/>
      <c r="L3787" s="6"/>
      <c r="M3787" s="6"/>
      <c r="N3787" s="6"/>
      <c r="O3787" s="6"/>
      <c r="P3787" s="6"/>
      <c r="Q3787" s="6"/>
      <c r="R3787" s="6"/>
      <c r="S3787" s="6"/>
      <c r="T3787" s="6"/>
      <c r="U3787" s="6"/>
      <c r="V3787" s="6"/>
    </row>
    <row r="3788" spans="1:43" x14ac:dyDescent="0.25">
      <c r="J3788" s="6">
        <v>14</v>
      </c>
      <c r="K3788" s="6"/>
      <c r="L3788" s="6"/>
      <c r="M3788" s="6"/>
      <c r="N3788" s="6"/>
      <c r="O3788" s="6"/>
      <c r="P3788" s="6"/>
      <c r="Q3788" s="6"/>
      <c r="R3788" s="6"/>
      <c r="S3788" s="6"/>
      <c r="T3788" s="6"/>
      <c r="U3788" s="6"/>
      <c r="V3788" s="6"/>
    </row>
    <row r="3789" spans="1:43" x14ac:dyDescent="0.25">
      <c r="A3789" s="80"/>
      <c r="J3789" s="6">
        <v>15</v>
      </c>
      <c r="K3789" s="6"/>
      <c r="L3789" s="6"/>
      <c r="M3789" s="6"/>
      <c r="N3789" s="6"/>
      <c r="O3789" s="6"/>
      <c r="P3789" s="6"/>
      <c r="Q3789" s="6"/>
      <c r="R3789" s="6"/>
      <c r="S3789" s="6"/>
      <c r="T3789" s="6"/>
      <c r="U3789" s="6"/>
      <c r="V3789" s="6"/>
    </row>
    <row r="3790" spans="1:43" ht="31.5" x14ac:dyDescent="0.25">
      <c r="A3790" s="64" t="s">
        <v>590</v>
      </c>
      <c r="J3790" s="6">
        <v>16</v>
      </c>
      <c r="K3790" s="6"/>
      <c r="L3790" s="6"/>
      <c r="M3790" s="6"/>
      <c r="N3790" s="6"/>
      <c r="O3790" s="6"/>
      <c r="P3790" s="6"/>
      <c r="Q3790" s="6"/>
      <c r="R3790" s="6"/>
      <c r="S3790" s="6"/>
      <c r="T3790" s="6"/>
      <c r="U3790" s="6"/>
      <c r="V3790" s="6"/>
    </row>
    <row r="3791" spans="1:43" x14ac:dyDescent="0.25">
      <c r="A3791" s="79"/>
      <c r="J3791" s="6">
        <v>17</v>
      </c>
      <c r="K3791" s="6"/>
      <c r="L3791" s="6"/>
      <c r="M3791" s="6"/>
      <c r="N3791" s="6"/>
      <c r="O3791" s="6"/>
      <c r="P3791" s="6"/>
      <c r="Q3791" s="6"/>
      <c r="R3791" s="6"/>
      <c r="S3791" s="6"/>
      <c r="T3791" s="6"/>
      <c r="U3791" s="6"/>
      <c r="V3791" s="6"/>
    </row>
    <row r="3792" spans="1:43" ht="25.5" x14ac:dyDescent="0.25">
      <c r="A3792" s="81" t="s">
        <v>595</v>
      </c>
      <c r="J3792" s="6">
        <v>18</v>
      </c>
      <c r="K3792" s="6"/>
      <c r="L3792" s="6"/>
      <c r="M3792" s="6"/>
      <c r="N3792" s="6"/>
      <c r="O3792" s="6"/>
      <c r="P3792" s="6"/>
      <c r="Q3792" s="6"/>
      <c r="R3792" s="6"/>
      <c r="S3792" s="6"/>
      <c r="T3792" s="6"/>
      <c r="U3792" s="6"/>
      <c r="V3792" s="6"/>
    </row>
    <row r="3793" spans="1:23" x14ac:dyDescent="0.25">
      <c r="A3793" s="81"/>
      <c r="J3793" s="6">
        <v>19</v>
      </c>
      <c r="K3793" s="6"/>
      <c r="L3793" s="6"/>
      <c r="M3793" s="6"/>
      <c r="N3793" s="6"/>
      <c r="O3793" s="6"/>
      <c r="P3793" s="6"/>
      <c r="Q3793" s="6"/>
      <c r="R3793" s="6"/>
      <c r="S3793" s="6"/>
      <c r="T3793" s="6"/>
      <c r="U3793" s="6"/>
      <c r="V3793" s="6"/>
    </row>
    <row r="3794" spans="1:23" ht="89.25" x14ac:dyDescent="0.25">
      <c r="A3794" s="81" t="s">
        <v>906</v>
      </c>
      <c r="J3794" s="6">
        <v>20</v>
      </c>
      <c r="K3794" s="6"/>
      <c r="L3794" s="6"/>
      <c r="M3794" s="6"/>
      <c r="N3794" s="6"/>
      <c r="O3794" s="6"/>
      <c r="P3794" s="6"/>
      <c r="Q3794" s="6"/>
      <c r="R3794" s="6"/>
      <c r="S3794" s="6"/>
      <c r="T3794" s="6"/>
      <c r="U3794" s="6"/>
      <c r="V3794" s="6"/>
    </row>
    <row r="3795" spans="1:23" x14ac:dyDescent="0.25">
      <c r="A3795" s="65"/>
      <c r="J3795" s="6">
        <v>21</v>
      </c>
      <c r="K3795" s="6"/>
      <c r="L3795" s="6"/>
      <c r="M3795" s="6"/>
      <c r="N3795" s="6"/>
      <c r="O3795" s="6"/>
      <c r="P3795" s="6"/>
      <c r="Q3795" s="6"/>
      <c r="R3795" s="6"/>
      <c r="S3795" s="6"/>
      <c r="T3795" s="6"/>
      <c r="U3795" s="6"/>
      <c r="V3795" s="6"/>
    </row>
    <row r="3796" spans="1:23" x14ac:dyDescent="0.25">
      <c r="A3796" s="65"/>
      <c r="J3796" s="6">
        <v>22</v>
      </c>
      <c r="K3796" s="6"/>
      <c r="L3796" s="6"/>
      <c r="M3796" s="6"/>
      <c r="N3796" s="6"/>
      <c r="O3796" s="6"/>
      <c r="P3796" s="6"/>
      <c r="Q3796" s="6"/>
      <c r="R3796" s="6"/>
      <c r="S3796" s="6"/>
      <c r="T3796" s="6"/>
      <c r="U3796" s="6"/>
      <c r="V3796" s="6"/>
    </row>
    <row r="3797" spans="1:23" ht="140.25" x14ac:dyDescent="0.25">
      <c r="A3797" s="96" t="s">
        <v>624</v>
      </c>
      <c r="B3797" s="97" t="s">
        <v>625</v>
      </c>
      <c r="J3797" s="6">
        <v>23</v>
      </c>
      <c r="K3797" s="6"/>
      <c r="L3797" s="6"/>
      <c r="M3797" s="6"/>
      <c r="N3797" s="6"/>
      <c r="O3797" s="6"/>
      <c r="P3797" s="6"/>
      <c r="Q3797" s="6"/>
      <c r="R3797" s="6"/>
      <c r="S3797" s="6"/>
      <c r="T3797" s="6"/>
      <c r="U3797" s="6"/>
      <c r="V3797" s="6"/>
    </row>
    <row r="3798" spans="1:23" ht="15.75" thickBot="1" x14ac:dyDescent="0.3">
      <c r="A3798" s="65"/>
      <c r="J3798" s="6">
        <v>24</v>
      </c>
      <c r="K3798" s="6"/>
      <c r="L3798" s="6"/>
      <c r="M3798" s="6"/>
      <c r="N3798" s="6"/>
      <c r="O3798" s="6"/>
      <c r="P3798" s="6"/>
      <c r="Q3798" s="6"/>
      <c r="R3798" s="6"/>
      <c r="S3798" s="6"/>
      <c r="T3798" s="6"/>
      <c r="U3798" s="6"/>
      <c r="V3798" s="6"/>
    </row>
    <row r="3799" spans="1:23" ht="15.75" thickBot="1" x14ac:dyDescent="0.3">
      <c r="A3799" s="88" t="s">
        <v>626</v>
      </c>
      <c r="B3799" s="89">
        <v>0.05</v>
      </c>
      <c r="J3799" s="6">
        <v>25</v>
      </c>
      <c r="K3799" s="6"/>
      <c r="L3799" s="6"/>
      <c r="M3799" s="6"/>
      <c r="N3799" s="6"/>
      <c r="O3799" s="6"/>
      <c r="P3799" s="6"/>
      <c r="Q3799" s="6"/>
      <c r="R3799" s="6"/>
      <c r="S3799" s="6"/>
      <c r="T3799" s="6"/>
      <c r="U3799" s="6"/>
      <c r="V3799" s="6"/>
    </row>
    <row r="3800" spans="1:23" ht="39" thickBot="1" x14ac:dyDescent="0.3">
      <c r="A3800" s="110" t="s">
        <v>627</v>
      </c>
      <c r="B3800" s="74">
        <v>18</v>
      </c>
      <c r="J3800" s="6">
        <v>26</v>
      </c>
      <c r="K3800" s="6"/>
      <c r="L3800" s="6"/>
      <c r="M3800" s="6"/>
      <c r="N3800" s="6"/>
      <c r="O3800" s="6"/>
      <c r="P3800" s="6"/>
      <c r="Q3800" s="6"/>
      <c r="R3800" s="6"/>
      <c r="S3800" s="6"/>
      <c r="T3800" s="6"/>
      <c r="U3800" s="6"/>
      <c r="V3800" s="6"/>
    </row>
    <row r="3801" spans="1:23" ht="39" thickBot="1" x14ac:dyDescent="0.3">
      <c r="A3801" s="110" t="s">
        <v>628</v>
      </c>
      <c r="B3801" s="74">
        <v>50.25694</v>
      </c>
      <c r="J3801" s="6">
        <v>27</v>
      </c>
      <c r="K3801" s="6"/>
      <c r="L3801" s="6"/>
      <c r="M3801" s="6"/>
      <c r="N3801" s="6"/>
      <c r="O3801" s="6"/>
      <c r="P3801" s="6"/>
      <c r="Q3801" s="6"/>
      <c r="R3801" s="6"/>
      <c r="S3801" s="6"/>
      <c r="T3801" s="6"/>
      <c r="U3801" s="6"/>
      <c r="V3801" s="6"/>
    </row>
    <row r="3802" spans="1:23" ht="64.5" thickBot="1" x14ac:dyDescent="0.3">
      <c r="A3802" s="110" t="s">
        <v>629</v>
      </c>
      <c r="B3802" s="74">
        <v>2.97105</v>
      </c>
      <c r="J3802" s="6">
        <v>28</v>
      </c>
      <c r="K3802" s="6"/>
      <c r="L3802" s="6"/>
      <c r="M3802" s="6"/>
      <c r="N3802" s="6"/>
      <c r="O3802" s="6"/>
      <c r="P3802" s="6"/>
      <c r="Q3802" s="6"/>
      <c r="R3802" s="6"/>
      <c r="S3802" s="6"/>
      <c r="T3802" s="6"/>
      <c r="U3802" s="6"/>
      <c r="V3802" s="6"/>
    </row>
    <row r="3803" spans="1:23" ht="38.25" x14ac:dyDescent="0.25">
      <c r="A3803" s="109" t="s">
        <v>630</v>
      </c>
      <c r="B3803" s="78">
        <v>5.2656000000000001</v>
      </c>
      <c r="J3803" s="6">
        <v>29</v>
      </c>
      <c r="K3803" s="6"/>
      <c r="L3803" s="6"/>
      <c r="M3803" s="6"/>
      <c r="N3803" s="6"/>
      <c r="O3803" s="6"/>
      <c r="P3803" s="6"/>
      <c r="Q3803" s="6"/>
      <c r="R3803" s="6"/>
      <c r="S3803" s="6"/>
      <c r="T3803" s="6"/>
      <c r="U3803" s="6"/>
      <c r="V3803" s="6"/>
    </row>
    <row r="3804" spans="1:23" ht="15.75" thickBot="1" x14ac:dyDescent="0.3">
      <c r="A3804" s="65"/>
      <c r="J3804" s="6">
        <v>30</v>
      </c>
      <c r="K3804" s="6"/>
      <c r="L3804" s="6"/>
      <c r="M3804" s="6"/>
      <c r="N3804" s="6"/>
      <c r="O3804" s="6"/>
      <c r="P3804" s="6"/>
      <c r="Q3804" s="6"/>
      <c r="R3804" s="6"/>
      <c r="S3804" s="6"/>
      <c r="T3804" s="6"/>
      <c r="U3804" s="6"/>
      <c r="V3804" s="6"/>
    </row>
    <row r="3805" spans="1:23" x14ac:dyDescent="0.25">
      <c r="A3805" s="254" t="s">
        <v>631</v>
      </c>
      <c r="B3805" s="255"/>
      <c r="C3805" s="255"/>
      <c r="D3805" s="255"/>
      <c r="J3805" s="6">
        <v>31</v>
      </c>
      <c r="K3805" s="6"/>
      <c r="L3805" s="6"/>
      <c r="M3805" s="6"/>
      <c r="N3805" s="6"/>
      <c r="O3805" s="6"/>
      <c r="P3805" s="6"/>
      <c r="Q3805" s="6"/>
      <c r="R3805" s="6"/>
      <c r="S3805" s="6"/>
      <c r="T3805" s="6"/>
      <c r="U3805" s="6"/>
      <c r="V3805" s="6"/>
    </row>
    <row r="3806" spans="1:23" x14ac:dyDescent="0.25">
      <c r="A3806" s="262" t="s">
        <v>632</v>
      </c>
      <c r="B3806" s="263"/>
      <c r="C3806" s="263"/>
      <c r="D3806" s="263"/>
      <c r="J3806" s="6">
        <v>32</v>
      </c>
      <c r="K3806" s="6"/>
      <c r="L3806" s="6"/>
      <c r="M3806" s="6"/>
      <c r="N3806" s="6"/>
      <c r="O3806" s="6"/>
      <c r="P3806" s="6"/>
      <c r="Q3806" s="6"/>
      <c r="R3806" s="6"/>
      <c r="S3806" s="6"/>
      <c r="T3806" s="6"/>
      <c r="U3806" s="6"/>
      <c r="V3806" s="6"/>
    </row>
    <row r="3807" spans="1:23" ht="15.75" thickBot="1" x14ac:dyDescent="0.3">
      <c r="A3807" s="256" t="s">
        <v>633</v>
      </c>
      <c r="B3807" s="257"/>
      <c r="C3807" s="257"/>
      <c r="D3807" s="257"/>
      <c r="J3807" s="6">
        <v>33</v>
      </c>
      <c r="K3807" s="6"/>
      <c r="L3807" s="6"/>
      <c r="M3807" s="6"/>
      <c r="N3807" s="6"/>
      <c r="O3807" s="6"/>
      <c r="P3807" s="6"/>
      <c r="Q3807" s="6"/>
      <c r="R3807" s="6"/>
      <c r="S3807" s="6"/>
      <c r="T3807" s="6"/>
      <c r="U3807" s="6"/>
      <c r="V3807" s="6"/>
    </row>
    <row r="3808" spans="1:23" ht="27" thickBot="1" x14ac:dyDescent="0.3">
      <c r="A3808" s="98" t="s">
        <v>634</v>
      </c>
      <c r="B3808" s="83" t="s">
        <v>635</v>
      </c>
      <c r="C3808" s="83" t="s">
        <v>566</v>
      </c>
      <c r="D3808" s="85" t="s">
        <v>592</v>
      </c>
      <c r="K3808" s="121" t="s">
        <v>1123</v>
      </c>
      <c r="L3808" s="121" t="s">
        <v>1124</v>
      </c>
      <c r="M3808" s="121" t="str">
        <f>A3794</f>
        <v>Prueba del rango estudentizado de Tukey (HSD) para NFSCM2</v>
      </c>
      <c r="N3808" s="120"/>
      <c r="S3808" s="122" t="str">
        <f>K3808</f>
        <v>Factor</v>
      </c>
      <c r="T3808" s="122" t="str">
        <f>L3808</f>
        <v>Nivel</v>
      </c>
      <c r="U3808" s="114"/>
      <c r="V3808" s="123"/>
      <c r="W3808" s="6"/>
    </row>
    <row r="3809" spans="1:23" ht="16.5" thickBot="1" x14ac:dyDescent="0.3">
      <c r="A3809" s="99" t="s">
        <v>592</v>
      </c>
      <c r="B3809" s="68">
        <v>13.688000000000001</v>
      </c>
      <c r="C3809" s="68">
        <v>16</v>
      </c>
      <c r="D3809" s="86" t="s">
        <v>45</v>
      </c>
      <c r="J3809" s="6"/>
      <c r="K3809" s="228" t="s">
        <v>1125</v>
      </c>
      <c r="L3809" s="124" t="str">
        <f>D3809</f>
        <v>Con</v>
      </c>
      <c r="M3809" s="125">
        <f>B3809</f>
        <v>13.688000000000001</v>
      </c>
      <c r="N3809" s="125" t="str">
        <f>A3809</f>
        <v>A</v>
      </c>
      <c r="S3809" s="230" t="str">
        <f>K3809</f>
        <v>Enmienda (A)</v>
      </c>
      <c r="T3809" s="126" t="str">
        <f>L3809</f>
        <v>Con</v>
      </c>
      <c r="U3809" s="127">
        <f>M3809</f>
        <v>13.688000000000001</v>
      </c>
      <c r="V3809" s="128" t="str">
        <f>N3809</f>
        <v>A</v>
      </c>
      <c r="W3809" s="6"/>
    </row>
    <row r="3810" spans="1:23" ht="16.5" thickBot="1" x14ac:dyDescent="0.3">
      <c r="A3810" s="99" t="s">
        <v>592</v>
      </c>
      <c r="B3810" s="68"/>
      <c r="C3810" s="68"/>
      <c r="D3810" s="86"/>
      <c r="J3810" s="6"/>
      <c r="K3810" s="229"/>
      <c r="L3810" s="124" t="str">
        <f>D3811</f>
        <v>Sin</v>
      </c>
      <c r="M3810" s="125">
        <f>B3811</f>
        <v>11.938000000000001</v>
      </c>
      <c r="N3810" s="125" t="str">
        <f>A3811</f>
        <v>A</v>
      </c>
      <c r="S3810" s="227"/>
      <c r="T3810" s="129" t="str">
        <f>L3810</f>
        <v>Sin</v>
      </c>
      <c r="U3810" s="130">
        <f>M3810</f>
        <v>11.938000000000001</v>
      </c>
      <c r="V3810" s="131" t="str">
        <f>N3810</f>
        <v>A</v>
      </c>
      <c r="W3810" s="6"/>
    </row>
    <row r="3811" spans="1:23" x14ac:dyDescent="0.25">
      <c r="A3811" s="100" t="s">
        <v>592</v>
      </c>
      <c r="B3811" s="77">
        <v>11.938000000000001</v>
      </c>
      <c r="C3811" s="77">
        <v>16</v>
      </c>
      <c r="D3811" s="87" t="s">
        <v>47</v>
      </c>
      <c r="J3811" s="6">
        <v>1</v>
      </c>
      <c r="K3811" s="6"/>
      <c r="L3811" s="6"/>
      <c r="M3811" s="6"/>
      <c r="N3811" s="6"/>
      <c r="O3811" s="6"/>
      <c r="P3811" s="6"/>
      <c r="Q3811" s="6"/>
      <c r="R3811" s="6"/>
      <c r="S3811" s="6"/>
      <c r="T3811" s="6"/>
      <c r="U3811" s="6"/>
      <c r="V3811" s="6"/>
      <c r="W3811" s="6"/>
    </row>
    <row r="3812" spans="1:23" x14ac:dyDescent="0.25">
      <c r="A3812" s="79"/>
      <c r="J3812" s="6">
        <v>2</v>
      </c>
      <c r="K3812" s="6"/>
      <c r="L3812" s="6"/>
      <c r="M3812" s="6"/>
      <c r="N3812" s="6"/>
      <c r="O3812" s="6"/>
      <c r="P3812" s="6"/>
      <c r="Q3812" s="6"/>
      <c r="R3812" s="6"/>
      <c r="S3812" s="6"/>
      <c r="T3812" s="6"/>
      <c r="U3812" s="6"/>
      <c r="V3812" s="6"/>
      <c r="W3812" s="6"/>
    </row>
    <row r="3813" spans="1:23" x14ac:dyDescent="0.25">
      <c r="A3813" s="79"/>
      <c r="J3813" s="6">
        <v>3</v>
      </c>
      <c r="K3813" s="6"/>
      <c r="L3813" s="6"/>
      <c r="M3813" s="6"/>
      <c r="N3813" s="6"/>
      <c r="O3813" s="6"/>
      <c r="P3813" s="6"/>
      <c r="Q3813" s="6"/>
      <c r="R3813" s="6"/>
      <c r="S3813" s="6"/>
      <c r="T3813" s="6"/>
      <c r="U3813" s="6"/>
      <c r="V3813" s="6"/>
      <c r="W3813" s="6"/>
    </row>
    <row r="3814" spans="1:23" x14ac:dyDescent="0.25">
      <c r="J3814" s="6">
        <v>4</v>
      </c>
      <c r="K3814" s="6"/>
      <c r="L3814" s="6"/>
      <c r="M3814" s="6"/>
      <c r="N3814" s="6"/>
      <c r="O3814" s="6"/>
      <c r="P3814" s="6"/>
      <c r="Q3814" s="6"/>
      <c r="R3814" s="6"/>
      <c r="S3814" s="6"/>
      <c r="T3814" s="6"/>
      <c r="U3814" s="6"/>
      <c r="V3814" s="6"/>
      <c r="W3814" s="6"/>
    </row>
    <row r="3815" spans="1:23" x14ac:dyDescent="0.25">
      <c r="A3815" s="80"/>
      <c r="J3815" s="6">
        <v>5</v>
      </c>
      <c r="K3815" s="6"/>
      <c r="L3815" s="6"/>
      <c r="M3815" s="6"/>
      <c r="N3815" s="6"/>
      <c r="O3815" s="6"/>
      <c r="P3815" s="6"/>
      <c r="Q3815" s="6"/>
      <c r="R3815" s="6"/>
      <c r="S3815" s="6"/>
      <c r="T3815" s="6"/>
      <c r="U3815" s="6"/>
      <c r="V3815" s="6"/>
      <c r="W3815" s="6"/>
    </row>
    <row r="3816" spans="1:23" ht="31.5" x14ac:dyDescent="0.25">
      <c r="A3816" s="64" t="s">
        <v>590</v>
      </c>
      <c r="J3816" s="6">
        <v>6</v>
      </c>
      <c r="K3816" s="6"/>
      <c r="L3816" s="6"/>
      <c r="M3816" s="6"/>
      <c r="N3816" s="6"/>
      <c r="O3816" s="6"/>
      <c r="P3816" s="6"/>
      <c r="Q3816" s="6"/>
      <c r="R3816" s="6"/>
      <c r="S3816" s="6"/>
      <c r="T3816" s="6"/>
      <c r="U3816" s="6"/>
      <c r="V3816" s="6"/>
      <c r="W3816" s="6"/>
    </row>
    <row r="3817" spans="1:23" x14ac:dyDescent="0.25">
      <c r="A3817" s="79"/>
      <c r="J3817" s="6">
        <v>7</v>
      </c>
      <c r="K3817" s="6"/>
      <c r="L3817" s="6"/>
      <c r="M3817" s="6"/>
      <c r="N3817" s="6"/>
      <c r="O3817" s="6"/>
      <c r="P3817" s="6"/>
      <c r="Q3817" s="6"/>
      <c r="R3817" s="6"/>
      <c r="S3817" s="6"/>
      <c r="T3817" s="6"/>
      <c r="U3817" s="6"/>
      <c r="V3817" s="6"/>
      <c r="W3817" s="6"/>
    </row>
    <row r="3818" spans="1:23" ht="25.5" x14ac:dyDescent="0.25">
      <c r="A3818" s="81" t="s">
        <v>595</v>
      </c>
      <c r="J3818" s="6">
        <v>8</v>
      </c>
      <c r="K3818" s="6"/>
      <c r="L3818" s="6"/>
      <c r="M3818" s="6"/>
      <c r="N3818" s="6"/>
      <c r="O3818" s="6"/>
      <c r="P3818" s="6"/>
      <c r="Q3818" s="6"/>
      <c r="R3818" s="6"/>
      <c r="S3818" s="6"/>
      <c r="T3818" s="6"/>
      <c r="U3818" s="6"/>
      <c r="V3818" s="6"/>
      <c r="W3818" s="6"/>
    </row>
    <row r="3819" spans="1:23" x14ac:dyDescent="0.25">
      <c r="A3819" s="81"/>
      <c r="J3819" s="6">
        <v>9</v>
      </c>
      <c r="K3819" s="6"/>
      <c r="L3819" s="6"/>
      <c r="M3819" s="6"/>
      <c r="N3819" s="6"/>
      <c r="O3819" s="6"/>
      <c r="P3819" s="6"/>
      <c r="Q3819" s="6"/>
      <c r="R3819" s="6"/>
      <c r="S3819" s="6"/>
      <c r="T3819" s="6"/>
      <c r="U3819" s="6"/>
      <c r="V3819" s="6"/>
      <c r="W3819" s="6"/>
    </row>
    <row r="3820" spans="1:23" x14ac:dyDescent="0.25">
      <c r="A3820" s="65"/>
      <c r="J3820" s="6">
        <v>10</v>
      </c>
      <c r="K3820" s="6"/>
      <c r="L3820" s="6"/>
      <c r="M3820" s="6"/>
      <c r="N3820" s="6"/>
      <c r="O3820" s="6"/>
      <c r="P3820" s="6"/>
      <c r="Q3820" s="6"/>
      <c r="R3820" s="6"/>
      <c r="S3820" s="6"/>
      <c r="T3820" s="6"/>
      <c r="U3820" s="6"/>
      <c r="V3820" s="6"/>
      <c r="W3820" s="6"/>
    </row>
    <row r="3821" spans="1:23" x14ac:dyDescent="0.25">
      <c r="A3821" s="65"/>
      <c r="J3821" s="6">
        <v>11</v>
      </c>
      <c r="K3821" s="6"/>
      <c r="L3821" s="6"/>
      <c r="M3821" s="6"/>
      <c r="N3821" s="6"/>
      <c r="O3821" s="6"/>
      <c r="P3821" s="6"/>
      <c r="Q3821" s="6"/>
      <c r="R3821" s="6"/>
      <c r="S3821" s="6"/>
      <c r="T3821" s="6"/>
      <c r="U3821" s="6"/>
      <c r="V3821" s="6"/>
      <c r="W3821" s="6"/>
    </row>
    <row r="3822" spans="1:23" x14ac:dyDescent="0.25">
      <c r="A3822" s="79"/>
      <c r="J3822" s="6">
        <v>12</v>
      </c>
      <c r="K3822" s="6"/>
      <c r="L3822" s="6"/>
      <c r="M3822" s="6"/>
      <c r="N3822" s="6"/>
      <c r="O3822" s="6"/>
      <c r="P3822" s="6"/>
      <c r="Q3822" s="6"/>
      <c r="R3822" s="6"/>
      <c r="S3822" s="6"/>
      <c r="T3822" s="6"/>
      <c r="U3822" s="6"/>
      <c r="V3822" s="6"/>
      <c r="W3822" s="6"/>
    </row>
    <row r="3823" spans="1:23" x14ac:dyDescent="0.25">
      <c r="A3823" s="79"/>
      <c r="J3823" s="6">
        <v>13</v>
      </c>
      <c r="K3823" s="6"/>
      <c r="L3823" s="6"/>
      <c r="M3823" s="6"/>
      <c r="N3823" s="6"/>
      <c r="O3823" s="6"/>
      <c r="P3823" s="6"/>
      <c r="Q3823" s="6"/>
      <c r="R3823" s="6"/>
      <c r="S3823" s="6"/>
      <c r="T3823" s="6"/>
      <c r="U3823" s="6"/>
      <c r="V3823" s="6"/>
      <c r="W3823" s="6"/>
    </row>
    <row r="3824" spans="1:23" x14ac:dyDescent="0.25">
      <c r="J3824" s="6">
        <v>14</v>
      </c>
      <c r="K3824" s="6"/>
      <c r="L3824" s="6"/>
      <c r="M3824" s="6"/>
      <c r="N3824" s="6"/>
      <c r="O3824" s="6"/>
      <c r="P3824" s="6"/>
      <c r="Q3824" s="6"/>
      <c r="R3824" s="6"/>
      <c r="S3824" s="6"/>
      <c r="T3824" s="6"/>
      <c r="U3824" s="6"/>
      <c r="V3824" s="6"/>
      <c r="W3824" s="6"/>
    </row>
    <row r="3825" spans="1:23" x14ac:dyDescent="0.25">
      <c r="A3825" s="80"/>
      <c r="J3825" s="6">
        <v>15</v>
      </c>
      <c r="K3825" s="6"/>
      <c r="L3825" s="6"/>
      <c r="M3825" s="6"/>
      <c r="N3825" s="6"/>
      <c r="O3825" s="6"/>
      <c r="P3825" s="6"/>
      <c r="Q3825" s="6"/>
      <c r="R3825" s="6"/>
      <c r="S3825" s="6"/>
      <c r="T3825" s="6"/>
      <c r="U3825" s="6"/>
      <c r="V3825" s="6"/>
      <c r="W3825" s="6"/>
    </row>
    <row r="3826" spans="1:23" ht="31.5" x14ac:dyDescent="0.25">
      <c r="A3826" s="64" t="s">
        <v>590</v>
      </c>
      <c r="J3826" s="6">
        <v>16</v>
      </c>
      <c r="K3826" s="6"/>
      <c r="L3826" s="6"/>
      <c r="M3826" s="6"/>
      <c r="N3826" s="6"/>
      <c r="O3826" s="6"/>
      <c r="P3826" s="6"/>
      <c r="Q3826" s="6"/>
      <c r="R3826" s="6"/>
      <c r="S3826" s="6"/>
      <c r="T3826" s="6"/>
      <c r="U3826" s="6"/>
      <c r="V3826" s="6"/>
      <c r="W3826" s="6"/>
    </row>
    <row r="3827" spans="1:23" x14ac:dyDescent="0.25">
      <c r="A3827" s="79"/>
      <c r="J3827" s="6">
        <v>17</v>
      </c>
      <c r="K3827" s="6"/>
      <c r="L3827" s="6"/>
      <c r="M3827" s="6"/>
      <c r="N3827" s="6"/>
      <c r="O3827" s="6"/>
      <c r="P3827" s="6"/>
      <c r="Q3827" s="6"/>
      <c r="R3827" s="6"/>
      <c r="S3827" s="6"/>
      <c r="T3827" s="6"/>
      <c r="U3827" s="6"/>
      <c r="V3827" s="6"/>
      <c r="W3827" s="6"/>
    </row>
    <row r="3828" spans="1:23" ht="25.5" x14ac:dyDescent="0.25">
      <c r="A3828" s="81" t="s">
        <v>595</v>
      </c>
      <c r="J3828" s="6">
        <v>18</v>
      </c>
      <c r="K3828" s="6"/>
      <c r="L3828" s="6"/>
      <c r="M3828" s="6"/>
      <c r="N3828" s="6"/>
      <c r="O3828" s="6"/>
      <c r="P3828" s="6"/>
      <c r="Q3828" s="6"/>
      <c r="R3828" s="6"/>
      <c r="S3828" s="6"/>
      <c r="T3828" s="6"/>
      <c r="U3828" s="6"/>
      <c r="V3828" s="6"/>
      <c r="W3828" s="6"/>
    </row>
    <row r="3829" spans="1:23" x14ac:dyDescent="0.25">
      <c r="A3829" s="81"/>
      <c r="J3829" s="6">
        <v>19</v>
      </c>
      <c r="K3829" s="6"/>
      <c r="L3829" s="6"/>
      <c r="M3829" s="6"/>
      <c r="N3829" s="6"/>
      <c r="O3829" s="6"/>
      <c r="P3829" s="6"/>
      <c r="Q3829" s="6"/>
      <c r="R3829" s="6"/>
      <c r="S3829" s="6"/>
      <c r="T3829" s="6"/>
      <c r="U3829" s="6"/>
      <c r="V3829" s="6"/>
      <c r="W3829" s="6"/>
    </row>
    <row r="3830" spans="1:23" ht="89.25" x14ac:dyDescent="0.25">
      <c r="A3830" s="81" t="s">
        <v>907</v>
      </c>
      <c r="J3830" s="6">
        <v>20</v>
      </c>
      <c r="K3830" s="6"/>
      <c r="L3830" s="6"/>
      <c r="M3830" s="6"/>
      <c r="N3830" s="6"/>
      <c r="O3830" s="6"/>
      <c r="P3830" s="6"/>
      <c r="Q3830" s="6"/>
      <c r="R3830" s="6"/>
      <c r="S3830" s="6"/>
      <c r="T3830" s="6"/>
      <c r="U3830" s="6"/>
      <c r="V3830" s="6"/>
      <c r="W3830" s="6"/>
    </row>
    <row r="3831" spans="1:23" x14ac:dyDescent="0.25">
      <c r="A3831" s="65"/>
      <c r="J3831" s="6">
        <v>21</v>
      </c>
      <c r="K3831" s="6"/>
      <c r="L3831" s="6"/>
      <c r="M3831" s="6"/>
      <c r="N3831" s="6"/>
      <c r="O3831" s="6"/>
      <c r="P3831" s="6"/>
      <c r="Q3831" s="6"/>
      <c r="R3831" s="6"/>
      <c r="S3831" s="6"/>
      <c r="T3831" s="6"/>
      <c r="U3831" s="6"/>
      <c r="V3831" s="6"/>
      <c r="W3831" s="6"/>
    </row>
    <row r="3832" spans="1:23" x14ac:dyDescent="0.25">
      <c r="A3832" s="65"/>
      <c r="J3832" s="6">
        <v>22</v>
      </c>
      <c r="K3832" s="6"/>
      <c r="L3832" s="6"/>
      <c r="M3832" s="6"/>
      <c r="N3832" s="6"/>
      <c r="O3832" s="6"/>
      <c r="P3832" s="6"/>
      <c r="Q3832" s="6"/>
      <c r="R3832" s="6"/>
      <c r="S3832" s="6"/>
      <c r="T3832" s="6"/>
      <c r="U3832" s="6"/>
      <c r="V3832" s="6"/>
      <c r="W3832" s="6"/>
    </row>
    <row r="3833" spans="1:23" ht="140.25" x14ac:dyDescent="0.25">
      <c r="A3833" s="96" t="s">
        <v>624</v>
      </c>
      <c r="B3833" s="97" t="s">
        <v>625</v>
      </c>
      <c r="J3833" s="6">
        <v>23</v>
      </c>
      <c r="K3833" s="6"/>
      <c r="L3833" s="6"/>
      <c r="M3833" s="6"/>
      <c r="N3833" s="6"/>
      <c r="O3833" s="6"/>
      <c r="P3833" s="6"/>
      <c r="Q3833" s="6"/>
      <c r="R3833" s="6"/>
      <c r="S3833" s="6"/>
      <c r="T3833" s="6"/>
      <c r="U3833" s="6"/>
      <c r="V3833" s="6"/>
      <c r="W3833" s="6"/>
    </row>
    <row r="3834" spans="1:23" ht="15.75" thickBot="1" x14ac:dyDescent="0.3">
      <c r="A3834" s="65"/>
      <c r="J3834" s="6">
        <v>24</v>
      </c>
      <c r="K3834" s="6"/>
      <c r="L3834" s="6"/>
      <c r="M3834" s="6"/>
      <c r="N3834" s="6"/>
      <c r="O3834" s="6"/>
      <c r="P3834" s="6"/>
      <c r="Q3834" s="6"/>
      <c r="R3834" s="6"/>
      <c r="S3834" s="6"/>
      <c r="T3834" s="6"/>
      <c r="U3834" s="6"/>
      <c r="V3834" s="6"/>
      <c r="W3834" s="6"/>
    </row>
    <row r="3835" spans="1:23" ht="15.75" thickBot="1" x14ac:dyDescent="0.3">
      <c r="A3835" s="88" t="s">
        <v>626</v>
      </c>
      <c r="B3835" s="89">
        <v>0.05</v>
      </c>
      <c r="J3835" s="6">
        <v>25</v>
      </c>
      <c r="K3835" s="6"/>
      <c r="L3835" s="6"/>
      <c r="M3835" s="6"/>
      <c r="N3835" s="6"/>
      <c r="O3835" s="6"/>
      <c r="P3835" s="6"/>
      <c r="Q3835" s="6"/>
      <c r="R3835" s="6"/>
      <c r="S3835" s="6"/>
      <c r="T3835" s="6"/>
      <c r="U3835" s="6"/>
      <c r="V3835" s="6"/>
      <c r="W3835" s="6"/>
    </row>
    <row r="3836" spans="1:23" ht="39" thickBot="1" x14ac:dyDescent="0.3">
      <c r="A3836" s="110" t="s">
        <v>627</v>
      </c>
      <c r="B3836" s="74">
        <v>18</v>
      </c>
      <c r="J3836" s="6">
        <v>26</v>
      </c>
      <c r="K3836" s="6"/>
      <c r="L3836" s="6"/>
      <c r="M3836" s="6"/>
      <c r="N3836" s="6"/>
      <c r="O3836" s="6"/>
      <c r="P3836" s="6"/>
      <c r="Q3836" s="6"/>
      <c r="R3836" s="6"/>
      <c r="S3836" s="6"/>
      <c r="T3836" s="6"/>
      <c r="U3836" s="6"/>
      <c r="V3836" s="6"/>
      <c r="W3836" s="6"/>
    </row>
    <row r="3837" spans="1:23" ht="39" thickBot="1" x14ac:dyDescent="0.3">
      <c r="A3837" s="110" t="s">
        <v>628</v>
      </c>
      <c r="B3837" s="74">
        <v>49.56944</v>
      </c>
      <c r="J3837" s="6">
        <v>27</v>
      </c>
      <c r="K3837" s="6"/>
      <c r="L3837" s="6"/>
      <c r="M3837" s="6"/>
      <c r="N3837" s="6"/>
      <c r="O3837" s="6"/>
      <c r="P3837" s="6"/>
      <c r="Q3837" s="6"/>
      <c r="R3837" s="6"/>
      <c r="S3837" s="6"/>
      <c r="T3837" s="6"/>
      <c r="U3837" s="6"/>
      <c r="V3837" s="6"/>
      <c r="W3837" s="6"/>
    </row>
    <row r="3838" spans="1:23" ht="64.5" thickBot="1" x14ac:dyDescent="0.3">
      <c r="A3838" s="110" t="s">
        <v>629</v>
      </c>
      <c r="B3838" s="74">
        <v>2.97105</v>
      </c>
      <c r="J3838" s="6">
        <v>28</v>
      </c>
      <c r="K3838" s="6"/>
      <c r="L3838" s="6"/>
      <c r="M3838" s="6"/>
      <c r="N3838" s="6"/>
      <c r="O3838" s="6"/>
      <c r="P3838" s="6"/>
      <c r="Q3838" s="6"/>
      <c r="R3838" s="6"/>
      <c r="S3838" s="6"/>
      <c r="T3838" s="6"/>
      <c r="U3838" s="6"/>
      <c r="V3838" s="6"/>
      <c r="W3838" s="6"/>
    </row>
    <row r="3839" spans="1:23" ht="38.25" x14ac:dyDescent="0.25">
      <c r="A3839" s="109" t="s">
        <v>630</v>
      </c>
      <c r="B3839" s="78">
        <v>5.2294999999999998</v>
      </c>
      <c r="J3839" s="6">
        <v>29</v>
      </c>
      <c r="K3839" s="6"/>
      <c r="L3839" s="6"/>
      <c r="M3839" s="6"/>
      <c r="N3839" s="6"/>
      <c r="O3839" s="6"/>
      <c r="P3839" s="6"/>
      <c r="Q3839" s="6"/>
      <c r="R3839" s="6"/>
      <c r="S3839" s="6"/>
      <c r="T3839" s="6"/>
      <c r="U3839" s="6"/>
      <c r="V3839" s="6"/>
      <c r="W3839" s="6"/>
    </row>
    <row r="3840" spans="1:23" ht="15.75" thickBot="1" x14ac:dyDescent="0.3">
      <c r="A3840" s="65"/>
      <c r="J3840" s="6">
        <v>30</v>
      </c>
      <c r="K3840" s="6"/>
      <c r="L3840" s="6"/>
      <c r="M3840" s="6"/>
      <c r="N3840" s="6"/>
      <c r="O3840" s="6"/>
      <c r="P3840" s="6"/>
      <c r="Q3840" s="6"/>
      <c r="R3840" s="6"/>
      <c r="S3840" s="6"/>
      <c r="T3840" s="6"/>
      <c r="U3840" s="6"/>
      <c r="V3840" s="6"/>
      <c r="W3840" s="6"/>
    </row>
    <row r="3841" spans="1:23" x14ac:dyDescent="0.25">
      <c r="A3841" s="254" t="s">
        <v>631</v>
      </c>
      <c r="B3841" s="255"/>
      <c r="C3841" s="255"/>
      <c r="D3841" s="255"/>
      <c r="J3841" s="6">
        <v>31</v>
      </c>
      <c r="K3841" s="6"/>
      <c r="L3841" s="6"/>
      <c r="M3841" s="6"/>
      <c r="N3841" s="6"/>
      <c r="O3841" s="6"/>
      <c r="P3841" s="6"/>
      <c r="Q3841" s="6"/>
      <c r="R3841" s="6"/>
      <c r="S3841" s="6"/>
      <c r="T3841" s="6"/>
      <c r="U3841" s="6"/>
      <c r="V3841" s="6"/>
      <c r="W3841" s="6"/>
    </row>
    <row r="3842" spans="1:23" x14ac:dyDescent="0.25">
      <c r="A3842" s="262" t="s">
        <v>632</v>
      </c>
      <c r="B3842" s="263"/>
      <c r="C3842" s="263"/>
      <c r="D3842" s="263"/>
      <c r="J3842" s="6">
        <v>32</v>
      </c>
      <c r="K3842" s="6"/>
      <c r="L3842" s="6"/>
      <c r="M3842" s="6"/>
      <c r="N3842" s="6"/>
      <c r="O3842" s="6"/>
      <c r="P3842" s="6"/>
      <c r="Q3842" s="6"/>
      <c r="R3842" s="6"/>
      <c r="S3842" s="6"/>
      <c r="T3842" s="6"/>
      <c r="U3842" s="6"/>
      <c r="V3842" s="6"/>
      <c r="W3842" s="6"/>
    </row>
    <row r="3843" spans="1:23" ht="15.75" thickBot="1" x14ac:dyDescent="0.3">
      <c r="A3843" s="256" t="s">
        <v>633</v>
      </c>
      <c r="B3843" s="257"/>
      <c r="C3843" s="257"/>
      <c r="D3843" s="257"/>
      <c r="J3843" s="6">
        <v>33</v>
      </c>
      <c r="K3843" s="6"/>
      <c r="L3843" s="6"/>
      <c r="M3843" s="6"/>
      <c r="N3843" s="6"/>
      <c r="O3843" s="6"/>
      <c r="P3843" s="6"/>
      <c r="Q3843" s="6"/>
      <c r="R3843" s="6"/>
      <c r="S3843" s="6"/>
      <c r="T3843" s="6"/>
      <c r="U3843" s="6"/>
      <c r="V3843" s="6"/>
      <c r="W3843" s="6"/>
    </row>
    <row r="3844" spans="1:23" ht="27" thickBot="1" x14ac:dyDescent="0.3">
      <c r="A3844" s="98" t="s">
        <v>634</v>
      </c>
      <c r="B3844" s="83" t="s">
        <v>635</v>
      </c>
      <c r="C3844" s="83" t="s">
        <v>566</v>
      </c>
      <c r="D3844" s="85" t="s">
        <v>592</v>
      </c>
      <c r="K3844" s="121" t="s">
        <v>1123</v>
      </c>
      <c r="L3844" s="121" t="s">
        <v>1124</v>
      </c>
      <c r="M3844" s="121" t="str">
        <f>A3830</f>
        <v>Prueba del rango estudentizado de Tukey (HSD) para NFSCM3</v>
      </c>
      <c r="N3844" s="120"/>
      <c r="S3844" s="122" t="str">
        <f>K3844</f>
        <v>Factor</v>
      </c>
      <c r="T3844" s="122" t="str">
        <f>L3844</f>
        <v>Nivel</v>
      </c>
      <c r="U3844" s="114"/>
      <c r="V3844" s="123"/>
      <c r="W3844" s="6"/>
    </row>
    <row r="3845" spans="1:23" ht="16.5" thickBot="1" x14ac:dyDescent="0.3">
      <c r="A3845" s="99" t="s">
        <v>592</v>
      </c>
      <c r="B3845" s="68">
        <v>14.75</v>
      </c>
      <c r="C3845" s="68">
        <v>16</v>
      </c>
      <c r="D3845" s="86" t="s">
        <v>45</v>
      </c>
      <c r="J3845" s="6"/>
      <c r="K3845" s="228" t="s">
        <v>1125</v>
      </c>
      <c r="L3845" s="124" t="str">
        <f>D3845</f>
        <v>Con</v>
      </c>
      <c r="M3845" s="125">
        <f>B3845</f>
        <v>14.75</v>
      </c>
      <c r="N3845" s="125" t="str">
        <f>A3845</f>
        <v>A</v>
      </c>
      <c r="S3845" s="230" t="str">
        <f>K3845</f>
        <v>Enmienda (A)</v>
      </c>
      <c r="T3845" s="126" t="str">
        <f>L3845</f>
        <v>Con</v>
      </c>
      <c r="U3845" s="127">
        <f>M3845</f>
        <v>14.75</v>
      </c>
      <c r="V3845" s="128" t="str">
        <f>N3845</f>
        <v>A</v>
      </c>
      <c r="W3845" s="6"/>
    </row>
    <row r="3846" spans="1:23" ht="16.5" thickBot="1" x14ac:dyDescent="0.3">
      <c r="A3846" s="99" t="s">
        <v>592</v>
      </c>
      <c r="B3846" s="68"/>
      <c r="C3846" s="68"/>
      <c r="D3846" s="86"/>
      <c r="J3846" s="6"/>
      <c r="K3846" s="229"/>
      <c r="L3846" s="124" t="str">
        <f>D3847</f>
        <v>Sin</v>
      </c>
      <c r="M3846" s="125">
        <f>B3847</f>
        <v>14.125</v>
      </c>
      <c r="N3846" s="125" t="str">
        <f>A3847</f>
        <v>A</v>
      </c>
      <c r="S3846" s="227"/>
      <c r="T3846" s="129" t="str">
        <f>L3846</f>
        <v>Sin</v>
      </c>
      <c r="U3846" s="130">
        <f>M3846</f>
        <v>14.125</v>
      </c>
      <c r="V3846" s="131" t="str">
        <f>N3846</f>
        <v>A</v>
      </c>
      <c r="W3846" s="6"/>
    </row>
    <row r="3847" spans="1:23" x14ac:dyDescent="0.25">
      <c r="A3847" s="100" t="s">
        <v>592</v>
      </c>
      <c r="B3847" s="77">
        <v>14.125</v>
      </c>
      <c r="C3847" s="77">
        <v>16</v>
      </c>
      <c r="D3847" s="87" t="s">
        <v>47</v>
      </c>
      <c r="J3847" s="6">
        <v>1</v>
      </c>
      <c r="K3847" s="6"/>
      <c r="L3847" s="6"/>
      <c r="M3847" s="6"/>
      <c r="N3847" s="6"/>
      <c r="O3847" s="6"/>
      <c r="P3847" s="6"/>
      <c r="Q3847" s="6"/>
      <c r="R3847" s="6"/>
      <c r="S3847" s="6"/>
      <c r="T3847" s="6"/>
      <c r="U3847" s="6"/>
      <c r="V3847" s="6"/>
      <c r="W3847" s="6"/>
    </row>
    <row r="3848" spans="1:23" x14ac:dyDescent="0.25">
      <c r="A3848" s="79"/>
      <c r="J3848" s="6">
        <v>2</v>
      </c>
      <c r="K3848" s="6"/>
      <c r="L3848" s="6"/>
      <c r="M3848" s="6"/>
      <c r="N3848" s="6"/>
      <c r="O3848" s="6"/>
      <c r="P3848" s="6"/>
      <c r="Q3848" s="6"/>
      <c r="R3848" s="6"/>
      <c r="S3848" s="6"/>
      <c r="T3848" s="6"/>
      <c r="U3848" s="6"/>
      <c r="V3848" s="6"/>
      <c r="W3848" s="6"/>
    </row>
    <row r="3849" spans="1:23" x14ac:dyDescent="0.25">
      <c r="A3849" s="79"/>
      <c r="J3849" s="6">
        <v>3</v>
      </c>
      <c r="K3849" s="6"/>
      <c r="L3849" s="6"/>
      <c r="M3849" s="6"/>
      <c r="N3849" s="6"/>
      <c r="O3849" s="6"/>
      <c r="P3849" s="6"/>
      <c r="Q3849" s="6"/>
      <c r="R3849" s="6"/>
      <c r="S3849" s="6"/>
      <c r="T3849" s="6"/>
      <c r="U3849" s="6"/>
      <c r="V3849" s="6"/>
      <c r="W3849" s="6"/>
    </row>
    <row r="3850" spans="1:23" x14ac:dyDescent="0.25">
      <c r="J3850" s="6">
        <v>4</v>
      </c>
      <c r="K3850" s="6"/>
      <c r="L3850" s="6"/>
      <c r="M3850" s="6"/>
      <c r="N3850" s="6"/>
      <c r="O3850" s="6"/>
      <c r="P3850" s="6"/>
      <c r="Q3850" s="6"/>
      <c r="R3850" s="6"/>
      <c r="S3850" s="6"/>
      <c r="T3850" s="6"/>
      <c r="U3850" s="6"/>
      <c r="V3850" s="6"/>
      <c r="W3850" s="6"/>
    </row>
    <row r="3851" spans="1:23" x14ac:dyDescent="0.25">
      <c r="A3851" s="80"/>
      <c r="J3851" s="6">
        <v>5</v>
      </c>
      <c r="K3851" s="6"/>
      <c r="L3851" s="6"/>
      <c r="M3851" s="6"/>
      <c r="N3851" s="6"/>
      <c r="O3851" s="6"/>
      <c r="P3851" s="6"/>
      <c r="Q3851" s="6"/>
      <c r="R3851" s="6"/>
      <c r="S3851" s="6"/>
      <c r="T3851" s="6"/>
      <c r="U3851" s="6"/>
      <c r="V3851" s="6"/>
    </row>
    <row r="3852" spans="1:23" ht="31.5" x14ac:dyDescent="0.25">
      <c r="A3852" s="64" t="s">
        <v>590</v>
      </c>
      <c r="J3852" s="6">
        <v>6</v>
      </c>
      <c r="K3852" s="6"/>
      <c r="L3852" s="6"/>
      <c r="M3852" s="6"/>
      <c r="N3852" s="6"/>
      <c r="O3852" s="6"/>
      <c r="P3852" s="6"/>
      <c r="Q3852" s="6"/>
      <c r="R3852" s="6"/>
      <c r="S3852" s="6"/>
      <c r="T3852" s="6"/>
      <c r="U3852" s="6"/>
      <c r="V3852" s="6"/>
    </row>
    <row r="3853" spans="1:23" x14ac:dyDescent="0.25">
      <c r="A3853" s="79"/>
      <c r="J3853" s="6">
        <v>7</v>
      </c>
      <c r="K3853" s="6"/>
      <c r="L3853" s="6"/>
      <c r="M3853" s="6"/>
      <c r="N3853" s="6"/>
      <c r="O3853" s="6"/>
      <c r="P3853" s="6"/>
      <c r="Q3853" s="6"/>
      <c r="R3853" s="6"/>
      <c r="S3853" s="6"/>
      <c r="T3853" s="6"/>
      <c r="U3853" s="6"/>
      <c r="V3853" s="6"/>
    </row>
    <row r="3854" spans="1:23" ht="25.5" x14ac:dyDescent="0.25">
      <c r="A3854" s="81" t="s">
        <v>595</v>
      </c>
      <c r="J3854" s="6">
        <v>8</v>
      </c>
      <c r="K3854" s="6"/>
      <c r="L3854" s="6"/>
      <c r="M3854" s="6"/>
      <c r="N3854" s="6"/>
      <c r="O3854" s="6"/>
      <c r="P3854" s="6"/>
      <c r="Q3854" s="6"/>
      <c r="R3854" s="6"/>
      <c r="S3854" s="6"/>
      <c r="T3854" s="6"/>
      <c r="U3854" s="6"/>
      <c r="V3854" s="6"/>
    </row>
    <row r="3855" spans="1:23" x14ac:dyDescent="0.25">
      <c r="A3855" s="81"/>
      <c r="J3855" s="6">
        <v>9</v>
      </c>
      <c r="K3855" s="6"/>
      <c r="L3855" s="6"/>
      <c r="M3855" s="6"/>
      <c r="N3855" s="6"/>
      <c r="O3855" s="6"/>
      <c r="P3855" s="6"/>
      <c r="Q3855" s="6"/>
      <c r="R3855" s="6"/>
      <c r="S3855" s="6"/>
      <c r="T3855" s="6"/>
      <c r="U3855" s="6"/>
      <c r="V3855" s="6"/>
    </row>
    <row r="3856" spans="1:23" x14ac:dyDescent="0.25">
      <c r="A3856" s="65"/>
      <c r="J3856" s="6">
        <v>10</v>
      </c>
      <c r="K3856" s="6"/>
      <c r="L3856" s="6"/>
      <c r="M3856" s="6"/>
      <c r="N3856" s="6"/>
      <c r="O3856" s="6"/>
      <c r="P3856" s="6"/>
      <c r="Q3856" s="6"/>
      <c r="R3856" s="6"/>
      <c r="S3856" s="6"/>
      <c r="T3856" s="6"/>
      <c r="U3856" s="6"/>
      <c r="V3856" s="6"/>
    </row>
    <row r="3857" spans="1:22" x14ac:dyDescent="0.25">
      <c r="A3857" s="65"/>
      <c r="J3857" s="6">
        <v>11</v>
      </c>
      <c r="K3857" s="6"/>
      <c r="L3857" s="6"/>
      <c r="M3857" s="6"/>
      <c r="N3857" s="6"/>
      <c r="O3857" s="6"/>
      <c r="P3857" s="6"/>
      <c r="Q3857" s="6"/>
      <c r="R3857" s="6"/>
      <c r="S3857" s="6"/>
      <c r="T3857" s="6"/>
      <c r="U3857" s="6"/>
      <c r="V3857" s="6"/>
    </row>
    <row r="3858" spans="1:22" x14ac:dyDescent="0.25">
      <c r="A3858" s="79"/>
      <c r="J3858" s="6">
        <v>12</v>
      </c>
      <c r="K3858" s="6"/>
      <c r="L3858" s="6"/>
      <c r="M3858" s="6"/>
      <c r="N3858" s="6"/>
      <c r="O3858" s="6"/>
      <c r="P3858" s="6"/>
      <c r="Q3858" s="6"/>
      <c r="R3858" s="6"/>
      <c r="S3858" s="6"/>
      <c r="T3858" s="6"/>
      <c r="U3858" s="6"/>
      <c r="V3858" s="6"/>
    </row>
    <row r="3859" spans="1:22" x14ac:dyDescent="0.25">
      <c r="A3859" s="79"/>
      <c r="J3859" s="6">
        <v>13</v>
      </c>
      <c r="K3859" s="6"/>
      <c r="L3859" s="6"/>
      <c r="M3859" s="6"/>
      <c r="N3859" s="6"/>
      <c r="O3859" s="6"/>
      <c r="P3859" s="6"/>
      <c r="Q3859" s="6"/>
      <c r="R3859" s="6"/>
      <c r="S3859" s="6"/>
      <c r="T3859" s="6"/>
      <c r="U3859" s="6"/>
      <c r="V3859" s="6"/>
    </row>
    <row r="3860" spans="1:22" x14ac:dyDescent="0.25">
      <c r="J3860" s="6">
        <v>14</v>
      </c>
      <c r="K3860" s="6"/>
      <c r="L3860" s="6"/>
      <c r="M3860" s="6"/>
      <c r="N3860" s="6"/>
      <c r="O3860" s="6"/>
      <c r="P3860" s="6"/>
      <c r="Q3860" s="6"/>
      <c r="R3860" s="6"/>
      <c r="S3860" s="6"/>
      <c r="T3860" s="6"/>
      <c r="U3860" s="6"/>
      <c r="V3860" s="6"/>
    </row>
    <row r="3861" spans="1:22" x14ac:dyDescent="0.25">
      <c r="A3861" s="80"/>
      <c r="J3861" s="6">
        <v>15</v>
      </c>
      <c r="K3861" s="6"/>
      <c r="L3861" s="6"/>
      <c r="M3861" s="6"/>
      <c r="N3861" s="6"/>
      <c r="O3861" s="6"/>
      <c r="P3861" s="6"/>
      <c r="Q3861" s="6"/>
      <c r="R3861" s="6"/>
      <c r="S3861" s="6"/>
      <c r="T3861" s="6"/>
      <c r="U3861" s="6"/>
      <c r="V3861" s="6"/>
    </row>
    <row r="3862" spans="1:22" ht="31.5" x14ac:dyDescent="0.25">
      <c r="A3862" s="64" t="s">
        <v>590</v>
      </c>
      <c r="J3862" s="6">
        <v>16</v>
      </c>
      <c r="K3862" s="6"/>
      <c r="L3862" s="6"/>
      <c r="M3862" s="6"/>
      <c r="N3862" s="6"/>
      <c r="O3862" s="6"/>
      <c r="P3862" s="6"/>
      <c r="Q3862" s="6"/>
      <c r="R3862" s="6"/>
      <c r="S3862" s="6"/>
      <c r="T3862" s="6"/>
      <c r="U3862" s="6"/>
      <c r="V3862" s="6"/>
    </row>
    <row r="3863" spans="1:22" x14ac:dyDescent="0.25">
      <c r="A3863" s="79"/>
      <c r="J3863" s="6">
        <v>17</v>
      </c>
      <c r="K3863" s="6"/>
      <c r="L3863" s="6"/>
      <c r="M3863" s="6"/>
      <c r="N3863" s="6"/>
      <c r="O3863" s="6"/>
      <c r="P3863" s="6"/>
      <c r="Q3863" s="6"/>
      <c r="R3863" s="6"/>
      <c r="S3863" s="6"/>
      <c r="T3863" s="6"/>
      <c r="U3863" s="6"/>
      <c r="V3863" s="6"/>
    </row>
    <row r="3864" spans="1:22" ht="25.5" x14ac:dyDescent="0.25">
      <c r="A3864" s="81" t="s">
        <v>595</v>
      </c>
      <c r="J3864" s="6">
        <v>18</v>
      </c>
      <c r="K3864" s="6"/>
      <c r="L3864" s="6"/>
      <c r="M3864" s="6"/>
      <c r="N3864" s="6"/>
      <c r="O3864" s="6"/>
      <c r="P3864" s="6"/>
      <c r="Q3864" s="6"/>
      <c r="R3864" s="6"/>
      <c r="S3864" s="6"/>
      <c r="T3864" s="6"/>
      <c r="U3864" s="6"/>
      <c r="V3864" s="6"/>
    </row>
    <row r="3865" spans="1:22" x14ac:dyDescent="0.25">
      <c r="A3865" s="81"/>
      <c r="J3865" s="6">
        <v>19</v>
      </c>
      <c r="K3865" s="6"/>
      <c r="L3865" s="6"/>
      <c r="M3865" s="6"/>
      <c r="N3865" s="6"/>
      <c r="O3865" s="6"/>
      <c r="P3865" s="6"/>
      <c r="Q3865" s="6"/>
      <c r="R3865" s="6"/>
      <c r="S3865" s="6"/>
      <c r="T3865" s="6"/>
      <c r="U3865" s="6"/>
      <c r="V3865" s="6"/>
    </row>
    <row r="3866" spans="1:22" ht="89.25" x14ac:dyDescent="0.25">
      <c r="A3866" s="81" t="s">
        <v>908</v>
      </c>
      <c r="J3866" s="6">
        <v>20</v>
      </c>
      <c r="K3866" s="6"/>
      <c r="L3866" s="6"/>
      <c r="M3866" s="6"/>
      <c r="N3866" s="6"/>
      <c r="O3866" s="6"/>
      <c r="P3866" s="6"/>
      <c r="Q3866" s="6"/>
      <c r="R3866" s="6"/>
      <c r="S3866" s="6"/>
      <c r="T3866" s="6"/>
      <c r="U3866" s="6"/>
      <c r="V3866" s="6"/>
    </row>
    <row r="3867" spans="1:22" x14ac:dyDescent="0.25">
      <c r="A3867" s="65"/>
      <c r="J3867" s="6">
        <v>21</v>
      </c>
      <c r="K3867" s="6"/>
      <c r="L3867" s="6"/>
      <c r="M3867" s="6"/>
      <c r="N3867" s="6"/>
      <c r="O3867" s="6"/>
      <c r="P3867" s="6"/>
      <c r="Q3867" s="6"/>
      <c r="R3867" s="6"/>
      <c r="S3867" s="6"/>
      <c r="T3867" s="6"/>
      <c r="U3867" s="6"/>
      <c r="V3867" s="6"/>
    </row>
    <row r="3868" spans="1:22" x14ac:dyDescent="0.25">
      <c r="A3868" s="65"/>
      <c r="J3868" s="6">
        <v>22</v>
      </c>
      <c r="K3868" s="6"/>
      <c r="L3868" s="6"/>
      <c r="M3868" s="6"/>
      <c r="N3868" s="6"/>
      <c r="O3868" s="6"/>
      <c r="P3868" s="6"/>
      <c r="Q3868" s="6"/>
      <c r="R3868" s="6"/>
      <c r="S3868" s="6"/>
      <c r="T3868" s="6"/>
      <c r="U3868" s="6"/>
      <c r="V3868" s="6"/>
    </row>
    <row r="3869" spans="1:22" ht="140.25" x14ac:dyDescent="0.25">
      <c r="A3869" s="96" t="s">
        <v>624</v>
      </c>
      <c r="B3869" s="97" t="s">
        <v>625</v>
      </c>
      <c r="J3869" s="6">
        <v>23</v>
      </c>
      <c r="K3869" s="6"/>
      <c r="L3869" s="6"/>
      <c r="M3869" s="6"/>
      <c r="N3869" s="6"/>
      <c r="O3869" s="6"/>
      <c r="P3869" s="6"/>
      <c r="Q3869" s="6"/>
      <c r="R3869" s="6"/>
      <c r="S3869" s="6"/>
      <c r="T3869" s="6"/>
      <c r="U3869" s="6"/>
      <c r="V3869" s="6"/>
    </row>
    <row r="3870" spans="1:22" ht="15.75" thickBot="1" x14ac:dyDescent="0.3">
      <c r="A3870" s="65"/>
      <c r="J3870" s="6">
        <v>24</v>
      </c>
      <c r="K3870" s="6"/>
      <c r="L3870" s="6"/>
      <c r="M3870" s="6"/>
      <c r="N3870" s="6"/>
      <c r="O3870" s="6"/>
      <c r="P3870" s="6"/>
      <c r="Q3870" s="6"/>
      <c r="R3870" s="6"/>
      <c r="S3870" s="6"/>
      <c r="T3870" s="6"/>
      <c r="U3870" s="6"/>
      <c r="V3870" s="6"/>
    </row>
    <row r="3871" spans="1:22" ht="15.75" thickBot="1" x14ac:dyDescent="0.3">
      <c r="A3871" s="88" t="s">
        <v>626</v>
      </c>
      <c r="B3871" s="89">
        <v>0.05</v>
      </c>
      <c r="J3871" s="6">
        <v>25</v>
      </c>
      <c r="K3871" s="6"/>
      <c r="L3871" s="6"/>
      <c r="M3871" s="6"/>
      <c r="N3871" s="6"/>
      <c r="O3871" s="6"/>
      <c r="P3871" s="6"/>
      <c r="Q3871" s="6"/>
      <c r="R3871" s="6"/>
      <c r="S3871" s="6"/>
      <c r="T3871" s="6"/>
      <c r="U3871" s="6"/>
      <c r="V3871" s="6"/>
    </row>
    <row r="3872" spans="1:22" ht="39" thickBot="1" x14ac:dyDescent="0.3">
      <c r="A3872" s="110" t="s">
        <v>627</v>
      </c>
      <c r="B3872" s="74">
        <v>18</v>
      </c>
      <c r="J3872" s="6">
        <v>26</v>
      </c>
      <c r="K3872" s="6"/>
      <c r="L3872" s="6"/>
      <c r="M3872" s="6"/>
      <c r="N3872" s="6"/>
      <c r="O3872" s="6"/>
      <c r="P3872" s="6"/>
      <c r="Q3872" s="6"/>
      <c r="R3872" s="6"/>
      <c r="S3872" s="6"/>
      <c r="T3872" s="6"/>
      <c r="U3872" s="6"/>
      <c r="V3872" s="6"/>
    </row>
    <row r="3873" spans="1:22" ht="39" thickBot="1" x14ac:dyDescent="0.3">
      <c r="A3873" s="110" t="s">
        <v>628</v>
      </c>
      <c r="B3873" s="74">
        <v>94.034719999999993</v>
      </c>
      <c r="J3873" s="6">
        <v>27</v>
      </c>
      <c r="K3873" s="6"/>
      <c r="L3873" s="6"/>
      <c r="M3873" s="6"/>
      <c r="N3873" s="6"/>
      <c r="O3873" s="6"/>
      <c r="P3873" s="6"/>
      <c r="Q3873" s="6"/>
      <c r="R3873" s="6"/>
      <c r="S3873" s="6"/>
      <c r="T3873" s="6"/>
      <c r="U3873" s="6"/>
      <c r="V3873" s="6"/>
    </row>
    <row r="3874" spans="1:22" ht="64.5" thickBot="1" x14ac:dyDescent="0.3">
      <c r="A3874" s="110" t="s">
        <v>629</v>
      </c>
      <c r="B3874" s="74">
        <v>2.97105</v>
      </c>
      <c r="J3874" s="6">
        <v>28</v>
      </c>
      <c r="K3874" s="6"/>
      <c r="L3874" s="6"/>
      <c r="M3874" s="6"/>
      <c r="N3874" s="6"/>
      <c r="O3874" s="6"/>
      <c r="P3874" s="6"/>
      <c r="Q3874" s="6"/>
      <c r="R3874" s="6"/>
      <c r="S3874" s="6"/>
      <c r="T3874" s="6"/>
      <c r="U3874" s="6"/>
      <c r="V3874" s="6"/>
    </row>
    <row r="3875" spans="1:22" ht="38.25" x14ac:dyDescent="0.25">
      <c r="A3875" s="109" t="s">
        <v>630</v>
      </c>
      <c r="B3875" s="78">
        <v>7.2027000000000001</v>
      </c>
      <c r="J3875" s="6">
        <v>29</v>
      </c>
      <c r="K3875" s="6"/>
      <c r="L3875" s="6"/>
      <c r="M3875" s="6"/>
      <c r="N3875" s="6"/>
      <c r="O3875" s="6"/>
      <c r="P3875" s="6"/>
      <c r="Q3875" s="6"/>
      <c r="R3875" s="6"/>
      <c r="S3875" s="6"/>
      <c r="T3875" s="6"/>
      <c r="U3875" s="6"/>
      <c r="V3875" s="6"/>
    </row>
    <row r="3876" spans="1:22" ht="15.75" thickBot="1" x14ac:dyDescent="0.3">
      <c r="A3876" s="65"/>
      <c r="J3876" s="6">
        <v>30</v>
      </c>
      <c r="K3876" s="6"/>
      <c r="L3876" s="6"/>
      <c r="M3876" s="6"/>
      <c r="N3876" s="6"/>
      <c r="O3876" s="6"/>
      <c r="P3876" s="6"/>
      <c r="Q3876" s="6"/>
      <c r="R3876" s="6"/>
      <c r="S3876" s="6"/>
      <c r="T3876" s="6"/>
      <c r="U3876" s="6"/>
      <c r="V3876" s="6"/>
    </row>
    <row r="3877" spans="1:22" x14ac:dyDescent="0.25">
      <c r="A3877" s="254" t="s">
        <v>631</v>
      </c>
      <c r="B3877" s="255"/>
      <c r="C3877" s="255"/>
      <c r="D3877" s="255"/>
      <c r="J3877" s="6">
        <v>31</v>
      </c>
      <c r="K3877" s="6"/>
      <c r="L3877" s="6"/>
      <c r="M3877" s="6"/>
      <c r="N3877" s="6"/>
      <c r="O3877" s="6"/>
      <c r="P3877" s="6"/>
      <c r="Q3877" s="6"/>
      <c r="R3877" s="6"/>
      <c r="S3877" s="6"/>
      <c r="T3877" s="6"/>
      <c r="U3877" s="6"/>
      <c r="V3877" s="6"/>
    </row>
    <row r="3878" spans="1:22" x14ac:dyDescent="0.25">
      <c r="A3878" s="262" t="s">
        <v>632</v>
      </c>
      <c r="B3878" s="263"/>
      <c r="C3878" s="263"/>
      <c r="D3878" s="263"/>
      <c r="J3878" s="6">
        <v>32</v>
      </c>
      <c r="K3878" s="6"/>
      <c r="L3878" s="6"/>
      <c r="M3878" s="6"/>
      <c r="N3878" s="6"/>
      <c r="O3878" s="6"/>
      <c r="P3878" s="6"/>
      <c r="Q3878" s="6"/>
      <c r="R3878" s="6"/>
      <c r="S3878" s="6"/>
      <c r="T3878" s="6"/>
      <c r="U3878" s="6"/>
      <c r="V3878" s="6"/>
    </row>
    <row r="3879" spans="1:22" ht="15.75" thickBot="1" x14ac:dyDescent="0.3">
      <c r="A3879" s="256" t="s">
        <v>633</v>
      </c>
      <c r="B3879" s="257"/>
      <c r="C3879" s="257"/>
      <c r="D3879" s="257"/>
      <c r="J3879" s="6">
        <v>33</v>
      </c>
      <c r="K3879" s="6"/>
      <c r="L3879" s="6"/>
      <c r="M3879" s="6"/>
      <c r="N3879" s="6"/>
      <c r="O3879" s="6"/>
      <c r="P3879" s="6"/>
      <c r="Q3879" s="6"/>
      <c r="R3879" s="6"/>
      <c r="S3879" s="6"/>
      <c r="T3879" s="6"/>
      <c r="U3879" s="6"/>
      <c r="V3879" s="6"/>
    </row>
    <row r="3880" spans="1:22" ht="27" thickBot="1" x14ac:dyDescent="0.3">
      <c r="A3880" s="98" t="s">
        <v>634</v>
      </c>
      <c r="B3880" s="83" t="s">
        <v>635</v>
      </c>
      <c r="C3880" s="83" t="s">
        <v>566</v>
      </c>
      <c r="D3880" s="85" t="s">
        <v>592</v>
      </c>
      <c r="K3880" s="121" t="s">
        <v>1123</v>
      </c>
      <c r="L3880" s="121" t="s">
        <v>1124</v>
      </c>
      <c r="M3880" s="121" t="str">
        <f>A3866</f>
        <v>Prueba del rango estudentizado de Tukey (HSD) para NFSCM4</v>
      </c>
      <c r="N3880" s="120"/>
      <c r="S3880" s="122" t="str">
        <f>K3880</f>
        <v>Factor</v>
      </c>
      <c r="T3880" s="122" t="str">
        <f>L3880</f>
        <v>Nivel</v>
      </c>
      <c r="U3880" s="114"/>
      <c r="V3880" s="123"/>
    </row>
    <row r="3881" spans="1:22" ht="16.5" thickBot="1" x14ac:dyDescent="0.3">
      <c r="A3881" s="99" t="s">
        <v>592</v>
      </c>
      <c r="B3881" s="68">
        <v>16.437999999999999</v>
      </c>
      <c r="C3881" s="68">
        <v>16</v>
      </c>
      <c r="D3881" s="86" t="s">
        <v>47</v>
      </c>
      <c r="J3881" s="6"/>
      <c r="K3881" s="228" t="s">
        <v>1125</v>
      </c>
      <c r="L3881" s="124" t="str">
        <f>D3881</f>
        <v>Sin</v>
      </c>
      <c r="M3881" s="125">
        <f>B3881</f>
        <v>16.437999999999999</v>
      </c>
      <c r="N3881" s="125" t="str">
        <f>A3881</f>
        <v>A</v>
      </c>
      <c r="S3881" s="230" t="str">
        <f>K3881</f>
        <v>Enmienda (A)</v>
      </c>
      <c r="T3881" s="126" t="str">
        <f>L3881</f>
        <v>Sin</v>
      </c>
      <c r="U3881" s="127">
        <f>M3881</f>
        <v>16.437999999999999</v>
      </c>
      <c r="V3881" s="128" t="str">
        <f>N3881</f>
        <v>A</v>
      </c>
    </row>
    <row r="3882" spans="1:22" ht="16.5" thickBot="1" x14ac:dyDescent="0.3">
      <c r="A3882" s="99" t="s">
        <v>592</v>
      </c>
      <c r="B3882" s="68"/>
      <c r="C3882" s="68"/>
      <c r="D3882" s="86"/>
      <c r="J3882" s="6"/>
      <c r="K3882" s="229"/>
      <c r="L3882" s="124" t="str">
        <f>D3883</f>
        <v>Con</v>
      </c>
      <c r="M3882" s="125">
        <f>B3883</f>
        <v>15.813000000000001</v>
      </c>
      <c r="N3882" s="125" t="str">
        <f>A3883</f>
        <v>A</v>
      </c>
      <c r="S3882" s="227"/>
      <c r="T3882" s="129" t="str">
        <f>L3882</f>
        <v>Con</v>
      </c>
      <c r="U3882" s="130">
        <f>M3882</f>
        <v>15.813000000000001</v>
      </c>
      <c r="V3882" s="131" t="str">
        <f>N3882</f>
        <v>A</v>
      </c>
    </row>
    <row r="3883" spans="1:22" x14ac:dyDescent="0.25">
      <c r="A3883" s="100" t="s">
        <v>592</v>
      </c>
      <c r="B3883" s="77">
        <v>15.813000000000001</v>
      </c>
      <c r="C3883" s="77">
        <v>16</v>
      </c>
      <c r="D3883" s="87" t="s">
        <v>45</v>
      </c>
      <c r="J3883" s="6">
        <v>1</v>
      </c>
      <c r="K3883" s="6"/>
      <c r="L3883" s="6"/>
      <c r="M3883" s="6"/>
      <c r="N3883" s="6"/>
      <c r="O3883" s="6"/>
      <c r="P3883" s="6"/>
      <c r="Q3883" s="6"/>
      <c r="R3883" s="6"/>
      <c r="S3883" s="6"/>
      <c r="T3883" s="6"/>
      <c r="U3883" s="6"/>
      <c r="V3883" s="6"/>
    </row>
    <row r="3884" spans="1:22" x14ac:dyDescent="0.25">
      <c r="A3884" s="79"/>
      <c r="J3884" s="6">
        <v>2</v>
      </c>
      <c r="K3884" s="6"/>
      <c r="L3884" s="6"/>
      <c r="M3884" s="6"/>
      <c r="N3884" s="6"/>
      <c r="O3884" s="6"/>
      <c r="P3884" s="6"/>
      <c r="Q3884" s="6"/>
      <c r="R3884" s="6"/>
      <c r="S3884" s="6"/>
      <c r="T3884" s="6"/>
      <c r="U3884" s="6"/>
      <c r="V3884" s="6"/>
    </row>
    <row r="3885" spans="1:22" x14ac:dyDescent="0.25">
      <c r="A3885" s="79"/>
      <c r="J3885" s="6">
        <v>3</v>
      </c>
      <c r="K3885" s="6"/>
      <c r="L3885" s="6"/>
      <c r="M3885" s="6"/>
      <c r="N3885" s="6"/>
      <c r="O3885" s="6"/>
      <c r="P3885" s="6"/>
      <c r="Q3885" s="6"/>
      <c r="R3885" s="6"/>
      <c r="S3885" s="6"/>
      <c r="T3885" s="6"/>
      <c r="U3885" s="6"/>
      <c r="V3885" s="6"/>
    </row>
    <row r="3886" spans="1:22" x14ac:dyDescent="0.25">
      <c r="J3886" s="6">
        <v>4</v>
      </c>
      <c r="K3886" s="6"/>
      <c r="L3886" s="6"/>
      <c r="M3886" s="6"/>
      <c r="N3886" s="6"/>
      <c r="O3886" s="6"/>
      <c r="P3886" s="6"/>
      <c r="Q3886" s="6"/>
      <c r="R3886" s="6"/>
      <c r="S3886" s="6"/>
      <c r="T3886" s="6"/>
      <c r="U3886" s="6"/>
      <c r="V3886" s="6"/>
    </row>
    <row r="3887" spans="1:22" x14ac:dyDescent="0.25">
      <c r="A3887" s="80"/>
      <c r="J3887" s="6">
        <v>5</v>
      </c>
      <c r="K3887" s="6"/>
      <c r="L3887" s="6"/>
      <c r="M3887" s="6"/>
      <c r="N3887" s="6"/>
      <c r="O3887" s="6"/>
      <c r="P3887" s="6"/>
      <c r="Q3887" s="6"/>
      <c r="R3887" s="6"/>
      <c r="S3887" s="6"/>
      <c r="T3887" s="6"/>
      <c r="U3887" s="6"/>
      <c r="V3887" s="6"/>
    </row>
    <row r="3888" spans="1:22" ht="31.5" x14ac:dyDescent="0.25">
      <c r="A3888" s="64" t="s">
        <v>590</v>
      </c>
      <c r="J3888" s="6">
        <v>6</v>
      </c>
      <c r="K3888" s="6"/>
      <c r="L3888" s="6"/>
      <c r="M3888" s="6"/>
      <c r="N3888" s="6"/>
      <c r="O3888" s="6"/>
      <c r="P3888" s="6"/>
      <c r="Q3888" s="6"/>
      <c r="R3888" s="6"/>
      <c r="S3888" s="6"/>
      <c r="T3888" s="6"/>
      <c r="U3888" s="6"/>
      <c r="V3888" s="6"/>
    </row>
    <row r="3889" spans="1:22" x14ac:dyDescent="0.25">
      <c r="A3889" s="79"/>
      <c r="J3889" s="6">
        <v>7</v>
      </c>
      <c r="K3889" s="6"/>
      <c r="L3889" s="6"/>
      <c r="M3889" s="6"/>
      <c r="N3889" s="6"/>
      <c r="O3889" s="6"/>
      <c r="P3889" s="6"/>
      <c r="Q3889" s="6"/>
      <c r="R3889" s="6"/>
      <c r="S3889" s="6"/>
      <c r="T3889" s="6"/>
      <c r="U3889" s="6"/>
      <c r="V3889" s="6"/>
    </row>
    <row r="3890" spans="1:22" ht="25.5" x14ac:dyDescent="0.25">
      <c r="A3890" s="81" t="s">
        <v>595</v>
      </c>
      <c r="J3890" s="6">
        <v>8</v>
      </c>
      <c r="K3890" s="6"/>
      <c r="L3890" s="6"/>
      <c r="M3890" s="6"/>
      <c r="N3890" s="6"/>
      <c r="O3890" s="6"/>
      <c r="P3890" s="6"/>
      <c r="Q3890" s="6"/>
      <c r="R3890" s="6"/>
      <c r="S3890" s="6"/>
      <c r="T3890" s="6"/>
      <c r="U3890" s="6"/>
      <c r="V3890" s="6"/>
    </row>
    <row r="3891" spans="1:22" x14ac:dyDescent="0.25">
      <c r="A3891" s="81"/>
      <c r="J3891" s="6">
        <v>9</v>
      </c>
      <c r="K3891" s="6"/>
      <c r="L3891" s="6"/>
      <c r="M3891" s="6"/>
      <c r="N3891" s="6"/>
      <c r="O3891" s="6"/>
      <c r="P3891" s="6"/>
      <c r="Q3891" s="6"/>
      <c r="R3891" s="6"/>
      <c r="S3891" s="6"/>
      <c r="T3891" s="6"/>
      <c r="U3891" s="6"/>
      <c r="V3891" s="6"/>
    </row>
    <row r="3892" spans="1:22" x14ac:dyDescent="0.25">
      <c r="A3892" s="65"/>
      <c r="J3892" s="6">
        <v>10</v>
      </c>
      <c r="K3892" s="6"/>
      <c r="L3892" s="6"/>
      <c r="M3892" s="6"/>
      <c r="N3892" s="6"/>
      <c r="O3892" s="6"/>
      <c r="P3892" s="6"/>
      <c r="Q3892" s="6"/>
      <c r="R3892" s="6"/>
      <c r="S3892" s="6"/>
      <c r="T3892" s="6"/>
      <c r="U3892" s="6"/>
      <c r="V3892" s="6"/>
    </row>
    <row r="3893" spans="1:22" x14ac:dyDescent="0.25">
      <c r="A3893" s="65"/>
      <c r="J3893" s="6">
        <v>11</v>
      </c>
      <c r="K3893" s="6"/>
      <c r="L3893" s="6"/>
      <c r="M3893" s="6"/>
      <c r="N3893" s="6"/>
      <c r="O3893" s="6"/>
      <c r="P3893" s="6"/>
      <c r="Q3893" s="6"/>
      <c r="R3893" s="6"/>
      <c r="S3893" s="6"/>
      <c r="T3893" s="6"/>
      <c r="U3893" s="6"/>
      <c r="V3893" s="6"/>
    </row>
    <row r="3894" spans="1:22" x14ac:dyDescent="0.25">
      <c r="A3894" s="79"/>
      <c r="J3894" s="6">
        <v>12</v>
      </c>
      <c r="K3894" s="6"/>
      <c r="L3894" s="6"/>
      <c r="M3894" s="6"/>
      <c r="N3894" s="6"/>
      <c r="O3894" s="6"/>
      <c r="P3894" s="6"/>
      <c r="Q3894" s="6"/>
      <c r="R3894" s="6"/>
      <c r="S3894" s="6"/>
      <c r="T3894" s="6"/>
      <c r="U3894" s="6"/>
      <c r="V3894" s="6"/>
    </row>
    <row r="3895" spans="1:22" x14ac:dyDescent="0.25">
      <c r="A3895" s="79"/>
      <c r="J3895" s="6">
        <v>13</v>
      </c>
      <c r="K3895" s="6"/>
      <c r="L3895" s="6"/>
      <c r="M3895" s="6"/>
      <c r="N3895" s="6"/>
      <c r="O3895" s="6"/>
      <c r="P3895" s="6"/>
      <c r="Q3895" s="6"/>
      <c r="R3895" s="6"/>
      <c r="S3895" s="6"/>
      <c r="T3895" s="6"/>
      <c r="U3895" s="6"/>
      <c r="V3895" s="6"/>
    </row>
    <row r="3896" spans="1:22" x14ac:dyDescent="0.25">
      <c r="J3896" s="6">
        <v>14</v>
      </c>
      <c r="K3896" s="6"/>
      <c r="L3896" s="6"/>
      <c r="M3896" s="6"/>
      <c r="N3896" s="6"/>
      <c r="O3896" s="6"/>
      <c r="P3896" s="6"/>
      <c r="Q3896" s="6"/>
      <c r="R3896" s="6"/>
      <c r="S3896" s="6"/>
      <c r="T3896" s="6"/>
      <c r="U3896" s="6"/>
      <c r="V3896" s="6"/>
    </row>
    <row r="3897" spans="1:22" x14ac:dyDescent="0.25">
      <c r="A3897" s="80"/>
      <c r="J3897" s="6">
        <v>15</v>
      </c>
      <c r="K3897" s="6"/>
      <c r="L3897" s="6"/>
      <c r="M3897" s="6"/>
      <c r="N3897" s="6"/>
      <c r="O3897" s="6"/>
      <c r="P3897" s="6"/>
      <c r="Q3897" s="6"/>
      <c r="R3897" s="6"/>
      <c r="S3897" s="6"/>
      <c r="T3897" s="6"/>
      <c r="U3897" s="6"/>
      <c r="V3897" s="6"/>
    </row>
    <row r="3898" spans="1:22" ht="31.5" x14ac:dyDescent="0.25">
      <c r="A3898" s="64" t="s">
        <v>590</v>
      </c>
      <c r="J3898" s="6">
        <v>16</v>
      </c>
      <c r="K3898" s="6"/>
      <c r="L3898" s="6"/>
      <c r="M3898" s="6"/>
      <c r="N3898" s="6"/>
      <c r="O3898" s="6"/>
      <c r="P3898" s="6"/>
      <c r="Q3898" s="6"/>
      <c r="R3898" s="6"/>
      <c r="S3898" s="6"/>
      <c r="T3898" s="6"/>
      <c r="U3898" s="6"/>
      <c r="V3898" s="6"/>
    </row>
    <row r="3899" spans="1:22" x14ac:dyDescent="0.25">
      <c r="A3899" s="79"/>
      <c r="J3899" s="6">
        <v>17</v>
      </c>
      <c r="K3899" s="6"/>
      <c r="L3899" s="6"/>
      <c r="M3899" s="6"/>
      <c r="N3899" s="6"/>
      <c r="O3899" s="6"/>
      <c r="P3899" s="6"/>
      <c r="Q3899" s="6"/>
      <c r="R3899" s="6"/>
      <c r="S3899" s="6"/>
      <c r="T3899" s="6"/>
      <c r="U3899" s="6"/>
      <c r="V3899" s="6"/>
    </row>
    <row r="3900" spans="1:22" ht="25.5" x14ac:dyDescent="0.25">
      <c r="A3900" s="81" t="s">
        <v>595</v>
      </c>
      <c r="J3900" s="6">
        <v>18</v>
      </c>
      <c r="K3900" s="6"/>
      <c r="L3900" s="6"/>
      <c r="M3900" s="6"/>
      <c r="N3900" s="6"/>
      <c r="O3900" s="6"/>
      <c r="P3900" s="6"/>
      <c r="Q3900" s="6"/>
      <c r="R3900" s="6"/>
      <c r="S3900" s="6"/>
      <c r="T3900" s="6"/>
      <c r="U3900" s="6"/>
      <c r="V3900" s="6"/>
    </row>
    <row r="3901" spans="1:22" x14ac:dyDescent="0.25">
      <c r="A3901" s="81"/>
      <c r="J3901" s="6">
        <v>19</v>
      </c>
      <c r="K3901" s="6"/>
      <c r="L3901" s="6"/>
      <c r="M3901" s="6"/>
      <c r="N3901" s="6"/>
      <c r="O3901" s="6"/>
      <c r="P3901" s="6"/>
      <c r="Q3901" s="6"/>
      <c r="R3901" s="6"/>
      <c r="S3901" s="6"/>
      <c r="T3901" s="6"/>
      <c r="U3901" s="6"/>
      <c r="V3901" s="6"/>
    </row>
    <row r="3902" spans="1:22" ht="89.25" x14ac:dyDescent="0.25">
      <c r="A3902" s="81" t="s">
        <v>909</v>
      </c>
      <c r="J3902" s="6">
        <v>20</v>
      </c>
      <c r="K3902" s="6"/>
      <c r="L3902" s="6"/>
      <c r="M3902" s="6"/>
      <c r="N3902" s="6"/>
      <c r="O3902" s="6"/>
      <c r="P3902" s="6"/>
      <c r="Q3902" s="6"/>
      <c r="R3902" s="6"/>
      <c r="S3902" s="6"/>
      <c r="T3902" s="6"/>
      <c r="U3902" s="6"/>
      <c r="V3902" s="6"/>
    </row>
    <row r="3903" spans="1:22" x14ac:dyDescent="0.25">
      <c r="A3903" s="65"/>
      <c r="J3903" s="6">
        <v>21</v>
      </c>
      <c r="K3903" s="6"/>
      <c r="L3903" s="6"/>
      <c r="M3903" s="6"/>
      <c r="N3903" s="6"/>
      <c r="O3903" s="6"/>
      <c r="P3903" s="6"/>
      <c r="Q3903" s="6"/>
      <c r="R3903" s="6"/>
      <c r="S3903" s="6"/>
      <c r="T3903" s="6"/>
      <c r="U3903" s="6"/>
      <c r="V3903" s="6"/>
    </row>
    <row r="3904" spans="1:22" x14ac:dyDescent="0.25">
      <c r="A3904" s="65"/>
      <c r="J3904" s="6">
        <v>22</v>
      </c>
      <c r="K3904" s="6"/>
      <c r="L3904" s="6"/>
      <c r="M3904" s="6"/>
      <c r="N3904" s="6"/>
      <c r="O3904" s="6"/>
      <c r="P3904" s="6"/>
      <c r="Q3904" s="6"/>
      <c r="R3904" s="6"/>
      <c r="S3904" s="6"/>
      <c r="T3904" s="6"/>
      <c r="U3904" s="6"/>
      <c r="V3904" s="6"/>
    </row>
    <row r="3905" spans="1:22" ht="140.25" x14ac:dyDescent="0.25">
      <c r="A3905" s="96" t="s">
        <v>624</v>
      </c>
      <c r="B3905" s="97" t="s">
        <v>625</v>
      </c>
      <c r="J3905" s="6">
        <v>23</v>
      </c>
      <c r="K3905" s="6"/>
      <c r="L3905" s="6"/>
      <c r="M3905" s="6"/>
      <c r="N3905" s="6"/>
      <c r="O3905" s="6"/>
      <c r="P3905" s="6"/>
      <c r="Q3905" s="6"/>
      <c r="R3905" s="6"/>
      <c r="S3905" s="6"/>
      <c r="T3905" s="6"/>
      <c r="U3905" s="6"/>
      <c r="V3905" s="6"/>
    </row>
    <row r="3906" spans="1:22" ht="15.75" thickBot="1" x14ac:dyDescent="0.3">
      <c r="A3906" s="65"/>
      <c r="J3906" s="6">
        <v>24</v>
      </c>
      <c r="K3906" s="6"/>
      <c r="L3906" s="6"/>
      <c r="M3906" s="6"/>
      <c r="N3906" s="6"/>
      <c r="O3906" s="6"/>
      <c r="P3906" s="6"/>
      <c r="Q3906" s="6"/>
      <c r="R3906" s="6"/>
      <c r="S3906" s="6"/>
      <c r="T3906" s="6"/>
      <c r="U3906" s="6"/>
      <c r="V3906" s="6"/>
    </row>
    <row r="3907" spans="1:22" ht="15.75" thickBot="1" x14ac:dyDescent="0.3">
      <c r="A3907" s="88" t="s">
        <v>626</v>
      </c>
      <c r="B3907" s="89">
        <v>0.05</v>
      </c>
      <c r="J3907" s="6">
        <v>25</v>
      </c>
      <c r="K3907" s="6"/>
      <c r="L3907" s="6"/>
      <c r="M3907" s="6"/>
      <c r="N3907" s="6"/>
      <c r="O3907" s="6"/>
      <c r="P3907" s="6"/>
      <c r="Q3907" s="6"/>
      <c r="R3907" s="6"/>
      <c r="S3907" s="6"/>
      <c r="T3907" s="6"/>
      <c r="U3907" s="6"/>
      <c r="V3907" s="6"/>
    </row>
    <row r="3908" spans="1:22" ht="39" thickBot="1" x14ac:dyDescent="0.3">
      <c r="A3908" s="110" t="s">
        <v>627</v>
      </c>
      <c r="B3908" s="74">
        <v>18</v>
      </c>
      <c r="J3908" s="6">
        <v>26</v>
      </c>
      <c r="K3908" s="6"/>
      <c r="L3908" s="6"/>
      <c r="M3908" s="6"/>
      <c r="N3908" s="6"/>
      <c r="O3908" s="6"/>
      <c r="P3908" s="6"/>
      <c r="Q3908" s="6"/>
      <c r="R3908" s="6"/>
      <c r="S3908" s="6"/>
      <c r="T3908" s="6"/>
      <c r="U3908" s="6"/>
      <c r="V3908" s="6"/>
    </row>
    <row r="3909" spans="1:22" ht="39" thickBot="1" x14ac:dyDescent="0.3">
      <c r="A3909" s="110" t="s">
        <v>628</v>
      </c>
      <c r="B3909" s="74">
        <v>68.590280000000007</v>
      </c>
      <c r="J3909" s="6">
        <v>27</v>
      </c>
      <c r="K3909" s="6"/>
      <c r="L3909" s="6"/>
      <c r="M3909" s="6"/>
      <c r="N3909" s="6"/>
      <c r="O3909" s="6"/>
      <c r="P3909" s="6"/>
      <c r="Q3909" s="6"/>
      <c r="R3909" s="6"/>
      <c r="S3909" s="6"/>
      <c r="T3909" s="6"/>
      <c r="U3909" s="6"/>
      <c r="V3909" s="6"/>
    </row>
    <row r="3910" spans="1:22" ht="64.5" thickBot="1" x14ac:dyDescent="0.3">
      <c r="A3910" s="110" t="s">
        <v>629</v>
      </c>
      <c r="B3910" s="74">
        <v>2.97105</v>
      </c>
      <c r="J3910" s="6">
        <v>28</v>
      </c>
      <c r="K3910" s="6"/>
      <c r="L3910" s="6"/>
      <c r="M3910" s="6"/>
      <c r="N3910" s="6"/>
      <c r="O3910" s="6"/>
      <c r="P3910" s="6"/>
      <c r="Q3910" s="6"/>
      <c r="R3910" s="6"/>
      <c r="S3910" s="6"/>
      <c r="T3910" s="6"/>
      <c r="U3910" s="6"/>
      <c r="V3910" s="6"/>
    </row>
    <row r="3911" spans="1:22" ht="38.25" x14ac:dyDescent="0.25">
      <c r="A3911" s="109" t="s">
        <v>630</v>
      </c>
      <c r="B3911" s="78">
        <v>6.1515000000000004</v>
      </c>
      <c r="J3911" s="6">
        <v>29</v>
      </c>
      <c r="K3911" s="6"/>
      <c r="L3911" s="6"/>
      <c r="M3911" s="6"/>
      <c r="N3911" s="6"/>
      <c r="O3911" s="6"/>
      <c r="P3911" s="6"/>
      <c r="Q3911" s="6"/>
      <c r="R3911" s="6"/>
      <c r="S3911" s="6"/>
      <c r="T3911" s="6"/>
      <c r="U3911" s="6"/>
      <c r="V3911" s="6"/>
    </row>
    <row r="3912" spans="1:22" ht="15.75" thickBot="1" x14ac:dyDescent="0.3">
      <c r="A3912" s="65"/>
      <c r="J3912" s="6">
        <v>30</v>
      </c>
      <c r="K3912" s="6"/>
      <c r="L3912" s="6"/>
      <c r="M3912" s="6"/>
      <c r="N3912" s="6"/>
      <c r="O3912" s="6"/>
      <c r="P3912" s="6"/>
      <c r="Q3912" s="6"/>
      <c r="R3912" s="6"/>
      <c r="S3912" s="6"/>
      <c r="T3912" s="6"/>
      <c r="U3912" s="6"/>
      <c r="V3912" s="6"/>
    </row>
    <row r="3913" spans="1:22" x14ac:dyDescent="0.25">
      <c r="A3913" s="254" t="s">
        <v>631</v>
      </c>
      <c r="B3913" s="255"/>
      <c r="C3913" s="255"/>
      <c r="D3913" s="255"/>
      <c r="J3913" s="6">
        <v>31</v>
      </c>
      <c r="K3913" s="6"/>
      <c r="L3913" s="6"/>
      <c r="M3913" s="6"/>
      <c r="N3913" s="6"/>
      <c r="O3913" s="6"/>
      <c r="P3913" s="6"/>
      <c r="Q3913" s="6"/>
      <c r="R3913" s="6"/>
      <c r="S3913" s="6"/>
      <c r="T3913" s="6"/>
      <c r="U3913" s="6"/>
      <c r="V3913" s="6"/>
    </row>
    <row r="3914" spans="1:22" x14ac:dyDescent="0.25">
      <c r="A3914" s="262" t="s">
        <v>632</v>
      </c>
      <c r="B3914" s="263"/>
      <c r="C3914" s="263"/>
      <c r="D3914" s="263"/>
      <c r="J3914" s="6">
        <v>32</v>
      </c>
      <c r="K3914" s="6"/>
      <c r="L3914" s="6"/>
      <c r="M3914" s="6"/>
      <c r="N3914" s="6"/>
      <c r="O3914" s="6"/>
      <c r="P3914" s="6"/>
      <c r="Q3914" s="6"/>
      <c r="R3914" s="6"/>
      <c r="S3914" s="6"/>
      <c r="T3914" s="6"/>
      <c r="U3914" s="6"/>
      <c r="V3914" s="6"/>
    </row>
    <row r="3915" spans="1:22" ht="15.75" thickBot="1" x14ac:dyDescent="0.3">
      <c r="A3915" s="256" t="s">
        <v>633</v>
      </c>
      <c r="B3915" s="257"/>
      <c r="C3915" s="257"/>
      <c r="D3915" s="257"/>
      <c r="J3915" s="6">
        <v>33</v>
      </c>
      <c r="K3915" s="6"/>
      <c r="L3915" s="6"/>
      <c r="M3915" s="6"/>
      <c r="N3915" s="6"/>
      <c r="O3915" s="6"/>
      <c r="P3915" s="6"/>
      <c r="Q3915" s="6"/>
      <c r="R3915" s="6"/>
      <c r="S3915" s="6"/>
      <c r="T3915" s="6"/>
      <c r="U3915" s="6"/>
      <c r="V3915" s="6"/>
    </row>
    <row r="3916" spans="1:22" ht="27" thickBot="1" x14ac:dyDescent="0.3">
      <c r="A3916" s="98" t="s">
        <v>634</v>
      </c>
      <c r="B3916" s="83" t="s">
        <v>635</v>
      </c>
      <c r="C3916" s="83" t="s">
        <v>566</v>
      </c>
      <c r="D3916" s="85" t="s">
        <v>592</v>
      </c>
      <c r="K3916" s="121" t="s">
        <v>1123</v>
      </c>
      <c r="L3916" s="121" t="s">
        <v>1124</v>
      </c>
      <c r="M3916" s="121" t="str">
        <f>A3902</f>
        <v>Prueba del rango estudentizado de Tukey (HSD) para NFSCM5</v>
      </c>
      <c r="N3916" s="120"/>
      <c r="S3916" s="122" t="str">
        <f>K3916</f>
        <v>Factor</v>
      </c>
      <c r="T3916" s="122" t="str">
        <f>L3916</f>
        <v>Nivel</v>
      </c>
      <c r="U3916" s="114"/>
      <c r="V3916" s="123"/>
    </row>
    <row r="3917" spans="1:22" ht="16.5" thickBot="1" x14ac:dyDescent="0.3">
      <c r="A3917" s="99" t="s">
        <v>592</v>
      </c>
      <c r="B3917" s="68">
        <v>16.312999999999999</v>
      </c>
      <c r="C3917" s="68">
        <v>16</v>
      </c>
      <c r="D3917" s="86" t="s">
        <v>45</v>
      </c>
      <c r="J3917" s="6"/>
      <c r="K3917" s="228" t="s">
        <v>1125</v>
      </c>
      <c r="L3917" s="124" t="str">
        <f>D3917</f>
        <v>Con</v>
      </c>
      <c r="M3917" s="125">
        <f>B3917</f>
        <v>16.312999999999999</v>
      </c>
      <c r="N3917" s="125" t="str">
        <f>A3917</f>
        <v>A</v>
      </c>
      <c r="S3917" s="230" t="str">
        <f>K3917</f>
        <v>Enmienda (A)</v>
      </c>
      <c r="T3917" s="126" t="str">
        <f>L3917</f>
        <v>Con</v>
      </c>
      <c r="U3917" s="127">
        <f>M3917</f>
        <v>16.312999999999999</v>
      </c>
      <c r="V3917" s="128" t="str">
        <f>N3917</f>
        <v>A</v>
      </c>
    </row>
    <row r="3918" spans="1:22" ht="16.5" thickBot="1" x14ac:dyDescent="0.3">
      <c r="A3918" s="99" t="s">
        <v>592</v>
      </c>
      <c r="B3918" s="68"/>
      <c r="C3918" s="68"/>
      <c r="D3918" s="86"/>
      <c r="J3918" s="6"/>
      <c r="K3918" s="229"/>
      <c r="L3918" s="124" t="str">
        <f>D3919</f>
        <v>Sin</v>
      </c>
      <c r="M3918" s="125">
        <f>B3919</f>
        <v>14.438000000000001</v>
      </c>
      <c r="N3918" s="125" t="str">
        <f>A3919</f>
        <v>A</v>
      </c>
      <c r="S3918" s="227"/>
      <c r="T3918" s="129" t="str">
        <f>L3918</f>
        <v>Sin</v>
      </c>
      <c r="U3918" s="130">
        <f>M3918</f>
        <v>14.438000000000001</v>
      </c>
      <c r="V3918" s="131" t="str">
        <f>N3918</f>
        <v>A</v>
      </c>
    </row>
    <row r="3919" spans="1:22" x14ac:dyDescent="0.25">
      <c r="A3919" s="100" t="s">
        <v>592</v>
      </c>
      <c r="B3919" s="77">
        <v>14.438000000000001</v>
      </c>
      <c r="C3919" s="77">
        <v>16</v>
      </c>
      <c r="D3919" s="87" t="s">
        <v>47</v>
      </c>
      <c r="J3919" s="6">
        <v>1</v>
      </c>
      <c r="K3919" s="6"/>
      <c r="L3919" s="6"/>
      <c r="M3919" s="6"/>
      <c r="N3919" s="6"/>
      <c r="O3919" s="6"/>
      <c r="P3919" s="6"/>
      <c r="Q3919" s="6"/>
      <c r="R3919" s="6"/>
      <c r="S3919" s="6"/>
      <c r="T3919" s="6"/>
      <c r="U3919" s="6"/>
      <c r="V3919" s="6"/>
    </row>
    <row r="3920" spans="1:22" x14ac:dyDescent="0.25">
      <c r="A3920" s="79"/>
      <c r="J3920" s="6">
        <v>2</v>
      </c>
      <c r="K3920" s="6"/>
      <c r="L3920" s="6"/>
      <c r="M3920" s="6"/>
      <c r="N3920" s="6"/>
      <c r="O3920" s="6"/>
      <c r="P3920" s="6"/>
      <c r="Q3920" s="6"/>
      <c r="R3920" s="6"/>
      <c r="S3920" s="6"/>
      <c r="T3920" s="6"/>
      <c r="U3920" s="6"/>
      <c r="V3920" s="6"/>
    </row>
    <row r="3921" spans="1:22" x14ac:dyDescent="0.25">
      <c r="A3921" s="79"/>
      <c r="J3921" s="6">
        <v>3</v>
      </c>
      <c r="K3921" s="6"/>
      <c r="L3921" s="6"/>
      <c r="M3921" s="6"/>
      <c r="N3921" s="6"/>
      <c r="O3921" s="6"/>
      <c r="P3921" s="6"/>
      <c r="Q3921" s="6"/>
      <c r="R3921" s="6"/>
      <c r="S3921" s="6"/>
      <c r="T3921" s="6"/>
      <c r="U3921" s="6"/>
      <c r="V3921" s="6"/>
    </row>
    <row r="3922" spans="1:22" x14ac:dyDescent="0.25">
      <c r="J3922" s="6">
        <v>4</v>
      </c>
      <c r="K3922" s="6"/>
      <c r="L3922" s="6"/>
      <c r="M3922" s="6"/>
      <c r="N3922" s="6"/>
      <c r="O3922" s="6"/>
      <c r="P3922" s="6"/>
      <c r="Q3922" s="6"/>
      <c r="R3922" s="6"/>
      <c r="S3922" s="6"/>
      <c r="T3922" s="6"/>
      <c r="U3922" s="6"/>
      <c r="V3922" s="6"/>
    </row>
    <row r="3923" spans="1:22" x14ac:dyDescent="0.25">
      <c r="A3923" s="80"/>
      <c r="J3923" s="6">
        <v>5</v>
      </c>
      <c r="K3923" s="6"/>
      <c r="L3923" s="6"/>
      <c r="M3923" s="6"/>
      <c r="N3923" s="6"/>
      <c r="O3923" s="6"/>
      <c r="P3923" s="6"/>
      <c r="Q3923" s="6"/>
      <c r="R3923" s="6"/>
      <c r="S3923" s="6"/>
      <c r="T3923" s="6"/>
      <c r="U3923" s="6"/>
      <c r="V3923" s="6"/>
    </row>
    <row r="3924" spans="1:22" ht="31.5" x14ac:dyDescent="0.25">
      <c r="A3924" s="64" t="s">
        <v>590</v>
      </c>
      <c r="J3924" s="6">
        <v>6</v>
      </c>
      <c r="K3924" s="6"/>
      <c r="L3924" s="6"/>
      <c r="M3924" s="6"/>
      <c r="N3924" s="6"/>
      <c r="O3924" s="6"/>
      <c r="P3924" s="6"/>
      <c r="Q3924" s="6"/>
      <c r="R3924" s="6"/>
      <c r="S3924" s="6"/>
      <c r="T3924" s="6"/>
      <c r="U3924" s="6"/>
      <c r="V3924" s="6"/>
    </row>
    <row r="3925" spans="1:22" x14ac:dyDescent="0.25">
      <c r="A3925" s="79"/>
      <c r="J3925" s="6">
        <v>7</v>
      </c>
      <c r="K3925" s="6"/>
      <c r="L3925" s="6"/>
      <c r="M3925" s="6"/>
      <c r="N3925" s="6"/>
      <c r="O3925" s="6"/>
      <c r="P3925" s="6"/>
      <c r="Q3925" s="6"/>
      <c r="R3925" s="6"/>
      <c r="S3925" s="6"/>
      <c r="T3925" s="6"/>
      <c r="U3925" s="6"/>
      <c r="V3925" s="6"/>
    </row>
    <row r="3926" spans="1:22" ht="25.5" x14ac:dyDescent="0.25">
      <c r="A3926" s="81" t="s">
        <v>595</v>
      </c>
      <c r="J3926" s="6">
        <v>8</v>
      </c>
      <c r="K3926" s="6"/>
      <c r="L3926" s="6"/>
      <c r="M3926" s="6"/>
      <c r="N3926" s="6"/>
      <c r="O3926" s="6"/>
      <c r="P3926" s="6"/>
      <c r="Q3926" s="6"/>
      <c r="R3926" s="6"/>
      <c r="S3926" s="6"/>
      <c r="T3926" s="6"/>
      <c r="U3926" s="6"/>
      <c r="V3926" s="6"/>
    </row>
    <row r="3927" spans="1:22" x14ac:dyDescent="0.25">
      <c r="A3927" s="81"/>
      <c r="J3927" s="6">
        <v>9</v>
      </c>
      <c r="K3927" s="6"/>
      <c r="L3927" s="6"/>
      <c r="M3927" s="6"/>
      <c r="N3927" s="6"/>
      <c r="O3927" s="6"/>
      <c r="P3927" s="6"/>
      <c r="Q3927" s="6"/>
      <c r="R3927" s="6"/>
      <c r="S3927" s="6"/>
      <c r="T3927" s="6"/>
      <c r="U3927" s="6"/>
      <c r="V3927" s="6"/>
    </row>
    <row r="3928" spans="1:22" x14ac:dyDescent="0.25">
      <c r="A3928" s="65"/>
      <c r="J3928" s="6">
        <v>10</v>
      </c>
      <c r="K3928" s="6"/>
      <c r="L3928" s="6"/>
      <c r="M3928" s="6"/>
      <c r="N3928" s="6"/>
      <c r="O3928" s="6"/>
      <c r="P3928" s="6"/>
      <c r="Q3928" s="6"/>
      <c r="R3928" s="6"/>
      <c r="S3928" s="6"/>
      <c r="T3928" s="6"/>
      <c r="U3928" s="6"/>
      <c r="V3928" s="6"/>
    </row>
    <row r="3929" spans="1:22" x14ac:dyDescent="0.25">
      <c r="A3929" s="65"/>
      <c r="J3929" s="6">
        <v>11</v>
      </c>
      <c r="K3929" s="6"/>
      <c r="L3929" s="6"/>
      <c r="M3929" s="6"/>
      <c r="N3929" s="6"/>
      <c r="O3929" s="6"/>
      <c r="P3929" s="6"/>
      <c r="Q3929" s="6"/>
      <c r="R3929" s="6"/>
      <c r="S3929" s="6"/>
      <c r="T3929" s="6"/>
      <c r="U3929" s="6"/>
      <c r="V3929" s="6"/>
    </row>
    <row r="3930" spans="1:22" x14ac:dyDescent="0.25">
      <c r="A3930" s="79"/>
      <c r="J3930" s="6">
        <v>12</v>
      </c>
      <c r="K3930" s="6"/>
      <c r="L3930" s="6"/>
      <c r="M3930" s="6"/>
      <c r="N3930" s="6"/>
      <c r="O3930" s="6"/>
      <c r="P3930" s="6"/>
      <c r="Q3930" s="6"/>
      <c r="R3930" s="6"/>
      <c r="S3930" s="6"/>
      <c r="T3930" s="6"/>
      <c r="U3930" s="6"/>
      <c r="V3930" s="6"/>
    </row>
    <row r="3931" spans="1:22" x14ac:dyDescent="0.25">
      <c r="A3931" s="79"/>
      <c r="J3931" s="6">
        <v>13</v>
      </c>
      <c r="K3931" s="6"/>
      <c r="L3931" s="6"/>
      <c r="M3931" s="6"/>
      <c r="N3931" s="6"/>
      <c r="O3931" s="6"/>
      <c r="P3931" s="6"/>
      <c r="Q3931" s="6"/>
      <c r="R3931" s="6"/>
      <c r="S3931" s="6"/>
      <c r="T3931" s="6"/>
      <c r="U3931" s="6"/>
      <c r="V3931" s="6"/>
    </row>
    <row r="3932" spans="1:22" x14ac:dyDescent="0.25">
      <c r="J3932" s="6">
        <v>14</v>
      </c>
      <c r="K3932" s="6"/>
      <c r="L3932" s="6"/>
      <c r="M3932" s="6"/>
      <c r="N3932" s="6"/>
      <c r="O3932" s="6"/>
      <c r="P3932" s="6"/>
      <c r="Q3932" s="6"/>
      <c r="R3932" s="6"/>
      <c r="S3932" s="6"/>
      <c r="T3932" s="6"/>
      <c r="U3932" s="6"/>
      <c r="V3932" s="6"/>
    </row>
    <row r="3933" spans="1:22" x14ac:dyDescent="0.25">
      <c r="A3933" s="80"/>
      <c r="J3933" s="6">
        <v>15</v>
      </c>
      <c r="K3933" s="6"/>
      <c r="L3933" s="6"/>
      <c r="M3933" s="6"/>
      <c r="N3933" s="6"/>
      <c r="O3933" s="6"/>
      <c r="P3933" s="6"/>
      <c r="Q3933" s="6"/>
      <c r="R3933" s="6"/>
      <c r="S3933" s="6"/>
      <c r="T3933" s="6"/>
      <c r="U3933" s="6"/>
      <c r="V3933" s="6"/>
    </row>
    <row r="3934" spans="1:22" ht="31.5" x14ac:dyDescent="0.25">
      <c r="A3934" s="64" t="s">
        <v>590</v>
      </c>
      <c r="J3934" s="6">
        <v>16</v>
      </c>
      <c r="K3934" s="6"/>
      <c r="L3934" s="6"/>
      <c r="M3934" s="6"/>
      <c r="N3934" s="6"/>
      <c r="O3934" s="6"/>
      <c r="P3934" s="6"/>
      <c r="Q3934" s="6"/>
      <c r="R3934" s="6"/>
      <c r="S3934" s="6"/>
      <c r="T3934" s="6"/>
      <c r="U3934" s="6"/>
      <c r="V3934" s="6"/>
    </row>
    <row r="3935" spans="1:22" x14ac:dyDescent="0.25">
      <c r="A3935" s="79"/>
      <c r="J3935" s="6">
        <v>17</v>
      </c>
      <c r="K3935" s="6"/>
      <c r="L3935" s="6"/>
      <c r="M3935" s="6"/>
      <c r="N3935" s="6"/>
      <c r="O3935" s="6"/>
      <c r="P3935" s="6"/>
      <c r="Q3935" s="6"/>
      <c r="R3935" s="6"/>
      <c r="S3935" s="6"/>
      <c r="T3935" s="6"/>
      <c r="U3935" s="6"/>
      <c r="V3935" s="6"/>
    </row>
    <row r="3936" spans="1:22" ht="25.5" x14ac:dyDescent="0.25">
      <c r="A3936" s="81" t="s">
        <v>595</v>
      </c>
      <c r="J3936" s="6">
        <v>18</v>
      </c>
      <c r="K3936" s="6"/>
      <c r="L3936" s="6"/>
      <c r="M3936" s="6"/>
      <c r="N3936" s="6"/>
      <c r="O3936" s="6"/>
      <c r="P3936" s="6"/>
      <c r="Q3936" s="6"/>
      <c r="R3936" s="6"/>
      <c r="S3936" s="6"/>
      <c r="T3936" s="6"/>
      <c r="U3936" s="6"/>
      <c r="V3936" s="6"/>
    </row>
    <row r="3937" spans="1:22" x14ac:dyDescent="0.25">
      <c r="A3937" s="81"/>
      <c r="J3937" s="6">
        <v>19</v>
      </c>
      <c r="K3937" s="6"/>
      <c r="L3937" s="6"/>
      <c r="M3937" s="6"/>
      <c r="N3937" s="6"/>
      <c r="O3937" s="6"/>
      <c r="P3937" s="6"/>
      <c r="Q3937" s="6"/>
      <c r="R3937" s="6"/>
      <c r="S3937" s="6"/>
      <c r="T3937" s="6"/>
      <c r="U3937" s="6"/>
      <c r="V3937" s="6"/>
    </row>
    <row r="3938" spans="1:22" ht="89.25" x14ac:dyDescent="0.25">
      <c r="A3938" s="81" t="s">
        <v>910</v>
      </c>
      <c r="J3938" s="6">
        <v>20</v>
      </c>
      <c r="K3938" s="6"/>
      <c r="L3938" s="6"/>
      <c r="M3938" s="6"/>
      <c r="N3938" s="6"/>
      <c r="O3938" s="6"/>
      <c r="P3938" s="6"/>
      <c r="Q3938" s="6"/>
      <c r="R3938" s="6"/>
      <c r="S3938" s="6"/>
      <c r="T3938" s="6"/>
      <c r="U3938" s="6"/>
      <c r="V3938" s="6"/>
    </row>
    <row r="3939" spans="1:22" x14ac:dyDescent="0.25">
      <c r="A3939" s="65"/>
      <c r="J3939" s="6">
        <v>21</v>
      </c>
      <c r="K3939" s="6"/>
      <c r="L3939" s="6"/>
      <c r="M3939" s="6"/>
      <c r="N3939" s="6"/>
      <c r="O3939" s="6"/>
      <c r="P3939" s="6"/>
      <c r="Q3939" s="6"/>
      <c r="R3939" s="6"/>
      <c r="S3939" s="6"/>
      <c r="T3939" s="6"/>
      <c r="U3939" s="6"/>
      <c r="V3939" s="6"/>
    </row>
    <row r="3940" spans="1:22" x14ac:dyDescent="0.25">
      <c r="A3940" s="65"/>
      <c r="J3940" s="6">
        <v>22</v>
      </c>
      <c r="K3940" s="6"/>
      <c r="L3940" s="6"/>
      <c r="M3940" s="6"/>
      <c r="N3940" s="6"/>
      <c r="O3940" s="6"/>
      <c r="P3940" s="6"/>
      <c r="Q3940" s="6"/>
      <c r="R3940" s="6"/>
      <c r="S3940" s="6"/>
      <c r="T3940" s="6"/>
      <c r="U3940" s="6"/>
      <c r="V3940" s="6"/>
    </row>
    <row r="3941" spans="1:22" ht="140.25" x14ac:dyDescent="0.25">
      <c r="A3941" s="96" t="s">
        <v>624</v>
      </c>
      <c r="B3941" s="97" t="s">
        <v>625</v>
      </c>
      <c r="J3941" s="6">
        <v>23</v>
      </c>
      <c r="K3941" s="6"/>
      <c r="L3941" s="6"/>
      <c r="M3941" s="6"/>
      <c r="N3941" s="6"/>
      <c r="O3941" s="6"/>
      <c r="P3941" s="6"/>
      <c r="Q3941" s="6"/>
      <c r="R3941" s="6"/>
      <c r="S3941" s="6"/>
      <c r="T3941" s="6"/>
      <c r="U3941" s="6"/>
      <c r="V3941" s="6"/>
    </row>
    <row r="3942" spans="1:22" ht="15.75" thickBot="1" x14ac:dyDescent="0.3">
      <c r="A3942" s="65"/>
      <c r="J3942" s="6">
        <v>24</v>
      </c>
      <c r="K3942" s="6"/>
      <c r="L3942" s="6"/>
      <c r="M3942" s="6"/>
      <c r="N3942" s="6"/>
      <c r="O3942" s="6"/>
      <c r="P3942" s="6"/>
      <c r="Q3942" s="6"/>
      <c r="R3942" s="6"/>
      <c r="S3942" s="6"/>
      <c r="T3942" s="6"/>
      <c r="U3942" s="6"/>
      <c r="V3942" s="6"/>
    </row>
    <row r="3943" spans="1:22" ht="15.75" thickBot="1" x14ac:dyDescent="0.3">
      <c r="A3943" s="88" t="s">
        <v>626</v>
      </c>
      <c r="B3943" s="89">
        <v>0.05</v>
      </c>
      <c r="J3943" s="6">
        <v>25</v>
      </c>
      <c r="K3943" s="6"/>
      <c r="L3943" s="6"/>
      <c r="M3943" s="6"/>
      <c r="N3943" s="6"/>
      <c r="O3943" s="6"/>
      <c r="P3943" s="6"/>
      <c r="Q3943" s="6"/>
      <c r="R3943" s="6"/>
      <c r="S3943" s="6"/>
      <c r="T3943" s="6"/>
      <c r="U3943" s="6"/>
      <c r="V3943" s="6"/>
    </row>
    <row r="3944" spans="1:22" ht="39" thickBot="1" x14ac:dyDescent="0.3">
      <c r="A3944" s="110" t="s">
        <v>627</v>
      </c>
      <c r="B3944" s="74">
        <v>18</v>
      </c>
      <c r="J3944" s="6">
        <v>26</v>
      </c>
      <c r="K3944" s="6"/>
      <c r="L3944" s="6"/>
      <c r="M3944" s="6"/>
      <c r="N3944" s="6"/>
      <c r="O3944" s="6"/>
      <c r="P3944" s="6"/>
      <c r="Q3944" s="6"/>
      <c r="R3944" s="6"/>
      <c r="S3944" s="6"/>
      <c r="T3944" s="6"/>
      <c r="U3944" s="6"/>
      <c r="V3944" s="6"/>
    </row>
    <row r="3945" spans="1:22" ht="39" thickBot="1" x14ac:dyDescent="0.3">
      <c r="A3945" s="110" t="s">
        <v>628</v>
      </c>
      <c r="B3945" s="74">
        <v>59.12847</v>
      </c>
      <c r="J3945" s="6">
        <v>27</v>
      </c>
      <c r="K3945" s="6"/>
      <c r="L3945" s="6"/>
      <c r="M3945" s="6"/>
      <c r="N3945" s="6"/>
      <c r="O3945" s="6"/>
      <c r="P3945" s="6"/>
      <c r="Q3945" s="6"/>
      <c r="R3945" s="6"/>
      <c r="S3945" s="6"/>
      <c r="T3945" s="6"/>
      <c r="U3945" s="6"/>
      <c r="V3945" s="6"/>
    </row>
    <row r="3946" spans="1:22" ht="64.5" thickBot="1" x14ac:dyDescent="0.3">
      <c r="A3946" s="110" t="s">
        <v>629</v>
      </c>
      <c r="B3946" s="74">
        <v>2.97105</v>
      </c>
      <c r="J3946" s="6">
        <v>28</v>
      </c>
      <c r="K3946" s="6"/>
      <c r="L3946" s="6"/>
      <c r="M3946" s="6"/>
      <c r="N3946" s="6"/>
      <c r="O3946" s="6"/>
      <c r="P3946" s="6"/>
      <c r="Q3946" s="6"/>
      <c r="R3946" s="6"/>
      <c r="S3946" s="6"/>
      <c r="T3946" s="6"/>
      <c r="U3946" s="6"/>
      <c r="V3946" s="6"/>
    </row>
    <row r="3947" spans="1:22" ht="38.25" x14ac:dyDescent="0.25">
      <c r="A3947" s="109" t="s">
        <v>630</v>
      </c>
      <c r="B3947" s="78">
        <v>5.7115</v>
      </c>
      <c r="J3947" s="6">
        <v>29</v>
      </c>
      <c r="K3947" s="6"/>
      <c r="L3947" s="6"/>
      <c r="M3947" s="6"/>
      <c r="N3947" s="6"/>
      <c r="O3947" s="6"/>
      <c r="P3947" s="6"/>
      <c r="Q3947" s="6"/>
      <c r="R3947" s="6"/>
      <c r="S3947" s="6"/>
      <c r="T3947" s="6"/>
      <c r="U3947" s="6"/>
      <c r="V3947" s="6"/>
    </row>
    <row r="3948" spans="1:22" ht="15.75" thickBot="1" x14ac:dyDescent="0.3">
      <c r="A3948" s="65"/>
      <c r="J3948" s="6">
        <v>30</v>
      </c>
      <c r="K3948" s="6"/>
      <c r="L3948" s="6"/>
      <c r="M3948" s="6"/>
      <c r="N3948" s="6"/>
      <c r="O3948" s="6"/>
      <c r="P3948" s="6"/>
      <c r="Q3948" s="6"/>
      <c r="R3948" s="6"/>
      <c r="S3948" s="6"/>
      <c r="T3948" s="6"/>
      <c r="U3948" s="6"/>
      <c r="V3948" s="6"/>
    </row>
    <row r="3949" spans="1:22" x14ac:dyDescent="0.25">
      <c r="A3949" s="254" t="s">
        <v>631</v>
      </c>
      <c r="B3949" s="255"/>
      <c r="C3949" s="255"/>
      <c r="D3949" s="255"/>
      <c r="J3949" s="6">
        <v>31</v>
      </c>
      <c r="K3949" s="6"/>
      <c r="L3949" s="6"/>
      <c r="M3949" s="6"/>
      <c r="N3949" s="6"/>
      <c r="O3949" s="6"/>
      <c r="P3949" s="6"/>
      <c r="Q3949" s="6"/>
      <c r="R3949" s="6"/>
      <c r="S3949" s="6"/>
      <c r="T3949" s="6"/>
      <c r="U3949" s="6"/>
      <c r="V3949" s="6"/>
    </row>
    <row r="3950" spans="1:22" x14ac:dyDescent="0.25">
      <c r="A3950" s="262" t="s">
        <v>632</v>
      </c>
      <c r="B3950" s="263"/>
      <c r="C3950" s="263"/>
      <c r="D3950" s="263"/>
      <c r="J3950" s="6">
        <v>32</v>
      </c>
      <c r="K3950" s="6"/>
      <c r="L3950" s="6"/>
      <c r="M3950" s="6"/>
      <c r="N3950" s="6"/>
      <c r="O3950" s="6"/>
      <c r="P3950" s="6"/>
      <c r="Q3950" s="6"/>
      <c r="R3950" s="6"/>
      <c r="S3950" s="6"/>
      <c r="T3950" s="6"/>
      <c r="U3950" s="6"/>
      <c r="V3950" s="6"/>
    </row>
    <row r="3951" spans="1:22" ht="15.75" thickBot="1" x14ac:dyDescent="0.3">
      <c r="A3951" s="256" t="s">
        <v>633</v>
      </c>
      <c r="B3951" s="257"/>
      <c r="C3951" s="257"/>
      <c r="D3951" s="257"/>
      <c r="J3951" s="6">
        <v>33</v>
      </c>
      <c r="K3951" s="6"/>
      <c r="L3951" s="6"/>
      <c r="M3951" s="6"/>
      <c r="N3951" s="6"/>
      <c r="O3951" s="6"/>
      <c r="P3951" s="6"/>
      <c r="Q3951" s="6"/>
      <c r="R3951" s="6"/>
      <c r="S3951" s="6"/>
      <c r="T3951" s="6"/>
      <c r="U3951" s="6"/>
      <c r="V3951" s="6"/>
    </row>
    <row r="3952" spans="1:22" ht="27" thickBot="1" x14ac:dyDescent="0.3">
      <c r="A3952" s="98" t="s">
        <v>634</v>
      </c>
      <c r="B3952" s="83" t="s">
        <v>635</v>
      </c>
      <c r="C3952" s="83" t="s">
        <v>566</v>
      </c>
      <c r="D3952" s="85" t="s">
        <v>592</v>
      </c>
      <c r="K3952" s="121" t="s">
        <v>1123</v>
      </c>
      <c r="L3952" s="121" t="s">
        <v>1124</v>
      </c>
      <c r="M3952" s="121" t="str">
        <f>A3938</f>
        <v>Prueba del rango estudentizado de Tukey (HSD) para NFSCM6</v>
      </c>
      <c r="N3952" s="120"/>
      <c r="S3952" s="122" t="str">
        <f>K3952</f>
        <v>Factor</v>
      </c>
      <c r="T3952" s="122" t="str">
        <f>L3952</f>
        <v>Nivel</v>
      </c>
      <c r="U3952" s="114"/>
      <c r="V3952" s="123"/>
    </row>
    <row r="3953" spans="1:22" ht="16.5" thickBot="1" x14ac:dyDescent="0.3">
      <c r="A3953" s="99" t="s">
        <v>592</v>
      </c>
      <c r="B3953" s="68">
        <v>14.563000000000001</v>
      </c>
      <c r="C3953" s="68">
        <v>16</v>
      </c>
      <c r="D3953" s="86" t="s">
        <v>45</v>
      </c>
      <c r="J3953" s="6"/>
      <c r="K3953" s="228" t="s">
        <v>1125</v>
      </c>
      <c r="L3953" s="124" t="str">
        <f>D3953</f>
        <v>Con</v>
      </c>
      <c r="M3953" s="125">
        <f>B3953</f>
        <v>14.563000000000001</v>
      </c>
      <c r="N3953" s="125" t="str">
        <f>A3953</f>
        <v>A</v>
      </c>
      <c r="S3953" s="230" t="str">
        <f>K3953</f>
        <v>Enmienda (A)</v>
      </c>
      <c r="T3953" s="126" t="str">
        <f>L3953</f>
        <v>Con</v>
      </c>
      <c r="U3953" s="127">
        <f>M3953</f>
        <v>14.563000000000001</v>
      </c>
      <c r="V3953" s="128" t="str">
        <f>N3953</f>
        <v>A</v>
      </c>
    </row>
    <row r="3954" spans="1:22" ht="16.5" thickBot="1" x14ac:dyDescent="0.3">
      <c r="A3954" s="99" t="s">
        <v>592</v>
      </c>
      <c r="B3954" s="68"/>
      <c r="C3954" s="68"/>
      <c r="D3954" s="86"/>
      <c r="J3954" s="6"/>
      <c r="K3954" s="229"/>
      <c r="L3954" s="124" t="str">
        <f>D3955</f>
        <v>Sin</v>
      </c>
      <c r="M3954" s="125">
        <f>B3955</f>
        <v>11.375</v>
      </c>
      <c r="N3954" s="125" t="str">
        <f>A3955</f>
        <v>A</v>
      </c>
      <c r="S3954" s="227"/>
      <c r="T3954" s="129" t="str">
        <f>L3954</f>
        <v>Sin</v>
      </c>
      <c r="U3954" s="130">
        <f>M3954</f>
        <v>11.375</v>
      </c>
      <c r="V3954" s="131" t="str">
        <f>N3954</f>
        <v>A</v>
      </c>
    </row>
    <row r="3955" spans="1:22" x14ac:dyDescent="0.25">
      <c r="A3955" s="100" t="s">
        <v>592</v>
      </c>
      <c r="B3955" s="77">
        <v>11.375</v>
      </c>
      <c r="C3955" s="77">
        <v>16</v>
      </c>
      <c r="D3955" s="87" t="s">
        <v>47</v>
      </c>
      <c r="J3955" s="6">
        <v>1</v>
      </c>
      <c r="K3955" s="6"/>
      <c r="L3955" s="6"/>
      <c r="M3955" s="6"/>
      <c r="N3955" s="6"/>
      <c r="O3955" s="6"/>
      <c r="P3955" s="6"/>
      <c r="Q3955" s="6"/>
      <c r="R3955" s="6"/>
      <c r="S3955" s="6"/>
      <c r="T3955" s="6"/>
      <c r="U3955" s="6"/>
      <c r="V3955" s="6"/>
    </row>
    <row r="3956" spans="1:22" x14ac:dyDescent="0.25">
      <c r="A3956" s="79"/>
      <c r="J3956" s="6">
        <v>2</v>
      </c>
      <c r="K3956" s="6"/>
      <c r="L3956" s="6"/>
      <c r="M3956" s="6"/>
      <c r="N3956" s="6"/>
      <c r="O3956" s="6"/>
      <c r="P3956" s="6"/>
      <c r="Q3956" s="6"/>
      <c r="R3956" s="6"/>
      <c r="S3956" s="6"/>
      <c r="T3956" s="6"/>
      <c r="U3956" s="6"/>
      <c r="V3956" s="6"/>
    </row>
    <row r="3957" spans="1:22" x14ac:dyDescent="0.25">
      <c r="A3957" s="79"/>
      <c r="J3957" s="6">
        <v>3</v>
      </c>
      <c r="K3957" s="6"/>
      <c r="L3957" s="6"/>
      <c r="M3957" s="6"/>
      <c r="N3957" s="6"/>
      <c r="O3957" s="6"/>
      <c r="P3957" s="6"/>
      <c r="Q3957" s="6"/>
      <c r="R3957" s="6"/>
      <c r="S3957" s="6"/>
      <c r="T3957" s="6"/>
      <c r="U3957" s="6"/>
      <c r="V3957" s="6"/>
    </row>
    <row r="3958" spans="1:22" x14ac:dyDescent="0.25">
      <c r="J3958" s="6">
        <v>4</v>
      </c>
      <c r="K3958" s="6"/>
      <c r="L3958" s="6"/>
      <c r="M3958" s="6"/>
      <c r="N3958" s="6"/>
      <c r="O3958" s="6"/>
      <c r="P3958" s="6"/>
      <c r="Q3958" s="6"/>
      <c r="R3958" s="6"/>
      <c r="S3958" s="6"/>
      <c r="T3958" s="6"/>
      <c r="U3958" s="6"/>
      <c r="V3958" s="6"/>
    </row>
    <row r="3959" spans="1:22" x14ac:dyDescent="0.25">
      <c r="A3959" s="80"/>
      <c r="J3959" s="6">
        <v>5</v>
      </c>
      <c r="K3959" s="6"/>
      <c r="L3959" s="6"/>
      <c r="M3959" s="6"/>
      <c r="N3959" s="6"/>
      <c r="O3959" s="6"/>
      <c r="P3959" s="6"/>
      <c r="Q3959" s="6"/>
      <c r="R3959" s="6"/>
      <c r="S3959" s="6"/>
      <c r="T3959" s="6"/>
      <c r="U3959" s="6"/>
      <c r="V3959" s="6"/>
    </row>
    <row r="3960" spans="1:22" ht="31.5" x14ac:dyDescent="0.25">
      <c r="A3960" s="64" t="s">
        <v>590</v>
      </c>
      <c r="J3960" s="6">
        <v>6</v>
      </c>
      <c r="K3960" s="6"/>
      <c r="L3960" s="6"/>
      <c r="M3960" s="6"/>
      <c r="N3960" s="6"/>
      <c r="O3960" s="6"/>
      <c r="P3960" s="6"/>
      <c r="Q3960" s="6"/>
      <c r="R3960" s="6"/>
      <c r="S3960" s="6"/>
      <c r="T3960" s="6"/>
      <c r="U3960" s="6"/>
      <c r="V3960" s="6"/>
    </row>
    <row r="3961" spans="1:22" x14ac:dyDescent="0.25">
      <c r="A3961" s="79"/>
      <c r="J3961" s="6">
        <v>7</v>
      </c>
      <c r="K3961" s="6"/>
      <c r="L3961" s="6"/>
      <c r="M3961" s="6"/>
      <c r="N3961" s="6"/>
      <c r="O3961" s="6"/>
      <c r="P3961" s="6"/>
      <c r="Q3961" s="6"/>
      <c r="R3961" s="6"/>
      <c r="S3961" s="6"/>
      <c r="T3961" s="6"/>
      <c r="U3961" s="6"/>
      <c r="V3961" s="6"/>
    </row>
    <row r="3962" spans="1:22" ht="25.5" x14ac:dyDescent="0.25">
      <c r="A3962" s="81" t="s">
        <v>595</v>
      </c>
      <c r="J3962" s="6">
        <v>8</v>
      </c>
      <c r="K3962" s="6"/>
      <c r="L3962" s="6"/>
      <c r="M3962" s="6"/>
      <c r="N3962" s="6"/>
      <c r="O3962" s="6"/>
      <c r="P3962" s="6"/>
      <c r="Q3962" s="6"/>
      <c r="R3962" s="6"/>
      <c r="S3962" s="6"/>
      <c r="T3962" s="6"/>
      <c r="U3962" s="6"/>
      <c r="V3962" s="6"/>
    </row>
    <row r="3963" spans="1:22" x14ac:dyDescent="0.25">
      <c r="A3963" s="81"/>
      <c r="J3963" s="6">
        <v>9</v>
      </c>
      <c r="K3963" s="6"/>
      <c r="L3963" s="6"/>
      <c r="M3963" s="6"/>
      <c r="N3963" s="6"/>
      <c r="O3963" s="6"/>
      <c r="P3963" s="6"/>
      <c r="Q3963" s="6"/>
      <c r="R3963" s="6"/>
      <c r="S3963" s="6"/>
      <c r="T3963" s="6"/>
      <c r="U3963" s="6"/>
      <c r="V3963" s="6"/>
    </row>
    <row r="3964" spans="1:22" x14ac:dyDescent="0.25">
      <c r="A3964" s="65"/>
      <c r="J3964" s="6">
        <v>10</v>
      </c>
      <c r="K3964" s="6"/>
      <c r="L3964" s="6"/>
      <c r="M3964" s="6"/>
      <c r="N3964" s="6"/>
      <c r="O3964" s="6"/>
      <c r="P3964" s="6"/>
      <c r="Q3964" s="6"/>
      <c r="R3964" s="6"/>
      <c r="S3964" s="6"/>
      <c r="T3964" s="6"/>
      <c r="U3964" s="6"/>
      <c r="V3964" s="6"/>
    </row>
    <row r="3965" spans="1:22" x14ac:dyDescent="0.25">
      <c r="A3965" s="65"/>
      <c r="J3965" s="6">
        <v>11</v>
      </c>
      <c r="K3965" s="6"/>
      <c r="L3965" s="6"/>
      <c r="M3965" s="6"/>
      <c r="N3965" s="6"/>
      <c r="O3965" s="6"/>
      <c r="P3965" s="6"/>
      <c r="Q3965" s="6"/>
      <c r="R3965" s="6"/>
      <c r="S3965" s="6"/>
      <c r="T3965" s="6"/>
      <c r="U3965" s="6"/>
      <c r="V3965" s="6"/>
    </row>
    <row r="3966" spans="1:22" x14ac:dyDescent="0.25">
      <c r="A3966" s="79"/>
      <c r="J3966" s="6">
        <v>12</v>
      </c>
      <c r="K3966" s="6"/>
      <c r="L3966" s="6"/>
      <c r="M3966" s="6"/>
      <c r="N3966" s="6"/>
      <c r="O3966" s="6"/>
      <c r="P3966" s="6"/>
      <c r="Q3966" s="6"/>
      <c r="R3966" s="6"/>
      <c r="S3966" s="6"/>
      <c r="T3966" s="6"/>
      <c r="U3966" s="6"/>
      <c r="V3966" s="6"/>
    </row>
    <row r="3967" spans="1:22" x14ac:dyDescent="0.25">
      <c r="A3967" s="79"/>
      <c r="J3967" s="6">
        <v>13</v>
      </c>
      <c r="K3967" s="6"/>
      <c r="L3967" s="6"/>
      <c r="M3967" s="6"/>
      <c r="N3967" s="6"/>
      <c r="O3967" s="6"/>
      <c r="P3967" s="6"/>
      <c r="Q3967" s="6"/>
      <c r="R3967" s="6"/>
      <c r="S3967" s="6"/>
      <c r="T3967" s="6"/>
      <c r="U3967" s="6"/>
      <c r="V3967" s="6"/>
    </row>
    <row r="3968" spans="1:22" x14ac:dyDescent="0.25">
      <c r="J3968" s="6">
        <v>14</v>
      </c>
      <c r="K3968" s="6"/>
      <c r="L3968" s="6"/>
      <c r="M3968" s="6"/>
      <c r="N3968" s="6"/>
      <c r="O3968" s="6"/>
      <c r="P3968" s="6"/>
      <c r="Q3968" s="6"/>
      <c r="R3968" s="6"/>
      <c r="S3968" s="6"/>
      <c r="T3968" s="6"/>
      <c r="U3968" s="6"/>
      <c r="V3968" s="6"/>
    </row>
    <row r="3969" spans="1:22" x14ac:dyDescent="0.25">
      <c r="A3969" s="80"/>
      <c r="J3969" s="6">
        <v>15</v>
      </c>
      <c r="K3969" s="6"/>
      <c r="L3969" s="6"/>
      <c r="M3969" s="6"/>
      <c r="N3969" s="6"/>
      <c r="O3969" s="6"/>
      <c r="P3969" s="6"/>
      <c r="Q3969" s="6"/>
      <c r="R3969" s="6"/>
      <c r="S3969" s="6"/>
      <c r="T3969" s="6"/>
      <c r="U3969" s="6"/>
      <c r="V3969" s="6"/>
    </row>
    <row r="3970" spans="1:22" ht="31.5" x14ac:dyDescent="0.25">
      <c r="A3970" s="64" t="s">
        <v>590</v>
      </c>
      <c r="J3970" s="6">
        <v>16</v>
      </c>
      <c r="K3970" s="6"/>
      <c r="L3970" s="6"/>
      <c r="M3970" s="6"/>
      <c r="N3970" s="6"/>
      <c r="O3970" s="6"/>
      <c r="P3970" s="6"/>
      <c r="Q3970" s="6"/>
      <c r="R3970" s="6"/>
      <c r="S3970" s="6"/>
      <c r="T3970" s="6"/>
      <c r="U3970" s="6"/>
      <c r="V3970" s="6"/>
    </row>
    <row r="3971" spans="1:22" x14ac:dyDescent="0.25">
      <c r="A3971" s="79"/>
      <c r="J3971" s="6">
        <v>17</v>
      </c>
      <c r="K3971" s="6"/>
      <c r="L3971" s="6"/>
      <c r="M3971" s="6"/>
      <c r="N3971" s="6"/>
      <c r="O3971" s="6"/>
      <c r="P3971" s="6"/>
      <c r="Q3971" s="6"/>
      <c r="R3971" s="6"/>
      <c r="S3971" s="6"/>
      <c r="T3971" s="6"/>
      <c r="U3971" s="6"/>
      <c r="V3971" s="6"/>
    </row>
    <row r="3972" spans="1:22" ht="25.5" x14ac:dyDescent="0.25">
      <c r="A3972" s="81" t="s">
        <v>595</v>
      </c>
      <c r="J3972" s="6">
        <v>18</v>
      </c>
      <c r="K3972" s="6"/>
      <c r="L3972" s="6"/>
      <c r="M3972" s="6"/>
      <c r="N3972" s="6"/>
      <c r="O3972" s="6"/>
      <c r="P3972" s="6"/>
      <c r="Q3972" s="6"/>
      <c r="R3972" s="6"/>
      <c r="S3972" s="6"/>
      <c r="T3972" s="6"/>
      <c r="U3972" s="6"/>
      <c r="V3972" s="6"/>
    </row>
    <row r="3973" spans="1:22" x14ac:dyDescent="0.25">
      <c r="A3973" s="81"/>
      <c r="J3973" s="6">
        <v>19</v>
      </c>
      <c r="K3973" s="6"/>
      <c r="L3973" s="6"/>
      <c r="M3973" s="6"/>
      <c r="N3973" s="6"/>
      <c r="O3973" s="6"/>
      <c r="P3973" s="6"/>
      <c r="Q3973" s="6"/>
      <c r="R3973" s="6"/>
      <c r="S3973" s="6"/>
      <c r="T3973" s="6"/>
      <c r="U3973" s="6"/>
      <c r="V3973" s="6"/>
    </row>
    <row r="3974" spans="1:22" ht="89.25" x14ac:dyDescent="0.25">
      <c r="A3974" s="81" t="s">
        <v>911</v>
      </c>
      <c r="J3974" s="6">
        <v>20</v>
      </c>
      <c r="K3974" s="6"/>
      <c r="L3974" s="6"/>
      <c r="M3974" s="6"/>
      <c r="N3974" s="6"/>
      <c r="O3974" s="6"/>
      <c r="P3974" s="6"/>
      <c r="Q3974" s="6"/>
      <c r="R3974" s="6"/>
      <c r="S3974" s="6"/>
      <c r="T3974" s="6"/>
      <c r="U3974" s="6"/>
      <c r="V3974" s="6"/>
    </row>
    <row r="3975" spans="1:22" x14ac:dyDescent="0.25">
      <c r="A3975" s="65"/>
      <c r="J3975" s="6">
        <v>21</v>
      </c>
      <c r="K3975" s="6"/>
      <c r="L3975" s="6"/>
      <c r="M3975" s="6"/>
      <c r="N3975" s="6"/>
      <c r="O3975" s="6"/>
      <c r="P3975" s="6"/>
      <c r="Q3975" s="6"/>
      <c r="R3975" s="6"/>
      <c r="S3975" s="6"/>
      <c r="T3975" s="6"/>
      <c r="U3975" s="6"/>
      <c r="V3975" s="6"/>
    </row>
    <row r="3976" spans="1:22" x14ac:dyDescent="0.25">
      <c r="A3976" s="65"/>
      <c r="J3976" s="6">
        <v>22</v>
      </c>
      <c r="K3976" s="6"/>
      <c r="L3976" s="6"/>
      <c r="M3976" s="6"/>
      <c r="N3976" s="6"/>
      <c r="O3976" s="6"/>
      <c r="P3976" s="6"/>
      <c r="Q3976" s="6"/>
      <c r="R3976" s="6"/>
      <c r="S3976" s="6"/>
      <c r="T3976" s="6"/>
      <c r="U3976" s="6"/>
      <c r="V3976" s="6"/>
    </row>
    <row r="3977" spans="1:22" ht="140.25" x14ac:dyDescent="0.25">
      <c r="A3977" s="96" t="s">
        <v>624</v>
      </c>
      <c r="B3977" s="97" t="s">
        <v>625</v>
      </c>
      <c r="J3977" s="6">
        <v>23</v>
      </c>
      <c r="K3977" s="6"/>
      <c r="L3977" s="6"/>
      <c r="M3977" s="6"/>
      <c r="N3977" s="6"/>
      <c r="O3977" s="6"/>
      <c r="P3977" s="6"/>
      <c r="Q3977" s="6"/>
      <c r="R3977" s="6"/>
      <c r="S3977" s="6"/>
      <c r="T3977" s="6"/>
      <c r="U3977" s="6"/>
      <c r="V3977" s="6"/>
    </row>
    <row r="3978" spans="1:22" ht="15.75" thickBot="1" x14ac:dyDescent="0.3">
      <c r="A3978" s="65"/>
      <c r="J3978" s="6">
        <v>24</v>
      </c>
      <c r="K3978" s="6"/>
      <c r="L3978" s="6"/>
      <c r="M3978" s="6"/>
      <c r="N3978" s="6"/>
      <c r="O3978" s="6"/>
      <c r="P3978" s="6"/>
      <c r="Q3978" s="6"/>
      <c r="R3978" s="6"/>
      <c r="S3978" s="6"/>
      <c r="T3978" s="6"/>
      <c r="U3978" s="6"/>
      <c r="V3978" s="6"/>
    </row>
    <row r="3979" spans="1:22" ht="15.75" thickBot="1" x14ac:dyDescent="0.3">
      <c r="A3979" s="88" t="s">
        <v>626</v>
      </c>
      <c r="B3979" s="89">
        <v>0.05</v>
      </c>
      <c r="J3979" s="6">
        <v>25</v>
      </c>
      <c r="K3979" s="6"/>
      <c r="L3979" s="6"/>
      <c r="M3979" s="6"/>
      <c r="N3979" s="6"/>
      <c r="O3979" s="6"/>
      <c r="P3979" s="6"/>
      <c r="Q3979" s="6"/>
      <c r="R3979" s="6"/>
      <c r="S3979" s="6"/>
      <c r="T3979" s="6"/>
      <c r="U3979" s="6"/>
      <c r="V3979" s="6"/>
    </row>
    <row r="3980" spans="1:22" ht="39" thickBot="1" x14ac:dyDescent="0.3">
      <c r="A3980" s="110" t="s">
        <v>627</v>
      </c>
      <c r="B3980" s="74">
        <v>18</v>
      </c>
      <c r="J3980" s="6">
        <v>26</v>
      </c>
      <c r="K3980" s="6"/>
      <c r="L3980" s="6"/>
      <c r="M3980" s="6"/>
      <c r="N3980" s="6"/>
      <c r="O3980" s="6"/>
      <c r="P3980" s="6"/>
      <c r="Q3980" s="6"/>
      <c r="R3980" s="6"/>
      <c r="S3980" s="6"/>
      <c r="T3980" s="6"/>
      <c r="U3980" s="6"/>
      <c r="V3980" s="6"/>
    </row>
    <row r="3981" spans="1:22" ht="39" thickBot="1" x14ac:dyDescent="0.3">
      <c r="A3981" s="110" t="s">
        <v>628</v>
      </c>
      <c r="B3981" s="74">
        <v>0</v>
      </c>
      <c r="J3981" s="6">
        <v>27</v>
      </c>
      <c r="K3981" s="6"/>
      <c r="L3981" s="6"/>
      <c r="M3981" s="6"/>
      <c r="N3981" s="6"/>
      <c r="O3981" s="6"/>
      <c r="P3981" s="6"/>
      <c r="Q3981" s="6"/>
      <c r="R3981" s="6"/>
      <c r="S3981" s="6"/>
      <c r="T3981" s="6"/>
      <c r="U3981" s="6"/>
      <c r="V3981" s="6"/>
    </row>
    <row r="3982" spans="1:22" ht="64.5" thickBot="1" x14ac:dyDescent="0.3">
      <c r="A3982" s="110" t="s">
        <v>629</v>
      </c>
      <c r="B3982" s="74">
        <v>2.97105</v>
      </c>
      <c r="J3982" s="6">
        <v>28</v>
      </c>
      <c r="K3982" s="6"/>
      <c r="L3982" s="6"/>
      <c r="M3982" s="6"/>
      <c r="N3982" s="6"/>
      <c r="O3982" s="6"/>
      <c r="P3982" s="6"/>
      <c r="Q3982" s="6"/>
      <c r="R3982" s="6"/>
      <c r="S3982" s="6"/>
      <c r="T3982" s="6"/>
      <c r="U3982" s="6"/>
      <c r="V3982" s="6"/>
    </row>
    <row r="3983" spans="1:22" ht="38.25" x14ac:dyDescent="0.25">
      <c r="A3983" s="109" t="s">
        <v>630</v>
      </c>
      <c r="B3983" s="78">
        <v>0</v>
      </c>
      <c r="J3983" s="6">
        <v>29</v>
      </c>
      <c r="K3983" s="6"/>
      <c r="L3983" s="6"/>
      <c r="M3983" s="6"/>
      <c r="N3983" s="6"/>
      <c r="O3983" s="6"/>
      <c r="P3983" s="6"/>
      <c r="Q3983" s="6"/>
      <c r="R3983" s="6"/>
      <c r="S3983" s="6"/>
      <c r="T3983" s="6"/>
      <c r="U3983" s="6"/>
      <c r="V3983" s="6"/>
    </row>
    <row r="3984" spans="1:22" ht="15.75" thickBot="1" x14ac:dyDescent="0.3">
      <c r="A3984" s="65"/>
      <c r="J3984" s="6">
        <v>30</v>
      </c>
      <c r="K3984" s="6"/>
      <c r="L3984" s="6"/>
      <c r="M3984" s="6"/>
      <c r="N3984" s="6"/>
      <c r="O3984" s="6"/>
      <c r="P3984" s="6"/>
      <c r="Q3984" s="6"/>
      <c r="R3984" s="6"/>
      <c r="S3984" s="6"/>
      <c r="T3984" s="6"/>
      <c r="U3984" s="6"/>
      <c r="V3984" s="6"/>
    </row>
    <row r="3985" spans="1:46" x14ac:dyDescent="0.25">
      <c r="A3985" s="254" t="s">
        <v>631</v>
      </c>
      <c r="B3985" s="255"/>
      <c r="C3985" s="255"/>
      <c r="D3985" s="255"/>
      <c r="J3985" s="6">
        <v>31</v>
      </c>
      <c r="K3985" s="6"/>
      <c r="L3985" s="6"/>
      <c r="M3985" s="6"/>
      <c r="N3985" s="6"/>
      <c r="O3985" s="6"/>
      <c r="P3985" s="6"/>
      <c r="Q3985" s="6"/>
      <c r="R3985" s="6"/>
      <c r="S3985" s="6"/>
      <c r="T3985" s="6"/>
      <c r="U3985" s="6"/>
      <c r="V3985" s="6"/>
    </row>
    <row r="3986" spans="1:46" x14ac:dyDescent="0.25">
      <c r="A3986" s="262" t="s">
        <v>632</v>
      </c>
      <c r="B3986" s="263"/>
      <c r="C3986" s="263"/>
      <c r="D3986" s="263"/>
      <c r="J3986" s="6">
        <v>32</v>
      </c>
      <c r="K3986" s="6"/>
      <c r="L3986" s="6"/>
      <c r="M3986" s="6"/>
      <c r="N3986" s="6"/>
      <c r="O3986" s="6"/>
      <c r="P3986" s="6"/>
      <c r="Q3986" s="6"/>
      <c r="R3986" s="6"/>
      <c r="S3986" s="6"/>
      <c r="T3986" s="6"/>
      <c r="U3986" s="6"/>
      <c r="V3986" s="6"/>
    </row>
    <row r="3987" spans="1:46" ht="15.75" thickBot="1" x14ac:dyDescent="0.3">
      <c r="A3987" s="256" t="s">
        <v>633</v>
      </c>
      <c r="B3987" s="257"/>
      <c r="C3987" s="257"/>
      <c r="D3987" s="257"/>
      <c r="J3987" s="6">
        <v>33</v>
      </c>
      <c r="K3987" s="6"/>
      <c r="L3987" s="6"/>
      <c r="M3987" s="6"/>
      <c r="N3987" s="6"/>
      <c r="O3987" s="6"/>
      <c r="P3987" s="6"/>
      <c r="Q3987" s="6"/>
      <c r="R3987" s="6"/>
      <c r="S3987" s="6"/>
      <c r="T3987" s="6"/>
      <c r="U3987" s="6"/>
      <c r="V3987" s="6"/>
      <c r="W3987" s="160"/>
      <c r="X3987" s="160"/>
      <c r="Y3987" s="160"/>
      <c r="Z3987" s="160"/>
      <c r="AA3987" s="160"/>
      <c r="AB3987" s="160"/>
      <c r="AC3987" s="160"/>
      <c r="AD3987" s="160"/>
      <c r="AE3987" s="160"/>
      <c r="AF3987" s="160"/>
      <c r="AG3987" s="160"/>
      <c r="AH3987" s="160"/>
      <c r="AI3987" s="160"/>
      <c r="AJ3987" s="160"/>
      <c r="AK3987" s="160"/>
      <c r="AL3987" s="160"/>
      <c r="AM3987" s="160"/>
      <c r="AN3987" s="160"/>
      <c r="AO3987" s="160"/>
      <c r="AP3987" s="160"/>
      <c r="AQ3987" s="160"/>
      <c r="AR3987" s="160"/>
      <c r="AS3987" s="160"/>
      <c r="AT3987" s="160"/>
    </row>
    <row r="3988" spans="1:46" ht="27" thickBot="1" x14ac:dyDescent="0.3">
      <c r="A3988" s="98" t="s">
        <v>634</v>
      </c>
      <c r="B3988" s="83" t="s">
        <v>635</v>
      </c>
      <c r="C3988" s="83" t="s">
        <v>566</v>
      </c>
      <c r="D3988" s="85" t="s">
        <v>592</v>
      </c>
      <c r="K3988" s="121" t="s">
        <v>1123</v>
      </c>
      <c r="L3988" s="121" t="s">
        <v>1124</v>
      </c>
      <c r="M3988" s="121" t="str">
        <f>A3974</f>
        <v>Prueba del rango estudentizado de Tukey (HSD) para NFTCM1</v>
      </c>
      <c r="N3988" s="120"/>
      <c r="S3988" s="122" t="str">
        <f>K3988</f>
        <v>Factor</v>
      </c>
      <c r="T3988" s="122" t="str">
        <f>L3988</f>
        <v>Nivel</v>
      </c>
      <c r="U3988" s="114"/>
      <c r="V3988" s="123"/>
      <c r="W3988" s="161"/>
      <c r="X3988" s="161"/>
      <c r="Y3988" s="161"/>
      <c r="Z3988" s="161"/>
      <c r="AA3988" s="161"/>
      <c r="AB3988" s="161"/>
      <c r="AC3988" s="161"/>
      <c r="AD3988" s="161"/>
      <c r="AE3988" s="161"/>
      <c r="AF3988" s="161"/>
      <c r="AG3988" s="161"/>
      <c r="AH3988" s="161"/>
      <c r="AI3988" s="161"/>
      <c r="AJ3988" s="161"/>
      <c r="AK3988" s="161"/>
      <c r="AL3988" s="161"/>
      <c r="AM3988" s="161"/>
      <c r="AN3988" s="161"/>
      <c r="AO3988" s="161"/>
      <c r="AP3988" s="161"/>
      <c r="AQ3988" s="161"/>
      <c r="AR3988" s="161"/>
      <c r="AS3988" s="161"/>
      <c r="AT3988" s="161"/>
    </row>
    <row r="3989" spans="1:46" ht="16.5" thickBot="1" x14ac:dyDescent="0.3">
      <c r="A3989" s="99" t="s">
        <v>592</v>
      </c>
      <c r="B3989" s="68">
        <v>0</v>
      </c>
      <c r="C3989" s="68">
        <v>16</v>
      </c>
      <c r="D3989" s="86" t="s">
        <v>45</v>
      </c>
      <c r="J3989" s="6"/>
      <c r="K3989" s="228" t="s">
        <v>1125</v>
      </c>
      <c r="L3989" s="124" t="str">
        <f>D3989</f>
        <v>Con</v>
      </c>
      <c r="M3989" s="125">
        <f>B3989</f>
        <v>0</v>
      </c>
      <c r="N3989" s="125" t="str">
        <f>A3989</f>
        <v>A</v>
      </c>
      <c r="S3989" s="230" t="str">
        <f>K3989</f>
        <v>Enmienda (A)</v>
      </c>
      <c r="T3989" s="126" t="str">
        <f>L3989</f>
        <v>Con</v>
      </c>
      <c r="U3989" s="127">
        <f>M3989</f>
        <v>0</v>
      </c>
      <c r="V3989" s="128" t="str">
        <f>N3989</f>
        <v>A</v>
      </c>
      <c r="W3989" s="160"/>
      <c r="X3989" s="160"/>
      <c r="Y3989" s="160"/>
      <c r="Z3989" s="160"/>
      <c r="AA3989" s="160"/>
      <c r="AB3989" s="160"/>
      <c r="AC3989" s="160"/>
      <c r="AD3989" s="160"/>
      <c r="AE3989" s="160"/>
      <c r="AF3989" s="160"/>
      <c r="AG3989" s="160"/>
      <c r="AH3989" s="160"/>
      <c r="AI3989" s="160"/>
      <c r="AJ3989" s="160"/>
      <c r="AK3989" s="160"/>
      <c r="AL3989" s="160"/>
      <c r="AM3989" s="160"/>
      <c r="AN3989" s="160"/>
      <c r="AO3989" s="160"/>
      <c r="AP3989" s="160"/>
      <c r="AQ3989" s="160"/>
      <c r="AR3989" s="160"/>
      <c r="AS3989" s="160"/>
      <c r="AT3989" s="160"/>
    </row>
    <row r="3990" spans="1:46" ht="16.5" thickBot="1" x14ac:dyDescent="0.3">
      <c r="A3990" s="99" t="s">
        <v>592</v>
      </c>
      <c r="B3990" s="68"/>
      <c r="C3990" s="68"/>
      <c r="D3990" s="86"/>
      <c r="J3990" s="6"/>
      <c r="K3990" s="229"/>
      <c r="L3990" s="124" t="str">
        <f>D3991</f>
        <v>Sin</v>
      </c>
      <c r="M3990" s="125">
        <f>B3991</f>
        <v>0</v>
      </c>
      <c r="N3990" s="125" t="str">
        <f>A3991</f>
        <v>A</v>
      </c>
      <c r="S3990" s="227"/>
      <c r="T3990" s="129" t="str">
        <f>L3990</f>
        <v>Sin</v>
      </c>
      <c r="U3990" s="130">
        <f>M3990</f>
        <v>0</v>
      </c>
      <c r="V3990" s="131" t="str">
        <f>N3990</f>
        <v>A</v>
      </c>
      <c r="W3990" s="160"/>
      <c r="X3990" s="160"/>
      <c r="Y3990" s="160"/>
      <c r="Z3990" s="160"/>
      <c r="AA3990" s="160"/>
      <c r="AB3990" s="160"/>
      <c r="AC3990" s="160"/>
      <c r="AD3990" s="160"/>
      <c r="AE3990" s="160"/>
      <c r="AF3990" s="160"/>
      <c r="AG3990" s="160"/>
      <c r="AH3990" s="160"/>
      <c r="AI3990" s="160"/>
      <c r="AJ3990" s="160"/>
      <c r="AK3990" s="160"/>
      <c r="AL3990" s="160"/>
      <c r="AM3990" s="160"/>
      <c r="AN3990" s="160"/>
      <c r="AO3990" s="160"/>
      <c r="AP3990" s="160"/>
      <c r="AQ3990" s="160"/>
      <c r="AR3990" s="160"/>
      <c r="AS3990" s="160"/>
      <c r="AT3990" s="160"/>
    </row>
    <row r="3991" spans="1:46" x14ac:dyDescent="0.25">
      <c r="A3991" s="100" t="s">
        <v>592</v>
      </c>
      <c r="B3991" s="77">
        <v>0</v>
      </c>
      <c r="C3991" s="77">
        <v>16</v>
      </c>
      <c r="D3991" s="87" t="s">
        <v>47</v>
      </c>
      <c r="J3991" s="6">
        <v>1</v>
      </c>
      <c r="K3991" s="6"/>
      <c r="L3991" s="6"/>
      <c r="M3991" s="6"/>
      <c r="N3991" s="6"/>
      <c r="O3991" s="6"/>
      <c r="P3991" s="6"/>
      <c r="Q3991" s="6"/>
      <c r="R3991" s="6"/>
      <c r="S3991" s="6"/>
      <c r="T3991" s="6"/>
      <c r="U3991" s="6"/>
      <c r="V3991" s="6"/>
      <c r="W3991" s="160"/>
      <c r="X3991" s="160"/>
      <c r="Y3991" s="160"/>
      <c r="Z3991" s="160"/>
      <c r="AA3991" s="160"/>
      <c r="AB3991" s="160"/>
      <c r="AC3991" s="160"/>
      <c r="AD3991" s="160"/>
      <c r="AE3991" s="160"/>
      <c r="AF3991" s="160"/>
      <c r="AG3991" s="160"/>
      <c r="AH3991" s="160"/>
      <c r="AI3991" s="160"/>
      <c r="AJ3991" s="160"/>
      <c r="AK3991" s="160"/>
      <c r="AL3991" s="160"/>
      <c r="AM3991" s="160"/>
      <c r="AN3991" s="160"/>
      <c r="AO3991" s="160"/>
      <c r="AP3991" s="160"/>
      <c r="AQ3991" s="160"/>
      <c r="AR3991" s="160"/>
      <c r="AS3991" s="160"/>
      <c r="AT3991" s="160"/>
    </row>
    <row r="3992" spans="1:46" x14ac:dyDescent="0.25">
      <c r="A3992" s="79"/>
      <c r="J3992" s="6">
        <v>2</v>
      </c>
      <c r="K3992" s="6"/>
      <c r="L3992" s="6"/>
      <c r="M3992" s="6"/>
      <c r="N3992" s="6"/>
      <c r="O3992" s="6"/>
      <c r="P3992" s="6"/>
      <c r="Q3992" s="6"/>
      <c r="R3992" s="6"/>
      <c r="S3992" s="6"/>
      <c r="T3992" s="6"/>
      <c r="U3992" s="6"/>
      <c r="V3992" s="6"/>
      <c r="W3992" s="160"/>
      <c r="X3992" s="160"/>
      <c r="Y3992" s="160"/>
      <c r="Z3992" s="160"/>
      <c r="AA3992" s="160"/>
      <c r="AB3992" s="160"/>
      <c r="AC3992" s="160"/>
      <c r="AD3992" s="160"/>
      <c r="AE3992" s="160"/>
      <c r="AF3992" s="160"/>
      <c r="AG3992" s="160"/>
      <c r="AH3992" s="160"/>
      <c r="AI3992" s="160"/>
      <c r="AJ3992" s="160"/>
      <c r="AK3992" s="160"/>
      <c r="AL3992" s="160"/>
      <c r="AM3992" s="160"/>
      <c r="AN3992" s="160"/>
      <c r="AO3992" s="160"/>
      <c r="AP3992" s="160"/>
      <c r="AQ3992" s="160"/>
      <c r="AR3992" s="160"/>
      <c r="AS3992" s="160"/>
      <c r="AT3992" s="160"/>
    </row>
    <row r="3993" spans="1:46" x14ac:dyDescent="0.25">
      <c r="A3993" s="79"/>
      <c r="J3993" s="6">
        <v>3</v>
      </c>
      <c r="K3993" s="6"/>
      <c r="L3993" s="6"/>
      <c r="M3993" s="6"/>
      <c r="N3993" s="6"/>
      <c r="O3993" s="6"/>
      <c r="P3993" s="6"/>
      <c r="Q3993" s="6"/>
      <c r="R3993" s="6"/>
      <c r="S3993" s="6"/>
      <c r="T3993" s="6"/>
      <c r="U3993" s="6"/>
      <c r="V3993" s="6"/>
      <c r="W3993" s="160"/>
      <c r="X3993" s="160"/>
      <c r="Y3993" s="160"/>
      <c r="Z3993" s="160"/>
      <c r="AA3993" s="160"/>
      <c r="AB3993" s="160"/>
      <c r="AC3993" s="160"/>
      <c r="AD3993" s="160"/>
      <c r="AE3993" s="160"/>
      <c r="AF3993" s="160"/>
      <c r="AG3993" s="160"/>
      <c r="AH3993" s="160"/>
      <c r="AI3993" s="160"/>
      <c r="AJ3993" s="160"/>
      <c r="AK3993" s="160"/>
      <c r="AL3993" s="160"/>
      <c r="AM3993" s="160"/>
      <c r="AN3993" s="160"/>
      <c r="AO3993" s="160"/>
      <c r="AP3993" s="160"/>
      <c r="AQ3993" s="160"/>
      <c r="AR3993" s="160"/>
      <c r="AS3993" s="160"/>
      <c r="AT3993" s="160"/>
    </row>
    <row r="3994" spans="1:46" x14ac:dyDescent="0.25">
      <c r="J3994" s="6">
        <v>4</v>
      </c>
      <c r="K3994" s="6"/>
      <c r="L3994" s="6"/>
      <c r="M3994" s="6"/>
      <c r="N3994" s="6"/>
      <c r="O3994" s="6"/>
      <c r="P3994" s="6"/>
      <c r="Q3994" s="6"/>
      <c r="R3994" s="6"/>
      <c r="S3994" s="6"/>
      <c r="T3994" s="6"/>
      <c r="U3994" s="6"/>
      <c r="V3994" s="6"/>
      <c r="W3994" s="160"/>
      <c r="X3994" s="160"/>
      <c r="Y3994" s="160"/>
      <c r="Z3994" s="160"/>
      <c r="AA3994" s="160"/>
      <c r="AB3994" s="160"/>
      <c r="AC3994" s="160"/>
      <c r="AD3994" s="160"/>
      <c r="AE3994" s="160"/>
      <c r="AF3994" s="160"/>
      <c r="AG3994" s="160"/>
      <c r="AH3994" s="160"/>
      <c r="AI3994" s="160"/>
      <c r="AJ3994" s="160"/>
      <c r="AK3994" s="160"/>
      <c r="AL3994" s="160"/>
      <c r="AM3994" s="160"/>
      <c r="AN3994" s="160"/>
      <c r="AO3994" s="160"/>
      <c r="AP3994" s="160"/>
      <c r="AQ3994" s="160"/>
      <c r="AR3994" s="160"/>
      <c r="AS3994" s="160"/>
      <c r="AT3994" s="160"/>
    </row>
    <row r="3995" spans="1:46" x14ac:dyDescent="0.25">
      <c r="A3995" s="80"/>
      <c r="J3995" s="6">
        <v>5</v>
      </c>
      <c r="K3995" s="6"/>
      <c r="L3995" s="6"/>
      <c r="M3995" s="6"/>
      <c r="N3995" s="6"/>
      <c r="O3995" s="6"/>
      <c r="P3995" s="6"/>
      <c r="Q3995" s="6"/>
      <c r="R3995" s="6"/>
      <c r="S3995" s="6"/>
      <c r="T3995" s="6"/>
      <c r="U3995" s="6"/>
      <c r="V3995" s="6"/>
      <c r="W3995" s="160"/>
      <c r="X3995" s="160"/>
      <c r="Y3995" s="160"/>
      <c r="Z3995" s="160"/>
      <c r="AA3995" s="160"/>
      <c r="AB3995" s="160"/>
      <c r="AC3995" s="160"/>
      <c r="AD3995" s="160"/>
      <c r="AE3995" s="160"/>
      <c r="AF3995" s="160"/>
      <c r="AG3995" s="160"/>
      <c r="AH3995" s="160"/>
      <c r="AI3995" s="160"/>
      <c r="AJ3995" s="160"/>
      <c r="AK3995" s="160"/>
      <c r="AL3995" s="160"/>
      <c r="AM3995" s="160"/>
      <c r="AN3995" s="160"/>
      <c r="AO3995" s="160"/>
      <c r="AP3995" s="160"/>
      <c r="AQ3995" s="160"/>
      <c r="AR3995" s="160"/>
      <c r="AS3995" s="160"/>
      <c r="AT3995" s="160"/>
    </row>
    <row r="3996" spans="1:46" ht="31.5" x14ac:dyDescent="0.25">
      <c r="A3996" s="64" t="s">
        <v>590</v>
      </c>
      <c r="J3996" s="6">
        <v>6</v>
      </c>
      <c r="K3996" s="6"/>
      <c r="L3996" s="6"/>
      <c r="M3996" s="6"/>
      <c r="N3996" s="6"/>
      <c r="O3996" s="6"/>
      <c r="P3996" s="6"/>
      <c r="Q3996" s="6"/>
      <c r="R3996" s="6"/>
      <c r="S3996" s="6"/>
      <c r="T3996" s="6"/>
      <c r="U3996" s="6"/>
      <c r="V3996" s="6"/>
    </row>
    <row r="3997" spans="1:46" x14ac:dyDescent="0.25">
      <c r="A3997" s="79"/>
      <c r="J3997" s="6">
        <v>7</v>
      </c>
      <c r="K3997" s="6"/>
      <c r="L3997" s="6"/>
      <c r="M3997" s="6"/>
      <c r="N3997" s="6"/>
      <c r="O3997" s="6"/>
      <c r="P3997" s="6"/>
      <c r="Q3997" s="6"/>
      <c r="R3997" s="6"/>
      <c r="S3997" s="6"/>
      <c r="T3997" s="6"/>
      <c r="U3997" s="6"/>
      <c r="V3997" s="6"/>
    </row>
    <row r="3998" spans="1:46" ht="25.5" x14ac:dyDescent="0.25">
      <c r="A3998" s="81" t="s">
        <v>595</v>
      </c>
      <c r="J3998" s="6">
        <v>8</v>
      </c>
      <c r="K3998" s="6"/>
      <c r="L3998" s="6"/>
      <c r="M3998" s="6"/>
      <c r="N3998" s="6"/>
      <c r="O3998" s="6"/>
      <c r="P3998" s="6"/>
      <c r="Q3998" s="6"/>
      <c r="R3998" s="6"/>
      <c r="S3998" s="6"/>
      <c r="T3998" s="6"/>
      <c r="U3998" s="6"/>
      <c r="V3998" s="6"/>
    </row>
    <row r="3999" spans="1:46" x14ac:dyDescent="0.25">
      <c r="A3999" s="81"/>
      <c r="J3999" s="6">
        <v>9</v>
      </c>
      <c r="K3999" s="6"/>
      <c r="L3999" s="6"/>
      <c r="M3999" s="6"/>
      <c r="N3999" s="6"/>
      <c r="O3999" s="6"/>
      <c r="P3999" s="6"/>
      <c r="Q3999" s="6"/>
      <c r="R3999" s="6"/>
      <c r="S3999" s="6"/>
      <c r="T3999" s="6"/>
      <c r="U3999" s="6"/>
      <c r="V3999" s="6"/>
    </row>
    <row r="4000" spans="1:46" x14ac:dyDescent="0.25">
      <c r="A4000" s="65"/>
      <c r="J4000" s="6">
        <v>10</v>
      </c>
      <c r="K4000" s="6"/>
      <c r="L4000" s="6"/>
      <c r="M4000" s="6"/>
      <c r="N4000" s="6"/>
      <c r="O4000" s="6"/>
      <c r="P4000" s="6"/>
      <c r="Q4000" s="6"/>
      <c r="R4000" s="6"/>
      <c r="S4000" s="6"/>
      <c r="T4000" s="6"/>
      <c r="U4000" s="6"/>
      <c r="V4000" s="6"/>
    </row>
    <row r="4001" spans="1:22" x14ac:dyDescent="0.25">
      <c r="A4001" s="65"/>
      <c r="J4001" s="6">
        <v>11</v>
      </c>
      <c r="K4001" s="6"/>
      <c r="L4001" s="6"/>
      <c r="M4001" s="6"/>
      <c r="N4001" s="6"/>
      <c r="O4001" s="6"/>
      <c r="P4001" s="6"/>
      <c r="Q4001" s="6"/>
      <c r="R4001" s="6"/>
      <c r="S4001" s="6"/>
      <c r="T4001" s="6"/>
      <c r="U4001" s="6"/>
      <c r="V4001" s="6"/>
    </row>
    <row r="4002" spans="1:22" x14ac:dyDescent="0.25">
      <c r="A4002" s="79"/>
      <c r="J4002" s="6">
        <v>12</v>
      </c>
      <c r="K4002" s="6"/>
      <c r="L4002" s="6"/>
      <c r="M4002" s="6"/>
      <c r="N4002" s="6"/>
      <c r="O4002" s="6"/>
      <c r="P4002" s="6"/>
      <c r="Q4002" s="6"/>
      <c r="R4002" s="6"/>
      <c r="S4002" s="6"/>
      <c r="T4002" s="6"/>
      <c r="U4002" s="6"/>
      <c r="V4002" s="6"/>
    </row>
    <row r="4003" spans="1:22" x14ac:dyDescent="0.25">
      <c r="A4003" s="79"/>
      <c r="J4003" s="6">
        <v>13</v>
      </c>
      <c r="K4003" s="6"/>
      <c r="L4003" s="6"/>
      <c r="M4003" s="6"/>
      <c r="N4003" s="6"/>
      <c r="O4003" s="6"/>
      <c r="P4003" s="6"/>
      <c r="Q4003" s="6"/>
      <c r="R4003" s="6"/>
      <c r="S4003" s="6"/>
      <c r="T4003" s="6"/>
      <c r="U4003" s="6"/>
      <c r="V4003" s="6"/>
    </row>
    <row r="4004" spans="1:22" x14ac:dyDescent="0.25">
      <c r="J4004" s="6">
        <v>14</v>
      </c>
      <c r="K4004" s="6"/>
      <c r="L4004" s="6"/>
      <c r="M4004" s="6"/>
      <c r="N4004" s="6"/>
      <c r="O4004" s="6"/>
      <c r="P4004" s="6"/>
      <c r="Q4004" s="6"/>
      <c r="R4004" s="6"/>
      <c r="S4004" s="6"/>
      <c r="T4004" s="6"/>
      <c r="U4004" s="6"/>
      <c r="V4004" s="6"/>
    </row>
    <row r="4005" spans="1:22" x14ac:dyDescent="0.25">
      <c r="A4005" s="80"/>
      <c r="J4005" s="6">
        <v>15</v>
      </c>
      <c r="K4005" s="6"/>
      <c r="L4005" s="6"/>
      <c r="M4005" s="6"/>
      <c r="N4005" s="6"/>
      <c r="O4005" s="6"/>
      <c r="P4005" s="6"/>
      <c r="Q4005" s="6"/>
      <c r="R4005" s="6"/>
      <c r="S4005" s="6"/>
      <c r="T4005" s="6"/>
      <c r="U4005" s="6"/>
      <c r="V4005" s="6"/>
    </row>
    <row r="4006" spans="1:22" ht="31.5" x14ac:dyDescent="0.25">
      <c r="A4006" s="64" t="s">
        <v>590</v>
      </c>
      <c r="J4006" s="6">
        <v>16</v>
      </c>
      <c r="K4006" s="6"/>
      <c r="L4006" s="6"/>
      <c r="M4006" s="6"/>
      <c r="N4006" s="6"/>
      <c r="O4006" s="6"/>
      <c r="P4006" s="6"/>
      <c r="Q4006" s="6"/>
      <c r="R4006" s="6"/>
      <c r="S4006" s="6"/>
      <c r="T4006" s="6"/>
      <c r="U4006" s="6"/>
      <c r="V4006" s="6"/>
    </row>
    <row r="4007" spans="1:22" x14ac:dyDescent="0.25">
      <c r="A4007" s="79"/>
      <c r="J4007" s="6">
        <v>17</v>
      </c>
      <c r="K4007" s="6"/>
      <c r="L4007" s="6"/>
      <c r="M4007" s="6"/>
      <c r="N4007" s="6"/>
      <c r="O4007" s="6"/>
      <c r="P4007" s="6"/>
      <c r="Q4007" s="6"/>
      <c r="R4007" s="6"/>
      <c r="S4007" s="6"/>
      <c r="T4007" s="6"/>
      <c r="U4007" s="6"/>
      <c r="V4007" s="6"/>
    </row>
    <row r="4008" spans="1:22" ht="25.5" x14ac:dyDescent="0.25">
      <c r="A4008" s="81" t="s">
        <v>595</v>
      </c>
      <c r="J4008" s="6">
        <v>18</v>
      </c>
      <c r="K4008" s="6"/>
      <c r="L4008" s="6"/>
      <c r="M4008" s="6"/>
      <c r="N4008" s="6"/>
      <c r="O4008" s="6"/>
      <c r="P4008" s="6"/>
      <c r="Q4008" s="6"/>
      <c r="R4008" s="6"/>
      <c r="S4008" s="6"/>
      <c r="T4008" s="6"/>
      <c r="U4008" s="6"/>
      <c r="V4008" s="6"/>
    </row>
    <row r="4009" spans="1:22" x14ac:dyDescent="0.25">
      <c r="A4009" s="81"/>
      <c r="J4009" s="6">
        <v>19</v>
      </c>
      <c r="K4009" s="6"/>
      <c r="L4009" s="6"/>
      <c r="M4009" s="6"/>
      <c r="N4009" s="6"/>
      <c r="O4009" s="6"/>
      <c r="P4009" s="6"/>
      <c r="Q4009" s="6"/>
      <c r="R4009" s="6"/>
      <c r="S4009" s="6"/>
      <c r="T4009" s="6"/>
      <c r="U4009" s="6"/>
      <c r="V4009" s="6"/>
    </row>
    <row r="4010" spans="1:22" ht="89.25" x14ac:dyDescent="0.25">
      <c r="A4010" s="81" t="s">
        <v>912</v>
      </c>
      <c r="J4010" s="6">
        <v>20</v>
      </c>
      <c r="K4010" s="6"/>
      <c r="L4010" s="6"/>
      <c r="M4010" s="6"/>
      <c r="N4010" s="6"/>
      <c r="O4010" s="6"/>
      <c r="P4010" s="6"/>
      <c r="Q4010" s="6"/>
      <c r="R4010" s="6"/>
      <c r="S4010" s="6"/>
      <c r="T4010" s="6"/>
      <c r="U4010" s="6"/>
      <c r="V4010" s="6"/>
    </row>
    <row r="4011" spans="1:22" x14ac:dyDescent="0.25">
      <c r="A4011" s="65"/>
      <c r="J4011" s="6">
        <v>21</v>
      </c>
      <c r="K4011" s="6"/>
      <c r="L4011" s="6"/>
      <c r="M4011" s="6"/>
      <c r="N4011" s="6"/>
      <c r="O4011" s="6"/>
      <c r="P4011" s="6"/>
      <c r="Q4011" s="6"/>
      <c r="R4011" s="6"/>
      <c r="S4011" s="6"/>
      <c r="T4011" s="6"/>
      <c r="U4011" s="6"/>
      <c r="V4011" s="6"/>
    </row>
    <row r="4012" spans="1:22" x14ac:dyDescent="0.25">
      <c r="A4012" s="65"/>
      <c r="J4012" s="6">
        <v>22</v>
      </c>
      <c r="K4012" s="6"/>
      <c r="L4012" s="6"/>
      <c r="M4012" s="6"/>
      <c r="N4012" s="6"/>
      <c r="O4012" s="6"/>
      <c r="P4012" s="6"/>
      <c r="Q4012" s="6"/>
      <c r="R4012" s="6"/>
      <c r="S4012" s="6"/>
      <c r="T4012" s="6"/>
      <c r="U4012" s="6"/>
      <c r="V4012" s="6"/>
    </row>
    <row r="4013" spans="1:22" ht="140.25" x14ac:dyDescent="0.25">
      <c r="A4013" s="96" t="s">
        <v>624</v>
      </c>
      <c r="B4013" s="97" t="s">
        <v>625</v>
      </c>
      <c r="J4013" s="6">
        <v>23</v>
      </c>
      <c r="K4013" s="6"/>
      <c r="L4013" s="6"/>
      <c r="M4013" s="6"/>
      <c r="N4013" s="6"/>
      <c r="O4013" s="6"/>
      <c r="P4013" s="6"/>
      <c r="Q4013" s="6"/>
      <c r="R4013" s="6"/>
      <c r="S4013" s="6"/>
      <c r="T4013" s="6"/>
      <c r="U4013" s="6"/>
      <c r="V4013" s="6"/>
    </row>
    <row r="4014" spans="1:22" ht="15.75" thickBot="1" x14ac:dyDescent="0.3">
      <c r="A4014" s="65"/>
      <c r="J4014" s="6">
        <v>24</v>
      </c>
      <c r="K4014" s="6"/>
      <c r="L4014" s="6"/>
      <c r="M4014" s="6"/>
      <c r="N4014" s="6"/>
      <c r="O4014" s="6"/>
      <c r="P4014" s="6"/>
      <c r="Q4014" s="6"/>
      <c r="R4014" s="6"/>
      <c r="S4014" s="6"/>
      <c r="T4014" s="6"/>
      <c r="U4014" s="6"/>
      <c r="V4014" s="6"/>
    </row>
    <row r="4015" spans="1:22" ht="15.75" thickBot="1" x14ac:dyDescent="0.3">
      <c r="A4015" s="88" t="s">
        <v>626</v>
      </c>
      <c r="B4015" s="89">
        <v>0.05</v>
      </c>
      <c r="J4015" s="6">
        <v>25</v>
      </c>
      <c r="K4015" s="6"/>
      <c r="L4015" s="6"/>
      <c r="M4015" s="6"/>
      <c r="N4015" s="6"/>
      <c r="O4015" s="6"/>
      <c r="P4015" s="6"/>
      <c r="Q4015" s="6"/>
      <c r="R4015" s="6"/>
      <c r="S4015" s="6"/>
      <c r="T4015" s="6"/>
      <c r="U4015" s="6"/>
      <c r="V4015" s="6"/>
    </row>
    <row r="4016" spans="1:22" ht="39" thickBot="1" x14ac:dyDescent="0.3">
      <c r="A4016" s="110" t="s">
        <v>627</v>
      </c>
      <c r="B4016" s="74">
        <v>18</v>
      </c>
      <c r="J4016" s="6">
        <v>26</v>
      </c>
      <c r="K4016" s="6"/>
      <c r="L4016" s="6"/>
      <c r="M4016" s="6"/>
      <c r="N4016" s="6"/>
      <c r="O4016" s="6"/>
      <c r="P4016" s="6"/>
      <c r="Q4016" s="6"/>
      <c r="R4016" s="6"/>
      <c r="S4016" s="6"/>
      <c r="T4016" s="6"/>
      <c r="U4016" s="6"/>
      <c r="V4016" s="6"/>
    </row>
    <row r="4017" spans="1:22" ht="39" thickBot="1" x14ac:dyDescent="0.3">
      <c r="A4017" s="110" t="s">
        <v>628</v>
      </c>
      <c r="B4017" s="74">
        <v>3.5902780000000001</v>
      </c>
      <c r="J4017" s="6">
        <v>27</v>
      </c>
      <c r="K4017" s="6"/>
      <c r="L4017" s="6"/>
      <c r="M4017" s="6"/>
      <c r="N4017" s="6"/>
      <c r="O4017" s="6"/>
      <c r="P4017" s="6"/>
      <c r="Q4017" s="6"/>
      <c r="R4017" s="6"/>
      <c r="S4017" s="6"/>
      <c r="T4017" s="6"/>
      <c r="U4017" s="6"/>
      <c r="V4017" s="6"/>
    </row>
    <row r="4018" spans="1:22" ht="64.5" thickBot="1" x14ac:dyDescent="0.3">
      <c r="A4018" s="110" t="s">
        <v>629</v>
      </c>
      <c r="B4018" s="74">
        <v>2.97105</v>
      </c>
      <c r="J4018" s="6">
        <v>28</v>
      </c>
      <c r="K4018" s="6"/>
      <c r="L4018" s="6"/>
      <c r="M4018" s="6"/>
      <c r="N4018" s="6"/>
      <c r="O4018" s="6"/>
      <c r="P4018" s="6"/>
      <c r="Q4018" s="6"/>
      <c r="R4018" s="6"/>
      <c r="S4018" s="6"/>
      <c r="T4018" s="6"/>
      <c r="U4018" s="6"/>
      <c r="V4018" s="6"/>
    </row>
    <row r="4019" spans="1:22" ht="38.25" x14ac:dyDescent="0.25">
      <c r="A4019" s="109" t="s">
        <v>630</v>
      </c>
      <c r="B4019" s="78">
        <v>1.4074</v>
      </c>
      <c r="J4019" s="6">
        <v>29</v>
      </c>
      <c r="K4019" s="6"/>
      <c r="L4019" s="6"/>
      <c r="M4019" s="6"/>
      <c r="N4019" s="6"/>
      <c r="O4019" s="6"/>
      <c r="P4019" s="6"/>
      <c r="Q4019" s="6"/>
      <c r="R4019" s="6"/>
      <c r="S4019" s="6"/>
      <c r="T4019" s="6"/>
      <c r="U4019" s="6"/>
      <c r="V4019" s="6"/>
    </row>
    <row r="4020" spans="1:22" ht="15.75" thickBot="1" x14ac:dyDescent="0.3">
      <c r="A4020" s="65"/>
      <c r="J4020" s="6">
        <v>30</v>
      </c>
      <c r="K4020" s="6"/>
      <c r="L4020" s="6"/>
      <c r="M4020" s="6"/>
      <c r="N4020" s="6"/>
      <c r="O4020" s="6"/>
      <c r="P4020" s="6"/>
      <c r="Q4020" s="6"/>
      <c r="R4020" s="6"/>
      <c r="S4020" s="6"/>
      <c r="T4020" s="6"/>
      <c r="U4020" s="6"/>
      <c r="V4020" s="6"/>
    </row>
    <row r="4021" spans="1:22" x14ac:dyDescent="0.25">
      <c r="A4021" s="254" t="s">
        <v>631</v>
      </c>
      <c r="B4021" s="255"/>
      <c r="C4021" s="255"/>
      <c r="D4021" s="255"/>
      <c r="J4021" s="6">
        <v>31</v>
      </c>
      <c r="K4021" s="6"/>
      <c r="L4021" s="6"/>
      <c r="M4021" s="6"/>
      <c r="N4021" s="6"/>
      <c r="O4021" s="6"/>
      <c r="P4021" s="6"/>
      <c r="Q4021" s="6"/>
      <c r="R4021" s="6"/>
      <c r="S4021" s="6"/>
      <c r="T4021" s="6"/>
      <c r="U4021" s="6"/>
      <c r="V4021" s="6"/>
    </row>
    <row r="4022" spans="1:22" x14ac:dyDescent="0.25">
      <c r="A4022" s="262" t="s">
        <v>632</v>
      </c>
      <c r="B4022" s="263"/>
      <c r="C4022" s="263"/>
      <c r="D4022" s="263"/>
      <c r="J4022" s="6">
        <v>32</v>
      </c>
      <c r="K4022" s="6"/>
      <c r="L4022" s="6"/>
      <c r="M4022" s="6"/>
      <c r="N4022" s="6"/>
      <c r="O4022" s="6"/>
      <c r="P4022" s="6"/>
      <c r="Q4022" s="6"/>
      <c r="R4022" s="6"/>
      <c r="S4022" s="6"/>
      <c r="T4022" s="6"/>
      <c r="U4022" s="6"/>
      <c r="V4022" s="6"/>
    </row>
    <row r="4023" spans="1:22" ht="15.75" thickBot="1" x14ac:dyDescent="0.3">
      <c r="A4023" s="256" t="s">
        <v>633</v>
      </c>
      <c r="B4023" s="257"/>
      <c r="C4023" s="257"/>
      <c r="D4023" s="257"/>
      <c r="J4023" s="6">
        <v>33</v>
      </c>
      <c r="K4023" s="6"/>
      <c r="L4023" s="6"/>
      <c r="M4023" s="6"/>
      <c r="N4023" s="6"/>
      <c r="O4023" s="6"/>
      <c r="P4023" s="6"/>
      <c r="Q4023" s="6"/>
      <c r="R4023" s="6"/>
      <c r="S4023" s="6"/>
      <c r="T4023" s="6"/>
      <c r="U4023" s="6"/>
      <c r="V4023" s="6"/>
    </row>
    <row r="4024" spans="1:22" ht="27" thickBot="1" x14ac:dyDescent="0.3">
      <c r="A4024" s="98" t="s">
        <v>634</v>
      </c>
      <c r="B4024" s="83" t="s">
        <v>635</v>
      </c>
      <c r="C4024" s="83" t="s">
        <v>566</v>
      </c>
      <c r="D4024" s="85" t="s">
        <v>592</v>
      </c>
      <c r="K4024" s="121" t="s">
        <v>1123</v>
      </c>
      <c r="L4024" s="121" t="s">
        <v>1124</v>
      </c>
      <c r="M4024" s="121" t="str">
        <f>A4010</f>
        <v>Prueba del rango estudentizado de Tukey (HSD) para NFTCM2</v>
      </c>
      <c r="N4024" s="120"/>
      <c r="S4024" s="122" t="str">
        <f>K4024</f>
        <v>Factor</v>
      </c>
      <c r="T4024" s="122" t="str">
        <f>L4024</f>
        <v>Nivel</v>
      </c>
      <c r="U4024" s="114"/>
      <c r="V4024" s="123"/>
    </row>
    <row r="4025" spans="1:22" ht="16.5" thickBot="1" x14ac:dyDescent="0.3">
      <c r="A4025" s="99" t="s">
        <v>592</v>
      </c>
      <c r="B4025" s="68">
        <v>2.3125</v>
      </c>
      <c r="C4025" s="68">
        <v>16</v>
      </c>
      <c r="D4025" s="86" t="s">
        <v>47</v>
      </c>
      <c r="J4025" s="6"/>
      <c r="K4025" s="228" t="s">
        <v>1125</v>
      </c>
      <c r="L4025" s="124" t="str">
        <f>D4025</f>
        <v>Sin</v>
      </c>
      <c r="M4025" s="125">
        <f>B4025</f>
        <v>2.3125</v>
      </c>
      <c r="N4025" s="125" t="str">
        <f>A4025</f>
        <v>A</v>
      </c>
      <c r="S4025" s="230" t="str">
        <f>K4025</f>
        <v>Enmienda (A)</v>
      </c>
      <c r="T4025" s="126" t="str">
        <f>L4025</f>
        <v>Sin</v>
      </c>
      <c r="U4025" s="127">
        <f>M4025</f>
        <v>2.3125</v>
      </c>
      <c r="V4025" s="128" t="str">
        <f>N4025</f>
        <v>A</v>
      </c>
    </row>
    <row r="4026" spans="1:22" ht="16.5" thickBot="1" x14ac:dyDescent="0.3">
      <c r="A4026" s="99" t="s">
        <v>592</v>
      </c>
      <c r="B4026" s="68"/>
      <c r="C4026" s="68"/>
      <c r="D4026" s="86"/>
      <c r="J4026" s="6"/>
      <c r="K4026" s="229"/>
      <c r="L4026" s="124" t="str">
        <f>D4027</f>
        <v>Con</v>
      </c>
      <c r="M4026" s="125">
        <f>B4027</f>
        <v>1.8125</v>
      </c>
      <c r="N4026" s="125" t="str">
        <f>A4027</f>
        <v>A</v>
      </c>
      <c r="S4026" s="227"/>
      <c r="T4026" s="129" t="str">
        <f>L4026</f>
        <v>Con</v>
      </c>
      <c r="U4026" s="130">
        <f>M4026</f>
        <v>1.8125</v>
      </c>
      <c r="V4026" s="131" t="str">
        <f>N4026</f>
        <v>A</v>
      </c>
    </row>
    <row r="4027" spans="1:22" x14ac:dyDescent="0.25">
      <c r="A4027" s="100" t="s">
        <v>592</v>
      </c>
      <c r="B4027" s="77">
        <v>1.8125</v>
      </c>
      <c r="C4027" s="77">
        <v>16</v>
      </c>
      <c r="D4027" s="87" t="s">
        <v>45</v>
      </c>
      <c r="J4027" s="6">
        <v>1</v>
      </c>
      <c r="K4027" s="6"/>
      <c r="L4027" s="6"/>
      <c r="M4027" s="6"/>
      <c r="N4027" s="6"/>
      <c r="O4027" s="6"/>
      <c r="P4027" s="6"/>
      <c r="Q4027" s="6"/>
      <c r="R4027" s="6"/>
      <c r="S4027" s="6"/>
      <c r="T4027" s="6"/>
      <c r="U4027" s="6"/>
      <c r="V4027" s="6"/>
    </row>
    <row r="4028" spans="1:22" x14ac:dyDescent="0.25">
      <c r="A4028" s="79"/>
      <c r="J4028" s="6">
        <v>2</v>
      </c>
      <c r="K4028" s="6"/>
      <c r="L4028" s="6"/>
      <c r="M4028" s="6"/>
      <c r="N4028" s="6"/>
      <c r="O4028" s="6"/>
      <c r="P4028" s="6"/>
      <c r="Q4028" s="6"/>
      <c r="R4028" s="6"/>
      <c r="S4028" s="6"/>
      <c r="T4028" s="6"/>
      <c r="U4028" s="6"/>
      <c r="V4028" s="6"/>
    </row>
    <row r="4029" spans="1:22" x14ac:dyDescent="0.25">
      <c r="A4029" s="79"/>
      <c r="J4029" s="6">
        <v>3</v>
      </c>
      <c r="K4029" s="6"/>
      <c r="L4029" s="6"/>
      <c r="M4029" s="6"/>
      <c r="N4029" s="6"/>
      <c r="O4029" s="6"/>
      <c r="P4029" s="6"/>
      <c r="Q4029" s="6"/>
      <c r="R4029" s="6"/>
      <c r="S4029" s="6"/>
      <c r="T4029" s="6"/>
      <c r="U4029" s="6"/>
      <c r="V4029" s="6"/>
    </row>
    <row r="4030" spans="1:22" x14ac:dyDescent="0.25">
      <c r="J4030" s="6">
        <v>4</v>
      </c>
      <c r="K4030" s="6"/>
      <c r="L4030" s="6"/>
      <c r="M4030" s="6"/>
      <c r="N4030" s="6"/>
      <c r="O4030" s="6"/>
      <c r="P4030" s="6"/>
      <c r="Q4030" s="6"/>
      <c r="R4030" s="6"/>
      <c r="S4030" s="6"/>
      <c r="T4030" s="6"/>
      <c r="U4030" s="6"/>
      <c r="V4030" s="6"/>
    </row>
    <row r="4031" spans="1:22" x14ac:dyDescent="0.25">
      <c r="A4031" s="80"/>
      <c r="J4031" s="6">
        <v>5</v>
      </c>
      <c r="K4031" s="6"/>
      <c r="L4031" s="6"/>
      <c r="M4031" s="6"/>
      <c r="N4031" s="6"/>
      <c r="O4031" s="6"/>
      <c r="P4031" s="6"/>
      <c r="Q4031" s="6"/>
      <c r="R4031" s="6"/>
      <c r="S4031" s="6"/>
      <c r="T4031" s="6"/>
      <c r="U4031" s="6"/>
      <c r="V4031" s="6"/>
    </row>
    <row r="4032" spans="1:22" ht="31.5" x14ac:dyDescent="0.25">
      <c r="A4032" s="64" t="s">
        <v>590</v>
      </c>
      <c r="J4032" s="6">
        <v>6</v>
      </c>
      <c r="K4032" s="6"/>
      <c r="L4032" s="6"/>
      <c r="M4032" s="6"/>
      <c r="N4032" s="6"/>
      <c r="O4032" s="6"/>
      <c r="P4032" s="6"/>
      <c r="Q4032" s="6"/>
      <c r="R4032" s="6"/>
      <c r="S4032" s="6"/>
      <c r="T4032" s="6"/>
      <c r="U4032" s="6"/>
      <c r="V4032" s="6"/>
    </row>
    <row r="4033" spans="1:22" x14ac:dyDescent="0.25">
      <c r="A4033" s="79"/>
      <c r="J4033" s="6">
        <v>7</v>
      </c>
      <c r="K4033" s="6"/>
      <c r="L4033" s="6"/>
      <c r="M4033" s="6"/>
      <c r="N4033" s="6"/>
      <c r="O4033" s="6"/>
      <c r="P4033" s="6"/>
      <c r="Q4033" s="6"/>
      <c r="R4033" s="6"/>
      <c r="S4033" s="6"/>
      <c r="T4033" s="6"/>
      <c r="U4033" s="6"/>
      <c r="V4033" s="6"/>
    </row>
    <row r="4034" spans="1:22" ht="25.5" x14ac:dyDescent="0.25">
      <c r="A4034" s="81" t="s">
        <v>595</v>
      </c>
      <c r="J4034" s="6">
        <v>8</v>
      </c>
      <c r="K4034" s="6"/>
      <c r="L4034" s="6"/>
      <c r="M4034" s="6"/>
      <c r="N4034" s="6"/>
      <c r="O4034" s="6"/>
      <c r="P4034" s="6"/>
      <c r="Q4034" s="6"/>
      <c r="R4034" s="6"/>
      <c r="S4034" s="6"/>
      <c r="T4034" s="6"/>
      <c r="U4034" s="6"/>
      <c r="V4034" s="6"/>
    </row>
    <row r="4035" spans="1:22" x14ac:dyDescent="0.25">
      <c r="A4035" s="81"/>
      <c r="J4035" s="6">
        <v>9</v>
      </c>
      <c r="K4035" s="6"/>
      <c r="L4035" s="6"/>
      <c r="M4035" s="6"/>
      <c r="N4035" s="6"/>
      <c r="O4035" s="6"/>
      <c r="P4035" s="6"/>
      <c r="Q4035" s="6"/>
      <c r="R4035" s="6"/>
      <c r="S4035" s="6"/>
      <c r="T4035" s="6"/>
      <c r="U4035" s="6"/>
      <c r="V4035" s="6"/>
    </row>
    <row r="4036" spans="1:22" x14ac:dyDescent="0.25">
      <c r="A4036" s="65"/>
      <c r="J4036" s="6">
        <v>10</v>
      </c>
      <c r="K4036" s="6"/>
      <c r="L4036" s="6"/>
      <c r="M4036" s="6"/>
      <c r="N4036" s="6"/>
      <c r="O4036" s="6"/>
      <c r="P4036" s="6"/>
      <c r="Q4036" s="6"/>
      <c r="R4036" s="6"/>
      <c r="S4036" s="6"/>
      <c r="T4036" s="6"/>
      <c r="U4036" s="6"/>
      <c r="V4036" s="6"/>
    </row>
    <row r="4037" spans="1:22" x14ac:dyDescent="0.25">
      <c r="A4037" s="65"/>
      <c r="J4037" s="6">
        <v>11</v>
      </c>
      <c r="K4037" s="6"/>
      <c r="L4037" s="6"/>
      <c r="M4037" s="6"/>
      <c r="N4037" s="6"/>
      <c r="O4037" s="6"/>
      <c r="P4037" s="6"/>
      <c r="Q4037" s="6"/>
      <c r="R4037" s="6"/>
      <c r="S4037" s="6"/>
      <c r="T4037" s="6"/>
      <c r="U4037" s="6"/>
      <c r="V4037" s="6"/>
    </row>
    <row r="4038" spans="1:22" x14ac:dyDescent="0.25">
      <c r="A4038" s="79"/>
      <c r="J4038" s="6">
        <v>12</v>
      </c>
      <c r="K4038" s="6"/>
      <c r="L4038" s="6"/>
      <c r="M4038" s="6"/>
      <c r="N4038" s="6"/>
      <c r="O4038" s="6"/>
      <c r="P4038" s="6"/>
      <c r="Q4038" s="6"/>
      <c r="R4038" s="6"/>
      <c r="S4038" s="6"/>
      <c r="T4038" s="6"/>
      <c r="U4038" s="6"/>
      <c r="V4038" s="6"/>
    </row>
    <row r="4039" spans="1:22" x14ac:dyDescent="0.25">
      <c r="A4039" s="79"/>
      <c r="J4039" s="6">
        <v>13</v>
      </c>
      <c r="K4039" s="6"/>
      <c r="L4039" s="6"/>
      <c r="M4039" s="6"/>
      <c r="N4039" s="6"/>
      <c r="O4039" s="6"/>
      <c r="P4039" s="6"/>
      <c r="Q4039" s="6"/>
      <c r="R4039" s="6"/>
      <c r="S4039" s="6"/>
      <c r="T4039" s="6"/>
      <c r="U4039" s="6"/>
      <c r="V4039" s="6"/>
    </row>
    <row r="4040" spans="1:22" x14ac:dyDescent="0.25">
      <c r="J4040" s="6">
        <v>14</v>
      </c>
      <c r="K4040" s="6"/>
      <c r="L4040" s="6"/>
      <c r="M4040" s="6"/>
      <c r="N4040" s="6"/>
      <c r="O4040" s="6"/>
      <c r="P4040" s="6"/>
      <c r="Q4040" s="6"/>
      <c r="R4040" s="6"/>
      <c r="S4040" s="6"/>
      <c r="T4040" s="6"/>
      <c r="U4040" s="6"/>
      <c r="V4040" s="6"/>
    </row>
    <row r="4041" spans="1:22" x14ac:dyDescent="0.25">
      <c r="A4041" s="80"/>
      <c r="J4041" s="6">
        <v>15</v>
      </c>
      <c r="K4041" s="6"/>
      <c r="L4041" s="6"/>
      <c r="M4041" s="6"/>
      <c r="N4041" s="6"/>
      <c r="O4041" s="6"/>
      <c r="P4041" s="6"/>
      <c r="Q4041" s="6"/>
      <c r="R4041" s="6"/>
      <c r="S4041" s="6"/>
      <c r="T4041" s="6"/>
      <c r="U4041" s="6"/>
      <c r="V4041" s="6"/>
    </row>
    <row r="4042" spans="1:22" ht="31.5" x14ac:dyDescent="0.25">
      <c r="A4042" s="64" t="s">
        <v>590</v>
      </c>
      <c r="J4042" s="6">
        <v>16</v>
      </c>
      <c r="K4042" s="6"/>
      <c r="L4042" s="6"/>
      <c r="M4042" s="6"/>
      <c r="N4042" s="6"/>
      <c r="O4042" s="6"/>
      <c r="P4042" s="6"/>
      <c r="Q4042" s="6"/>
      <c r="R4042" s="6"/>
      <c r="S4042" s="6"/>
      <c r="T4042" s="6"/>
      <c r="U4042" s="6"/>
      <c r="V4042" s="6"/>
    </row>
    <row r="4043" spans="1:22" x14ac:dyDescent="0.25">
      <c r="A4043" s="79"/>
      <c r="J4043" s="6">
        <v>17</v>
      </c>
      <c r="K4043" s="6"/>
      <c r="L4043" s="6"/>
      <c r="M4043" s="6"/>
      <c r="N4043" s="6"/>
      <c r="O4043" s="6"/>
      <c r="P4043" s="6"/>
      <c r="Q4043" s="6"/>
      <c r="R4043" s="6"/>
      <c r="S4043" s="6"/>
      <c r="T4043" s="6"/>
      <c r="U4043" s="6"/>
      <c r="V4043" s="6"/>
    </row>
    <row r="4044" spans="1:22" ht="25.5" x14ac:dyDescent="0.25">
      <c r="A4044" s="81" t="s">
        <v>595</v>
      </c>
      <c r="J4044" s="6">
        <v>18</v>
      </c>
      <c r="K4044" s="6"/>
      <c r="L4044" s="6"/>
      <c r="M4044" s="6"/>
      <c r="N4044" s="6"/>
      <c r="O4044" s="6"/>
      <c r="P4044" s="6"/>
      <c r="Q4044" s="6"/>
      <c r="R4044" s="6"/>
      <c r="S4044" s="6"/>
      <c r="T4044" s="6"/>
      <c r="U4044" s="6"/>
      <c r="V4044" s="6"/>
    </row>
    <row r="4045" spans="1:22" x14ac:dyDescent="0.25">
      <c r="A4045" s="81"/>
      <c r="J4045" s="6">
        <v>19</v>
      </c>
      <c r="K4045" s="6"/>
      <c r="L4045" s="6"/>
      <c r="M4045" s="6"/>
      <c r="N4045" s="6"/>
      <c r="O4045" s="6"/>
      <c r="P4045" s="6"/>
      <c r="Q4045" s="6"/>
      <c r="R4045" s="6"/>
      <c r="S4045" s="6"/>
      <c r="T4045" s="6"/>
      <c r="U4045" s="6"/>
      <c r="V4045" s="6"/>
    </row>
    <row r="4046" spans="1:22" ht="89.25" x14ac:dyDescent="0.25">
      <c r="A4046" s="81" t="s">
        <v>913</v>
      </c>
      <c r="J4046" s="6">
        <v>20</v>
      </c>
      <c r="K4046" s="6"/>
      <c r="L4046" s="6"/>
      <c r="M4046" s="6"/>
      <c r="N4046" s="6"/>
      <c r="O4046" s="6"/>
      <c r="P4046" s="6"/>
      <c r="Q4046" s="6"/>
      <c r="R4046" s="6"/>
      <c r="S4046" s="6"/>
      <c r="T4046" s="6"/>
      <c r="U4046" s="6"/>
      <c r="V4046" s="6"/>
    </row>
    <row r="4047" spans="1:22" x14ac:dyDescent="0.25">
      <c r="A4047" s="65"/>
      <c r="J4047" s="6">
        <v>21</v>
      </c>
      <c r="K4047" s="6"/>
      <c r="L4047" s="6"/>
      <c r="M4047" s="6"/>
      <c r="N4047" s="6"/>
      <c r="O4047" s="6"/>
      <c r="P4047" s="6"/>
      <c r="Q4047" s="6"/>
      <c r="R4047" s="6"/>
      <c r="S4047" s="6"/>
      <c r="T4047" s="6"/>
      <c r="U4047" s="6"/>
      <c r="V4047" s="6"/>
    </row>
    <row r="4048" spans="1:22" x14ac:dyDescent="0.25">
      <c r="A4048" s="65"/>
      <c r="J4048" s="6">
        <v>22</v>
      </c>
      <c r="K4048" s="6"/>
      <c r="L4048" s="6"/>
      <c r="M4048" s="6"/>
      <c r="N4048" s="6"/>
      <c r="O4048" s="6"/>
      <c r="P4048" s="6"/>
      <c r="Q4048" s="6"/>
      <c r="R4048" s="6"/>
      <c r="S4048" s="6"/>
      <c r="T4048" s="6"/>
      <c r="U4048" s="6"/>
      <c r="V4048" s="6"/>
    </row>
    <row r="4049" spans="1:23" ht="140.25" x14ac:dyDescent="0.25">
      <c r="A4049" s="96" t="s">
        <v>624</v>
      </c>
      <c r="B4049" s="97" t="s">
        <v>625</v>
      </c>
      <c r="J4049" s="6">
        <v>23</v>
      </c>
      <c r="K4049" s="6"/>
      <c r="L4049" s="6"/>
      <c r="M4049" s="6"/>
      <c r="N4049" s="6"/>
      <c r="O4049" s="6"/>
      <c r="P4049" s="6"/>
      <c r="Q4049" s="6"/>
      <c r="R4049" s="6"/>
      <c r="S4049" s="6"/>
      <c r="T4049" s="6"/>
      <c r="U4049" s="6"/>
      <c r="V4049" s="6"/>
    </row>
    <row r="4050" spans="1:23" ht="15.75" thickBot="1" x14ac:dyDescent="0.3">
      <c r="A4050" s="65"/>
      <c r="J4050" s="6">
        <v>24</v>
      </c>
      <c r="K4050" s="6"/>
      <c r="L4050" s="6"/>
      <c r="M4050" s="6"/>
      <c r="N4050" s="6"/>
      <c r="O4050" s="6"/>
      <c r="P4050" s="6"/>
      <c r="Q4050" s="6"/>
      <c r="R4050" s="6"/>
      <c r="S4050" s="6"/>
      <c r="T4050" s="6"/>
      <c r="U4050" s="6"/>
      <c r="V4050" s="6"/>
    </row>
    <row r="4051" spans="1:23" ht="15.75" thickBot="1" x14ac:dyDescent="0.3">
      <c r="A4051" s="88" t="s">
        <v>626</v>
      </c>
      <c r="B4051" s="89">
        <v>0.05</v>
      </c>
      <c r="J4051" s="6">
        <v>25</v>
      </c>
      <c r="K4051" s="6"/>
      <c r="L4051" s="6"/>
      <c r="M4051" s="6"/>
      <c r="N4051" s="6"/>
      <c r="O4051" s="6"/>
      <c r="P4051" s="6"/>
      <c r="Q4051" s="6"/>
      <c r="R4051" s="6"/>
      <c r="S4051" s="6"/>
      <c r="T4051" s="6"/>
      <c r="U4051" s="6"/>
      <c r="V4051" s="6"/>
    </row>
    <row r="4052" spans="1:23" ht="39" thickBot="1" x14ac:dyDescent="0.3">
      <c r="A4052" s="110" t="s">
        <v>627</v>
      </c>
      <c r="B4052" s="74">
        <v>18</v>
      </c>
      <c r="J4052" s="6">
        <v>26</v>
      </c>
      <c r="K4052" s="6"/>
      <c r="L4052" s="6"/>
      <c r="M4052" s="6"/>
      <c r="N4052" s="6"/>
      <c r="O4052" s="6"/>
      <c r="P4052" s="6"/>
      <c r="Q4052" s="6"/>
      <c r="R4052" s="6"/>
      <c r="S4052" s="6"/>
      <c r="T4052" s="6"/>
      <c r="U4052" s="6"/>
      <c r="V4052" s="6"/>
    </row>
    <row r="4053" spans="1:23" ht="39" thickBot="1" x14ac:dyDescent="0.3">
      <c r="A4053" s="110" t="s">
        <v>628</v>
      </c>
      <c r="B4053" s="74">
        <v>7.4513889999999998</v>
      </c>
      <c r="J4053" s="6">
        <v>27</v>
      </c>
      <c r="K4053" s="6"/>
      <c r="L4053" s="6"/>
      <c r="M4053" s="6"/>
      <c r="N4053" s="6"/>
      <c r="O4053" s="6"/>
      <c r="P4053" s="6"/>
      <c r="Q4053" s="6"/>
      <c r="R4053" s="6"/>
      <c r="S4053" s="6"/>
      <c r="T4053" s="6"/>
      <c r="U4053" s="6"/>
      <c r="V4053" s="6"/>
    </row>
    <row r="4054" spans="1:23" ht="64.5" thickBot="1" x14ac:dyDescent="0.3">
      <c r="A4054" s="110" t="s">
        <v>629</v>
      </c>
      <c r="B4054" s="74">
        <v>2.97105</v>
      </c>
      <c r="J4054" s="6">
        <v>28</v>
      </c>
      <c r="K4054" s="6"/>
      <c r="L4054" s="6"/>
      <c r="M4054" s="6"/>
      <c r="N4054" s="6"/>
      <c r="O4054" s="6"/>
      <c r="P4054" s="6"/>
      <c r="Q4054" s="6"/>
      <c r="R4054" s="6"/>
      <c r="S4054" s="6"/>
      <c r="T4054" s="6"/>
      <c r="U4054" s="6"/>
      <c r="V4054" s="6"/>
    </row>
    <row r="4055" spans="1:23" ht="38.25" x14ac:dyDescent="0.25">
      <c r="A4055" s="109" t="s">
        <v>630</v>
      </c>
      <c r="B4055" s="78">
        <v>2.0274999999999999</v>
      </c>
      <c r="J4055" s="6">
        <v>29</v>
      </c>
      <c r="K4055" s="6"/>
      <c r="L4055" s="6"/>
      <c r="M4055" s="6"/>
      <c r="N4055" s="6"/>
      <c r="O4055" s="6"/>
      <c r="P4055" s="6"/>
      <c r="Q4055" s="6"/>
      <c r="R4055" s="6"/>
      <c r="S4055" s="6"/>
      <c r="T4055" s="6"/>
      <c r="U4055" s="6"/>
      <c r="V4055" s="6"/>
    </row>
    <row r="4056" spans="1:23" ht="15.75" thickBot="1" x14ac:dyDescent="0.3">
      <c r="A4056" s="65"/>
      <c r="J4056" s="6">
        <v>30</v>
      </c>
      <c r="K4056" s="6"/>
      <c r="L4056" s="6"/>
      <c r="M4056" s="6"/>
      <c r="N4056" s="6"/>
      <c r="O4056" s="6"/>
      <c r="P4056" s="6"/>
      <c r="Q4056" s="6"/>
      <c r="R4056" s="6"/>
      <c r="S4056" s="6"/>
      <c r="T4056" s="6"/>
      <c r="U4056" s="6"/>
      <c r="V4056" s="6"/>
    </row>
    <row r="4057" spans="1:23" x14ac:dyDescent="0.25">
      <c r="A4057" s="254" t="s">
        <v>631</v>
      </c>
      <c r="B4057" s="255"/>
      <c r="C4057" s="255"/>
      <c r="D4057" s="255"/>
      <c r="J4057" s="6">
        <v>31</v>
      </c>
      <c r="K4057" s="6"/>
      <c r="L4057" s="6"/>
      <c r="M4057" s="6"/>
      <c r="N4057" s="6"/>
      <c r="O4057" s="6"/>
      <c r="P4057" s="6"/>
      <c r="Q4057" s="6"/>
      <c r="R4057" s="6"/>
      <c r="S4057" s="6"/>
      <c r="T4057" s="6"/>
      <c r="U4057" s="6"/>
      <c r="V4057" s="6"/>
    </row>
    <row r="4058" spans="1:23" x14ac:dyDescent="0.25">
      <c r="A4058" s="262" t="s">
        <v>632</v>
      </c>
      <c r="B4058" s="263"/>
      <c r="C4058" s="263"/>
      <c r="D4058" s="263"/>
      <c r="J4058" s="6">
        <v>32</v>
      </c>
      <c r="K4058" s="6"/>
      <c r="L4058" s="6"/>
      <c r="M4058" s="6"/>
      <c r="N4058" s="6"/>
      <c r="O4058" s="6"/>
      <c r="P4058" s="6"/>
      <c r="Q4058" s="6"/>
      <c r="R4058" s="6"/>
      <c r="S4058" s="6"/>
      <c r="T4058" s="6"/>
      <c r="U4058" s="6"/>
      <c r="V4058" s="6"/>
    </row>
    <row r="4059" spans="1:23" ht="15.75" thickBot="1" x14ac:dyDescent="0.3">
      <c r="A4059" s="256" t="s">
        <v>633</v>
      </c>
      <c r="B4059" s="257"/>
      <c r="C4059" s="257"/>
      <c r="D4059" s="257"/>
      <c r="J4059" s="6">
        <v>33</v>
      </c>
      <c r="K4059" s="6"/>
      <c r="L4059" s="6"/>
      <c r="M4059" s="6"/>
      <c r="N4059" s="6"/>
      <c r="O4059" s="6"/>
      <c r="P4059" s="6"/>
      <c r="Q4059" s="6"/>
      <c r="R4059" s="6"/>
      <c r="S4059" s="6"/>
      <c r="T4059" s="6"/>
      <c r="U4059" s="6"/>
      <c r="V4059" s="6"/>
    </row>
    <row r="4060" spans="1:23" ht="27" thickBot="1" x14ac:dyDescent="0.3">
      <c r="A4060" s="98" t="s">
        <v>634</v>
      </c>
      <c r="B4060" s="83" t="s">
        <v>635</v>
      </c>
      <c r="C4060" s="83" t="s">
        <v>566</v>
      </c>
      <c r="D4060" s="85" t="s">
        <v>592</v>
      </c>
      <c r="K4060" s="121" t="s">
        <v>1123</v>
      </c>
      <c r="L4060" s="121" t="s">
        <v>1124</v>
      </c>
      <c r="M4060" s="121" t="str">
        <f>A4046</f>
        <v>Prueba del rango estudentizado de Tukey (HSD) para NFTCM3</v>
      </c>
      <c r="N4060" s="120"/>
      <c r="S4060" s="122" t="str">
        <f>K4060</f>
        <v>Factor</v>
      </c>
      <c r="T4060" s="122" t="str">
        <f>L4060</f>
        <v>Nivel</v>
      </c>
      <c r="U4060" s="114"/>
      <c r="V4060" s="123"/>
      <c r="W4060" s="6"/>
    </row>
    <row r="4061" spans="1:23" ht="16.5" thickBot="1" x14ac:dyDescent="0.3">
      <c r="A4061" s="99" t="s">
        <v>592</v>
      </c>
      <c r="B4061" s="68">
        <v>3.5625</v>
      </c>
      <c r="C4061" s="68">
        <v>16</v>
      </c>
      <c r="D4061" s="86" t="s">
        <v>45</v>
      </c>
      <c r="J4061" s="6"/>
      <c r="K4061" s="228" t="s">
        <v>1125</v>
      </c>
      <c r="L4061" s="124" t="str">
        <f>D4061</f>
        <v>Con</v>
      </c>
      <c r="M4061" s="125">
        <f>B4061</f>
        <v>3.5625</v>
      </c>
      <c r="N4061" s="125" t="str">
        <f>A4061</f>
        <v>A</v>
      </c>
      <c r="S4061" s="230" t="str">
        <f>K4061</f>
        <v>Enmienda (A)</v>
      </c>
      <c r="T4061" s="126" t="str">
        <f>L4061</f>
        <v>Con</v>
      </c>
      <c r="U4061" s="127">
        <f>M4061</f>
        <v>3.5625</v>
      </c>
      <c r="V4061" s="128" t="str">
        <f>N4061</f>
        <v>A</v>
      </c>
      <c r="W4061" s="6"/>
    </row>
    <row r="4062" spans="1:23" ht="16.5" thickBot="1" x14ac:dyDescent="0.3">
      <c r="A4062" s="99" t="s">
        <v>592</v>
      </c>
      <c r="B4062" s="68"/>
      <c r="C4062" s="68"/>
      <c r="D4062" s="86"/>
      <c r="J4062" s="6"/>
      <c r="K4062" s="229"/>
      <c r="L4062" s="124" t="str">
        <f>D4063</f>
        <v>Sin</v>
      </c>
      <c r="M4062" s="125">
        <f>B4063</f>
        <v>2.3125</v>
      </c>
      <c r="N4062" s="125" t="str">
        <f>A4063</f>
        <v>A</v>
      </c>
      <c r="S4062" s="227"/>
      <c r="T4062" s="129" t="str">
        <f>L4062</f>
        <v>Sin</v>
      </c>
      <c r="U4062" s="130">
        <f>M4062</f>
        <v>2.3125</v>
      </c>
      <c r="V4062" s="131" t="str">
        <f>N4062</f>
        <v>A</v>
      </c>
      <c r="W4062" s="6"/>
    </row>
    <row r="4063" spans="1:23" x14ac:dyDescent="0.25">
      <c r="A4063" s="100" t="s">
        <v>592</v>
      </c>
      <c r="B4063" s="77">
        <v>2.3125</v>
      </c>
      <c r="C4063" s="77">
        <v>16</v>
      </c>
      <c r="D4063" s="87" t="s">
        <v>47</v>
      </c>
      <c r="J4063" s="6">
        <v>1</v>
      </c>
      <c r="K4063" s="6"/>
      <c r="L4063" s="6"/>
      <c r="M4063" s="6"/>
      <c r="N4063" s="6"/>
      <c r="O4063" s="6"/>
      <c r="P4063" s="6"/>
      <c r="Q4063" s="6"/>
      <c r="R4063" s="6"/>
      <c r="S4063" s="6"/>
      <c r="T4063" s="6"/>
      <c r="U4063" s="6"/>
      <c r="V4063" s="6"/>
      <c r="W4063" s="6"/>
    </row>
    <row r="4064" spans="1:23" x14ac:dyDescent="0.25">
      <c r="A4064" s="79"/>
      <c r="J4064" s="6">
        <v>2</v>
      </c>
      <c r="K4064" s="6"/>
      <c r="L4064" s="6"/>
      <c r="M4064" s="6"/>
      <c r="N4064" s="6"/>
      <c r="O4064" s="6"/>
      <c r="P4064" s="6"/>
      <c r="Q4064" s="6"/>
      <c r="R4064" s="6"/>
      <c r="S4064" s="6"/>
      <c r="T4064" s="6"/>
      <c r="U4064" s="6"/>
      <c r="V4064" s="6"/>
      <c r="W4064" s="6"/>
    </row>
    <row r="4065" spans="1:23" x14ac:dyDescent="0.25">
      <c r="A4065" s="79"/>
      <c r="J4065" s="6">
        <v>3</v>
      </c>
      <c r="K4065" s="6"/>
      <c r="L4065" s="6"/>
      <c r="M4065" s="6"/>
      <c r="N4065" s="6"/>
      <c r="O4065" s="6"/>
      <c r="P4065" s="6"/>
      <c r="Q4065" s="6"/>
      <c r="R4065" s="6"/>
      <c r="S4065" s="6"/>
      <c r="T4065" s="6"/>
      <c r="U4065" s="6"/>
      <c r="V4065" s="6"/>
      <c r="W4065" s="6"/>
    </row>
    <row r="4066" spans="1:23" x14ac:dyDescent="0.25">
      <c r="J4066" s="6">
        <v>4</v>
      </c>
      <c r="K4066" s="6"/>
      <c r="L4066" s="6"/>
      <c r="M4066" s="6"/>
      <c r="N4066" s="6"/>
      <c r="O4066" s="6"/>
      <c r="P4066" s="6"/>
      <c r="Q4066" s="6"/>
      <c r="R4066" s="6"/>
      <c r="S4066" s="6"/>
      <c r="T4066" s="6"/>
      <c r="U4066" s="6"/>
      <c r="V4066" s="6"/>
      <c r="W4066" s="6"/>
    </row>
    <row r="4067" spans="1:23" x14ac:dyDescent="0.25">
      <c r="A4067" s="80"/>
      <c r="J4067" s="6">
        <v>5</v>
      </c>
      <c r="K4067" s="6"/>
      <c r="L4067" s="6"/>
      <c r="M4067" s="6"/>
      <c r="N4067" s="6"/>
      <c r="O4067" s="6"/>
      <c r="P4067" s="6"/>
      <c r="Q4067" s="6"/>
      <c r="R4067" s="6"/>
      <c r="S4067" s="6"/>
      <c r="T4067" s="6"/>
      <c r="U4067" s="6"/>
      <c r="V4067" s="6"/>
      <c r="W4067" s="6"/>
    </row>
    <row r="4068" spans="1:23" ht="31.5" x14ac:dyDescent="0.25">
      <c r="A4068" s="64" t="s">
        <v>590</v>
      </c>
      <c r="J4068" s="6">
        <v>6</v>
      </c>
      <c r="K4068" s="6"/>
      <c r="L4068" s="6"/>
      <c r="M4068" s="6"/>
      <c r="N4068" s="6"/>
      <c r="O4068" s="6"/>
      <c r="P4068" s="6"/>
      <c r="Q4068" s="6"/>
      <c r="R4068" s="6"/>
      <c r="S4068" s="6"/>
      <c r="T4068" s="6"/>
      <c r="U4068" s="6"/>
      <c r="V4068" s="6"/>
      <c r="W4068" s="6"/>
    </row>
    <row r="4069" spans="1:23" x14ac:dyDescent="0.25">
      <c r="A4069" s="79"/>
      <c r="J4069" s="6">
        <v>7</v>
      </c>
      <c r="K4069" s="6"/>
      <c r="L4069" s="6"/>
      <c r="M4069" s="6"/>
      <c r="N4069" s="6"/>
      <c r="O4069" s="6"/>
      <c r="P4069" s="6"/>
      <c r="Q4069" s="6"/>
      <c r="R4069" s="6"/>
      <c r="S4069" s="6"/>
      <c r="T4069" s="6"/>
      <c r="U4069" s="6"/>
      <c r="V4069" s="6"/>
      <c r="W4069" s="6"/>
    </row>
    <row r="4070" spans="1:23" ht="25.5" x14ac:dyDescent="0.25">
      <c r="A4070" s="81" t="s">
        <v>595</v>
      </c>
      <c r="J4070" s="6">
        <v>8</v>
      </c>
      <c r="K4070" s="6"/>
      <c r="L4070" s="6"/>
      <c r="M4070" s="6"/>
      <c r="N4070" s="6"/>
      <c r="O4070" s="6"/>
      <c r="P4070" s="6"/>
      <c r="Q4070" s="6"/>
      <c r="R4070" s="6"/>
      <c r="S4070" s="6"/>
      <c r="T4070" s="6"/>
      <c r="U4070" s="6"/>
      <c r="V4070" s="6"/>
      <c r="W4070" s="6"/>
    </row>
    <row r="4071" spans="1:23" x14ac:dyDescent="0.25">
      <c r="A4071" s="81"/>
      <c r="J4071" s="6">
        <v>9</v>
      </c>
      <c r="K4071" s="6"/>
      <c r="L4071" s="6"/>
      <c r="M4071" s="6"/>
      <c r="N4071" s="6"/>
      <c r="O4071" s="6"/>
      <c r="P4071" s="6"/>
      <c r="Q4071" s="6"/>
      <c r="R4071" s="6"/>
      <c r="S4071" s="6"/>
      <c r="T4071" s="6"/>
      <c r="U4071" s="6"/>
      <c r="V4071" s="6"/>
      <c r="W4071" s="6"/>
    </row>
    <row r="4072" spans="1:23" x14ac:dyDescent="0.25">
      <c r="A4072" s="65"/>
      <c r="J4072" s="6">
        <v>10</v>
      </c>
      <c r="K4072" s="6"/>
      <c r="L4072" s="6"/>
      <c r="M4072" s="6"/>
      <c r="N4072" s="6"/>
      <c r="O4072" s="6"/>
      <c r="P4072" s="6"/>
      <c r="Q4072" s="6"/>
      <c r="R4072" s="6"/>
      <c r="S4072" s="6"/>
      <c r="T4072" s="6"/>
      <c r="U4072" s="6"/>
      <c r="V4072" s="6"/>
      <c r="W4072" s="6"/>
    </row>
    <row r="4073" spans="1:23" x14ac:dyDescent="0.25">
      <c r="A4073" s="65"/>
      <c r="J4073" s="6">
        <v>11</v>
      </c>
      <c r="K4073" s="6"/>
      <c r="L4073" s="6"/>
      <c r="M4073" s="6"/>
      <c r="N4073" s="6"/>
      <c r="O4073" s="6"/>
      <c r="P4073" s="6"/>
      <c r="Q4073" s="6"/>
      <c r="R4073" s="6"/>
      <c r="S4073" s="6"/>
      <c r="T4073" s="6"/>
      <c r="U4073" s="6"/>
      <c r="V4073" s="6"/>
      <c r="W4073" s="6"/>
    </row>
    <row r="4074" spans="1:23" x14ac:dyDescent="0.25">
      <c r="A4074" s="79"/>
      <c r="J4074" s="6">
        <v>12</v>
      </c>
      <c r="K4074" s="6"/>
      <c r="L4074" s="6"/>
      <c r="M4074" s="6"/>
      <c r="N4074" s="6"/>
      <c r="O4074" s="6"/>
      <c r="P4074" s="6"/>
      <c r="Q4074" s="6"/>
      <c r="R4074" s="6"/>
      <c r="S4074" s="6"/>
      <c r="T4074" s="6"/>
      <c r="U4074" s="6"/>
      <c r="V4074" s="6"/>
      <c r="W4074" s="6"/>
    </row>
    <row r="4075" spans="1:23" x14ac:dyDescent="0.25">
      <c r="A4075" s="79"/>
      <c r="J4075" s="6">
        <v>13</v>
      </c>
      <c r="K4075" s="6"/>
      <c r="L4075" s="6"/>
      <c r="M4075" s="6"/>
      <c r="N4075" s="6"/>
      <c r="O4075" s="6"/>
      <c r="P4075" s="6"/>
      <c r="Q4075" s="6"/>
      <c r="R4075" s="6"/>
      <c r="S4075" s="6"/>
      <c r="T4075" s="6"/>
      <c r="U4075" s="6"/>
      <c r="V4075" s="6"/>
      <c r="W4075" s="6"/>
    </row>
    <row r="4076" spans="1:23" x14ac:dyDescent="0.25">
      <c r="J4076" s="6">
        <v>14</v>
      </c>
      <c r="K4076" s="6"/>
      <c r="L4076" s="6"/>
      <c r="M4076" s="6"/>
      <c r="N4076" s="6"/>
      <c r="O4076" s="6"/>
      <c r="P4076" s="6"/>
      <c r="Q4076" s="6"/>
      <c r="R4076" s="6"/>
      <c r="S4076" s="6"/>
      <c r="T4076" s="6"/>
      <c r="U4076" s="6"/>
      <c r="V4076" s="6"/>
      <c r="W4076" s="6"/>
    </row>
    <row r="4077" spans="1:23" x14ac:dyDescent="0.25">
      <c r="A4077" s="80"/>
      <c r="J4077" s="6">
        <v>15</v>
      </c>
      <c r="K4077" s="6"/>
      <c r="L4077" s="6"/>
      <c r="M4077" s="6"/>
      <c r="N4077" s="6"/>
      <c r="O4077" s="6"/>
      <c r="P4077" s="6"/>
      <c r="Q4077" s="6"/>
      <c r="R4077" s="6"/>
      <c r="S4077" s="6"/>
      <c r="T4077" s="6"/>
      <c r="U4077" s="6"/>
      <c r="V4077" s="6"/>
      <c r="W4077" s="6"/>
    </row>
    <row r="4078" spans="1:23" ht="31.5" x14ac:dyDescent="0.25">
      <c r="A4078" s="64" t="s">
        <v>590</v>
      </c>
      <c r="J4078" s="6">
        <v>16</v>
      </c>
      <c r="K4078" s="6"/>
      <c r="L4078" s="6"/>
      <c r="M4078" s="6"/>
      <c r="N4078" s="6"/>
      <c r="O4078" s="6"/>
      <c r="P4078" s="6"/>
      <c r="Q4078" s="6"/>
      <c r="R4078" s="6"/>
      <c r="S4078" s="6"/>
      <c r="T4078" s="6"/>
      <c r="U4078" s="6"/>
      <c r="V4078" s="6"/>
      <c r="W4078" s="6"/>
    </row>
    <row r="4079" spans="1:23" x14ac:dyDescent="0.25">
      <c r="A4079" s="79"/>
      <c r="J4079" s="6">
        <v>17</v>
      </c>
      <c r="K4079" s="6"/>
      <c r="L4079" s="6"/>
      <c r="M4079" s="6"/>
      <c r="N4079" s="6"/>
      <c r="O4079" s="6"/>
      <c r="P4079" s="6"/>
      <c r="Q4079" s="6"/>
      <c r="R4079" s="6"/>
      <c r="S4079" s="6"/>
      <c r="T4079" s="6"/>
      <c r="U4079" s="6"/>
      <c r="V4079" s="6"/>
      <c r="W4079" s="6"/>
    </row>
    <row r="4080" spans="1:23" ht="25.5" x14ac:dyDescent="0.25">
      <c r="A4080" s="81" t="s">
        <v>595</v>
      </c>
      <c r="J4080" s="6">
        <v>18</v>
      </c>
      <c r="K4080" s="6"/>
      <c r="L4080" s="6"/>
      <c r="M4080" s="6"/>
      <c r="N4080" s="6"/>
      <c r="O4080" s="6"/>
      <c r="P4080" s="6"/>
      <c r="Q4080" s="6"/>
      <c r="R4080" s="6"/>
      <c r="S4080" s="6"/>
      <c r="T4080" s="6"/>
      <c r="U4080" s="6"/>
      <c r="V4080" s="6"/>
      <c r="W4080" s="6"/>
    </row>
    <row r="4081" spans="1:23" x14ac:dyDescent="0.25">
      <c r="A4081" s="81"/>
      <c r="J4081" s="6">
        <v>19</v>
      </c>
      <c r="K4081" s="6"/>
      <c r="L4081" s="6"/>
      <c r="M4081" s="6"/>
      <c r="N4081" s="6"/>
      <c r="O4081" s="6"/>
      <c r="P4081" s="6"/>
      <c r="Q4081" s="6"/>
      <c r="R4081" s="6"/>
      <c r="S4081" s="6"/>
      <c r="T4081" s="6"/>
      <c r="U4081" s="6"/>
      <c r="V4081" s="6"/>
      <c r="W4081" s="6"/>
    </row>
    <row r="4082" spans="1:23" ht="89.25" x14ac:dyDescent="0.25">
      <c r="A4082" s="81" t="s">
        <v>914</v>
      </c>
      <c r="J4082" s="6">
        <v>20</v>
      </c>
      <c r="K4082" s="6"/>
      <c r="L4082" s="6"/>
      <c r="M4082" s="6"/>
      <c r="N4082" s="6"/>
      <c r="O4082" s="6"/>
      <c r="P4082" s="6"/>
      <c r="Q4082" s="6"/>
      <c r="R4082" s="6"/>
      <c r="S4082" s="6"/>
      <c r="T4082" s="6"/>
      <c r="U4082" s="6"/>
      <c r="V4082" s="6"/>
      <c r="W4082" s="6"/>
    </row>
    <row r="4083" spans="1:23" x14ac:dyDescent="0.25">
      <c r="A4083" s="65"/>
      <c r="J4083" s="6">
        <v>21</v>
      </c>
      <c r="K4083" s="6"/>
      <c r="L4083" s="6"/>
      <c r="M4083" s="6"/>
      <c r="N4083" s="6"/>
      <c r="O4083" s="6"/>
      <c r="P4083" s="6"/>
      <c r="Q4083" s="6"/>
      <c r="R4083" s="6"/>
      <c r="S4083" s="6"/>
      <c r="T4083" s="6"/>
      <c r="U4083" s="6"/>
      <c r="V4083" s="6"/>
      <c r="W4083" s="6"/>
    </row>
    <row r="4084" spans="1:23" x14ac:dyDescent="0.25">
      <c r="A4084" s="65"/>
      <c r="J4084" s="6">
        <v>22</v>
      </c>
      <c r="K4084" s="6"/>
      <c r="L4084" s="6"/>
      <c r="M4084" s="6"/>
      <c r="N4084" s="6"/>
      <c r="O4084" s="6"/>
      <c r="P4084" s="6"/>
      <c r="Q4084" s="6"/>
      <c r="R4084" s="6"/>
      <c r="S4084" s="6"/>
      <c r="T4084" s="6"/>
      <c r="U4084" s="6"/>
      <c r="V4084" s="6"/>
      <c r="W4084" s="6"/>
    </row>
    <row r="4085" spans="1:23" ht="140.25" x14ac:dyDescent="0.25">
      <c r="A4085" s="96" t="s">
        <v>624</v>
      </c>
      <c r="B4085" s="97" t="s">
        <v>625</v>
      </c>
      <c r="J4085" s="6">
        <v>23</v>
      </c>
      <c r="K4085" s="6"/>
      <c r="L4085" s="6"/>
      <c r="M4085" s="6"/>
      <c r="N4085" s="6"/>
      <c r="O4085" s="6"/>
      <c r="P4085" s="6"/>
      <c r="Q4085" s="6"/>
      <c r="R4085" s="6"/>
      <c r="S4085" s="6"/>
      <c r="T4085" s="6"/>
      <c r="U4085" s="6"/>
      <c r="V4085" s="6"/>
      <c r="W4085" s="6"/>
    </row>
    <row r="4086" spans="1:23" ht="15.75" thickBot="1" x14ac:dyDescent="0.3">
      <c r="A4086" s="65"/>
      <c r="J4086" s="6">
        <v>24</v>
      </c>
      <c r="K4086" s="6"/>
      <c r="L4086" s="6"/>
      <c r="M4086" s="6"/>
      <c r="N4086" s="6"/>
      <c r="O4086" s="6"/>
      <c r="P4086" s="6"/>
      <c r="Q4086" s="6"/>
      <c r="R4086" s="6"/>
      <c r="S4086" s="6"/>
      <c r="T4086" s="6"/>
      <c r="U4086" s="6"/>
      <c r="V4086" s="6"/>
      <c r="W4086" s="6"/>
    </row>
    <row r="4087" spans="1:23" ht="15.75" thickBot="1" x14ac:dyDescent="0.3">
      <c r="A4087" s="88" t="s">
        <v>626</v>
      </c>
      <c r="B4087" s="89">
        <v>0.05</v>
      </c>
      <c r="J4087" s="6">
        <v>25</v>
      </c>
      <c r="K4087" s="6"/>
      <c r="L4087" s="6"/>
      <c r="M4087" s="6"/>
      <c r="N4087" s="6"/>
      <c r="O4087" s="6"/>
      <c r="P4087" s="6"/>
      <c r="Q4087" s="6"/>
      <c r="R4087" s="6"/>
      <c r="S4087" s="6"/>
      <c r="T4087" s="6"/>
      <c r="U4087" s="6"/>
      <c r="V4087" s="6"/>
      <c r="W4087" s="6"/>
    </row>
    <row r="4088" spans="1:23" ht="39" thickBot="1" x14ac:dyDescent="0.3">
      <c r="A4088" s="110" t="s">
        <v>627</v>
      </c>
      <c r="B4088" s="74">
        <v>18</v>
      </c>
      <c r="J4088" s="6">
        <v>26</v>
      </c>
      <c r="K4088" s="6"/>
      <c r="L4088" s="6"/>
      <c r="M4088" s="6"/>
      <c r="N4088" s="6"/>
      <c r="O4088" s="6"/>
      <c r="P4088" s="6"/>
      <c r="Q4088" s="6"/>
      <c r="R4088" s="6"/>
      <c r="S4088" s="6"/>
      <c r="T4088" s="6"/>
      <c r="U4088" s="6"/>
      <c r="V4088" s="6"/>
      <c r="W4088" s="6"/>
    </row>
    <row r="4089" spans="1:23" ht="39" thickBot="1" x14ac:dyDescent="0.3">
      <c r="A4089" s="110" t="s">
        <v>628</v>
      </c>
      <c r="B4089" s="74">
        <v>26.10069</v>
      </c>
      <c r="J4089" s="6">
        <v>27</v>
      </c>
      <c r="K4089" s="6"/>
      <c r="L4089" s="6"/>
      <c r="M4089" s="6"/>
      <c r="N4089" s="6"/>
      <c r="O4089" s="6"/>
      <c r="P4089" s="6"/>
      <c r="Q4089" s="6"/>
      <c r="R4089" s="6"/>
      <c r="S4089" s="6"/>
      <c r="T4089" s="6"/>
      <c r="U4089" s="6"/>
      <c r="V4089" s="6"/>
      <c r="W4089" s="6"/>
    </row>
    <row r="4090" spans="1:23" ht="64.5" thickBot="1" x14ac:dyDescent="0.3">
      <c r="A4090" s="110" t="s">
        <v>629</v>
      </c>
      <c r="B4090" s="74">
        <v>2.97105</v>
      </c>
      <c r="J4090" s="6">
        <v>28</v>
      </c>
      <c r="K4090" s="6"/>
      <c r="L4090" s="6"/>
      <c r="M4090" s="6"/>
      <c r="N4090" s="6"/>
      <c r="O4090" s="6"/>
      <c r="P4090" s="6"/>
      <c r="Q4090" s="6"/>
      <c r="R4090" s="6"/>
      <c r="S4090" s="6"/>
      <c r="T4090" s="6"/>
      <c r="U4090" s="6"/>
      <c r="V4090" s="6"/>
      <c r="W4090" s="6"/>
    </row>
    <row r="4091" spans="1:23" ht="38.25" x14ac:dyDescent="0.25">
      <c r="A4091" s="109" t="s">
        <v>630</v>
      </c>
      <c r="B4091" s="78">
        <v>3.7947000000000002</v>
      </c>
      <c r="J4091" s="6">
        <v>29</v>
      </c>
      <c r="K4091" s="6"/>
      <c r="L4091" s="6"/>
      <c r="M4091" s="6"/>
      <c r="N4091" s="6"/>
      <c r="O4091" s="6"/>
      <c r="P4091" s="6"/>
      <c r="Q4091" s="6"/>
      <c r="R4091" s="6"/>
      <c r="S4091" s="6"/>
      <c r="T4091" s="6"/>
      <c r="U4091" s="6"/>
      <c r="V4091" s="6"/>
      <c r="W4091" s="6"/>
    </row>
    <row r="4092" spans="1:23" ht="15.75" thickBot="1" x14ac:dyDescent="0.3">
      <c r="A4092" s="65"/>
      <c r="J4092" s="6">
        <v>30</v>
      </c>
      <c r="K4092" s="6"/>
      <c r="L4092" s="6"/>
      <c r="M4092" s="6"/>
      <c r="N4092" s="6"/>
      <c r="O4092" s="6"/>
      <c r="P4092" s="6"/>
      <c r="Q4092" s="6"/>
      <c r="R4092" s="6"/>
      <c r="S4092" s="6"/>
      <c r="T4092" s="6"/>
      <c r="U4092" s="6"/>
      <c r="V4092" s="6"/>
      <c r="W4092" s="6"/>
    </row>
    <row r="4093" spans="1:23" x14ac:dyDescent="0.25">
      <c r="A4093" s="254" t="s">
        <v>631</v>
      </c>
      <c r="B4093" s="255"/>
      <c r="C4093" s="255"/>
      <c r="D4093" s="255"/>
      <c r="J4093" s="6">
        <v>31</v>
      </c>
      <c r="K4093" s="6"/>
      <c r="L4093" s="6"/>
      <c r="M4093" s="6"/>
      <c r="N4093" s="6"/>
      <c r="O4093" s="6"/>
      <c r="P4093" s="6"/>
      <c r="Q4093" s="6"/>
      <c r="R4093" s="6"/>
      <c r="S4093" s="6"/>
      <c r="T4093" s="6"/>
      <c r="U4093" s="6"/>
      <c r="V4093" s="6"/>
      <c r="W4093" s="6"/>
    </row>
    <row r="4094" spans="1:23" x14ac:dyDescent="0.25">
      <c r="A4094" s="262" t="s">
        <v>632</v>
      </c>
      <c r="B4094" s="263"/>
      <c r="C4094" s="263"/>
      <c r="D4094" s="263"/>
      <c r="J4094" s="6">
        <v>32</v>
      </c>
      <c r="K4094" s="6"/>
      <c r="L4094" s="6"/>
      <c r="M4094" s="6"/>
      <c r="N4094" s="6"/>
      <c r="O4094" s="6"/>
      <c r="P4094" s="6"/>
      <c r="Q4094" s="6"/>
      <c r="R4094" s="6"/>
      <c r="S4094" s="6"/>
      <c r="T4094" s="6"/>
      <c r="U4094" s="6"/>
      <c r="V4094" s="6"/>
      <c r="W4094" s="6"/>
    </row>
    <row r="4095" spans="1:23" ht="15.75" thickBot="1" x14ac:dyDescent="0.3">
      <c r="A4095" s="256" t="s">
        <v>633</v>
      </c>
      <c r="B4095" s="257"/>
      <c r="C4095" s="257"/>
      <c r="D4095" s="257"/>
      <c r="J4095" s="6">
        <v>33</v>
      </c>
      <c r="K4095" s="6"/>
      <c r="L4095" s="6"/>
      <c r="M4095" s="6"/>
      <c r="N4095" s="6"/>
      <c r="O4095" s="6"/>
      <c r="P4095" s="6"/>
      <c r="Q4095" s="6"/>
      <c r="R4095" s="6"/>
      <c r="S4095" s="6"/>
      <c r="T4095" s="6"/>
      <c r="U4095" s="6"/>
      <c r="V4095" s="6"/>
      <c r="W4095" s="6"/>
    </row>
    <row r="4096" spans="1:23" ht="27" thickBot="1" x14ac:dyDescent="0.3">
      <c r="A4096" s="98" t="s">
        <v>634</v>
      </c>
      <c r="B4096" s="83" t="s">
        <v>635</v>
      </c>
      <c r="C4096" s="83" t="s">
        <v>566</v>
      </c>
      <c r="D4096" s="85" t="s">
        <v>592</v>
      </c>
      <c r="K4096" s="121" t="s">
        <v>1123</v>
      </c>
      <c r="L4096" s="121" t="s">
        <v>1124</v>
      </c>
      <c r="M4096" s="121" t="str">
        <f>A4082</f>
        <v>Prueba del rango estudentizado de Tukey (HSD) para NFTCM4</v>
      </c>
      <c r="N4096" s="120"/>
      <c r="S4096" s="122" t="str">
        <f>K4096</f>
        <v>Factor</v>
      </c>
      <c r="T4096" s="122" t="str">
        <f>L4096</f>
        <v>Nivel</v>
      </c>
      <c r="U4096" s="114"/>
      <c r="V4096" s="123"/>
      <c r="W4096" s="6"/>
    </row>
    <row r="4097" spans="1:23" ht="16.5" thickBot="1" x14ac:dyDescent="0.3">
      <c r="A4097" s="99" t="s">
        <v>592</v>
      </c>
      <c r="B4097" s="68">
        <v>4.625</v>
      </c>
      <c r="C4097" s="68">
        <v>16</v>
      </c>
      <c r="D4097" s="86" t="s">
        <v>45</v>
      </c>
      <c r="J4097" s="6"/>
      <c r="K4097" s="228" t="s">
        <v>1125</v>
      </c>
      <c r="L4097" s="124" t="str">
        <f>D4097</f>
        <v>Con</v>
      </c>
      <c r="M4097" s="125">
        <f>B4097</f>
        <v>4.625</v>
      </c>
      <c r="N4097" s="125" t="str">
        <f>A4097</f>
        <v>A</v>
      </c>
      <c r="S4097" s="230" t="str">
        <f>K4097</f>
        <v>Enmienda (A)</v>
      </c>
      <c r="T4097" s="126" t="str">
        <f>L4097</f>
        <v>Con</v>
      </c>
      <c r="U4097" s="127">
        <f>M4097</f>
        <v>4.625</v>
      </c>
      <c r="V4097" s="128" t="str">
        <f>N4097</f>
        <v>A</v>
      </c>
      <c r="W4097" s="6"/>
    </row>
    <row r="4098" spans="1:23" ht="16.5" thickBot="1" x14ac:dyDescent="0.3">
      <c r="A4098" s="99" t="s">
        <v>592</v>
      </c>
      <c r="B4098" s="68"/>
      <c r="C4098" s="68"/>
      <c r="D4098" s="86"/>
      <c r="J4098" s="6"/>
      <c r="K4098" s="229"/>
      <c r="L4098" s="124" t="str">
        <f>D4099</f>
        <v>Sin</v>
      </c>
      <c r="M4098" s="125">
        <f>B4099</f>
        <v>2.6880000000000002</v>
      </c>
      <c r="N4098" s="125" t="str">
        <f>A4099</f>
        <v>A</v>
      </c>
      <c r="S4098" s="227"/>
      <c r="T4098" s="129" t="str">
        <f>L4098</f>
        <v>Sin</v>
      </c>
      <c r="U4098" s="130">
        <f>M4098</f>
        <v>2.6880000000000002</v>
      </c>
      <c r="V4098" s="131" t="str">
        <f>N4098</f>
        <v>A</v>
      </c>
      <c r="W4098" s="6"/>
    </row>
    <row r="4099" spans="1:23" x14ac:dyDescent="0.25">
      <c r="A4099" s="100" t="s">
        <v>592</v>
      </c>
      <c r="B4099" s="77">
        <v>2.6880000000000002</v>
      </c>
      <c r="C4099" s="77">
        <v>16</v>
      </c>
      <c r="D4099" s="87" t="s">
        <v>47</v>
      </c>
      <c r="J4099" s="6">
        <v>1</v>
      </c>
      <c r="K4099" s="6"/>
      <c r="L4099" s="6"/>
      <c r="M4099" s="6"/>
      <c r="N4099" s="6"/>
      <c r="O4099" s="6"/>
      <c r="P4099" s="6"/>
      <c r="Q4099" s="6"/>
      <c r="R4099" s="6"/>
      <c r="S4099" s="6"/>
      <c r="T4099" s="6"/>
      <c r="U4099" s="6"/>
      <c r="V4099" s="6"/>
      <c r="W4099" s="6"/>
    </row>
    <row r="4100" spans="1:23" x14ac:dyDescent="0.25">
      <c r="A4100" s="79"/>
      <c r="J4100" s="6">
        <v>2</v>
      </c>
      <c r="K4100" s="6"/>
      <c r="L4100" s="6"/>
      <c r="M4100" s="6"/>
      <c r="N4100" s="6"/>
      <c r="O4100" s="6"/>
      <c r="P4100" s="6"/>
      <c r="Q4100" s="6"/>
      <c r="R4100" s="6"/>
      <c r="S4100" s="6"/>
      <c r="T4100" s="6"/>
      <c r="U4100" s="6"/>
      <c r="V4100" s="6"/>
      <c r="W4100" s="6"/>
    </row>
    <row r="4101" spans="1:23" x14ac:dyDescent="0.25">
      <c r="A4101" s="79"/>
      <c r="J4101" s="6">
        <v>3</v>
      </c>
      <c r="K4101" s="6"/>
      <c r="L4101" s="6"/>
      <c r="M4101" s="6"/>
      <c r="N4101" s="6"/>
      <c r="O4101" s="6"/>
      <c r="P4101" s="6"/>
      <c r="Q4101" s="6"/>
      <c r="R4101" s="6"/>
      <c r="S4101" s="6"/>
      <c r="T4101" s="6"/>
      <c r="U4101" s="6"/>
      <c r="V4101" s="6"/>
      <c r="W4101" s="6"/>
    </row>
    <row r="4102" spans="1:23" x14ac:dyDescent="0.25">
      <c r="J4102" s="6">
        <v>4</v>
      </c>
      <c r="K4102" s="6"/>
      <c r="L4102" s="6"/>
      <c r="M4102" s="6"/>
      <c r="N4102" s="6"/>
      <c r="O4102" s="6"/>
      <c r="P4102" s="6"/>
      <c r="Q4102" s="6"/>
      <c r="R4102" s="6"/>
      <c r="S4102" s="6"/>
      <c r="T4102" s="6"/>
      <c r="U4102" s="6"/>
      <c r="V4102" s="6"/>
      <c r="W4102" s="6"/>
    </row>
    <row r="4103" spans="1:23" x14ac:dyDescent="0.25">
      <c r="A4103" s="80"/>
      <c r="J4103" s="6">
        <v>5</v>
      </c>
      <c r="K4103" s="6"/>
      <c r="L4103" s="6"/>
      <c r="M4103" s="6"/>
      <c r="N4103" s="6"/>
      <c r="O4103" s="6"/>
      <c r="P4103" s="6"/>
      <c r="Q4103" s="6"/>
      <c r="R4103" s="6"/>
      <c r="S4103" s="6"/>
      <c r="T4103" s="6"/>
      <c r="U4103" s="6"/>
      <c r="V4103" s="6"/>
    </row>
    <row r="4104" spans="1:23" ht="31.5" x14ac:dyDescent="0.25">
      <c r="A4104" s="64" t="s">
        <v>590</v>
      </c>
      <c r="J4104" s="6">
        <v>6</v>
      </c>
      <c r="K4104" s="6"/>
      <c r="L4104" s="6"/>
      <c r="M4104" s="6"/>
      <c r="N4104" s="6"/>
      <c r="O4104" s="6"/>
      <c r="P4104" s="6"/>
      <c r="Q4104" s="6"/>
      <c r="R4104" s="6"/>
      <c r="S4104" s="6"/>
      <c r="T4104" s="6"/>
      <c r="U4104" s="6"/>
      <c r="V4104" s="6"/>
    </row>
    <row r="4105" spans="1:23" x14ac:dyDescent="0.25">
      <c r="A4105" s="79"/>
      <c r="J4105" s="6">
        <v>7</v>
      </c>
      <c r="K4105" s="6"/>
      <c r="L4105" s="6"/>
      <c r="M4105" s="6"/>
      <c r="N4105" s="6"/>
      <c r="O4105" s="6"/>
      <c r="P4105" s="6"/>
      <c r="Q4105" s="6"/>
      <c r="R4105" s="6"/>
      <c r="S4105" s="6"/>
      <c r="T4105" s="6"/>
      <c r="U4105" s="6"/>
      <c r="V4105" s="6"/>
    </row>
    <row r="4106" spans="1:23" ht="25.5" x14ac:dyDescent="0.25">
      <c r="A4106" s="81" t="s">
        <v>595</v>
      </c>
      <c r="J4106" s="6">
        <v>8</v>
      </c>
      <c r="K4106" s="6"/>
      <c r="L4106" s="6"/>
      <c r="M4106" s="6"/>
      <c r="N4106" s="6"/>
      <c r="O4106" s="6"/>
      <c r="P4106" s="6"/>
      <c r="Q4106" s="6"/>
      <c r="R4106" s="6"/>
      <c r="S4106" s="6"/>
      <c r="T4106" s="6"/>
      <c r="U4106" s="6"/>
      <c r="V4106" s="6"/>
    </row>
    <row r="4107" spans="1:23" x14ac:dyDescent="0.25">
      <c r="A4107" s="81"/>
      <c r="J4107" s="6">
        <v>9</v>
      </c>
      <c r="K4107" s="6"/>
      <c r="L4107" s="6"/>
      <c r="M4107" s="6"/>
      <c r="N4107" s="6"/>
      <c r="O4107" s="6"/>
      <c r="P4107" s="6"/>
      <c r="Q4107" s="6"/>
      <c r="R4107" s="6"/>
      <c r="S4107" s="6"/>
      <c r="T4107" s="6"/>
      <c r="U4107" s="6"/>
      <c r="V4107" s="6"/>
    </row>
    <row r="4108" spans="1:23" x14ac:dyDescent="0.25">
      <c r="A4108" s="65"/>
      <c r="J4108" s="6">
        <v>10</v>
      </c>
      <c r="K4108" s="6"/>
      <c r="L4108" s="6"/>
      <c r="M4108" s="6"/>
      <c r="N4108" s="6"/>
      <c r="O4108" s="6"/>
      <c r="P4108" s="6"/>
      <c r="Q4108" s="6"/>
      <c r="R4108" s="6"/>
      <c r="S4108" s="6"/>
      <c r="T4108" s="6"/>
      <c r="U4108" s="6"/>
      <c r="V4108" s="6"/>
    </row>
    <row r="4109" spans="1:23" x14ac:dyDescent="0.25">
      <c r="A4109" s="65"/>
      <c r="J4109" s="6">
        <v>11</v>
      </c>
      <c r="K4109" s="6"/>
      <c r="L4109" s="6"/>
      <c r="M4109" s="6"/>
      <c r="N4109" s="6"/>
      <c r="O4109" s="6"/>
      <c r="P4109" s="6"/>
      <c r="Q4109" s="6"/>
      <c r="R4109" s="6"/>
      <c r="S4109" s="6"/>
      <c r="T4109" s="6"/>
      <c r="U4109" s="6"/>
      <c r="V4109" s="6"/>
    </row>
    <row r="4110" spans="1:23" x14ac:dyDescent="0.25">
      <c r="A4110" s="79"/>
      <c r="J4110" s="6">
        <v>12</v>
      </c>
      <c r="K4110" s="6"/>
      <c r="L4110" s="6"/>
      <c r="M4110" s="6"/>
      <c r="N4110" s="6"/>
      <c r="O4110" s="6"/>
      <c r="P4110" s="6"/>
      <c r="Q4110" s="6"/>
      <c r="R4110" s="6"/>
      <c r="S4110" s="6"/>
      <c r="T4110" s="6"/>
      <c r="U4110" s="6"/>
      <c r="V4110" s="6"/>
    </row>
    <row r="4111" spans="1:23" x14ac:dyDescent="0.25">
      <c r="A4111" s="79"/>
      <c r="J4111" s="6">
        <v>13</v>
      </c>
      <c r="K4111" s="6"/>
      <c r="L4111" s="6"/>
      <c r="M4111" s="6"/>
      <c r="N4111" s="6"/>
      <c r="O4111" s="6"/>
      <c r="P4111" s="6"/>
      <c r="Q4111" s="6"/>
      <c r="R4111" s="6"/>
      <c r="S4111" s="6"/>
      <c r="T4111" s="6"/>
      <c r="U4111" s="6"/>
      <c r="V4111" s="6"/>
    </row>
    <row r="4112" spans="1:23" x14ac:dyDescent="0.25">
      <c r="J4112" s="6">
        <v>14</v>
      </c>
      <c r="K4112" s="6"/>
      <c r="L4112" s="6"/>
      <c r="M4112" s="6"/>
      <c r="N4112" s="6"/>
      <c r="O4112" s="6"/>
      <c r="P4112" s="6"/>
      <c r="Q4112" s="6"/>
      <c r="R4112" s="6"/>
      <c r="S4112" s="6"/>
      <c r="T4112" s="6"/>
      <c r="U4112" s="6"/>
      <c r="V4112" s="6"/>
    </row>
    <row r="4113" spans="1:22" x14ac:dyDescent="0.25">
      <c r="A4113" s="80"/>
      <c r="J4113" s="6">
        <v>15</v>
      </c>
      <c r="K4113" s="6"/>
      <c r="L4113" s="6"/>
      <c r="M4113" s="6"/>
      <c r="N4113" s="6"/>
      <c r="O4113" s="6"/>
      <c r="P4113" s="6"/>
      <c r="Q4113" s="6"/>
      <c r="R4113" s="6"/>
      <c r="S4113" s="6"/>
      <c r="T4113" s="6"/>
      <c r="U4113" s="6"/>
      <c r="V4113" s="6"/>
    </row>
    <row r="4114" spans="1:22" ht="31.5" x14ac:dyDescent="0.25">
      <c r="A4114" s="64" t="s">
        <v>590</v>
      </c>
      <c r="J4114" s="6">
        <v>16</v>
      </c>
      <c r="K4114" s="6"/>
      <c r="L4114" s="6"/>
      <c r="M4114" s="6"/>
      <c r="N4114" s="6"/>
      <c r="O4114" s="6"/>
      <c r="P4114" s="6"/>
      <c r="Q4114" s="6"/>
      <c r="R4114" s="6"/>
      <c r="S4114" s="6"/>
      <c r="T4114" s="6"/>
      <c r="U4114" s="6"/>
      <c r="V4114" s="6"/>
    </row>
    <row r="4115" spans="1:22" x14ac:dyDescent="0.25">
      <c r="A4115" s="79"/>
      <c r="J4115" s="6">
        <v>17</v>
      </c>
      <c r="K4115" s="6"/>
      <c r="L4115" s="6"/>
      <c r="M4115" s="6"/>
      <c r="N4115" s="6"/>
      <c r="O4115" s="6"/>
      <c r="P4115" s="6"/>
      <c r="Q4115" s="6"/>
      <c r="R4115" s="6"/>
      <c r="S4115" s="6"/>
      <c r="T4115" s="6"/>
      <c r="U4115" s="6"/>
      <c r="V4115" s="6"/>
    </row>
    <row r="4116" spans="1:22" ht="25.5" x14ac:dyDescent="0.25">
      <c r="A4116" s="81" t="s">
        <v>595</v>
      </c>
      <c r="J4116" s="6">
        <v>18</v>
      </c>
      <c r="K4116" s="6"/>
      <c r="L4116" s="6"/>
      <c r="M4116" s="6"/>
      <c r="N4116" s="6"/>
      <c r="O4116" s="6"/>
      <c r="P4116" s="6"/>
      <c r="Q4116" s="6"/>
      <c r="R4116" s="6"/>
      <c r="S4116" s="6"/>
      <c r="T4116" s="6"/>
      <c r="U4116" s="6"/>
      <c r="V4116" s="6"/>
    </row>
    <row r="4117" spans="1:22" x14ac:dyDescent="0.25">
      <c r="A4117" s="81"/>
      <c r="J4117" s="6">
        <v>19</v>
      </c>
      <c r="K4117" s="6"/>
      <c r="L4117" s="6"/>
      <c r="M4117" s="6"/>
      <c r="N4117" s="6"/>
      <c r="O4117" s="6"/>
      <c r="P4117" s="6"/>
      <c r="Q4117" s="6"/>
      <c r="R4117" s="6"/>
      <c r="S4117" s="6"/>
      <c r="T4117" s="6"/>
      <c r="U4117" s="6"/>
      <c r="V4117" s="6"/>
    </row>
    <row r="4118" spans="1:22" ht="89.25" x14ac:dyDescent="0.25">
      <c r="A4118" s="81" t="s">
        <v>915</v>
      </c>
      <c r="J4118" s="6">
        <v>20</v>
      </c>
      <c r="K4118" s="6"/>
      <c r="L4118" s="6"/>
      <c r="M4118" s="6"/>
      <c r="N4118" s="6"/>
      <c r="O4118" s="6"/>
      <c r="P4118" s="6"/>
      <c r="Q4118" s="6"/>
      <c r="R4118" s="6"/>
      <c r="S4118" s="6"/>
      <c r="T4118" s="6"/>
      <c r="U4118" s="6"/>
      <c r="V4118" s="6"/>
    </row>
    <row r="4119" spans="1:22" x14ac:dyDescent="0.25">
      <c r="A4119" s="65"/>
      <c r="J4119" s="6">
        <v>21</v>
      </c>
      <c r="K4119" s="6"/>
      <c r="L4119" s="6"/>
      <c r="M4119" s="6"/>
      <c r="N4119" s="6"/>
      <c r="O4119" s="6"/>
      <c r="P4119" s="6"/>
      <c r="Q4119" s="6"/>
      <c r="R4119" s="6"/>
      <c r="S4119" s="6"/>
      <c r="T4119" s="6"/>
      <c r="U4119" s="6"/>
      <c r="V4119" s="6"/>
    </row>
    <row r="4120" spans="1:22" x14ac:dyDescent="0.25">
      <c r="A4120" s="65"/>
      <c r="J4120" s="6">
        <v>22</v>
      </c>
      <c r="K4120" s="6"/>
      <c r="L4120" s="6"/>
      <c r="M4120" s="6"/>
      <c r="N4120" s="6"/>
      <c r="O4120" s="6"/>
      <c r="P4120" s="6"/>
      <c r="Q4120" s="6"/>
      <c r="R4120" s="6"/>
      <c r="S4120" s="6"/>
      <c r="T4120" s="6"/>
      <c r="U4120" s="6"/>
      <c r="V4120" s="6"/>
    </row>
    <row r="4121" spans="1:22" ht="140.25" x14ac:dyDescent="0.25">
      <c r="A4121" s="96" t="s">
        <v>624</v>
      </c>
      <c r="B4121" s="97" t="s">
        <v>625</v>
      </c>
      <c r="J4121" s="6">
        <v>23</v>
      </c>
      <c r="K4121" s="6"/>
      <c r="L4121" s="6"/>
      <c r="M4121" s="6"/>
      <c r="N4121" s="6"/>
      <c r="O4121" s="6"/>
      <c r="P4121" s="6"/>
      <c r="Q4121" s="6"/>
      <c r="R4121" s="6"/>
      <c r="S4121" s="6"/>
      <c r="T4121" s="6"/>
      <c r="U4121" s="6"/>
      <c r="V4121" s="6"/>
    </row>
    <row r="4122" spans="1:22" ht="15.75" thickBot="1" x14ac:dyDescent="0.3">
      <c r="A4122" s="65"/>
      <c r="J4122" s="6">
        <v>24</v>
      </c>
      <c r="K4122" s="6"/>
      <c r="L4122" s="6"/>
      <c r="M4122" s="6"/>
      <c r="N4122" s="6"/>
      <c r="O4122" s="6"/>
      <c r="P4122" s="6"/>
      <c r="Q4122" s="6"/>
      <c r="R4122" s="6"/>
      <c r="S4122" s="6"/>
      <c r="T4122" s="6"/>
      <c r="U4122" s="6"/>
      <c r="V4122" s="6"/>
    </row>
    <row r="4123" spans="1:22" ht="15.75" thickBot="1" x14ac:dyDescent="0.3">
      <c r="A4123" s="88" t="s">
        <v>626</v>
      </c>
      <c r="B4123" s="89">
        <v>0.05</v>
      </c>
      <c r="J4123" s="6">
        <v>25</v>
      </c>
      <c r="K4123" s="6"/>
      <c r="L4123" s="6"/>
      <c r="M4123" s="6"/>
      <c r="N4123" s="6"/>
      <c r="O4123" s="6"/>
      <c r="P4123" s="6"/>
      <c r="Q4123" s="6"/>
      <c r="R4123" s="6"/>
      <c r="S4123" s="6"/>
      <c r="T4123" s="6"/>
      <c r="U4123" s="6"/>
      <c r="V4123" s="6"/>
    </row>
    <row r="4124" spans="1:22" ht="39" thickBot="1" x14ac:dyDescent="0.3">
      <c r="A4124" s="110" t="s">
        <v>627</v>
      </c>
      <c r="B4124" s="74">
        <v>18</v>
      </c>
      <c r="J4124" s="6">
        <v>26</v>
      </c>
      <c r="K4124" s="6"/>
      <c r="L4124" s="6"/>
      <c r="M4124" s="6"/>
      <c r="N4124" s="6"/>
      <c r="O4124" s="6"/>
      <c r="P4124" s="6"/>
      <c r="Q4124" s="6"/>
      <c r="R4124" s="6"/>
      <c r="S4124" s="6"/>
      <c r="T4124" s="6"/>
      <c r="U4124" s="6"/>
      <c r="V4124" s="6"/>
    </row>
    <row r="4125" spans="1:22" ht="39" thickBot="1" x14ac:dyDescent="0.3">
      <c r="A4125" s="110" t="s">
        <v>628</v>
      </c>
      <c r="B4125" s="74">
        <v>4.5555560000000002</v>
      </c>
      <c r="J4125" s="6">
        <v>27</v>
      </c>
      <c r="K4125" s="6"/>
      <c r="L4125" s="6"/>
      <c r="M4125" s="6"/>
      <c r="N4125" s="6"/>
      <c r="O4125" s="6"/>
      <c r="P4125" s="6"/>
      <c r="Q4125" s="6"/>
      <c r="R4125" s="6"/>
      <c r="S4125" s="6"/>
      <c r="T4125" s="6"/>
      <c r="U4125" s="6"/>
      <c r="V4125" s="6"/>
    </row>
    <row r="4126" spans="1:22" ht="64.5" thickBot="1" x14ac:dyDescent="0.3">
      <c r="A4126" s="110" t="s">
        <v>629</v>
      </c>
      <c r="B4126" s="74">
        <v>2.97105</v>
      </c>
      <c r="J4126" s="6">
        <v>28</v>
      </c>
      <c r="K4126" s="6"/>
      <c r="L4126" s="6"/>
      <c r="M4126" s="6"/>
      <c r="N4126" s="6"/>
      <c r="O4126" s="6"/>
      <c r="P4126" s="6"/>
      <c r="Q4126" s="6"/>
      <c r="R4126" s="6"/>
      <c r="S4126" s="6"/>
      <c r="T4126" s="6"/>
      <c r="U4126" s="6"/>
      <c r="V4126" s="6"/>
    </row>
    <row r="4127" spans="1:22" ht="38.25" x14ac:dyDescent="0.25">
      <c r="A4127" s="109" t="s">
        <v>630</v>
      </c>
      <c r="B4127" s="78">
        <v>1.5852999999999999</v>
      </c>
      <c r="J4127" s="6">
        <v>29</v>
      </c>
      <c r="K4127" s="6"/>
      <c r="L4127" s="6"/>
      <c r="M4127" s="6"/>
      <c r="N4127" s="6"/>
      <c r="O4127" s="6"/>
      <c r="P4127" s="6"/>
      <c r="Q4127" s="6"/>
      <c r="R4127" s="6"/>
      <c r="S4127" s="6"/>
      <c r="T4127" s="6"/>
      <c r="U4127" s="6"/>
      <c r="V4127" s="6"/>
    </row>
    <row r="4128" spans="1:22" ht="15.75" thickBot="1" x14ac:dyDescent="0.3">
      <c r="A4128" s="65"/>
      <c r="J4128" s="6">
        <v>30</v>
      </c>
      <c r="K4128" s="6"/>
      <c r="L4128" s="6"/>
      <c r="M4128" s="6"/>
      <c r="N4128" s="6"/>
      <c r="O4128" s="6"/>
      <c r="P4128" s="6"/>
      <c r="Q4128" s="6"/>
      <c r="R4128" s="6"/>
      <c r="S4128" s="6"/>
      <c r="T4128" s="6"/>
      <c r="U4128" s="6"/>
      <c r="V4128" s="6"/>
    </row>
    <row r="4129" spans="1:22" x14ac:dyDescent="0.25">
      <c r="A4129" s="254" t="s">
        <v>631</v>
      </c>
      <c r="B4129" s="255"/>
      <c r="C4129" s="255"/>
      <c r="D4129" s="255"/>
      <c r="J4129" s="6">
        <v>31</v>
      </c>
      <c r="K4129" s="6"/>
      <c r="L4129" s="6"/>
      <c r="M4129" s="6"/>
      <c r="N4129" s="6"/>
      <c r="O4129" s="6"/>
      <c r="P4129" s="6"/>
      <c r="Q4129" s="6"/>
      <c r="R4129" s="6"/>
      <c r="S4129" s="6"/>
      <c r="T4129" s="6"/>
      <c r="U4129" s="6"/>
      <c r="V4129" s="6"/>
    </row>
    <row r="4130" spans="1:22" x14ac:dyDescent="0.25">
      <c r="A4130" s="262" t="s">
        <v>632</v>
      </c>
      <c r="B4130" s="263"/>
      <c r="C4130" s="263"/>
      <c r="D4130" s="263"/>
      <c r="J4130" s="6">
        <v>32</v>
      </c>
      <c r="K4130" s="6"/>
      <c r="L4130" s="6"/>
      <c r="M4130" s="6"/>
      <c r="N4130" s="6"/>
      <c r="O4130" s="6"/>
      <c r="P4130" s="6"/>
      <c r="Q4130" s="6"/>
      <c r="R4130" s="6"/>
      <c r="S4130" s="6"/>
      <c r="T4130" s="6"/>
      <c r="U4130" s="6"/>
      <c r="V4130" s="6"/>
    </row>
    <row r="4131" spans="1:22" ht="15.75" thickBot="1" x14ac:dyDescent="0.3">
      <c r="A4131" s="256" t="s">
        <v>633</v>
      </c>
      <c r="B4131" s="257"/>
      <c r="C4131" s="257"/>
      <c r="D4131" s="257"/>
      <c r="J4131" s="6">
        <v>33</v>
      </c>
      <c r="K4131" s="6"/>
      <c r="L4131" s="6"/>
      <c r="M4131" s="6"/>
      <c r="N4131" s="6"/>
      <c r="O4131" s="6"/>
      <c r="P4131" s="6"/>
      <c r="Q4131" s="6"/>
      <c r="R4131" s="6"/>
      <c r="S4131" s="6"/>
      <c r="T4131" s="6"/>
      <c r="U4131" s="6"/>
      <c r="V4131" s="6"/>
    </row>
    <row r="4132" spans="1:22" ht="27" thickBot="1" x14ac:dyDescent="0.3">
      <c r="A4132" s="98" t="s">
        <v>634</v>
      </c>
      <c r="B4132" s="83" t="s">
        <v>635</v>
      </c>
      <c r="C4132" s="83" t="s">
        <v>566</v>
      </c>
      <c r="D4132" s="85" t="s">
        <v>592</v>
      </c>
      <c r="K4132" s="121" t="s">
        <v>1123</v>
      </c>
      <c r="L4132" s="121" t="s">
        <v>1124</v>
      </c>
      <c r="M4132" s="121" t="str">
        <f>A4118</f>
        <v>Prueba del rango estudentizado de Tukey (HSD) para NFTCM5</v>
      </c>
      <c r="N4132" s="120"/>
      <c r="S4132" s="122" t="str">
        <f>K4132</f>
        <v>Factor</v>
      </c>
      <c r="T4132" s="122" t="str">
        <f>L4132</f>
        <v>Nivel</v>
      </c>
      <c r="U4132" s="114"/>
      <c r="V4132" s="123"/>
    </row>
    <row r="4133" spans="1:22" ht="16.5" thickBot="1" x14ac:dyDescent="0.3">
      <c r="A4133" s="99" t="s">
        <v>592</v>
      </c>
      <c r="B4133" s="68">
        <v>4.75</v>
      </c>
      <c r="C4133" s="68">
        <v>16</v>
      </c>
      <c r="D4133" s="86" t="s">
        <v>45</v>
      </c>
      <c r="J4133" s="6"/>
      <c r="K4133" s="228" t="s">
        <v>1125</v>
      </c>
      <c r="L4133" s="124" t="str">
        <f>D4133</f>
        <v>Con</v>
      </c>
      <c r="M4133" s="125">
        <f>B4133</f>
        <v>4.75</v>
      </c>
      <c r="N4133" s="125" t="str">
        <f>A4133</f>
        <v>A</v>
      </c>
      <c r="S4133" s="230" t="str">
        <f>K4133</f>
        <v>Enmienda (A)</v>
      </c>
      <c r="T4133" s="126" t="str">
        <f>L4133</f>
        <v>Con</v>
      </c>
      <c r="U4133" s="127">
        <f>M4133</f>
        <v>4.75</v>
      </c>
      <c r="V4133" s="128" t="str">
        <f>N4133</f>
        <v>A</v>
      </c>
    </row>
    <row r="4134" spans="1:22" ht="16.5" thickBot="1" x14ac:dyDescent="0.3">
      <c r="A4134" s="99"/>
      <c r="B4134" s="68"/>
      <c r="C4134" s="68"/>
      <c r="D4134" s="86"/>
      <c r="J4134" s="6"/>
      <c r="K4134" s="229"/>
      <c r="L4134" s="124" t="str">
        <f>D4135</f>
        <v>Sin</v>
      </c>
      <c r="M4134" s="125">
        <f>B4135</f>
        <v>2.5</v>
      </c>
      <c r="N4134" s="125" t="str">
        <f>A4135</f>
        <v>B</v>
      </c>
      <c r="S4134" s="227"/>
      <c r="T4134" s="129" t="str">
        <f>L4134</f>
        <v>Sin</v>
      </c>
      <c r="U4134" s="130">
        <f>M4134</f>
        <v>2.5</v>
      </c>
      <c r="V4134" s="131" t="str">
        <f>N4134</f>
        <v>B</v>
      </c>
    </row>
    <row r="4135" spans="1:22" x14ac:dyDescent="0.25">
      <c r="A4135" s="100" t="s">
        <v>593</v>
      </c>
      <c r="B4135" s="77">
        <v>2.5</v>
      </c>
      <c r="C4135" s="77">
        <v>16</v>
      </c>
      <c r="D4135" s="87" t="s">
        <v>47</v>
      </c>
      <c r="J4135" s="6">
        <v>1</v>
      </c>
      <c r="K4135" s="6"/>
      <c r="L4135" s="6"/>
      <c r="M4135" s="6"/>
      <c r="N4135" s="6"/>
      <c r="O4135" s="6"/>
      <c r="P4135" s="6"/>
      <c r="Q4135" s="6"/>
      <c r="R4135" s="6"/>
      <c r="S4135" s="6"/>
      <c r="T4135" s="6"/>
      <c r="U4135" s="6"/>
      <c r="V4135" s="6"/>
    </row>
    <row r="4136" spans="1:22" x14ac:dyDescent="0.25">
      <c r="A4136" s="79"/>
      <c r="J4136" s="6">
        <v>2</v>
      </c>
      <c r="K4136" s="6"/>
      <c r="L4136" s="6"/>
      <c r="M4136" s="6"/>
      <c r="N4136" s="6"/>
      <c r="O4136" s="6"/>
      <c r="P4136" s="6"/>
      <c r="Q4136" s="6"/>
      <c r="R4136" s="6"/>
      <c r="S4136" s="6"/>
      <c r="T4136" s="6"/>
      <c r="U4136" s="6"/>
      <c r="V4136" s="6"/>
    </row>
    <row r="4137" spans="1:22" x14ac:dyDescent="0.25">
      <c r="A4137" s="79"/>
      <c r="J4137" s="6">
        <v>3</v>
      </c>
      <c r="K4137" s="6"/>
      <c r="L4137" s="6"/>
      <c r="M4137" s="6"/>
      <c r="N4137" s="6"/>
      <c r="O4137" s="6"/>
      <c r="P4137" s="6"/>
      <c r="Q4137" s="6"/>
      <c r="R4137" s="6"/>
      <c r="S4137" s="6"/>
      <c r="T4137" s="6"/>
      <c r="U4137" s="6"/>
      <c r="V4137" s="6"/>
    </row>
    <row r="4138" spans="1:22" x14ac:dyDescent="0.25">
      <c r="J4138" s="6">
        <v>4</v>
      </c>
      <c r="K4138" s="6"/>
      <c r="L4138" s="6"/>
      <c r="M4138" s="6"/>
      <c r="N4138" s="6"/>
      <c r="O4138" s="6"/>
      <c r="P4138" s="6"/>
      <c r="Q4138" s="6"/>
      <c r="R4138" s="6"/>
      <c r="S4138" s="6"/>
      <c r="T4138" s="6"/>
      <c r="U4138" s="6"/>
      <c r="V4138" s="6"/>
    </row>
    <row r="4139" spans="1:22" x14ac:dyDescent="0.25">
      <c r="A4139" s="80"/>
      <c r="J4139" s="6">
        <v>5</v>
      </c>
      <c r="K4139" s="6"/>
      <c r="L4139" s="6"/>
      <c r="M4139" s="6"/>
      <c r="N4139" s="6"/>
      <c r="O4139" s="6"/>
      <c r="P4139" s="6"/>
      <c r="Q4139" s="6"/>
      <c r="R4139" s="6"/>
      <c r="S4139" s="6"/>
      <c r="T4139" s="6"/>
      <c r="U4139" s="6"/>
      <c r="V4139" s="6"/>
    </row>
    <row r="4140" spans="1:22" ht="31.5" x14ac:dyDescent="0.25">
      <c r="A4140" s="64" t="s">
        <v>590</v>
      </c>
      <c r="J4140" s="6">
        <v>6</v>
      </c>
      <c r="K4140" s="6"/>
      <c r="L4140" s="6"/>
      <c r="M4140" s="6"/>
      <c r="N4140" s="6"/>
      <c r="O4140" s="6"/>
      <c r="P4140" s="6"/>
      <c r="Q4140" s="6"/>
      <c r="R4140" s="6"/>
      <c r="S4140" s="6"/>
      <c r="T4140" s="6"/>
      <c r="U4140" s="6"/>
      <c r="V4140" s="6"/>
    </row>
    <row r="4141" spans="1:22" x14ac:dyDescent="0.25">
      <c r="A4141" s="79"/>
      <c r="J4141" s="6">
        <v>7</v>
      </c>
      <c r="K4141" s="6"/>
      <c r="L4141" s="6"/>
      <c r="M4141" s="6"/>
      <c r="N4141" s="6"/>
      <c r="O4141" s="6"/>
      <c r="P4141" s="6"/>
      <c r="Q4141" s="6"/>
      <c r="R4141" s="6"/>
      <c r="S4141" s="6"/>
      <c r="T4141" s="6"/>
      <c r="U4141" s="6"/>
      <c r="V4141" s="6"/>
    </row>
    <row r="4142" spans="1:22" ht="25.5" x14ac:dyDescent="0.25">
      <c r="A4142" s="81" t="s">
        <v>595</v>
      </c>
      <c r="J4142" s="6">
        <v>8</v>
      </c>
      <c r="K4142" s="6"/>
      <c r="L4142" s="6"/>
      <c r="M4142" s="6"/>
      <c r="N4142" s="6"/>
      <c r="O4142" s="6"/>
      <c r="P4142" s="6"/>
      <c r="Q4142" s="6"/>
      <c r="R4142" s="6"/>
      <c r="S4142" s="6"/>
      <c r="T4142" s="6"/>
      <c r="U4142" s="6"/>
      <c r="V4142" s="6"/>
    </row>
    <row r="4143" spans="1:22" x14ac:dyDescent="0.25">
      <c r="A4143" s="81"/>
      <c r="J4143" s="6">
        <v>9</v>
      </c>
      <c r="K4143" s="6"/>
      <c r="L4143" s="6"/>
      <c r="M4143" s="6"/>
      <c r="N4143" s="6"/>
      <c r="O4143" s="6"/>
      <c r="P4143" s="6"/>
      <c r="Q4143" s="6"/>
      <c r="R4143" s="6"/>
      <c r="S4143" s="6"/>
      <c r="T4143" s="6"/>
      <c r="U4143" s="6"/>
      <c r="V4143" s="6"/>
    </row>
    <row r="4144" spans="1:22" x14ac:dyDescent="0.25">
      <c r="A4144" s="65"/>
      <c r="J4144" s="6">
        <v>10</v>
      </c>
      <c r="K4144" s="6"/>
      <c r="L4144" s="6"/>
      <c r="M4144" s="6"/>
      <c r="N4144" s="6"/>
      <c r="O4144" s="6"/>
      <c r="P4144" s="6"/>
      <c r="Q4144" s="6"/>
      <c r="R4144" s="6"/>
      <c r="S4144" s="6"/>
      <c r="T4144" s="6"/>
      <c r="U4144" s="6"/>
      <c r="V4144" s="6"/>
    </row>
    <row r="4145" spans="1:22" x14ac:dyDescent="0.25">
      <c r="A4145" s="65"/>
      <c r="J4145" s="6">
        <v>11</v>
      </c>
      <c r="K4145" s="6"/>
      <c r="L4145" s="6"/>
      <c r="M4145" s="6"/>
      <c r="N4145" s="6"/>
      <c r="O4145" s="6"/>
      <c r="P4145" s="6"/>
      <c r="Q4145" s="6"/>
      <c r="R4145" s="6"/>
      <c r="S4145" s="6"/>
      <c r="T4145" s="6"/>
      <c r="U4145" s="6"/>
      <c r="V4145" s="6"/>
    </row>
    <row r="4146" spans="1:22" x14ac:dyDescent="0.25">
      <c r="A4146" s="79"/>
      <c r="J4146" s="6">
        <v>12</v>
      </c>
      <c r="K4146" s="6"/>
      <c r="L4146" s="6"/>
      <c r="M4146" s="6"/>
      <c r="N4146" s="6"/>
      <c r="O4146" s="6"/>
      <c r="P4146" s="6"/>
      <c r="Q4146" s="6"/>
      <c r="R4146" s="6"/>
      <c r="S4146" s="6"/>
      <c r="T4146" s="6"/>
      <c r="U4146" s="6"/>
      <c r="V4146" s="6"/>
    </row>
    <row r="4147" spans="1:22" x14ac:dyDescent="0.25">
      <c r="A4147" s="79"/>
      <c r="J4147" s="6">
        <v>13</v>
      </c>
      <c r="K4147" s="6"/>
      <c r="L4147" s="6"/>
      <c r="M4147" s="6"/>
      <c r="N4147" s="6"/>
      <c r="O4147" s="6"/>
      <c r="P4147" s="6"/>
      <c r="Q4147" s="6"/>
      <c r="R4147" s="6"/>
      <c r="S4147" s="6"/>
      <c r="T4147" s="6"/>
      <c r="U4147" s="6"/>
      <c r="V4147" s="6"/>
    </row>
    <row r="4148" spans="1:22" x14ac:dyDescent="0.25">
      <c r="J4148" s="6">
        <v>14</v>
      </c>
      <c r="K4148" s="6"/>
      <c r="L4148" s="6"/>
      <c r="M4148" s="6"/>
      <c r="N4148" s="6"/>
      <c r="O4148" s="6"/>
      <c r="P4148" s="6"/>
      <c r="Q4148" s="6"/>
      <c r="R4148" s="6"/>
      <c r="S4148" s="6"/>
      <c r="T4148" s="6"/>
      <c r="U4148" s="6"/>
      <c r="V4148" s="6"/>
    </row>
    <row r="4149" spans="1:22" x14ac:dyDescent="0.25">
      <c r="A4149" s="80"/>
      <c r="J4149" s="6">
        <v>15</v>
      </c>
      <c r="K4149" s="6"/>
      <c r="L4149" s="6"/>
      <c r="M4149" s="6"/>
      <c r="N4149" s="6"/>
      <c r="O4149" s="6"/>
      <c r="P4149" s="6"/>
      <c r="Q4149" s="6"/>
      <c r="R4149" s="6"/>
      <c r="S4149" s="6"/>
      <c r="T4149" s="6"/>
      <c r="U4149" s="6"/>
      <c r="V4149" s="6"/>
    </row>
    <row r="4150" spans="1:22" ht="31.5" x14ac:dyDescent="0.25">
      <c r="A4150" s="64" t="s">
        <v>590</v>
      </c>
      <c r="J4150" s="6">
        <v>16</v>
      </c>
      <c r="K4150" s="6"/>
      <c r="L4150" s="6"/>
      <c r="M4150" s="6"/>
      <c r="N4150" s="6"/>
      <c r="O4150" s="6"/>
      <c r="P4150" s="6"/>
      <c r="Q4150" s="6"/>
      <c r="R4150" s="6"/>
      <c r="S4150" s="6"/>
      <c r="T4150" s="6"/>
      <c r="U4150" s="6"/>
      <c r="V4150" s="6"/>
    </row>
    <row r="4151" spans="1:22" x14ac:dyDescent="0.25">
      <c r="A4151" s="79"/>
      <c r="J4151" s="6">
        <v>17</v>
      </c>
      <c r="K4151" s="6"/>
      <c r="L4151" s="6"/>
      <c r="M4151" s="6"/>
      <c r="N4151" s="6"/>
      <c r="O4151" s="6"/>
      <c r="P4151" s="6"/>
      <c r="Q4151" s="6"/>
      <c r="R4151" s="6"/>
      <c r="S4151" s="6"/>
      <c r="T4151" s="6"/>
      <c r="U4151" s="6"/>
      <c r="V4151" s="6"/>
    </row>
    <row r="4152" spans="1:22" ht="25.5" x14ac:dyDescent="0.25">
      <c r="A4152" s="81" t="s">
        <v>595</v>
      </c>
      <c r="J4152" s="6">
        <v>18</v>
      </c>
      <c r="K4152" s="6"/>
      <c r="L4152" s="6"/>
      <c r="M4152" s="6"/>
      <c r="N4152" s="6"/>
      <c r="O4152" s="6"/>
      <c r="P4152" s="6"/>
      <c r="Q4152" s="6"/>
      <c r="R4152" s="6"/>
      <c r="S4152" s="6"/>
      <c r="T4152" s="6"/>
      <c r="U4152" s="6"/>
      <c r="V4152" s="6"/>
    </row>
    <row r="4153" spans="1:22" x14ac:dyDescent="0.25">
      <c r="A4153" s="81"/>
      <c r="J4153" s="6">
        <v>19</v>
      </c>
      <c r="K4153" s="6"/>
      <c r="L4153" s="6"/>
      <c r="M4153" s="6"/>
      <c r="N4153" s="6"/>
      <c r="O4153" s="6"/>
      <c r="P4153" s="6"/>
      <c r="Q4153" s="6"/>
      <c r="R4153" s="6"/>
      <c r="S4153" s="6"/>
      <c r="T4153" s="6"/>
      <c r="U4153" s="6"/>
      <c r="V4153" s="6"/>
    </row>
    <row r="4154" spans="1:22" ht="89.25" x14ac:dyDescent="0.25">
      <c r="A4154" s="81" t="s">
        <v>916</v>
      </c>
      <c r="J4154" s="6">
        <v>20</v>
      </c>
      <c r="K4154" s="6"/>
      <c r="L4154" s="6"/>
      <c r="M4154" s="6"/>
      <c r="N4154" s="6"/>
      <c r="O4154" s="6"/>
      <c r="P4154" s="6"/>
      <c r="Q4154" s="6"/>
      <c r="R4154" s="6"/>
      <c r="S4154" s="6"/>
      <c r="T4154" s="6"/>
      <c r="U4154" s="6"/>
      <c r="V4154" s="6"/>
    </row>
    <row r="4155" spans="1:22" x14ac:dyDescent="0.25">
      <c r="A4155" s="65"/>
      <c r="J4155" s="6">
        <v>21</v>
      </c>
      <c r="K4155" s="6"/>
      <c r="L4155" s="6"/>
      <c r="M4155" s="6"/>
      <c r="N4155" s="6"/>
      <c r="O4155" s="6"/>
      <c r="P4155" s="6"/>
      <c r="Q4155" s="6"/>
      <c r="R4155" s="6"/>
      <c r="S4155" s="6"/>
      <c r="T4155" s="6"/>
      <c r="U4155" s="6"/>
      <c r="V4155" s="6"/>
    </row>
    <row r="4156" spans="1:22" x14ac:dyDescent="0.25">
      <c r="A4156" s="65"/>
      <c r="J4156" s="6">
        <v>22</v>
      </c>
      <c r="K4156" s="6"/>
      <c r="L4156" s="6"/>
      <c r="M4156" s="6"/>
      <c r="N4156" s="6"/>
      <c r="O4156" s="6"/>
      <c r="P4156" s="6"/>
      <c r="Q4156" s="6"/>
      <c r="R4156" s="6"/>
      <c r="S4156" s="6"/>
      <c r="T4156" s="6"/>
      <c r="U4156" s="6"/>
      <c r="V4156" s="6"/>
    </row>
    <row r="4157" spans="1:22" ht="140.25" x14ac:dyDescent="0.25">
      <c r="A4157" s="96" t="s">
        <v>624</v>
      </c>
      <c r="B4157" s="97" t="s">
        <v>625</v>
      </c>
      <c r="J4157" s="6">
        <v>23</v>
      </c>
      <c r="K4157" s="6"/>
      <c r="L4157" s="6"/>
      <c r="M4157" s="6"/>
      <c r="N4157" s="6"/>
      <c r="O4157" s="6"/>
      <c r="P4157" s="6"/>
      <c r="Q4157" s="6"/>
      <c r="R4157" s="6"/>
      <c r="S4157" s="6"/>
      <c r="T4157" s="6"/>
      <c r="U4157" s="6"/>
      <c r="V4157" s="6"/>
    </row>
    <row r="4158" spans="1:22" ht="15.75" thickBot="1" x14ac:dyDescent="0.3">
      <c r="A4158" s="65"/>
      <c r="J4158" s="6">
        <v>24</v>
      </c>
      <c r="K4158" s="6"/>
      <c r="L4158" s="6"/>
      <c r="M4158" s="6"/>
      <c r="N4158" s="6"/>
      <c r="O4158" s="6"/>
      <c r="P4158" s="6"/>
      <c r="Q4158" s="6"/>
      <c r="R4158" s="6"/>
      <c r="S4158" s="6"/>
      <c r="T4158" s="6"/>
      <c r="U4158" s="6"/>
      <c r="V4158" s="6"/>
    </row>
    <row r="4159" spans="1:22" ht="15.75" thickBot="1" x14ac:dyDescent="0.3">
      <c r="A4159" s="88" t="s">
        <v>626</v>
      </c>
      <c r="B4159" s="89">
        <v>0.05</v>
      </c>
      <c r="J4159" s="6">
        <v>25</v>
      </c>
      <c r="K4159" s="6"/>
      <c r="L4159" s="6"/>
      <c r="M4159" s="6"/>
      <c r="N4159" s="6"/>
      <c r="O4159" s="6"/>
      <c r="P4159" s="6"/>
      <c r="Q4159" s="6"/>
      <c r="R4159" s="6"/>
      <c r="S4159" s="6"/>
      <c r="T4159" s="6"/>
      <c r="U4159" s="6"/>
      <c r="V4159" s="6"/>
    </row>
    <row r="4160" spans="1:22" ht="39" thickBot="1" x14ac:dyDescent="0.3">
      <c r="A4160" s="110" t="s">
        <v>627</v>
      </c>
      <c r="B4160" s="74">
        <v>18</v>
      </c>
      <c r="J4160" s="6">
        <v>26</v>
      </c>
      <c r="K4160" s="6"/>
      <c r="L4160" s="6"/>
      <c r="M4160" s="6"/>
      <c r="N4160" s="6"/>
      <c r="O4160" s="6"/>
      <c r="P4160" s="6"/>
      <c r="Q4160" s="6"/>
      <c r="R4160" s="6"/>
      <c r="S4160" s="6"/>
      <c r="T4160" s="6"/>
      <c r="U4160" s="6"/>
      <c r="V4160" s="6"/>
    </row>
    <row r="4161" spans="1:22" ht="39" thickBot="1" x14ac:dyDescent="0.3">
      <c r="A4161" s="110" t="s">
        <v>628</v>
      </c>
      <c r="B4161" s="74">
        <v>4.1736110000000002</v>
      </c>
      <c r="J4161" s="6">
        <v>27</v>
      </c>
      <c r="K4161" s="6"/>
      <c r="L4161" s="6"/>
      <c r="M4161" s="6"/>
      <c r="N4161" s="6"/>
      <c r="O4161" s="6"/>
      <c r="P4161" s="6"/>
      <c r="Q4161" s="6"/>
      <c r="R4161" s="6"/>
      <c r="S4161" s="6"/>
      <c r="T4161" s="6"/>
      <c r="U4161" s="6"/>
      <c r="V4161" s="6"/>
    </row>
    <row r="4162" spans="1:22" ht="64.5" thickBot="1" x14ac:dyDescent="0.3">
      <c r="A4162" s="110" t="s">
        <v>629</v>
      </c>
      <c r="B4162" s="74">
        <v>2.97105</v>
      </c>
      <c r="J4162" s="6">
        <v>28</v>
      </c>
      <c r="K4162" s="6"/>
      <c r="L4162" s="6"/>
      <c r="M4162" s="6"/>
      <c r="N4162" s="6"/>
      <c r="O4162" s="6"/>
      <c r="P4162" s="6"/>
      <c r="Q4162" s="6"/>
      <c r="R4162" s="6"/>
      <c r="S4162" s="6"/>
      <c r="T4162" s="6"/>
      <c r="U4162" s="6"/>
      <c r="V4162" s="6"/>
    </row>
    <row r="4163" spans="1:22" ht="38.25" x14ac:dyDescent="0.25">
      <c r="A4163" s="109" t="s">
        <v>630</v>
      </c>
      <c r="B4163" s="78">
        <v>1.5174000000000001</v>
      </c>
      <c r="J4163" s="6">
        <v>29</v>
      </c>
      <c r="K4163" s="6"/>
      <c r="L4163" s="6"/>
      <c r="M4163" s="6"/>
      <c r="N4163" s="6"/>
      <c r="O4163" s="6"/>
      <c r="P4163" s="6"/>
      <c r="Q4163" s="6"/>
      <c r="R4163" s="6"/>
      <c r="S4163" s="6"/>
      <c r="T4163" s="6"/>
      <c r="U4163" s="6"/>
      <c r="V4163" s="6"/>
    </row>
    <row r="4164" spans="1:22" ht="15.75" thickBot="1" x14ac:dyDescent="0.3">
      <c r="A4164" s="65"/>
      <c r="J4164" s="6">
        <v>30</v>
      </c>
      <c r="K4164" s="6"/>
      <c r="L4164" s="6"/>
      <c r="M4164" s="6"/>
      <c r="N4164" s="6"/>
      <c r="O4164" s="6"/>
      <c r="P4164" s="6"/>
      <c r="Q4164" s="6"/>
      <c r="R4164" s="6"/>
      <c r="S4164" s="6"/>
      <c r="T4164" s="6"/>
      <c r="U4164" s="6"/>
      <c r="V4164" s="6"/>
    </row>
    <row r="4165" spans="1:22" x14ac:dyDescent="0.25">
      <c r="A4165" s="254" t="s">
        <v>631</v>
      </c>
      <c r="B4165" s="255"/>
      <c r="C4165" s="255"/>
      <c r="D4165" s="255"/>
      <c r="J4165" s="6">
        <v>31</v>
      </c>
      <c r="K4165" s="6"/>
      <c r="L4165" s="6"/>
      <c r="M4165" s="6"/>
      <c r="N4165" s="6"/>
      <c r="O4165" s="6"/>
      <c r="P4165" s="6"/>
      <c r="Q4165" s="6"/>
      <c r="R4165" s="6"/>
      <c r="S4165" s="6"/>
      <c r="T4165" s="6"/>
      <c r="U4165" s="6"/>
      <c r="V4165" s="6"/>
    </row>
    <row r="4166" spans="1:22" x14ac:dyDescent="0.25">
      <c r="A4166" s="262" t="s">
        <v>632</v>
      </c>
      <c r="B4166" s="263"/>
      <c r="C4166" s="263"/>
      <c r="D4166" s="263"/>
      <c r="J4166" s="6">
        <v>32</v>
      </c>
      <c r="K4166" s="6"/>
      <c r="L4166" s="6"/>
      <c r="M4166" s="6"/>
      <c r="N4166" s="6"/>
      <c r="O4166" s="6"/>
      <c r="P4166" s="6"/>
      <c r="Q4166" s="6"/>
      <c r="R4166" s="6"/>
      <c r="S4166" s="6"/>
      <c r="T4166" s="6"/>
      <c r="U4166" s="6"/>
      <c r="V4166" s="6"/>
    </row>
    <row r="4167" spans="1:22" ht="15.75" thickBot="1" x14ac:dyDescent="0.3">
      <c r="A4167" s="256" t="s">
        <v>633</v>
      </c>
      <c r="B4167" s="257"/>
      <c r="C4167" s="257"/>
      <c r="D4167" s="257"/>
      <c r="J4167" s="6">
        <v>33</v>
      </c>
      <c r="K4167" s="6"/>
      <c r="L4167" s="6"/>
      <c r="M4167" s="6"/>
      <c r="N4167" s="6"/>
      <c r="O4167" s="6"/>
      <c r="P4167" s="6"/>
      <c r="Q4167" s="6"/>
      <c r="R4167" s="6"/>
      <c r="S4167" s="6"/>
      <c r="T4167" s="6"/>
      <c r="U4167" s="6"/>
      <c r="V4167" s="6"/>
    </row>
    <row r="4168" spans="1:22" ht="27" thickBot="1" x14ac:dyDescent="0.3">
      <c r="A4168" s="98" t="s">
        <v>634</v>
      </c>
      <c r="B4168" s="83" t="s">
        <v>635</v>
      </c>
      <c r="C4168" s="83" t="s">
        <v>566</v>
      </c>
      <c r="D4168" s="85" t="s">
        <v>592</v>
      </c>
      <c r="K4168" s="121" t="s">
        <v>1123</v>
      </c>
      <c r="L4168" s="121" t="s">
        <v>1124</v>
      </c>
      <c r="M4168" s="121" t="str">
        <f>A4154</f>
        <v>Prueba del rango estudentizado de Tukey (HSD) para NFTCM6</v>
      </c>
      <c r="N4168" s="120"/>
      <c r="S4168" s="122" t="str">
        <f>K4168</f>
        <v>Factor</v>
      </c>
      <c r="T4168" s="122" t="str">
        <f>L4168</f>
        <v>Nivel</v>
      </c>
      <c r="U4168" s="114"/>
      <c r="V4168" s="123"/>
    </row>
    <row r="4169" spans="1:22" ht="16.5" thickBot="1" x14ac:dyDescent="0.3">
      <c r="A4169" s="99" t="s">
        <v>592</v>
      </c>
      <c r="B4169" s="68">
        <v>3.4375</v>
      </c>
      <c r="C4169" s="68">
        <v>16</v>
      </c>
      <c r="D4169" s="86" t="s">
        <v>45</v>
      </c>
      <c r="J4169" s="6"/>
      <c r="K4169" s="228" t="s">
        <v>1125</v>
      </c>
      <c r="L4169" s="124" t="str">
        <f>D4169</f>
        <v>Con</v>
      </c>
      <c r="M4169" s="125">
        <f>B4169</f>
        <v>3.4375</v>
      </c>
      <c r="N4169" s="125" t="str">
        <f>A4169</f>
        <v>A</v>
      </c>
      <c r="S4169" s="230" t="str">
        <f>K4169</f>
        <v>Enmienda (A)</v>
      </c>
      <c r="T4169" s="126" t="str">
        <f>L4169</f>
        <v>Con</v>
      </c>
      <c r="U4169" s="127">
        <f>M4169</f>
        <v>3.4375</v>
      </c>
      <c r="V4169" s="128" t="str">
        <f>N4169</f>
        <v>A</v>
      </c>
    </row>
    <row r="4170" spans="1:22" ht="16.5" thickBot="1" x14ac:dyDescent="0.3">
      <c r="A4170" s="99" t="s">
        <v>592</v>
      </c>
      <c r="B4170" s="68"/>
      <c r="C4170" s="68"/>
      <c r="D4170" s="86"/>
      <c r="J4170" s="6"/>
      <c r="K4170" s="229"/>
      <c r="L4170" s="124" t="str">
        <f>D4171</f>
        <v>Sin</v>
      </c>
      <c r="M4170" s="125">
        <f>B4171</f>
        <v>2.0625</v>
      </c>
      <c r="N4170" s="125" t="str">
        <f>A4171</f>
        <v>A</v>
      </c>
      <c r="S4170" s="227"/>
      <c r="T4170" s="129" t="str">
        <f>L4170</f>
        <v>Sin</v>
      </c>
      <c r="U4170" s="130">
        <f>M4170</f>
        <v>2.0625</v>
      </c>
      <c r="V4170" s="131" t="str">
        <f>N4170</f>
        <v>A</v>
      </c>
    </row>
    <row r="4171" spans="1:22" x14ac:dyDescent="0.25">
      <c r="A4171" s="100" t="s">
        <v>592</v>
      </c>
      <c r="B4171" s="77">
        <v>2.0625</v>
      </c>
      <c r="C4171" s="77">
        <v>16</v>
      </c>
      <c r="D4171" s="87" t="s">
        <v>47</v>
      </c>
      <c r="J4171" s="6">
        <v>1</v>
      </c>
      <c r="K4171" s="6"/>
      <c r="L4171" s="6"/>
      <c r="M4171" s="6"/>
      <c r="N4171" s="6"/>
      <c r="O4171" s="6"/>
      <c r="P4171" s="6"/>
      <c r="Q4171" s="6"/>
      <c r="R4171" s="6"/>
      <c r="S4171" s="6"/>
      <c r="T4171" s="6"/>
      <c r="U4171" s="6"/>
      <c r="V4171" s="6"/>
    </row>
    <row r="4172" spans="1:22" x14ac:dyDescent="0.25">
      <c r="A4172" s="79"/>
      <c r="J4172" s="6">
        <v>2</v>
      </c>
      <c r="K4172" s="6"/>
      <c r="L4172" s="6"/>
      <c r="M4172" s="6"/>
      <c r="N4172" s="6"/>
      <c r="O4172" s="6"/>
      <c r="P4172" s="6"/>
      <c r="Q4172" s="6"/>
      <c r="R4172" s="6"/>
      <c r="S4172" s="6"/>
      <c r="T4172" s="6"/>
      <c r="U4172" s="6"/>
      <c r="V4172" s="6"/>
    </row>
    <row r="4173" spans="1:22" x14ac:dyDescent="0.25">
      <c r="A4173" s="79"/>
      <c r="J4173" s="6">
        <v>3</v>
      </c>
      <c r="K4173" s="6"/>
      <c r="L4173" s="6"/>
      <c r="M4173" s="6"/>
      <c r="N4173" s="6"/>
      <c r="O4173" s="6"/>
      <c r="P4173" s="6"/>
      <c r="Q4173" s="6"/>
      <c r="R4173" s="6"/>
      <c r="S4173" s="6"/>
      <c r="T4173" s="6"/>
      <c r="U4173" s="6"/>
      <c r="V4173" s="6"/>
    </row>
    <row r="4174" spans="1:22" x14ac:dyDescent="0.25">
      <c r="J4174" s="6">
        <v>4</v>
      </c>
      <c r="K4174" s="6"/>
      <c r="L4174" s="6"/>
      <c r="M4174" s="6"/>
      <c r="N4174" s="6"/>
      <c r="O4174" s="6"/>
      <c r="P4174" s="6"/>
      <c r="Q4174" s="6"/>
      <c r="R4174" s="6"/>
      <c r="S4174" s="6"/>
      <c r="T4174" s="6"/>
      <c r="U4174" s="6"/>
      <c r="V4174" s="6"/>
    </row>
    <row r="4175" spans="1:22" x14ac:dyDescent="0.25">
      <c r="A4175" s="80"/>
      <c r="J4175" s="6">
        <v>5</v>
      </c>
      <c r="K4175" s="6"/>
      <c r="L4175" s="6"/>
      <c r="M4175" s="6"/>
      <c r="N4175" s="6"/>
      <c r="O4175" s="6"/>
      <c r="P4175" s="6"/>
      <c r="Q4175" s="6"/>
      <c r="R4175" s="6"/>
      <c r="S4175" s="6"/>
      <c r="T4175" s="6"/>
      <c r="U4175" s="6"/>
      <c r="V4175" s="6"/>
    </row>
    <row r="4176" spans="1:22" ht="31.5" x14ac:dyDescent="0.25">
      <c r="A4176" s="64" t="s">
        <v>590</v>
      </c>
      <c r="J4176" s="6">
        <v>6</v>
      </c>
      <c r="K4176" s="6"/>
      <c r="L4176" s="6"/>
      <c r="M4176" s="6"/>
      <c r="N4176" s="6"/>
      <c r="O4176" s="6"/>
      <c r="P4176" s="6"/>
      <c r="Q4176" s="6"/>
      <c r="R4176" s="6"/>
      <c r="S4176" s="6"/>
      <c r="T4176" s="6"/>
      <c r="U4176" s="6"/>
      <c r="V4176" s="6"/>
    </row>
    <row r="4177" spans="1:22" x14ac:dyDescent="0.25">
      <c r="A4177" s="79"/>
      <c r="J4177" s="6">
        <v>7</v>
      </c>
      <c r="K4177" s="6"/>
      <c r="L4177" s="6"/>
      <c r="M4177" s="6"/>
      <c r="N4177" s="6"/>
      <c r="O4177" s="6"/>
      <c r="P4177" s="6"/>
      <c r="Q4177" s="6"/>
      <c r="R4177" s="6"/>
      <c r="S4177" s="6"/>
      <c r="T4177" s="6"/>
      <c r="U4177" s="6"/>
      <c r="V4177" s="6"/>
    </row>
    <row r="4178" spans="1:22" ht="25.5" x14ac:dyDescent="0.25">
      <c r="A4178" s="81" t="s">
        <v>595</v>
      </c>
      <c r="J4178" s="6">
        <v>8</v>
      </c>
      <c r="K4178" s="6"/>
      <c r="L4178" s="6"/>
      <c r="M4178" s="6"/>
      <c r="N4178" s="6"/>
      <c r="O4178" s="6"/>
      <c r="P4178" s="6"/>
      <c r="Q4178" s="6"/>
      <c r="R4178" s="6"/>
      <c r="S4178" s="6"/>
      <c r="T4178" s="6"/>
      <c r="U4178" s="6"/>
      <c r="V4178" s="6"/>
    </row>
    <row r="4179" spans="1:22" x14ac:dyDescent="0.25">
      <c r="A4179" s="81"/>
      <c r="J4179" s="6">
        <v>9</v>
      </c>
      <c r="K4179" s="6"/>
      <c r="L4179" s="6"/>
      <c r="M4179" s="6"/>
      <c r="N4179" s="6"/>
      <c r="O4179" s="6"/>
      <c r="P4179" s="6"/>
      <c r="Q4179" s="6"/>
      <c r="R4179" s="6"/>
      <c r="S4179" s="6"/>
      <c r="T4179" s="6"/>
      <c r="U4179" s="6"/>
      <c r="V4179" s="6"/>
    </row>
    <row r="4180" spans="1:22" x14ac:dyDescent="0.25">
      <c r="A4180" s="65"/>
      <c r="J4180" s="6">
        <v>10</v>
      </c>
      <c r="K4180" s="6"/>
      <c r="L4180" s="6"/>
      <c r="M4180" s="6"/>
      <c r="N4180" s="6"/>
      <c r="O4180" s="6"/>
      <c r="P4180" s="6"/>
      <c r="Q4180" s="6"/>
      <c r="R4180" s="6"/>
      <c r="S4180" s="6"/>
      <c r="T4180" s="6"/>
      <c r="U4180" s="6"/>
      <c r="V4180" s="6"/>
    </row>
    <row r="4181" spans="1:22" x14ac:dyDescent="0.25">
      <c r="A4181" s="65"/>
      <c r="J4181" s="6">
        <v>11</v>
      </c>
      <c r="K4181" s="6"/>
      <c r="L4181" s="6"/>
      <c r="M4181" s="6"/>
      <c r="N4181" s="6"/>
      <c r="O4181" s="6"/>
      <c r="P4181" s="6"/>
      <c r="Q4181" s="6"/>
      <c r="R4181" s="6"/>
      <c r="S4181" s="6"/>
      <c r="T4181" s="6"/>
      <c r="U4181" s="6"/>
      <c r="V4181" s="6"/>
    </row>
    <row r="4182" spans="1:22" x14ac:dyDescent="0.25">
      <c r="A4182" s="79"/>
      <c r="J4182" s="6">
        <v>12</v>
      </c>
      <c r="K4182" s="6"/>
      <c r="L4182" s="6"/>
      <c r="M4182" s="6"/>
      <c r="N4182" s="6"/>
      <c r="O4182" s="6"/>
      <c r="P4182" s="6"/>
      <c r="Q4182" s="6"/>
      <c r="R4182" s="6"/>
      <c r="S4182" s="6"/>
      <c r="T4182" s="6"/>
      <c r="U4182" s="6"/>
      <c r="V4182" s="6"/>
    </row>
    <row r="4183" spans="1:22" x14ac:dyDescent="0.25">
      <c r="A4183" s="79"/>
      <c r="J4183" s="6">
        <v>13</v>
      </c>
      <c r="K4183" s="6"/>
      <c r="L4183" s="6"/>
      <c r="M4183" s="6"/>
      <c r="N4183" s="6"/>
      <c r="O4183" s="6"/>
      <c r="P4183" s="6"/>
      <c r="Q4183" s="6"/>
      <c r="R4183" s="6"/>
      <c r="S4183" s="6"/>
      <c r="T4183" s="6"/>
      <c r="U4183" s="6"/>
      <c r="V4183" s="6"/>
    </row>
    <row r="4184" spans="1:22" x14ac:dyDescent="0.25">
      <c r="J4184" s="6">
        <v>14</v>
      </c>
      <c r="K4184" s="6"/>
      <c r="L4184" s="6"/>
      <c r="M4184" s="6"/>
      <c r="N4184" s="6"/>
      <c r="O4184" s="6"/>
      <c r="P4184" s="6"/>
      <c r="Q4184" s="6"/>
      <c r="R4184" s="6"/>
      <c r="S4184" s="6"/>
      <c r="T4184" s="6"/>
      <c r="U4184" s="6"/>
      <c r="V4184" s="6"/>
    </row>
    <row r="4185" spans="1:22" x14ac:dyDescent="0.25">
      <c r="A4185" s="80"/>
      <c r="J4185" s="6">
        <v>15</v>
      </c>
      <c r="K4185" s="6"/>
      <c r="L4185" s="6"/>
      <c r="M4185" s="6"/>
      <c r="N4185" s="6"/>
      <c r="O4185" s="6"/>
      <c r="P4185" s="6"/>
      <c r="Q4185" s="6"/>
      <c r="R4185" s="6"/>
      <c r="S4185" s="6"/>
      <c r="T4185" s="6"/>
      <c r="U4185" s="6"/>
      <c r="V4185" s="6"/>
    </row>
    <row r="4186" spans="1:22" ht="31.5" x14ac:dyDescent="0.25">
      <c r="A4186" s="64" t="s">
        <v>590</v>
      </c>
      <c r="J4186" s="6">
        <v>16</v>
      </c>
      <c r="K4186" s="6"/>
      <c r="L4186" s="6"/>
      <c r="M4186" s="6"/>
      <c r="N4186" s="6"/>
      <c r="O4186" s="6"/>
      <c r="P4186" s="6"/>
      <c r="Q4186" s="6"/>
      <c r="R4186" s="6"/>
      <c r="S4186" s="6"/>
      <c r="T4186" s="6"/>
      <c r="U4186" s="6"/>
      <c r="V4186" s="6"/>
    </row>
    <row r="4187" spans="1:22" x14ac:dyDescent="0.25">
      <c r="A4187" s="79"/>
      <c r="J4187" s="6">
        <v>17</v>
      </c>
      <c r="K4187" s="6"/>
      <c r="L4187" s="6"/>
      <c r="M4187" s="6"/>
      <c r="N4187" s="6"/>
      <c r="O4187" s="6"/>
      <c r="P4187" s="6"/>
      <c r="Q4187" s="6"/>
      <c r="R4187" s="6"/>
      <c r="S4187" s="6"/>
      <c r="T4187" s="6"/>
      <c r="U4187" s="6"/>
      <c r="V4187" s="6"/>
    </row>
    <row r="4188" spans="1:22" ht="25.5" x14ac:dyDescent="0.25">
      <c r="A4188" s="81" t="s">
        <v>595</v>
      </c>
      <c r="J4188" s="6">
        <v>18</v>
      </c>
      <c r="K4188" s="6"/>
      <c r="L4188" s="6"/>
      <c r="M4188" s="6"/>
      <c r="N4188" s="6"/>
      <c r="O4188" s="6"/>
      <c r="P4188" s="6"/>
      <c r="Q4188" s="6"/>
      <c r="R4188" s="6"/>
      <c r="S4188" s="6"/>
      <c r="T4188" s="6"/>
      <c r="U4188" s="6"/>
      <c r="V4188" s="6"/>
    </row>
    <row r="4189" spans="1:22" x14ac:dyDescent="0.25">
      <c r="A4189" s="81"/>
      <c r="J4189" s="6">
        <v>19</v>
      </c>
      <c r="K4189" s="6"/>
      <c r="L4189" s="6"/>
      <c r="M4189" s="6"/>
      <c r="N4189" s="6"/>
      <c r="O4189" s="6"/>
      <c r="P4189" s="6"/>
      <c r="Q4189" s="6"/>
      <c r="R4189" s="6"/>
      <c r="S4189" s="6"/>
      <c r="T4189" s="6"/>
      <c r="U4189" s="6"/>
      <c r="V4189" s="6"/>
    </row>
    <row r="4190" spans="1:22" ht="89.25" x14ac:dyDescent="0.25">
      <c r="A4190" s="81" t="s">
        <v>917</v>
      </c>
      <c r="J4190" s="6">
        <v>20</v>
      </c>
      <c r="K4190" s="6"/>
      <c r="L4190" s="6"/>
      <c r="M4190" s="6"/>
      <c r="N4190" s="6"/>
      <c r="O4190" s="6"/>
      <c r="P4190" s="6"/>
      <c r="Q4190" s="6"/>
      <c r="R4190" s="6"/>
      <c r="S4190" s="6"/>
      <c r="T4190" s="6"/>
      <c r="U4190" s="6"/>
      <c r="V4190" s="6"/>
    </row>
    <row r="4191" spans="1:22" x14ac:dyDescent="0.25">
      <c r="A4191" s="65"/>
      <c r="J4191" s="6">
        <v>21</v>
      </c>
      <c r="K4191" s="6"/>
      <c r="L4191" s="6"/>
      <c r="M4191" s="6"/>
      <c r="N4191" s="6"/>
      <c r="O4191" s="6"/>
      <c r="P4191" s="6"/>
      <c r="Q4191" s="6"/>
      <c r="R4191" s="6"/>
      <c r="S4191" s="6"/>
      <c r="T4191" s="6"/>
      <c r="U4191" s="6"/>
      <c r="V4191" s="6"/>
    </row>
    <row r="4192" spans="1:22" x14ac:dyDescent="0.25">
      <c r="A4192" s="65"/>
      <c r="J4192" s="6">
        <v>22</v>
      </c>
      <c r="K4192" s="6"/>
      <c r="L4192" s="6"/>
      <c r="M4192" s="6"/>
      <c r="N4192" s="6"/>
      <c r="O4192" s="6"/>
      <c r="P4192" s="6"/>
      <c r="Q4192" s="6"/>
      <c r="R4192" s="6"/>
      <c r="S4192" s="6"/>
      <c r="T4192" s="6"/>
      <c r="U4192" s="6"/>
      <c r="V4192" s="6"/>
    </row>
    <row r="4193" spans="1:48" ht="140.25" x14ac:dyDescent="0.25">
      <c r="A4193" s="96" t="s">
        <v>624</v>
      </c>
      <c r="B4193" s="97" t="s">
        <v>625</v>
      </c>
      <c r="J4193" s="6">
        <v>23</v>
      </c>
      <c r="K4193" s="6"/>
      <c r="L4193" s="6"/>
      <c r="M4193" s="6"/>
      <c r="N4193" s="6"/>
      <c r="O4193" s="6"/>
      <c r="P4193" s="6"/>
      <c r="Q4193" s="6"/>
      <c r="R4193" s="6"/>
      <c r="S4193" s="6"/>
      <c r="T4193" s="6"/>
      <c r="U4193" s="6"/>
      <c r="V4193" s="6"/>
    </row>
    <row r="4194" spans="1:48" ht="15.75" thickBot="1" x14ac:dyDescent="0.3">
      <c r="A4194" s="65"/>
      <c r="J4194" s="6">
        <v>24</v>
      </c>
      <c r="K4194" s="6"/>
      <c r="L4194" s="6"/>
      <c r="M4194" s="6"/>
      <c r="N4194" s="6"/>
      <c r="O4194" s="6"/>
      <c r="P4194" s="6"/>
      <c r="Q4194" s="6"/>
      <c r="R4194" s="6"/>
      <c r="S4194" s="6"/>
      <c r="T4194" s="6"/>
      <c r="U4194" s="6"/>
      <c r="V4194" s="6"/>
    </row>
    <row r="4195" spans="1:48" ht="15.75" thickBot="1" x14ac:dyDescent="0.3">
      <c r="A4195" s="88" t="s">
        <v>626</v>
      </c>
      <c r="B4195" s="89">
        <v>0.05</v>
      </c>
      <c r="J4195" s="6">
        <v>25</v>
      </c>
      <c r="K4195" s="6"/>
      <c r="L4195" s="6"/>
      <c r="M4195" s="6"/>
      <c r="N4195" s="6"/>
      <c r="O4195" s="6"/>
      <c r="P4195" s="6"/>
      <c r="Q4195" s="6"/>
      <c r="R4195" s="6"/>
      <c r="S4195" s="6"/>
      <c r="T4195" s="6"/>
      <c r="U4195" s="6"/>
      <c r="V4195" s="6"/>
    </row>
    <row r="4196" spans="1:48" ht="39" thickBot="1" x14ac:dyDescent="0.3">
      <c r="A4196" s="110" t="s">
        <v>627</v>
      </c>
      <c r="B4196" s="74">
        <v>18</v>
      </c>
      <c r="J4196" s="6">
        <v>26</v>
      </c>
      <c r="K4196" s="6"/>
      <c r="L4196" s="6"/>
      <c r="M4196" s="6"/>
      <c r="N4196" s="6"/>
      <c r="O4196" s="6"/>
      <c r="P4196" s="6"/>
      <c r="Q4196" s="6"/>
      <c r="R4196" s="6"/>
      <c r="S4196" s="6"/>
      <c r="T4196" s="6"/>
      <c r="U4196" s="6"/>
      <c r="V4196" s="6"/>
    </row>
    <row r="4197" spans="1:48" ht="39" thickBot="1" x14ac:dyDescent="0.3">
      <c r="A4197" s="110" t="s">
        <v>628</v>
      </c>
      <c r="B4197" s="74">
        <v>16.22917</v>
      </c>
      <c r="J4197" s="6">
        <v>27</v>
      </c>
      <c r="K4197" s="6"/>
      <c r="L4197" s="6"/>
      <c r="M4197" s="6"/>
      <c r="N4197" s="6"/>
      <c r="O4197" s="6"/>
      <c r="P4197" s="6"/>
      <c r="Q4197" s="6"/>
      <c r="R4197" s="6"/>
      <c r="S4197" s="6"/>
      <c r="T4197" s="6"/>
      <c r="U4197" s="6"/>
      <c r="V4197" s="6"/>
    </row>
    <row r="4198" spans="1:48" ht="64.5" thickBot="1" x14ac:dyDescent="0.3">
      <c r="A4198" s="110" t="s">
        <v>629</v>
      </c>
      <c r="B4198" s="74">
        <v>2.97105</v>
      </c>
      <c r="J4198" s="6">
        <v>28</v>
      </c>
      <c r="K4198" s="6"/>
      <c r="L4198" s="6"/>
      <c r="M4198" s="6"/>
      <c r="N4198" s="6"/>
      <c r="O4198" s="6"/>
      <c r="P4198" s="6"/>
      <c r="Q4198" s="6"/>
      <c r="R4198" s="6"/>
      <c r="S4198" s="6"/>
      <c r="T4198" s="6"/>
      <c r="U4198" s="6"/>
      <c r="V4198" s="6"/>
    </row>
    <row r="4199" spans="1:48" ht="38.25" x14ac:dyDescent="0.25">
      <c r="A4199" s="109" t="s">
        <v>630</v>
      </c>
      <c r="B4199" s="78">
        <v>2.9922</v>
      </c>
      <c r="J4199" s="6">
        <v>29</v>
      </c>
      <c r="K4199" s="6"/>
      <c r="L4199" s="6"/>
      <c r="M4199" s="6"/>
      <c r="N4199" s="6"/>
      <c r="O4199" s="6"/>
      <c r="P4199" s="6"/>
      <c r="Q4199" s="6"/>
      <c r="R4199" s="6"/>
      <c r="S4199" s="6"/>
      <c r="T4199" s="6"/>
      <c r="U4199" s="6"/>
      <c r="V4199" s="6"/>
      <c r="W4199" s="160"/>
      <c r="X4199" s="160"/>
      <c r="Y4199" s="160"/>
      <c r="Z4199" s="160"/>
      <c r="AA4199" s="160"/>
      <c r="AB4199" s="160"/>
      <c r="AC4199" s="160"/>
      <c r="AD4199" s="160"/>
      <c r="AE4199" s="160"/>
      <c r="AF4199" s="160"/>
      <c r="AG4199" s="160"/>
      <c r="AH4199" s="160"/>
      <c r="AI4199" s="160"/>
      <c r="AJ4199" s="160"/>
      <c r="AK4199" s="160"/>
      <c r="AL4199" s="160"/>
      <c r="AM4199" s="160"/>
      <c r="AN4199" s="160"/>
      <c r="AO4199" s="160"/>
      <c r="AP4199" s="160"/>
      <c r="AQ4199" s="160"/>
      <c r="AR4199" s="160"/>
      <c r="AS4199" s="160"/>
      <c r="AT4199" s="160"/>
      <c r="AU4199" s="160"/>
      <c r="AV4199" s="160"/>
    </row>
    <row r="4200" spans="1:48" ht="15.75" thickBot="1" x14ac:dyDescent="0.3">
      <c r="A4200" s="65"/>
      <c r="J4200" s="6">
        <v>30</v>
      </c>
      <c r="K4200" s="6"/>
      <c r="L4200" s="6"/>
      <c r="M4200" s="6"/>
      <c r="N4200" s="6"/>
      <c r="O4200" s="6"/>
      <c r="P4200" s="6"/>
      <c r="Q4200" s="6"/>
      <c r="R4200" s="6"/>
      <c r="S4200" s="6"/>
      <c r="T4200" s="6"/>
      <c r="U4200" s="6"/>
      <c r="V4200" s="6"/>
      <c r="W4200" s="160"/>
      <c r="X4200" s="160"/>
      <c r="Y4200" s="160"/>
      <c r="Z4200" s="160"/>
      <c r="AA4200" s="160"/>
      <c r="AB4200" s="160"/>
      <c r="AC4200" s="160"/>
      <c r="AD4200" s="160"/>
      <c r="AE4200" s="160"/>
      <c r="AF4200" s="160"/>
      <c r="AG4200" s="160"/>
      <c r="AH4200" s="160"/>
      <c r="AI4200" s="160"/>
      <c r="AJ4200" s="160"/>
      <c r="AK4200" s="160"/>
      <c r="AL4200" s="160"/>
      <c r="AM4200" s="160"/>
      <c r="AN4200" s="160"/>
      <c r="AO4200" s="160"/>
      <c r="AP4200" s="160"/>
      <c r="AQ4200" s="160"/>
      <c r="AR4200" s="160"/>
      <c r="AS4200" s="160"/>
      <c r="AT4200" s="160"/>
      <c r="AU4200" s="160"/>
      <c r="AV4200" s="160"/>
    </row>
    <row r="4201" spans="1:48" x14ac:dyDescent="0.25">
      <c r="A4201" s="254" t="s">
        <v>631</v>
      </c>
      <c r="B4201" s="255"/>
      <c r="C4201" s="255"/>
      <c r="D4201" s="255"/>
      <c r="J4201" s="6">
        <v>31</v>
      </c>
      <c r="K4201" s="6"/>
      <c r="L4201" s="6"/>
      <c r="M4201" s="6"/>
      <c r="N4201" s="6"/>
      <c r="O4201" s="6"/>
      <c r="P4201" s="6"/>
      <c r="Q4201" s="6"/>
      <c r="R4201" s="6"/>
      <c r="S4201" s="6"/>
      <c r="T4201" s="6"/>
      <c r="U4201" s="6"/>
      <c r="V4201" s="6"/>
      <c r="W4201" s="160"/>
      <c r="X4201" s="160"/>
      <c r="Y4201" s="160"/>
      <c r="Z4201" s="160"/>
      <c r="AA4201" s="160"/>
      <c r="AB4201" s="160"/>
      <c r="AC4201" s="160"/>
      <c r="AD4201" s="160"/>
      <c r="AE4201" s="160"/>
      <c r="AF4201" s="160"/>
      <c r="AG4201" s="160"/>
      <c r="AH4201" s="160"/>
      <c r="AI4201" s="160"/>
      <c r="AJ4201" s="160"/>
      <c r="AK4201" s="160"/>
      <c r="AL4201" s="160"/>
      <c r="AM4201" s="160"/>
      <c r="AN4201" s="160"/>
      <c r="AO4201" s="160"/>
      <c r="AP4201" s="160"/>
      <c r="AQ4201" s="160"/>
      <c r="AR4201" s="160"/>
      <c r="AS4201" s="160"/>
      <c r="AT4201" s="160"/>
      <c r="AU4201" s="160"/>
      <c r="AV4201" s="160"/>
    </row>
    <row r="4202" spans="1:48" x14ac:dyDescent="0.25">
      <c r="A4202" s="262" t="s">
        <v>632</v>
      </c>
      <c r="B4202" s="263"/>
      <c r="C4202" s="263"/>
      <c r="D4202" s="263"/>
      <c r="J4202" s="6">
        <v>32</v>
      </c>
      <c r="K4202" s="6"/>
      <c r="L4202" s="6"/>
      <c r="M4202" s="6"/>
      <c r="N4202" s="6"/>
      <c r="O4202" s="6"/>
      <c r="P4202" s="6"/>
      <c r="Q4202" s="6"/>
      <c r="R4202" s="6"/>
      <c r="S4202" s="6"/>
      <c r="T4202" s="6"/>
      <c r="U4202" s="6"/>
      <c r="V4202" s="6"/>
      <c r="W4202" s="160"/>
      <c r="X4202" s="160"/>
      <c r="Y4202" s="160"/>
      <c r="Z4202" s="160"/>
      <c r="AA4202" s="160"/>
      <c r="AB4202" s="160"/>
      <c r="AC4202" s="160"/>
      <c r="AD4202" s="160"/>
      <c r="AE4202" s="160"/>
      <c r="AF4202" s="160"/>
      <c r="AG4202" s="160"/>
      <c r="AH4202" s="160"/>
      <c r="AI4202" s="160"/>
      <c r="AJ4202" s="160"/>
      <c r="AK4202" s="160"/>
      <c r="AL4202" s="160"/>
      <c r="AM4202" s="160"/>
      <c r="AN4202" s="160"/>
      <c r="AO4202" s="160"/>
      <c r="AP4202" s="160"/>
      <c r="AQ4202" s="160"/>
      <c r="AR4202" s="160"/>
      <c r="AS4202" s="160"/>
      <c r="AT4202" s="160"/>
      <c r="AU4202" s="160"/>
      <c r="AV4202" s="160"/>
    </row>
    <row r="4203" spans="1:48" ht="15.75" thickBot="1" x14ac:dyDescent="0.3">
      <c r="A4203" s="256" t="s">
        <v>633</v>
      </c>
      <c r="B4203" s="257"/>
      <c r="C4203" s="257"/>
      <c r="D4203" s="257"/>
      <c r="J4203" s="6">
        <v>33</v>
      </c>
      <c r="K4203" s="6"/>
      <c r="L4203" s="6"/>
      <c r="M4203" s="6"/>
      <c r="N4203" s="6"/>
      <c r="O4203" s="6"/>
      <c r="P4203" s="6"/>
      <c r="Q4203" s="6"/>
      <c r="R4203" s="6"/>
      <c r="S4203" s="6"/>
      <c r="T4203" s="6"/>
      <c r="U4203" s="6"/>
      <c r="V4203" s="6"/>
      <c r="W4203" s="160"/>
      <c r="X4203" s="160"/>
      <c r="Y4203" s="160"/>
      <c r="Z4203" s="160"/>
      <c r="AA4203" s="160"/>
      <c r="AB4203" s="160"/>
      <c r="AC4203" s="160"/>
      <c r="AD4203" s="160"/>
      <c r="AE4203" s="160"/>
      <c r="AF4203" s="160"/>
      <c r="AG4203" s="160"/>
      <c r="AH4203" s="160"/>
      <c r="AI4203" s="160"/>
      <c r="AJ4203" s="160"/>
      <c r="AK4203" s="160"/>
      <c r="AL4203" s="160"/>
      <c r="AM4203" s="160"/>
      <c r="AN4203" s="160"/>
      <c r="AO4203" s="160"/>
      <c r="AP4203" s="160"/>
      <c r="AQ4203" s="160"/>
      <c r="AR4203" s="160"/>
      <c r="AS4203" s="160"/>
      <c r="AT4203" s="160"/>
      <c r="AU4203" s="160"/>
      <c r="AV4203" s="160"/>
    </row>
    <row r="4204" spans="1:48" ht="27" thickBot="1" x14ac:dyDescent="0.3">
      <c r="A4204" s="98" t="s">
        <v>634</v>
      </c>
      <c r="B4204" s="83" t="s">
        <v>635</v>
      </c>
      <c r="C4204" s="83" t="s">
        <v>566</v>
      </c>
      <c r="D4204" s="85" t="s">
        <v>592</v>
      </c>
      <c r="K4204" s="121" t="s">
        <v>1123</v>
      </c>
      <c r="L4204" s="121" t="s">
        <v>1124</v>
      </c>
      <c r="M4204" s="121" t="str">
        <f>A4190</f>
        <v>Prueba del rango estudentizado de Tukey (HSD) para NFCCM1</v>
      </c>
      <c r="N4204" s="120"/>
      <c r="S4204" s="122" t="str">
        <f>K4204</f>
        <v>Factor</v>
      </c>
      <c r="T4204" s="122" t="str">
        <f>L4204</f>
        <v>Nivel</v>
      </c>
      <c r="U4204" s="114"/>
      <c r="V4204" s="123"/>
      <c r="W4204" s="161"/>
      <c r="X4204" s="161"/>
      <c r="Y4204" s="161"/>
      <c r="Z4204" s="161"/>
      <c r="AA4204" s="161"/>
      <c r="AB4204" s="161"/>
      <c r="AC4204" s="161"/>
      <c r="AD4204" s="161"/>
      <c r="AE4204" s="161"/>
      <c r="AF4204" s="161"/>
      <c r="AG4204" s="161"/>
      <c r="AH4204" s="161"/>
      <c r="AI4204" s="161"/>
      <c r="AJ4204" s="161"/>
      <c r="AK4204" s="161"/>
      <c r="AL4204" s="161"/>
      <c r="AM4204" s="161"/>
      <c r="AN4204" s="161"/>
      <c r="AO4204" s="161"/>
      <c r="AP4204" s="161"/>
      <c r="AQ4204" s="161"/>
      <c r="AR4204" s="161"/>
      <c r="AS4204" s="161"/>
      <c r="AT4204" s="161"/>
      <c r="AU4204" s="160"/>
      <c r="AV4204" s="160"/>
    </row>
    <row r="4205" spans="1:48" ht="16.5" thickBot="1" x14ac:dyDescent="0.3">
      <c r="A4205" s="99" t="s">
        <v>592</v>
      </c>
      <c r="B4205" s="68">
        <v>4.3129999999999997</v>
      </c>
      <c r="C4205" s="68">
        <v>16</v>
      </c>
      <c r="D4205" s="86" t="s">
        <v>45</v>
      </c>
      <c r="J4205" s="6"/>
      <c r="K4205" s="228" t="s">
        <v>1125</v>
      </c>
      <c r="L4205" s="124" t="str">
        <f>D4205</f>
        <v>Con</v>
      </c>
      <c r="M4205" s="125">
        <f>B4205</f>
        <v>4.3129999999999997</v>
      </c>
      <c r="N4205" s="125" t="str">
        <f>A4205</f>
        <v>A</v>
      </c>
      <c r="S4205" s="230" t="str">
        <f>K4205</f>
        <v>Enmienda (A)</v>
      </c>
      <c r="T4205" s="126" t="str">
        <f>L4205</f>
        <v>Con</v>
      </c>
      <c r="U4205" s="127">
        <f>M4205</f>
        <v>4.3129999999999997</v>
      </c>
      <c r="V4205" s="128" t="str">
        <f>N4205</f>
        <v>A</v>
      </c>
      <c r="W4205" s="160"/>
      <c r="X4205" s="160"/>
      <c r="Y4205" s="160"/>
      <c r="Z4205" s="160"/>
      <c r="AA4205" s="160"/>
      <c r="AB4205" s="160"/>
      <c r="AC4205" s="160"/>
      <c r="AD4205" s="160"/>
      <c r="AE4205" s="160"/>
      <c r="AF4205" s="160"/>
      <c r="AG4205" s="160"/>
      <c r="AH4205" s="160"/>
      <c r="AI4205" s="160"/>
      <c r="AJ4205" s="160"/>
      <c r="AK4205" s="160"/>
      <c r="AL4205" s="160"/>
      <c r="AM4205" s="160"/>
      <c r="AN4205" s="160"/>
      <c r="AO4205" s="160"/>
      <c r="AP4205" s="160"/>
      <c r="AQ4205" s="160"/>
      <c r="AR4205" s="160"/>
      <c r="AS4205" s="160"/>
      <c r="AT4205" s="160"/>
      <c r="AU4205" s="160"/>
      <c r="AV4205" s="160"/>
    </row>
    <row r="4206" spans="1:48" ht="16.5" thickBot="1" x14ac:dyDescent="0.3">
      <c r="A4206" s="99" t="s">
        <v>592</v>
      </c>
      <c r="B4206" s="68"/>
      <c r="C4206" s="68"/>
      <c r="D4206" s="86"/>
      <c r="J4206" s="6"/>
      <c r="K4206" s="229"/>
      <c r="L4206" s="124" t="str">
        <f>D4207</f>
        <v>Sin</v>
      </c>
      <c r="M4206" s="125">
        <f>B4207</f>
        <v>3.6880000000000002</v>
      </c>
      <c r="N4206" s="125" t="str">
        <f>A4207</f>
        <v>A</v>
      </c>
      <c r="S4206" s="227"/>
      <c r="T4206" s="129" t="str">
        <f>L4206</f>
        <v>Sin</v>
      </c>
      <c r="U4206" s="130">
        <f>M4206</f>
        <v>3.6880000000000002</v>
      </c>
      <c r="V4206" s="131" t="str">
        <f>N4206</f>
        <v>A</v>
      </c>
      <c r="W4206" s="160"/>
      <c r="X4206" s="160"/>
      <c r="Y4206" s="160"/>
      <c r="Z4206" s="160"/>
      <c r="AA4206" s="160"/>
      <c r="AB4206" s="160"/>
      <c r="AC4206" s="160"/>
      <c r="AD4206" s="160"/>
      <c r="AE4206" s="160"/>
      <c r="AF4206" s="160"/>
      <c r="AG4206" s="160"/>
      <c r="AH4206" s="160"/>
      <c r="AI4206" s="160"/>
      <c r="AJ4206" s="160"/>
      <c r="AK4206" s="160"/>
      <c r="AL4206" s="160"/>
      <c r="AM4206" s="160"/>
      <c r="AN4206" s="160"/>
      <c r="AO4206" s="160"/>
      <c r="AP4206" s="160"/>
      <c r="AQ4206" s="160"/>
      <c r="AR4206" s="160"/>
      <c r="AS4206" s="160"/>
      <c r="AT4206" s="160"/>
      <c r="AU4206" s="160"/>
      <c r="AV4206" s="160"/>
    </row>
    <row r="4207" spans="1:48" x14ac:dyDescent="0.25">
      <c r="A4207" s="100" t="s">
        <v>592</v>
      </c>
      <c r="B4207" s="77">
        <v>3.6880000000000002</v>
      </c>
      <c r="C4207" s="77">
        <v>16</v>
      </c>
      <c r="D4207" s="87" t="s">
        <v>47</v>
      </c>
      <c r="J4207" s="6">
        <v>1</v>
      </c>
      <c r="K4207" s="6"/>
      <c r="L4207" s="6"/>
      <c r="M4207" s="6"/>
      <c r="N4207" s="6"/>
      <c r="O4207" s="6"/>
      <c r="P4207" s="6"/>
      <c r="Q4207" s="6"/>
      <c r="R4207" s="6"/>
      <c r="S4207" s="6"/>
      <c r="T4207" s="6"/>
      <c r="U4207" s="6"/>
      <c r="V4207" s="6"/>
      <c r="W4207" s="160"/>
      <c r="X4207" s="160"/>
      <c r="Y4207" s="160"/>
      <c r="Z4207" s="160"/>
      <c r="AA4207" s="160"/>
      <c r="AB4207" s="160"/>
      <c r="AC4207" s="160"/>
      <c r="AD4207" s="160"/>
      <c r="AE4207" s="160"/>
      <c r="AF4207" s="160"/>
      <c r="AG4207" s="160"/>
      <c r="AH4207" s="160"/>
      <c r="AI4207" s="160"/>
      <c r="AJ4207" s="160"/>
      <c r="AK4207" s="160"/>
      <c r="AL4207" s="160"/>
      <c r="AM4207" s="160"/>
      <c r="AN4207" s="160"/>
      <c r="AO4207" s="160"/>
      <c r="AP4207" s="160"/>
      <c r="AQ4207" s="160"/>
      <c r="AR4207" s="160"/>
      <c r="AS4207" s="160"/>
      <c r="AT4207" s="160"/>
      <c r="AU4207" s="160"/>
      <c r="AV4207" s="160"/>
    </row>
    <row r="4208" spans="1:48" x14ac:dyDescent="0.25">
      <c r="A4208" s="79"/>
      <c r="J4208" s="6">
        <v>2</v>
      </c>
      <c r="K4208" s="6"/>
      <c r="L4208" s="6"/>
      <c r="M4208" s="6"/>
      <c r="N4208" s="6"/>
      <c r="O4208" s="6"/>
      <c r="P4208" s="6"/>
      <c r="Q4208" s="6"/>
      <c r="R4208" s="6"/>
      <c r="S4208" s="6"/>
      <c r="T4208" s="6"/>
      <c r="U4208" s="6"/>
      <c r="V4208" s="6"/>
      <c r="W4208" s="160"/>
      <c r="X4208" s="160"/>
      <c r="Y4208" s="160"/>
      <c r="Z4208" s="160"/>
      <c r="AA4208" s="160"/>
      <c r="AB4208" s="160"/>
      <c r="AC4208" s="160"/>
      <c r="AD4208" s="160"/>
      <c r="AE4208" s="160"/>
      <c r="AF4208" s="160"/>
      <c r="AG4208" s="160"/>
      <c r="AH4208" s="160"/>
      <c r="AI4208" s="160"/>
      <c r="AJ4208" s="160"/>
      <c r="AK4208" s="160"/>
      <c r="AL4208" s="160"/>
      <c r="AM4208" s="160"/>
      <c r="AN4208" s="160"/>
      <c r="AO4208" s="160"/>
      <c r="AP4208" s="160"/>
      <c r="AQ4208" s="160"/>
      <c r="AR4208" s="160"/>
      <c r="AS4208" s="160"/>
      <c r="AT4208" s="160"/>
      <c r="AU4208" s="160"/>
      <c r="AV4208" s="160"/>
    </row>
    <row r="4209" spans="1:48" x14ac:dyDescent="0.25">
      <c r="A4209" s="79"/>
      <c r="J4209" s="6">
        <v>3</v>
      </c>
      <c r="K4209" s="6"/>
      <c r="L4209" s="6"/>
      <c r="M4209" s="6"/>
      <c r="N4209" s="6"/>
      <c r="O4209" s="6"/>
      <c r="P4209" s="6"/>
      <c r="Q4209" s="6"/>
      <c r="R4209" s="6"/>
      <c r="S4209" s="6"/>
      <c r="T4209" s="6"/>
      <c r="U4209" s="6"/>
      <c r="V4209" s="6"/>
      <c r="W4209" s="160"/>
      <c r="X4209" s="160"/>
      <c r="Y4209" s="160"/>
      <c r="Z4209" s="160"/>
      <c r="AA4209" s="160"/>
      <c r="AB4209" s="160"/>
      <c r="AC4209" s="160"/>
      <c r="AD4209" s="160"/>
      <c r="AE4209" s="160"/>
      <c r="AF4209" s="160"/>
      <c r="AG4209" s="160"/>
      <c r="AH4209" s="160"/>
      <c r="AI4209" s="160"/>
      <c r="AJ4209" s="160"/>
      <c r="AK4209" s="160"/>
      <c r="AL4209" s="160"/>
      <c r="AM4209" s="160"/>
      <c r="AN4209" s="160"/>
      <c r="AO4209" s="160"/>
      <c r="AP4209" s="160"/>
      <c r="AQ4209" s="160"/>
      <c r="AR4209" s="160"/>
      <c r="AS4209" s="160"/>
      <c r="AT4209" s="160"/>
      <c r="AU4209" s="160"/>
      <c r="AV4209" s="160"/>
    </row>
    <row r="4210" spans="1:48" x14ac:dyDescent="0.25">
      <c r="J4210" s="6">
        <v>4</v>
      </c>
      <c r="K4210" s="6"/>
      <c r="L4210" s="6"/>
      <c r="M4210" s="6"/>
      <c r="N4210" s="6"/>
      <c r="O4210" s="6"/>
      <c r="P4210" s="6"/>
      <c r="Q4210" s="6"/>
      <c r="R4210" s="6"/>
      <c r="S4210" s="6"/>
      <c r="T4210" s="6"/>
      <c r="U4210" s="6"/>
      <c r="V4210" s="6"/>
      <c r="W4210" s="160"/>
      <c r="X4210" s="160"/>
      <c r="Y4210" s="160"/>
      <c r="Z4210" s="160"/>
      <c r="AA4210" s="160"/>
      <c r="AB4210" s="160"/>
      <c r="AC4210" s="160"/>
      <c r="AD4210" s="160"/>
      <c r="AE4210" s="160"/>
      <c r="AF4210" s="160"/>
      <c r="AG4210" s="160"/>
      <c r="AH4210" s="160"/>
      <c r="AI4210" s="160"/>
      <c r="AJ4210" s="160"/>
      <c r="AK4210" s="160"/>
      <c r="AL4210" s="160"/>
      <c r="AM4210" s="160"/>
      <c r="AN4210" s="160"/>
      <c r="AO4210" s="160"/>
      <c r="AP4210" s="160"/>
      <c r="AQ4210" s="160"/>
      <c r="AR4210" s="160"/>
      <c r="AS4210" s="160"/>
      <c r="AT4210" s="160"/>
      <c r="AU4210" s="160"/>
      <c r="AV4210" s="160"/>
    </row>
    <row r="4211" spans="1:48" x14ac:dyDescent="0.25">
      <c r="A4211" s="80"/>
      <c r="J4211" s="6">
        <v>5</v>
      </c>
      <c r="K4211" s="6"/>
      <c r="L4211" s="6"/>
      <c r="M4211" s="6"/>
      <c r="N4211" s="6"/>
      <c r="O4211" s="6"/>
      <c r="P4211" s="6"/>
      <c r="Q4211" s="6"/>
      <c r="R4211" s="6"/>
      <c r="S4211" s="6"/>
      <c r="T4211" s="6"/>
      <c r="U4211" s="6"/>
      <c r="V4211" s="6"/>
      <c r="W4211" s="160"/>
      <c r="X4211" s="160"/>
      <c r="Y4211" s="160"/>
      <c r="Z4211" s="160"/>
      <c r="AA4211" s="160"/>
      <c r="AB4211" s="160"/>
      <c r="AC4211" s="160"/>
      <c r="AD4211" s="160"/>
      <c r="AE4211" s="160"/>
      <c r="AF4211" s="160"/>
      <c r="AG4211" s="160"/>
      <c r="AH4211" s="160"/>
      <c r="AI4211" s="160"/>
      <c r="AJ4211" s="160"/>
      <c r="AK4211" s="160"/>
      <c r="AL4211" s="160"/>
      <c r="AM4211" s="160"/>
      <c r="AN4211" s="160"/>
      <c r="AO4211" s="160"/>
      <c r="AP4211" s="160"/>
      <c r="AQ4211" s="160"/>
      <c r="AR4211" s="160"/>
      <c r="AS4211" s="160"/>
      <c r="AT4211" s="160"/>
      <c r="AU4211" s="160"/>
      <c r="AV4211" s="160"/>
    </row>
    <row r="4212" spans="1:48" ht="31.5" x14ac:dyDescent="0.25">
      <c r="A4212" s="64" t="s">
        <v>590</v>
      </c>
      <c r="J4212" s="6">
        <v>6</v>
      </c>
      <c r="K4212" s="6"/>
      <c r="L4212" s="6"/>
      <c r="M4212" s="6"/>
      <c r="N4212" s="6"/>
      <c r="O4212" s="6"/>
      <c r="P4212" s="6"/>
      <c r="Q4212" s="6"/>
      <c r="R4212" s="6"/>
      <c r="S4212" s="6"/>
      <c r="T4212" s="6"/>
      <c r="U4212" s="6"/>
      <c r="V4212" s="6"/>
      <c r="W4212" s="160"/>
      <c r="X4212" s="160"/>
      <c r="Y4212" s="160"/>
      <c r="Z4212" s="160"/>
      <c r="AA4212" s="160"/>
      <c r="AB4212" s="160"/>
      <c r="AC4212" s="160"/>
      <c r="AD4212" s="160"/>
      <c r="AE4212" s="160"/>
      <c r="AF4212" s="160"/>
      <c r="AG4212" s="160"/>
      <c r="AH4212" s="160"/>
      <c r="AI4212" s="160"/>
      <c r="AJ4212" s="160"/>
      <c r="AK4212" s="160"/>
      <c r="AL4212" s="160"/>
      <c r="AM4212" s="160"/>
      <c r="AN4212" s="160"/>
      <c r="AO4212" s="160"/>
      <c r="AP4212" s="160"/>
      <c r="AQ4212" s="160"/>
      <c r="AR4212" s="160"/>
      <c r="AS4212" s="160"/>
      <c r="AT4212" s="160"/>
      <c r="AU4212" s="160"/>
      <c r="AV4212" s="160"/>
    </row>
    <row r="4213" spans="1:48" x14ac:dyDescent="0.25">
      <c r="A4213" s="79"/>
      <c r="J4213" s="6">
        <v>7</v>
      </c>
      <c r="K4213" s="6"/>
      <c r="L4213" s="6"/>
      <c r="M4213" s="6"/>
      <c r="N4213" s="6"/>
      <c r="O4213" s="6"/>
      <c r="P4213" s="6"/>
      <c r="Q4213" s="6"/>
      <c r="R4213" s="6"/>
      <c r="S4213" s="6"/>
      <c r="T4213" s="6"/>
      <c r="U4213" s="6"/>
      <c r="V4213" s="6"/>
      <c r="W4213" s="160"/>
      <c r="X4213" s="160"/>
      <c r="Y4213" s="160"/>
      <c r="Z4213" s="160"/>
      <c r="AA4213" s="160"/>
      <c r="AB4213" s="160"/>
      <c r="AC4213" s="160"/>
      <c r="AD4213" s="160"/>
      <c r="AE4213" s="160"/>
      <c r="AF4213" s="160"/>
      <c r="AG4213" s="160"/>
      <c r="AH4213" s="160"/>
      <c r="AI4213" s="160"/>
      <c r="AJ4213" s="160"/>
      <c r="AK4213" s="160"/>
      <c r="AL4213" s="160"/>
      <c r="AM4213" s="160"/>
      <c r="AN4213" s="160"/>
      <c r="AO4213" s="160"/>
      <c r="AP4213" s="160"/>
      <c r="AQ4213" s="160"/>
      <c r="AR4213" s="160"/>
      <c r="AS4213" s="160"/>
      <c r="AT4213" s="160"/>
      <c r="AU4213" s="160"/>
      <c r="AV4213" s="160"/>
    </row>
    <row r="4214" spans="1:48" ht="25.5" x14ac:dyDescent="0.25">
      <c r="A4214" s="81" t="s">
        <v>595</v>
      </c>
      <c r="J4214" s="6">
        <v>8</v>
      </c>
      <c r="K4214" s="6"/>
      <c r="L4214" s="6"/>
      <c r="M4214" s="6"/>
      <c r="N4214" s="6"/>
      <c r="O4214" s="6"/>
      <c r="P4214" s="6"/>
      <c r="Q4214" s="6"/>
      <c r="R4214" s="6"/>
      <c r="S4214" s="6"/>
      <c r="T4214" s="6"/>
      <c r="U4214" s="6"/>
      <c r="V4214" s="6"/>
      <c r="W4214" s="160"/>
      <c r="X4214" s="160"/>
      <c r="Y4214" s="160"/>
      <c r="Z4214" s="160"/>
      <c r="AA4214" s="160"/>
      <c r="AB4214" s="160"/>
      <c r="AC4214" s="160"/>
      <c r="AD4214" s="160"/>
      <c r="AE4214" s="160"/>
      <c r="AF4214" s="160"/>
      <c r="AG4214" s="160"/>
      <c r="AH4214" s="160"/>
      <c r="AI4214" s="160"/>
      <c r="AJ4214" s="160"/>
      <c r="AK4214" s="160"/>
      <c r="AL4214" s="160"/>
      <c r="AM4214" s="160"/>
      <c r="AN4214" s="160"/>
      <c r="AO4214" s="160"/>
      <c r="AP4214" s="160"/>
      <c r="AQ4214" s="160"/>
      <c r="AR4214" s="160"/>
      <c r="AS4214" s="160"/>
      <c r="AT4214" s="160"/>
      <c r="AU4214" s="160"/>
      <c r="AV4214" s="160"/>
    </row>
    <row r="4215" spans="1:48" x14ac:dyDescent="0.25">
      <c r="A4215" s="81"/>
      <c r="J4215" s="6">
        <v>9</v>
      </c>
      <c r="K4215" s="6"/>
      <c r="L4215" s="6"/>
      <c r="M4215" s="6"/>
      <c r="N4215" s="6"/>
      <c r="O4215" s="6"/>
      <c r="P4215" s="6"/>
      <c r="Q4215" s="6"/>
      <c r="R4215" s="6"/>
      <c r="S4215" s="6"/>
      <c r="T4215" s="6"/>
      <c r="U4215" s="6"/>
      <c r="V4215" s="6"/>
    </row>
    <row r="4216" spans="1:48" x14ac:dyDescent="0.25">
      <c r="A4216" s="65"/>
      <c r="J4216" s="6">
        <v>10</v>
      </c>
      <c r="K4216" s="6"/>
      <c r="L4216" s="6"/>
      <c r="M4216" s="6"/>
      <c r="N4216" s="6"/>
      <c r="O4216" s="6"/>
      <c r="P4216" s="6"/>
      <c r="Q4216" s="6"/>
      <c r="R4216" s="6"/>
      <c r="S4216" s="6"/>
      <c r="T4216" s="6"/>
      <c r="U4216" s="6"/>
      <c r="V4216" s="6"/>
    </row>
    <row r="4217" spans="1:48" x14ac:dyDescent="0.25">
      <c r="A4217" s="65"/>
      <c r="J4217" s="6">
        <v>11</v>
      </c>
      <c r="K4217" s="6"/>
      <c r="L4217" s="6"/>
      <c r="M4217" s="6"/>
      <c r="N4217" s="6"/>
      <c r="O4217" s="6"/>
      <c r="P4217" s="6"/>
      <c r="Q4217" s="6"/>
      <c r="R4217" s="6"/>
      <c r="S4217" s="6"/>
      <c r="T4217" s="6"/>
      <c r="U4217" s="6"/>
      <c r="V4217" s="6"/>
    </row>
    <row r="4218" spans="1:48" x14ac:dyDescent="0.25">
      <c r="A4218" s="79"/>
      <c r="J4218" s="6">
        <v>12</v>
      </c>
      <c r="K4218" s="6"/>
      <c r="L4218" s="6"/>
      <c r="M4218" s="6"/>
      <c r="N4218" s="6"/>
      <c r="O4218" s="6"/>
      <c r="P4218" s="6"/>
      <c r="Q4218" s="6"/>
      <c r="R4218" s="6"/>
      <c r="S4218" s="6"/>
      <c r="T4218" s="6"/>
      <c r="U4218" s="6"/>
      <c r="V4218" s="6"/>
    </row>
    <row r="4219" spans="1:48" x14ac:dyDescent="0.25">
      <c r="A4219" s="79"/>
      <c r="J4219" s="6">
        <v>13</v>
      </c>
      <c r="K4219" s="6"/>
      <c r="L4219" s="6"/>
      <c r="M4219" s="6"/>
      <c r="N4219" s="6"/>
      <c r="O4219" s="6"/>
      <c r="P4219" s="6"/>
      <c r="Q4219" s="6"/>
      <c r="R4219" s="6"/>
      <c r="S4219" s="6"/>
      <c r="T4219" s="6"/>
      <c r="U4219" s="6"/>
      <c r="V4219" s="6"/>
    </row>
    <row r="4220" spans="1:48" x14ac:dyDescent="0.25">
      <c r="J4220" s="6">
        <v>14</v>
      </c>
      <c r="K4220" s="6"/>
      <c r="L4220" s="6"/>
      <c r="M4220" s="6"/>
      <c r="N4220" s="6"/>
      <c r="O4220" s="6"/>
      <c r="P4220" s="6"/>
      <c r="Q4220" s="6"/>
      <c r="R4220" s="6"/>
      <c r="S4220" s="6"/>
      <c r="T4220" s="6"/>
      <c r="U4220" s="6"/>
      <c r="V4220" s="6"/>
    </row>
    <row r="4221" spans="1:48" x14ac:dyDescent="0.25">
      <c r="A4221" s="80"/>
      <c r="J4221" s="6">
        <v>15</v>
      </c>
      <c r="K4221" s="6"/>
      <c r="L4221" s="6"/>
      <c r="M4221" s="6"/>
      <c r="N4221" s="6"/>
      <c r="O4221" s="6"/>
      <c r="P4221" s="6"/>
      <c r="Q4221" s="6"/>
      <c r="R4221" s="6"/>
      <c r="S4221" s="6"/>
      <c r="T4221" s="6"/>
      <c r="U4221" s="6"/>
      <c r="V4221" s="6"/>
    </row>
    <row r="4222" spans="1:48" ht="31.5" x14ac:dyDescent="0.25">
      <c r="A4222" s="64" t="s">
        <v>590</v>
      </c>
      <c r="J4222" s="6">
        <v>16</v>
      </c>
      <c r="K4222" s="6"/>
      <c r="L4222" s="6"/>
      <c r="M4222" s="6"/>
      <c r="N4222" s="6"/>
      <c r="O4222" s="6"/>
      <c r="P4222" s="6"/>
      <c r="Q4222" s="6"/>
      <c r="R4222" s="6"/>
      <c r="S4222" s="6"/>
      <c r="T4222" s="6"/>
      <c r="U4222" s="6"/>
      <c r="V4222" s="6"/>
    </row>
    <row r="4223" spans="1:48" x14ac:dyDescent="0.25">
      <c r="A4223" s="79"/>
      <c r="J4223" s="6">
        <v>17</v>
      </c>
      <c r="K4223" s="6"/>
      <c r="L4223" s="6"/>
      <c r="M4223" s="6"/>
      <c r="N4223" s="6"/>
      <c r="O4223" s="6"/>
      <c r="P4223" s="6"/>
      <c r="Q4223" s="6"/>
      <c r="R4223" s="6"/>
      <c r="S4223" s="6"/>
      <c r="T4223" s="6"/>
      <c r="U4223" s="6"/>
      <c r="V4223" s="6"/>
    </row>
    <row r="4224" spans="1:48" ht="25.5" x14ac:dyDescent="0.25">
      <c r="A4224" s="81" t="s">
        <v>595</v>
      </c>
      <c r="J4224" s="6">
        <v>18</v>
      </c>
      <c r="K4224" s="6"/>
      <c r="L4224" s="6"/>
      <c r="M4224" s="6"/>
      <c r="N4224" s="6"/>
      <c r="O4224" s="6"/>
      <c r="P4224" s="6"/>
      <c r="Q4224" s="6"/>
      <c r="R4224" s="6"/>
      <c r="S4224" s="6"/>
      <c r="T4224" s="6"/>
      <c r="U4224" s="6"/>
      <c r="V4224" s="6"/>
    </row>
    <row r="4225" spans="1:22" x14ac:dyDescent="0.25">
      <c r="A4225" s="81"/>
      <c r="J4225" s="6">
        <v>19</v>
      </c>
      <c r="K4225" s="6"/>
      <c r="L4225" s="6"/>
      <c r="M4225" s="6"/>
      <c r="N4225" s="6"/>
      <c r="O4225" s="6"/>
      <c r="P4225" s="6"/>
      <c r="Q4225" s="6"/>
      <c r="R4225" s="6"/>
      <c r="S4225" s="6"/>
      <c r="T4225" s="6"/>
      <c r="U4225" s="6"/>
      <c r="V4225" s="6"/>
    </row>
    <row r="4226" spans="1:22" ht="89.25" x14ac:dyDescent="0.25">
      <c r="A4226" s="81" t="s">
        <v>918</v>
      </c>
      <c r="J4226" s="6">
        <v>20</v>
      </c>
      <c r="K4226" s="6"/>
      <c r="L4226" s="6"/>
      <c r="M4226" s="6"/>
      <c r="N4226" s="6"/>
      <c r="O4226" s="6"/>
      <c r="P4226" s="6"/>
      <c r="Q4226" s="6"/>
      <c r="R4226" s="6"/>
      <c r="S4226" s="6"/>
      <c r="T4226" s="6"/>
      <c r="U4226" s="6"/>
      <c r="V4226" s="6"/>
    </row>
    <row r="4227" spans="1:22" x14ac:dyDescent="0.25">
      <c r="A4227" s="65"/>
      <c r="J4227" s="6">
        <v>21</v>
      </c>
      <c r="K4227" s="6"/>
      <c r="L4227" s="6"/>
      <c r="M4227" s="6"/>
      <c r="N4227" s="6"/>
      <c r="O4227" s="6"/>
      <c r="P4227" s="6"/>
      <c r="Q4227" s="6"/>
      <c r="R4227" s="6"/>
      <c r="S4227" s="6"/>
      <c r="T4227" s="6"/>
      <c r="U4227" s="6"/>
      <c r="V4227" s="6"/>
    </row>
    <row r="4228" spans="1:22" x14ac:dyDescent="0.25">
      <c r="A4228" s="65"/>
      <c r="J4228" s="6">
        <v>22</v>
      </c>
      <c r="K4228" s="6"/>
      <c r="L4228" s="6"/>
      <c r="M4228" s="6"/>
      <c r="N4228" s="6"/>
      <c r="O4228" s="6"/>
      <c r="P4228" s="6"/>
      <c r="Q4228" s="6"/>
      <c r="R4228" s="6"/>
      <c r="S4228" s="6"/>
      <c r="T4228" s="6"/>
      <c r="U4228" s="6"/>
      <c r="V4228" s="6"/>
    </row>
    <row r="4229" spans="1:22" ht="140.25" x14ac:dyDescent="0.25">
      <c r="A4229" s="96" t="s">
        <v>624</v>
      </c>
      <c r="B4229" s="97" t="s">
        <v>625</v>
      </c>
      <c r="J4229" s="6">
        <v>23</v>
      </c>
      <c r="K4229" s="6"/>
      <c r="L4229" s="6"/>
      <c r="M4229" s="6"/>
      <c r="N4229" s="6"/>
      <c r="O4229" s="6"/>
      <c r="P4229" s="6"/>
      <c r="Q4229" s="6"/>
      <c r="R4229" s="6"/>
      <c r="S4229" s="6"/>
      <c r="T4229" s="6"/>
      <c r="U4229" s="6"/>
      <c r="V4229" s="6"/>
    </row>
    <row r="4230" spans="1:22" ht="15.75" thickBot="1" x14ac:dyDescent="0.3">
      <c r="A4230" s="65"/>
      <c r="J4230" s="6">
        <v>24</v>
      </c>
      <c r="K4230" s="6"/>
      <c r="L4230" s="6"/>
      <c r="M4230" s="6"/>
      <c r="N4230" s="6"/>
      <c r="O4230" s="6"/>
      <c r="P4230" s="6"/>
      <c r="Q4230" s="6"/>
      <c r="R4230" s="6"/>
      <c r="S4230" s="6"/>
      <c r="T4230" s="6"/>
      <c r="U4230" s="6"/>
      <c r="V4230" s="6"/>
    </row>
    <row r="4231" spans="1:22" ht="15.75" thickBot="1" x14ac:dyDescent="0.3">
      <c r="A4231" s="88" t="s">
        <v>626</v>
      </c>
      <c r="B4231" s="89">
        <v>0.05</v>
      </c>
      <c r="J4231" s="6">
        <v>25</v>
      </c>
      <c r="K4231" s="6"/>
      <c r="L4231" s="6"/>
      <c r="M4231" s="6"/>
      <c r="N4231" s="6"/>
      <c r="O4231" s="6"/>
      <c r="P4231" s="6"/>
      <c r="Q4231" s="6"/>
      <c r="R4231" s="6"/>
      <c r="S4231" s="6"/>
      <c r="T4231" s="6"/>
      <c r="U4231" s="6"/>
      <c r="V4231" s="6"/>
    </row>
    <row r="4232" spans="1:22" ht="39" thickBot="1" x14ac:dyDescent="0.3">
      <c r="A4232" s="110" t="s">
        <v>627</v>
      </c>
      <c r="B4232" s="74">
        <v>18</v>
      </c>
      <c r="J4232" s="6">
        <v>26</v>
      </c>
      <c r="K4232" s="6"/>
      <c r="L4232" s="6"/>
      <c r="M4232" s="6"/>
      <c r="N4232" s="6"/>
      <c r="O4232" s="6"/>
      <c r="P4232" s="6"/>
      <c r="Q4232" s="6"/>
      <c r="R4232" s="6"/>
      <c r="S4232" s="6"/>
      <c r="T4232" s="6"/>
      <c r="U4232" s="6"/>
      <c r="V4232" s="6"/>
    </row>
    <row r="4233" spans="1:22" ht="39" thickBot="1" x14ac:dyDescent="0.3">
      <c r="A4233" s="110" t="s">
        <v>628</v>
      </c>
      <c r="B4233" s="74">
        <v>12.83681</v>
      </c>
      <c r="J4233" s="6">
        <v>27</v>
      </c>
      <c r="K4233" s="6"/>
      <c r="L4233" s="6"/>
      <c r="M4233" s="6"/>
      <c r="N4233" s="6"/>
      <c r="O4233" s="6"/>
      <c r="P4233" s="6"/>
      <c r="Q4233" s="6"/>
      <c r="R4233" s="6"/>
      <c r="S4233" s="6"/>
      <c r="T4233" s="6"/>
      <c r="U4233" s="6"/>
      <c r="V4233" s="6"/>
    </row>
    <row r="4234" spans="1:22" ht="64.5" thickBot="1" x14ac:dyDescent="0.3">
      <c r="A4234" s="110" t="s">
        <v>629</v>
      </c>
      <c r="B4234" s="74">
        <v>2.97105</v>
      </c>
      <c r="J4234" s="6">
        <v>28</v>
      </c>
      <c r="K4234" s="6"/>
      <c r="L4234" s="6"/>
      <c r="M4234" s="6"/>
      <c r="N4234" s="6"/>
      <c r="O4234" s="6"/>
      <c r="P4234" s="6"/>
      <c r="Q4234" s="6"/>
      <c r="R4234" s="6"/>
      <c r="S4234" s="6"/>
      <c r="T4234" s="6"/>
      <c r="U4234" s="6"/>
      <c r="V4234" s="6"/>
    </row>
    <row r="4235" spans="1:22" ht="38.25" x14ac:dyDescent="0.25">
      <c r="A4235" s="109" t="s">
        <v>630</v>
      </c>
      <c r="B4235" s="78">
        <v>2.6612</v>
      </c>
      <c r="J4235" s="6">
        <v>29</v>
      </c>
      <c r="K4235" s="6"/>
      <c r="L4235" s="6"/>
      <c r="M4235" s="6"/>
      <c r="N4235" s="6"/>
      <c r="O4235" s="6"/>
      <c r="P4235" s="6"/>
      <c r="Q4235" s="6"/>
      <c r="R4235" s="6"/>
      <c r="S4235" s="6"/>
      <c r="T4235" s="6"/>
      <c r="U4235" s="6"/>
      <c r="V4235" s="6"/>
    </row>
    <row r="4236" spans="1:22" ht="15.75" thickBot="1" x14ac:dyDescent="0.3">
      <c r="A4236" s="65"/>
      <c r="J4236" s="6">
        <v>30</v>
      </c>
      <c r="K4236" s="6"/>
      <c r="L4236" s="6"/>
      <c r="M4236" s="6"/>
      <c r="N4236" s="6"/>
      <c r="O4236" s="6"/>
      <c r="P4236" s="6"/>
      <c r="Q4236" s="6"/>
      <c r="R4236" s="6"/>
      <c r="S4236" s="6"/>
      <c r="T4236" s="6"/>
      <c r="U4236" s="6"/>
      <c r="V4236" s="6"/>
    </row>
    <row r="4237" spans="1:22" x14ac:dyDescent="0.25">
      <c r="A4237" s="254" t="s">
        <v>631</v>
      </c>
      <c r="B4237" s="255"/>
      <c r="C4237" s="255"/>
      <c r="D4237" s="255"/>
      <c r="J4237" s="6">
        <v>31</v>
      </c>
      <c r="K4237" s="6"/>
      <c r="L4237" s="6"/>
      <c r="M4237" s="6"/>
      <c r="N4237" s="6"/>
      <c r="O4237" s="6"/>
      <c r="P4237" s="6"/>
      <c r="Q4237" s="6"/>
      <c r="R4237" s="6"/>
      <c r="S4237" s="6"/>
      <c r="T4237" s="6"/>
      <c r="U4237" s="6"/>
      <c r="V4237" s="6"/>
    </row>
    <row r="4238" spans="1:22" x14ac:dyDescent="0.25">
      <c r="A4238" s="262" t="s">
        <v>632</v>
      </c>
      <c r="B4238" s="263"/>
      <c r="C4238" s="263"/>
      <c r="D4238" s="263"/>
      <c r="J4238" s="6">
        <v>32</v>
      </c>
      <c r="K4238" s="6"/>
      <c r="L4238" s="6"/>
      <c r="M4238" s="6"/>
      <c r="N4238" s="6"/>
      <c r="O4238" s="6"/>
      <c r="P4238" s="6"/>
      <c r="Q4238" s="6"/>
      <c r="R4238" s="6"/>
      <c r="S4238" s="6"/>
      <c r="T4238" s="6"/>
      <c r="U4238" s="6"/>
      <c r="V4238" s="6"/>
    </row>
    <row r="4239" spans="1:22" ht="15.75" thickBot="1" x14ac:dyDescent="0.3">
      <c r="A4239" s="256" t="s">
        <v>633</v>
      </c>
      <c r="B4239" s="257"/>
      <c r="C4239" s="257"/>
      <c r="D4239" s="257"/>
      <c r="J4239" s="6">
        <v>33</v>
      </c>
      <c r="K4239" s="6"/>
      <c r="L4239" s="6"/>
      <c r="M4239" s="6"/>
      <c r="N4239" s="6"/>
      <c r="O4239" s="6"/>
      <c r="P4239" s="6"/>
      <c r="Q4239" s="6"/>
      <c r="R4239" s="6"/>
      <c r="S4239" s="6"/>
      <c r="T4239" s="6"/>
      <c r="U4239" s="6"/>
      <c r="V4239" s="6"/>
    </row>
    <row r="4240" spans="1:22" ht="27" thickBot="1" x14ac:dyDescent="0.3">
      <c r="A4240" s="98" t="s">
        <v>634</v>
      </c>
      <c r="B4240" s="83" t="s">
        <v>635</v>
      </c>
      <c r="C4240" s="83" t="s">
        <v>566</v>
      </c>
      <c r="D4240" s="85" t="s">
        <v>592</v>
      </c>
      <c r="K4240" s="121" t="s">
        <v>1123</v>
      </c>
      <c r="L4240" s="121" t="s">
        <v>1124</v>
      </c>
      <c r="M4240" s="121" t="str">
        <f>A4226</f>
        <v>Prueba del rango estudentizado de Tukey (HSD) para NFCCM2</v>
      </c>
      <c r="N4240" s="120"/>
      <c r="S4240" s="122" t="str">
        <f>K4240</f>
        <v>Factor</v>
      </c>
      <c r="T4240" s="122" t="str">
        <f>L4240</f>
        <v>Nivel</v>
      </c>
      <c r="U4240" s="114"/>
      <c r="V4240" s="123"/>
    </row>
    <row r="4241" spans="1:22" ht="16.5" thickBot="1" x14ac:dyDescent="0.3">
      <c r="A4241" s="99" t="s">
        <v>592</v>
      </c>
      <c r="B4241" s="68">
        <v>7.5</v>
      </c>
      <c r="C4241" s="68">
        <v>16</v>
      </c>
      <c r="D4241" s="86" t="s">
        <v>45</v>
      </c>
      <c r="J4241" s="6"/>
      <c r="K4241" s="228" t="s">
        <v>1125</v>
      </c>
      <c r="L4241" s="124" t="str">
        <f>D4241</f>
        <v>Con</v>
      </c>
      <c r="M4241" s="125">
        <f>B4241</f>
        <v>7.5</v>
      </c>
      <c r="N4241" s="125" t="str">
        <f>A4241</f>
        <v>A</v>
      </c>
      <c r="S4241" s="230" t="str">
        <f>K4241</f>
        <v>Enmienda (A)</v>
      </c>
      <c r="T4241" s="126" t="str">
        <f>L4241</f>
        <v>Con</v>
      </c>
      <c r="U4241" s="127">
        <f>M4241</f>
        <v>7.5</v>
      </c>
      <c r="V4241" s="128" t="str">
        <f>N4241</f>
        <v>A</v>
      </c>
    </row>
    <row r="4242" spans="1:22" ht="16.5" thickBot="1" x14ac:dyDescent="0.3">
      <c r="A4242" s="99"/>
      <c r="B4242" s="68"/>
      <c r="C4242" s="68"/>
      <c r="D4242" s="86"/>
      <c r="J4242" s="6"/>
      <c r="K4242" s="229"/>
      <c r="L4242" s="124" t="str">
        <f>D4243</f>
        <v>Sin</v>
      </c>
      <c r="M4242" s="125">
        <f>B4243</f>
        <v>4.5629999999999997</v>
      </c>
      <c r="N4242" s="125" t="str">
        <f>A4243</f>
        <v>B</v>
      </c>
      <c r="S4242" s="227"/>
      <c r="T4242" s="129" t="str">
        <f>L4242</f>
        <v>Sin</v>
      </c>
      <c r="U4242" s="130">
        <f>M4242</f>
        <v>4.5629999999999997</v>
      </c>
      <c r="V4242" s="131" t="str">
        <f>N4242</f>
        <v>B</v>
      </c>
    </row>
    <row r="4243" spans="1:22" x14ac:dyDescent="0.25">
      <c r="A4243" s="100" t="s">
        <v>593</v>
      </c>
      <c r="B4243" s="77">
        <v>4.5629999999999997</v>
      </c>
      <c r="C4243" s="77">
        <v>16</v>
      </c>
      <c r="D4243" s="87" t="s">
        <v>47</v>
      </c>
      <c r="J4243" s="6">
        <v>1</v>
      </c>
      <c r="K4243" s="6"/>
      <c r="L4243" s="6"/>
      <c r="M4243" s="6"/>
      <c r="N4243" s="6"/>
      <c r="O4243" s="6"/>
      <c r="P4243" s="6"/>
      <c r="Q4243" s="6"/>
      <c r="R4243" s="6"/>
      <c r="S4243" s="6"/>
      <c r="T4243" s="6"/>
      <c r="U4243" s="6"/>
      <c r="V4243" s="6"/>
    </row>
    <row r="4244" spans="1:22" x14ac:dyDescent="0.25">
      <c r="A4244" s="79"/>
      <c r="J4244" s="6">
        <v>2</v>
      </c>
      <c r="K4244" s="6"/>
      <c r="L4244" s="6"/>
      <c r="M4244" s="6"/>
      <c r="N4244" s="6"/>
      <c r="O4244" s="6"/>
      <c r="P4244" s="6"/>
      <c r="Q4244" s="6"/>
      <c r="R4244" s="6"/>
      <c r="S4244" s="6"/>
      <c r="T4244" s="6"/>
      <c r="U4244" s="6"/>
      <c r="V4244" s="6"/>
    </row>
    <row r="4245" spans="1:22" x14ac:dyDescent="0.25">
      <c r="A4245" s="79"/>
      <c r="J4245" s="6">
        <v>3</v>
      </c>
      <c r="K4245" s="6"/>
      <c r="L4245" s="6"/>
      <c r="M4245" s="6"/>
      <c r="N4245" s="6"/>
      <c r="O4245" s="6"/>
      <c r="P4245" s="6"/>
      <c r="Q4245" s="6"/>
      <c r="R4245" s="6"/>
      <c r="S4245" s="6"/>
      <c r="T4245" s="6"/>
      <c r="U4245" s="6"/>
      <c r="V4245" s="6"/>
    </row>
    <row r="4246" spans="1:22" x14ac:dyDescent="0.25">
      <c r="J4246" s="6">
        <v>4</v>
      </c>
      <c r="K4246" s="6"/>
      <c r="L4246" s="6"/>
      <c r="M4246" s="6"/>
      <c r="N4246" s="6"/>
      <c r="O4246" s="6"/>
      <c r="P4246" s="6"/>
      <c r="Q4246" s="6"/>
      <c r="R4246" s="6"/>
      <c r="S4246" s="6"/>
      <c r="T4246" s="6"/>
      <c r="U4246" s="6"/>
      <c r="V4246" s="6"/>
    </row>
    <row r="4247" spans="1:22" x14ac:dyDescent="0.25">
      <c r="A4247" s="80"/>
      <c r="J4247" s="6">
        <v>5</v>
      </c>
      <c r="K4247" s="6"/>
      <c r="L4247" s="6"/>
      <c r="M4247" s="6"/>
      <c r="N4247" s="6"/>
      <c r="O4247" s="6"/>
      <c r="P4247" s="6"/>
      <c r="Q4247" s="6"/>
      <c r="R4247" s="6"/>
      <c r="S4247" s="6"/>
      <c r="T4247" s="6"/>
      <c r="U4247" s="6"/>
      <c r="V4247" s="6"/>
    </row>
    <row r="4248" spans="1:22" ht="31.5" x14ac:dyDescent="0.25">
      <c r="A4248" s="64" t="s">
        <v>590</v>
      </c>
      <c r="J4248" s="6">
        <v>6</v>
      </c>
      <c r="K4248" s="6"/>
      <c r="L4248" s="6"/>
      <c r="M4248" s="6"/>
      <c r="N4248" s="6"/>
      <c r="O4248" s="6"/>
      <c r="P4248" s="6"/>
      <c r="Q4248" s="6"/>
      <c r="R4248" s="6"/>
      <c r="S4248" s="6"/>
      <c r="T4248" s="6"/>
      <c r="U4248" s="6"/>
      <c r="V4248" s="6"/>
    </row>
    <row r="4249" spans="1:22" x14ac:dyDescent="0.25">
      <c r="A4249" s="79"/>
      <c r="J4249" s="6">
        <v>7</v>
      </c>
      <c r="K4249" s="6"/>
      <c r="L4249" s="6"/>
      <c r="M4249" s="6"/>
      <c r="N4249" s="6"/>
      <c r="O4249" s="6"/>
      <c r="P4249" s="6"/>
      <c r="Q4249" s="6"/>
      <c r="R4249" s="6"/>
      <c r="S4249" s="6"/>
      <c r="T4249" s="6"/>
      <c r="U4249" s="6"/>
      <c r="V4249" s="6"/>
    </row>
    <row r="4250" spans="1:22" ht="25.5" x14ac:dyDescent="0.25">
      <c r="A4250" s="81" t="s">
        <v>595</v>
      </c>
      <c r="J4250" s="6">
        <v>8</v>
      </c>
      <c r="K4250" s="6"/>
      <c r="L4250" s="6"/>
      <c r="M4250" s="6"/>
      <c r="N4250" s="6"/>
      <c r="O4250" s="6"/>
      <c r="P4250" s="6"/>
      <c r="Q4250" s="6"/>
      <c r="R4250" s="6"/>
      <c r="S4250" s="6"/>
      <c r="T4250" s="6"/>
      <c r="U4250" s="6"/>
      <c r="V4250" s="6"/>
    </row>
    <row r="4251" spans="1:22" x14ac:dyDescent="0.25">
      <c r="A4251" s="81"/>
      <c r="J4251" s="6">
        <v>9</v>
      </c>
      <c r="K4251" s="6"/>
      <c r="L4251" s="6"/>
      <c r="M4251" s="6"/>
      <c r="N4251" s="6"/>
      <c r="O4251" s="6"/>
      <c r="P4251" s="6"/>
      <c r="Q4251" s="6"/>
      <c r="R4251" s="6"/>
      <c r="S4251" s="6"/>
      <c r="T4251" s="6"/>
      <c r="U4251" s="6"/>
      <c r="V4251" s="6"/>
    </row>
    <row r="4252" spans="1:22" x14ac:dyDescent="0.25">
      <c r="A4252" s="65"/>
      <c r="J4252" s="6">
        <v>10</v>
      </c>
      <c r="K4252" s="6"/>
      <c r="L4252" s="6"/>
      <c r="M4252" s="6"/>
      <c r="N4252" s="6"/>
      <c r="O4252" s="6"/>
      <c r="P4252" s="6"/>
      <c r="Q4252" s="6"/>
      <c r="R4252" s="6"/>
      <c r="S4252" s="6"/>
      <c r="T4252" s="6"/>
      <c r="U4252" s="6"/>
      <c r="V4252" s="6"/>
    </row>
    <row r="4253" spans="1:22" x14ac:dyDescent="0.25">
      <c r="A4253" s="65"/>
      <c r="J4253" s="6">
        <v>11</v>
      </c>
      <c r="K4253" s="6"/>
      <c r="L4253" s="6"/>
      <c r="M4253" s="6"/>
      <c r="N4253" s="6"/>
      <c r="O4253" s="6"/>
      <c r="P4253" s="6"/>
      <c r="Q4253" s="6"/>
      <c r="R4253" s="6"/>
      <c r="S4253" s="6"/>
      <c r="T4253" s="6"/>
      <c r="U4253" s="6"/>
      <c r="V4253" s="6"/>
    </row>
    <row r="4254" spans="1:22" x14ac:dyDescent="0.25">
      <c r="A4254" s="79"/>
      <c r="J4254" s="6">
        <v>12</v>
      </c>
      <c r="K4254" s="6"/>
      <c r="L4254" s="6"/>
      <c r="M4254" s="6"/>
      <c r="N4254" s="6"/>
      <c r="O4254" s="6"/>
      <c r="P4254" s="6"/>
      <c r="Q4254" s="6"/>
      <c r="R4254" s="6"/>
      <c r="S4254" s="6"/>
      <c r="T4254" s="6"/>
      <c r="U4254" s="6"/>
      <c r="V4254" s="6"/>
    </row>
    <row r="4255" spans="1:22" x14ac:dyDescent="0.25">
      <c r="A4255" s="79"/>
      <c r="J4255" s="6">
        <v>13</v>
      </c>
      <c r="K4255" s="6"/>
      <c r="L4255" s="6"/>
      <c r="M4255" s="6"/>
      <c r="N4255" s="6"/>
      <c r="O4255" s="6"/>
      <c r="P4255" s="6"/>
      <c r="Q4255" s="6"/>
      <c r="R4255" s="6"/>
      <c r="S4255" s="6"/>
      <c r="T4255" s="6"/>
      <c r="U4255" s="6"/>
      <c r="V4255" s="6"/>
    </row>
    <row r="4256" spans="1:22" x14ac:dyDescent="0.25">
      <c r="J4256" s="6">
        <v>14</v>
      </c>
      <c r="K4256" s="6"/>
      <c r="L4256" s="6"/>
      <c r="M4256" s="6"/>
      <c r="N4256" s="6"/>
      <c r="O4256" s="6"/>
      <c r="P4256" s="6"/>
      <c r="Q4256" s="6"/>
      <c r="R4256" s="6"/>
      <c r="S4256" s="6"/>
      <c r="T4256" s="6"/>
      <c r="U4256" s="6"/>
      <c r="V4256" s="6"/>
    </row>
    <row r="4257" spans="1:22" x14ac:dyDescent="0.25">
      <c r="A4257" s="80"/>
      <c r="J4257" s="6">
        <v>15</v>
      </c>
      <c r="K4257" s="6"/>
      <c r="L4257" s="6"/>
      <c r="M4257" s="6"/>
      <c r="N4257" s="6"/>
      <c r="O4257" s="6"/>
      <c r="P4257" s="6"/>
      <c r="Q4257" s="6"/>
      <c r="R4257" s="6"/>
      <c r="S4257" s="6"/>
      <c r="T4257" s="6"/>
      <c r="U4257" s="6"/>
      <c r="V4257" s="6"/>
    </row>
    <row r="4258" spans="1:22" ht="31.5" x14ac:dyDescent="0.25">
      <c r="A4258" s="64" t="s">
        <v>590</v>
      </c>
      <c r="J4258" s="6">
        <v>16</v>
      </c>
      <c r="K4258" s="6"/>
      <c r="L4258" s="6"/>
      <c r="M4258" s="6"/>
      <c r="N4258" s="6"/>
      <c r="O4258" s="6"/>
      <c r="P4258" s="6"/>
      <c r="Q4258" s="6"/>
      <c r="R4258" s="6"/>
      <c r="S4258" s="6"/>
      <c r="T4258" s="6"/>
      <c r="U4258" s="6"/>
      <c r="V4258" s="6"/>
    </row>
    <row r="4259" spans="1:22" x14ac:dyDescent="0.25">
      <c r="A4259" s="79"/>
      <c r="J4259" s="6">
        <v>17</v>
      </c>
      <c r="K4259" s="6"/>
      <c r="L4259" s="6"/>
      <c r="M4259" s="6"/>
      <c r="N4259" s="6"/>
      <c r="O4259" s="6"/>
      <c r="P4259" s="6"/>
      <c r="Q4259" s="6"/>
      <c r="R4259" s="6"/>
      <c r="S4259" s="6"/>
      <c r="T4259" s="6"/>
      <c r="U4259" s="6"/>
      <c r="V4259" s="6"/>
    </row>
    <row r="4260" spans="1:22" ht="25.5" x14ac:dyDescent="0.25">
      <c r="A4260" s="81" t="s">
        <v>595</v>
      </c>
      <c r="J4260" s="6">
        <v>18</v>
      </c>
      <c r="K4260" s="6"/>
      <c r="L4260" s="6"/>
      <c r="M4260" s="6"/>
      <c r="N4260" s="6"/>
      <c r="O4260" s="6"/>
      <c r="P4260" s="6"/>
      <c r="Q4260" s="6"/>
      <c r="R4260" s="6"/>
      <c r="S4260" s="6"/>
      <c r="T4260" s="6"/>
      <c r="U4260" s="6"/>
      <c r="V4260" s="6"/>
    </row>
    <row r="4261" spans="1:22" x14ac:dyDescent="0.25">
      <c r="A4261" s="81"/>
      <c r="J4261" s="6">
        <v>19</v>
      </c>
      <c r="K4261" s="6"/>
      <c r="L4261" s="6"/>
      <c r="M4261" s="6"/>
      <c r="N4261" s="6"/>
      <c r="O4261" s="6"/>
      <c r="P4261" s="6"/>
      <c r="Q4261" s="6"/>
      <c r="R4261" s="6"/>
      <c r="S4261" s="6"/>
      <c r="T4261" s="6"/>
      <c r="U4261" s="6"/>
      <c r="V4261" s="6"/>
    </row>
    <row r="4262" spans="1:22" ht="89.25" x14ac:dyDescent="0.25">
      <c r="A4262" s="81" t="s">
        <v>919</v>
      </c>
      <c r="J4262" s="6">
        <v>20</v>
      </c>
      <c r="K4262" s="6"/>
      <c r="L4262" s="6"/>
      <c r="M4262" s="6"/>
      <c r="N4262" s="6"/>
      <c r="O4262" s="6"/>
      <c r="P4262" s="6"/>
      <c r="Q4262" s="6"/>
      <c r="R4262" s="6"/>
      <c r="S4262" s="6"/>
      <c r="T4262" s="6"/>
      <c r="U4262" s="6"/>
      <c r="V4262" s="6"/>
    </row>
    <row r="4263" spans="1:22" x14ac:dyDescent="0.25">
      <c r="A4263" s="65"/>
      <c r="J4263" s="6">
        <v>21</v>
      </c>
      <c r="K4263" s="6"/>
      <c r="L4263" s="6"/>
      <c r="M4263" s="6"/>
      <c r="N4263" s="6"/>
      <c r="O4263" s="6"/>
      <c r="P4263" s="6"/>
      <c r="Q4263" s="6"/>
      <c r="R4263" s="6"/>
      <c r="S4263" s="6"/>
      <c r="T4263" s="6"/>
      <c r="U4263" s="6"/>
      <c r="V4263" s="6"/>
    </row>
    <row r="4264" spans="1:22" x14ac:dyDescent="0.25">
      <c r="A4264" s="65"/>
      <c r="J4264" s="6">
        <v>22</v>
      </c>
      <c r="K4264" s="6"/>
      <c r="L4264" s="6"/>
      <c r="M4264" s="6"/>
      <c r="N4264" s="6"/>
      <c r="O4264" s="6"/>
      <c r="P4264" s="6"/>
      <c r="Q4264" s="6"/>
      <c r="R4264" s="6"/>
      <c r="S4264" s="6"/>
      <c r="T4264" s="6"/>
      <c r="U4264" s="6"/>
      <c r="V4264" s="6"/>
    </row>
    <row r="4265" spans="1:22" ht="140.25" x14ac:dyDescent="0.25">
      <c r="A4265" s="96" t="s">
        <v>624</v>
      </c>
      <c r="B4265" s="97" t="s">
        <v>625</v>
      </c>
      <c r="J4265" s="6">
        <v>23</v>
      </c>
      <c r="K4265" s="6"/>
      <c r="L4265" s="6"/>
      <c r="M4265" s="6"/>
      <c r="N4265" s="6"/>
      <c r="O4265" s="6"/>
      <c r="P4265" s="6"/>
      <c r="Q4265" s="6"/>
      <c r="R4265" s="6"/>
      <c r="S4265" s="6"/>
      <c r="T4265" s="6"/>
      <c r="U4265" s="6"/>
      <c r="V4265" s="6"/>
    </row>
    <row r="4266" spans="1:22" ht="15.75" thickBot="1" x14ac:dyDescent="0.3">
      <c r="A4266" s="65"/>
      <c r="J4266" s="6">
        <v>24</v>
      </c>
      <c r="K4266" s="6"/>
      <c r="L4266" s="6"/>
      <c r="M4266" s="6"/>
      <c r="N4266" s="6"/>
      <c r="O4266" s="6"/>
      <c r="P4266" s="6"/>
      <c r="Q4266" s="6"/>
      <c r="R4266" s="6"/>
      <c r="S4266" s="6"/>
      <c r="T4266" s="6"/>
      <c r="U4266" s="6"/>
      <c r="V4266" s="6"/>
    </row>
    <row r="4267" spans="1:22" ht="15.75" thickBot="1" x14ac:dyDescent="0.3">
      <c r="A4267" s="88" t="s">
        <v>626</v>
      </c>
      <c r="B4267" s="89">
        <v>0.05</v>
      </c>
      <c r="J4267" s="6">
        <v>25</v>
      </c>
      <c r="K4267" s="6"/>
      <c r="L4267" s="6"/>
      <c r="M4267" s="6"/>
      <c r="N4267" s="6"/>
      <c r="O4267" s="6"/>
      <c r="P4267" s="6"/>
      <c r="Q4267" s="6"/>
      <c r="R4267" s="6"/>
      <c r="S4267" s="6"/>
      <c r="T4267" s="6"/>
      <c r="U4267" s="6"/>
      <c r="V4267" s="6"/>
    </row>
    <row r="4268" spans="1:22" ht="39" thickBot="1" x14ac:dyDescent="0.3">
      <c r="A4268" s="110" t="s">
        <v>627</v>
      </c>
      <c r="B4268" s="74">
        <v>18</v>
      </c>
      <c r="J4268" s="6">
        <v>26</v>
      </c>
      <c r="K4268" s="6"/>
      <c r="L4268" s="6"/>
      <c r="M4268" s="6"/>
      <c r="N4268" s="6"/>
      <c r="O4268" s="6"/>
      <c r="P4268" s="6"/>
      <c r="Q4268" s="6"/>
      <c r="R4268" s="6"/>
      <c r="S4268" s="6"/>
      <c r="T4268" s="6"/>
      <c r="U4268" s="6"/>
      <c r="V4268" s="6"/>
    </row>
    <row r="4269" spans="1:22" ht="39" thickBot="1" x14ac:dyDescent="0.3">
      <c r="A4269" s="110" t="s">
        <v>628</v>
      </c>
      <c r="B4269" s="74">
        <v>14.18403</v>
      </c>
      <c r="J4269" s="6">
        <v>27</v>
      </c>
      <c r="K4269" s="6"/>
      <c r="L4269" s="6"/>
      <c r="M4269" s="6"/>
      <c r="N4269" s="6"/>
      <c r="O4269" s="6"/>
      <c r="P4269" s="6"/>
      <c r="Q4269" s="6"/>
      <c r="R4269" s="6"/>
      <c r="S4269" s="6"/>
      <c r="T4269" s="6"/>
      <c r="U4269" s="6"/>
      <c r="V4269" s="6"/>
    </row>
    <row r="4270" spans="1:22" ht="64.5" thickBot="1" x14ac:dyDescent="0.3">
      <c r="A4270" s="110" t="s">
        <v>629</v>
      </c>
      <c r="B4270" s="74">
        <v>2.97105</v>
      </c>
      <c r="J4270" s="6">
        <v>28</v>
      </c>
      <c r="K4270" s="6"/>
      <c r="L4270" s="6"/>
      <c r="M4270" s="6"/>
      <c r="N4270" s="6"/>
      <c r="O4270" s="6"/>
      <c r="P4270" s="6"/>
      <c r="Q4270" s="6"/>
      <c r="R4270" s="6"/>
      <c r="S4270" s="6"/>
      <c r="T4270" s="6"/>
      <c r="U4270" s="6"/>
      <c r="V4270" s="6"/>
    </row>
    <row r="4271" spans="1:22" ht="38.25" x14ac:dyDescent="0.25">
      <c r="A4271" s="109" t="s">
        <v>630</v>
      </c>
      <c r="B4271" s="78">
        <v>2.7974000000000001</v>
      </c>
      <c r="J4271" s="6">
        <v>29</v>
      </c>
      <c r="K4271" s="6"/>
      <c r="L4271" s="6"/>
      <c r="M4271" s="6"/>
      <c r="N4271" s="6"/>
      <c r="O4271" s="6"/>
      <c r="P4271" s="6"/>
      <c r="Q4271" s="6"/>
      <c r="R4271" s="6"/>
      <c r="S4271" s="6"/>
      <c r="T4271" s="6"/>
      <c r="U4271" s="6"/>
      <c r="V4271" s="6"/>
    </row>
    <row r="4272" spans="1:22" ht="15.75" thickBot="1" x14ac:dyDescent="0.3">
      <c r="A4272" s="65"/>
      <c r="J4272" s="6">
        <v>30</v>
      </c>
      <c r="K4272" s="6"/>
      <c r="L4272" s="6"/>
      <c r="M4272" s="6"/>
      <c r="N4272" s="6"/>
      <c r="O4272" s="6"/>
      <c r="P4272" s="6"/>
      <c r="Q4272" s="6"/>
      <c r="R4272" s="6"/>
      <c r="S4272" s="6"/>
      <c r="T4272" s="6"/>
      <c r="U4272" s="6"/>
      <c r="V4272" s="6"/>
    </row>
    <row r="4273" spans="1:22" x14ac:dyDescent="0.25">
      <c r="A4273" s="254" t="s">
        <v>631</v>
      </c>
      <c r="B4273" s="255"/>
      <c r="C4273" s="255"/>
      <c r="D4273" s="255"/>
      <c r="J4273" s="6">
        <v>31</v>
      </c>
      <c r="K4273" s="6"/>
      <c r="L4273" s="6"/>
      <c r="M4273" s="6"/>
      <c r="N4273" s="6"/>
      <c r="O4273" s="6"/>
      <c r="P4273" s="6"/>
      <c r="Q4273" s="6"/>
      <c r="R4273" s="6"/>
      <c r="S4273" s="6"/>
      <c r="T4273" s="6"/>
      <c r="U4273" s="6"/>
      <c r="V4273" s="6"/>
    </row>
    <row r="4274" spans="1:22" x14ac:dyDescent="0.25">
      <c r="A4274" s="262" t="s">
        <v>632</v>
      </c>
      <c r="B4274" s="263"/>
      <c r="C4274" s="263"/>
      <c r="D4274" s="263"/>
      <c r="J4274" s="6">
        <v>32</v>
      </c>
      <c r="K4274" s="6"/>
      <c r="L4274" s="6"/>
      <c r="M4274" s="6"/>
      <c r="N4274" s="6"/>
      <c r="O4274" s="6"/>
      <c r="P4274" s="6"/>
      <c r="Q4274" s="6"/>
      <c r="R4274" s="6"/>
      <c r="S4274" s="6"/>
      <c r="T4274" s="6"/>
      <c r="U4274" s="6"/>
      <c r="V4274" s="6"/>
    </row>
    <row r="4275" spans="1:22" ht="15.75" thickBot="1" x14ac:dyDescent="0.3">
      <c r="A4275" s="256" t="s">
        <v>633</v>
      </c>
      <c r="B4275" s="257"/>
      <c r="C4275" s="257"/>
      <c r="D4275" s="257"/>
      <c r="J4275" s="6">
        <v>33</v>
      </c>
      <c r="K4275" s="6"/>
      <c r="L4275" s="6"/>
      <c r="M4275" s="6"/>
      <c r="N4275" s="6"/>
      <c r="O4275" s="6"/>
      <c r="P4275" s="6"/>
      <c r="Q4275" s="6"/>
      <c r="R4275" s="6"/>
      <c r="S4275" s="6"/>
      <c r="T4275" s="6"/>
      <c r="U4275" s="6"/>
      <c r="V4275" s="6"/>
    </row>
    <row r="4276" spans="1:22" ht="27" thickBot="1" x14ac:dyDescent="0.3">
      <c r="A4276" s="98" t="s">
        <v>634</v>
      </c>
      <c r="B4276" s="83" t="s">
        <v>635</v>
      </c>
      <c r="C4276" s="83" t="s">
        <v>566</v>
      </c>
      <c r="D4276" s="85" t="s">
        <v>592</v>
      </c>
      <c r="K4276" s="121" t="s">
        <v>1123</v>
      </c>
      <c r="L4276" s="121" t="s">
        <v>1124</v>
      </c>
      <c r="M4276" s="121" t="str">
        <f>A4262</f>
        <v>Prueba del rango estudentizado de Tukey (HSD) para NFCCM3</v>
      </c>
      <c r="N4276" s="120"/>
      <c r="S4276" s="122" t="str">
        <f>K4276</f>
        <v>Factor</v>
      </c>
      <c r="T4276" s="122" t="str">
        <f>L4276</f>
        <v>Nivel</v>
      </c>
      <c r="U4276" s="114"/>
      <c r="V4276" s="123"/>
    </row>
    <row r="4277" spans="1:22" ht="16.5" thickBot="1" x14ac:dyDescent="0.3">
      <c r="A4277" s="99" t="s">
        <v>592</v>
      </c>
      <c r="B4277" s="68">
        <v>6.375</v>
      </c>
      <c r="C4277" s="68">
        <v>16</v>
      </c>
      <c r="D4277" s="86" t="s">
        <v>45</v>
      </c>
      <c r="J4277" s="6"/>
      <c r="K4277" s="228" t="s">
        <v>1125</v>
      </c>
      <c r="L4277" s="124" t="str">
        <f>D4277</f>
        <v>Con</v>
      </c>
      <c r="M4277" s="125">
        <f>B4277</f>
        <v>6.375</v>
      </c>
      <c r="N4277" s="125" t="str">
        <f>A4277</f>
        <v>A</v>
      </c>
      <c r="S4277" s="230" t="str">
        <f>K4277</f>
        <v>Enmienda (A)</v>
      </c>
      <c r="T4277" s="126" t="str">
        <f>L4277</f>
        <v>Con</v>
      </c>
      <c r="U4277" s="127">
        <f>M4277</f>
        <v>6.375</v>
      </c>
      <c r="V4277" s="128" t="str">
        <f>N4277</f>
        <v>A</v>
      </c>
    </row>
    <row r="4278" spans="1:22" ht="16.5" thickBot="1" x14ac:dyDescent="0.3">
      <c r="A4278" s="99" t="s">
        <v>592</v>
      </c>
      <c r="B4278" s="68"/>
      <c r="C4278" s="68"/>
      <c r="D4278" s="86"/>
      <c r="J4278" s="6"/>
      <c r="K4278" s="229"/>
      <c r="L4278" s="124" t="str">
        <f>D4279</f>
        <v>Sin</v>
      </c>
      <c r="M4278" s="125">
        <f>B4279</f>
        <v>5.1879999999999997</v>
      </c>
      <c r="N4278" s="125" t="str">
        <f>A4279</f>
        <v>A</v>
      </c>
      <c r="S4278" s="227"/>
      <c r="T4278" s="129" t="str">
        <f>L4278</f>
        <v>Sin</v>
      </c>
      <c r="U4278" s="130">
        <f>M4278</f>
        <v>5.1879999999999997</v>
      </c>
      <c r="V4278" s="131" t="str">
        <f>N4278</f>
        <v>A</v>
      </c>
    </row>
    <row r="4279" spans="1:22" x14ac:dyDescent="0.25">
      <c r="A4279" s="100" t="s">
        <v>592</v>
      </c>
      <c r="B4279" s="77">
        <v>5.1879999999999997</v>
      </c>
      <c r="C4279" s="77">
        <v>16</v>
      </c>
      <c r="D4279" s="87" t="s">
        <v>47</v>
      </c>
      <c r="J4279" s="6">
        <v>1</v>
      </c>
      <c r="K4279" s="6"/>
      <c r="L4279" s="6"/>
      <c r="M4279" s="6"/>
      <c r="N4279" s="6"/>
      <c r="O4279" s="6"/>
      <c r="P4279" s="6"/>
      <c r="Q4279" s="6"/>
      <c r="R4279" s="6"/>
      <c r="S4279" s="6"/>
      <c r="T4279" s="6"/>
      <c r="U4279" s="6"/>
      <c r="V4279" s="6"/>
    </row>
    <row r="4280" spans="1:22" x14ac:dyDescent="0.25">
      <c r="A4280" s="79"/>
      <c r="J4280" s="6">
        <v>2</v>
      </c>
      <c r="K4280" s="6"/>
      <c r="L4280" s="6"/>
      <c r="M4280" s="6"/>
      <c r="N4280" s="6"/>
      <c r="O4280" s="6"/>
      <c r="P4280" s="6"/>
      <c r="Q4280" s="6"/>
      <c r="R4280" s="6"/>
      <c r="S4280" s="6"/>
      <c r="T4280" s="6"/>
      <c r="U4280" s="6"/>
      <c r="V4280" s="6"/>
    </row>
    <row r="4281" spans="1:22" x14ac:dyDescent="0.25">
      <c r="A4281" s="79"/>
      <c r="J4281" s="6">
        <v>3</v>
      </c>
      <c r="K4281" s="6"/>
      <c r="L4281" s="6"/>
      <c r="M4281" s="6"/>
      <c r="N4281" s="6"/>
      <c r="O4281" s="6"/>
      <c r="P4281" s="6"/>
      <c r="Q4281" s="6"/>
      <c r="R4281" s="6"/>
      <c r="S4281" s="6"/>
      <c r="T4281" s="6"/>
      <c r="U4281" s="6"/>
      <c r="V4281" s="6"/>
    </row>
    <row r="4282" spans="1:22" x14ac:dyDescent="0.25">
      <c r="J4282" s="6">
        <v>4</v>
      </c>
      <c r="K4282" s="6"/>
      <c r="L4282" s="6"/>
      <c r="M4282" s="6"/>
      <c r="N4282" s="6"/>
      <c r="O4282" s="6"/>
      <c r="P4282" s="6"/>
      <c r="Q4282" s="6"/>
      <c r="R4282" s="6"/>
      <c r="S4282" s="6"/>
      <c r="T4282" s="6"/>
      <c r="U4282" s="6"/>
      <c r="V4282" s="6"/>
    </row>
    <row r="4283" spans="1:22" x14ac:dyDescent="0.25">
      <c r="A4283" s="80"/>
      <c r="J4283" s="6">
        <v>5</v>
      </c>
      <c r="K4283" s="6"/>
      <c r="L4283" s="6"/>
      <c r="M4283" s="6"/>
      <c r="N4283" s="6"/>
      <c r="O4283" s="6"/>
      <c r="P4283" s="6"/>
      <c r="Q4283" s="6"/>
      <c r="R4283" s="6"/>
      <c r="S4283" s="6"/>
      <c r="T4283" s="6"/>
      <c r="U4283" s="6"/>
      <c r="V4283" s="6"/>
    </row>
    <row r="4284" spans="1:22" ht="31.5" x14ac:dyDescent="0.25">
      <c r="A4284" s="64" t="s">
        <v>590</v>
      </c>
      <c r="J4284" s="6">
        <v>6</v>
      </c>
      <c r="K4284" s="6"/>
      <c r="L4284" s="6"/>
      <c r="M4284" s="6"/>
      <c r="N4284" s="6"/>
      <c r="O4284" s="6"/>
      <c r="P4284" s="6"/>
      <c r="Q4284" s="6"/>
      <c r="R4284" s="6"/>
      <c r="S4284" s="6"/>
      <c r="T4284" s="6"/>
      <c r="U4284" s="6"/>
      <c r="V4284" s="6"/>
    </row>
    <row r="4285" spans="1:22" x14ac:dyDescent="0.25">
      <c r="A4285" s="79"/>
      <c r="J4285" s="6">
        <v>7</v>
      </c>
      <c r="K4285" s="6"/>
      <c r="L4285" s="6"/>
      <c r="M4285" s="6"/>
      <c r="N4285" s="6"/>
      <c r="O4285" s="6"/>
      <c r="P4285" s="6"/>
      <c r="Q4285" s="6"/>
      <c r="R4285" s="6"/>
      <c r="S4285" s="6"/>
      <c r="T4285" s="6"/>
      <c r="U4285" s="6"/>
      <c r="V4285" s="6"/>
    </row>
    <row r="4286" spans="1:22" ht="25.5" x14ac:dyDescent="0.25">
      <c r="A4286" s="81" t="s">
        <v>595</v>
      </c>
      <c r="J4286" s="6">
        <v>8</v>
      </c>
      <c r="K4286" s="6"/>
      <c r="L4286" s="6"/>
      <c r="M4286" s="6"/>
      <c r="N4286" s="6"/>
      <c r="O4286" s="6"/>
      <c r="P4286" s="6"/>
      <c r="Q4286" s="6"/>
      <c r="R4286" s="6"/>
      <c r="S4286" s="6"/>
      <c r="T4286" s="6"/>
      <c r="U4286" s="6"/>
      <c r="V4286" s="6"/>
    </row>
    <row r="4287" spans="1:22" x14ac:dyDescent="0.25">
      <c r="A4287" s="81"/>
      <c r="J4287" s="6">
        <v>9</v>
      </c>
      <c r="K4287" s="6"/>
      <c r="L4287" s="6"/>
      <c r="M4287" s="6"/>
      <c r="N4287" s="6"/>
      <c r="O4287" s="6"/>
      <c r="P4287" s="6"/>
      <c r="Q4287" s="6"/>
      <c r="R4287" s="6"/>
      <c r="S4287" s="6"/>
      <c r="T4287" s="6"/>
      <c r="U4287" s="6"/>
      <c r="V4287" s="6"/>
    </row>
    <row r="4288" spans="1:22" x14ac:dyDescent="0.25">
      <c r="A4288" s="65"/>
      <c r="J4288" s="6">
        <v>10</v>
      </c>
      <c r="K4288" s="6"/>
      <c r="L4288" s="6"/>
      <c r="M4288" s="6"/>
      <c r="N4288" s="6"/>
      <c r="O4288" s="6"/>
      <c r="P4288" s="6"/>
      <c r="Q4288" s="6"/>
      <c r="R4288" s="6"/>
      <c r="S4288" s="6"/>
      <c r="T4288" s="6"/>
      <c r="U4288" s="6"/>
      <c r="V4288" s="6"/>
    </row>
    <row r="4289" spans="1:22" x14ac:dyDescent="0.25">
      <c r="A4289" s="65"/>
      <c r="J4289" s="6">
        <v>11</v>
      </c>
      <c r="K4289" s="6"/>
      <c r="L4289" s="6"/>
      <c r="M4289" s="6"/>
      <c r="N4289" s="6"/>
      <c r="O4289" s="6"/>
      <c r="P4289" s="6"/>
      <c r="Q4289" s="6"/>
      <c r="R4289" s="6"/>
      <c r="S4289" s="6"/>
      <c r="T4289" s="6"/>
      <c r="U4289" s="6"/>
      <c r="V4289" s="6"/>
    </row>
    <row r="4290" spans="1:22" x14ac:dyDescent="0.25">
      <c r="A4290" s="79"/>
      <c r="J4290" s="6">
        <v>12</v>
      </c>
      <c r="K4290" s="6"/>
      <c r="L4290" s="6"/>
      <c r="M4290" s="6"/>
      <c r="N4290" s="6"/>
      <c r="O4290" s="6"/>
      <c r="P4290" s="6"/>
      <c r="Q4290" s="6"/>
      <c r="R4290" s="6"/>
      <c r="S4290" s="6"/>
      <c r="T4290" s="6"/>
      <c r="U4290" s="6"/>
      <c r="V4290" s="6"/>
    </row>
    <row r="4291" spans="1:22" x14ac:dyDescent="0.25">
      <c r="A4291" s="79"/>
      <c r="J4291" s="6">
        <v>13</v>
      </c>
      <c r="K4291" s="6"/>
      <c r="L4291" s="6"/>
      <c r="M4291" s="6"/>
      <c r="N4291" s="6"/>
      <c r="O4291" s="6"/>
      <c r="P4291" s="6"/>
      <c r="Q4291" s="6"/>
      <c r="R4291" s="6"/>
      <c r="S4291" s="6"/>
      <c r="T4291" s="6"/>
      <c r="U4291" s="6"/>
      <c r="V4291" s="6"/>
    </row>
    <row r="4292" spans="1:22" x14ac:dyDescent="0.25">
      <c r="J4292" s="6">
        <v>14</v>
      </c>
      <c r="K4292" s="6"/>
      <c r="L4292" s="6"/>
      <c r="M4292" s="6"/>
      <c r="N4292" s="6"/>
      <c r="O4292" s="6"/>
      <c r="P4292" s="6"/>
      <c r="Q4292" s="6"/>
      <c r="R4292" s="6"/>
      <c r="S4292" s="6"/>
      <c r="T4292" s="6"/>
      <c r="U4292" s="6"/>
      <c r="V4292" s="6"/>
    </row>
    <row r="4293" spans="1:22" x14ac:dyDescent="0.25">
      <c r="A4293" s="80"/>
      <c r="J4293" s="6">
        <v>15</v>
      </c>
      <c r="K4293" s="6"/>
      <c r="L4293" s="6"/>
      <c r="M4293" s="6"/>
      <c r="N4293" s="6"/>
      <c r="O4293" s="6"/>
      <c r="P4293" s="6"/>
      <c r="Q4293" s="6"/>
      <c r="R4293" s="6"/>
      <c r="S4293" s="6"/>
      <c r="T4293" s="6"/>
      <c r="U4293" s="6"/>
      <c r="V4293" s="6"/>
    </row>
    <row r="4294" spans="1:22" ht="31.5" x14ac:dyDescent="0.25">
      <c r="A4294" s="64" t="s">
        <v>590</v>
      </c>
      <c r="J4294" s="6">
        <v>16</v>
      </c>
      <c r="K4294" s="6"/>
      <c r="L4294" s="6"/>
      <c r="M4294" s="6"/>
      <c r="N4294" s="6"/>
      <c r="O4294" s="6"/>
      <c r="P4294" s="6"/>
      <c r="Q4294" s="6"/>
      <c r="R4294" s="6"/>
      <c r="S4294" s="6"/>
      <c r="T4294" s="6"/>
      <c r="U4294" s="6"/>
      <c r="V4294" s="6"/>
    </row>
    <row r="4295" spans="1:22" x14ac:dyDescent="0.25">
      <c r="A4295" s="79"/>
      <c r="J4295" s="6">
        <v>17</v>
      </c>
      <c r="K4295" s="6"/>
      <c r="L4295" s="6"/>
      <c r="M4295" s="6"/>
      <c r="N4295" s="6"/>
      <c r="O4295" s="6"/>
      <c r="P4295" s="6"/>
      <c r="Q4295" s="6"/>
      <c r="R4295" s="6"/>
      <c r="S4295" s="6"/>
      <c r="T4295" s="6"/>
      <c r="U4295" s="6"/>
      <c r="V4295" s="6"/>
    </row>
    <row r="4296" spans="1:22" ht="25.5" x14ac:dyDescent="0.25">
      <c r="A4296" s="81" t="s">
        <v>595</v>
      </c>
      <c r="J4296" s="6">
        <v>18</v>
      </c>
      <c r="K4296" s="6"/>
      <c r="L4296" s="6"/>
      <c r="M4296" s="6"/>
      <c r="N4296" s="6"/>
      <c r="O4296" s="6"/>
      <c r="P4296" s="6"/>
      <c r="Q4296" s="6"/>
      <c r="R4296" s="6"/>
      <c r="S4296" s="6"/>
      <c r="T4296" s="6"/>
      <c r="U4296" s="6"/>
      <c r="V4296" s="6"/>
    </row>
    <row r="4297" spans="1:22" x14ac:dyDescent="0.25">
      <c r="A4297" s="81"/>
      <c r="J4297" s="6">
        <v>19</v>
      </c>
      <c r="K4297" s="6"/>
      <c r="L4297" s="6"/>
      <c r="M4297" s="6"/>
      <c r="N4297" s="6"/>
      <c r="O4297" s="6"/>
      <c r="P4297" s="6"/>
      <c r="Q4297" s="6"/>
      <c r="R4297" s="6"/>
      <c r="S4297" s="6"/>
      <c r="T4297" s="6"/>
      <c r="U4297" s="6"/>
      <c r="V4297" s="6"/>
    </row>
    <row r="4298" spans="1:22" ht="89.25" x14ac:dyDescent="0.25">
      <c r="A4298" s="81" t="s">
        <v>920</v>
      </c>
      <c r="J4298" s="6">
        <v>20</v>
      </c>
      <c r="K4298" s="6"/>
      <c r="L4298" s="6"/>
      <c r="M4298" s="6"/>
      <c r="N4298" s="6"/>
      <c r="O4298" s="6"/>
      <c r="P4298" s="6"/>
      <c r="Q4298" s="6"/>
      <c r="R4298" s="6"/>
      <c r="S4298" s="6"/>
      <c r="T4298" s="6"/>
      <c r="U4298" s="6"/>
      <c r="V4298" s="6"/>
    </row>
    <row r="4299" spans="1:22" x14ac:dyDescent="0.25">
      <c r="A4299" s="65"/>
      <c r="J4299" s="6">
        <v>21</v>
      </c>
      <c r="K4299" s="6"/>
      <c r="L4299" s="6"/>
      <c r="M4299" s="6"/>
      <c r="N4299" s="6"/>
      <c r="O4299" s="6"/>
      <c r="P4299" s="6"/>
      <c r="Q4299" s="6"/>
      <c r="R4299" s="6"/>
      <c r="S4299" s="6"/>
      <c r="T4299" s="6"/>
      <c r="U4299" s="6"/>
      <c r="V4299" s="6"/>
    </row>
    <row r="4300" spans="1:22" x14ac:dyDescent="0.25">
      <c r="A4300" s="65"/>
      <c r="J4300" s="6">
        <v>22</v>
      </c>
      <c r="K4300" s="6"/>
      <c r="L4300" s="6"/>
      <c r="M4300" s="6"/>
      <c r="N4300" s="6"/>
      <c r="O4300" s="6"/>
      <c r="P4300" s="6"/>
      <c r="Q4300" s="6"/>
      <c r="R4300" s="6"/>
      <c r="S4300" s="6"/>
      <c r="T4300" s="6"/>
      <c r="U4300" s="6"/>
      <c r="V4300" s="6"/>
    </row>
    <row r="4301" spans="1:22" ht="140.25" x14ac:dyDescent="0.25">
      <c r="A4301" s="96" t="s">
        <v>624</v>
      </c>
      <c r="B4301" s="97" t="s">
        <v>625</v>
      </c>
      <c r="J4301" s="6">
        <v>23</v>
      </c>
      <c r="K4301" s="6"/>
      <c r="L4301" s="6"/>
      <c r="M4301" s="6"/>
      <c r="N4301" s="6"/>
      <c r="O4301" s="6"/>
      <c r="P4301" s="6"/>
      <c r="Q4301" s="6"/>
      <c r="R4301" s="6"/>
      <c r="S4301" s="6"/>
      <c r="T4301" s="6"/>
      <c r="U4301" s="6"/>
      <c r="V4301" s="6"/>
    </row>
    <row r="4302" spans="1:22" ht="15.75" thickBot="1" x14ac:dyDescent="0.3">
      <c r="A4302" s="65"/>
      <c r="J4302" s="6">
        <v>24</v>
      </c>
      <c r="K4302" s="6"/>
      <c r="L4302" s="6"/>
      <c r="M4302" s="6"/>
      <c r="N4302" s="6"/>
      <c r="O4302" s="6"/>
      <c r="P4302" s="6"/>
      <c r="Q4302" s="6"/>
      <c r="R4302" s="6"/>
      <c r="S4302" s="6"/>
      <c r="T4302" s="6"/>
      <c r="U4302" s="6"/>
      <c r="V4302" s="6"/>
    </row>
    <row r="4303" spans="1:22" ht="15.75" thickBot="1" x14ac:dyDescent="0.3">
      <c r="A4303" s="88" t="s">
        <v>626</v>
      </c>
      <c r="B4303" s="89">
        <v>0.05</v>
      </c>
      <c r="J4303" s="6">
        <v>25</v>
      </c>
      <c r="K4303" s="6"/>
      <c r="L4303" s="6"/>
      <c r="M4303" s="6"/>
      <c r="N4303" s="6"/>
      <c r="O4303" s="6"/>
      <c r="P4303" s="6"/>
      <c r="Q4303" s="6"/>
      <c r="R4303" s="6"/>
      <c r="S4303" s="6"/>
      <c r="T4303" s="6"/>
      <c r="U4303" s="6"/>
      <c r="V4303" s="6"/>
    </row>
    <row r="4304" spans="1:22" ht="39" thickBot="1" x14ac:dyDescent="0.3">
      <c r="A4304" s="110" t="s">
        <v>627</v>
      </c>
      <c r="B4304" s="74">
        <v>18</v>
      </c>
      <c r="J4304" s="6">
        <v>26</v>
      </c>
      <c r="K4304" s="6"/>
      <c r="L4304" s="6"/>
      <c r="M4304" s="6"/>
      <c r="N4304" s="6"/>
      <c r="O4304" s="6"/>
      <c r="P4304" s="6"/>
      <c r="Q4304" s="6"/>
      <c r="R4304" s="6"/>
      <c r="S4304" s="6"/>
      <c r="T4304" s="6"/>
      <c r="U4304" s="6"/>
      <c r="V4304" s="6"/>
    </row>
    <row r="4305" spans="1:23" ht="39" thickBot="1" x14ac:dyDescent="0.3">
      <c r="A4305" s="110" t="s">
        <v>628</v>
      </c>
      <c r="B4305" s="74">
        <v>41.489579999999997</v>
      </c>
      <c r="J4305" s="6">
        <v>27</v>
      </c>
      <c r="K4305" s="6"/>
      <c r="L4305" s="6"/>
      <c r="M4305" s="6"/>
      <c r="N4305" s="6"/>
      <c r="O4305" s="6"/>
      <c r="P4305" s="6"/>
      <c r="Q4305" s="6"/>
      <c r="R4305" s="6"/>
      <c r="S4305" s="6"/>
      <c r="T4305" s="6"/>
      <c r="U4305" s="6"/>
      <c r="V4305" s="6"/>
    </row>
    <row r="4306" spans="1:23" ht="64.5" thickBot="1" x14ac:dyDescent="0.3">
      <c r="A4306" s="110" t="s">
        <v>629</v>
      </c>
      <c r="B4306" s="74">
        <v>2.97105</v>
      </c>
      <c r="J4306" s="6">
        <v>28</v>
      </c>
      <c r="K4306" s="6"/>
      <c r="L4306" s="6"/>
      <c r="M4306" s="6"/>
      <c r="N4306" s="6"/>
      <c r="O4306" s="6"/>
      <c r="P4306" s="6"/>
      <c r="Q4306" s="6"/>
      <c r="R4306" s="6"/>
      <c r="S4306" s="6"/>
      <c r="T4306" s="6"/>
      <c r="U4306" s="6"/>
      <c r="V4306" s="6"/>
    </row>
    <row r="4307" spans="1:23" ht="38.25" x14ac:dyDescent="0.25">
      <c r="A4307" s="109" t="s">
        <v>630</v>
      </c>
      <c r="B4307" s="78">
        <v>4.7843</v>
      </c>
      <c r="J4307" s="6">
        <v>29</v>
      </c>
      <c r="K4307" s="6"/>
      <c r="L4307" s="6"/>
      <c r="M4307" s="6"/>
      <c r="N4307" s="6"/>
      <c r="O4307" s="6"/>
      <c r="P4307" s="6"/>
      <c r="Q4307" s="6"/>
      <c r="R4307" s="6"/>
      <c r="S4307" s="6"/>
      <c r="T4307" s="6"/>
      <c r="U4307" s="6"/>
      <c r="V4307" s="6"/>
    </row>
    <row r="4308" spans="1:23" ht="15.75" thickBot="1" x14ac:dyDescent="0.3">
      <c r="A4308" s="65"/>
      <c r="J4308" s="6">
        <v>30</v>
      </c>
      <c r="K4308" s="6"/>
      <c r="L4308" s="6"/>
      <c r="M4308" s="6"/>
      <c r="N4308" s="6"/>
      <c r="O4308" s="6"/>
      <c r="P4308" s="6"/>
      <c r="Q4308" s="6"/>
      <c r="R4308" s="6"/>
      <c r="S4308" s="6"/>
      <c r="T4308" s="6"/>
      <c r="U4308" s="6"/>
      <c r="V4308" s="6"/>
    </row>
    <row r="4309" spans="1:23" x14ac:dyDescent="0.25">
      <c r="A4309" s="254" t="s">
        <v>631</v>
      </c>
      <c r="B4309" s="255"/>
      <c r="C4309" s="255"/>
      <c r="D4309" s="255"/>
      <c r="J4309" s="6">
        <v>31</v>
      </c>
      <c r="K4309" s="6"/>
      <c r="L4309" s="6"/>
      <c r="M4309" s="6"/>
      <c r="N4309" s="6"/>
      <c r="O4309" s="6"/>
      <c r="P4309" s="6"/>
      <c r="Q4309" s="6"/>
      <c r="R4309" s="6"/>
      <c r="S4309" s="6"/>
      <c r="T4309" s="6"/>
      <c r="U4309" s="6"/>
      <c r="V4309" s="6"/>
    </row>
    <row r="4310" spans="1:23" x14ac:dyDescent="0.25">
      <c r="A4310" s="262" t="s">
        <v>632</v>
      </c>
      <c r="B4310" s="263"/>
      <c r="C4310" s="263"/>
      <c r="D4310" s="263"/>
      <c r="J4310" s="6">
        <v>32</v>
      </c>
      <c r="K4310" s="6"/>
      <c r="L4310" s="6"/>
      <c r="M4310" s="6"/>
      <c r="N4310" s="6"/>
      <c r="O4310" s="6"/>
      <c r="P4310" s="6"/>
      <c r="Q4310" s="6"/>
      <c r="R4310" s="6"/>
      <c r="S4310" s="6"/>
      <c r="T4310" s="6"/>
      <c r="U4310" s="6"/>
      <c r="V4310" s="6"/>
    </row>
    <row r="4311" spans="1:23" ht="15.75" thickBot="1" x14ac:dyDescent="0.3">
      <c r="A4311" s="256" t="s">
        <v>633</v>
      </c>
      <c r="B4311" s="257"/>
      <c r="C4311" s="257"/>
      <c r="D4311" s="257"/>
      <c r="J4311" s="6">
        <v>33</v>
      </c>
      <c r="K4311" s="6"/>
      <c r="L4311" s="6"/>
      <c r="M4311" s="6"/>
      <c r="N4311" s="6"/>
      <c r="O4311" s="6"/>
      <c r="P4311" s="6"/>
      <c r="Q4311" s="6"/>
      <c r="R4311" s="6"/>
      <c r="S4311" s="6"/>
      <c r="T4311" s="6"/>
      <c r="U4311" s="6"/>
      <c r="V4311" s="6"/>
    </row>
    <row r="4312" spans="1:23" ht="27" thickBot="1" x14ac:dyDescent="0.3">
      <c r="A4312" s="98" t="s">
        <v>634</v>
      </c>
      <c r="B4312" s="83" t="s">
        <v>635</v>
      </c>
      <c r="C4312" s="83" t="s">
        <v>566</v>
      </c>
      <c r="D4312" s="85" t="s">
        <v>592</v>
      </c>
      <c r="K4312" s="121" t="s">
        <v>1123</v>
      </c>
      <c r="L4312" s="121" t="s">
        <v>1124</v>
      </c>
      <c r="M4312" s="121" t="str">
        <f>A4298</f>
        <v>Prueba del rango estudentizado de Tukey (HSD) para NFCCM4</v>
      </c>
      <c r="N4312" s="120"/>
      <c r="S4312" s="122" t="str">
        <f>K4312</f>
        <v>Factor</v>
      </c>
      <c r="T4312" s="122" t="str">
        <f>L4312</f>
        <v>Nivel</v>
      </c>
      <c r="U4312" s="114"/>
      <c r="V4312" s="123"/>
      <c r="W4312" s="6"/>
    </row>
    <row r="4313" spans="1:23" ht="16.5" thickBot="1" x14ac:dyDescent="0.3">
      <c r="A4313" s="99" t="s">
        <v>592</v>
      </c>
      <c r="B4313" s="68">
        <v>12.375</v>
      </c>
      <c r="C4313" s="68">
        <v>16</v>
      </c>
      <c r="D4313" s="86" t="s">
        <v>45</v>
      </c>
      <c r="J4313" s="6"/>
      <c r="K4313" s="228" t="s">
        <v>1125</v>
      </c>
      <c r="L4313" s="124" t="str">
        <f>D4313</f>
        <v>Con</v>
      </c>
      <c r="M4313" s="125">
        <f>B4313</f>
        <v>12.375</v>
      </c>
      <c r="N4313" s="125" t="str">
        <f>A4313</f>
        <v>A</v>
      </c>
      <c r="S4313" s="230" t="str">
        <f>K4313</f>
        <v>Enmienda (A)</v>
      </c>
      <c r="T4313" s="126" t="str">
        <f>L4313</f>
        <v>Con</v>
      </c>
      <c r="U4313" s="127">
        <f>M4313</f>
        <v>12.375</v>
      </c>
      <c r="V4313" s="128" t="str">
        <f>N4313</f>
        <v>A</v>
      </c>
      <c r="W4313" s="6"/>
    </row>
    <row r="4314" spans="1:23" ht="16.5" thickBot="1" x14ac:dyDescent="0.3">
      <c r="A4314" s="99" t="s">
        <v>592</v>
      </c>
      <c r="B4314" s="68"/>
      <c r="C4314" s="68"/>
      <c r="D4314" s="86"/>
      <c r="J4314" s="6"/>
      <c r="K4314" s="229"/>
      <c r="L4314" s="124" t="str">
        <f>D4315</f>
        <v>Sin</v>
      </c>
      <c r="M4314" s="125">
        <f>B4315</f>
        <v>9.0630000000000006</v>
      </c>
      <c r="N4314" s="125" t="str">
        <f>A4315</f>
        <v>A</v>
      </c>
      <c r="S4314" s="227"/>
      <c r="T4314" s="129" t="str">
        <f>L4314</f>
        <v>Sin</v>
      </c>
      <c r="U4314" s="130">
        <f>M4314</f>
        <v>9.0630000000000006</v>
      </c>
      <c r="V4314" s="131" t="str">
        <f>N4314</f>
        <v>A</v>
      </c>
      <c r="W4314" s="6"/>
    </row>
    <row r="4315" spans="1:23" x14ac:dyDescent="0.25">
      <c r="A4315" s="100" t="s">
        <v>592</v>
      </c>
      <c r="B4315" s="77">
        <v>9.0630000000000006</v>
      </c>
      <c r="C4315" s="77">
        <v>16</v>
      </c>
      <c r="D4315" s="87" t="s">
        <v>47</v>
      </c>
      <c r="J4315" s="6">
        <v>1</v>
      </c>
      <c r="K4315" s="6"/>
      <c r="L4315" s="6"/>
      <c r="M4315" s="6"/>
      <c r="N4315" s="6"/>
      <c r="O4315" s="6"/>
      <c r="P4315" s="6"/>
      <c r="Q4315" s="6"/>
      <c r="R4315" s="6"/>
      <c r="S4315" s="6"/>
      <c r="T4315" s="6"/>
      <c r="U4315" s="6"/>
      <c r="V4315" s="6"/>
      <c r="W4315" s="6"/>
    </row>
    <row r="4316" spans="1:23" x14ac:dyDescent="0.25">
      <c r="A4316" s="79"/>
      <c r="J4316" s="6">
        <v>2</v>
      </c>
      <c r="K4316" s="6"/>
      <c r="L4316" s="6"/>
      <c r="M4316" s="6"/>
      <c r="N4316" s="6"/>
      <c r="O4316" s="6"/>
      <c r="P4316" s="6"/>
      <c r="Q4316" s="6"/>
      <c r="R4316" s="6"/>
      <c r="S4316" s="6"/>
      <c r="T4316" s="6"/>
      <c r="U4316" s="6"/>
      <c r="V4316" s="6"/>
      <c r="W4316" s="6"/>
    </row>
    <row r="4317" spans="1:23" x14ac:dyDescent="0.25">
      <c r="A4317" s="79"/>
      <c r="J4317" s="6">
        <v>3</v>
      </c>
      <c r="K4317" s="6"/>
      <c r="L4317" s="6"/>
      <c r="M4317" s="6"/>
      <c r="N4317" s="6"/>
      <c r="O4317" s="6"/>
      <c r="P4317" s="6"/>
      <c r="Q4317" s="6"/>
      <c r="R4317" s="6"/>
      <c r="S4317" s="6"/>
      <c r="T4317" s="6"/>
      <c r="U4317" s="6"/>
      <c r="V4317" s="6"/>
      <c r="W4317" s="6"/>
    </row>
    <row r="4318" spans="1:23" x14ac:dyDescent="0.25">
      <c r="J4318" s="6">
        <v>4</v>
      </c>
      <c r="K4318" s="6"/>
      <c r="L4318" s="6"/>
      <c r="M4318" s="6"/>
      <c r="N4318" s="6"/>
      <c r="O4318" s="6"/>
      <c r="P4318" s="6"/>
      <c r="Q4318" s="6"/>
      <c r="R4318" s="6"/>
      <c r="S4318" s="6"/>
      <c r="T4318" s="6"/>
      <c r="U4318" s="6"/>
      <c r="V4318" s="6"/>
      <c r="W4318" s="6"/>
    </row>
    <row r="4319" spans="1:23" x14ac:dyDescent="0.25">
      <c r="A4319" s="80"/>
      <c r="J4319" s="6">
        <v>5</v>
      </c>
      <c r="K4319" s="6"/>
      <c r="L4319" s="6"/>
      <c r="M4319" s="6"/>
      <c r="N4319" s="6"/>
      <c r="O4319" s="6"/>
      <c r="P4319" s="6"/>
      <c r="Q4319" s="6"/>
      <c r="R4319" s="6"/>
      <c r="S4319" s="6"/>
      <c r="T4319" s="6"/>
      <c r="U4319" s="6"/>
      <c r="V4319" s="6"/>
      <c r="W4319" s="6"/>
    </row>
    <row r="4320" spans="1:23" ht="31.5" x14ac:dyDescent="0.25">
      <c r="A4320" s="64" t="s">
        <v>590</v>
      </c>
      <c r="J4320" s="6">
        <v>6</v>
      </c>
      <c r="K4320" s="6"/>
      <c r="L4320" s="6"/>
      <c r="M4320" s="6"/>
      <c r="N4320" s="6"/>
      <c r="O4320" s="6"/>
      <c r="P4320" s="6"/>
      <c r="Q4320" s="6"/>
      <c r="R4320" s="6"/>
      <c r="S4320" s="6"/>
      <c r="T4320" s="6"/>
      <c r="U4320" s="6"/>
      <c r="V4320" s="6"/>
      <c r="W4320" s="6"/>
    </row>
    <row r="4321" spans="1:23" x14ac:dyDescent="0.25">
      <c r="A4321" s="79"/>
      <c r="J4321" s="6">
        <v>7</v>
      </c>
      <c r="K4321" s="6"/>
      <c r="L4321" s="6"/>
      <c r="M4321" s="6"/>
      <c r="N4321" s="6"/>
      <c r="O4321" s="6"/>
      <c r="P4321" s="6"/>
      <c r="Q4321" s="6"/>
      <c r="R4321" s="6"/>
      <c r="S4321" s="6"/>
      <c r="T4321" s="6"/>
      <c r="U4321" s="6"/>
      <c r="V4321" s="6"/>
      <c r="W4321" s="6"/>
    </row>
    <row r="4322" spans="1:23" ht="25.5" x14ac:dyDescent="0.25">
      <c r="A4322" s="81" t="s">
        <v>595</v>
      </c>
      <c r="J4322" s="6">
        <v>8</v>
      </c>
      <c r="K4322" s="6"/>
      <c r="L4322" s="6"/>
      <c r="M4322" s="6"/>
      <c r="N4322" s="6"/>
      <c r="O4322" s="6"/>
      <c r="P4322" s="6"/>
      <c r="Q4322" s="6"/>
      <c r="R4322" s="6"/>
      <c r="S4322" s="6"/>
      <c r="T4322" s="6"/>
      <c r="U4322" s="6"/>
      <c r="V4322" s="6"/>
      <c r="W4322" s="6"/>
    </row>
    <row r="4323" spans="1:23" x14ac:dyDescent="0.25">
      <c r="A4323" s="81"/>
      <c r="J4323" s="6">
        <v>9</v>
      </c>
      <c r="K4323" s="6"/>
      <c r="L4323" s="6"/>
      <c r="M4323" s="6"/>
      <c r="N4323" s="6"/>
      <c r="O4323" s="6"/>
      <c r="P4323" s="6"/>
      <c r="Q4323" s="6"/>
      <c r="R4323" s="6"/>
      <c r="S4323" s="6"/>
      <c r="T4323" s="6"/>
      <c r="U4323" s="6"/>
      <c r="V4323" s="6"/>
      <c r="W4323" s="6"/>
    </row>
    <row r="4324" spans="1:23" x14ac:dyDescent="0.25">
      <c r="A4324" s="65"/>
      <c r="J4324" s="6">
        <v>10</v>
      </c>
      <c r="K4324" s="6"/>
      <c r="L4324" s="6"/>
      <c r="M4324" s="6"/>
      <c r="N4324" s="6"/>
      <c r="O4324" s="6"/>
      <c r="P4324" s="6"/>
      <c r="Q4324" s="6"/>
      <c r="R4324" s="6"/>
      <c r="S4324" s="6"/>
      <c r="T4324" s="6"/>
      <c r="U4324" s="6"/>
      <c r="V4324" s="6"/>
      <c r="W4324" s="6"/>
    </row>
    <row r="4325" spans="1:23" x14ac:dyDescent="0.25">
      <c r="A4325" s="65"/>
      <c r="J4325" s="6">
        <v>11</v>
      </c>
      <c r="K4325" s="6"/>
      <c r="L4325" s="6"/>
      <c r="M4325" s="6"/>
      <c r="N4325" s="6"/>
      <c r="O4325" s="6"/>
      <c r="P4325" s="6"/>
      <c r="Q4325" s="6"/>
      <c r="R4325" s="6"/>
      <c r="S4325" s="6"/>
      <c r="T4325" s="6"/>
      <c r="U4325" s="6"/>
      <c r="V4325" s="6"/>
      <c r="W4325" s="6"/>
    </row>
    <row r="4326" spans="1:23" x14ac:dyDescent="0.25">
      <c r="A4326" s="79"/>
      <c r="J4326" s="6">
        <v>12</v>
      </c>
      <c r="K4326" s="6"/>
      <c r="L4326" s="6"/>
      <c r="M4326" s="6"/>
      <c r="N4326" s="6"/>
      <c r="O4326" s="6"/>
      <c r="P4326" s="6"/>
      <c r="Q4326" s="6"/>
      <c r="R4326" s="6"/>
      <c r="S4326" s="6"/>
      <c r="T4326" s="6"/>
      <c r="U4326" s="6"/>
      <c r="V4326" s="6"/>
      <c r="W4326" s="6"/>
    </row>
    <row r="4327" spans="1:23" x14ac:dyDescent="0.25">
      <c r="A4327" s="79"/>
      <c r="J4327" s="6">
        <v>13</v>
      </c>
      <c r="K4327" s="6"/>
      <c r="L4327" s="6"/>
      <c r="M4327" s="6"/>
      <c r="N4327" s="6"/>
      <c r="O4327" s="6"/>
      <c r="P4327" s="6"/>
      <c r="Q4327" s="6"/>
      <c r="R4327" s="6"/>
      <c r="S4327" s="6"/>
      <c r="T4327" s="6"/>
      <c r="U4327" s="6"/>
      <c r="V4327" s="6"/>
      <c r="W4327" s="6"/>
    </row>
    <row r="4328" spans="1:23" x14ac:dyDescent="0.25">
      <c r="J4328" s="6">
        <v>14</v>
      </c>
      <c r="K4328" s="6"/>
      <c r="L4328" s="6"/>
      <c r="M4328" s="6"/>
      <c r="N4328" s="6"/>
      <c r="O4328" s="6"/>
      <c r="P4328" s="6"/>
      <c r="Q4328" s="6"/>
      <c r="R4328" s="6"/>
      <c r="S4328" s="6"/>
      <c r="T4328" s="6"/>
      <c r="U4328" s="6"/>
      <c r="V4328" s="6"/>
      <c r="W4328" s="6"/>
    </row>
    <row r="4329" spans="1:23" x14ac:dyDescent="0.25">
      <c r="A4329" s="80"/>
      <c r="J4329" s="6">
        <v>15</v>
      </c>
      <c r="K4329" s="6"/>
      <c r="L4329" s="6"/>
      <c r="M4329" s="6"/>
      <c r="N4329" s="6"/>
      <c r="O4329" s="6"/>
      <c r="P4329" s="6"/>
      <c r="Q4329" s="6"/>
      <c r="R4329" s="6"/>
      <c r="S4329" s="6"/>
      <c r="T4329" s="6"/>
      <c r="U4329" s="6"/>
      <c r="V4329" s="6"/>
      <c r="W4329" s="6"/>
    </row>
    <row r="4330" spans="1:23" ht="31.5" x14ac:dyDescent="0.25">
      <c r="A4330" s="64" t="s">
        <v>590</v>
      </c>
      <c r="J4330" s="6">
        <v>16</v>
      </c>
      <c r="K4330" s="6"/>
      <c r="L4330" s="6"/>
      <c r="M4330" s="6"/>
      <c r="N4330" s="6"/>
      <c r="O4330" s="6"/>
      <c r="P4330" s="6"/>
      <c r="Q4330" s="6"/>
      <c r="R4330" s="6"/>
      <c r="S4330" s="6"/>
      <c r="T4330" s="6"/>
      <c r="U4330" s="6"/>
      <c r="V4330" s="6"/>
      <c r="W4330" s="6"/>
    </row>
    <row r="4331" spans="1:23" x14ac:dyDescent="0.25">
      <c r="A4331" s="79"/>
      <c r="J4331" s="6">
        <v>17</v>
      </c>
      <c r="K4331" s="6"/>
      <c r="L4331" s="6"/>
      <c r="M4331" s="6"/>
      <c r="N4331" s="6"/>
      <c r="O4331" s="6"/>
      <c r="P4331" s="6"/>
      <c r="Q4331" s="6"/>
      <c r="R4331" s="6"/>
      <c r="S4331" s="6"/>
      <c r="T4331" s="6"/>
      <c r="U4331" s="6"/>
      <c r="V4331" s="6"/>
      <c r="W4331" s="6"/>
    </row>
    <row r="4332" spans="1:23" ht="25.5" x14ac:dyDescent="0.25">
      <c r="A4332" s="81" t="s">
        <v>595</v>
      </c>
      <c r="J4332" s="6">
        <v>18</v>
      </c>
      <c r="K4332" s="6"/>
      <c r="L4332" s="6"/>
      <c r="M4332" s="6"/>
      <c r="N4332" s="6"/>
      <c r="O4332" s="6"/>
      <c r="P4332" s="6"/>
      <c r="Q4332" s="6"/>
      <c r="R4332" s="6"/>
      <c r="S4332" s="6"/>
      <c r="T4332" s="6"/>
      <c r="U4332" s="6"/>
      <c r="V4332" s="6"/>
      <c r="W4332" s="6"/>
    </row>
    <row r="4333" spans="1:23" x14ac:dyDescent="0.25">
      <c r="A4333" s="81"/>
      <c r="J4333" s="6">
        <v>19</v>
      </c>
      <c r="K4333" s="6"/>
      <c r="L4333" s="6"/>
      <c r="M4333" s="6"/>
      <c r="N4333" s="6"/>
      <c r="O4333" s="6"/>
      <c r="P4333" s="6"/>
      <c r="Q4333" s="6"/>
      <c r="R4333" s="6"/>
      <c r="S4333" s="6"/>
      <c r="T4333" s="6"/>
      <c r="U4333" s="6"/>
      <c r="V4333" s="6"/>
      <c r="W4333" s="6"/>
    </row>
    <row r="4334" spans="1:23" ht="89.25" x14ac:dyDescent="0.25">
      <c r="A4334" s="81" t="s">
        <v>921</v>
      </c>
      <c r="J4334" s="6">
        <v>20</v>
      </c>
      <c r="K4334" s="6"/>
      <c r="L4334" s="6"/>
      <c r="M4334" s="6"/>
      <c r="N4334" s="6"/>
      <c r="O4334" s="6"/>
      <c r="P4334" s="6"/>
      <c r="Q4334" s="6"/>
      <c r="R4334" s="6"/>
      <c r="S4334" s="6"/>
      <c r="T4334" s="6"/>
      <c r="U4334" s="6"/>
      <c r="V4334" s="6"/>
      <c r="W4334" s="6"/>
    </row>
    <row r="4335" spans="1:23" x14ac:dyDescent="0.25">
      <c r="A4335" s="65"/>
      <c r="J4335" s="6">
        <v>21</v>
      </c>
      <c r="K4335" s="6"/>
      <c r="L4335" s="6"/>
      <c r="M4335" s="6"/>
      <c r="N4335" s="6"/>
      <c r="O4335" s="6"/>
      <c r="P4335" s="6"/>
      <c r="Q4335" s="6"/>
      <c r="R4335" s="6"/>
      <c r="S4335" s="6"/>
      <c r="T4335" s="6"/>
      <c r="U4335" s="6"/>
      <c r="V4335" s="6"/>
      <c r="W4335" s="6"/>
    </row>
    <row r="4336" spans="1:23" x14ac:dyDescent="0.25">
      <c r="A4336" s="65"/>
      <c r="J4336" s="6">
        <v>22</v>
      </c>
      <c r="K4336" s="6"/>
      <c r="L4336" s="6"/>
      <c r="M4336" s="6"/>
      <c r="N4336" s="6"/>
      <c r="O4336" s="6"/>
      <c r="P4336" s="6"/>
      <c r="Q4336" s="6"/>
      <c r="R4336" s="6"/>
      <c r="S4336" s="6"/>
      <c r="T4336" s="6"/>
      <c r="U4336" s="6"/>
      <c r="V4336" s="6"/>
      <c r="W4336" s="6"/>
    </row>
    <row r="4337" spans="1:23" ht="140.25" x14ac:dyDescent="0.25">
      <c r="A4337" s="96" t="s">
        <v>624</v>
      </c>
      <c r="B4337" s="97" t="s">
        <v>625</v>
      </c>
      <c r="J4337" s="6">
        <v>23</v>
      </c>
      <c r="K4337" s="6"/>
      <c r="L4337" s="6"/>
      <c r="M4337" s="6"/>
      <c r="N4337" s="6"/>
      <c r="O4337" s="6"/>
      <c r="P4337" s="6"/>
      <c r="Q4337" s="6"/>
      <c r="R4337" s="6"/>
      <c r="S4337" s="6"/>
      <c r="T4337" s="6"/>
      <c r="U4337" s="6"/>
      <c r="V4337" s="6"/>
      <c r="W4337" s="6"/>
    </row>
    <row r="4338" spans="1:23" ht="15.75" thickBot="1" x14ac:dyDescent="0.3">
      <c r="A4338" s="65"/>
      <c r="J4338" s="6">
        <v>24</v>
      </c>
      <c r="K4338" s="6"/>
      <c r="L4338" s="6"/>
      <c r="M4338" s="6"/>
      <c r="N4338" s="6"/>
      <c r="O4338" s="6"/>
      <c r="P4338" s="6"/>
      <c r="Q4338" s="6"/>
      <c r="R4338" s="6"/>
      <c r="S4338" s="6"/>
      <c r="T4338" s="6"/>
      <c r="U4338" s="6"/>
      <c r="V4338" s="6"/>
      <c r="W4338" s="6"/>
    </row>
    <row r="4339" spans="1:23" ht="15.75" thickBot="1" x14ac:dyDescent="0.3">
      <c r="A4339" s="88" t="s">
        <v>626</v>
      </c>
      <c r="B4339" s="89">
        <v>0.05</v>
      </c>
      <c r="J4339" s="6">
        <v>25</v>
      </c>
      <c r="K4339" s="6"/>
      <c r="L4339" s="6"/>
      <c r="M4339" s="6"/>
      <c r="N4339" s="6"/>
      <c r="O4339" s="6"/>
      <c r="P4339" s="6"/>
      <c r="Q4339" s="6"/>
      <c r="R4339" s="6"/>
      <c r="S4339" s="6"/>
      <c r="T4339" s="6"/>
      <c r="U4339" s="6"/>
      <c r="V4339" s="6"/>
      <c r="W4339" s="6"/>
    </row>
    <row r="4340" spans="1:23" ht="39" thickBot="1" x14ac:dyDescent="0.3">
      <c r="A4340" s="110" t="s">
        <v>627</v>
      </c>
      <c r="B4340" s="74">
        <v>18</v>
      </c>
      <c r="J4340" s="6">
        <v>26</v>
      </c>
      <c r="K4340" s="6"/>
      <c r="L4340" s="6"/>
      <c r="M4340" s="6"/>
      <c r="N4340" s="6"/>
      <c r="O4340" s="6"/>
      <c r="P4340" s="6"/>
      <c r="Q4340" s="6"/>
      <c r="R4340" s="6"/>
      <c r="S4340" s="6"/>
      <c r="T4340" s="6"/>
      <c r="U4340" s="6"/>
      <c r="V4340" s="6"/>
      <c r="W4340" s="6"/>
    </row>
    <row r="4341" spans="1:23" ht="39" thickBot="1" x14ac:dyDescent="0.3">
      <c r="A4341" s="110" t="s">
        <v>628</v>
      </c>
      <c r="B4341" s="74">
        <v>29.0625</v>
      </c>
      <c r="J4341" s="6">
        <v>27</v>
      </c>
      <c r="K4341" s="6"/>
      <c r="L4341" s="6"/>
      <c r="M4341" s="6"/>
      <c r="N4341" s="6"/>
      <c r="O4341" s="6"/>
      <c r="P4341" s="6"/>
      <c r="Q4341" s="6"/>
      <c r="R4341" s="6"/>
      <c r="S4341" s="6"/>
      <c r="T4341" s="6"/>
      <c r="U4341" s="6"/>
      <c r="V4341" s="6"/>
      <c r="W4341" s="6"/>
    </row>
    <row r="4342" spans="1:23" ht="64.5" thickBot="1" x14ac:dyDescent="0.3">
      <c r="A4342" s="110" t="s">
        <v>629</v>
      </c>
      <c r="B4342" s="74">
        <v>2.97105</v>
      </c>
      <c r="J4342" s="6">
        <v>28</v>
      </c>
      <c r="K4342" s="6"/>
      <c r="L4342" s="6"/>
      <c r="M4342" s="6"/>
      <c r="N4342" s="6"/>
      <c r="O4342" s="6"/>
      <c r="P4342" s="6"/>
      <c r="Q4342" s="6"/>
      <c r="R4342" s="6"/>
      <c r="S4342" s="6"/>
      <c r="T4342" s="6"/>
      <c r="U4342" s="6"/>
      <c r="V4342" s="6"/>
      <c r="W4342" s="6"/>
    </row>
    <row r="4343" spans="1:23" ht="38.25" x14ac:dyDescent="0.25">
      <c r="A4343" s="109" t="s">
        <v>630</v>
      </c>
      <c r="B4343" s="78">
        <v>4.0042</v>
      </c>
      <c r="J4343" s="6">
        <v>29</v>
      </c>
      <c r="K4343" s="6"/>
      <c r="L4343" s="6"/>
      <c r="M4343" s="6"/>
      <c r="N4343" s="6"/>
      <c r="O4343" s="6"/>
      <c r="P4343" s="6"/>
      <c r="Q4343" s="6"/>
      <c r="R4343" s="6"/>
      <c r="S4343" s="6"/>
      <c r="T4343" s="6"/>
      <c r="U4343" s="6"/>
      <c r="V4343" s="6"/>
      <c r="W4343" s="6"/>
    </row>
    <row r="4344" spans="1:23" ht="15.75" thickBot="1" x14ac:dyDescent="0.3">
      <c r="A4344" s="65"/>
      <c r="J4344" s="6">
        <v>30</v>
      </c>
      <c r="K4344" s="6"/>
      <c r="L4344" s="6"/>
      <c r="M4344" s="6"/>
      <c r="N4344" s="6"/>
      <c r="O4344" s="6"/>
      <c r="P4344" s="6"/>
      <c r="Q4344" s="6"/>
      <c r="R4344" s="6"/>
      <c r="S4344" s="6"/>
      <c r="T4344" s="6"/>
      <c r="U4344" s="6"/>
      <c r="V4344" s="6"/>
      <c r="W4344" s="6"/>
    </row>
    <row r="4345" spans="1:23" x14ac:dyDescent="0.25">
      <c r="A4345" s="254" t="s">
        <v>631</v>
      </c>
      <c r="B4345" s="255"/>
      <c r="C4345" s="255"/>
      <c r="D4345" s="255"/>
      <c r="J4345" s="6">
        <v>31</v>
      </c>
      <c r="K4345" s="6"/>
      <c r="L4345" s="6"/>
      <c r="M4345" s="6"/>
      <c r="N4345" s="6"/>
      <c r="O4345" s="6"/>
      <c r="P4345" s="6"/>
      <c r="Q4345" s="6"/>
      <c r="R4345" s="6"/>
      <c r="S4345" s="6"/>
      <c r="T4345" s="6"/>
      <c r="U4345" s="6"/>
      <c r="V4345" s="6"/>
      <c r="W4345" s="6"/>
    </row>
    <row r="4346" spans="1:23" x14ac:dyDescent="0.25">
      <c r="A4346" s="262" t="s">
        <v>632</v>
      </c>
      <c r="B4346" s="263"/>
      <c r="C4346" s="263"/>
      <c r="D4346" s="263"/>
      <c r="J4346" s="6">
        <v>32</v>
      </c>
      <c r="K4346" s="6"/>
      <c r="L4346" s="6"/>
      <c r="M4346" s="6"/>
      <c r="N4346" s="6"/>
      <c r="O4346" s="6"/>
      <c r="P4346" s="6"/>
      <c r="Q4346" s="6"/>
      <c r="R4346" s="6"/>
      <c r="S4346" s="6"/>
      <c r="T4346" s="6"/>
      <c r="U4346" s="6"/>
      <c r="V4346" s="6"/>
      <c r="W4346" s="6"/>
    </row>
    <row r="4347" spans="1:23" ht="15.75" thickBot="1" x14ac:dyDescent="0.3">
      <c r="A4347" s="256" t="s">
        <v>633</v>
      </c>
      <c r="B4347" s="257"/>
      <c r="C4347" s="257"/>
      <c r="D4347" s="257"/>
      <c r="J4347" s="6">
        <v>33</v>
      </c>
      <c r="K4347" s="6"/>
      <c r="L4347" s="6"/>
      <c r="M4347" s="6"/>
      <c r="N4347" s="6"/>
      <c r="O4347" s="6"/>
      <c r="P4347" s="6"/>
      <c r="Q4347" s="6"/>
      <c r="R4347" s="6"/>
      <c r="S4347" s="6"/>
      <c r="T4347" s="6"/>
      <c r="U4347" s="6"/>
      <c r="V4347" s="6"/>
      <c r="W4347" s="6"/>
    </row>
    <row r="4348" spans="1:23" ht="27" thickBot="1" x14ac:dyDescent="0.3">
      <c r="A4348" s="98" t="s">
        <v>634</v>
      </c>
      <c r="B4348" s="83" t="s">
        <v>635</v>
      </c>
      <c r="C4348" s="83" t="s">
        <v>566</v>
      </c>
      <c r="D4348" s="85" t="s">
        <v>592</v>
      </c>
      <c r="K4348" s="121" t="s">
        <v>1123</v>
      </c>
      <c r="L4348" s="121" t="s">
        <v>1124</v>
      </c>
      <c r="M4348" s="121" t="str">
        <f>A4334</f>
        <v>Prueba del rango estudentizado de Tukey (HSD) para NFCCM5</v>
      </c>
      <c r="N4348" s="120"/>
      <c r="S4348" s="122" t="str">
        <f>K4348</f>
        <v>Factor</v>
      </c>
      <c r="T4348" s="122" t="str">
        <f>L4348</f>
        <v>Nivel</v>
      </c>
      <c r="U4348" s="114"/>
      <c r="V4348" s="123"/>
      <c r="W4348" s="6"/>
    </row>
    <row r="4349" spans="1:23" ht="16.5" thickBot="1" x14ac:dyDescent="0.3">
      <c r="A4349" s="99" t="s">
        <v>592</v>
      </c>
      <c r="B4349" s="68">
        <v>9.8130000000000006</v>
      </c>
      <c r="C4349" s="68">
        <v>16</v>
      </c>
      <c r="D4349" s="86" t="s">
        <v>47</v>
      </c>
      <c r="J4349" s="6"/>
      <c r="K4349" s="228" t="s">
        <v>1125</v>
      </c>
      <c r="L4349" s="124" t="str">
        <f>D4349</f>
        <v>Sin</v>
      </c>
      <c r="M4349" s="125">
        <f>B4349</f>
        <v>9.8130000000000006</v>
      </c>
      <c r="N4349" s="125" t="str">
        <f>A4349</f>
        <v>A</v>
      </c>
      <c r="S4349" s="230" t="str">
        <f>K4349</f>
        <v>Enmienda (A)</v>
      </c>
      <c r="T4349" s="126" t="str">
        <f>L4349</f>
        <v>Sin</v>
      </c>
      <c r="U4349" s="127">
        <f>M4349</f>
        <v>9.8130000000000006</v>
      </c>
      <c r="V4349" s="128" t="str">
        <f>N4349</f>
        <v>A</v>
      </c>
      <c r="W4349" s="6"/>
    </row>
    <row r="4350" spans="1:23" ht="16.5" thickBot="1" x14ac:dyDescent="0.3">
      <c r="A4350" s="99" t="s">
        <v>592</v>
      </c>
      <c r="B4350" s="68"/>
      <c r="C4350" s="68"/>
      <c r="D4350" s="86"/>
      <c r="J4350" s="6"/>
      <c r="K4350" s="229"/>
      <c r="L4350" s="124" t="str">
        <f>D4351</f>
        <v>Con</v>
      </c>
      <c r="M4350" s="125">
        <f>B4351</f>
        <v>7.6879999999999997</v>
      </c>
      <c r="N4350" s="125" t="str">
        <f>A4351</f>
        <v>A</v>
      </c>
      <c r="S4350" s="227"/>
      <c r="T4350" s="129" t="str">
        <f>L4350</f>
        <v>Con</v>
      </c>
      <c r="U4350" s="130">
        <f>M4350</f>
        <v>7.6879999999999997</v>
      </c>
      <c r="V4350" s="131" t="str">
        <f>N4350</f>
        <v>A</v>
      </c>
      <c r="W4350" s="6"/>
    </row>
    <row r="4351" spans="1:23" x14ac:dyDescent="0.25">
      <c r="A4351" s="100" t="s">
        <v>592</v>
      </c>
      <c r="B4351" s="77">
        <v>7.6879999999999997</v>
      </c>
      <c r="C4351" s="77">
        <v>16</v>
      </c>
      <c r="D4351" s="87" t="s">
        <v>45</v>
      </c>
      <c r="J4351" s="6">
        <v>1</v>
      </c>
      <c r="K4351" s="6"/>
      <c r="L4351" s="6"/>
      <c r="M4351" s="6"/>
      <c r="N4351" s="6"/>
      <c r="O4351" s="6"/>
      <c r="P4351" s="6"/>
      <c r="Q4351" s="6"/>
      <c r="R4351" s="6"/>
      <c r="S4351" s="6"/>
      <c r="T4351" s="6"/>
      <c r="U4351" s="6"/>
      <c r="V4351" s="6"/>
      <c r="W4351" s="6"/>
    </row>
    <row r="4352" spans="1:23" x14ac:dyDescent="0.25">
      <c r="A4352" s="79"/>
      <c r="J4352" s="6">
        <v>2</v>
      </c>
      <c r="K4352" s="6"/>
      <c r="L4352" s="6"/>
      <c r="M4352" s="6"/>
      <c r="N4352" s="6"/>
      <c r="O4352" s="6"/>
      <c r="P4352" s="6"/>
      <c r="Q4352" s="6"/>
      <c r="R4352" s="6"/>
      <c r="S4352" s="6"/>
      <c r="T4352" s="6"/>
      <c r="U4352" s="6"/>
      <c r="V4352" s="6"/>
      <c r="W4352" s="6"/>
    </row>
    <row r="4353" spans="1:23" x14ac:dyDescent="0.25">
      <c r="A4353" s="79"/>
      <c r="J4353" s="6">
        <v>3</v>
      </c>
      <c r="K4353" s="6"/>
      <c r="L4353" s="6"/>
      <c r="M4353" s="6"/>
      <c r="N4353" s="6"/>
      <c r="O4353" s="6"/>
      <c r="P4353" s="6"/>
      <c r="Q4353" s="6"/>
      <c r="R4353" s="6"/>
      <c r="S4353" s="6"/>
      <c r="T4353" s="6"/>
      <c r="U4353" s="6"/>
      <c r="V4353" s="6"/>
      <c r="W4353" s="6"/>
    </row>
    <row r="4354" spans="1:23" x14ac:dyDescent="0.25">
      <c r="J4354" s="6">
        <v>4</v>
      </c>
      <c r="K4354" s="6"/>
      <c r="L4354" s="6"/>
      <c r="M4354" s="6"/>
      <c r="N4354" s="6"/>
      <c r="O4354" s="6"/>
      <c r="P4354" s="6"/>
      <c r="Q4354" s="6"/>
      <c r="R4354" s="6"/>
      <c r="S4354" s="6"/>
      <c r="T4354" s="6"/>
      <c r="U4354" s="6"/>
      <c r="V4354" s="6"/>
      <c r="W4354" s="6"/>
    </row>
    <row r="4355" spans="1:23" x14ac:dyDescent="0.25">
      <c r="A4355" s="80"/>
      <c r="J4355" s="6">
        <v>5</v>
      </c>
      <c r="K4355" s="6"/>
      <c r="L4355" s="6"/>
      <c r="M4355" s="6"/>
      <c r="N4355" s="6"/>
      <c r="O4355" s="6"/>
      <c r="P4355" s="6"/>
      <c r="Q4355" s="6"/>
      <c r="R4355" s="6"/>
      <c r="S4355" s="6"/>
      <c r="T4355" s="6"/>
      <c r="U4355" s="6"/>
      <c r="V4355" s="6"/>
    </row>
    <row r="4356" spans="1:23" ht="31.5" x14ac:dyDescent="0.25">
      <c r="A4356" s="64" t="s">
        <v>590</v>
      </c>
      <c r="J4356" s="6">
        <v>6</v>
      </c>
      <c r="K4356" s="6"/>
      <c r="L4356" s="6"/>
      <c r="M4356" s="6"/>
      <c r="N4356" s="6"/>
      <c r="O4356" s="6"/>
      <c r="P4356" s="6"/>
      <c r="Q4356" s="6"/>
      <c r="R4356" s="6"/>
      <c r="S4356" s="6"/>
      <c r="T4356" s="6"/>
      <c r="U4356" s="6"/>
      <c r="V4356" s="6"/>
    </row>
    <row r="4357" spans="1:23" x14ac:dyDescent="0.25">
      <c r="A4357" s="79"/>
      <c r="J4357" s="6">
        <v>7</v>
      </c>
      <c r="K4357" s="6"/>
      <c r="L4357" s="6"/>
      <c r="M4357" s="6"/>
      <c r="N4357" s="6"/>
      <c r="O4357" s="6"/>
      <c r="P4357" s="6"/>
      <c r="Q4357" s="6"/>
      <c r="R4357" s="6"/>
      <c r="S4357" s="6"/>
      <c r="T4357" s="6"/>
      <c r="U4357" s="6"/>
      <c r="V4357" s="6"/>
    </row>
    <row r="4358" spans="1:23" ht="25.5" x14ac:dyDescent="0.25">
      <c r="A4358" s="81" t="s">
        <v>595</v>
      </c>
      <c r="J4358" s="6">
        <v>8</v>
      </c>
      <c r="K4358" s="6"/>
      <c r="L4358" s="6"/>
      <c r="M4358" s="6"/>
      <c r="N4358" s="6"/>
      <c r="O4358" s="6"/>
      <c r="P4358" s="6"/>
      <c r="Q4358" s="6"/>
      <c r="R4358" s="6"/>
      <c r="S4358" s="6"/>
      <c r="T4358" s="6"/>
      <c r="U4358" s="6"/>
      <c r="V4358" s="6"/>
    </row>
    <row r="4359" spans="1:23" x14ac:dyDescent="0.25">
      <c r="A4359" s="81"/>
      <c r="J4359" s="6">
        <v>9</v>
      </c>
      <c r="K4359" s="6"/>
      <c r="L4359" s="6"/>
      <c r="M4359" s="6"/>
      <c r="N4359" s="6"/>
      <c r="O4359" s="6"/>
      <c r="P4359" s="6"/>
      <c r="Q4359" s="6"/>
      <c r="R4359" s="6"/>
      <c r="S4359" s="6"/>
      <c r="T4359" s="6"/>
      <c r="U4359" s="6"/>
      <c r="V4359" s="6"/>
    </row>
    <row r="4360" spans="1:23" x14ac:dyDescent="0.25">
      <c r="A4360" s="65"/>
      <c r="J4360" s="6">
        <v>10</v>
      </c>
      <c r="K4360" s="6"/>
      <c r="L4360" s="6"/>
      <c r="M4360" s="6"/>
      <c r="N4360" s="6"/>
      <c r="O4360" s="6"/>
      <c r="P4360" s="6"/>
      <c r="Q4360" s="6"/>
      <c r="R4360" s="6"/>
      <c r="S4360" s="6"/>
      <c r="T4360" s="6"/>
      <c r="U4360" s="6"/>
      <c r="V4360" s="6"/>
    </row>
    <row r="4361" spans="1:23" x14ac:dyDescent="0.25">
      <c r="A4361" s="65"/>
      <c r="J4361" s="6">
        <v>11</v>
      </c>
      <c r="K4361" s="6"/>
      <c r="L4361" s="6"/>
      <c r="M4361" s="6"/>
      <c r="N4361" s="6"/>
      <c r="O4361" s="6"/>
      <c r="P4361" s="6"/>
      <c r="Q4361" s="6"/>
      <c r="R4361" s="6"/>
      <c r="S4361" s="6"/>
      <c r="T4361" s="6"/>
      <c r="U4361" s="6"/>
      <c r="V4361" s="6"/>
    </row>
    <row r="4362" spans="1:23" x14ac:dyDescent="0.25">
      <c r="A4362" s="79"/>
      <c r="J4362" s="6">
        <v>12</v>
      </c>
      <c r="K4362" s="6"/>
      <c r="L4362" s="6"/>
      <c r="M4362" s="6"/>
      <c r="N4362" s="6"/>
      <c r="O4362" s="6"/>
      <c r="P4362" s="6"/>
      <c r="Q4362" s="6"/>
      <c r="R4362" s="6"/>
      <c r="S4362" s="6"/>
      <c r="T4362" s="6"/>
      <c r="U4362" s="6"/>
      <c r="V4362" s="6"/>
    </row>
    <row r="4363" spans="1:23" x14ac:dyDescent="0.25">
      <c r="A4363" s="79"/>
      <c r="J4363" s="6">
        <v>13</v>
      </c>
      <c r="K4363" s="6"/>
      <c r="L4363" s="6"/>
      <c r="M4363" s="6"/>
      <c r="N4363" s="6"/>
      <c r="O4363" s="6"/>
      <c r="P4363" s="6"/>
      <c r="Q4363" s="6"/>
      <c r="R4363" s="6"/>
      <c r="S4363" s="6"/>
      <c r="T4363" s="6"/>
      <c r="U4363" s="6"/>
      <c r="V4363" s="6"/>
    </row>
    <row r="4364" spans="1:23" x14ac:dyDescent="0.25">
      <c r="J4364" s="6">
        <v>14</v>
      </c>
      <c r="K4364" s="6"/>
      <c r="L4364" s="6"/>
      <c r="M4364" s="6"/>
      <c r="N4364" s="6"/>
      <c r="O4364" s="6"/>
      <c r="P4364" s="6"/>
      <c r="Q4364" s="6"/>
      <c r="R4364" s="6"/>
      <c r="S4364" s="6"/>
      <c r="T4364" s="6"/>
      <c r="U4364" s="6"/>
      <c r="V4364" s="6"/>
    </row>
    <row r="4365" spans="1:23" x14ac:dyDescent="0.25">
      <c r="A4365" s="80"/>
      <c r="J4365" s="6">
        <v>15</v>
      </c>
      <c r="K4365" s="6"/>
      <c r="L4365" s="6"/>
      <c r="M4365" s="6"/>
      <c r="N4365" s="6"/>
      <c r="O4365" s="6"/>
      <c r="P4365" s="6"/>
      <c r="Q4365" s="6"/>
      <c r="R4365" s="6"/>
      <c r="S4365" s="6"/>
      <c r="T4365" s="6"/>
      <c r="U4365" s="6"/>
      <c r="V4365" s="6"/>
    </row>
    <row r="4366" spans="1:23" ht="31.5" x14ac:dyDescent="0.25">
      <c r="A4366" s="64" t="s">
        <v>590</v>
      </c>
      <c r="J4366" s="6">
        <v>16</v>
      </c>
      <c r="K4366" s="6"/>
      <c r="L4366" s="6"/>
      <c r="M4366" s="6"/>
      <c r="N4366" s="6"/>
      <c r="O4366" s="6"/>
      <c r="P4366" s="6"/>
      <c r="Q4366" s="6"/>
      <c r="R4366" s="6"/>
      <c r="S4366" s="6"/>
      <c r="T4366" s="6"/>
      <c r="U4366" s="6"/>
      <c r="V4366" s="6"/>
    </row>
    <row r="4367" spans="1:23" x14ac:dyDescent="0.25">
      <c r="A4367" s="79"/>
      <c r="J4367" s="6">
        <v>17</v>
      </c>
      <c r="K4367" s="6"/>
      <c r="L4367" s="6"/>
      <c r="M4367" s="6"/>
      <c r="N4367" s="6"/>
      <c r="O4367" s="6"/>
      <c r="P4367" s="6"/>
      <c r="Q4367" s="6"/>
      <c r="R4367" s="6"/>
      <c r="S4367" s="6"/>
      <c r="T4367" s="6"/>
      <c r="U4367" s="6"/>
      <c r="V4367" s="6"/>
    </row>
    <row r="4368" spans="1:23" ht="25.5" x14ac:dyDescent="0.25">
      <c r="A4368" s="81" t="s">
        <v>595</v>
      </c>
      <c r="J4368" s="6">
        <v>18</v>
      </c>
      <c r="K4368" s="6"/>
      <c r="L4368" s="6"/>
      <c r="M4368" s="6"/>
      <c r="N4368" s="6"/>
      <c r="O4368" s="6"/>
      <c r="P4368" s="6"/>
      <c r="Q4368" s="6"/>
      <c r="R4368" s="6"/>
      <c r="S4368" s="6"/>
      <c r="T4368" s="6"/>
      <c r="U4368" s="6"/>
      <c r="V4368" s="6"/>
    </row>
    <row r="4369" spans="1:22" x14ac:dyDescent="0.25">
      <c r="A4369" s="81"/>
      <c r="J4369" s="6">
        <v>19</v>
      </c>
      <c r="K4369" s="6"/>
      <c r="L4369" s="6"/>
      <c r="M4369" s="6"/>
      <c r="N4369" s="6"/>
      <c r="O4369" s="6"/>
      <c r="P4369" s="6"/>
      <c r="Q4369" s="6"/>
      <c r="R4369" s="6"/>
      <c r="S4369" s="6"/>
      <c r="T4369" s="6"/>
      <c r="U4369" s="6"/>
      <c r="V4369" s="6"/>
    </row>
    <row r="4370" spans="1:22" ht="89.25" x14ac:dyDescent="0.25">
      <c r="A4370" s="81" t="s">
        <v>922</v>
      </c>
      <c r="J4370" s="6">
        <v>20</v>
      </c>
      <c r="K4370" s="6"/>
      <c r="L4370" s="6"/>
      <c r="M4370" s="6"/>
      <c r="N4370" s="6"/>
      <c r="O4370" s="6"/>
      <c r="P4370" s="6"/>
      <c r="Q4370" s="6"/>
      <c r="R4370" s="6"/>
      <c r="S4370" s="6"/>
      <c r="T4370" s="6"/>
      <c r="U4370" s="6"/>
      <c r="V4370" s="6"/>
    </row>
    <row r="4371" spans="1:22" x14ac:dyDescent="0.25">
      <c r="A4371" s="65"/>
      <c r="J4371" s="6">
        <v>21</v>
      </c>
      <c r="K4371" s="6"/>
      <c r="L4371" s="6"/>
      <c r="M4371" s="6"/>
      <c r="N4371" s="6"/>
      <c r="O4371" s="6"/>
      <c r="P4371" s="6"/>
      <c r="Q4371" s="6"/>
      <c r="R4371" s="6"/>
      <c r="S4371" s="6"/>
      <c r="T4371" s="6"/>
      <c r="U4371" s="6"/>
      <c r="V4371" s="6"/>
    </row>
    <row r="4372" spans="1:22" x14ac:dyDescent="0.25">
      <c r="A4372" s="65"/>
      <c r="J4372" s="6">
        <v>22</v>
      </c>
      <c r="K4372" s="6"/>
      <c r="L4372" s="6"/>
      <c r="M4372" s="6"/>
      <c r="N4372" s="6"/>
      <c r="O4372" s="6"/>
      <c r="P4372" s="6"/>
      <c r="Q4372" s="6"/>
      <c r="R4372" s="6"/>
      <c r="S4372" s="6"/>
      <c r="T4372" s="6"/>
      <c r="U4372" s="6"/>
      <c r="V4372" s="6"/>
    </row>
    <row r="4373" spans="1:22" ht="140.25" x14ac:dyDescent="0.25">
      <c r="A4373" s="96" t="s">
        <v>624</v>
      </c>
      <c r="B4373" s="97" t="s">
        <v>625</v>
      </c>
      <c r="J4373" s="6">
        <v>23</v>
      </c>
      <c r="K4373" s="6"/>
      <c r="L4373" s="6"/>
      <c r="M4373" s="6"/>
      <c r="N4373" s="6"/>
      <c r="O4373" s="6"/>
      <c r="P4373" s="6"/>
      <c r="Q4373" s="6"/>
      <c r="R4373" s="6"/>
      <c r="S4373" s="6"/>
      <c r="T4373" s="6"/>
      <c r="U4373" s="6"/>
      <c r="V4373" s="6"/>
    </row>
    <row r="4374" spans="1:22" ht="15.75" thickBot="1" x14ac:dyDescent="0.3">
      <c r="A4374" s="65"/>
      <c r="J4374" s="6">
        <v>24</v>
      </c>
      <c r="K4374" s="6"/>
      <c r="L4374" s="6"/>
      <c r="M4374" s="6"/>
      <c r="N4374" s="6"/>
      <c r="O4374" s="6"/>
      <c r="P4374" s="6"/>
      <c r="Q4374" s="6"/>
      <c r="R4374" s="6"/>
      <c r="S4374" s="6"/>
      <c r="T4374" s="6"/>
      <c r="U4374" s="6"/>
      <c r="V4374" s="6"/>
    </row>
    <row r="4375" spans="1:22" ht="15.75" thickBot="1" x14ac:dyDescent="0.3">
      <c r="A4375" s="88" t="s">
        <v>626</v>
      </c>
      <c r="B4375" s="89">
        <v>0.05</v>
      </c>
      <c r="J4375" s="6">
        <v>25</v>
      </c>
      <c r="K4375" s="6"/>
      <c r="L4375" s="6"/>
      <c r="M4375" s="6"/>
      <c r="N4375" s="6"/>
      <c r="O4375" s="6"/>
      <c r="P4375" s="6"/>
      <c r="Q4375" s="6"/>
      <c r="R4375" s="6"/>
      <c r="S4375" s="6"/>
      <c r="T4375" s="6"/>
      <c r="U4375" s="6"/>
      <c r="V4375" s="6"/>
    </row>
    <row r="4376" spans="1:22" ht="39" thickBot="1" x14ac:dyDescent="0.3">
      <c r="A4376" s="110" t="s">
        <v>627</v>
      </c>
      <c r="B4376" s="74">
        <v>18</v>
      </c>
      <c r="J4376" s="6">
        <v>26</v>
      </c>
      <c r="K4376" s="6"/>
      <c r="L4376" s="6"/>
      <c r="M4376" s="6"/>
      <c r="N4376" s="6"/>
      <c r="O4376" s="6"/>
      <c r="P4376" s="6"/>
      <c r="Q4376" s="6"/>
      <c r="R4376" s="6"/>
      <c r="S4376" s="6"/>
      <c r="T4376" s="6"/>
      <c r="U4376" s="6"/>
      <c r="V4376" s="6"/>
    </row>
    <row r="4377" spans="1:22" ht="39" thickBot="1" x14ac:dyDescent="0.3">
      <c r="A4377" s="110" t="s">
        <v>628</v>
      </c>
      <c r="B4377" s="74">
        <v>53.958329999999997</v>
      </c>
      <c r="J4377" s="6">
        <v>27</v>
      </c>
      <c r="K4377" s="6"/>
      <c r="L4377" s="6"/>
      <c r="M4377" s="6"/>
      <c r="N4377" s="6"/>
      <c r="O4377" s="6"/>
      <c r="P4377" s="6"/>
      <c r="Q4377" s="6"/>
      <c r="R4377" s="6"/>
      <c r="S4377" s="6"/>
      <c r="T4377" s="6"/>
      <c r="U4377" s="6"/>
      <c r="V4377" s="6"/>
    </row>
    <row r="4378" spans="1:22" ht="64.5" thickBot="1" x14ac:dyDescent="0.3">
      <c r="A4378" s="110" t="s">
        <v>629</v>
      </c>
      <c r="B4378" s="74">
        <v>2.97105</v>
      </c>
      <c r="J4378" s="6">
        <v>28</v>
      </c>
      <c r="K4378" s="6"/>
      <c r="L4378" s="6"/>
      <c r="M4378" s="6"/>
      <c r="N4378" s="6"/>
      <c r="O4378" s="6"/>
      <c r="P4378" s="6"/>
      <c r="Q4378" s="6"/>
      <c r="R4378" s="6"/>
      <c r="S4378" s="6"/>
      <c r="T4378" s="6"/>
      <c r="U4378" s="6"/>
      <c r="V4378" s="6"/>
    </row>
    <row r="4379" spans="1:22" ht="38.25" x14ac:dyDescent="0.25">
      <c r="A4379" s="109" t="s">
        <v>630</v>
      </c>
      <c r="B4379" s="78">
        <v>5.4561000000000002</v>
      </c>
      <c r="J4379" s="6">
        <v>29</v>
      </c>
      <c r="K4379" s="6"/>
      <c r="L4379" s="6"/>
      <c r="M4379" s="6"/>
      <c r="N4379" s="6"/>
      <c r="O4379" s="6"/>
      <c r="P4379" s="6"/>
      <c r="Q4379" s="6"/>
      <c r="R4379" s="6"/>
      <c r="S4379" s="6"/>
      <c r="T4379" s="6"/>
      <c r="U4379" s="6"/>
      <c r="V4379" s="6"/>
    </row>
    <row r="4380" spans="1:22" ht="15.75" thickBot="1" x14ac:dyDescent="0.3">
      <c r="A4380" s="65"/>
      <c r="J4380" s="6">
        <v>30</v>
      </c>
      <c r="K4380" s="6"/>
      <c r="L4380" s="6"/>
      <c r="M4380" s="6"/>
      <c r="N4380" s="6"/>
      <c r="O4380" s="6"/>
      <c r="P4380" s="6"/>
      <c r="Q4380" s="6"/>
      <c r="R4380" s="6"/>
      <c r="S4380" s="6"/>
      <c r="T4380" s="6"/>
      <c r="U4380" s="6"/>
      <c r="V4380" s="6"/>
    </row>
    <row r="4381" spans="1:22" x14ac:dyDescent="0.25">
      <c r="A4381" s="254" t="s">
        <v>631</v>
      </c>
      <c r="B4381" s="255"/>
      <c r="C4381" s="255"/>
      <c r="D4381" s="255"/>
      <c r="J4381" s="6">
        <v>31</v>
      </c>
      <c r="K4381" s="6"/>
      <c r="L4381" s="6"/>
      <c r="M4381" s="6"/>
      <c r="N4381" s="6"/>
      <c r="O4381" s="6"/>
      <c r="P4381" s="6"/>
      <c r="Q4381" s="6"/>
      <c r="R4381" s="6"/>
      <c r="S4381" s="6"/>
      <c r="T4381" s="6"/>
      <c r="U4381" s="6"/>
      <c r="V4381" s="6"/>
    </row>
    <row r="4382" spans="1:22" x14ac:dyDescent="0.25">
      <c r="A4382" s="262" t="s">
        <v>632</v>
      </c>
      <c r="B4382" s="263"/>
      <c r="C4382" s="263"/>
      <c r="D4382" s="263"/>
      <c r="J4382" s="6">
        <v>32</v>
      </c>
      <c r="K4382" s="6"/>
      <c r="L4382" s="6"/>
      <c r="M4382" s="6"/>
      <c r="N4382" s="6"/>
      <c r="O4382" s="6"/>
      <c r="P4382" s="6"/>
      <c r="Q4382" s="6"/>
      <c r="R4382" s="6"/>
      <c r="S4382" s="6"/>
      <c r="T4382" s="6"/>
      <c r="U4382" s="6"/>
      <c r="V4382" s="6"/>
    </row>
    <row r="4383" spans="1:22" ht="15.75" thickBot="1" x14ac:dyDescent="0.3">
      <c r="A4383" s="256" t="s">
        <v>633</v>
      </c>
      <c r="B4383" s="257"/>
      <c r="C4383" s="257"/>
      <c r="D4383" s="257"/>
      <c r="J4383" s="6">
        <v>33</v>
      </c>
      <c r="K4383" s="6"/>
      <c r="L4383" s="6"/>
      <c r="M4383" s="6"/>
      <c r="N4383" s="6"/>
      <c r="O4383" s="6"/>
      <c r="P4383" s="6"/>
      <c r="Q4383" s="6"/>
      <c r="R4383" s="6"/>
      <c r="S4383" s="6"/>
      <c r="T4383" s="6"/>
      <c r="U4383" s="6"/>
      <c r="V4383" s="6"/>
    </row>
    <row r="4384" spans="1:22" ht="27" thickBot="1" x14ac:dyDescent="0.3">
      <c r="A4384" s="98" t="s">
        <v>634</v>
      </c>
      <c r="B4384" s="83" t="s">
        <v>635</v>
      </c>
      <c r="C4384" s="83" t="s">
        <v>566</v>
      </c>
      <c r="D4384" s="85" t="s">
        <v>592</v>
      </c>
      <c r="K4384" s="121" t="s">
        <v>1123</v>
      </c>
      <c r="L4384" s="121" t="s">
        <v>1124</v>
      </c>
      <c r="M4384" s="121" t="str">
        <f>A4370</f>
        <v>Prueba del rango estudentizado de Tukey (HSD) para NFCCM6</v>
      </c>
      <c r="N4384" s="120"/>
      <c r="S4384" s="122" t="str">
        <f>K4384</f>
        <v>Factor</v>
      </c>
      <c r="T4384" s="122" t="str">
        <f>L4384</f>
        <v>Nivel</v>
      </c>
      <c r="U4384" s="114"/>
      <c r="V4384" s="123"/>
    </row>
    <row r="4385" spans="1:22" ht="16.5" thickBot="1" x14ac:dyDescent="0.3">
      <c r="A4385" s="99" t="s">
        <v>592</v>
      </c>
      <c r="B4385" s="68">
        <v>10.125</v>
      </c>
      <c r="C4385" s="68">
        <v>16</v>
      </c>
      <c r="D4385" s="86" t="s">
        <v>45</v>
      </c>
      <c r="J4385" s="6"/>
      <c r="K4385" s="228" t="s">
        <v>1125</v>
      </c>
      <c r="L4385" s="124" t="str">
        <f>D4385</f>
        <v>Con</v>
      </c>
      <c r="M4385" s="125">
        <f>B4385</f>
        <v>10.125</v>
      </c>
      <c r="N4385" s="125" t="str">
        <f>A4385</f>
        <v>A</v>
      </c>
      <c r="S4385" s="230" t="str">
        <f>K4385</f>
        <v>Enmienda (A)</v>
      </c>
      <c r="T4385" s="126" t="str">
        <f>L4385</f>
        <v>Con</v>
      </c>
      <c r="U4385" s="127">
        <f>M4385</f>
        <v>10.125</v>
      </c>
      <c r="V4385" s="128" t="str">
        <f>N4385</f>
        <v>A</v>
      </c>
    </row>
    <row r="4386" spans="1:22" ht="16.5" thickBot="1" x14ac:dyDescent="0.3">
      <c r="A4386" s="99" t="s">
        <v>592</v>
      </c>
      <c r="B4386" s="68"/>
      <c r="C4386" s="68"/>
      <c r="D4386" s="86"/>
      <c r="J4386" s="6"/>
      <c r="K4386" s="229"/>
      <c r="L4386" s="124" t="str">
        <f>D4387</f>
        <v>Sin</v>
      </c>
      <c r="M4386" s="125">
        <f>B4387</f>
        <v>8.5</v>
      </c>
      <c r="N4386" s="125" t="str">
        <f>A4387</f>
        <v>A</v>
      </c>
      <c r="S4386" s="227"/>
      <c r="T4386" s="129" t="str">
        <f>L4386</f>
        <v>Sin</v>
      </c>
      <c r="U4386" s="130">
        <f>M4386</f>
        <v>8.5</v>
      </c>
      <c r="V4386" s="131" t="str">
        <f>N4386</f>
        <v>A</v>
      </c>
    </row>
    <row r="4387" spans="1:22" x14ac:dyDescent="0.25">
      <c r="A4387" s="100" t="s">
        <v>592</v>
      </c>
      <c r="B4387" s="77">
        <v>8.5</v>
      </c>
      <c r="C4387" s="77">
        <v>16</v>
      </c>
      <c r="D4387" s="87" t="s">
        <v>47</v>
      </c>
      <c r="J4387" s="6">
        <v>1</v>
      </c>
      <c r="K4387" s="6"/>
      <c r="L4387" s="6"/>
      <c r="M4387" s="6"/>
      <c r="N4387" s="6"/>
      <c r="O4387" s="6"/>
      <c r="P4387" s="6"/>
      <c r="Q4387" s="6"/>
      <c r="R4387" s="6"/>
      <c r="S4387" s="6"/>
      <c r="T4387" s="6"/>
      <c r="U4387" s="6"/>
      <c r="V4387" s="6"/>
    </row>
    <row r="4388" spans="1:22" x14ac:dyDescent="0.25">
      <c r="A4388" s="79"/>
      <c r="J4388" s="6">
        <v>2</v>
      </c>
      <c r="K4388" s="6"/>
      <c r="L4388" s="6"/>
      <c r="M4388" s="6"/>
      <c r="N4388" s="6"/>
      <c r="O4388" s="6"/>
      <c r="P4388" s="6"/>
      <c r="Q4388" s="6"/>
      <c r="R4388" s="6"/>
      <c r="S4388" s="6"/>
      <c r="T4388" s="6"/>
      <c r="U4388" s="6"/>
      <c r="V4388" s="6"/>
    </row>
    <row r="4389" spans="1:22" x14ac:dyDescent="0.25">
      <c r="A4389" s="79"/>
      <c r="J4389" s="6">
        <v>3</v>
      </c>
      <c r="K4389" s="6"/>
      <c r="L4389" s="6"/>
      <c r="M4389" s="6"/>
      <c r="N4389" s="6"/>
      <c r="O4389" s="6"/>
      <c r="P4389" s="6"/>
      <c r="Q4389" s="6"/>
      <c r="R4389" s="6"/>
      <c r="S4389" s="6"/>
      <c r="T4389" s="6"/>
      <c r="U4389" s="6"/>
      <c r="V4389" s="6"/>
    </row>
    <row r="4390" spans="1:22" x14ac:dyDescent="0.25">
      <c r="J4390" s="6">
        <v>4</v>
      </c>
      <c r="K4390" s="6"/>
      <c r="L4390" s="6"/>
      <c r="M4390" s="6"/>
      <c r="N4390" s="6"/>
      <c r="O4390" s="6"/>
      <c r="P4390" s="6"/>
      <c r="Q4390" s="6"/>
      <c r="R4390" s="6"/>
      <c r="S4390" s="6"/>
      <c r="T4390" s="6"/>
      <c r="U4390" s="6"/>
      <c r="V4390" s="6"/>
    </row>
    <row r="4391" spans="1:22" x14ac:dyDescent="0.25">
      <c r="A4391" s="80"/>
      <c r="J4391" s="6">
        <v>5</v>
      </c>
      <c r="K4391" s="6"/>
      <c r="L4391" s="6"/>
      <c r="M4391" s="6"/>
      <c r="N4391" s="6"/>
      <c r="O4391" s="6"/>
      <c r="P4391" s="6"/>
      <c r="Q4391" s="6"/>
      <c r="R4391" s="6"/>
      <c r="S4391" s="6"/>
      <c r="T4391" s="6"/>
      <c r="U4391" s="6"/>
      <c r="V4391" s="6"/>
    </row>
    <row r="4392" spans="1:22" ht="31.5" x14ac:dyDescent="0.25">
      <c r="A4392" s="64" t="s">
        <v>590</v>
      </c>
      <c r="J4392" s="6">
        <v>6</v>
      </c>
      <c r="K4392" s="6"/>
      <c r="L4392" s="6"/>
      <c r="M4392" s="6"/>
      <c r="N4392" s="6"/>
      <c r="O4392" s="6"/>
      <c r="P4392" s="6"/>
      <c r="Q4392" s="6"/>
      <c r="R4392" s="6"/>
      <c r="S4392" s="6"/>
      <c r="T4392" s="6"/>
      <c r="U4392" s="6"/>
      <c r="V4392" s="6"/>
    </row>
    <row r="4393" spans="1:22" x14ac:dyDescent="0.25">
      <c r="A4393" s="79"/>
      <c r="J4393" s="6">
        <v>7</v>
      </c>
      <c r="K4393" s="6"/>
      <c r="L4393" s="6"/>
      <c r="M4393" s="6"/>
      <c r="N4393" s="6"/>
      <c r="O4393" s="6"/>
      <c r="P4393" s="6"/>
      <c r="Q4393" s="6"/>
      <c r="R4393" s="6"/>
      <c r="S4393" s="6"/>
      <c r="T4393" s="6"/>
      <c r="U4393" s="6"/>
      <c r="V4393" s="6"/>
    </row>
    <row r="4394" spans="1:22" ht="25.5" x14ac:dyDescent="0.25">
      <c r="A4394" s="81" t="s">
        <v>595</v>
      </c>
      <c r="J4394" s="6">
        <v>8</v>
      </c>
      <c r="K4394" s="6"/>
      <c r="L4394" s="6"/>
      <c r="M4394" s="6"/>
      <c r="N4394" s="6"/>
      <c r="O4394" s="6"/>
      <c r="P4394" s="6"/>
      <c r="Q4394" s="6"/>
      <c r="R4394" s="6"/>
      <c r="S4394" s="6"/>
      <c r="T4394" s="6"/>
      <c r="U4394" s="6"/>
      <c r="V4394" s="6"/>
    </row>
    <row r="4395" spans="1:22" x14ac:dyDescent="0.25">
      <c r="A4395" s="81"/>
      <c r="J4395" s="6">
        <v>9</v>
      </c>
      <c r="K4395" s="6"/>
      <c r="L4395" s="6"/>
      <c r="M4395" s="6"/>
      <c r="N4395" s="6"/>
      <c r="O4395" s="6"/>
      <c r="P4395" s="6"/>
      <c r="Q4395" s="6"/>
      <c r="R4395" s="6"/>
      <c r="S4395" s="6"/>
      <c r="T4395" s="6"/>
      <c r="U4395" s="6"/>
      <c r="V4395" s="6"/>
    </row>
    <row r="4396" spans="1:22" x14ac:dyDescent="0.25">
      <c r="A4396" s="65"/>
      <c r="J4396" s="6">
        <v>10</v>
      </c>
      <c r="K4396" s="6"/>
      <c r="L4396" s="6"/>
      <c r="M4396" s="6"/>
      <c r="N4396" s="6"/>
      <c r="O4396" s="6"/>
      <c r="P4396" s="6"/>
      <c r="Q4396" s="6"/>
      <c r="R4396" s="6"/>
      <c r="S4396" s="6"/>
      <c r="T4396" s="6"/>
      <c r="U4396" s="6"/>
      <c r="V4396" s="6"/>
    </row>
    <row r="4397" spans="1:22" x14ac:dyDescent="0.25">
      <c r="A4397" s="65"/>
      <c r="J4397" s="6">
        <v>11</v>
      </c>
      <c r="K4397" s="6"/>
      <c r="L4397" s="6"/>
      <c r="M4397" s="6"/>
      <c r="N4397" s="6"/>
      <c r="O4397" s="6"/>
      <c r="P4397" s="6"/>
      <c r="Q4397" s="6"/>
      <c r="R4397" s="6"/>
      <c r="S4397" s="6"/>
      <c r="T4397" s="6"/>
      <c r="U4397" s="6"/>
      <c r="V4397" s="6"/>
    </row>
    <row r="4398" spans="1:22" x14ac:dyDescent="0.25">
      <c r="A4398" s="79"/>
      <c r="J4398" s="6">
        <v>12</v>
      </c>
      <c r="K4398" s="6"/>
      <c r="L4398" s="6"/>
      <c r="M4398" s="6"/>
      <c r="N4398" s="6"/>
      <c r="O4398" s="6"/>
      <c r="P4398" s="6"/>
      <c r="Q4398" s="6"/>
      <c r="R4398" s="6"/>
      <c r="S4398" s="6"/>
      <c r="T4398" s="6"/>
      <c r="U4398" s="6"/>
      <c r="V4398" s="6"/>
    </row>
    <row r="4399" spans="1:22" x14ac:dyDescent="0.25">
      <c r="A4399" s="79"/>
      <c r="J4399" s="6">
        <v>13</v>
      </c>
      <c r="K4399" s="6"/>
      <c r="L4399" s="6"/>
      <c r="M4399" s="6"/>
      <c r="N4399" s="6"/>
      <c r="O4399" s="6"/>
      <c r="P4399" s="6"/>
      <c r="Q4399" s="6"/>
      <c r="R4399" s="6"/>
      <c r="S4399" s="6"/>
      <c r="T4399" s="6"/>
      <c r="U4399" s="6"/>
      <c r="V4399" s="6"/>
    </row>
    <row r="4400" spans="1:22" x14ac:dyDescent="0.25">
      <c r="J4400" s="6">
        <v>14</v>
      </c>
      <c r="K4400" s="6"/>
      <c r="L4400" s="6"/>
      <c r="M4400" s="6"/>
      <c r="N4400" s="6"/>
      <c r="O4400" s="6"/>
      <c r="P4400" s="6"/>
      <c r="Q4400" s="6"/>
      <c r="R4400" s="6"/>
      <c r="S4400" s="6"/>
      <c r="T4400" s="6"/>
      <c r="U4400" s="6"/>
      <c r="V4400" s="6"/>
    </row>
    <row r="4401" spans="1:22" x14ac:dyDescent="0.25">
      <c r="A4401" s="80"/>
      <c r="J4401" s="6">
        <v>15</v>
      </c>
      <c r="K4401" s="6"/>
      <c r="L4401" s="6"/>
      <c r="M4401" s="6"/>
      <c r="N4401" s="6"/>
      <c r="O4401" s="6"/>
      <c r="P4401" s="6"/>
      <c r="Q4401" s="6"/>
      <c r="R4401" s="6"/>
      <c r="S4401" s="6"/>
      <c r="T4401" s="6"/>
      <c r="U4401" s="6"/>
      <c r="V4401" s="6"/>
    </row>
    <row r="4402" spans="1:22" ht="31.5" x14ac:dyDescent="0.25">
      <c r="A4402" s="64" t="s">
        <v>590</v>
      </c>
      <c r="J4402" s="6">
        <v>16</v>
      </c>
      <c r="K4402" s="6"/>
      <c r="L4402" s="6"/>
      <c r="M4402" s="6"/>
      <c r="N4402" s="6"/>
      <c r="O4402" s="6"/>
      <c r="P4402" s="6"/>
      <c r="Q4402" s="6"/>
      <c r="R4402" s="6"/>
      <c r="S4402" s="6"/>
      <c r="T4402" s="6"/>
      <c r="U4402" s="6"/>
      <c r="V4402" s="6"/>
    </row>
    <row r="4403" spans="1:22" x14ac:dyDescent="0.25">
      <c r="A4403" s="79"/>
      <c r="J4403" s="6">
        <v>17</v>
      </c>
      <c r="K4403" s="6"/>
      <c r="L4403" s="6"/>
      <c r="M4403" s="6"/>
      <c r="N4403" s="6"/>
      <c r="O4403" s="6"/>
      <c r="P4403" s="6"/>
      <c r="Q4403" s="6"/>
      <c r="R4403" s="6"/>
      <c r="S4403" s="6"/>
      <c r="T4403" s="6"/>
      <c r="U4403" s="6"/>
      <c r="V4403" s="6"/>
    </row>
    <row r="4404" spans="1:22" ht="25.5" x14ac:dyDescent="0.25">
      <c r="A4404" s="81" t="s">
        <v>595</v>
      </c>
      <c r="J4404" s="6">
        <v>18</v>
      </c>
      <c r="K4404" s="6"/>
      <c r="L4404" s="6"/>
      <c r="M4404" s="6"/>
      <c r="N4404" s="6"/>
      <c r="O4404" s="6"/>
      <c r="P4404" s="6"/>
      <c r="Q4404" s="6"/>
      <c r="R4404" s="6"/>
      <c r="S4404" s="6"/>
      <c r="T4404" s="6"/>
      <c r="U4404" s="6"/>
      <c r="V4404" s="6"/>
    </row>
    <row r="4405" spans="1:22" x14ac:dyDescent="0.25">
      <c r="A4405" s="81"/>
      <c r="J4405" s="6">
        <v>19</v>
      </c>
      <c r="K4405" s="6"/>
      <c r="L4405" s="6"/>
      <c r="M4405" s="6"/>
      <c r="N4405" s="6"/>
      <c r="O4405" s="6"/>
      <c r="P4405" s="6"/>
      <c r="Q4405" s="6"/>
      <c r="R4405" s="6"/>
      <c r="S4405" s="6"/>
      <c r="T4405" s="6"/>
      <c r="U4405" s="6"/>
      <c r="V4405" s="6"/>
    </row>
    <row r="4406" spans="1:22" ht="89.25" x14ac:dyDescent="0.25">
      <c r="A4406" s="81" t="s">
        <v>923</v>
      </c>
      <c r="J4406" s="6">
        <v>20</v>
      </c>
      <c r="K4406" s="6"/>
      <c r="L4406" s="6"/>
      <c r="M4406" s="6"/>
      <c r="N4406" s="6"/>
      <c r="O4406" s="6"/>
      <c r="P4406" s="6"/>
      <c r="Q4406" s="6"/>
      <c r="R4406" s="6"/>
      <c r="S4406" s="6"/>
      <c r="T4406" s="6"/>
      <c r="U4406" s="6"/>
      <c r="V4406" s="6"/>
    </row>
    <row r="4407" spans="1:22" x14ac:dyDescent="0.25">
      <c r="A4407" s="65"/>
      <c r="J4407" s="6">
        <v>21</v>
      </c>
      <c r="K4407" s="6"/>
      <c r="L4407" s="6"/>
      <c r="M4407" s="6"/>
      <c r="N4407" s="6"/>
      <c r="O4407" s="6"/>
      <c r="P4407" s="6"/>
      <c r="Q4407" s="6"/>
      <c r="R4407" s="6"/>
      <c r="S4407" s="6"/>
      <c r="T4407" s="6"/>
      <c r="U4407" s="6"/>
      <c r="V4407" s="6"/>
    </row>
    <row r="4408" spans="1:22" x14ac:dyDescent="0.25">
      <c r="A4408" s="65"/>
      <c r="J4408" s="6">
        <v>22</v>
      </c>
      <c r="K4408" s="6"/>
      <c r="L4408" s="6"/>
      <c r="M4408" s="6"/>
      <c r="N4408" s="6"/>
      <c r="O4408" s="6"/>
      <c r="P4408" s="6"/>
      <c r="Q4408" s="6"/>
      <c r="R4408" s="6"/>
      <c r="S4408" s="6"/>
      <c r="T4408" s="6"/>
      <c r="U4408" s="6"/>
      <c r="V4408" s="6"/>
    </row>
    <row r="4409" spans="1:22" ht="140.25" x14ac:dyDescent="0.25">
      <c r="A4409" s="96" t="s">
        <v>624</v>
      </c>
      <c r="B4409" s="97" t="s">
        <v>625</v>
      </c>
      <c r="J4409" s="6">
        <v>23</v>
      </c>
      <c r="K4409" s="6"/>
      <c r="L4409" s="6"/>
      <c r="M4409" s="6"/>
      <c r="N4409" s="6"/>
      <c r="O4409" s="6"/>
      <c r="P4409" s="6"/>
      <c r="Q4409" s="6"/>
      <c r="R4409" s="6"/>
      <c r="S4409" s="6"/>
      <c r="T4409" s="6"/>
      <c r="U4409" s="6"/>
      <c r="V4409" s="6"/>
    </row>
    <row r="4410" spans="1:22" ht="15.75" thickBot="1" x14ac:dyDescent="0.3">
      <c r="A4410" s="65"/>
      <c r="J4410" s="6">
        <v>24</v>
      </c>
      <c r="K4410" s="6"/>
      <c r="L4410" s="6"/>
      <c r="M4410" s="6"/>
      <c r="N4410" s="6"/>
      <c r="O4410" s="6"/>
      <c r="P4410" s="6"/>
      <c r="Q4410" s="6"/>
      <c r="R4410" s="6"/>
      <c r="S4410" s="6"/>
      <c r="T4410" s="6"/>
      <c r="U4410" s="6"/>
      <c r="V4410" s="6"/>
    </row>
    <row r="4411" spans="1:22" ht="15.75" thickBot="1" x14ac:dyDescent="0.3">
      <c r="A4411" s="88" t="s">
        <v>626</v>
      </c>
      <c r="B4411" s="89">
        <v>0.05</v>
      </c>
      <c r="J4411" s="6">
        <v>25</v>
      </c>
      <c r="K4411" s="6"/>
      <c r="L4411" s="6"/>
      <c r="M4411" s="6"/>
      <c r="N4411" s="6"/>
      <c r="O4411" s="6"/>
      <c r="P4411" s="6"/>
      <c r="Q4411" s="6"/>
      <c r="R4411" s="6"/>
      <c r="S4411" s="6"/>
      <c r="T4411" s="6"/>
      <c r="U4411" s="6"/>
      <c r="V4411" s="6"/>
    </row>
    <row r="4412" spans="1:22" ht="39" thickBot="1" x14ac:dyDescent="0.3">
      <c r="A4412" s="110" t="s">
        <v>627</v>
      </c>
      <c r="B4412" s="74">
        <v>18</v>
      </c>
      <c r="J4412" s="6">
        <v>26</v>
      </c>
      <c r="K4412" s="6"/>
      <c r="L4412" s="6"/>
      <c r="M4412" s="6"/>
      <c r="N4412" s="6"/>
      <c r="O4412" s="6"/>
      <c r="P4412" s="6"/>
      <c r="Q4412" s="6"/>
      <c r="R4412" s="6"/>
      <c r="S4412" s="6"/>
      <c r="T4412" s="6"/>
      <c r="U4412" s="6"/>
      <c r="V4412" s="6"/>
    </row>
    <row r="4413" spans="1:22" ht="39" thickBot="1" x14ac:dyDescent="0.3">
      <c r="A4413" s="110" t="s">
        <v>628</v>
      </c>
      <c r="B4413" s="74">
        <v>0.35490100000000002</v>
      </c>
      <c r="J4413" s="6">
        <v>27</v>
      </c>
      <c r="K4413" s="6"/>
      <c r="L4413" s="6"/>
      <c r="M4413" s="6"/>
      <c r="N4413" s="6"/>
      <c r="O4413" s="6"/>
      <c r="P4413" s="6"/>
      <c r="Q4413" s="6"/>
      <c r="R4413" s="6"/>
      <c r="S4413" s="6"/>
      <c r="T4413" s="6"/>
      <c r="U4413" s="6"/>
      <c r="V4413" s="6"/>
    </row>
    <row r="4414" spans="1:22" ht="64.5" thickBot="1" x14ac:dyDescent="0.3">
      <c r="A4414" s="110" t="s">
        <v>629</v>
      </c>
      <c r="B4414" s="74">
        <v>2.97105</v>
      </c>
      <c r="J4414" s="6">
        <v>28</v>
      </c>
      <c r="K4414" s="6"/>
      <c r="L4414" s="6"/>
      <c r="M4414" s="6"/>
      <c r="N4414" s="6"/>
      <c r="O4414" s="6"/>
      <c r="P4414" s="6"/>
      <c r="Q4414" s="6"/>
      <c r="R4414" s="6"/>
      <c r="S4414" s="6"/>
      <c r="T4414" s="6"/>
      <c r="U4414" s="6"/>
      <c r="V4414" s="6"/>
    </row>
    <row r="4415" spans="1:22" ht="38.25" x14ac:dyDescent="0.25">
      <c r="A4415" s="109" t="s">
        <v>630</v>
      </c>
      <c r="B4415" s="78">
        <v>0.4425</v>
      </c>
      <c r="J4415" s="6">
        <v>29</v>
      </c>
      <c r="K4415" s="6"/>
      <c r="L4415" s="6"/>
      <c r="M4415" s="6"/>
      <c r="N4415" s="6"/>
      <c r="O4415" s="6"/>
      <c r="P4415" s="6"/>
      <c r="Q4415" s="6"/>
      <c r="R4415" s="6"/>
      <c r="S4415" s="6"/>
      <c r="T4415" s="6"/>
      <c r="U4415" s="6"/>
      <c r="V4415" s="6"/>
    </row>
    <row r="4416" spans="1:22" ht="15.75" thickBot="1" x14ac:dyDescent="0.3">
      <c r="A4416" s="65"/>
      <c r="J4416" s="6">
        <v>30</v>
      </c>
      <c r="K4416" s="6"/>
      <c r="L4416" s="6"/>
      <c r="M4416" s="6"/>
      <c r="N4416" s="6"/>
      <c r="O4416" s="6"/>
      <c r="P4416" s="6"/>
      <c r="Q4416" s="6"/>
      <c r="R4416" s="6"/>
      <c r="S4416" s="6"/>
      <c r="T4416" s="6"/>
      <c r="U4416" s="6"/>
      <c r="V4416" s="6"/>
    </row>
    <row r="4417" spans="1:47" x14ac:dyDescent="0.25">
      <c r="A4417" s="254" t="s">
        <v>631</v>
      </c>
      <c r="B4417" s="255"/>
      <c r="C4417" s="255"/>
      <c r="D4417" s="255"/>
      <c r="J4417" s="6">
        <v>31</v>
      </c>
      <c r="K4417" s="6"/>
      <c r="L4417" s="6"/>
      <c r="M4417" s="6"/>
      <c r="N4417" s="6"/>
      <c r="O4417" s="6"/>
      <c r="P4417" s="6"/>
      <c r="Q4417" s="6"/>
      <c r="R4417" s="6"/>
      <c r="S4417" s="6"/>
      <c r="T4417" s="6"/>
      <c r="U4417" s="6"/>
      <c r="V4417" s="6"/>
    </row>
    <row r="4418" spans="1:47" x14ac:dyDescent="0.25">
      <c r="A4418" s="262" t="s">
        <v>632</v>
      </c>
      <c r="B4418" s="263"/>
      <c r="C4418" s="263"/>
      <c r="D4418" s="263"/>
      <c r="J4418" s="6">
        <v>32</v>
      </c>
      <c r="K4418" s="6"/>
      <c r="L4418" s="6"/>
      <c r="M4418" s="6"/>
      <c r="N4418" s="6"/>
      <c r="O4418" s="6"/>
      <c r="P4418" s="6"/>
      <c r="Q4418" s="6"/>
      <c r="R4418" s="6"/>
      <c r="S4418" s="6"/>
      <c r="T4418" s="6"/>
      <c r="U4418" s="6"/>
      <c r="V4418" s="6"/>
    </row>
    <row r="4419" spans="1:47" ht="15.75" thickBot="1" x14ac:dyDescent="0.3">
      <c r="A4419" s="256" t="s">
        <v>633</v>
      </c>
      <c r="B4419" s="257"/>
      <c r="C4419" s="257"/>
      <c r="D4419" s="257"/>
      <c r="J4419" s="6">
        <v>33</v>
      </c>
      <c r="K4419" s="6"/>
      <c r="L4419" s="6"/>
      <c r="M4419" s="6"/>
      <c r="N4419" s="6"/>
      <c r="O4419" s="6"/>
      <c r="P4419" s="6"/>
      <c r="Q4419" s="6"/>
      <c r="R4419" s="6"/>
      <c r="S4419" s="6"/>
      <c r="T4419" s="6"/>
      <c r="U4419" s="6"/>
      <c r="V4419" s="6"/>
    </row>
    <row r="4420" spans="1:47" ht="27" thickBot="1" x14ac:dyDescent="0.3">
      <c r="A4420" s="98" t="s">
        <v>634</v>
      </c>
      <c r="B4420" s="83" t="s">
        <v>635</v>
      </c>
      <c r="C4420" s="83" t="s">
        <v>566</v>
      </c>
      <c r="D4420" s="85" t="s">
        <v>592</v>
      </c>
      <c r="K4420" s="121" t="s">
        <v>1123</v>
      </c>
      <c r="L4420" s="121" t="s">
        <v>1124</v>
      </c>
      <c r="M4420" s="121" t="str">
        <f>A4406</f>
        <v>Prueba del rango estudentizado de Tukey (HSD) para PFPCM1</v>
      </c>
      <c r="N4420" s="120"/>
      <c r="S4420" s="122" t="str">
        <f>K4420</f>
        <v>Factor</v>
      </c>
      <c r="T4420" s="122" t="str">
        <f>L4420</f>
        <v>Nivel</v>
      </c>
      <c r="U4420" s="114"/>
      <c r="V4420" s="123"/>
      <c r="W4420" s="161"/>
      <c r="X4420" s="161"/>
      <c r="Y4420" s="161"/>
      <c r="Z4420" s="161"/>
      <c r="AA4420" s="161"/>
      <c r="AB4420" s="161"/>
      <c r="AC4420" s="161"/>
      <c r="AD4420" s="161"/>
      <c r="AE4420" s="161"/>
      <c r="AF4420" s="161"/>
      <c r="AG4420" s="161"/>
      <c r="AH4420" s="161"/>
      <c r="AI4420" s="161"/>
      <c r="AJ4420" s="161"/>
      <c r="AK4420" s="161"/>
      <c r="AL4420" s="161"/>
      <c r="AM4420" s="161"/>
      <c r="AN4420" s="161"/>
      <c r="AO4420" s="161"/>
      <c r="AP4420" s="161"/>
      <c r="AQ4420" s="161"/>
      <c r="AR4420" s="161"/>
      <c r="AS4420" s="161"/>
      <c r="AT4420" s="161"/>
      <c r="AU4420" s="160"/>
    </row>
    <row r="4421" spans="1:47" ht="16.5" thickBot="1" x14ac:dyDescent="0.3">
      <c r="A4421" s="99" t="s">
        <v>592</v>
      </c>
      <c r="B4421" s="68">
        <v>1.1943999999999999</v>
      </c>
      <c r="C4421" s="68">
        <v>16</v>
      </c>
      <c r="D4421" s="86" t="s">
        <v>45</v>
      </c>
      <c r="J4421" s="6"/>
      <c r="K4421" s="228" t="s">
        <v>1125</v>
      </c>
      <c r="L4421" s="124" t="str">
        <f>D4421</f>
        <v>Con</v>
      </c>
      <c r="M4421" s="125">
        <f>B4421</f>
        <v>1.1943999999999999</v>
      </c>
      <c r="N4421" s="125" t="str">
        <f>A4421</f>
        <v>A</v>
      </c>
      <c r="S4421" s="230" t="str">
        <f>K4421</f>
        <v>Enmienda (A)</v>
      </c>
      <c r="T4421" s="126" t="str">
        <f>L4421</f>
        <v>Con</v>
      </c>
      <c r="U4421" s="127">
        <f>M4421</f>
        <v>1.1943999999999999</v>
      </c>
      <c r="V4421" s="128" t="str">
        <f>N4421</f>
        <v>A</v>
      </c>
      <c r="W4421" s="160"/>
      <c r="X4421" s="160"/>
      <c r="Y4421" s="160"/>
      <c r="Z4421" s="160"/>
      <c r="AA4421" s="160"/>
      <c r="AB4421" s="160"/>
      <c r="AC4421" s="160"/>
      <c r="AD4421" s="160"/>
      <c r="AE4421" s="160"/>
      <c r="AF4421" s="160"/>
      <c r="AG4421" s="160"/>
      <c r="AH4421" s="160"/>
      <c r="AI4421" s="160"/>
      <c r="AJ4421" s="160"/>
      <c r="AK4421" s="160"/>
      <c r="AL4421" s="160"/>
      <c r="AM4421" s="160"/>
      <c r="AN4421" s="160"/>
      <c r="AO4421" s="160"/>
      <c r="AP4421" s="160"/>
      <c r="AQ4421" s="160"/>
      <c r="AR4421" s="160"/>
      <c r="AS4421" s="160"/>
      <c r="AT4421" s="160"/>
      <c r="AU4421" s="160"/>
    </row>
    <row r="4422" spans="1:47" ht="16.5" thickBot="1" x14ac:dyDescent="0.3">
      <c r="A4422" s="99"/>
      <c r="B4422" s="68"/>
      <c r="C4422" s="68"/>
      <c r="D4422" s="86"/>
      <c r="J4422" s="6"/>
      <c r="K4422" s="229"/>
      <c r="L4422" s="124" t="str">
        <f>D4423</f>
        <v>Sin</v>
      </c>
      <c r="M4422" s="125">
        <f>B4423</f>
        <v>0.5706</v>
      </c>
      <c r="N4422" s="125" t="str">
        <f>A4423</f>
        <v>B</v>
      </c>
      <c r="S4422" s="227"/>
      <c r="T4422" s="129" t="str">
        <f>L4422</f>
        <v>Sin</v>
      </c>
      <c r="U4422" s="130">
        <f>M4422</f>
        <v>0.5706</v>
      </c>
      <c r="V4422" s="131" t="str">
        <f>N4422</f>
        <v>B</v>
      </c>
      <c r="W4422" s="160"/>
      <c r="X4422" s="160"/>
      <c r="Y4422" s="160"/>
      <c r="Z4422" s="160"/>
      <c r="AA4422" s="160"/>
      <c r="AB4422" s="160"/>
      <c r="AC4422" s="160"/>
      <c r="AD4422" s="160"/>
      <c r="AE4422" s="160"/>
      <c r="AF4422" s="160"/>
      <c r="AG4422" s="160"/>
      <c r="AH4422" s="160"/>
      <c r="AI4422" s="160"/>
      <c r="AJ4422" s="160"/>
      <c r="AK4422" s="160"/>
      <c r="AL4422" s="160"/>
      <c r="AM4422" s="160"/>
      <c r="AN4422" s="160"/>
      <c r="AO4422" s="160"/>
      <c r="AP4422" s="160"/>
      <c r="AQ4422" s="160"/>
      <c r="AR4422" s="160"/>
      <c r="AS4422" s="160"/>
      <c r="AT4422" s="160"/>
      <c r="AU4422" s="160"/>
    </row>
    <row r="4423" spans="1:47" x14ac:dyDescent="0.25">
      <c r="A4423" s="100" t="s">
        <v>593</v>
      </c>
      <c r="B4423" s="77">
        <v>0.5706</v>
      </c>
      <c r="C4423" s="77">
        <v>16</v>
      </c>
      <c r="D4423" s="87" t="s">
        <v>47</v>
      </c>
      <c r="J4423" s="6">
        <v>1</v>
      </c>
      <c r="K4423" s="6"/>
      <c r="L4423" s="6"/>
      <c r="M4423" s="6"/>
      <c r="N4423" s="6"/>
      <c r="O4423" s="6"/>
      <c r="P4423" s="6"/>
      <c r="Q4423" s="6"/>
      <c r="R4423" s="6"/>
      <c r="S4423" s="6"/>
      <c r="T4423" s="6"/>
      <c r="U4423" s="6"/>
      <c r="V4423" s="6"/>
      <c r="W4423" s="160"/>
      <c r="X4423" s="160"/>
      <c r="Y4423" s="160"/>
      <c r="Z4423" s="160"/>
      <c r="AA4423" s="160"/>
      <c r="AB4423" s="160"/>
      <c r="AC4423" s="160"/>
      <c r="AD4423" s="160"/>
      <c r="AE4423" s="160"/>
      <c r="AF4423" s="160"/>
      <c r="AG4423" s="160"/>
      <c r="AH4423" s="160"/>
      <c r="AI4423" s="160"/>
      <c r="AJ4423" s="160"/>
      <c r="AK4423" s="160"/>
      <c r="AL4423" s="160"/>
      <c r="AM4423" s="160"/>
      <c r="AN4423" s="160"/>
      <c r="AO4423" s="160"/>
      <c r="AP4423" s="160"/>
      <c r="AQ4423" s="160"/>
      <c r="AR4423" s="160"/>
      <c r="AS4423" s="160"/>
      <c r="AT4423" s="160"/>
      <c r="AU4423" s="160"/>
    </row>
    <row r="4424" spans="1:47" x14ac:dyDescent="0.25">
      <c r="A4424" s="79"/>
      <c r="J4424" s="6">
        <v>2</v>
      </c>
      <c r="K4424" s="6"/>
      <c r="L4424" s="6"/>
      <c r="M4424" s="6"/>
      <c r="N4424" s="6"/>
      <c r="O4424" s="6"/>
      <c r="P4424" s="6"/>
      <c r="Q4424" s="6"/>
      <c r="R4424" s="6"/>
      <c r="S4424" s="6"/>
      <c r="T4424" s="6"/>
      <c r="U4424" s="6"/>
      <c r="V4424" s="6"/>
      <c r="W4424" s="160"/>
      <c r="X4424" s="160"/>
      <c r="Y4424" s="160"/>
      <c r="Z4424" s="160"/>
      <c r="AA4424" s="160"/>
      <c r="AB4424" s="160"/>
      <c r="AC4424" s="160"/>
      <c r="AD4424" s="160"/>
      <c r="AE4424" s="160"/>
      <c r="AF4424" s="160"/>
      <c r="AG4424" s="160"/>
      <c r="AH4424" s="160"/>
      <c r="AI4424" s="160"/>
      <c r="AJ4424" s="160"/>
      <c r="AK4424" s="160"/>
      <c r="AL4424" s="160"/>
      <c r="AM4424" s="160"/>
      <c r="AN4424" s="160"/>
      <c r="AO4424" s="160"/>
      <c r="AP4424" s="160"/>
      <c r="AQ4424" s="160"/>
      <c r="AR4424" s="160"/>
      <c r="AS4424" s="160"/>
      <c r="AT4424" s="160"/>
      <c r="AU4424" s="160"/>
    </row>
    <row r="4425" spans="1:47" x14ac:dyDescent="0.25">
      <c r="A4425" s="79"/>
      <c r="J4425" s="6">
        <v>3</v>
      </c>
      <c r="K4425" s="6"/>
      <c r="L4425" s="6"/>
      <c r="M4425" s="6"/>
      <c r="N4425" s="6"/>
      <c r="O4425" s="6"/>
      <c r="P4425" s="6"/>
      <c r="Q4425" s="6"/>
      <c r="R4425" s="6"/>
      <c r="S4425" s="6"/>
      <c r="T4425" s="6"/>
      <c r="U4425" s="6"/>
      <c r="V4425" s="6"/>
      <c r="W4425" s="160"/>
      <c r="X4425" s="160"/>
      <c r="Y4425" s="160"/>
      <c r="Z4425" s="160"/>
      <c r="AA4425" s="160"/>
      <c r="AB4425" s="160"/>
      <c r="AC4425" s="160"/>
      <c r="AD4425" s="160"/>
      <c r="AE4425" s="160"/>
      <c r="AF4425" s="160"/>
      <c r="AG4425" s="160"/>
      <c r="AH4425" s="160"/>
      <c r="AI4425" s="160"/>
      <c r="AJ4425" s="160"/>
      <c r="AK4425" s="160"/>
      <c r="AL4425" s="160"/>
      <c r="AM4425" s="160"/>
      <c r="AN4425" s="160"/>
      <c r="AO4425" s="160"/>
      <c r="AP4425" s="160"/>
      <c r="AQ4425" s="160"/>
      <c r="AR4425" s="160"/>
      <c r="AS4425" s="160"/>
      <c r="AT4425" s="160"/>
      <c r="AU4425" s="160"/>
    </row>
    <row r="4426" spans="1:47" x14ac:dyDescent="0.25">
      <c r="J4426" s="6">
        <v>4</v>
      </c>
      <c r="K4426" s="6"/>
      <c r="L4426" s="6"/>
      <c r="M4426" s="6"/>
      <c r="N4426" s="6"/>
      <c r="O4426" s="6"/>
      <c r="P4426" s="6"/>
      <c r="Q4426" s="6"/>
      <c r="R4426" s="6"/>
      <c r="S4426" s="6"/>
      <c r="T4426" s="6"/>
      <c r="U4426" s="6"/>
      <c r="V4426" s="6"/>
      <c r="W4426" s="160"/>
      <c r="X4426" s="160"/>
      <c r="Y4426" s="160"/>
      <c r="Z4426" s="160"/>
      <c r="AA4426" s="160"/>
      <c r="AB4426" s="160"/>
      <c r="AC4426" s="160"/>
      <c r="AD4426" s="160"/>
      <c r="AE4426" s="160"/>
      <c r="AF4426" s="160"/>
      <c r="AG4426" s="160"/>
      <c r="AH4426" s="160"/>
      <c r="AI4426" s="160"/>
      <c r="AJ4426" s="160"/>
      <c r="AK4426" s="160"/>
      <c r="AL4426" s="160"/>
      <c r="AM4426" s="160"/>
      <c r="AN4426" s="160"/>
      <c r="AO4426" s="160"/>
      <c r="AP4426" s="160"/>
      <c r="AQ4426" s="160"/>
      <c r="AR4426" s="160"/>
      <c r="AS4426" s="160"/>
      <c r="AT4426" s="160"/>
      <c r="AU4426" s="160"/>
    </row>
    <row r="4427" spans="1:47" x14ac:dyDescent="0.25">
      <c r="A4427" s="80"/>
      <c r="J4427" s="6">
        <v>5</v>
      </c>
      <c r="K4427" s="6"/>
      <c r="L4427" s="6"/>
      <c r="M4427" s="6"/>
      <c r="N4427" s="6"/>
      <c r="O4427" s="6"/>
      <c r="P4427" s="6"/>
      <c r="Q4427" s="6"/>
      <c r="R4427" s="6"/>
      <c r="S4427" s="6"/>
      <c r="T4427" s="6"/>
      <c r="U4427" s="6"/>
      <c r="V4427" s="6"/>
      <c r="W4427" s="160"/>
      <c r="X4427" s="160"/>
      <c r="Y4427" s="160"/>
      <c r="Z4427" s="160"/>
      <c r="AA4427" s="160"/>
      <c r="AB4427" s="160"/>
      <c r="AC4427" s="160"/>
      <c r="AD4427" s="160"/>
      <c r="AE4427" s="160"/>
      <c r="AF4427" s="160"/>
      <c r="AG4427" s="160"/>
      <c r="AH4427" s="160"/>
      <c r="AI4427" s="160"/>
      <c r="AJ4427" s="160"/>
      <c r="AK4427" s="160"/>
      <c r="AL4427" s="160"/>
      <c r="AM4427" s="160"/>
      <c r="AN4427" s="160"/>
      <c r="AO4427" s="160"/>
      <c r="AP4427" s="160"/>
      <c r="AQ4427" s="160"/>
      <c r="AR4427" s="160"/>
      <c r="AS4427" s="160"/>
      <c r="AT4427" s="160"/>
      <c r="AU4427" s="160"/>
    </row>
    <row r="4428" spans="1:47" ht="31.5" x14ac:dyDescent="0.25">
      <c r="A4428" s="64" t="s">
        <v>590</v>
      </c>
      <c r="J4428" s="6">
        <v>6</v>
      </c>
      <c r="K4428" s="6"/>
      <c r="L4428" s="6"/>
      <c r="M4428" s="6"/>
      <c r="N4428" s="6"/>
      <c r="O4428" s="6"/>
      <c r="P4428" s="6"/>
      <c r="Q4428" s="6"/>
      <c r="R4428" s="6"/>
      <c r="S4428" s="6"/>
      <c r="T4428" s="6"/>
      <c r="U4428" s="6"/>
      <c r="V4428" s="6"/>
      <c r="W4428" s="160"/>
      <c r="X4428" s="160"/>
      <c r="Y4428" s="160"/>
      <c r="Z4428" s="160"/>
      <c r="AA4428" s="160"/>
      <c r="AB4428" s="160"/>
      <c r="AC4428" s="160"/>
      <c r="AD4428" s="160"/>
      <c r="AE4428" s="160"/>
      <c r="AF4428" s="160"/>
      <c r="AG4428" s="160"/>
      <c r="AH4428" s="160"/>
      <c r="AI4428" s="160"/>
      <c r="AJ4428" s="160"/>
      <c r="AK4428" s="160"/>
      <c r="AL4428" s="160"/>
      <c r="AM4428" s="160"/>
      <c r="AN4428" s="160"/>
      <c r="AO4428" s="160"/>
      <c r="AP4428" s="160"/>
      <c r="AQ4428" s="160"/>
      <c r="AR4428" s="160"/>
      <c r="AS4428" s="160"/>
      <c r="AT4428" s="160"/>
      <c r="AU4428" s="160"/>
    </row>
    <row r="4429" spans="1:47" x14ac:dyDescent="0.25">
      <c r="A4429" s="79"/>
      <c r="J4429" s="6">
        <v>7</v>
      </c>
      <c r="K4429" s="6"/>
      <c r="L4429" s="6"/>
      <c r="M4429" s="6"/>
      <c r="N4429" s="6"/>
      <c r="O4429" s="6"/>
      <c r="P4429" s="6"/>
      <c r="Q4429" s="6"/>
      <c r="R4429" s="6"/>
      <c r="S4429" s="6"/>
      <c r="T4429" s="6"/>
      <c r="U4429" s="6"/>
      <c r="V4429" s="6"/>
      <c r="W4429" s="160"/>
      <c r="X4429" s="160"/>
      <c r="Y4429" s="160"/>
      <c r="Z4429" s="160"/>
      <c r="AA4429" s="160"/>
      <c r="AB4429" s="160"/>
      <c r="AC4429" s="160"/>
      <c r="AD4429" s="160"/>
      <c r="AE4429" s="160"/>
      <c r="AF4429" s="160"/>
      <c r="AG4429" s="160"/>
      <c r="AH4429" s="160"/>
      <c r="AI4429" s="160"/>
      <c r="AJ4429" s="160"/>
      <c r="AK4429" s="160"/>
      <c r="AL4429" s="160"/>
      <c r="AM4429" s="160"/>
      <c r="AN4429" s="160"/>
      <c r="AO4429" s="160"/>
      <c r="AP4429" s="160"/>
      <c r="AQ4429" s="160"/>
      <c r="AR4429" s="160"/>
      <c r="AS4429" s="160"/>
      <c r="AT4429" s="160"/>
      <c r="AU4429" s="160"/>
    </row>
    <row r="4430" spans="1:47" ht="25.5" x14ac:dyDescent="0.25">
      <c r="A4430" s="81" t="s">
        <v>595</v>
      </c>
      <c r="J4430" s="6">
        <v>8</v>
      </c>
      <c r="K4430" s="6"/>
      <c r="L4430" s="6"/>
      <c r="M4430" s="6"/>
      <c r="N4430" s="6"/>
      <c r="O4430" s="6"/>
      <c r="P4430" s="6"/>
      <c r="Q4430" s="6"/>
      <c r="R4430" s="6"/>
      <c r="S4430" s="6"/>
      <c r="T4430" s="6"/>
      <c r="U4430" s="6"/>
      <c r="V4430" s="6"/>
      <c r="W4430" s="160"/>
      <c r="X4430" s="160"/>
      <c r="Y4430" s="160"/>
      <c r="Z4430" s="160"/>
      <c r="AA4430" s="160"/>
      <c r="AB4430" s="160"/>
      <c r="AC4430" s="160"/>
      <c r="AD4430" s="160"/>
      <c r="AE4430" s="160"/>
      <c r="AF4430" s="160"/>
      <c r="AG4430" s="160"/>
      <c r="AH4430" s="160"/>
      <c r="AI4430" s="160"/>
      <c r="AJ4430" s="160"/>
      <c r="AK4430" s="160"/>
      <c r="AL4430" s="160"/>
      <c r="AM4430" s="160"/>
      <c r="AN4430" s="160"/>
      <c r="AO4430" s="160"/>
      <c r="AP4430" s="160"/>
      <c r="AQ4430" s="160"/>
      <c r="AR4430" s="160"/>
      <c r="AS4430" s="160"/>
      <c r="AT4430" s="160"/>
      <c r="AU4430" s="160"/>
    </row>
    <row r="4431" spans="1:47" x14ac:dyDescent="0.25">
      <c r="A4431" s="81"/>
      <c r="J4431" s="6">
        <v>9</v>
      </c>
      <c r="K4431" s="6"/>
      <c r="L4431" s="6"/>
      <c r="M4431" s="6"/>
      <c r="N4431" s="6"/>
      <c r="O4431" s="6"/>
      <c r="P4431" s="6"/>
      <c r="Q4431" s="6"/>
      <c r="R4431" s="6"/>
      <c r="S4431" s="6"/>
      <c r="T4431" s="6"/>
      <c r="U4431" s="6"/>
      <c r="V4431" s="6"/>
    </row>
    <row r="4432" spans="1:47" x14ac:dyDescent="0.25">
      <c r="A4432" s="65"/>
      <c r="J4432" s="6">
        <v>10</v>
      </c>
      <c r="K4432" s="6"/>
      <c r="L4432" s="6"/>
      <c r="M4432" s="6"/>
      <c r="N4432" s="6"/>
      <c r="O4432" s="6"/>
      <c r="P4432" s="6"/>
      <c r="Q4432" s="6"/>
      <c r="R4432" s="6"/>
      <c r="S4432" s="6"/>
      <c r="T4432" s="6"/>
      <c r="U4432" s="6"/>
      <c r="V4432" s="6"/>
    </row>
    <row r="4433" spans="1:22" x14ac:dyDescent="0.25">
      <c r="A4433" s="65"/>
      <c r="J4433" s="6">
        <v>11</v>
      </c>
      <c r="K4433" s="6"/>
      <c r="L4433" s="6"/>
      <c r="M4433" s="6"/>
      <c r="N4433" s="6"/>
      <c r="O4433" s="6"/>
      <c r="P4433" s="6"/>
      <c r="Q4433" s="6"/>
      <c r="R4433" s="6"/>
      <c r="S4433" s="6"/>
      <c r="T4433" s="6"/>
      <c r="U4433" s="6"/>
      <c r="V4433" s="6"/>
    </row>
    <row r="4434" spans="1:22" x14ac:dyDescent="0.25">
      <c r="A4434" s="79"/>
      <c r="J4434" s="6">
        <v>12</v>
      </c>
      <c r="K4434" s="6"/>
      <c r="L4434" s="6"/>
      <c r="M4434" s="6"/>
      <c r="N4434" s="6"/>
      <c r="O4434" s="6"/>
      <c r="P4434" s="6"/>
      <c r="Q4434" s="6"/>
      <c r="R4434" s="6"/>
      <c r="S4434" s="6"/>
      <c r="T4434" s="6"/>
      <c r="U4434" s="6"/>
      <c r="V4434" s="6"/>
    </row>
    <row r="4435" spans="1:22" x14ac:dyDescent="0.25">
      <c r="A4435" s="79"/>
      <c r="J4435" s="6">
        <v>13</v>
      </c>
      <c r="K4435" s="6"/>
      <c r="L4435" s="6"/>
      <c r="M4435" s="6"/>
      <c r="N4435" s="6"/>
      <c r="O4435" s="6"/>
      <c r="P4435" s="6"/>
      <c r="Q4435" s="6"/>
      <c r="R4435" s="6"/>
      <c r="S4435" s="6"/>
      <c r="T4435" s="6"/>
      <c r="U4435" s="6"/>
      <c r="V4435" s="6"/>
    </row>
    <row r="4436" spans="1:22" x14ac:dyDescent="0.25">
      <c r="J4436" s="6">
        <v>14</v>
      </c>
      <c r="K4436" s="6"/>
      <c r="L4436" s="6"/>
      <c r="M4436" s="6"/>
      <c r="N4436" s="6"/>
      <c r="O4436" s="6"/>
      <c r="P4436" s="6"/>
      <c r="Q4436" s="6"/>
      <c r="R4436" s="6"/>
      <c r="S4436" s="6"/>
      <c r="T4436" s="6"/>
      <c r="U4436" s="6"/>
      <c r="V4436" s="6"/>
    </row>
    <row r="4437" spans="1:22" x14ac:dyDescent="0.25">
      <c r="A4437" s="80"/>
      <c r="J4437" s="6">
        <v>15</v>
      </c>
      <c r="K4437" s="6"/>
      <c r="L4437" s="6"/>
      <c r="M4437" s="6"/>
      <c r="N4437" s="6"/>
      <c r="O4437" s="6"/>
      <c r="P4437" s="6"/>
      <c r="Q4437" s="6"/>
      <c r="R4437" s="6"/>
      <c r="S4437" s="6"/>
      <c r="T4437" s="6"/>
      <c r="U4437" s="6"/>
      <c r="V4437" s="6"/>
    </row>
    <row r="4438" spans="1:22" ht="31.5" x14ac:dyDescent="0.25">
      <c r="A4438" s="64" t="s">
        <v>590</v>
      </c>
      <c r="J4438" s="6">
        <v>16</v>
      </c>
      <c r="K4438" s="6"/>
      <c r="L4438" s="6"/>
      <c r="M4438" s="6"/>
      <c r="N4438" s="6"/>
      <c r="O4438" s="6"/>
      <c r="P4438" s="6"/>
      <c r="Q4438" s="6"/>
      <c r="R4438" s="6"/>
      <c r="S4438" s="6"/>
      <c r="T4438" s="6"/>
      <c r="U4438" s="6"/>
      <c r="V4438" s="6"/>
    </row>
    <row r="4439" spans="1:22" x14ac:dyDescent="0.25">
      <c r="A4439" s="79"/>
      <c r="J4439" s="6">
        <v>17</v>
      </c>
      <c r="K4439" s="6"/>
      <c r="L4439" s="6"/>
      <c r="M4439" s="6"/>
      <c r="N4439" s="6"/>
      <c r="O4439" s="6"/>
      <c r="P4439" s="6"/>
      <c r="Q4439" s="6"/>
      <c r="R4439" s="6"/>
      <c r="S4439" s="6"/>
      <c r="T4439" s="6"/>
      <c r="U4439" s="6"/>
      <c r="V4439" s="6"/>
    </row>
    <row r="4440" spans="1:22" ht="25.5" x14ac:dyDescent="0.25">
      <c r="A4440" s="81" t="s">
        <v>595</v>
      </c>
      <c r="J4440" s="6">
        <v>18</v>
      </c>
      <c r="K4440" s="6"/>
      <c r="L4440" s="6"/>
      <c r="M4440" s="6"/>
      <c r="N4440" s="6"/>
      <c r="O4440" s="6"/>
      <c r="P4440" s="6"/>
      <c r="Q4440" s="6"/>
      <c r="R4440" s="6"/>
      <c r="S4440" s="6"/>
      <c r="T4440" s="6"/>
      <c r="U4440" s="6"/>
      <c r="V4440" s="6"/>
    </row>
    <row r="4441" spans="1:22" x14ac:dyDescent="0.25">
      <c r="A4441" s="81"/>
      <c r="J4441" s="6">
        <v>19</v>
      </c>
      <c r="K4441" s="6"/>
      <c r="L4441" s="6"/>
      <c r="M4441" s="6"/>
      <c r="N4441" s="6"/>
      <c r="O4441" s="6"/>
      <c r="P4441" s="6"/>
      <c r="Q4441" s="6"/>
      <c r="R4441" s="6"/>
      <c r="S4441" s="6"/>
      <c r="T4441" s="6"/>
      <c r="U4441" s="6"/>
      <c r="V4441" s="6"/>
    </row>
    <row r="4442" spans="1:22" ht="89.25" x14ac:dyDescent="0.25">
      <c r="A4442" s="81" t="s">
        <v>924</v>
      </c>
      <c r="J4442" s="6">
        <v>20</v>
      </c>
      <c r="K4442" s="6"/>
      <c r="L4442" s="6"/>
      <c r="M4442" s="6"/>
      <c r="N4442" s="6"/>
      <c r="O4442" s="6"/>
      <c r="P4442" s="6"/>
      <c r="Q4442" s="6"/>
      <c r="R4442" s="6"/>
      <c r="S4442" s="6"/>
      <c r="T4442" s="6"/>
      <c r="U4442" s="6"/>
      <c r="V4442" s="6"/>
    </row>
    <row r="4443" spans="1:22" x14ac:dyDescent="0.25">
      <c r="A4443" s="65"/>
      <c r="J4443" s="6">
        <v>21</v>
      </c>
      <c r="K4443" s="6"/>
      <c r="L4443" s="6"/>
      <c r="M4443" s="6"/>
      <c r="N4443" s="6"/>
      <c r="O4443" s="6"/>
      <c r="P4443" s="6"/>
      <c r="Q4443" s="6"/>
      <c r="R4443" s="6"/>
      <c r="S4443" s="6"/>
      <c r="T4443" s="6"/>
      <c r="U4443" s="6"/>
      <c r="V4443" s="6"/>
    </row>
    <row r="4444" spans="1:22" x14ac:dyDescent="0.25">
      <c r="A4444" s="65"/>
      <c r="J4444" s="6">
        <v>22</v>
      </c>
      <c r="K4444" s="6"/>
      <c r="L4444" s="6"/>
      <c r="M4444" s="6"/>
      <c r="N4444" s="6"/>
      <c r="O4444" s="6"/>
      <c r="P4444" s="6"/>
      <c r="Q4444" s="6"/>
      <c r="R4444" s="6"/>
      <c r="S4444" s="6"/>
      <c r="T4444" s="6"/>
      <c r="U4444" s="6"/>
      <c r="V4444" s="6"/>
    </row>
    <row r="4445" spans="1:22" ht="140.25" x14ac:dyDescent="0.25">
      <c r="A4445" s="96" t="s">
        <v>624</v>
      </c>
      <c r="B4445" s="97" t="s">
        <v>625</v>
      </c>
      <c r="J4445" s="6">
        <v>23</v>
      </c>
      <c r="K4445" s="6"/>
      <c r="L4445" s="6"/>
      <c r="M4445" s="6"/>
      <c r="N4445" s="6"/>
      <c r="O4445" s="6"/>
      <c r="P4445" s="6"/>
      <c r="Q4445" s="6"/>
      <c r="R4445" s="6"/>
      <c r="S4445" s="6"/>
      <c r="T4445" s="6"/>
      <c r="U4445" s="6"/>
      <c r="V4445" s="6"/>
    </row>
    <row r="4446" spans="1:22" ht="15.75" thickBot="1" x14ac:dyDescent="0.3">
      <c r="A4446" s="65"/>
      <c r="J4446" s="6">
        <v>24</v>
      </c>
      <c r="K4446" s="6"/>
      <c r="L4446" s="6"/>
      <c r="M4446" s="6"/>
      <c r="N4446" s="6"/>
      <c r="O4446" s="6"/>
      <c r="P4446" s="6"/>
      <c r="Q4446" s="6"/>
      <c r="R4446" s="6"/>
      <c r="S4446" s="6"/>
      <c r="T4446" s="6"/>
      <c r="U4446" s="6"/>
      <c r="V4446" s="6"/>
    </row>
    <row r="4447" spans="1:22" ht="15.75" thickBot="1" x14ac:dyDescent="0.3">
      <c r="A4447" s="88" t="s">
        <v>626</v>
      </c>
      <c r="B4447" s="89">
        <v>0.05</v>
      </c>
      <c r="J4447" s="6">
        <v>25</v>
      </c>
      <c r="K4447" s="6"/>
      <c r="L4447" s="6"/>
      <c r="M4447" s="6"/>
      <c r="N4447" s="6"/>
      <c r="O4447" s="6"/>
      <c r="P4447" s="6"/>
      <c r="Q4447" s="6"/>
      <c r="R4447" s="6"/>
      <c r="S4447" s="6"/>
      <c r="T4447" s="6"/>
      <c r="U4447" s="6"/>
      <c r="V4447" s="6"/>
    </row>
    <row r="4448" spans="1:22" ht="39" thickBot="1" x14ac:dyDescent="0.3">
      <c r="A4448" s="110" t="s">
        <v>627</v>
      </c>
      <c r="B4448" s="74">
        <v>18</v>
      </c>
      <c r="J4448" s="6">
        <v>26</v>
      </c>
      <c r="K4448" s="6"/>
      <c r="L4448" s="6"/>
      <c r="M4448" s="6"/>
      <c r="N4448" s="6"/>
      <c r="O4448" s="6"/>
      <c r="P4448" s="6"/>
      <c r="Q4448" s="6"/>
      <c r="R4448" s="6"/>
      <c r="S4448" s="6"/>
      <c r="T4448" s="6"/>
      <c r="U4448" s="6"/>
      <c r="V4448" s="6"/>
    </row>
    <row r="4449" spans="1:22" ht="39" thickBot="1" x14ac:dyDescent="0.3">
      <c r="A4449" s="110" t="s">
        <v>628</v>
      </c>
      <c r="B4449" s="74">
        <v>0.795485</v>
      </c>
      <c r="J4449" s="6">
        <v>27</v>
      </c>
      <c r="K4449" s="6"/>
      <c r="L4449" s="6"/>
      <c r="M4449" s="6"/>
      <c r="N4449" s="6"/>
      <c r="O4449" s="6"/>
      <c r="P4449" s="6"/>
      <c r="Q4449" s="6"/>
      <c r="R4449" s="6"/>
      <c r="S4449" s="6"/>
      <c r="T4449" s="6"/>
      <c r="U4449" s="6"/>
      <c r="V4449" s="6"/>
    </row>
    <row r="4450" spans="1:22" ht="64.5" thickBot="1" x14ac:dyDescent="0.3">
      <c r="A4450" s="110" t="s">
        <v>629</v>
      </c>
      <c r="B4450" s="74">
        <v>2.97105</v>
      </c>
      <c r="J4450" s="6">
        <v>28</v>
      </c>
      <c r="K4450" s="6"/>
      <c r="L4450" s="6"/>
      <c r="M4450" s="6"/>
      <c r="N4450" s="6"/>
      <c r="O4450" s="6"/>
      <c r="P4450" s="6"/>
      <c r="Q4450" s="6"/>
      <c r="R4450" s="6"/>
      <c r="S4450" s="6"/>
      <c r="T4450" s="6"/>
      <c r="U4450" s="6"/>
      <c r="V4450" s="6"/>
    </row>
    <row r="4451" spans="1:22" ht="38.25" x14ac:dyDescent="0.25">
      <c r="A4451" s="109" t="s">
        <v>630</v>
      </c>
      <c r="B4451" s="78">
        <v>0.66249999999999998</v>
      </c>
      <c r="J4451" s="6">
        <v>29</v>
      </c>
      <c r="K4451" s="6"/>
      <c r="L4451" s="6"/>
      <c r="M4451" s="6"/>
      <c r="N4451" s="6"/>
      <c r="O4451" s="6"/>
      <c r="P4451" s="6"/>
      <c r="Q4451" s="6"/>
      <c r="R4451" s="6"/>
      <c r="S4451" s="6"/>
      <c r="T4451" s="6"/>
      <c r="U4451" s="6"/>
      <c r="V4451" s="6"/>
    </row>
    <row r="4452" spans="1:22" ht="15.75" thickBot="1" x14ac:dyDescent="0.3">
      <c r="A4452" s="65"/>
      <c r="J4452" s="6">
        <v>30</v>
      </c>
      <c r="K4452" s="6"/>
      <c r="L4452" s="6"/>
      <c r="M4452" s="6"/>
      <c r="N4452" s="6"/>
      <c r="O4452" s="6"/>
      <c r="P4452" s="6"/>
      <c r="Q4452" s="6"/>
      <c r="R4452" s="6"/>
      <c r="S4452" s="6"/>
      <c r="T4452" s="6"/>
      <c r="U4452" s="6"/>
      <c r="V4452" s="6"/>
    </row>
    <row r="4453" spans="1:22" x14ac:dyDescent="0.25">
      <c r="A4453" s="254" t="s">
        <v>631</v>
      </c>
      <c r="B4453" s="255"/>
      <c r="C4453" s="255"/>
      <c r="D4453" s="255"/>
      <c r="J4453" s="6">
        <v>31</v>
      </c>
      <c r="K4453" s="6"/>
      <c r="L4453" s="6"/>
      <c r="M4453" s="6"/>
      <c r="N4453" s="6"/>
      <c r="O4453" s="6"/>
      <c r="P4453" s="6"/>
      <c r="Q4453" s="6"/>
      <c r="R4453" s="6"/>
      <c r="S4453" s="6"/>
      <c r="T4453" s="6"/>
      <c r="U4453" s="6"/>
      <c r="V4453" s="6"/>
    </row>
    <row r="4454" spans="1:22" x14ac:dyDescent="0.25">
      <c r="A4454" s="262" t="s">
        <v>632</v>
      </c>
      <c r="B4454" s="263"/>
      <c r="C4454" s="263"/>
      <c r="D4454" s="263"/>
      <c r="J4454" s="6">
        <v>32</v>
      </c>
      <c r="K4454" s="6"/>
      <c r="L4454" s="6"/>
      <c r="M4454" s="6"/>
      <c r="N4454" s="6"/>
      <c r="O4454" s="6"/>
      <c r="P4454" s="6"/>
      <c r="Q4454" s="6"/>
      <c r="R4454" s="6"/>
      <c r="S4454" s="6"/>
      <c r="T4454" s="6"/>
      <c r="U4454" s="6"/>
      <c r="V4454" s="6"/>
    </row>
    <row r="4455" spans="1:22" ht="15.75" thickBot="1" x14ac:dyDescent="0.3">
      <c r="A4455" s="256" t="s">
        <v>633</v>
      </c>
      <c r="B4455" s="257"/>
      <c r="C4455" s="257"/>
      <c r="D4455" s="257"/>
      <c r="J4455" s="6">
        <v>33</v>
      </c>
      <c r="K4455" s="6"/>
      <c r="L4455" s="6"/>
      <c r="M4455" s="6"/>
      <c r="N4455" s="6"/>
      <c r="O4455" s="6"/>
      <c r="P4455" s="6"/>
      <c r="Q4455" s="6"/>
      <c r="R4455" s="6"/>
      <c r="S4455" s="6"/>
      <c r="T4455" s="6"/>
      <c r="U4455" s="6"/>
      <c r="V4455" s="6"/>
    </row>
    <row r="4456" spans="1:22" ht="27" thickBot="1" x14ac:dyDescent="0.3">
      <c r="A4456" s="98" t="s">
        <v>634</v>
      </c>
      <c r="B4456" s="83" t="s">
        <v>635</v>
      </c>
      <c r="C4456" s="83" t="s">
        <v>566</v>
      </c>
      <c r="D4456" s="85" t="s">
        <v>592</v>
      </c>
      <c r="K4456" s="121" t="s">
        <v>1123</v>
      </c>
      <c r="L4456" s="121" t="s">
        <v>1124</v>
      </c>
      <c r="M4456" s="121" t="str">
        <f>A4442</f>
        <v>Prueba del rango estudentizado de Tukey (HSD) para PFPCM2</v>
      </c>
      <c r="N4456" s="120"/>
      <c r="S4456" s="122" t="str">
        <f>K4456</f>
        <v>Factor</v>
      </c>
      <c r="T4456" s="122" t="str">
        <f>L4456</f>
        <v>Nivel</v>
      </c>
      <c r="U4456" s="114"/>
      <c r="V4456" s="123"/>
    </row>
    <row r="4457" spans="1:22" ht="16.5" thickBot="1" x14ac:dyDescent="0.3">
      <c r="A4457" s="99" t="s">
        <v>592</v>
      </c>
      <c r="B4457" s="68">
        <v>1.8306</v>
      </c>
      <c r="C4457" s="68">
        <v>16</v>
      </c>
      <c r="D4457" s="86" t="s">
        <v>45</v>
      </c>
      <c r="J4457" s="6"/>
      <c r="K4457" s="228" t="s">
        <v>1125</v>
      </c>
      <c r="L4457" s="124" t="str">
        <f>D4457</f>
        <v>Con</v>
      </c>
      <c r="M4457" s="125">
        <f>B4457</f>
        <v>1.8306</v>
      </c>
      <c r="N4457" s="125" t="str">
        <f>A4457</f>
        <v>A</v>
      </c>
      <c r="S4457" s="230" t="str">
        <f>K4457</f>
        <v>Enmienda (A)</v>
      </c>
      <c r="T4457" s="126" t="str">
        <f>L4457</f>
        <v>Con</v>
      </c>
      <c r="U4457" s="127">
        <f>M4457</f>
        <v>1.8306</v>
      </c>
      <c r="V4457" s="128" t="str">
        <f>N4457</f>
        <v>A</v>
      </c>
    </row>
    <row r="4458" spans="1:22" ht="16.5" thickBot="1" x14ac:dyDescent="0.3">
      <c r="A4458" s="99" t="s">
        <v>592</v>
      </c>
      <c r="B4458" s="68"/>
      <c r="C4458" s="68"/>
      <c r="D4458" s="86"/>
      <c r="J4458" s="6"/>
      <c r="K4458" s="229"/>
      <c r="L4458" s="124" t="str">
        <f>D4459</f>
        <v>Sin</v>
      </c>
      <c r="M4458" s="125">
        <f>B4459</f>
        <v>1.6738</v>
      </c>
      <c r="N4458" s="125" t="str">
        <f>A4459</f>
        <v>A</v>
      </c>
      <c r="S4458" s="227"/>
      <c r="T4458" s="129" t="str">
        <f>L4458</f>
        <v>Sin</v>
      </c>
      <c r="U4458" s="130">
        <f>M4458</f>
        <v>1.6738</v>
      </c>
      <c r="V4458" s="131" t="str">
        <f>N4458</f>
        <v>A</v>
      </c>
    </row>
    <row r="4459" spans="1:22" x14ac:dyDescent="0.25">
      <c r="A4459" s="100" t="s">
        <v>592</v>
      </c>
      <c r="B4459" s="77">
        <v>1.6738</v>
      </c>
      <c r="C4459" s="77">
        <v>16</v>
      </c>
      <c r="D4459" s="87" t="s">
        <v>47</v>
      </c>
      <c r="J4459" s="6">
        <v>1</v>
      </c>
      <c r="K4459" s="6"/>
      <c r="L4459" s="6"/>
      <c r="M4459" s="6"/>
      <c r="N4459" s="6"/>
      <c r="O4459" s="6"/>
      <c r="P4459" s="6"/>
      <c r="Q4459" s="6"/>
      <c r="R4459" s="6"/>
      <c r="S4459" s="6"/>
      <c r="T4459" s="6"/>
      <c r="U4459" s="6"/>
      <c r="V4459" s="6"/>
    </row>
    <row r="4460" spans="1:22" x14ac:dyDescent="0.25">
      <c r="A4460" s="79"/>
      <c r="J4460" s="6">
        <v>2</v>
      </c>
      <c r="K4460" s="6"/>
      <c r="L4460" s="6"/>
      <c r="M4460" s="6"/>
      <c r="N4460" s="6"/>
      <c r="O4460" s="6"/>
      <c r="P4460" s="6"/>
      <c r="Q4460" s="6"/>
      <c r="R4460" s="6"/>
      <c r="S4460" s="6"/>
      <c r="T4460" s="6"/>
      <c r="U4460" s="6"/>
      <c r="V4460" s="6"/>
    </row>
    <row r="4461" spans="1:22" x14ac:dyDescent="0.25">
      <c r="A4461" s="79"/>
      <c r="J4461" s="6">
        <v>3</v>
      </c>
      <c r="K4461" s="6"/>
      <c r="L4461" s="6"/>
      <c r="M4461" s="6"/>
      <c r="N4461" s="6"/>
      <c r="O4461" s="6"/>
      <c r="P4461" s="6"/>
      <c r="Q4461" s="6"/>
      <c r="R4461" s="6"/>
      <c r="S4461" s="6"/>
      <c r="T4461" s="6"/>
      <c r="U4461" s="6"/>
      <c r="V4461" s="6"/>
    </row>
    <row r="4462" spans="1:22" x14ac:dyDescent="0.25">
      <c r="J4462" s="6">
        <v>4</v>
      </c>
      <c r="K4462" s="6"/>
      <c r="L4462" s="6"/>
      <c r="M4462" s="6"/>
      <c r="N4462" s="6"/>
      <c r="O4462" s="6"/>
      <c r="P4462" s="6"/>
      <c r="Q4462" s="6"/>
      <c r="R4462" s="6"/>
      <c r="S4462" s="6"/>
      <c r="T4462" s="6"/>
      <c r="U4462" s="6"/>
      <c r="V4462" s="6"/>
    </row>
    <row r="4463" spans="1:22" x14ac:dyDescent="0.25">
      <c r="A4463" s="80"/>
      <c r="J4463" s="6">
        <v>5</v>
      </c>
      <c r="K4463" s="6"/>
      <c r="L4463" s="6"/>
      <c r="M4463" s="6"/>
      <c r="N4463" s="6"/>
      <c r="O4463" s="6"/>
      <c r="P4463" s="6"/>
      <c r="Q4463" s="6"/>
      <c r="R4463" s="6"/>
      <c r="S4463" s="6"/>
      <c r="T4463" s="6"/>
      <c r="U4463" s="6"/>
      <c r="V4463" s="6"/>
    </row>
    <row r="4464" spans="1:22" ht="31.5" x14ac:dyDescent="0.25">
      <c r="A4464" s="64" t="s">
        <v>590</v>
      </c>
      <c r="J4464" s="6">
        <v>6</v>
      </c>
      <c r="K4464" s="6"/>
      <c r="L4464" s="6"/>
      <c r="M4464" s="6"/>
      <c r="N4464" s="6"/>
      <c r="O4464" s="6"/>
      <c r="P4464" s="6"/>
      <c r="Q4464" s="6"/>
      <c r="R4464" s="6"/>
      <c r="S4464" s="6"/>
      <c r="T4464" s="6"/>
      <c r="U4464" s="6"/>
      <c r="V4464" s="6"/>
    </row>
    <row r="4465" spans="1:22" x14ac:dyDescent="0.25">
      <c r="A4465" s="79"/>
      <c r="J4465" s="6">
        <v>7</v>
      </c>
      <c r="K4465" s="6"/>
      <c r="L4465" s="6"/>
      <c r="M4465" s="6"/>
      <c r="N4465" s="6"/>
      <c r="O4465" s="6"/>
      <c r="P4465" s="6"/>
      <c r="Q4465" s="6"/>
      <c r="R4465" s="6"/>
      <c r="S4465" s="6"/>
      <c r="T4465" s="6"/>
      <c r="U4465" s="6"/>
      <c r="V4465" s="6"/>
    </row>
    <row r="4466" spans="1:22" ht="25.5" x14ac:dyDescent="0.25">
      <c r="A4466" s="81" t="s">
        <v>595</v>
      </c>
      <c r="J4466" s="6">
        <v>8</v>
      </c>
      <c r="K4466" s="6"/>
      <c r="L4466" s="6"/>
      <c r="M4466" s="6"/>
      <c r="N4466" s="6"/>
      <c r="O4466" s="6"/>
      <c r="P4466" s="6"/>
      <c r="Q4466" s="6"/>
      <c r="R4466" s="6"/>
      <c r="S4466" s="6"/>
      <c r="T4466" s="6"/>
      <c r="U4466" s="6"/>
      <c r="V4466" s="6"/>
    </row>
    <row r="4467" spans="1:22" x14ac:dyDescent="0.25">
      <c r="A4467" s="81"/>
      <c r="J4467" s="6">
        <v>9</v>
      </c>
      <c r="K4467" s="6"/>
      <c r="L4467" s="6"/>
      <c r="M4467" s="6"/>
      <c r="N4467" s="6"/>
      <c r="O4467" s="6"/>
      <c r="P4467" s="6"/>
      <c r="Q4467" s="6"/>
      <c r="R4467" s="6"/>
      <c r="S4467" s="6"/>
      <c r="T4467" s="6"/>
      <c r="U4467" s="6"/>
      <c r="V4467" s="6"/>
    </row>
    <row r="4468" spans="1:22" x14ac:dyDescent="0.25">
      <c r="A4468" s="65"/>
      <c r="J4468" s="6">
        <v>10</v>
      </c>
      <c r="K4468" s="6"/>
      <c r="L4468" s="6"/>
      <c r="M4468" s="6"/>
      <c r="N4468" s="6"/>
      <c r="O4468" s="6"/>
      <c r="P4468" s="6"/>
      <c r="Q4468" s="6"/>
      <c r="R4468" s="6"/>
      <c r="S4468" s="6"/>
      <c r="T4468" s="6"/>
      <c r="U4468" s="6"/>
      <c r="V4468" s="6"/>
    </row>
    <row r="4469" spans="1:22" x14ac:dyDescent="0.25">
      <c r="A4469" s="65"/>
      <c r="J4469" s="6">
        <v>11</v>
      </c>
      <c r="K4469" s="6"/>
      <c r="L4469" s="6"/>
      <c r="M4469" s="6"/>
      <c r="N4469" s="6"/>
      <c r="O4469" s="6"/>
      <c r="P4469" s="6"/>
      <c r="Q4469" s="6"/>
      <c r="R4469" s="6"/>
      <c r="S4469" s="6"/>
      <c r="T4469" s="6"/>
      <c r="U4469" s="6"/>
      <c r="V4469" s="6"/>
    </row>
    <row r="4470" spans="1:22" x14ac:dyDescent="0.25">
      <c r="A4470" s="79"/>
      <c r="J4470" s="6">
        <v>12</v>
      </c>
      <c r="K4470" s="6"/>
      <c r="L4470" s="6"/>
      <c r="M4470" s="6"/>
      <c r="N4470" s="6"/>
      <c r="O4470" s="6"/>
      <c r="P4470" s="6"/>
      <c r="Q4470" s="6"/>
      <c r="R4470" s="6"/>
      <c r="S4470" s="6"/>
      <c r="T4470" s="6"/>
      <c r="U4470" s="6"/>
      <c r="V4470" s="6"/>
    </row>
    <row r="4471" spans="1:22" x14ac:dyDescent="0.25">
      <c r="A4471" s="79"/>
      <c r="J4471" s="6">
        <v>13</v>
      </c>
      <c r="K4471" s="6"/>
      <c r="L4471" s="6"/>
      <c r="M4471" s="6"/>
      <c r="N4471" s="6"/>
      <c r="O4471" s="6"/>
      <c r="P4471" s="6"/>
      <c r="Q4471" s="6"/>
      <c r="R4471" s="6"/>
      <c r="S4471" s="6"/>
      <c r="T4471" s="6"/>
      <c r="U4471" s="6"/>
      <c r="V4471" s="6"/>
    </row>
    <row r="4472" spans="1:22" x14ac:dyDescent="0.25">
      <c r="J4472" s="6">
        <v>14</v>
      </c>
      <c r="K4472" s="6"/>
      <c r="L4472" s="6"/>
      <c r="M4472" s="6"/>
      <c r="N4472" s="6"/>
      <c r="O4472" s="6"/>
      <c r="P4472" s="6"/>
      <c r="Q4472" s="6"/>
      <c r="R4472" s="6"/>
      <c r="S4472" s="6"/>
      <c r="T4472" s="6"/>
      <c r="U4472" s="6"/>
      <c r="V4472" s="6"/>
    </row>
    <row r="4473" spans="1:22" x14ac:dyDescent="0.25">
      <c r="A4473" s="80"/>
      <c r="J4473" s="6">
        <v>15</v>
      </c>
      <c r="K4473" s="6"/>
      <c r="L4473" s="6"/>
      <c r="M4473" s="6"/>
      <c r="N4473" s="6"/>
      <c r="O4473" s="6"/>
      <c r="P4473" s="6"/>
      <c r="Q4473" s="6"/>
      <c r="R4473" s="6"/>
      <c r="S4473" s="6"/>
      <c r="T4473" s="6"/>
      <c r="U4473" s="6"/>
      <c r="V4473" s="6"/>
    </row>
    <row r="4474" spans="1:22" ht="31.5" x14ac:dyDescent="0.25">
      <c r="A4474" s="64" t="s">
        <v>590</v>
      </c>
      <c r="J4474" s="6">
        <v>16</v>
      </c>
      <c r="K4474" s="6"/>
      <c r="L4474" s="6"/>
      <c r="M4474" s="6"/>
      <c r="N4474" s="6"/>
      <c r="O4474" s="6"/>
      <c r="P4474" s="6"/>
      <c r="Q4474" s="6"/>
      <c r="R4474" s="6"/>
      <c r="S4474" s="6"/>
      <c r="T4474" s="6"/>
      <c r="U4474" s="6"/>
      <c r="V4474" s="6"/>
    </row>
    <row r="4475" spans="1:22" x14ac:dyDescent="0.25">
      <c r="A4475" s="79"/>
      <c r="J4475" s="6">
        <v>17</v>
      </c>
      <c r="K4475" s="6"/>
      <c r="L4475" s="6"/>
      <c r="M4475" s="6"/>
      <c r="N4475" s="6"/>
      <c r="O4475" s="6"/>
      <c r="P4475" s="6"/>
      <c r="Q4475" s="6"/>
      <c r="R4475" s="6"/>
      <c r="S4475" s="6"/>
      <c r="T4475" s="6"/>
      <c r="U4475" s="6"/>
      <c r="V4475" s="6"/>
    </row>
    <row r="4476" spans="1:22" ht="25.5" x14ac:dyDescent="0.25">
      <c r="A4476" s="81" t="s">
        <v>595</v>
      </c>
      <c r="J4476" s="6">
        <v>18</v>
      </c>
      <c r="K4476" s="6"/>
      <c r="L4476" s="6"/>
      <c r="M4476" s="6"/>
      <c r="N4476" s="6"/>
      <c r="O4476" s="6"/>
      <c r="P4476" s="6"/>
      <c r="Q4476" s="6"/>
      <c r="R4476" s="6"/>
      <c r="S4476" s="6"/>
      <c r="T4476" s="6"/>
      <c r="U4476" s="6"/>
      <c r="V4476" s="6"/>
    </row>
    <row r="4477" spans="1:22" x14ac:dyDescent="0.25">
      <c r="A4477" s="81"/>
      <c r="J4477" s="6">
        <v>19</v>
      </c>
      <c r="K4477" s="6"/>
      <c r="L4477" s="6"/>
      <c r="M4477" s="6"/>
      <c r="N4477" s="6"/>
      <c r="O4477" s="6"/>
      <c r="P4477" s="6"/>
      <c r="Q4477" s="6"/>
      <c r="R4477" s="6"/>
      <c r="S4477" s="6"/>
      <c r="T4477" s="6"/>
      <c r="U4477" s="6"/>
      <c r="V4477" s="6"/>
    </row>
    <row r="4478" spans="1:22" ht="89.25" x14ac:dyDescent="0.25">
      <c r="A4478" s="81" t="s">
        <v>925</v>
      </c>
      <c r="J4478" s="6">
        <v>20</v>
      </c>
      <c r="K4478" s="6"/>
      <c r="L4478" s="6"/>
      <c r="M4478" s="6"/>
      <c r="N4478" s="6"/>
      <c r="O4478" s="6"/>
      <c r="P4478" s="6"/>
      <c r="Q4478" s="6"/>
      <c r="R4478" s="6"/>
      <c r="S4478" s="6"/>
      <c r="T4478" s="6"/>
      <c r="U4478" s="6"/>
      <c r="V4478" s="6"/>
    </row>
    <row r="4479" spans="1:22" x14ac:dyDescent="0.25">
      <c r="A4479" s="65"/>
      <c r="J4479" s="6">
        <v>21</v>
      </c>
      <c r="K4479" s="6"/>
      <c r="L4479" s="6"/>
      <c r="M4479" s="6"/>
      <c r="N4479" s="6"/>
      <c r="O4479" s="6"/>
      <c r="P4479" s="6"/>
      <c r="Q4479" s="6"/>
      <c r="R4479" s="6"/>
      <c r="S4479" s="6"/>
      <c r="T4479" s="6"/>
      <c r="U4479" s="6"/>
      <c r="V4479" s="6"/>
    </row>
    <row r="4480" spans="1:22" x14ac:dyDescent="0.25">
      <c r="A4480" s="65"/>
      <c r="J4480" s="6">
        <v>22</v>
      </c>
      <c r="K4480" s="6"/>
      <c r="L4480" s="6"/>
      <c r="M4480" s="6"/>
      <c r="N4480" s="6"/>
      <c r="O4480" s="6"/>
      <c r="P4480" s="6"/>
      <c r="Q4480" s="6"/>
      <c r="R4480" s="6"/>
      <c r="S4480" s="6"/>
      <c r="T4480" s="6"/>
      <c r="U4480" s="6"/>
      <c r="V4480" s="6"/>
    </row>
    <row r="4481" spans="1:22" ht="140.25" x14ac:dyDescent="0.25">
      <c r="A4481" s="96" t="s">
        <v>624</v>
      </c>
      <c r="B4481" s="97" t="s">
        <v>625</v>
      </c>
      <c r="J4481" s="6">
        <v>23</v>
      </c>
      <c r="K4481" s="6"/>
      <c r="L4481" s="6"/>
      <c r="M4481" s="6"/>
      <c r="N4481" s="6"/>
      <c r="O4481" s="6"/>
      <c r="P4481" s="6"/>
      <c r="Q4481" s="6"/>
      <c r="R4481" s="6"/>
      <c r="S4481" s="6"/>
      <c r="T4481" s="6"/>
      <c r="U4481" s="6"/>
      <c r="V4481" s="6"/>
    </row>
    <row r="4482" spans="1:22" ht="15.75" thickBot="1" x14ac:dyDescent="0.3">
      <c r="A4482" s="65"/>
      <c r="J4482" s="6">
        <v>24</v>
      </c>
      <c r="K4482" s="6"/>
      <c r="L4482" s="6"/>
      <c r="M4482" s="6"/>
      <c r="N4482" s="6"/>
      <c r="O4482" s="6"/>
      <c r="P4482" s="6"/>
      <c r="Q4482" s="6"/>
      <c r="R4482" s="6"/>
      <c r="S4482" s="6"/>
      <c r="T4482" s="6"/>
      <c r="U4482" s="6"/>
      <c r="V4482" s="6"/>
    </row>
    <row r="4483" spans="1:22" ht="15.75" thickBot="1" x14ac:dyDescent="0.3">
      <c r="A4483" s="88" t="s">
        <v>626</v>
      </c>
      <c r="B4483" s="89">
        <v>0.05</v>
      </c>
      <c r="J4483" s="6">
        <v>25</v>
      </c>
      <c r="K4483" s="6"/>
      <c r="L4483" s="6"/>
      <c r="M4483" s="6"/>
      <c r="N4483" s="6"/>
      <c r="O4483" s="6"/>
      <c r="P4483" s="6"/>
      <c r="Q4483" s="6"/>
      <c r="R4483" s="6"/>
      <c r="S4483" s="6"/>
      <c r="T4483" s="6"/>
      <c r="U4483" s="6"/>
      <c r="V4483" s="6"/>
    </row>
    <row r="4484" spans="1:22" ht="39" thickBot="1" x14ac:dyDescent="0.3">
      <c r="A4484" s="110" t="s">
        <v>627</v>
      </c>
      <c r="B4484" s="74">
        <v>18</v>
      </c>
      <c r="J4484" s="6">
        <v>26</v>
      </c>
      <c r="K4484" s="6"/>
      <c r="L4484" s="6"/>
      <c r="M4484" s="6"/>
      <c r="N4484" s="6"/>
      <c r="O4484" s="6"/>
      <c r="P4484" s="6"/>
      <c r="Q4484" s="6"/>
      <c r="R4484" s="6"/>
      <c r="S4484" s="6"/>
      <c r="T4484" s="6"/>
      <c r="U4484" s="6"/>
      <c r="V4484" s="6"/>
    </row>
    <row r="4485" spans="1:22" ht="39" thickBot="1" x14ac:dyDescent="0.3">
      <c r="A4485" s="110" t="s">
        <v>628</v>
      </c>
      <c r="B4485" s="74">
        <v>0.84694400000000003</v>
      </c>
      <c r="J4485" s="6">
        <v>27</v>
      </c>
      <c r="K4485" s="6"/>
      <c r="L4485" s="6"/>
      <c r="M4485" s="6"/>
      <c r="N4485" s="6"/>
      <c r="O4485" s="6"/>
      <c r="P4485" s="6"/>
      <c r="Q4485" s="6"/>
      <c r="R4485" s="6"/>
      <c r="S4485" s="6"/>
      <c r="T4485" s="6"/>
      <c r="U4485" s="6"/>
      <c r="V4485" s="6"/>
    </row>
    <row r="4486" spans="1:22" ht="64.5" thickBot="1" x14ac:dyDescent="0.3">
      <c r="A4486" s="110" t="s">
        <v>629</v>
      </c>
      <c r="B4486" s="74">
        <v>2.97105</v>
      </c>
      <c r="J4486" s="6">
        <v>28</v>
      </c>
      <c r="K4486" s="6"/>
      <c r="L4486" s="6"/>
      <c r="M4486" s="6"/>
      <c r="N4486" s="6"/>
      <c r="O4486" s="6"/>
      <c r="P4486" s="6"/>
      <c r="Q4486" s="6"/>
      <c r="R4486" s="6"/>
      <c r="S4486" s="6"/>
      <c r="T4486" s="6"/>
      <c r="U4486" s="6"/>
      <c r="V4486" s="6"/>
    </row>
    <row r="4487" spans="1:22" ht="38.25" x14ac:dyDescent="0.25">
      <c r="A4487" s="109" t="s">
        <v>630</v>
      </c>
      <c r="B4487" s="78">
        <v>0.68359999999999999</v>
      </c>
      <c r="J4487" s="6">
        <v>29</v>
      </c>
      <c r="K4487" s="6"/>
      <c r="L4487" s="6"/>
      <c r="M4487" s="6"/>
      <c r="N4487" s="6"/>
      <c r="O4487" s="6"/>
      <c r="P4487" s="6"/>
      <c r="Q4487" s="6"/>
      <c r="R4487" s="6"/>
      <c r="S4487" s="6"/>
      <c r="T4487" s="6"/>
      <c r="U4487" s="6"/>
      <c r="V4487" s="6"/>
    </row>
    <row r="4488" spans="1:22" ht="15.75" thickBot="1" x14ac:dyDescent="0.3">
      <c r="A4488" s="65"/>
      <c r="J4488" s="6">
        <v>30</v>
      </c>
      <c r="K4488" s="6"/>
      <c r="L4488" s="6"/>
      <c r="M4488" s="6"/>
      <c r="N4488" s="6"/>
      <c r="O4488" s="6"/>
      <c r="P4488" s="6"/>
      <c r="Q4488" s="6"/>
      <c r="R4488" s="6"/>
      <c r="S4488" s="6"/>
      <c r="T4488" s="6"/>
      <c r="U4488" s="6"/>
      <c r="V4488" s="6"/>
    </row>
    <row r="4489" spans="1:22" x14ac:dyDescent="0.25">
      <c r="A4489" s="254" t="s">
        <v>631</v>
      </c>
      <c r="B4489" s="255"/>
      <c r="C4489" s="255"/>
      <c r="D4489" s="255"/>
      <c r="J4489" s="6">
        <v>31</v>
      </c>
      <c r="K4489" s="6"/>
      <c r="L4489" s="6"/>
      <c r="M4489" s="6"/>
      <c r="N4489" s="6"/>
      <c r="O4489" s="6"/>
      <c r="P4489" s="6"/>
      <c r="Q4489" s="6"/>
      <c r="R4489" s="6"/>
      <c r="S4489" s="6"/>
      <c r="T4489" s="6"/>
      <c r="U4489" s="6"/>
      <c r="V4489" s="6"/>
    </row>
    <row r="4490" spans="1:22" x14ac:dyDescent="0.25">
      <c r="A4490" s="262" t="s">
        <v>632</v>
      </c>
      <c r="B4490" s="263"/>
      <c r="C4490" s="263"/>
      <c r="D4490" s="263"/>
      <c r="J4490" s="6">
        <v>32</v>
      </c>
      <c r="K4490" s="6"/>
      <c r="L4490" s="6"/>
      <c r="M4490" s="6"/>
      <c r="N4490" s="6"/>
      <c r="O4490" s="6"/>
      <c r="P4490" s="6"/>
      <c r="Q4490" s="6"/>
      <c r="R4490" s="6"/>
      <c r="S4490" s="6"/>
      <c r="T4490" s="6"/>
      <c r="U4490" s="6"/>
      <c r="V4490" s="6"/>
    </row>
    <row r="4491" spans="1:22" ht="15.75" thickBot="1" x14ac:dyDescent="0.3">
      <c r="A4491" s="256" t="s">
        <v>633</v>
      </c>
      <c r="B4491" s="257"/>
      <c r="C4491" s="257"/>
      <c r="D4491" s="257"/>
      <c r="J4491" s="6">
        <v>33</v>
      </c>
      <c r="K4491" s="6"/>
      <c r="L4491" s="6"/>
      <c r="M4491" s="6"/>
      <c r="N4491" s="6"/>
      <c r="O4491" s="6"/>
      <c r="P4491" s="6"/>
      <c r="Q4491" s="6"/>
      <c r="R4491" s="6"/>
      <c r="S4491" s="6"/>
      <c r="T4491" s="6"/>
      <c r="U4491" s="6"/>
      <c r="V4491" s="6"/>
    </row>
    <row r="4492" spans="1:22" ht="27" thickBot="1" x14ac:dyDescent="0.3">
      <c r="A4492" s="98" t="s">
        <v>634</v>
      </c>
      <c r="B4492" s="83" t="s">
        <v>635</v>
      </c>
      <c r="C4492" s="83" t="s">
        <v>566</v>
      </c>
      <c r="D4492" s="85" t="s">
        <v>592</v>
      </c>
      <c r="K4492" s="121" t="s">
        <v>1123</v>
      </c>
      <c r="L4492" s="121" t="s">
        <v>1124</v>
      </c>
      <c r="M4492" s="121" t="str">
        <f>A4478</f>
        <v>Prueba del rango estudentizado de Tukey (HSD) para PFPCM3</v>
      </c>
      <c r="N4492" s="120"/>
      <c r="S4492" s="122" t="str">
        <f>K4492</f>
        <v>Factor</v>
      </c>
      <c r="T4492" s="122" t="str">
        <f>L4492</f>
        <v>Nivel</v>
      </c>
      <c r="U4492" s="114"/>
      <c r="V4492" s="123"/>
    </row>
    <row r="4493" spans="1:22" ht="16.5" thickBot="1" x14ac:dyDescent="0.3">
      <c r="A4493" s="99" t="s">
        <v>592</v>
      </c>
      <c r="B4493" s="68">
        <v>2.2787999999999999</v>
      </c>
      <c r="C4493" s="68">
        <v>16</v>
      </c>
      <c r="D4493" s="86" t="s">
        <v>45</v>
      </c>
      <c r="J4493" s="6"/>
      <c r="K4493" s="228" t="s">
        <v>1125</v>
      </c>
      <c r="L4493" s="124" t="str">
        <f>D4493</f>
        <v>Con</v>
      </c>
      <c r="M4493" s="125">
        <f>B4493</f>
        <v>2.2787999999999999</v>
      </c>
      <c r="N4493" s="125" t="str">
        <f>A4493</f>
        <v>A</v>
      </c>
      <c r="S4493" s="230" t="str">
        <f>K4493</f>
        <v>Enmienda (A)</v>
      </c>
      <c r="T4493" s="126" t="str">
        <f>L4493</f>
        <v>Con</v>
      </c>
      <c r="U4493" s="127">
        <f>M4493</f>
        <v>2.2787999999999999</v>
      </c>
      <c r="V4493" s="128" t="str">
        <f>N4493</f>
        <v>A</v>
      </c>
    </row>
    <row r="4494" spans="1:22" ht="16.5" thickBot="1" x14ac:dyDescent="0.3">
      <c r="A4494" s="99"/>
      <c r="B4494" s="68"/>
      <c r="C4494" s="68"/>
      <c r="D4494" s="86"/>
      <c r="J4494" s="6"/>
      <c r="K4494" s="229"/>
      <c r="L4494" s="124" t="str">
        <f>D4495</f>
        <v>Sin</v>
      </c>
      <c r="M4494" s="125">
        <f>B4495</f>
        <v>1.2738</v>
      </c>
      <c r="N4494" s="125" t="str">
        <f>A4495</f>
        <v>B</v>
      </c>
      <c r="S4494" s="227"/>
      <c r="T4494" s="129" t="str">
        <f>L4494</f>
        <v>Sin</v>
      </c>
      <c r="U4494" s="130">
        <f>M4494</f>
        <v>1.2738</v>
      </c>
      <c r="V4494" s="131" t="str">
        <f>N4494</f>
        <v>B</v>
      </c>
    </row>
    <row r="4495" spans="1:22" x14ac:dyDescent="0.25">
      <c r="A4495" s="100" t="s">
        <v>593</v>
      </c>
      <c r="B4495" s="77">
        <v>1.2738</v>
      </c>
      <c r="C4495" s="77">
        <v>16</v>
      </c>
      <c r="D4495" s="87" t="s">
        <v>47</v>
      </c>
      <c r="J4495" s="6">
        <v>1</v>
      </c>
      <c r="K4495" s="6"/>
      <c r="L4495" s="6"/>
      <c r="M4495" s="6"/>
      <c r="N4495" s="6"/>
      <c r="O4495" s="6"/>
      <c r="P4495" s="6"/>
      <c r="Q4495" s="6"/>
      <c r="R4495" s="6"/>
      <c r="S4495" s="6"/>
      <c r="T4495" s="6"/>
      <c r="U4495" s="6"/>
      <c r="V4495" s="6"/>
    </row>
    <row r="4496" spans="1:22" x14ac:dyDescent="0.25">
      <c r="A4496" s="79"/>
      <c r="J4496" s="6">
        <v>2</v>
      </c>
      <c r="K4496" s="6"/>
      <c r="L4496" s="6"/>
      <c r="M4496" s="6"/>
      <c r="N4496" s="6"/>
      <c r="O4496" s="6"/>
      <c r="P4496" s="6"/>
      <c r="Q4496" s="6"/>
      <c r="R4496" s="6"/>
      <c r="S4496" s="6"/>
      <c r="T4496" s="6"/>
      <c r="U4496" s="6"/>
      <c r="V4496" s="6"/>
    </row>
    <row r="4497" spans="1:22" x14ac:dyDescent="0.25">
      <c r="A4497" s="79"/>
      <c r="J4497" s="6">
        <v>3</v>
      </c>
      <c r="K4497" s="6"/>
      <c r="L4497" s="6"/>
      <c r="M4497" s="6"/>
      <c r="N4497" s="6"/>
      <c r="O4497" s="6"/>
      <c r="P4497" s="6"/>
      <c r="Q4497" s="6"/>
      <c r="R4497" s="6"/>
      <c r="S4497" s="6"/>
      <c r="T4497" s="6"/>
      <c r="U4497" s="6"/>
      <c r="V4497" s="6"/>
    </row>
    <row r="4498" spans="1:22" x14ac:dyDescent="0.25">
      <c r="J4498" s="6">
        <v>4</v>
      </c>
      <c r="K4498" s="6"/>
      <c r="L4498" s="6"/>
      <c r="M4498" s="6"/>
      <c r="N4498" s="6"/>
      <c r="O4498" s="6"/>
      <c r="P4498" s="6"/>
      <c r="Q4498" s="6"/>
      <c r="R4498" s="6"/>
      <c r="S4498" s="6"/>
      <c r="T4498" s="6"/>
      <c r="U4498" s="6"/>
      <c r="V4498" s="6"/>
    </row>
    <row r="4499" spans="1:22" x14ac:dyDescent="0.25">
      <c r="A4499" s="80"/>
      <c r="J4499" s="6">
        <v>5</v>
      </c>
      <c r="K4499" s="6"/>
      <c r="L4499" s="6"/>
      <c r="M4499" s="6"/>
      <c r="N4499" s="6"/>
      <c r="O4499" s="6"/>
      <c r="P4499" s="6"/>
      <c r="Q4499" s="6"/>
      <c r="R4499" s="6"/>
      <c r="S4499" s="6"/>
      <c r="T4499" s="6"/>
      <c r="U4499" s="6"/>
      <c r="V4499" s="6"/>
    </row>
    <row r="4500" spans="1:22" ht="31.5" x14ac:dyDescent="0.25">
      <c r="A4500" s="64" t="s">
        <v>590</v>
      </c>
      <c r="J4500" s="6">
        <v>6</v>
      </c>
      <c r="K4500" s="6"/>
      <c r="L4500" s="6"/>
      <c r="M4500" s="6"/>
      <c r="N4500" s="6"/>
      <c r="O4500" s="6"/>
      <c r="P4500" s="6"/>
      <c r="Q4500" s="6"/>
      <c r="R4500" s="6"/>
      <c r="S4500" s="6"/>
      <c r="T4500" s="6"/>
      <c r="U4500" s="6"/>
      <c r="V4500" s="6"/>
    </row>
    <row r="4501" spans="1:22" x14ac:dyDescent="0.25">
      <c r="A4501" s="79"/>
      <c r="J4501" s="6">
        <v>7</v>
      </c>
      <c r="K4501" s="6"/>
      <c r="L4501" s="6"/>
      <c r="M4501" s="6"/>
      <c r="N4501" s="6"/>
      <c r="O4501" s="6"/>
      <c r="P4501" s="6"/>
      <c r="Q4501" s="6"/>
      <c r="R4501" s="6"/>
      <c r="S4501" s="6"/>
      <c r="T4501" s="6"/>
      <c r="U4501" s="6"/>
      <c r="V4501" s="6"/>
    </row>
    <row r="4502" spans="1:22" ht="25.5" x14ac:dyDescent="0.25">
      <c r="A4502" s="81" t="s">
        <v>595</v>
      </c>
      <c r="J4502" s="6">
        <v>8</v>
      </c>
      <c r="K4502" s="6"/>
      <c r="L4502" s="6"/>
      <c r="M4502" s="6"/>
      <c r="N4502" s="6"/>
      <c r="O4502" s="6"/>
      <c r="P4502" s="6"/>
      <c r="Q4502" s="6"/>
      <c r="R4502" s="6"/>
      <c r="S4502" s="6"/>
      <c r="T4502" s="6"/>
      <c r="U4502" s="6"/>
      <c r="V4502" s="6"/>
    </row>
    <row r="4503" spans="1:22" x14ac:dyDescent="0.25">
      <c r="A4503" s="81"/>
      <c r="J4503" s="6">
        <v>9</v>
      </c>
      <c r="K4503" s="6"/>
      <c r="L4503" s="6"/>
      <c r="M4503" s="6"/>
      <c r="N4503" s="6"/>
      <c r="O4503" s="6"/>
      <c r="P4503" s="6"/>
      <c r="Q4503" s="6"/>
      <c r="R4503" s="6"/>
      <c r="S4503" s="6"/>
      <c r="T4503" s="6"/>
      <c r="U4503" s="6"/>
      <c r="V4503" s="6"/>
    </row>
    <row r="4504" spans="1:22" x14ac:dyDescent="0.25">
      <c r="A4504" s="65"/>
      <c r="J4504" s="6">
        <v>10</v>
      </c>
      <c r="K4504" s="6"/>
      <c r="L4504" s="6"/>
      <c r="M4504" s="6"/>
      <c r="N4504" s="6"/>
      <c r="O4504" s="6"/>
      <c r="P4504" s="6"/>
      <c r="Q4504" s="6"/>
      <c r="R4504" s="6"/>
      <c r="S4504" s="6"/>
      <c r="T4504" s="6"/>
      <c r="U4504" s="6"/>
      <c r="V4504" s="6"/>
    </row>
    <row r="4505" spans="1:22" x14ac:dyDescent="0.25">
      <c r="A4505" s="65"/>
      <c r="J4505" s="6">
        <v>11</v>
      </c>
      <c r="K4505" s="6"/>
      <c r="L4505" s="6"/>
      <c r="M4505" s="6"/>
      <c r="N4505" s="6"/>
      <c r="O4505" s="6"/>
      <c r="P4505" s="6"/>
      <c r="Q4505" s="6"/>
      <c r="R4505" s="6"/>
      <c r="S4505" s="6"/>
      <c r="T4505" s="6"/>
      <c r="U4505" s="6"/>
      <c r="V4505" s="6"/>
    </row>
    <row r="4506" spans="1:22" x14ac:dyDescent="0.25">
      <c r="A4506" s="79"/>
      <c r="J4506" s="6">
        <v>12</v>
      </c>
      <c r="K4506" s="6"/>
      <c r="L4506" s="6"/>
      <c r="M4506" s="6"/>
      <c r="N4506" s="6"/>
      <c r="O4506" s="6"/>
      <c r="P4506" s="6"/>
      <c r="Q4506" s="6"/>
      <c r="R4506" s="6"/>
      <c r="S4506" s="6"/>
      <c r="T4506" s="6"/>
      <c r="U4506" s="6"/>
      <c r="V4506" s="6"/>
    </row>
    <row r="4507" spans="1:22" x14ac:dyDescent="0.25">
      <c r="A4507" s="79"/>
      <c r="J4507" s="6">
        <v>13</v>
      </c>
      <c r="K4507" s="6"/>
      <c r="L4507" s="6"/>
      <c r="M4507" s="6"/>
      <c r="N4507" s="6"/>
      <c r="O4507" s="6"/>
      <c r="P4507" s="6"/>
      <c r="Q4507" s="6"/>
      <c r="R4507" s="6"/>
      <c r="S4507" s="6"/>
      <c r="T4507" s="6"/>
      <c r="U4507" s="6"/>
      <c r="V4507" s="6"/>
    </row>
    <row r="4508" spans="1:22" x14ac:dyDescent="0.25">
      <c r="J4508" s="6">
        <v>14</v>
      </c>
      <c r="K4508" s="6"/>
      <c r="L4508" s="6"/>
      <c r="M4508" s="6"/>
      <c r="N4508" s="6"/>
      <c r="O4508" s="6"/>
      <c r="P4508" s="6"/>
      <c r="Q4508" s="6"/>
      <c r="R4508" s="6"/>
      <c r="S4508" s="6"/>
      <c r="T4508" s="6"/>
      <c r="U4508" s="6"/>
      <c r="V4508" s="6"/>
    </row>
    <row r="4509" spans="1:22" x14ac:dyDescent="0.25">
      <c r="A4509" s="80"/>
      <c r="J4509" s="6">
        <v>15</v>
      </c>
      <c r="K4509" s="6"/>
      <c r="L4509" s="6"/>
      <c r="M4509" s="6"/>
      <c r="N4509" s="6"/>
      <c r="O4509" s="6"/>
      <c r="P4509" s="6"/>
      <c r="Q4509" s="6"/>
      <c r="R4509" s="6"/>
      <c r="S4509" s="6"/>
      <c r="T4509" s="6"/>
      <c r="U4509" s="6"/>
      <c r="V4509" s="6"/>
    </row>
    <row r="4510" spans="1:22" ht="31.5" x14ac:dyDescent="0.25">
      <c r="A4510" s="64" t="s">
        <v>590</v>
      </c>
      <c r="J4510" s="6">
        <v>16</v>
      </c>
      <c r="K4510" s="6"/>
      <c r="L4510" s="6"/>
      <c r="M4510" s="6"/>
      <c r="N4510" s="6"/>
      <c r="O4510" s="6"/>
      <c r="P4510" s="6"/>
      <c r="Q4510" s="6"/>
      <c r="R4510" s="6"/>
      <c r="S4510" s="6"/>
      <c r="T4510" s="6"/>
      <c r="U4510" s="6"/>
      <c r="V4510" s="6"/>
    </row>
    <row r="4511" spans="1:22" x14ac:dyDescent="0.25">
      <c r="A4511" s="79"/>
      <c r="J4511" s="6">
        <v>17</v>
      </c>
      <c r="K4511" s="6"/>
      <c r="L4511" s="6"/>
      <c r="M4511" s="6"/>
      <c r="N4511" s="6"/>
      <c r="O4511" s="6"/>
      <c r="P4511" s="6"/>
      <c r="Q4511" s="6"/>
      <c r="R4511" s="6"/>
      <c r="S4511" s="6"/>
      <c r="T4511" s="6"/>
      <c r="U4511" s="6"/>
      <c r="V4511" s="6"/>
    </row>
    <row r="4512" spans="1:22" ht="25.5" x14ac:dyDescent="0.25">
      <c r="A4512" s="81" t="s">
        <v>595</v>
      </c>
      <c r="J4512" s="6">
        <v>18</v>
      </c>
      <c r="K4512" s="6"/>
      <c r="L4512" s="6"/>
      <c r="M4512" s="6"/>
      <c r="N4512" s="6"/>
      <c r="O4512" s="6"/>
      <c r="P4512" s="6"/>
      <c r="Q4512" s="6"/>
      <c r="R4512" s="6"/>
      <c r="S4512" s="6"/>
      <c r="T4512" s="6"/>
      <c r="U4512" s="6"/>
      <c r="V4512" s="6"/>
    </row>
    <row r="4513" spans="1:22" x14ac:dyDescent="0.25">
      <c r="A4513" s="81"/>
      <c r="J4513" s="6">
        <v>19</v>
      </c>
      <c r="K4513" s="6"/>
      <c r="L4513" s="6"/>
      <c r="M4513" s="6"/>
      <c r="N4513" s="6"/>
      <c r="O4513" s="6"/>
      <c r="P4513" s="6"/>
      <c r="Q4513" s="6"/>
      <c r="R4513" s="6"/>
      <c r="S4513" s="6"/>
      <c r="T4513" s="6"/>
      <c r="U4513" s="6"/>
      <c r="V4513" s="6"/>
    </row>
    <row r="4514" spans="1:22" ht="89.25" x14ac:dyDescent="0.25">
      <c r="A4514" s="81" t="s">
        <v>926</v>
      </c>
      <c r="J4514" s="6">
        <v>20</v>
      </c>
      <c r="K4514" s="6"/>
      <c r="L4514" s="6"/>
      <c r="M4514" s="6"/>
      <c r="N4514" s="6"/>
      <c r="O4514" s="6"/>
      <c r="P4514" s="6"/>
      <c r="Q4514" s="6"/>
      <c r="R4514" s="6"/>
      <c r="S4514" s="6"/>
      <c r="T4514" s="6"/>
      <c r="U4514" s="6"/>
      <c r="V4514" s="6"/>
    </row>
    <row r="4515" spans="1:22" x14ac:dyDescent="0.25">
      <c r="A4515" s="65"/>
      <c r="J4515" s="6">
        <v>21</v>
      </c>
      <c r="K4515" s="6"/>
      <c r="L4515" s="6"/>
      <c r="M4515" s="6"/>
      <c r="N4515" s="6"/>
      <c r="O4515" s="6"/>
      <c r="P4515" s="6"/>
      <c r="Q4515" s="6"/>
      <c r="R4515" s="6"/>
      <c r="S4515" s="6"/>
      <c r="T4515" s="6"/>
      <c r="U4515" s="6"/>
      <c r="V4515" s="6"/>
    </row>
    <row r="4516" spans="1:22" x14ac:dyDescent="0.25">
      <c r="A4516" s="65"/>
      <c r="J4516" s="6">
        <v>22</v>
      </c>
      <c r="K4516" s="6"/>
      <c r="L4516" s="6"/>
      <c r="M4516" s="6"/>
      <c r="N4516" s="6"/>
      <c r="O4516" s="6"/>
      <c r="P4516" s="6"/>
      <c r="Q4516" s="6"/>
      <c r="R4516" s="6"/>
      <c r="S4516" s="6"/>
      <c r="T4516" s="6"/>
      <c r="U4516" s="6"/>
      <c r="V4516" s="6"/>
    </row>
    <row r="4517" spans="1:22" ht="140.25" x14ac:dyDescent="0.25">
      <c r="A4517" s="96" t="s">
        <v>624</v>
      </c>
      <c r="B4517" s="97" t="s">
        <v>625</v>
      </c>
      <c r="J4517" s="6">
        <v>23</v>
      </c>
      <c r="K4517" s="6"/>
      <c r="L4517" s="6"/>
      <c r="M4517" s="6"/>
      <c r="N4517" s="6"/>
      <c r="O4517" s="6"/>
      <c r="P4517" s="6"/>
      <c r="Q4517" s="6"/>
      <c r="R4517" s="6"/>
      <c r="S4517" s="6"/>
      <c r="T4517" s="6"/>
      <c r="U4517" s="6"/>
      <c r="V4517" s="6"/>
    </row>
    <row r="4518" spans="1:22" ht="15.75" thickBot="1" x14ac:dyDescent="0.3">
      <c r="A4518" s="65"/>
      <c r="J4518" s="6">
        <v>24</v>
      </c>
      <c r="K4518" s="6"/>
      <c r="L4518" s="6"/>
      <c r="M4518" s="6"/>
      <c r="N4518" s="6"/>
      <c r="O4518" s="6"/>
      <c r="P4518" s="6"/>
      <c r="Q4518" s="6"/>
      <c r="R4518" s="6"/>
      <c r="S4518" s="6"/>
      <c r="T4518" s="6"/>
      <c r="U4518" s="6"/>
      <c r="V4518" s="6"/>
    </row>
    <row r="4519" spans="1:22" ht="15.75" thickBot="1" x14ac:dyDescent="0.3">
      <c r="A4519" s="88" t="s">
        <v>626</v>
      </c>
      <c r="B4519" s="89">
        <v>0.05</v>
      </c>
      <c r="J4519" s="6">
        <v>25</v>
      </c>
      <c r="K4519" s="6"/>
      <c r="L4519" s="6"/>
      <c r="M4519" s="6"/>
      <c r="N4519" s="6"/>
      <c r="O4519" s="6"/>
      <c r="P4519" s="6"/>
      <c r="Q4519" s="6"/>
      <c r="R4519" s="6"/>
      <c r="S4519" s="6"/>
      <c r="T4519" s="6"/>
      <c r="U4519" s="6"/>
      <c r="V4519" s="6"/>
    </row>
    <row r="4520" spans="1:22" ht="39" thickBot="1" x14ac:dyDescent="0.3">
      <c r="A4520" s="110" t="s">
        <v>627</v>
      </c>
      <c r="B4520" s="74">
        <v>18</v>
      </c>
      <c r="J4520" s="6">
        <v>26</v>
      </c>
      <c r="K4520" s="6"/>
      <c r="L4520" s="6"/>
      <c r="M4520" s="6"/>
      <c r="N4520" s="6"/>
      <c r="O4520" s="6"/>
      <c r="P4520" s="6"/>
      <c r="Q4520" s="6"/>
      <c r="R4520" s="6"/>
      <c r="S4520" s="6"/>
      <c r="T4520" s="6"/>
      <c r="U4520" s="6"/>
      <c r="V4520" s="6"/>
    </row>
    <row r="4521" spans="1:22" ht="39" thickBot="1" x14ac:dyDescent="0.3">
      <c r="A4521" s="110" t="s">
        <v>628</v>
      </c>
      <c r="B4521" s="74">
        <v>1.0877749999999999</v>
      </c>
      <c r="J4521" s="6">
        <v>27</v>
      </c>
      <c r="K4521" s="6"/>
      <c r="L4521" s="6"/>
      <c r="M4521" s="6"/>
      <c r="N4521" s="6"/>
      <c r="O4521" s="6"/>
      <c r="P4521" s="6"/>
      <c r="Q4521" s="6"/>
      <c r="R4521" s="6"/>
      <c r="S4521" s="6"/>
      <c r="T4521" s="6"/>
      <c r="U4521" s="6"/>
      <c r="V4521" s="6"/>
    </row>
    <row r="4522" spans="1:22" ht="64.5" thickBot="1" x14ac:dyDescent="0.3">
      <c r="A4522" s="110" t="s">
        <v>629</v>
      </c>
      <c r="B4522" s="74">
        <v>2.97105</v>
      </c>
      <c r="J4522" s="6">
        <v>28</v>
      </c>
      <c r="K4522" s="6"/>
      <c r="L4522" s="6"/>
      <c r="M4522" s="6"/>
      <c r="N4522" s="6"/>
      <c r="O4522" s="6"/>
      <c r="P4522" s="6"/>
      <c r="Q4522" s="6"/>
      <c r="R4522" s="6"/>
      <c r="S4522" s="6"/>
      <c r="T4522" s="6"/>
      <c r="U4522" s="6"/>
      <c r="V4522" s="6"/>
    </row>
    <row r="4523" spans="1:22" ht="38.25" x14ac:dyDescent="0.25">
      <c r="A4523" s="109" t="s">
        <v>630</v>
      </c>
      <c r="B4523" s="78">
        <v>0.77470000000000006</v>
      </c>
      <c r="J4523" s="6">
        <v>29</v>
      </c>
      <c r="K4523" s="6"/>
      <c r="L4523" s="6"/>
      <c r="M4523" s="6"/>
      <c r="N4523" s="6"/>
      <c r="O4523" s="6"/>
      <c r="P4523" s="6"/>
      <c r="Q4523" s="6"/>
      <c r="R4523" s="6"/>
      <c r="S4523" s="6"/>
      <c r="T4523" s="6"/>
      <c r="U4523" s="6"/>
      <c r="V4523" s="6"/>
    </row>
    <row r="4524" spans="1:22" ht="15.75" thickBot="1" x14ac:dyDescent="0.3">
      <c r="A4524" s="65"/>
      <c r="J4524" s="6">
        <v>30</v>
      </c>
      <c r="K4524" s="6"/>
      <c r="L4524" s="6"/>
      <c r="M4524" s="6"/>
      <c r="N4524" s="6"/>
      <c r="O4524" s="6"/>
      <c r="P4524" s="6"/>
      <c r="Q4524" s="6"/>
      <c r="R4524" s="6"/>
      <c r="S4524" s="6"/>
      <c r="T4524" s="6"/>
      <c r="U4524" s="6"/>
      <c r="V4524" s="6"/>
    </row>
    <row r="4525" spans="1:22" x14ac:dyDescent="0.25">
      <c r="A4525" s="254" t="s">
        <v>631</v>
      </c>
      <c r="B4525" s="255"/>
      <c r="C4525" s="255"/>
      <c r="D4525" s="255"/>
      <c r="J4525" s="6">
        <v>31</v>
      </c>
      <c r="K4525" s="6"/>
      <c r="L4525" s="6"/>
      <c r="M4525" s="6"/>
      <c r="N4525" s="6"/>
      <c r="O4525" s="6"/>
      <c r="P4525" s="6"/>
      <c r="Q4525" s="6"/>
      <c r="R4525" s="6"/>
      <c r="S4525" s="6"/>
      <c r="T4525" s="6"/>
      <c r="U4525" s="6"/>
      <c r="V4525" s="6"/>
    </row>
    <row r="4526" spans="1:22" x14ac:dyDescent="0.25">
      <c r="A4526" s="262" t="s">
        <v>632</v>
      </c>
      <c r="B4526" s="263"/>
      <c r="C4526" s="263"/>
      <c r="D4526" s="263"/>
      <c r="J4526" s="6">
        <v>32</v>
      </c>
      <c r="K4526" s="6"/>
      <c r="L4526" s="6"/>
      <c r="M4526" s="6"/>
      <c r="N4526" s="6"/>
      <c r="O4526" s="6"/>
      <c r="P4526" s="6"/>
      <c r="Q4526" s="6"/>
      <c r="R4526" s="6"/>
      <c r="S4526" s="6"/>
      <c r="T4526" s="6"/>
      <c r="U4526" s="6"/>
      <c r="V4526" s="6"/>
    </row>
    <row r="4527" spans="1:22" ht="15.75" thickBot="1" x14ac:dyDescent="0.3">
      <c r="A4527" s="256" t="s">
        <v>633</v>
      </c>
      <c r="B4527" s="257"/>
      <c r="C4527" s="257"/>
      <c r="D4527" s="257"/>
      <c r="J4527" s="6">
        <v>33</v>
      </c>
      <c r="K4527" s="6"/>
      <c r="L4527" s="6"/>
      <c r="M4527" s="6"/>
      <c r="N4527" s="6"/>
      <c r="O4527" s="6"/>
      <c r="P4527" s="6"/>
      <c r="Q4527" s="6"/>
      <c r="R4527" s="6"/>
      <c r="S4527" s="6"/>
      <c r="T4527" s="6"/>
      <c r="U4527" s="6"/>
      <c r="V4527" s="6"/>
    </row>
    <row r="4528" spans="1:22" ht="27" thickBot="1" x14ac:dyDescent="0.3">
      <c r="A4528" s="98" t="s">
        <v>634</v>
      </c>
      <c r="B4528" s="83" t="s">
        <v>635</v>
      </c>
      <c r="C4528" s="83" t="s">
        <v>566</v>
      </c>
      <c r="D4528" s="85" t="s">
        <v>592</v>
      </c>
      <c r="K4528" s="121" t="s">
        <v>1123</v>
      </c>
      <c r="L4528" s="121" t="s">
        <v>1124</v>
      </c>
      <c r="M4528" s="121" t="str">
        <f>A4514</f>
        <v>Prueba del rango estudentizado de Tukey (HSD) para PFPCM4</v>
      </c>
      <c r="N4528" s="120"/>
      <c r="S4528" s="122" t="str">
        <f>K4528</f>
        <v>Factor</v>
      </c>
      <c r="T4528" s="122" t="str">
        <f>L4528</f>
        <v>Nivel</v>
      </c>
      <c r="U4528" s="114"/>
      <c r="V4528" s="123"/>
    </row>
    <row r="4529" spans="1:22" ht="16.5" thickBot="1" x14ac:dyDescent="0.3">
      <c r="A4529" s="99" t="s">
        <v>592</v>
      </c>
      <c r="B4529" s="68">
        <v>2.3588</v>
      </c>
      <c r="C4529" s="68">
        <v>16</v>
      </c>
      <c r="D4529" s="86" t="s">
        <v>45</v>
      </c>
      <c r="J4529" s="6"/>
      <c r="K4529" s="228" t="s">
        <v>1125</v>
      </c>
      <c r="L4529" s="124" t="str">
        <f>D4529</f>
        <v>Con</v>
      </c>
      <c r="M4529" s="125">
        <f>B4529</f>
        <v>2.3588</v>
      </c>
      <c r="N4529" s="125" t="str">
        <f>A4529</f>
        <v>A</v>
      </c>
      <c r="S4529" s="230" t="str">
        <f>K4529</f>
        <v>Enmienda (A)</v>
      </c>
      <c r="T4529" s="126" t="str">
        <f>L4529</f>
        <v>Con</v>
      </c>
      <c r="U4529" s="127">
        <f>M4529</f>
        <v>2.3588</v>
      </c>
      <c r="V4529" s="128" t="str">
        <f>N4529</f>
        <v>A</v>
      </c>
    </row>
    <row r="4530" spans="1:22" ht="16.5" thickBot="1" x14ac:dyDescent="0.3">
      <c r="A4530" s="99" t="s">
        <v>592</v>
      </c>
      <c r="B4530" s="68"/>
      <c r="C4530" s="68"/>
      <c r="D4530" s="86"/>
      <c r="J4530" s="6"/>
      <c r="K4530" s="229"/>
      <c r="L4530" s="124" t="str">
        <f>D4531</f>
        <v>Sin</v>
      </c>
      <c r="M4530" s="125">
        <f>B4531</f>
        <v>1.9938</v>
      </c>
      <c r="N4530" s="125" t="str">
        <f>A4531</f>
        <v>A</v>
      </c>
      <c r="S4530" s="227"/>
      <c r="T4530" s="129" t="str">
        <f>L4530</f>
        <v>Sin</v>
      </c>
      <c r="U4530" s="130">
        <f>M4530</f>
        <v>1.9938</v>
      </c>
      <c r="V4530" s="131" t="str">
        <f>N4530</f>
        <v>A</v>
      </c>
    </row>
    <row r="4531" spans="1:22" x14ac:dyDescent="0.25">
      <c r="A4531" s="100" t="s">
        <v>592</v>
      </c>
      <c r="B4531" s="77">
        <v>1.9938</v>
      </c>
      <c r="C4531" s="77">
        <v>16</v>
      </c>
      <c r="D4531" s="87" t="s">
        <v>47</v>
      </c>
      <c r="J4531" s="6">
        <v>1</v>
      </c>
      <c r="K4531" s="6"/>
      <c r="L4531" s="6"/>
      <c r="M4531" s="6"/>
      <c r="N4531" s="6"/>
      <c r="O4531" s="6"/>
      <c r="P4531" s="6"/>
      <c r="Q4531" s="6"/>
      <c r="R4531" s="6"/>
      <c r="S4531" s="6"/>
      <c r="T4531" s="6"/>
      <c r="U4531" s="6"/>
      <c r="V4531" s="6"/>
    </row>
    <row r="4532" spans="1:22" x14ac:dyDescent="0.25">
      <c r="A4532" s="79"/>
      <c r="J4532" s="6">
        <v>2</v>
      </c>
      <c r="K4532" s="6"/>
      <c r="L4532" s="6"/>
      <c r="M4532" s="6"/>
      <c r="N4532" s="6"/>
      <c r="O4532" s="6"/>
      <c r="P4532" s="6"/>
      <c r="Q4532" s="6"/>
      <c r="R4532" s="6"/>
      <c r="S4532" s="6"/>
      <c r="T4532" s="6"/>
      <c r="U4532" s="6"/>
      <c r="V4532" s="6"/>
    </row>
    <row r="4533" spans="1:22" x14ac:dyDescent="0.25">
      <c r="A4533" s="79"/>
      <c r="J4533" s="6">
        <v>3</v>
      </c>
      <c r="K4533" s="6"/>
      <c r="L4533" s="6"/>
      <c r="M4533" s="6"/>
      <c r="N4533" s="6"/>
      <c r="O4533" s="6"/>
      <c r="P4533" s="6"/>
      <c r="Q4533" s="6"/>
      <c r="R4533" s="6"/>
      <c r="S4533" s="6"/>
      <c r="T4533" s="6"/>
      <c r="U4533" s="6"/>
      <c r="V4533" s="6"/>
    </row>
    <row r="4534" spans="1:22" x14ac:dyDescent="0.25">
      <c r="J4534" s="6">
        <v>4</v>
      </c>
      <c r="K4534" s="6"/>
      <c r="L4534" s="6"/>
      <c r="M4534" s="6"/>
      <c r="N4534" s="6"/>
      <c r="O4534" s="6"/>
      <c r="P4534" s="6"/>
      <c r="Q4534" s="6"/>
      <c r="R4534" s="6"/>
      <c r="S4534" s="6"/>
      <c r="T4534" s="6"/>
      <c r="U4534" s="6"/>
      <c r="V4534" s="6"/>
    </row>
    <row r="4535" spans="1:22" x14ac:dyDescent="0.25">
      <c r="A4535" s="80"/>
      <c r="J4535" s="6">
        <v>5</v>
      </c>
      <c r="K4535" s="6"/>
      <c r="L4535" s="6"/>
      <c r="M4535" s="6"/>
      <c r="N4535" s="6"/>
      <c r="O4535" s="6"/>
      <c r="P4535" s="6"/>
      <c r="Q4535" s="6"/>
      <c r="R4535" s="6"/>
      <c r="S4535" s="6"/>
      <c r="T4535" s="6"/>
      <c r="U4535" s="6"/>
      <c r="V4535" s="6"/>
    </row>
    <row r="4536" spans="1:22" ht="31.5" x14ac:dyDescent="0.25">
      <c r="A4536" s="64" t="s">
        <v>590</v>
      </c>
      <c r="J4536" s="6">
        <v>6</v>
      </c>
      <c r="K4536" s="6"/>
      <c r="L4536" s="6"/>
      <c r="M4536" s="6"/>
      <c r="N4536" s="6"/>
      <c r="O4536" s="6"/>
      <c r="P4536" s="6"/>
      <c r="Q4536" s="6"/>
      <c r="R4536" s="6"/>
      <c r="S4536" s="6"/>
      <c r="T4536" s="6"/>
      <c r="U4536" s="6"/>
      <c r="V4536" s="6"/>
    </row>
    <row r="4537" spans="1:22" x14ac:dyDescent="0.25">
      <c r="A4537" s="79"/>
      <c r="J4537" s="6">
        <v>7</v>
      </c>
      <c r="K4537" s="6"/>
      <c r="L4537" s="6"/>
      <c r="M4537" s="6"/>
      <c r="N4537" s="6"/>
      <c r="O4537" s="6"/>
      <c r="P4537" s="6"/>
      <c r="Q4537" s="6"/>
      <c r="R4537" s="6"/>
      <c r="S4537" s="6"/>
      <c r="T4537" s="6"/>
      <c r="U4537" s="6"/>
      <c r="V4537" s="6"/>
    </row>
    <row r="4538" spans="1:22" ht="25.5" x14ac:dyDescent="0.25">
      <c r="A4538" s="81" t="s">
        <v>595</v>
      </c>
      <c r="J4538" s="6">
        <v>8</v>
      </c>
      <c r="K4538" s="6"/>
      <c r="L4538" s="6"/>
      <c r="M4538" s="6"/>
      <c r="N4538" s="6"/>
      <c r="O4538" s="6"/>
      <c r="P4538" s="6"/>
      <c r="Q4538" s="6"/>
      <c r="R4538" s="6"/>
      <c r="S4538" s="6"/>
      <c r="T4538" s="6"/>
      <c r="U4538" s="6"/>
      <c r="V4538" s="6"/>
    </row>
    <row r="4539" spans="1:22" x14ac:dyDescent="0.25">
      <c r="A4539" s="81"/>
      <c r="J4539" s="6">
        <v>9</v>
      </c>
      <c r="K4539" s="6"/>
      <c r="L4539" s="6"/>
      <c r="M4539" s="6"/>
      <c r="N4539" s="6"/>
      <c r="O4539" s="6"/>
      <c r="P4539" s="6"/>
      <c r="Q4539" s="6"/>
      <c r="R4539" s="6"/>
      <c r="S4539" s="6"/>
      <c r="T4539" s="6"/>
      <c r="U4539" s="6"/>
      <c r="V4539" s="6"/>
    </row>
    <row r="4540" spans="1:22" x14ac:dyDescent="0.25">
      <c r="A4540" s="65"/>
      <c r="J4540" s="6">
        <v>10</v>
      </c>
      <c r="K4540" s="6"/>
      <c r="L4540" s="6"/>
      <c r="M4540" s="6"/>
      <c r="N4540" s="6"/>
      <c r="O4540" s="6"/>
      <c r="P4540" s="6"/>
      <c r="Q4540" s="6"/>
      <c r="R4540" s="6"/>
      <c r="S4540" s="6"/>
      <c r="T4540" s="6"/>
      <c r="U4540" s="6"/>
      <c r="V4540" s="6"/>
    </row>
    <row r="4541" spans="1:22" x14ac:dyDescent="0.25">
      <c r="A4541" s="65"/>
      <c r="J4541" s="6">
        <v>11</v>
      </c>
      <c r="K4541" s="6"/>
      <c r="L4541" s="6"/>
      <c r="M4541" s="6"/>
      <c r="N4541" s="6"/>
      <c r="O4541" s="6"/>
      <c r="P4541" s="6"/>
      <c r="Q4541" s="6"/>
      <c r="R4541" s="6"/>
      <c r="S4541" s="6"/>
      <c r="T4541" s="6"/>
      <c r="U4541" s="6"/>
      <c r="V4541" s="6"/>
    </row>
    <row r="4542" spans="1:22" x14ac:dyDescent="0.25">
      <c r="A4542" s="79"/>
      <c r="J4542" s="6">
        <v>12</v>
      </c>
      <c r="K4542" s="6"/>
      <c r="L4542" s="6"/>
      <c r="M4542" s="6"/>
      <c r="N4542" s="6"/>
      <c r="O4542" s="6"/>
      <c r="P4542" s="6"/>
      <c r="Q4542" s="6"/>
      <c r="R4542" s="6"/>
      <c r="S4542" s="6"/>
      <c r="T4542" s="6"/>
      <c r="U4542" s="6"/>
      <c r="V4542" s="6"/>
    </row>
    <row r="4543" spans="1:22" x14ac:dyDescent="0.25">
      <c r="A4543" s="79"/>
      <c r="J4543" s="6">
        <v>13</v>
      </c>
      <c r="K4543" s="6"/>
      <c r="L4543" s="6"/>
      <c r="M4543" s="6"/>
      <c r="N4543" s="6"/>
      <c r="O4543" s="6"/>
      <c r="P4543" s="6"/>
      <c r="Q4543" s="6"/>
      <c r="R4543" s="6"/>
      <c r="S4543" s="6"/>
      <c r="T4543" s="6"/>
      <c r="U4543" s="6"/>
      <c r="V4543" s="6"/>
    </row>
    <row r="4544" spans="1:22" x14ac:dyDescent="0.25">
      <c r="J4544" s="6">
        <v>14</v>
      </c>
      <c r="K4544" s="6"/>
      <c r="L4544" s="6"/>
      <c r="M4544" s="6"/>
      <c r="N4544" s="6"/>
      <c r="O4544" s="6"/>
      <c r="P4544" s="6"/>
      <c r="Q4544" s="6"/>
      <c r="R4544" s="6"/>
      <c r="S4544" s="6"/>
      <c r="T4544" s="6"/>
      <c r="U4544" s="6"/>
      <c r="V4544" s="6"/>
    </row>
    <row r="4545" spans="1:22" x14ac:dyDescent="0.25">
      <c r="A4545" s="80"/>
      <c r="J4545" s="6">
        <v>15</v>
      </c>
      <c r="K4545" s="6"/>
      <c r="L4545" s="6"/>
      <c r="M4545" s="6"/>
      <c r="N4545" s="6"/>
      <c r="O4545" s="6"/>
      <c r="P4545" s="6"/>
      <c r="Q4545" s="6"/>
      <c r="R4545" s="6"/>
      <c r="S4545" s="6"/>
      <c r="T4545" s="6"/>
      <c r="U4545" s="6"/>
      <c r="V4545" s="6"/>
    </row>
    <row r="4546" spans="1:22" ht="31.5" x14ac:dyDescent="0.25">
      <c r="A4546" s="64" t="s">
        <v>590</v>
      </c>
      <c r="J4546" s="6">
        <v>16</v>
      </c>
      <c r="K4546" s="6"/>
      <c r="L4546" s="6"/>
      <c r="M4546" s="6"/>
      <c r="N4546" s="6"/>
      <c r="O4546" s="6"/>
      <c r="P4546" s="6"/>
      <c r="Q4546" s="6"/>
      <c r="R4546" s="6"/>
      <c r="S4546" s="6"/>
      <c r="T4546" s="6"/>
      <c r="U4546" s="6"/>
      <c r="V4546" s="6"/>
    </row>
    <row r="4547" spans="1:22" x14ac:dyDescent="0.25">
      <c r="A4547" s="79"/>
      <c r="J4547" s="6">
        <v>17</v>
      </c>
      <c r="K4547" s="6"/>
      <c r="L4547" s="6"/>
      <c r="M4547" s="6"/>
      <c r="N4547" s="6"/>
      <c r="O4547" s="6"/>
      <c r="P4547" s="6"/>
      <c r="Q4547" s="6"/>
      <c r="R4547" s="6"/>
      <c r="S4547" s="6"/>
      <c r="T4547" s="6"/>
      <c r="U4547" s="6"/>
      <c r="V4547" s="6"/>
    </row>
    <row r="4548" spans="1:22" ht="25.5" x14ac:dyDescent="0.25">
      <c r="A4548" s="81" t="s">
        <v>595</v>
      </c>
      <c r="J4548" s="6">
        <v>18</v>
      </c>
      <c r="K4548" s="6"/>
      <c r="L4548" s="6"/>
      <c r="M4548" s="6"/>
      <c r="N4548" s="6"/>
      <c r="O4548" s="6"/>
      <c r="P4548" s="6"/>
      <c r="Q4548" s="6"/>
      <c r="R4548" s="6"/>
      <c r="S4548" s="6"/>
      <c r="T4548" s="6"/>
      <c r="U4548" s="6"/>
      <c r="V4548" s="6"/>
    </row>
    <row r="4549" spans="1:22" x14ac:dyDescent="0.25">
      <c r="A4549" s="81"/>
      <c r="J4549" s="6">
        <v>19</v>
      </c>
      <c r="K4549" s="6"/>
      <c r="L4549" s="6"/>
      <c r="M4549" s="6"/>
      <c r="N4549" s="6"/>
      <c r="O4549" s="6"/>
      <c r="P4549" s="6"/>
      <c r="Q4549" s="6"/>
      <c r="R4549" s="6"/>
      <c r="S4549" s="6"/>
      <c r="T4549" s="6"/>
      <c r="U4549" s="6"/>
      <c r="V4549" s="6"/>
    </row>
    <row r="4550" spans="1:22" ht="89.25" x14ac:dyDescent="0.25">
      <c r="A4550" s="81" t="s">
        <v>927</v>
      </c>
      <c r="J4550" s="6">
        <v>20</v>
      </c>
      <c r="K4550" s="6"/>
      <c r="L4550" s="6"/>
      <c r="M4550" s="6"/>
      <c r="N4550" s="6"/>
      <c r="O4550" s="6"/>
      <c r="P4550" s="6"/>
      <c r="Q4550" s="6"/>
      <c r="R4550" s="6"/>
      <c r="S4550" s="6"/>
      <c r="T4550" s="6"/>
      <c r="U4550" s="6"/>
      <c r="V4550" s="6"/>
    </row>
    <row r="4551" spans="1:22" x14ac:dyDescent="0.25">
      <c r="A4551" s="65"/>
      <c r="J4551" s="6">
        <v>21</v>
      </c>
      <c r="K4551" s="6"/>
      <c r="L4551" s="6"/>
      <c r="M4551" s="6"/>
      <c r="N4551" s="6"/>
      <c r="O4551" s="6"/>
      <c r="P4551" s="6"/>
      <c r="Q4551" s="6"/>
      <c r="R4551" s="6"/>
      <c r="S4551" s="6"/>
      <c r="T4551" s="6"/>
      <c r="U4551" s="6"/>
      <c r="V4551" s="6"/>
    </row>
    <row r="4552" spans="1:22" x14ac:dyDescent="0.25">
      <c r="A4552" s="65"/>
      <c r="J4552" s="6">
        <v>22</v>
      </c>
      <c r="K4552" s="6"/>
      <c r="L4552" s="6"/>
      <c r="M4552" s="6"/>
      <c r="N4552" s="6"/>
      <c r="O4552" s="6"/>
      <c r="P4552" s="6"/>
      <c r="Q4552" s="6"/>
      <c r="R4552" s="6"/>
      <c r="S4552" s="6"/>
      <c r="T4552" s="6"/>
      <c r="U4552" s="6"/>
      <c r="V4552" s="6"/>
    </row>
    <row r="4553" spans="1:22" ht="140.25" x14ac:dyDescent="0.25">
      <c r="A4553" s="96" t="s">
        <v>624</v>
      </c>
      <c r="B4553" s="97" t="s">
        <v>625</v>
      </c>
      <c r="J4553" s="6">
        <v>23</v>
      </c>
      <c r="K4553" s="6"/>
      <c r="L4553" s="6"/>
      <c r="M4553" s="6"/>
      <c r="N4553" s="6"/>
      <c r="O4553" s="6"/>
      <c r="P4553" s="6"/>
      <c r="Q4553" s="6"/>
      <c r="R4553" s="6"/>
      <c r="S4553" s="6"/>
      <c r="T4553" s="6"/>
      <c r="U4553" s="6"/>
      <c r="V4553" s="6"/>
    </row>
    <row r="4554" spans="1:22" ht="15.75" thickBot="1" x14ac:dyDescent="0.3">
      <c r="A4554" s="65"/>
      <c r="J4554" s="6">
        <v>24</v>
      </c>
      <c r="K4554" s="6"/>
      <c r="L4554" s="6"/>
      <c r="M4554" s="6"/>
      <c r="N4554" s="6"/>
      <c r="O4554" s="6"/>
      <c r="P4554" s="6"/>
      <c r="Q4554" s="6"/>
      <c r="R4554" s="6"/>
      <c r="S4554" s="6"/>
      <c r="T4554" s="6"/>
      <c r="U4554" s="6"/>
      <c r="V4554" s="6"/>
    </row>
    <row r="4555" spans="1:22" ht="15.75" thickBot="1" x14ac:dyDescent="0.3">
      <c r="A4555" s="88" t="s">
        <v>626</v>
      </c>
      <c r="B4555" s="89">
        <v>0.05</v>
      </c>
      <c r="J4555" s="6">
        <v>25</v>
      </c>
      <c r="K4555" s="6"/>
      <c r="L4555" s="6"/>
      <c r="M4555" s="6"/>
      <c r="N4555" s="6"/>
      <c r="O4555" s="6"/>
      <c r="P4555" s="6"/>
      <c r="Q4555" s="6"/>
      <c r="R4555" s="6"/>
      <c r="S4555" s="6"/>
      <c r="T4555" s="6"/>
      <c r="U4555" s="6"/>
      <c r="V4555" s="6"/>
    </row>
    <row r="4556" spans="1:22" ht="39" thickBot="1" x14ac:dyDescent="0.3">
      <c r="A4556" s="110" t="s">
        <v>627</v>
      </c>
      <c r="B4556" s="74">
        <v>18</v>
      </c>
      <c r="J4556" s="6">
        <v>26</v>
      </c>
      <c r="K4556" s="6"/>
      <c r="L4556" s="6"/>
      <c r="M4556" s="6"/>
      <c r="N4556" s="6"/>
      <c r="O4556" s="6"/>
      <c r="P4556" s="6"/>
      <c r="Q4556" s="6"/>
      <c r="R4556" s="6"/>
      <c r="S4556" s="6"/>
      <c r="T4556" s="6"/>
      <c r="U4556" s="6"/>
      <c r="V4556" s="6"/>
    </row>
    <row r="4557" spans="1:22" ht="39" thickBot="1" x14ac:dyDescent="0.3">
      <c r="A4557" s="110" t="s">
        <v>628</v>
      </c>
      <c r="B4557" s="74">
        <v>0.75845200000000002</v>
      </c>
      <c r="J4557" s="6">
        <v>27</v>
      </c>
      <c r="K4557" s="6"/>
      <c r="L4557" s="6"/>
      <c r="M4557" s="6"/>
      <c r="N4557" s="6"/>
      <c r="O4557" s="6"/>
      <c r="P4557" s="6"/>
      <c r="Q4557" s="6"/>
      <c r="R4557" s="6"/>
      <c r="S4557" s="6"/>
      <c r="T4557" s="6"/>
      <c r="U4557" s="6"/>
      <c r="V4557" s="6"/>
    </row>
    <row r="4558" spans="1:22" ht="64.5" thickBot="1" x14ac:dyDescent="0.3">
      <c r="A4558" s="110" t="s">
        <v>629</v>
      </c>
      <c r="B4558" s="74">
        <v>2.97105</v>
      </c>
      <c r="J4558" s="6">
        <v>28</v>
      </c>
      <c r="K4558" s="6"/>
      <c r="L4558" s="6"/>
      <c r="M4558" s="6"/>
      <c r="N4558" s="6"/>
      <c r="O4558" s="6"/>
      <c r="P4558" s="6"/>
      <c r="Q4558" s="6"/>
      <c r="R4558" s="6"/>
      <c r="S4558" s="6"/>
      <c r="T4558" s="6"/>
      <c r="U4558" s="6"/>
      <c r="V4558" s="6"/>
    </row>
    <row r="4559" spans="1:22" ht="38.25" x14ac:dyDescent="0.25">
      <c r="A4559" s="109" t="s">
        <v>630</v>
      </c>
      <c r="B4559" s="78">
        <v>0.64690000000000003</v>
      </c>
      <c r="J4559" s="6">
        <v>29</v>
      </c>
      <c r="K4559" s="6"/>
      <c r="L4559" s="6"/>
      <c r="M4559" s="6"/>
      <c r="N4559" s="6"/>
      <c r="O4559" s="6"/>
      <c r="P4559" s="6"/>
      <c r="Q4559" s="6"/>
      <c r="R4559" s="6"/>
      <c r="S4559" s="6"/>
      <c r="T4559" s="6"/>
      <c r="U4559" s="6"/>
      <c r="V4559" s="6"/>
    </row>
    <row r="4560" spans="1:22" ht="15.75" thickBot="1" x14ac:dyDescent="0.3">
      <c r="A4560" s="65"/>
      <c r="J4560" s="6">
        <v>30</v>
      </c>
      <c r="K4560" s="6"/>
      <c r="L4560" s="6"/>
      <c r="M4560" s="6"/>
      <c r="N4560" s="6"/>
      <c r="O4560" s="6"/>
      <c r="P4560" s="6"/>
      <c r="Q4560" s="6"/>
      <c r="R4560" s="6"/>
      <c r="S4560" s="6"/>
      <c r="T4560" s="6"/>
      <c r="U4560" s="6"/>
      <c r="V4560" s="6"/>
    </row>
    <row r="4561" spans="1:23" x14ac:dyDescent="0.25">
      <c r="A4561" s="254" t="s">
        <v>631</v>
      </c>
      <c r="B4561" s="255"/>
      <c r="C4561" s="255"/>
      <c r="D4561" s="255"/>
      <c r="J4561" s="6">
        <v>31</v>
      </c>
      <c r="K4561" s="6"/>
      <c r="L4561" s="6"/>
      <c r="M4561" s="6"/>
      <c r="N4561" s="6"/>
      <c r="O4561" s="6"/>
      <c r="P4561" s="6"/>
      <c r="Q4561" s="6"/>
      <c r="R4561" s="6"/>
      <c r="S4561" s="6"/>
      <c r="T4561" s="6"/>
      <c r="U4561" s="6"/>
      <c r="V4561" s="6"/>
    </row>
    <row r="4562" spans="1:23" x14ac:dyDescent="0.25">
      <c r="A4562" s="262" t="s">
        <v>632</v>
      </c>
      <c r="B4562" s="263"/>
      <c r="C4562" s="263"/>
      <c r="D4562" s="263"/>
      <c r="J4562" s="6">
        <v>32</v>
      </c>
      <c r="K4562" s="6"/>
      <c r="L4562" s="6"/>
      <c r="M4562" s="6"/>
      <c r="N4562" s="6"/>
      <c r="O4562" s="6"/>
      <c r="P4562" s="6"/>
      <c r="Q4562" s="6"/>
      <c r="R4562" s="6"/>
      <c r="S4562" s="6"/>
      <c r="T4562" s="6"/>
      <c r="U4562" s="6"/>
      <c r="V4562" s="6"/>
    </row>
    <row r="4563" spans="1:23" ht="15.75" thickBot="1" x14ac:dyDescent="0.3">
      <c r="A4563" s="256" t="s">
        <v>633</v>
      </c>
      <c r="B4563" s="257"/>
      <c r="C4563" s="257"/>
      <c r="D4563" s="257"/>
      <c r="J4563" s="6">
        <v>33</v>
      </c>
      <c r="K4563" s="6"/>
      <c r="L4563" s="6"/>
      <c r="M4563" s="6"/>
      <c r="N4563" s="6"/>
      <c r="O4563" s="6"/>
      <c r="P4563" s="6"/>
      <c r="Q4563" s="6"/>
      <c r="R4563" s="6"/>
      <c r="S4563" s="6"/>
      <c r="T4563" s="6"/>
      <c r="U4563" s="6"/>
      <c r="V4563" s="6"/>
    </row>
    <row r="4564" spans="1:23" ht="27" thickBot="1" x14ac:dyDescent="0.3">
      <c r="A4564" s="98" t="s">
        <v>634</v>
      </c>
      <c r="B4564" s="83" t="s">
        <v>635</v>
      </c>
      <c r="C4564" s="83" t="s">
        <v>566</v>
      </c>
      <c r="D4564" s="85" t="s">
        <v>592</v>
      </c>
      <c r="K4564" s="121" t="s">
        <v>1123</v>
      </c>
      <c r="L4564" s="121" t="s">
        <v>1124</v>
      </c>
      <c r="M4564" s="121" t="str">
        <f>A4550</f>
        <v>Prueba del rango estudentizado de Tukey (HSD) para PFPCM5</v>
      </c>
      <c r="N4564" s="120"/>
      <c r="S4564" s="122" t="str">
        <f>K4564</f>
        <v>Factor</v>
      </c>
      <c r="T4564" s="122" t="str">
        <f>L4564</f>
        <v>Nivel</v>
      </c>
      <c r="U4564" s="114"/>
      <c r="V4564" s="123"/>
      <c r="W4564" s="6"/>
    </row>
    <row r="4565" spans="1:23" ht="16.5" thickBot="1" x14ac:dyDescent="0.3">
      <c r="A4565" s="99" t="s">
        <v>592</v>
      </c>
      <c r="B4565" s="68">
        <v>1.6281000000000001</v>
      </c>
      <c r="C4565" s="68">
        <v>16</v>
      </c>
      <c r="D4565" s="86" t="s">
        <v>45</v>
      </c>
      <c r="J4565" s="6"/>
      <c r="K4565" s="228" t="s">
        <v>1125</v>
      </c>
      <c r="L4565" s="124" t="str">
        <f>D4565</f>
        <v>Con</v>
      </c>
      <c r="M4565" s="125">
        <f>B4565</f>
        <v>1.6281000000000001</v>
      </c>
      <c r="N4565" s="125" t="str">
        <f>A4565</f>
        <v>A</v>
      </c>
      <c r="S4565" s="230" t="str">
        <f>K4565</f>
        <v>Enmienda (A)</v>
      </c>
      <c r="T4565" s="126" t="str">
        <f>L4565</f>
        <v>Con</v>
      </c>
      <c r="U4565" s="127">
        <f>M4565</f>
        <v>1.6281000000000001</v>
      </c>
      <c r="V4565" s="128" t="str">
        <f>N4565</f>
        <v>A</v>
      </c>
      <c r="W4565" s="6"/>
    </row>
    <row r="4566" spans="1:23" ht="16.5" thickBot="1" x14ac:dyDescent="0.3">
      <c r="A4566" s="99" t="s">
        <v>592</v>
      </c>
      <c r="B4566" s="68"/>
      <c r="C4566" s="68"/>
      <c r="D4566" s="86"/>
      <c r="J4566" s="6"/>
      <c r="K4566" s="229"/>
      <c r="L4566" s="124" t="str">
        <f>D4567</f>
        <v>Sin</v>
      </c>
      <c r="M4566" s="125">
        <f>B4567</f>
        <v>1.1463000000000001</v>
      </c>
      <c r="N4566" s="125" t="str">
        <f>A4567</f>
        <v>A</v>
      </c>
      <c r="S4566" s="227"/>
      <c r="T4566" s="129" t="str">
        <f>L4566</f>
        <v>Sin</v>
      </c>
      <c r="U4566" s="130">
        <f>M4566</f>
        <v>1.1463000000000001</v>
      </c>
      <c r="V4566" s="131" t="str">
        <f>N4566</f>
        <v>A</v>
      </c>
      <c r="W4566" s="6"/>
    </row>
    <row r="4567" spans="1:23" x14ac:dyDescent="0.25">
      <c r="A4567" s="100" t="s">
        <v>592</v>
      </c>
      <c r="B4567" s="77">
        <v>1.1463000000000001</v>
      </c>
      <c r="C4567" s="77">
        <v>16</v>
      </c>
      <c r="D4567" s="87" t="s">
        <v>47</v>
      </c>
      <c r="J4567" s="6">
        <v>1</v>
      </c>
      <c r="K4567" s="6"/>
      <c r="L4567" s="6"/>
      <c r="M4567" s="6"/>
      <c r="N4567" s="6"/>
      <c r="O4567" s="6"/>
      <c r="P4567" s="6"/>
      <c r="Q4567" s="6"/>
      <c r="R4567" s="6"/>
      <c r="S4567" s="6"/>
      <c r="T4567" s="6"/>
      <c r="U4567" s="6"/>
      <c r="V4567" s="6"/>
      <c r="W4567" s="6"/>
    </row>
    <row r="4568" spans="1:23" x14ac:dyDescent="0.25">
      <c r="A4568" s="79"/>
      <c r="J4568" s="6">
        <v>2</v>
      </c>
      <c r="K4568" s="6"/>
      <c r="L4568" s="6"/>
      <c r="M4568" s="6"/>
      <c r="N4568" s="6"/>
      <c r="O4568" s="6"/>
      <c r="P4568" s="6"/>
      <c r="Q4568" s="6"/>
      <c r="R4568" s="6"/>
      <c r="S4568" s="6"/>
      <c r="T4568" s="6"/>
      <c r="U4568" s="6"/>
      <c r="V4568" s="6"/>
      <c r="W4568" s="6"/>
    </row>
    <row r="4569" spans="1:23" x14ac:dyDescent="0.25">
      <c r="A4569" s="79"/>
      <c r="J4569" s="6">
        <v>3</v>
      </c>
      <c r="K4569" s="6"/>
      <c r="L4569" s="6"/>
      <c r="M4569" s="6"/>
      <c r="N4569" s="6"/>
      <c r="O4569" s="6"/>
      <c r="P4569" s="6"/>
      <c r="Q4569" s="6"/>
      <c r="R4569" s="6"/>
      <c r="S4569" s="6"/>
      <c r="T4569" s="6"/>
      <c r="U4569" s="6"/>
      <c r="V4569" s="6"/>
      <c r="W4569" s="6"/>
    </row>
    <row r="4570" spans="1:23" x14ac:dyDescent="0.25">
      <c r="J4570" s="6">
        <v>4</v>
      </c>
      <c r="K4570" s="6"/>
      <c r="L4570" s="6"/>
      <c r="M4570" s="6"/>
      <c r="N4570" s="6"/>
      <c r="O4570" s="6"/>
      <c r="P4570" s="6"/>
      <c r="Q4570" s="6"/>
      <c r="R4570" s="6"/>
      <c r="S4570" s="6"/>
      <c r="T4570" s="6"/>
      <c r="U4570" s="6"/>
      <c r="V4570" s="6"/>
      <c r="W4570" s="6"/>
    </row>
    <row r="4571" spans="1:23" x14ac:dyDescent="0.25">
      <c r="A4571" s="80"/>
      <c r="J4571" s="6">
        <v>5</v>
      </c>
      <c r="K4571" s="6"/>
      <c r="L4571" s="6"/>
      <c r="M4571" s="6"/>
      <c r="N4571" s="6"/>
      <c r="O4571" s="6"/>
      <c r="P4571" s="6"/>
      <c r="Q4571" s="6"/>
      <c r="R4571" s="6"/>
      <c r="S4571" s="6"/>
      <c r="T4571" s="6"/>
      <c r="U4571" s="6"/>
      <c r="V4571" s="6"/>
      <c r="W4571" s="6"/>
    </row>
    <row r="4572" spans="1:23" ht="31.5" x14ac:dyDescent="0.25">
      <c r="A4572" s="64" t="s">
        <v>590</v>
      </c>
      <c r="J4572" s="6">
        <v>6</v>
      </c>
      <c r="K4572" s="6"/>
      <c r="L4572" s="6"/>
      <c r="M4572" s="6"/>
      <c r="N4572" s="6"/>
      <c r="O4572" s="6"/>
      <c r="P4572" s="6"/>
      <c r="Q4572" s="6"/>
      <c r="R4572" s="6"/>
      <c r="S4572" s="6"/>
      <c r="T4572" s="6"/>
      <c r="U4572" s="6"/>
      <c r="V4572" s="6"/>
      <c r="W4572" s="6"/>
    </row>
    <row r="4573" spans="1:23" x14ac:dyDescent="0.25">
      <c r="A4573" s="79"/>
      <c r="J4573" s="6">
        <v>7</v>
      </c>
      <c r="K4573" s="6"/>
      <c r="L4573" s="6"/>
      <c r="M4573" s="6"/>
      <c r="N4573" s="6"/>
      <c r="O4573" s="6"/>
      <c r="P4573" s="6"/>
      <c r="Q4573" s="6"/>
      <c r="R4573" s="6"/>
      <c r="S4573" s="6"/>
      <c r="T4573" s="6"/>
      <c r="U4573" s="6"/>
      <c r="V4573" s="6"/>
      <c r="W4573" s="6"/>
    </row>
    <row r="4574" spans="1:23" ht="25.5" x14ac:dyDescent="0.25">
      <c r="A4574" s="81" t="s">
        <v>595</v>
      </c>
      <c r="J4574" s="6">
        <v>8</v>
      </c>
      <c r="K4574" s="6"/>
      <c r="L4574" s="6"/>
      <c r="M4574" s="6"/>
      <c r="N4574" s="6"/>
      <c r="O4574" s="6"/>
      <c r="P4574" s="6"/>
      <c r="Q4574" s="6"/>
      <c r="R4574" s="6"/>
      <c r="S4574" s="6"/>
      <c r="T4574" s="6"/>
      <c r="U4574" s="6"/>
      <c r="V4574" s="6"/>
      <c r="W4574" s="6"/>
    </row>
    <row r="4575" spans="1:23" x14ac:dyDescent="0.25">
      <c r="A4575" s="81"/>
      <c r="J4575" s="6">
        <v>9</v>
      </c>
      <c r="K4575" s="6"/>
      <c r="L4575" s="6"/>
      <c r="M4575" s="6"/>
      <c r="N4575" s="6"/>
      <c r="O4575" s="6"/>
      <c r="P4575" s="6"/>
      <c r="Q4575" s="6"/>
      <c r="R4575" s="6"/>
      <c r="S4575" s="6"/>
      <c r="T4575" s="6"/>
      <c r="U4575" s="6"/>
      <c r="V4575" s="6"/>
      <c r="W4575" s="6"/>
    </row>
    <row r="4576" spans="1:23" x14ac:dyDescent="0.25">
      <c r="A4576" s="65"/>
      <c r="J4576" s="6">
        <v>10</v>
      </c>
      <c r="K4576" s="6"/>
      <c r="L4576" s="6"/>
      <c r="M4576" s="6"/>
      <c r="N4576" s="6"/>
      <c r="O4576" s="6"/>
      <c r="P4576" s="6"/>
      <c r="Q4576" s="6"/>
      <c r="R4576" s="6"/>
      <c r="S4576" s="6"/>
      <c r="T4576" s="6"/>
      <c r="U4576" s="6"/>
      <c r="V4576" s="6"/>
      <c r="W4576" s="6"/>
    </row>
    <row r="4577" spans="1:23" x14ac:dyDescent="0.25">
      <c r="A4577" s="65"/>
      <c r="J4577" s="6">
        <v>11</v>
      </c>
      <c r="K4577" s="6"/>
      <c r="L4577" s="6"/>
      <c r="M4577" s="6"/>
      <c r="N4577" s="6"/>
      <c r="O4577" s="6"/>
      <c r="P4577" s="6"/>
      <c r="Q4577" s="6"/>
      <c r="R4577" s="6"/>
      <c r="S4577" s="6"/>
      <c r="T4577" s="6"/>
      <c r="U4577" s="6"/>
      <c r="V4577" s="6"/>
      <c r="W4577" s="6"/>
    </row>
    <row r="4578" spans="1:23" x14ac:dyDescent="0.25">
      <c r="A4578" s="79"/>
      <c r="J4578" s="6">
        <v>12</v>
      </c>
      <c r="K4578" s="6"/>
      <c r="L4578" s="6"/>
      <c r="M4578" s="6"/>
      <c r="N4578" s="6"/>
      <c r="O4578" s="6"/>
      <c r="P4578" s="6"/>
      <c r="Q4578" s="6"/>
      <c r="R4578" s="6"/>
      <c r="S4578" s="6"/>
      <c r="T4578" s="6"/>
      <c r="U4578" s="6"/>
      <c r="V4578" s="6"/>
      <c r="W4578" s="6"/>
    </row>
    <row r="4579" spans="1:23" x14ac:dyDescent="0.25">
      <c r="A4579" s="79"/>
      <c r="J4579" s="6">
        <v>13</v>
      </c>
      <c r="K4579" s="6"/>
      <c r="L4579" s="6"/>
      <c r="M4579" s="6"/>
      <c r="N4579" s="6"/>
      <c r="O4579" s="6"/>
      <c r="P4579" s="6"/>
      <c r="Q4579" s="6"/>
      <c r="R4579" s="6"/>
      <c r="S4579" s="6"/>
      <c r="T4579" s="6"/>
      <c r="U4579" s="6"/>
      <c r="V4579" s="6"/>
      <c r="W4579" s="6"/>
    </row>
    <row r="4580" spans="1:23" x14ac:dyDescent="0.25">
      <c r="J4580" s="6">
        <v>14</v>
      </c>
      <c r="K4580" s="6"/>
      <c r="L4580" s="6"/>
      <c r="M4580" s="6"/>
      <c r="N4580" s="6"/>
      <c r="O4580" s="6"/>
      <c r="P4580" s="6"/>
      <c r="Q4580" s="6"/>
      <c r="R4580" s="6"/>
      <c r="S4580" s="6"/>
      <c r="T4580" s="6"/>
      <c r="U4580" s="6"/>
      <c r="V4580" s="6"/>
      <c r="W4580" s="6"/>
    </row>
    <row r="4581" spans="1:23" x14ac:dyDescent="0.25">
      <c r="A4581" s="80"/>
      <c r="J4581" s="6">
        <v>15</v>
      </c>
      <c r="K4581" s="6"/>
      <c r="L4581" s="6"/>
      <c r="M4581" s="6"/>
      <c r="N4581" s="6"/>
      <c r="O4581" s="6"/>
      <c r="P4581" s="6"/>
      <c r="Q4581" s="6"/>
      <c r="R4581" s="6"/>
      <c r="S4581" s="6"/>
      <c r="T4581" s="6"/>
      <c r="U4581" s="6"/>
      <c r="V4581" s="6"/>
      <c r="W4581" s="6"/>
    </row>
    <row r="4582" spans="1:23" ht="31.5" x14ac:dyDescent="0.25">
      <c r="A4582" s="64" t="s">
        <v>590</v>
      </c>
      <c r="J4582" s="6">
        <v>16</v>
      </c>
      <c r="K4582" s="6"/>
      <c r="L4582" s="6"/>
      <c r="M4582" s="6"/>
      <c r="N4582" s="6"/>
      <c r="O4582" s="6"/>
      <c r="P4582" s="6"/>
      <c r="Q4582" s="6"/>
      <c r="R4582" s="6"/>
      <c r="S4582" s="6"/>
      <c r="T4582" s="6"/>
      <c r="U4582" s="6"/>
      <c r="V4582" s="6"/>
      <c r="W4582" s="6"/>
    </row>
    <row r="4583" spans="1:23" x14ac:dyDescent="0.25">
      <c r="A4583" s="79"/>
      <c r="J4583" s="6">
        <v>17</v>
      </c>
      <c r="K4583" s="6"/>
      <c r="L4583" s="6"/>
      <c r="M4583" s="6"/>
      <c r="N4583" s="6"/>
      <c r="O4583" s="6"/>
      <c r="P4583" s="6"/>
      <c r="Q4583" s="6"/>
      <c r="R4583" s="6"/>
      <c r="S4583" s="6"/>
      <c r="T4583" s="6"/>
      <c r="U4583" s="6"/>
      <c r="V4583" s="6"/>
      <c r="W4583" s="6"/>
    </row>
    <row r="4584" spans="1:23" ht="25.5" x14ac:dyDescent="0.25">
      <c r="A4584" s="81" t="s">
        <v>595</v>
      </c>
      <c r="J4584" s="6">
        <v>18</v>
      </c>
      <c r="K4584" s="6"/>
      <c r="L4584" s="6"/>
      <c r="M4584" s="6"/>
      <c r="N4584" s="6"/>
      <c r="O4584" s="6"/>
      <c r="P4584" s="6"/>
      <c r="Q4584" s="6"/>
      <c r="R4584" s="6"/>
      <c r="S4584" s="6"/>
      <c r="T4584" s="6"/>
      <c r="U4584" s="6"/>
      <c r="V4584" s="6"/>
      <c r="W4584" s="6"/>
    </row>
    <row r="4585" spans="1:23" x14ac:dyDescent="0.25">
      <c r="A4585" s="81"/>
      <c r="J4585" s="6">
        <v>19</v>
      </c>
      <c r="K4585" s="6"/>
      <c r="L4585" s="6"/>
      <c r="M4585" s="6"/>
      <c r="N4585" s="6"/>
      <c r="O4585" s="6"/>
      <c r="P4585" s="6"/>
      <c r="Q4585" s="6"/>
      <c r="R4585" s="6"/>
      <c r="S4585" s="6"/>
      <c r="T4585" s="6"/>
      <c r="U4585" s="6"/>
      <c r="V4585" s="6"/>
      <c r="W4585" s="6"/>
    </row>
    <row r="4586" spans="1:23" ht="89.25" x14ac:dyDescent="0.25">
      <c r="A4586" s="81" t="s">
        <v>928</v>
      </c>
      <c r="J4586" s="6">
        <v>20</v>
      </c>
      <c r="K4586" s="6"/>
      <c r="L4586" s="6"/>
      <c r="M4586" s="6"/>
      <c r="N4586" s="6"/>
      <c r="O4586" s="6"/>
      <c r="P4586" s="6"/>
      <c r="Q4586" s="6"/>
      <c r="R4586" s="6"/>
      <c r="S4586" s="6"/>
      <c r="T4586" s="6"/>
      <c r="U4586" s="6"/>
      <c r="V4586" s="6"/>
      <c r="W4586" s="6"/>
    </row>
    <row r="4587" spans="1:23" x14ac:dyDescent="0.25">
      <c r="A4587" s="65"/>
      <c r="J4587" s="6">
        <v>21</v>
      </c>
      <c r="K4587" s="6"/>
      <c r="L4587" s="6"/>
      <c r="M4587" s="6"/>
      <c r="N4587" s="6"/>
      <c r="O4587" s="6"/>
      <c r="P4587" s="6"/>
      <c r="Q4587" s="6"/>
      <c r="R4587" s="6"/>
      <c r="S4587" s="6"/>
      <c r="T4587" s="6"/>
      <c r="U4587" s="6"/>
      <c r="V4587" s="6"/>
      <c r="W4587" s="6"/>
    </row>
    <row r="4588" spans="1:23" x14ac:dyDescent="0.25">
      <c r="A4588" s="65"/>
      <c r="J4588" s="6">
        <v>22</v>
      </c>
      <c r="K4588" s="6"/>
      <c r="L4588" s="6"/>
      <c r="M4588" s="6"/>
      <c r="N4588" s="6"/>
      <c r="O4588" s="6"/>
      <c r="P4588" s="6"/>
      <c r="Q4588" s="6"/>
      <c r="R4588" s="6"/>
      <c r="S4588" s="6"/>
      <c r="T4588" s="6"/>
      <c r="U4588" s="6"/>
      <c r="V4588" s="6"/>
      <c r="W4588" s="6"/>
    </row>
    <row r="4589" spans="1:23" ht="140.25" x14ac:dyDescent="0.25">
      <c r="A4589" s="96" t="s">
        <v>624</v>
      </c>
      <c r="B4589" s="97" t="s">
        <v>625</v>
      </c>
      <c r="J4589" s="6">
        <v>23</v>
      </c>
      <c r="K4589" s="6"/>
      <c r="L4589" s="6"/>
      <c r="M4589" s="6"/>
      <c r="N4589" s="6"/>
      <c r="O4589" s="6"/>
      <c r="P4589" s="6"/>
      <c r="Q4589" s="6"/>
      <c r="R4589" s="6"/>
      <c r="S4589" s="6"/>
      <c r="T4589" s="6"/>
      <c r="U4589" s="6"/>
      <c r="V4589" s="6"/>
      <c r="W4589" s="6"/>
    </row>
    <row r="4590" spans="1:23" ht="15.75" thickBot="1" x14ac:dyDescent="0.3">
      <c r="A4590" s="65"/>
      <c r="J4590" s="6">
        <v>24</v>
      </c>
      <c r="K4590" s="6"/>
      <c r="L4590" s="6"/>
      <c r="M4590" s="6"/>
      <c r="N4590" s="6"/>
      <c r="O4590" s="6"/>
      <c r="P4590" s="6"/>
      <c r="Q4590" s="6"/>
      <c r="R4590" s="6"/>
      <c r="S4590" s="6"/>
      <c r="T4590" s="6"/>
      <c r="U4590" s="6"/>
      <c r="V4590" s="6"/>
      <c r="W4590" s="6"/>
    </row>
    <row r="4591" spans="1:23" ht="15.75" thickBot="1" x14ac:dyDescent="0.3">
      <c r="A4591" s="88" t="s">
        <v>626</v>
      </c>
      <c r="B4591" s="89">
        <v>0.05</v>
      </c>
      <c r="J4591" s="6">
        <v>25</v>
      </c>
      <c r="K4591" s="6"/>
      <c r="L4591" s="6"/>
      <c r="M4591" s="6"/>
      <c r="N4591" s="6"/>
      <c r="O4591" s="6"/>
      <c r="P4591" s="6"/>
      <c r="Q4591" s="6"/>
      <c r="R4591" s="6"/>
      <c r="S4591" s="6"/>
      <c r="T4591" s="6"/>
      <c r="U4591" s="6"/>
      <c r="V4591" s="6"/>
      <c r="W4591" s="6"/>
    </row>
    <row r="4592" spans="1:23" ht="39" thickBot="1" x14ac:dyDescent="0.3">
      <c r="A4592" s="110" t="s">
        <v>627</v>
      </c>
      <c r="B4592" s="74">
        <v>18</v>
      </c>
      <c r="J4592" s="6">
        <v>26</v>
      </c>
      <c r="K4592" s="6"/>
      <c r="L4592" s="6"/>
      <c r="M4592" s="6"/>
      <c r="N4592" s="6"/>
      <c r="O4592" s="6"/>
      <c r="P4592" s="6"/>
      <c r="Q4592" s="6"/>
      <c r="R4592" s="6"/>
      <c r="S4592" s="6"/>
      <c r="T4592" s="6"/>
      <c r="U4592" s="6"/>
      <c r="V4592" s="6"/>
      <c r="W4592" s="6"/>
    </row>
    <row r="4593" spans="1:23" ht="39" thickBot="1" x14ac:dyDescent="0.3">
      <c r="A4593" s="110" t="s">
        <v>628</v>
      </c>
      <c r="B4593" s="74">
        <v>0.25929999999999997</v>
      </c>
      <c r="J4593" s="6">
        <v>27</v>
      </c>
      <c r="K4593" s="6"/>
      <c r="L4593" s="6"/>
      <c r="M4593" s="6"/>
      <c r="N4593" s="6"/>
      <c r="O4593" s="6"/>
      <c r="P4593" s="6"/>
      <c r="Q4593" s="6"/>
      <c r="R4593" s="6"/>
      <c r="S4593" s="6"/>
      <c r="T4593" s="6"/>
      <c r="U4593" s="6"/>
      <c r="V4593" s="6"/>
      <c r="W4593" s="6"/>
    </row>
    <row r="4594" spans="1:23" ht="64.5" thickBot="1" x14ac:dyDescent="0.3">
      <c r="A4594" s="110" t="s">
        <v>629</v>
      </c>
      <c r="B4594" s="74">
        <v>2.97105</v>
      </c>
      <c r="J4594" s="6">
        <v>28</v>
      </c>
      <c r="K4594" s="6"/>
      <c r="L4594" s="6"/>
      <c r="M4594" s="6"/>
      <c r="N4594" s="6"/>
      <c r="O4594" s="6"/>
      <c r="P4594" s="6"/>
      <c r="Q4594" s="6"/>
      <c r="R4594" s="6"/>
      <c r="S4594" s="6"/>
      <c r="T4594" s="6"/>
      <c r="U4594" s="6"/>
      <c r="V4594" s="6"/>
      <c r="W4594" s="6"/>
    </row>
    <row r="4595" spans="1:23" ht="38.25" x14ac:dyDescent="0.25">
      <c r="A4595" s="109" t="s">
        <v>630</v>
      </c>
      <c r="B4595" s="78">
        <v>0.37819999999999998</v>
      </c>
      <c r="J4595" s="6">
        <v>29</v>
      </c>
      <c r="K4595" s="6"/>
      <c r="L4595" s="6"/>
      <c r="M4595" s="6"/>
      <c r="N4595" s="6"/>
      <c r="O4595" s="6"/>
      <c r="P4595" s="6"/>
      <c r="Q4595" s="6"/>
      <c r="R4595" s="6"/>
      <c r="S4595" s="6"/>
      <c r="T4595" s="6"/>
      <c r="U4595" s="6"/>
      <c r="V4595" s="6"/>
      <c r="W4595" s="6"/>
    </row>
    <row r="4596" spans="1:23" ht="15.75" thickBot="1" x14ac:dyDescent="0.3">
      <c r="A4596" s="65"/>
      <c r="J4596" s="6">
        <v>30</v>
      </c>
      <c r="K4596" s="6"/>
      <c r="L4596" s="6"/>
      <c r="M4596" s="6"/>
      <c r="N4596" s="6"/>
      <c r="O4596" s="6"/>
      <c r="P4596" s="6"/>
      <c r="Q4596" s="6"/>
      <c r="R4596" s="6"/>
      <c r="S4596" s="6"/>
      <c r="T4596" s="6"/>
      <c r="U4596" s="6"/>
      <c r="V4596" s="6"/>
      <c r="W4596" s="6"/>
    </row>
    <row r="4597" spans="1:23" x14ac:dyDescent="0.25">
      <c r="A4597" s="254" t="s">
        <v>631</v>
      </c>
      <c r="B4597" s="255"/>
      <c r="C4597" s="255"/>
      <c r="D4597" s="255"/>
      <c r="J4597" s="6">
        <v>31</v>
      </c>
      <c r="K4597" s="6"/>
      <c r="L4597" s="6"/>
      <c r="M4597" s="6"/>
      <c r="N4597" s="6"/>
      <c r="O4597" s="6"/>
      <c r="P4597" s="6"/>
      <c r="Q4597" s="6"/>
      <c r="R4597" s="6"/>
      <c r="S4597" s="6"/>
      <c r="T4597" s="6"/>
      <c r="U4597" s="6"/>
      <c r="V4597" s="6"/>
      <c r="W4597" s="6"/>
    </row>
    <row r="4598" spans="1:23" x14ac:dyDescent="0.25">
      <c r="A4598" s="262" t="s">
        <v>632</v>
      </c>
      <c r="B4598" s="263"/>
      <c r="C4598" s="263"/>
      <c r="D4598" s="263"/>
      <c r="J4598" s="6">
        <v>32</v>
      </c>
      <c r="K4598" s="6"/>
      <c r="L4598" s="6"/>
      <c r="M4598" s="6"/>
      <c r="N4598" s="6"/>
      <c r="O4598" s="6"/>
      <c r="P4598" s="6"/>
      <c r="Q4598" s="6"/>
      <c r="R4598" s="6"/>
      <c r="S4598" s="6"/>
      <c r="T4598" s="6"/>
      <c r="U4598" s="6"/>
      <c r="V4598" s="6"/>
      <c r="W4598" s="6"/>
    </row>
    <row r="4599" spans="1:23" ht="15.75" thickBot="1" x14ac:dyDescent="0.3">
      <c r="A4599" s="256" t="s">
        <v>633</v>
      </c>
      <c r="B4599" s="257"/>
      <c r="C4599" s="257"/>
      <c r="D4599" s="257"/>
      <c r="J4599" s="6">
        <v>33</v>
      </c>
      <c r="K4599" s="6"/>
      <c r="L4599" s="6"/>
      <c r="M4599" s="6"/>
      <c r="N4599" s="6"/>
      <c r="O4599" s="6"/>
      <c r="P4599" s="6"/>
      <c r="Q4599" s="6"/>
      <c r="R4599" s="6"/>
      <c r="S4599" s="6"/>
      <c r="T4599" s="6"/>
      <c r="U4599" s="6"/>
      <c r="V4599" s="6"/>
      <c r="W4599" s="6"/>
    </row>
    <row r="4600" spans="1:23" ht="27" thickBot="1" x14ac:dyDescent="0.3">
      <c r="A4600" s="98" t="s">
        <v>634</v>
      </c>
      <c r="B4600" s="83" t="s">
        <v>635</v>
      </c>
      <c r="C4600" s="83" t="s">
        <v>566</v>
      </c>
      <c r="D4600" s="85" t="s">
        <v>592</v>
      </c>
      <c r="K4600" s="121" t="s">
        <v>1123</v>
      </c>
      <c r="L4600" s="121" t="s">
        <v>1124</v>
      </c>
      <c r="M4600" s="121" t="str">
        <f>A4586</f>
        <v>Prueba del rango estudentizado de Tukey (HSD) para PFPCM6</v>
      </c>
      <c r="N4600" s="120"/>
      <c r="S4600" s="122" t="str">
        <f>K4600</f>
        <v>Factor</v>
      </c>
      <c r="T4600" s="122" t="str">
        <f>L4600</f>
        <v>Nivel</v>
      </c>
      <c r="U4600" s="114"/>
      <c r="V4600" s="123"/>
      <c r="W4600" s="6"/>
    </row>
    <row r="4601" spans="1:23" ht="16.5" thickBot="1" x14ac:dyDescent="0.3">
      <c r="A4601" s="99" t="s">
        <v>592</v>
      </c>
      <c r="B4601" s="68">
        <v>1.2069000000000001</v>
      </c>
      <c r="C4601" s="68">
        <v>16</v>
      </c>
      <c r="D4601" s="86" t="s">
        <v>45</v>
      </c>
      <c r="J4601" s="6"/>
      <c r="K4601" s="228" t="s">
        <v>1125</v>
      </c>
      <c r="L4601" s="124" t="str">
        <f>D4601</f>
        <v>Con</v>
      </c>
      <c r="M4601" s="125">
        <f>B4601</f>
        <v>1.2069000000000001</v>
      </c>
      <c r="N4601" s="125" t="str">
        <f>A4601</f>
        <v>A</v>
      </c>
      <c r="S4601" s="230" t="str">
        <f>K4601</f>
        <v>Enmienda (A)</v>
      </c>
      <c r="T4601" s="126" t="str">
        <f>L4601</f>
        <v>Con</v>
      </c>
      <c r="U4601" s="127">
        <f>M4601</f>
        <v>1.2069000000000001</v>
      </c>
      <c r="V4601" s="128" t="str">
        <f>N4601</f>
        <v>A</v>
      </c>
      <c r="W4601" s="6"/>
    </row>
    <row r="4602" spans="1:23" ht="16.5" thickBot="1" x14ac:dyDescent="0.3">
      <c r="A4602" s="99"/>
      <c r="B4602" s="68"/>
      <c r="C4602" s="68"/>
      <c r="D4602" s="86"/>
      <c r="J4602" s="6"/>
      <c r="K4602" s="229"/>
      <c r="L4602" s="124" t="str">
        <f>D4603</f>
        <v>Sin</v>
      </c>
      <c r="M4602" s="125">
        <f>B4603</f>
        <v>0.57499999999999996</v>
      </c>
      <c r="N4602" s="125" t="str">
        <f>A4603</f>
        <v>B</v>
      </c>
      <c r="S4602" s="227"/>
      <c r="T4602" s="129" t="str">
        <f>L4602</f>
        <v>Sin</v>
      </c>
      <c r="U4602" s="130">
        <f>M4602</f>
        <v>0.57499999999999996</v>
      </c>
      <c r="V4602" s="131" t="str">
        <f>N4602</f>
        <v>B</v>
      </c>
      <c r="W4602" s="6"/>
    </row>
    <row r="4603" spans="1:23" x14ac:dyDescent="0.25">
      <c r="A4603" s="100" t="s">
        <v>593</v>
      </c>
      <c r="B4603" s="77">
        <v>0.57499999999999996</v>
      </c>
      <c r="C4603" s="77">
        <v>16</v>
      </c>
      <c r="D4603" s="87" t="s">
        <v>47</v>
      </c>
      <c r="J4603" s="6">
        <v>1</v>
      </c>
      <c r="K4603" s="6"/>
      <c r="L4603" s="6"/>
      <c r="M4603" s="6"/>
      <c r="N4603" s="6"/>
      <c r="O4603" s="6"/>
      <c r="P4603" s="6"/>
      <c r="Q4603" s="6"/>
      <c r="R4603" s="6"/>
      <c r="S4603" s="6"/>
      <c r="T4603" s="6"/>
      <c r="U4603" s="6"/>
      <c r="V4603" s="6"/>
      <c r="W4603" s="6"/>
    </row>
    <row r="4604" spans="1:23" x14ac:dyDescent="0.25">
      <c r="A4604" s="79"/>
      <c r="J4604" s="6">
        <v>2</v>
      </c>
      <c r="K4604" s="6"/>
      <c r="L4604" s="6"/>
      <c r="M4604" s="6"/>
      <c r="N4604" s="6"/>
      <c r="O4604" s="6"/>
      <c r="P4604" s="6"/>
      <c r="Q4604" s="6"/>
      <c r="R4604" s="6"/>
      <c r="S4604" s="6"/>
      <c r="T4604" s="6"/>
      <c r="U4604" s="6"/>
      <c r="V4604" s="6"/>
      <c r="W4604" s="6"/>
    </row>
    <row r="4605" spans="1:23" x14ac:dyDescent="0.25">
      <c r="A4605" s="79"/>
      <c r="J4605" s="6">
        <v>3</v>
      </c>
      <c r="K4605" s="6"/>
      <c r="L4605" s="6"/>
      <c r="M4605" s="6"/>
      <c r="N4605" s="6"/>
      <c r="O4605" s="6"/>
      <c r="P4605" s="6"/>
      <c r="Q4605" s="6"/>
      <c r="R4605" s="6"/>
      <c r="S4605" s="6"/>
      <c r="T4605" s="6"/>
      <c r="U4605" s="6"/>
      <c r="V4605" s="6"/>
      <c r="W4605" s="6"/>
    </row>
    <row r="4606" spans="1:23" x14ac:dyDescent="0.25">
      <c r="J4606" s="6">
        <v>4</v>
      </c>
      <c r="K4606" s="6"/>
      <c r="L4606" s="6"/>
      <c r="M4606" s="6"/>
      <c r="N4606" s="6"/>
      <c r="O4606" s="6"/>
      <c r="P4606" s="6"/>
      <c r="Q4606" s="6"/>
      <c r="R4606" s="6"/>
      <c r="S4606" s="6"/>
      <c r="T4606" s="6"/>
      <c r="U4606" s="6"/>
      <c r="V4606" s="6"/>
      <c r="W4606" s="6"/>
    </row>
    <row r="4607" spans="1:23" x14ac:dyDescent="0.25">
      <c r="A4607" s="80"/>
      <c r="J4607" s="6">
        <v>5</v>
      </c>
      <c r="K4607" s="6"/>
      <c r="L4607" s="6"/>
      <c r="M4607" s="6"/>
      <c r="N4607" s="6"/>
      <c r="O4607" s="6"/>
      <c r="P4607" s="6"/>
      <c r="Q4607" s="6"/>
      <c r="R4607" s="6"/>
      <c r="S4607" s="6"/>
      <c r="T4607" s="6"/>
      <c r="U4607" s="6"/>
      <c r="V4607" s="6"/>
    </row>
    <row r="4608" spans="1:23" ht="31.5" x14ac:dyDescent="0.25">
      <c r="A4608" s="64" t="s">
        <v>590</v>
      </c>
      <c r="J4608" s="6">
        <v>6</v>
      </c>
      <c r="K4608" s="6"/>
      <c r="L4608" s="6"/>
      <c r="M4608" s="6"/>
      <c r="N4608" s="6"/>
      <c r="O4608" s="6"/>
      <c r="P4608" s="6"/>
      <c r="Q4608" s="6"/>
      <c r="R4608" s="6"/>
      <c r="S4608" s="6"/>
      <c r="T4608" s="6"/>
      <c r="U4608" s="6"/>
      <c r="V4608" s="6"/>
    </row>
    <row r="4609" spans="1:22" x14ac:dyDescent="0.25">
      <c r="A4609" s="79"/>
      <c r="J4609" s="6">
        <v>7</v>
      </c>
      <c r="K4609" s="6"/>
      <c r="L4609" s="6"/>
      <c r="M4609" s="6"/>
      <c r="N4609" s="6"/>
      <c r="O4609" s="6"/>
      <c r="P4609" s="6"/>
      <c r="Q4609" s="6"/>
      <c r="R4609" s="6"/>
      <c r="S4609" s="6"/>
      <c r="T4609" s="6"/>
      <c r="U4609" s="6"/>
      <c r="V4609" s="6"/>
    </row>
    <row r="4610" spans="1:22" ht="25.5" x14ac:dyDescent="0.25">
      <c r="A4610" s="81" t="s">
        <v>595</v>
      </c>
      <c r="J4610" s="6">
        <v>8</v>
      </c>
      <c r="K4610" s="6"/>
      <c r="L4610" s="6"/>
      <c r="M4610" s="6"/>
      <c r="N4610" s="6"/>
      <c r="O4610" s="6"/>
      <c r="P4610" s="6"/>
      <c r="Q4610" s="6"/>
      <c r="R4610" s="6"/>
      <c r="S4610" s="6"/>
      <c r="T4610" s="6"/>
      <c r="U4610" s="6"/>
      <c r="V4610" s="6"/>
    </row>
    <row r="4611" spans="1:22" x14ac:dyDescent="0.25">
      <c r="A4611" s="81"/>
      <c r="J4611" s="6">
        <v>9</v>
      </c>
      <c r="K4611" s="6"/>
      <c r="L4611" s="6"/>
      <c r="M4611" s="6"/>
      <c r="N4611" s="6"/>
      <c r="O4611" s="6"/>
      <c r="P4611" s="6"/>
      <c r="Q4611" s="6"/>
      <c r="R4611" s="6"/>
      <c r="S4611" s="6"/>
      <c r="T4611" s="6"/>
      <c r="U4611" s="6"/>
      <c r="V4611" s="6"/>
    </row>
    <row r="4612" spans="1:22" x14ac:dyDescent="0.25">
      <c r="A4612" s="65"/>
      <c r="J4612" s="6">
        <v>10</v>
      </c>
      <c r="K4612" s="6"/>
      <c r="L4612" s="6"/>
      <c r="M4612" s="6"/>
      <c r="N4612" s="6"/>
      <c r="O4612" s="6"/>
      <c r="P4612" s="6"/>
      <c r="Q4612" s="6"/>
      <c r="R4612" s="6"/>
      <c r="S4612" s="6"/>
      <c r="T4612" s="6"/>
      <c r="U4612" s="6"/>
      <c r="V4612" s="6"/>
    </row>
    <row r="4613" spans="1:22" x14ac:dyDescent="0.25">
      <c r="A4613" s="65"/>
      <c r="J4613" s="6">
        <v>11</v>
      </c>
      <c r="K4613" s="6"/>
      <c r="L4613" s="6"/>
      <c r="M4613" s="6"/>
      <c r="N4613" s="6"/>
      <c r="O4613" s="6"/>
      <c r="P4613" s="6"/>
      <c r="Q4613" s="6"/>
      <c r="R4613" s="6"/>
      <c r="S4613" s="6"/>
      <c r="T4613" s="6"/>
      <c r="U4613" s="6"/>
      <c r="V4613" s="6"/>
    </row>
    <row r="4614" spans="1:22" x14ac:dyDescent="0.25">
      <c r="A4614" s="79"/>
      <c r="J4614" s="6">
        <v>12</v>
      </c>
      <c r="K4614" s="6"/>
      <c r="L4614" s="6"/>
      <c r="M4614" s="6"/>
      <c r="N4614" s="6"/>
      <c r="O4614" s="6"/>
      <c r="P4614" s="6"/>
      <c r="Q4614" s="6"/>
      <c r="R4614" s="6"/>
      <c r="S4614" s="6"/>
      <c r="T4614" s="6"/>
      <c r="U4614" s="6"/>
      <c r="V4614" s="6"/>
    </row>
    <row r="4615" spans="1:22" x14ac:dyDescent="0.25">
      <c r="A4615" s="79"/>
      <c r="J4615" s="6">
        <v>13</v>
      </c>
      <c r="K4615" s="6"/>
      <c r="L4615" s="6"/>
      <c r="M4615" s="6"/>
      <c r="N4615" s="6"/>
      <c r="O4615" s="6"/>
      <c r="P4615" s="6"/>
      <c r="Q4615" s="6"/>
      <c r="R4615" s="6"/>
      <c r="S4615" s="6"/>
      <c r="T4615" s="6"/>
      <c r="U4615" s="6"/>
      <c r="V4615" s="6"/>
    </row>
    <row r="4616" spans="1:22" x14ac:dyDescent="0.25">
      <c r="J4616" s="6">
        <v>14</v>
      </c>
      <c r="K4616" s="6"/>
      <c r="L4616" s="6"/>
      <c r="M4616" s="6"/>
      <c r="N4616" s="6"/>
      <c r="O4616" s="6"/>
      <c r="P4616" s="6"/>
      <c r="Q4616" s="6"/>
      <c r="R4616" s="6"/>
      <c r="S4616" s="6"/>
      <c r="T4616" s="6"/>
      <c r="U4616" s="6"/>
      <c r="V4616" s="6"/>
    </row>
    <row r="4617" spans="1:22" x14ac:dyDescent="0.25">
      <c r="A4617" s="80"/>
      <c r="J4617" s="6">
        <v>15</v>
      </c>
      <c r="K4617" s="6"/>
      <c r="L4617" s="6"/>
      <c r="M4617" s="6"/>
      <c r="N4617" s="6"/>
      <c r="O4617" s="6"/>
      <c r="P4617" s="6"/>
      <c r="Q4617" s="6"/>
      <c r="R4617" s="6"/>
      <c r="S4617" s="6"/>
      <c r="T4617" s="6"/>
      <c r="U4617" s="6"/>
      <c r="V4617" s="6"/>
    </row>
    <row r="4618" spans="1:22" ht="31.5" x14ac:dyDescent="0.25">
      <c r="A4618" s="64" t="s">
        <v>590</v>
      </c>
      <c r="J4618" s="6">
        <v>16</v>
      </c>
      <c r="K4618" s="6"/>
      <c r="L4618" s="6"/>
      <c r="M4618" s="6"/>
      <c r="N4618" s="6"/>
      <c r="O4618" s="6"/>
      <c r="P4618" s="6"/>
      <c r="Q4618" s="6"/>
      <c r="R4618" s="6"/>
      <c r="S4618" s="6"/>
      <c r="T4618" s="6"/>
      <c r="U4618" s="6"/>
      <c r="V4618" s="6"/>
    </row>
    <row r="4619" spans="1:22" x14ac:dyDescent="0.25">
      <c r="A4619" s="79"/>
      <c r="J4619" s="6">
        <v>17</v>
      </c>
      <c r="K4619" s="6"/>
      <c r="L4619" s="6"/>
      <c r="M4619" s="6"/>
      <c r="N4619" s="6"/>
      <c r="O4619" s="6"/>
      <c r="P4619" s="6"/>
      <c r="Q4619" s="6"/>
      <c r="R4619" s="6"/>
      <c r="S4619" s="6"/>
      <c r="T4619" s="6"/>
      <c r="U4619" s="6"/>
      <c r="V4619" s="6"/>
    </row>
    <row r="4620" spans="1:22" ht="25.5" x14ac:dyDescent="0.25">
      <c r="A4620" s="81" t="s">
        <v>595</v>
      </c>
      <c r="J4620" s="6">
        <v>18</v>
      </c>
      <c r="K4620" s="6"/>
      <c r="L4620" s="6"/>
      <c r="M4620" s="6"/>
      <c r="N4620" s="6"/>
      <c r="O4620" s="6"/>
      <c r="P4620" s="6"/>
      <c r="Q4620" s="6"/>
      <c r="R4620" s="6"/>
      <c r="S4620" s="6"/>
      <c r="T4620" s="6"/>
      <c r="U4620" s="6"/>
      <c r="V4620" s="6"/>
    </row>
    <row r="4621" spans="1:22" x14ac:dyDescent="0.25">
      <c r="A4621" s="81"/>
      <c r="J4621" s="6">
        <v>19</v>
      </c>
      <c r="K4621" s="6"/>
      <c r="L4621" s="6"/>
      <c r="M4621" s="6"/>
      <c r="N4621" s="6"/>
      <c r="O4621" s="6"/>
      <c r="P4621" s="6"/>
      <c r="Q4621" s="6"/>
      <c r="R4621" s="6"/>
      <c r="S4621" s="6"/>
      <c r="T4621" s="6"/>
      <c r="U4621" s="6"/>
      <c r="V4621" s="6"/>
    </row>
    <row r="4622" spans="1:22" ht="89.25" x14ac:dyDescent="0.25">
      <c r="A4622" s="81" t="s">
        <v>929</v>
      </c>
      <c r="J4622" s="6">
        <v>20</v>
      </c>
      <c r="K4622" s="6"/>
      <c r="L4622" s="6"/>
      <c r="M4622" s="6"/>
      <c r="N4622" s="6"/>
      <c r="O4622" s="6"/>
      <c r="P4622" s="6"/>
      <c r="Q4622" s="6"/>
      <c r="R4622" s="6"/>
      <c r="S4622" s="6"/>
      <c r="T4622" s="6"/>
      <c r="U4622" s="6"/>
      <c r="V4622" s="6"/>
    </row>
    <row r="4623" spans="1:22" x14ac:dyDescent="0.25">
      <c r="A4623" s="65"/>
      <c r="J4623" s="6">
        <v>21</v>
      </c>
      <c r="K4623" s="6"/>
      <c r="L4623" s="6"/>
      <c r="M4623" s="6"/>
      <c r="N4623" s="6"/>
      <c r="O4623" s="6"/>
      <c r="P4623" s="6"/>
      <c r="Q4623" s="6"/>
      <c r="R4623" s="6"/>
      <c r="S4623" s="6"/>
      <c r="T4623" s="6"/>
      <c r="U4623" s="6"/>
      <c r="V4623" s="6"/>
    </row>
    <row r="4624" spans="1:22" x14ac:dyDescent="0.25">
      <c r="A4624" s="65"/>
      <c r="J4624" s="6">
        <v>22</v>
      </c>
      <c r="K4624" s="6"/>
      <c r="L4624" s="6"/>
      <c r="M4624" s="6"/>
      <c r="N4624" s="6"/>
      <c r="O4624" s="6"/>
      <c r="P4624" s="6"/>
      <c r="Q4624" s="6"/>
      <c r="R4624" s="6"/>
      <c r="S4624" s="6"/>
      <c r="T4624" s="6"/>
      <c r="U4624" s="6"/>
      <c r="V4624" s="6"/>
    </row>
    <row r="4625" spans="1:46" ht="140.25" x14ac:dyDescent="0.25">
      <c r="A4625" s="96" t="s">
        <v>624</v>
      </c>
      <c r="B4625" s="97" t="s">
        <v>625</v>
      </c>
      <c r="J4625" s="6">
        <v>23</v>
      </c>
      <c r="K4625" s="6"/>
      <c r="L4625" s="6"/>
      <c r="M4625" s="6"/>
      <c r="N4625" s="6"/>
      <c r="O4625" s="6"/>
      <c r="P4625" s="6"/>
      <c r="Q4625" s="6"/>
      <c r="R4625" s="6"/>
      <c r="S4625" s="6"/>
      <c r="T4625" s="6"/>
      <c r="U4625" s="6"/>
      <c r="V4625" s="6"/>
    </row>
    <row r="4626" spans="1:46" ht="15.75" thickBot="1" x14ac:dyDescent="0.3">
      <c r="A4626" s="65"/>
      <c r="J4626" s="6">
        <v>24</v>
      </c>
      <c r="K4626" s="6"/>
      <c r="L4626" s="6"/>
      <c r="M4626" s="6"/>
      <c r="N4626" s="6"/>
      <c r="O4626" s="6"/>
      <c r="P4626" s="6"/>
      <c r="Q4626" s="6"/>
      <c r="R4626" s="6"/>
      <c r="S4626" s="6"/>
      <c r="T4626" s="6"/>
      <c r="U4626" s="6"/>
      <c r="V4626" s="6"/>
    </row>
    <row r="4627" spans="1:46" ht="15.75" thickBot="1" x14ac:dyDescent="0.3">
      <c r="A4627" s="88" t="s">
        <v>626</v>
      </c>
      <c r="B4627" s="89">
        <v>0.05</v>
      </c>
      <c r="J4627" s="6">
        <v>25</v>
      </c>
      <c r="K4627" s="6"/>
      <c r="L4627" s="6"/>
      <c r="M4627" s="6"/>
      <c r="N4627" s="6"/>
      <c r="O4627" s="6"/>
      <c r="P4627" s="6"/>
      <c r="Q4627" s="6"/>
      <c r="R4627" s="6"/>
      <c r="S4627" s="6"/>
      <c r="T4627" s="6"/>
      <c r="U4627" s="6"/>
      <c r="V4627" s="6"/>
    </row>
    <row r="4628" spans="1:46" ht="39" thickBot="1" x14ac:dyDescent="0.3">
      <c r="A4628" s="110" t="s">
        <v>627</v>
      </c>
      <c r="B4628" s="74">
        <v>18</v>
      </c>
      <c r="J4628" s="6">
        <v>26</v>
      </c>
      <c r="K4628" s="6"/>
      <c r="L4628" s="6"/>
      <c r="M4628" s="6"/>
      <c r="N4628" s="6"/>
      <c r="O4628" s="6"/>
      <c r="P4628" s="6"/>
      <c r="Q4628" s="6"/>
      <c r="R4628" s="6"/>
      <c r="S4628" s="6"/>
      <c r="T4628" s="6"/>
      <c r="U4628" s="6"/>
      <c r="V4628" s="6"/>
    </row>
    <row r="4629" spans="1:46" ht="39" thickBot="1" x14ac:dyDescent="0.3">
      <c r="A4629" s="110" t="s">
        <v>628</v>
      </c>
      <c r="B4629" s="74">
        <v>9.579E-2</v>
      </c>
      <c r="J4629" s="6">
        <v>27</v>
      </c>
      <c r="K4629" s="6"/>
      <c r="L4629" s="6"/>
      <c r="M4629" s="6"/>
      <c r="N4629" s="6"/>
      <c r="O4629" s="6"/>
      <c r="P4629" s="6"/>
      <c r="Q4629" s="6"/>
      <c r="R4629" s="6"/>
      <c r="S4629" s="6"/>
      <c r="T4629" s="6"/>
      <c r="U4629" s="6"/>
      <c r="V4629" s="6"/>
    </row>
    <row r="4630" spans="1:46" ht="64.5" thickBot="1" x14ac:dyDescent="0.3">
      <c r="A4630" s="110" t="s">
        <v>629</v>
      </c>
      <c r="B4630" s="74">
        <v>2.97105</v>
      </c>
      <c r="J4630" s="6">
        <v>28</v>
      </c>
      <c r="K4630" s="6"/>
      <c r="L4630" s="6"/>
      <c r="M4630" s="6"/>
      <c r="N4630" s="6"/>
      <c r="O4630" s="6"/>
      <c r="P4630" s="6"/>
      <c r="Q4630" s="6"/>
      <c r="R4630" s="6"/>
      <c r="S4630" s="6"/>
      <c r="T4630" s="6"/>
      <c r="U4630" s="6"/>
      <c r="V4630" s="6"/>
    </row>
    <row r="4631" spans="1:46" ht="38.25" x14ac:dyDescent="0.25">
      <c r="A4631" s="109" t="s">
        <v>630</v>
      </c>
      <c r="B4631" s="78">
        <v>0.22989999999999999</v>
      </c>
      <c r="J4631" s="6">
        <v>29</v>
      </c>
      <c r="K4631" s="6"/>
      <c r="L4631" s="6"/>
      <c r="M4631" s="6"/>
      <c r="N4631" s="6"/>
      <c r="O4631" s="6"/>
      <c r="P4631" s="6"/>
      <c r="Q4631" s="6"/>
      <c r="R4631" s="6"/>
      <c r="S4631" s="6"/>
      <c r="T4631" s="6"/>
      <c r="U4631" s="6"/>
      <c r="V4631" s="6"/>
    </row>
    <row r="4632" spans="1:46" ht="15.75" thickBot="1" x14ac:dyDescent="0.3">
      <c r="A4632" s="65"/>
      <c r="J4632" s="6">
        <v>30</v>
      </c>
      <c r="K4632" s="6"/>
      <c r="L4632" s="6"/>
      <c r="M4632" s="6"/>
      <c r="N4632" s="6"/>
      <c r="O4632" s="6"/>
      <c r="P4632" s="6"/>
      <c r="Q4632" s="6"/>
      <c r="R4632" s="6"/>
      <c r="S4632" s="6"/>
      <c r="T4632" s="6"/>
      <c r="U4632" s="6"/>
      <c r="V4632" s="6"/>
    </row>
    <row r="4633" spans="1:46" x14ac:dyDescent="0.25">
      <c r="A4633" s="254" t="s">
        <v>631</v>
      </c>
      <c r="B4633" s="255"/>
      <c r="C4633" s="255"/>
      <c r="D4633" s="255"/>
      <c r="J4633" s="6">
        <v>31</v>
      </c>
      <c r="K4633" s="6"/>
      <c r="L4633" s="6"/>
      <c r="M4633" s="6"/>
      <c r="N4633" s="6"/>
      <c r="O4633" s="6"/>
      <c r="P4633" s="6"/>
      <c r="Q4633" s="6"/>
      <c r="R4633" s="6"/>
      <c r="S4633" s="6"/>
      <c r="T4633" s="6"/>
      <c r="U4633" s="6"/>
      <c r="V4633" s="6"/>
    </row>
    <row r="4634" spans="1:46" x14ac:dyDescent="0.25">
      <c r="A4634" s="262" t="s">
        <v>632</v>
      </c>
      <c r="B4634" s="263"/>
      <c r="C4634" s="263"/>
      <c r="D4634" s="263"/>
      <c r="J4634" s="6">
        <v>32</v>
      </c>
      <c r="K4634" s="6"/>
      <c r="L4634" s="6"/>
      <c r="M4634" s="6"/>
      <c r="N4634" s="6"/>
      <c r="O4634" s="6"/>
      <c r="P4634" s="6"/>
      <c r="Q4634" s="6"/>
      <c r="R4634" s="6"/>
      <c r="S4634" s="6"/>
      <c r="T4634" s="6"/>
      <c r="U4634" s="6"/>
      <c r="V4634" s="6"/>
    </row>
    <row r="4635" spans="1:46" ht="15.75" thickBot="1" x14ac:dyDescent="0.3">
      <c r="A4635" s="256" t="s">
        <v>633</v>
      </c>
      <c r="B4635" s="257"/>
      <c r="C4635" s="257"/>
      <c r="D4635" s="257"/>
      <c r="J4635" s="6">
        <v>33</v>
      </c>
      <c r="K4635" s="6"/>
      <c r="L4635" s="6"/>
      <c r="M4635" s="6"/>
      <c r="N4635" s="6"/>
      <c r="O4635" s="6"/>
      <c r="P4635" s="6"/>
      <c r="Q4635" s="6"/>
      <c r="R4635" s="6"/>
      <c r="S4635" s="6"/>
      <c r="T4635" s="6"/>
      <c r="U4635" s="6"/>
      <c r="V4635" s="6"/>
      <c r="W4635" s="160"/>
      <c r="X4635" s="160"/>
      <c r="Y4635" s="160"/>
      <c r="Z4635" s="160"/>
      <c r="AA4635" s="160"/>
      <c r="AB4635" s="160"/>
      <c r="AC4635" s="160"/>
      <c r="AD4635" s="160"/>
      <c r="AE4635" s="160"/>
      <c r="AF4635" s="160"/>
      <c r="AG4635" s="160"/>
      <c r="AH4635" s="160"/>
      <c r="AI4635" s="160"/>
      <c r="AJ4635" s="160"/>
      <c r="AK4635" s="160"/>
      <c r="AL4635" s="160"/>
      <c r="AM4635" s="160"/>
      <c r="AN4635" s="160"/>
      <c r="AO4635" s="160"/>
      <c r="AP4635" s="160"/>
      <c r="AQ4635" s="160"/>
      <c r="AR4635" s="160"/>
      <c r="AS4635" s="160"/>
      <c r="AT4635" s="160"/>
    </row>
    <row r="4636" spans="1:46" ht="27" thickBot="1" x14ac:dyDescent="0.3">
      <c r="A4636" s="98" t="s">
        <v>634</v>
      </c>
      <c r="B4636" s="83" t="s">
        <v>635</v>
      </c>
      <c r="C4636" s="83" t="s">
        <v>566</v>
      </c>
      <c r="D4636" s="85" t="s">
        <v>592</v>
      </c>
      <c r="K4636" s="121" t="s">
        <v>1123</v>
      </c>
      <c r="L4636" s="121" t="s">
        <v>1124</v>
      </c>
      <c r="M4636" s="121" t="str">
        <f>A4622</f>
        <v>Prueba del rango estudentizado de Tukey (HSD) para PFSCM1</v>
      </c>
      <c r="N4636" s="120"/>
      <c r="S4636" s="122" t="str">
        <f>K4636</f>
        <v>Factor</v>
      </c>
      <c r="T4636" s="122" t="str">
        <f>L4636</f>
        <v>Nivel</v>
      </c>
      <c r="U4636" s="114"/>
      <c r="V4636" s="123"/>
      <c r="W4636" s="161"/>
      <c r="X4636" s="161"/>
      <c r="Y4636" s="161"/>
      <c r="Z4636" s="161"/>
      <c r="AA4636" s="161"/>
      <c r="AB4636" s="161"/>
      <c r="AC4636" s="161"/>
      <c r="AD4636" s="161"/>
      <c r="AE4636" s="161"/>
      <c r="AF4636" s="161"/>
      <c r="AG4636" s="161"/>
      <c r="AH4636" s="161"/>
      <c r="AI4636" s="161"/>
      <c r="AJ4636" s="161"/>
      <c r="AK4636" s="161"/>
      <c r="AL4636" s="161"/>
      <c r="AM4636" s="161"/>
      <c r="AN4636" s="161"/>
      <c r="AO4636" s="161"/>
      <c r="AP4636" s="161"/>
      <c r="AQ4636" s="161"/>
      <c r="AR4636" s="161"/>
      <c r="AS4636" s="161"/>
      <c r="AT4636" s="161"/>
    </row>
    <row r="4637" spans="1:46" ht="16.5" thickBot="1" x14ac:dyDescent="0.3">
      <c r="A4637" s="99" t="s">
        <v>592</v>
      </c>
      <c r="B4637" s="68">
        <v>0.41499999999999998</v>
      </c>
      <c r="C4637" s="68">
        <v>16</v>
      </c>
      <c r="D4637" s="86" t="s">
        <v>45</v>
      </c>
      <c r="J4637" s="6"/>
      <c r="K4637" s="228" t="s">
        <v>1125</v>
      </c>
      <c r="L4637" s="124" t="str">
        <f>D4637</f>
        <v>Con</v>
      </c>
      <c r="M4637" s="125">
        <f>B4637</f>
        <v>0.41499999999999998</v>
      </c>
      <c r="N4637" s="125" t="str">
        <f>A4637</f>
        <v>A</v>
      </c>
      <c r="S4637" s="230" t="str">
        <f>K4637</f>
        <v>Enmienda (A)</v>
      </c>
      <c r="T4637" s="126" t="str">
        <f>L4637</f>
        <v>Con</v>
      </c>
      <c r="U4637" s="127">
        <f>M4637</f>
        <v>0.41499999999999998</v>
      </c>
      <c r="V4637" s="128" t="str">
        <f>N4637</f>
        <v>A</v>
      </c>
      <c r="W4637" s="160"/>
      <c r="X4637" s="160"/>
      <c r="Y4637" s="160"/>
      <c r="Z4637" s="160"/>
      <c r="AA4637" s="160"/>
      <c r="AB4637" s="160"/>
      <c r="AC4637" s="160"/>
      <c r="AD4637" s="160"/>
      <c r="AE4637" s="160"/>
      <c r="AF4637" s="160"/>
      <c r="AG4637" s="160"/>
      <c r="AH4637" s="160"/>
      <c r="AI4637" s="160"/>
      <c r="AJ4637" s="160"/>
      <c r="AK4637" s="160"/>
      <c r="AL4637" s="160"/>
      <c r="AM4637" s="160"/>
      <c r="AN4637" s="160"/>
      <c r="AO4637" s="160"/>
      <c r="AP4637" s="160"/>
      <c r="AQ4637" s="160"/>
      <c r="AR4637" s="160"/>
      <c r="AS4637" s="160"/>
      <c r="AT4637" s="160"/>
    </row>
    <row r="4638" spans="1:46" ht="16.5" thickBot="1" x14ac:dyDescent="0.3">
      <c r="A4638" s="99" t="s">
        <v>592</v>
      </c>
      <c r="B4638" s="68"/>
      <c r="C4638" s="68"/>
      <c r="D4638" s="86"/>
      <c r="J4638" s="6"/>
      <c r="K4638" s="229"/>
      <c r="L4638" s="124" t="str">
        <f>D4639</f>
        <v>Sin</v>
      </c>
      <c r="M4638" s="125">
        <f>B4639</f>
        <v>0.36630000000000001</v>
      </c>
      <c r="N4638" s="125" t="str">
        <f>A4639</f>
        <v>A</v>
      </c>
      <c r="S4638" s="227"/>
      <c r="T4638" s="129" t="str">
        <f>L4638</f>
        <v>Sin</v>
      </c>
      <c r="U4638" s="130">
        <f>M4638</f>
        <v>0.36630000000000001</v>
      </c>
      <c r="V4638" s="131" t="str">
        <f>N4638</f>
        <v>A</v>
      </c>
      <c r="W4638" s="160"/>
      <c r="X4638" s="160"/>
      <c r="Y4638" s="160"/>
      <c r="Z4638" s="160"/>
      <c r="AA4638" s="160"/>
      <c r="AB4638" s="160"/>
      <c r="AC4638" s="160"/>
      <c r="AD4638" s="160"/>
      <c r="AE4638" s="160"/>
      <c r="AF4638" s="160"/>
      <c r="AG4638" s="160"/>
      <c r="AH4638" s="160"/>
      <c r="AI4638" s="160"/>
      <c r="AJ4638" s="160"/>
      <c r="AK4638" s="160"/>
      <c r="AL4638" s="160"/>
      <c r="AM4638" s="160"/>
      <c r="AN4638" s="160"/>
      <c r="AO4638" s="160"/>
      <c r="AP4638" s="160"/>
      <c r="AQ4638" s="160"/>
      <c r="AR4638" s="160"/>
      <c r="AS4638" s="160"/>
      <c r="AT4638" s="160"/>
    </row>
    <row r="4639" spans="1:46" x14ac:dyDescent="0.25">
      <c r="A4639" s="100" t="s">
        <v>592</v>
      </c>
      <c r="B4639" s="77">
        <v>0.36630000000000001</v>
      </c>
      <c r="C4639" s="77">
        <v>16</v>
      </c>
      <c r="D4639" s="87" t="s">
        <v>47</v>
      </c>
      <c r="J4639" s="6">
        <v>1</v>
      </c>
      <c r="K4639" s="6"/>
      <c r="L4639" s="6"/>
      <c r="M4639" s="6"/>
      <c r="N4639" s="6"/>
      <c r="O4639" s="6"/>
      <c r="P4639" s="6"/>
      <c r="Q4639" s="6"/>
      <c r="R4639" s="6"/>
      <c r="S4639" s="6"/>
      <c r="T4639" s="6"/>
      <c r="U4639" s="6"/>
      <c r="V4639" s="6"/>
      <c r="W4639" s="160"/>
      <c r="X4639" s="160"/>
      <c r="Y4639" s="160"/>
      <c r="Z4639" s="160"/>
      <c r="AA4639" s="160"/>
      <c r="AB4639" s="160"/>
      <c r="AC4639" s="160"/>
      <c r="AD4639" s="160"/>
      <c r="AE4639" s="160"/>
      <c r="AF4639" s="160"/>
      <c r="AG4639" s="160"/>
      <c r="AH4639" s="160"/>
      <c r="AI4639" s="160"/>
      <c r="AJ4639" s="160"/>
      <c r="AK4639" s="160"/>
      <c r="AL4639" s="160"/>
      <c r="AM4639" s="160"/>
      <c r="AN4639" s="160"/>
      <c r="AO4639" s="160"/>
      <c r="AP4639" s="160"/>
      <c r="AQ4639" s="160"/>
      <c r="AR4639" s="160"/>
      <c r="AS4639" s="160"/>
      <c r="AT4639" s="160"/>
    </row>
    <row r="4640" spans="1:46" x14ac:dyDescent="0.25">
      <c r="A4640" s="79"/>
      <c r="J4640" s="6">
        <v>2</v>
      </c>
      <c r="K4640" s="6"/>
      <c r="L4640" s="6"/>
      <c r="M4640" s="6"/>
      <c r="N4640" s="6"/>
      <c r="O4640" s="6"/>
      <c r="P4640" s="6"/>
      <c r="Q4640" s="6"/>
      <c r="R4640" s="6"/>
      <c r="S4640" s="6"/>
      <c r="T4640" s="6"/>
      <c r="U4640" s="6"/>
      <c r="V4640" s="6"/>
      <c r="W4640" s="160"/>
      <c r="X4640" s="160"/>
      <c r="Y4640" s="160"/>
      <c r="Z4640" s="160"/>
      <c r="AA4640" s="160"/>
      <c r="AB4640" s="160"/>
      <c r="AC4640" s="160"/>
      <c r="AD4640" s="160"/>
      <c r="AE4640" s="160"/>
      <c r="AF4640" s="160"/>
      <c r="AG4640" s="160"/>
      <c r="AH4640" s="160"/>
      <c r="AI4640" s="160"/>
      <c r="AJ4640" s="160"/>
      <c r="AK4640" s="160"/>
      <c r="AL4640" s="160"/>
      <c r="AM4640" s="160"/>
      <c r="AN4640" s="160"/>
      <c r="AO4640" s="160"/>
      <c r="AP4640" s="160"/>
      <c r="AQ4640" s="160"/>
      <c r="AR4640" s="160"/>
      <c r="AS4640" s="160"/>
      <c r="AT4640" s="160"/>
    </row>
    <row r="4641" spans="1:46" x14ac:dyDescent="0.25">
      <c r="A4641" s="79"/>
      <c r="J4641" s="6">
        <v>3</v>
      </c>
      <c r="K4641" s="6"/>
      <c r="L4641" s="6"/>
      <c r="M4641" s="6"/>
      <c r="N4641" s="6"/>
      <c r="O4641" s="6"/>
      <c r="P4641" s="6"/>
      <c r="Q4641" s="6"/>
      <c r="R4641" s="6"/>
      <c r="S4641" s="6"/>
      <c r="T4641" s="6"/>
      <c r="U4641" s="6"/>
      <c r="V4641" s="6"/>
      <c r="W4641" s="160"/>
      <c r="X4641" s="160"/>
      <c r="Y4641" s="160"/>
      <c r="Z4641" s="160"/>
      <c r="AA4641" s="160"/>
      <c r="AB4641" s="160"/>
      <c r="AC4641" s="160"/>
      <c r="AD4641" s="160"/>
      <c r="AE4641" s="160"/>
      <c r="AF4641" s="160"/>
      <c r="AG4641" s="160"/>
      <c r="AH4641" s="160"/>
      <c r="AI4641" s="160"/>
      <c r="AJ4641" s="160"/>
      <c r="AK4641" s="160"/>
      <c r="AL4641" s="160"/>
      <c r="AM4641" s="160"/>
      <c r="AN4641" s="160"/>
      <c r="AO4641" s="160"/>
      <c r="AP4641" s="160"/>
      <c r="AQ4641" s="160"/>
      <c r="AR4641" s="160"/>
      <c r="AS4641" s="160"/>
      <c r="AT4641" s="160"/>
    </row>
    <row r="4642" spans="1:46" x14ac:dyDescent="0.25">
      <c r="J4642" s="6">
        <v>4</v>
      </c>
      <c r="K4642" s="6"/>
      <c r="L4642" s="6"/>
      <c r="M4642" s="6"/>
      <c r="N4642" s="6"/>
      <c r="O4642" s="6"/>
      <c r="P4642" s="6"/>
      <c r="Q4642" s="6"/>
      <c r="R4642" s="6"/>
      <c r="S4642" s="6"/>
      <c r="T4642" s="6"/>
      <c r="U4642" s="6"/>
      <c r="V4642" s="6"/>
      <c r="W4642" s="160"/>
      <c r="X4642" s="160"/>
      <c r="Y4642" s="160"/>
      <c r="Z4642" s="160"/>
      <c r="AA4642" s="160"/>
      <c r="AB4642" s="160"/>
      <c r="AC4642" s="160"/>
      <c r="AD4642" s="160"/>
      <c r="AE4642" s="160"/>
      <c r="AF4642" s="160"/>
      <c r="AG4642" s="160"/>
      <c r="AH4642" s="160"/>
      <c r="AI4642" s="160"/>
      <c r="AJ4642" s="160"/>
      <c r="AK4642" s="160"/>
      <c r="AL4642" s="160"/>
      <c r="AM4642" s="160"/>
      <c r="AN4642" s="160"/>
      <c r="AO4642" s="160"/>
      <c r="AP4642" s="160"/>
      <c r="AQ4642" s="160"/>
      <c r="AR4642" s="160"/>
      <c r="AS4642" s="160"/>
      <c r="AT4642" s="160"/>
    </row>
    <row r="4643" spans="1:46" x14ac:dyDescent="0.25">
      <c r="A4643" s="80"/>
      <c r="J4643" s="6">
        <v>5</v>
      </c>
      <c r="K4643" s="6"/>
      <c r="L4643" s="6"/>
      <c r="M4643" s="6"/>
      <c r="N4643" s="6"/>
      <c r="O4643" s="6"/>
      <c r="P4643" s="6"/>
      <c r="Q4643" s="6"/>
      <c r="R4643" s="6"/>
      <c r="S4643" s="6"/>
      <c r="T4643" s="6"/>
      <c r="U4643" s="6"/>
      <c r="V4643" s="6"/>
      <c r="W4643" s="160"/>
      <c r="X4643" s="160"/>
      <c r="Y4643" s="160"/>
      <c r="Z4643" s="160"/>
      <c r="AA4643" s="160"/>
      <c r="AB4643" s="160"/>
      <c r="AC4643" s="160"/>
      <c r="AD4643" s="160"/>
      <c r="AE4643" s="160"/>
      <c r="AF4643" s="160"/>
      <c r="AG4643" s="160"/>
      <c r="AH4643" s="160"/>
      <c r="AI4643" s="160"/>
      <c r="AJ4643" s="160"/>
      <c r="AK4643" s="160"/>
      <c r="AL4643" s="160"/>
      <c r="AM4643" s="160"/>
      <c r="AN4643" s="160"/>
      <c r="AO4643" s="160"/>
      <c r="AP4643" s="160"/>
      <c r="AQ4643" s="160"/>
      <c r="AR4643" s="160"/>
      <c r="AS4643" s="160"/>
      <c r="AT4643" s="160"/>
    </row>
    <row r="4644" spans="1:46" ht="31.5" x14ac:dyDescent="0.25">
      <c r="A4644" s="64" t="s">
        <v>590</v>
      </c>
      <c r="J4644" s="6">
        <v>6</v>
      </c>
      <c r="K4644" s="6"/>
      <c r="L4644" s="6"/>
      <c r="M4644" s="6"/>
      <c r="N4644" s="6"/>
      <c r="O4644" s="6"/>
      <c r="P4644" s="6"/>
      <c r="Q4644" s="6"/>
      <c r="R4644" s="6"/>
      <c r="S4644" s="6"/>
      <c r="T4644" s="6"/>
      <c r="U4644" s="6"/>
      <c r="V4644" s="6"/>
      <c r="W4644" s="160"/>
      <c r="X4644" s="160"/>
      <c r="Y4644" s="160"/>
      <c r="Z4644" s="160"/>
      <c r="AA4644" s="160"/>
      <c r="AB4644" s="160"/>
      <c r="AC4644" s="160"/>
      <c r="AD4644" s="160"/>
      <c r="AE4644" s="160"/>
      <c r="AF4644" s="160"/>
      <c r="AG4644" s="160"/>
      <c r="AH4644" s="160"/>
      <c r="AI4644" s="160"/>
      <c r="AJ4644" s="160"/>
      <c r="AK4644" s="160"/>
      <c r="AL4644" s="160"/>
      <c r="AM4644" s="160"/>
      <c r="AN4644" s="160"/>
      <c r="AO4644" s="160"/>
      <c r="AP4644" s="160"/>
      <c r="AQ4644" s="160"/>
      <c r="AR4644" s="160"/>
      <c r="AS4644" s="160"/>
      <c r="AT4644" s="160"/>
    </row>
    <row r="4645" spans="1:46" x14ac:dyDescent="0.25">
      <c r="A4645" s="79"/>
      <c r="J4645" s="6">
        <v>7</v>
      </c>
      <c r="K4645" s="6"/>
      <c r="L4645" s="6"/>
      <c r="M4645" s="6"/>
      <c r="N4645" s="6"/>
      <c r="O4645" s="6"/>
      <c r="P4645" s="6"/>
      <c r="Q4645" s="6"/>
      <c r="R4645" s="6"/>
      <c r="S4645" s="6"/>
      <c r="T4645" s="6"/>
      <c r="U4645" s="6"/>
      <c r="V4645" s="6"/>
      <c r="W4645" s="160"/>
      <c r="X4645" s="160"/>
      <c r="Y4645" s="160"/>
      <c r="Z4645" s="160"/>
      <c r="AA4645" s="160"/>
      <c r="AB4645" s="160"/>
      <c r="AC4645" s="160"/>
      <c r="AD4645" s="160"/>
      <c r="AE4645" s="160"/>
      <c r="AF4645" s="160"/>
      <c r="AG4645" s="160"/>
      <c r="AH4645" s="160"/>
      <c r="AI4645" s="160"/>
      <c r="AJ4645" s="160"/>
      <c r="AK4645" s="160"/>
      <c r="AL4645" s="160"/>
      <c r="AM4645" s="160"/>
      <c r="AN4645" s="160"/>
      <c r="AO4645" s="160"/>
      <c r="AP4645" s="160"/>
      <c r="AQ4645" s="160"/>
      <c r="AR4645" s="160"/>
      <c r="AS4645" s="160"/>
      <c r="AT4645" s="160"/>
    </row>
    <row r="4646" spans="1:46" ht="25.5" x14ac:dyDescent="0.25">
      <c r="A4646" s="81" t="s">
        <v>595</v>
      </c>
      <c r="J4646" s="6">
        <v>8</v>
      </c>
      <c r="K4646" s="6"/>
      <c r="L4646" s="6"/>
      <c r="M4646" s="6"/>
      <c r="N4646" s="6"/>
      <c r="O4646" s="6"/>
      <c r="P4646" s="6"/>
      <c r="Q4646" s="6"/>
      <c r="R4646" s="6"/>
      <c r="S4646" s="6"/>
      <c r="T4646" s="6"/>
      <c r="U4646" s="6"/>
      <c r="V4646" s="6"/>
      <c r="W4646" s="160"/>
      <c r="X4646" s="160"/>
      <c r="Y4646" s="160"/>
      <c r="Z4646" s="160"/>
      <c r="AA4646" s="160"/>
      <c r="AB4646" s="160"/>
      <c r="AC4646" s="160"/>
      <c r="AD4646" s="160"/>
      <c r="AE4646" s="160"/>
      <c r="AF4646" s="160"/>
      <c r="AG4646" s="160"/>
      <c r="AH4646" s="160"/>
      <c r="AI4646" s="160"/>
      <c r="AJ4646" s="160"/>
      <c r="AK4646" s="160"/>
      <c r="AL4646" s="160"/>
      <c r="AM4646" s="160"/>
      <c r="AN4646" s="160"/>
      <c r="AO4646" s="160"/>
      <c r="AP4646" s="160"/>
      <c r="AQ4646" s="160"/>
      <c r="AR4646" s="160"/>
      <c r="AS4646" s="160"/>
      <c r="AT4646" s="160"/>
    </row>
    <row r="4647" spans="1:46" x14ac:dyDescent="0.25">
      <c r="A4647" s="81"/>
      <c r="J4647" s="6">
        <v>9</v>
      </c>
      <c r="K4647" s="6"/>
      <c r="L4647" s="6"/>
      <c r="M4647" s="6"/>
      <c r="N4647" s="6"/>
      <c r="O4647" s="6"/>
      <c r="P4647" s="6"/>
      <c r="Q4647" s="6"/>
      <c r="R4647" s="6"/>
      <c r="S4647" s="6"/>
      <c r="T4647" s="6"/>
      <c r="U4647" s="6"/>
      <c r="V4647" s="6"/>
    </row>
    <row r="4648" spans="1:46" x14ac:dyDescent="0.25">
      <c r="A4648" s="65"/>
      <c r="J4648" s="6">
        <v>10</v>
      </c>
      <c r="K4648" s="6"/>
      <c r="L4648" s="6"/>
      <c r="M4648" s="6"/>
      <c r="N4648" s="6"/>
      <c r="O4648" s="6"/>
      <c r="P4648" s="6"/>
      <c r="Q4648" s="6"/>
      <c r="R4648" s="6"/>
      <c r="S4648" s="6"/>
      <c r="T4648" s="6"/>
      <c r="U4648" s="6"/>
      <c r="V4648" s="6"/>
    </row>
    <row r="4649" spans="1:46" x14ac:dyDescent="0.25">
      <c r="A4649" s="65"/>
      <c r="J4649" s="6">
        <v>11</v>
      </c>
      <c r="K4649" s="6"/>
      <c r="L4649" s="6"/>
      <c r="M4649" s="6"/>
      <c r="N4649" s="6"/>
      <c r="O4649" s="6"/>
      <c r="P4649" s="6"/>
      <c r="Q4649" s="6"/>
      <c r="R4649" s="6"/>
      <c r="S4649" s="6"/>
      <c r="T4649" s="6"/>
      <c r="U4649" s="6"/>
      <c r="V4649" s="6"/>
    </row>
    <row r="4650" spans="1:46" x14ac:dyDescent="0.25">
      <c r="A4650" s="79"/>
      <c r="J4650" s="6">
        <v>12</v>
      </c>
      <c r="K4650" s="6"/>
      <c r="L4650" s="6"/>
      <c r="M4650" s="6"/>
      <c r="N4650" s="6"/>
      <c r="O4650" s="6"/>
      <c r="P4650" s="6"/>
      <c r="Q4650" s="6"/>
      <c r="R4650" s="6"/>
      <c r="S4650" s="6"/>
      <c r="T4650" s="6"/>
      <c r="U4650" s="6"/>
      <c r="V4650" s="6"/>
    </row>
    <row r="4651" spans="1:46" x14ac:dyDescent="0.25">
      <c r="A4651" s="79"/>
      <c r="J4651" s="6">
        <v>13</v>
      </c>
      <c r="K4651" s="6"/>
      <c r="L4651" s="6"/>
      <c r="M4651" s="6"/>
      <c r="N4651" s="6"/>
      <c r="O4651" s="6"/>
      <c r="P4651" s="6"/>
      <c r="Q4651" s="6"/>
      <c r="R4651" s="6"/>
      <c r="S4651" s="6"/>
      <c r="T4651" s="6"/>
      <c r="U4651" s="6"/>
      <c r="V4651" s="6"/>
    </row>
    <row r="4652" spans="1:46" x14ac:dyDescent="0.25">
      <c r="J4652" s="6">
        <v>14</v>
      </c>
      <c r="K4652" s="6"/>
      <c r="L4652" s="6"/>
      <c r="M4652" s="6"/>
      <c r="N4652" s="6"/>
      <c r="O4652" s="6"/>
      <c r="P4652" s="6"/>
      <c r="Q4652" s="6"/>
      <c r="R4652" s="6"/>
      <c r="S4652" s="6"/>
      <c r="T4652" s="6"/>
      <c r="U4652" s="6"/>
      <c r="V4652" s="6"/>
    </row>
    <row r="4653" spans="1:46" x14ac:dyDescent="0.25">
      <c r="A4653" s="80"/>
      <c r="J4653" s="6">
        <v>15</v>
      </c>
      <c r="K4653" s="6"/>
      <c r="L4653" s="6"/>
      <c r="M4653" s="6"/>
      <c r="N4653" s="6"/>
      <c r="O4653" s="6"/>
      <c r="P4653" s="6"/>
      <c r="Q4653" s="6"/>
      <c r="R4653" s="6"/>
      <c r="S4653" s="6"/>
      <c r="T4653" s="6"/>
      <c r="U4653" s="6"/>
      <c r="V4653" s="6"/>
    </row>
    <row r="4654" spans="1:46" ht="31.5" x14ac:dyDescent="0.25">
      <c r="A4654" s="64" t="s">
        <v>590</v>
      </c>
      <c r="J4654" s="6">
        <v>16</v>
      </c>
      <c r="K4654" s="6"/>
      <c r="L4654" s="6"/>
      <c r="M4654" s="6"/>
      <c r="N4654" s="6"/>
      <c r="O4654" s="6"/>
      <c r="P4654" s="6"/>
      <c r="Q4654" s="6"/>
      <c r="R4654" s="6"/>
      <c r="S4654" s="6"/>
      <c r="T4654" s="6"/>
      <c r="U4654" s="6"/>
      <c r="V4654" s="6"/>
    </row>
    <row r="4655" spans="1:46" x14ac:dyDescent="0.25">
      <c r="A4655" s="79"/>
      <c r="J4655" s="6">
        <v>17</v>
      </c>
      <c r="K4655" s="6"/>
      <c r="L4655" s="6"/>
      <c r="M4655" s="6"/>
      <c r="N4655" s="6"/>
      <c r="O4655" s="6"/>
      <c r="P4655" s="6"/>
      <c r="Q4655" s="6"/>
      <c r="R4655" s="6"/>
      <c r="S4655" s="6"/>
      <c r="T4655" s="6"/>
      <c r="U4655" s="6"/>
      <c r="V4655" s="6"/>
    </row>
    <row r="4656" spans="1:46" ht="25.5" x14ac:dyDescent="0.25">
      <c r="A4656" s="81" t="s">
        <v>595</v>
      </c>
      <c r="J4656" s="6">
        <v>18</v>
      </c>
      <c r="K4656" s="6"/>
      <c r="L4656" s="6"/>
      <c r="M4656" s="6"/>
      <c r="N4656" s="6"/>
      <c r="O4656" s="6"/>
      <c r="P4656" s="6"/>
      <c r="Q4656" s="6"/>
      <c r="R4656" s="6"/>
      <c r="S4656" s="6"/>
      <c r="T4656" s="6"/>
      <c r="U4656" s="6"/>
      <c r="V4656" s="6"/>
    </row>
    <row r="4657" spans="1:22" x14ac:dyDescent="0.25">
      <c r="A4657" s="81"/>
      <c r="J4657" s="6">
        <v>19</v>
      </c>
      <c r="K4657" s="6"/>
      <c r="L4657" s="6"/>
      <c r="M4657" s="6"/>
      <c r="N4657" s="6"/>
      <c r="O4657" s="6"/>
      <c r="P4657" s="6"/>
      <c r="Q4657" s="6"/>
      <c r="R4657" s="6"/>
      <c r="S4657" s="6"/>
      <c r="T4657" s="6"/>
      <c r="U4657" s="6"/>
      <c r="V4657" s="6"/>
    </row>
    <row r="4658" spans="1:22" ht="89.25" x14ac:dyDescent="0.25">
      <c r="A4658" s="81" t="s">
        <v>930</v>
      </c>
      <c r="J4658" s="6">
        <v>20</v>
      </c>
      <c r="K4658" s="6"/>
      <c r="L4658" s="6"/>
      <c r="M4658" s="6"/>
      <c r="N4658" s="6"/>
      <c r="O4658" s="6"/>
      <c r="P4658" s="6"/>
      <c r="Q4658" s="6"/>
      <c r="R4658" s="6"/>
      <c r="S4658" s="6"/>
      <c r="T4658" s="6"/>
      <c r="U4658" s="6"/>
      <c r="V4658" s="6"/>
    </row>
    <row r="4659" spans="1:22" x14ac:dyDescent="0.25">
      <c r="A4659" s="65"/>
      <c r="J4659" s="6">
        <v>21</v>
      </c>
      <c r="K4659" s="6"/>
      <c r="L4659" s="6"/>
      <c r="M4659" s="6"/>
      <c r="N4659" s="6"/>
      <c r="O4659" s="6"/>
      <c r="P4659" s="6"/>
      <c r="Q4659" s="6"/>
      <c r="R4659" s="6"/>
      <c r="S4659" s="6"/>
      <c r="T4659" s="6"/>
      <c r="U4659" s="6"/>
      <c r="V4659" s="6"/>
    </row>
    <row r="4660" spans="1:22" x14ac:dyDescent="0.25">
      <c r="A4660" s="65"/>
      <c r="J4660" s="6">
        <v>22</v>
      </c>
      <c r="K4660" s="6"/>
      <c r="L4660" s="6"/>
      <c r="M4660" s="6"/>
      <c r="N4660" s="6"/>
      <c r="O4660" s="6"/>
      <c r="P4660" s="6"/>
      <c r="Q4660" s="6"/>
      <c r="R4660" s="6"/>
      <c r="S4660" s="6"/>
      <c r="T4660" s="6"/>
      <c r="U4660" s="6"/>
      <c r="V4660" s="6"/>
    </row>
    <row r="4661" spans="1:22" ht="140.25" x14ac:dyDescent="0.25">
      <c r="A4661" s="96" t="s">
        <v>624</v>
      </c>
      <c r="B4661" s="97" t="s">
        <v>625</v>
      </c>
      <c r="J4661" s="6">
        <v>23</v>
      </c>
      <c r="K4661" s="6"/>
      <c r="L4661" s="6"/>
      <c r="M4661" s="6"/>
      <c r="N4661" s="6"/>
      <c r="O4661" s="6"/>
      <c r="P4661" s="6"/>
      <c r="Q4661" s="6"/>
      <c r="R4661" s="6"/>
      <c r="S4661" s="6"/>
      <c r="T4661" s="6"/>
      <c r="U4661" s="6"/>
      <c r="V4661" s="6"/>
    </row>
    <row r="4662" spans="1:22" ht="15.75" thickBot="1" x14ac:dyDescent="0.3">
      <c r="A4662" s="65"/>
      <c r="J4662" s="6">
        <v>24</v>
      </c>
      <c r="K4662" s="6"/>
      <c r="L4662" s="6"/>
      <c r="M4662" s="6"/>
      <c r="N4662" s="6"/>
      <c r="O4662" s="6"/>
      <c r="P4662" s="6"/>
      <c r="Q4662" s="6"/>
      <c r="R4662" s="6"/>
      <c r="S4662" s="6"/>
      <c r="T4662" s="6"/>
      <c r="U4662" s="6"/>
      <c r="V4662" s="6"/>
    </row>
    <row r="4663" spans="1:22" ht="15.75" thickBot="1" x14ac:dyDescent="0.3">
      <c r="A4663" s="88" t="s">
        <v>626</v>
      </c>
      <c r="B4663" s="89">
        <v>0.05</v>
      </c>
      <c r="J4663" s="6">
        <v>25</v>
      </c>
      <c r="K4663" s="6"/>
      <c r="L4663" s="6"/>
      <c r="M4663" s="6"/>
      <c r="N4663" s="6"/>
      <c r="O4663" s="6"/>
      <c r="P4663" s="6"/>
      <c r="Q4663" s="6"/>
      <c r="R4663" s="6"/>
      <c r="S4663" s="6"/>
      <c r="T4663" s="6"/>
      <c r="U4663" s="6"/>
      <c r="V4663" s="6"/>
    </row>
    <row r="4664" spans="1:22" ht="39" thickBot="1" x14ac:dyDescent="0.3">
      <c r="A4664" s="110" t="s">
        <v>627</v>
      </c>
      <c r="B4664" s="74">
        <v>18</v>
      </c>
      <c r="J4664" s="6">
        <v>26</v>
      </c>
      <c r="K4664" s="6"/>
      <c r="L4664" s="6"/>
      <c r="M4664" s="6"/>
      <c r="N4664" s="6"/>
      <c r="O4664" s="6"/>
      <c r="P4664" s="6"/>
      <c r="Q4664" s="6"/>
      <c r="R4664" s="6"/>
      <c r="S4664" s="6"/>
      <c r="T4664" s="6"/>
      <c r="U4664" s="6"/>
      <c r="V4664" s="6"/>
    </row>
    <row r="4665" spans="1:22" ht="39" thickBot="1" x14ac:dyDescent="0.3">
      <c r="A4665" s="110" t="s">
        <v>628</v>
      </c>
      <c r="B4665" s="74">
        <v>0.27632800000000002</v>
      </c>
      <c r="J4665" s="6">
        <v>27</v>
      </c>
      <c r="K4665" s="6"/>
      <c r="L4665" s="6"/>
      <c r="M4665" s="6"/>
      <c r="N4665" s="6"/>
      <c r="O4665" s="6"/>
      <c r="P4665" s="6"/>
      <c r="Q4665" s="6"/>
      <c r="R4665" s="6"/>
      <c r="S4665" s="6"/>
      <c r="T4665" s="6"/>
      <c r="U4665" s="6"/>
      <c r="V4665" s="6"/>
    </row>
    <row r="4666" spans="1:22" ht="64.5" thickBot="1" x14ac:dyDescent="0.3">
      <c r="A4666" s="110" t="s">
        <v>629</v>
      </c>
      <c r="B4666" s="74">
        <v>2.97105</v>
      </c>
      <c r="J4666" s="6">
        <v>28</v>
      </c>
      <c r="K4666" s="6"/>
      <c r="L4666" s="6"/>
      <c r="M4666" s="6"/>
      <c r="N4666" s="6"/>
      <c r="O4666" s="6"/>
      <c r="P4666" s="6"/>
      <c r="Q4666" s="6"/>
      <c r="R4666" s="6"/>
      <c r="S4666" s="6"/>
      <c r="T4666" s="6"/>
      <c r="U4666" s="6"/>
      <c r="V4666" s="6"/>
    </row>
    <row r="4667" spans="1:22" ht="38.25" x14ac:dyDescent="0.25">
      <c r="A4667" s="109" t="s">
        <v>630</v>
      </c>
      <c r="B4667" s="78">
        <v>0.39040000000000002</v>
      </c>
      <c r="J4667" s="6">
        <v>29</v>
      </c>
      <c r="K4667" s="6"/>
      <c r="L4667" s="6"/>
      <c r="M4667" s="6"/>
      <c r="N4667" s="6"/>
      <c r="O4667" s="6"/>
      <c r="P4667" s="6"/>
      <c r="Q4667" s="6"/>
      <c r="R4667" s="6"/>
      <c r="S4667" s="6"/>
      <c r="T4667" s="6"/>
      <c r="U4667" s="6"/>
      <c r="V4667" s="6"/>
    </row>
    <row r="4668" spans="1:22" ht="15.75" thickBot="1" x14ac:dyDescent="0.3">
      <c r="A4668" s="65"/>
      <c r="J4668" s="6">
        <v>30</v>
      </c>
      <c r="K4668" s="6"/>
      <c r="L4668" s="6"/>
      <c r="M4668" s="6"/>
      <c r="N4668" s="6"/>
      <c r="O4668" s="6"/>
      <c r="P4668" s="6"/>
      <c r="Q4668" s="6"/>
      <c r="R4668" s="6"/>
      <c r="S4668" s="6"/>
      <c r="T4668" s="6"/>
      <c r="U4668" s="6"/>
      <c r="V4668" s="6"/>
    </row>
    <row r="4669" spans="1:22" x14ac:dyDescent="0.25">
      <c r="A4669" s="254" t="s">
        <v>631</v>
      </c>
      <c r="B4669" s="255"/>
      <c r="C4669" s="255"/>
      <c r="D4669" s="255"/>
      <c r="J4669" s="6">
        <v>31</v>
      </c>
      <c r="K4669" s="6"/>
      <c r="L4669" s="6"/>
      <c r="M4669" s="6"/>
      <c r="N4669" s="6"/>
      <c r="O4669" s="6"/>
      <c r="P4669" s="6"/>
      <c r="Q4669" s="6"/>
      <c r="R4669" s="6"/>
      <c r="S4669" s="6"/>
      <c r="T4669" s="6"/>
      <c r="U4669" s="6"/>
      <c r="V4669" s="6"/>
    </row>
    <row r="4670" spans="1:22" x14ac:dyDescent="0.25">
      <c r="A4670" s="262" t="s">
        <v>632</v>
      </c>
      <c r="B4670" s="263"/>
      <c r="C4670" s="263"/>
      <c r="D4670" s="263"/>
      <c r="J4670" s="6">
        <v>32</v>
      </c>
      <c r="K4670" s="6"/>
      <c r="L4670" s="6"/>
      <c r="M4670" s="6"/>
      <c r="N4670" s="6"/>
      <c r="O4670" s="6"/>
      <c r="P4670" s="6"/>
      <c r="Q4670" s="6"/>
      <c r="R4670" s="6"/>
      <c r="S4670" s="6"/>
      <c r="T4670" s="6"/>
      <c r="U4670" s="6"/>
      <c r="V4670" s="6"/>
    </row>
    <row r="4671" spans="1:22" ht="15.75" thickBot="1" x14ac:dyDescent="0.3">
      <c r="A4671" s="256" t="s">
        <v>633</v>
      </c>
      <c r="B4671" s="257"/>
      <c r="C4671" s="257"/>
      <c r="D4671" s="257"/>
      <c r="J4671" s="6">
        <v>33</v>
      </c>
      <c r="K4671" s="6"/>
      <c r="L4671" s="6"/>
      <c r="M4671" s="6"/>
      <c r="N4671" s="6"/>
      <c r="O4671" s="6"/>
      <c r="P4671" s="6"/>
      <c r="Q4671" s="6"/>
      <c r="R4671" s="6"/>
      <c r="S4671" s="6"/>
      <c r="T4671" s="6"/>
      <c r="U4671" s="6"/>
      <c r="V4671" s="6"/>
    </row>
    <row r="4672" spans="1:22" ht="27" thickBot="1" x14ac:dyDescent="0.3">
      <c r="A4672" s="98" t="s">
        <v>634</v>
      </c>
      <c r="B4672" s="83" t="s">
        <v>635</v>
      </c>
      <c r="C4672" s="83" t="s">
        <v>566</v>
      </c>
      <c r="D4672" s="85" t="s">
        <v>592</v>
      </c>
      <c r="K4672" s="121" t="s">
        <v>1123</v>
      </c>
      <c r="L4672" s="121" t="s">
        <v>1124</v>
      </c>
      <c r="M4672" s="121" t="str">
        <f>A4658</f>
        <v>Prueba del rango estudentizado de Tukey (HSD) para PFSCM2</v>
      </c>
      <c r="N4672" s="120"/>
      <c r="S4672" s="122" t="str">
        <f>K4672</f>
        <v>Factor</v>
      </c>
      <c r="T4672" s="122" t="str">
        <f>L4672</f>
        <v>Nivel</v>
      </c>
      <c r="U4672" s="114"/>
      <c r="V4672" s="123"/>
    </row>
    <row r="4673" spans="1:22" ht="16.5" thickBot="1" x14ac:dyDescent="0.3">
      <c r="A4673" s="99" t="s">
        <v>592</v>
      </c>
      <c r="B4673" s="68">
        <v>1.1274999999999999</v>
      </c>
      <c r="C4673" s="68">
        <v>16</v>
      </c>
      <c r="D4673" s="86" t="s">
        <v>45</v>
      </c>
      <c r="J4673" s="6"/>
      <c r="K4673" s="228" t="s">
        <v>1125</v>
      </c>
      <c r="L4673" s="124" t="str">
        <f>D4673</f>
        <v>Con</v>
      </c>
      <c r="M4673" s="125">
        <f>B4673</f>
        <v>1.1274999999999999</v>
      </c>
      <c r="N4673" s="125" t="str">
        <f>A4673</f>
        <v>A</v>
      </c>
      <c r="S4673" s="230" t="str">
        <f>K4673</f>
        <v>Enmienda (A)</v>
      </c>
      <c r="T4673" s="126" t="str">
        <f>L4673</f>
        <v>Con</v>
      </c>
      <c r="U4673" s="127">
        <f>M4673</f>
        <v>1.1274999999999999</v>
      </c>
      <c r="V4673" s="128" t="str">
        <f>N4673</f>
        <v>A</v>
      </c>
    </row>
    <row r="4674" spans="1:22" ht="16.5" thickBot="1" x14ac:dyDescent="0.3">
      <c r="A4674" s="99" t="s">
        <v>592</v>
      </c>
      <c r="B4674" s="68"/>
      <c r="C4674" s="68"/>
      <c r="D4674" s="86"/>
      <c r="J4674" s="6"/>
      <c r="K4674" s="229"/>
      <c r="L4674" s="124" t="str">
        <f>D4675</f>
        <v>Sin</v>
      </c>
      <c r="M4674" s="125">
        <f>B4675</f>
        <v>0.92559999999999998</v>
      </c>
      <c r="N4674" s="125" t="str">
        <f>A4675</f>
        <v>A</v>
      </c>
      <c r="S4674" s="227"/>
      <c r="T4674" s="129" t="str">
        <f>L4674</f>
        <v>Sin</v>
      </c>
      <c r="U4674" s="130">
        <f>M4674</f>
        <v>0.92559999999999998</v>
      </c>
      <c r="V4674" s="131" t="str">
        <f>N4674</f>
        <v>A</v>
      </c>
    </row>
    <row r="4675" spans="1:22" x14ac:dyDescent="0.25">
      <c r="A4675" s="100" t="s">
        <v>592</v>
      </c>
      <c r="B4675" s="77">
        <v>0.92559999999999998</v>
      </c>
      <c r="C4675" s="77">
        <v>16</v>
      </c>
      <c r="D4675" s="87" t="s">
        <v>47</v>
      </c>
      <c r="J4675" s="6">
        <v>1</v>
      </c>
      <c r="K4675" s="6"/>
      <c r="L4675" s="6"/>
      <c r="M4675" s="6"/>
      <c r="N4675" s="6"/>
      <c r="O4675" s="6"/>
      <c r="P4675" s="6"/>
      <c r="Q4675" s="6"/>
      <c r="R4675" s="6"/>
      <c r="S4675" s="6"/>
      <c r="T4675" s="6"/>
      <c r="U4675" s="6"/>
      <c r="V4675" s="6"/>
    </row>
    <row r="4676" spans="1:22" x14ac:dyDescent="0.25">
      <c r="A4676" s="79"/>
      <c r="J4676" s="6">
        <v>2</v>
      </c>
      <c r="K4676" s="6"/>
      <c r="L4676" s="6"/>
      <c r="M4676" s="6"/>
      <c r="N4676" s="6"/>
      <c r="O4676" s="6"/>
      <c r="P4676" s="6"/>
      <c r="Q4676" s="6"/>
      <c r="R4676" s="6"/>
      <c r="S4676" s="6"/>
      <c r="T4676" s="6"/>
      <c r="U4676" s="6"/>
      <c r="V4676" s="6"/>
    </row>
    <row r="4677" spans="1:22" x14ac:dyDescent="0.25">
      <c r="A4677" s="79"/>
      <c r="J4677" s="6">
        <v>3</v>
      </c>
      <c r="K4677" s="6"/>
      <c r="L4677" s="6"/>
      <c r="M4677" s="6"/>
      <c r="N4677" s="6"/>
      <c r="O4677" s="6"/>
      <c r="P4677" s="6"/>
      <c r="Q4677" s="6"/>
      <c r="R4677" s="6"/>
      <c r="S4677" s="6"/>
      <c r="T4677" s="6"/>
      <c r="U4677" s="6"/>
      <c r="V4677" s="6"/>
    </row>
    <row r="4678" spans="1:22" x14ac:dyDescent="0.25">
      <c r="J4678" s="6">
        <v>4</v>
      </c>
      <c r="K4678" s="6"/>
      <c r="L4678" s="6"/>
      <c r="M4678" s="6"/>
      <c r="N4678" s="6"/>
      <c r="O4678" s="6"/>
      <c r="P4678" s="6"/>
      <c r="Q4678" s="6"/>
      <c r="R4678" s="6"/>
      <c r="S4678" s="6"/>
      <c r="T4678" s="6"/>
      <c r="U4678" s="6"/>
      <c r="V4678" s="6"/>
    </row>
    <row r="4679" spans="1:22" x14ac:dyDescent="0.25">
      <c r="A4679" s="80"/>
      <c r="J4679" s="6">
        <v>5</v>
      </c>
      <c r="K4679" s="6"/>
      <c r="L4679" s="6"/>
      <c r="M4679" s="6"/>
      <c r="N4679" s="6"/>
      <c r="O4679" s="6"/>
      <c r="P4679" s="6"/>
      <c r="Q4679" s="6"/>
      <c r="R4679" s="6"/>
      <c r="S4679" s="6"/>
      <c r="T4679" s="6"/>
      <c r="U4679" s="6"/>
      <c r="V4679" s="6"/>
    </row>
    <row r="4680" spans="1:22" ht="31.5" x14ac:dyDescent="0.25">
      <c r="A4680" s="64" t="s">
        <v>590</v>
      </c>
      <c r="J4680" s="6">
        <v>6</v>
      </c>
      <c r="K4680" s="6"/>
      <c r="L4680" s="6"/>
      <c r="M4680" s="6"/>
      <c r="N4680" s="6"/>
      <c r="O4680" s="6"/>
      <c r="P4680" s="6"/>
      <c r="Q4680" s="6"/>
      <c r="R4680" s="6"/>
      <c r="S4680" s="6"/>
      <c r="T4680" s="6"/>
      <c r="U4680" s="6"/>
      <c r="V4680" s="6"/>
    </row>
    <row r="4681" spans="1:22" x14ac:dyDescent="0.25">
      <c r="A4681" s="79"/>
      <c r="J4681" s="6">
        <v>7</v>
      </c>
      <c r="K4681" s="6"/>
      <c r="L4681" s="6"/>
      <c r="M4681" s="6"/>
      <c r="N4681" s="6"/>
      <c r="O4681" s="6"/>
      <c r="P4681" s="6"/>
      <c r="Q4681" s="6"/>
      <c r="R4681" s="6"/>
      <c r="S4681" s="6"/>
      <c r="T4681" s="6"/>
      <c r="U4681" s="6"/>
      <c r="V4681" s="6"/>
    </row>
    <row r="4682" spans="1:22" ht="25.5" x14ac:dyDescent="0.25">
      <c r="A4682" s="81" t="s">
        <v>595</v>
      </c>
      <c r="J4682" s="6">
        <v>8</v>
      </c>
      <c r="K4682" s="6"/>
      <c r="L4682" s="6"/>
      <c r="M4682" s="6"/>
      <c r="N4682" s="6"/>
      <c r="O4682" s="6"/>
      <c r="P4682" s="6"/>
      <c r="Q4682" s="6"/>
      <c r="R4682" s="6"/>
      <c r="S4682" s="6"/>
      <c r="T4682" s="6"/>
      <c r="U4682" s="6"/>
      <c r="V4682" s="6"/>
    </row>
    <row r="4683" spans="1:22" x14ac:dyDescent="0.25">
      <c r="A4683" s="81"/>
      <c r="J4683" s="6">
        <v>9</v>
      </c>
      <c r="K4683" s="6"/>
      <c r="L4683" s="6"/>
      <c r="M4683" s="6"/>
      <c r="N4683" s="6"/>
      <c r="O4683" s="6"/>
      <c r="P4683" s="6"/>
      <c r="Q4683" s="6"/>
      <c r="R4683" s="6"/>
      <c r="S4683" s="6"/>
      <c r="T4683" s="6"/>
      <c r="U4683" s="6"/>
      <c r="V4683" s="6"/>
    </row>
    <row r="4684" spans="1:22" x14ac:dyDescent="0.25">
      <c r="A4684" s="65"/>
      <c r="J4684" s="6">
        <v>10</v>
      </c>
      <c r="K4684" s="6"/>
      <c r="L4684" s="6"/>
      <c r="M4684" s="6"/>
      <c r="N4684" s="6"/>
      <c r="O4684" s="6"/>
      <c r="P4684" s="6"/>
      <c r="Q4684" s="6"/>
      <c r="R4684" s="6"/>
      <c r="S4684" s="6"/>
      <c r="T4684" s="6"/>
      <c r="U4684" s="6"/>
      <c r="V4684" s="6"/>
    </row>
    <row r="4685" spans="1:22" x14ac:dyDescent="0.25">
      <c r="A4685" s="65"/>
      <c r="J4685" s="6">
        <v>11</v>
      </c>
      <c r="K4685" s="6"/>
      <c r="L4685" s="6"/>
      <c r="M4685" s="6"/>
      <c r="N4685" s="6"/>
      <c r="O4685" s="6"/>
      <c r="P4685" s="6"/>
      <c r="Q4685" s="6"/>
      <c r="R4685" s="6"/>
      <c r="S4685" s="6"/>
      <c r="T4685" s="6"/>
      <c r="U4685" s="6"/>
      <c r="V4685" s="6"/>
    </row>
    <row r="4686" spans="1:22" x14ac:dyDescent="0.25">
      <c r="A4686" s="79"/>
      <c r="J4686" s="6">
        <v>12</v>
      </c>
      <c r="K4686" s="6"/>
      <c r="L4686" s="6"/>
      <c r="M4686" s="6"/>
      <c r="N4686" s="6"/>
      <c r="O4686" s="6"/>
      <c r="P4686" s="6"/>
      <c r="Q4686" s="6"/>
      <c r="R4686" s="6"/>
      <c r="S4686" s="6"/>
      <c r="T4686" s="6"/>
      <c r="U4686" s="6"/>
      <c r="V4686" s="6"/>
    </row>
    <row r="4687" spans="1:22" x14ac:dyDescent="0.25">
      <c r="A4687" s="79"/>
      <c r="J4687" s="6">
        <v>13</v>
      </c>
      <c r="K4687" s="6"/>
      <c r="L4687" s="6"/>
      <c r="M4687" s="6"/>
      <c r="N4687" s="6"/>
      <c r="O4687" s="6"/>
      <c r="P4687" s="6"/>
      <c r="Q4687" s="6"/>
      <c r="R4687" s="6"/>
      <c r="S4687" s="6"/>
      <c r="T4687" s="6"/>
      <c r="U4687" s="6"/>
      <c r="V4687" s="6"/>
    </row>
    <row r="4688" spans="1:22" x14ac:dyDescent="0.25">
      <c r="J4688" s="6">
        <v>14</v>
      </c>
      <c r="K4688" s="6"/>
      <c r="L4688" s="6"/>
      <c r="M4688" s="6"/>
      <c r="N4688" s="6"/>
      <c r="O4688" s="6"/>
      <c r="P4688" s="6"/>
      <c r="Q4688" s="6"/>
      <c r="R4688" s="6"/>
      <c r="S4688" s="6"/>
      <c r="T4688" s="6"/>
      <c r="U4688" s="6"/>
      <c r="V4688" s="6"/>
    </row>
    <row r="4689" spans="1:22" x14ac:dyDescent="0.25">
      <c r="A4689" s="80"/>
      <c r="J4689" s="6">
        <v>15</v>
      </c>
      <c r="K4689" s="6"/>
      <c r="L4689" s="6"/>
      <c r="M4689" s="6"/>
      <c r="N4689" s="6"/>
      <c r="O4689" s="6"/>
      <c r="P4689" s="6"/>
      <c r="Q4689" s="6"/>
      <c r="R4689" s="6"/>
      <c r="S4689" s="6"/>
      <c r="T4689" s="6"/>
      <c r="U4689" s="6"/>
      <c r="V4689" s="6"/>
    </row>
    <row r="4690" spans="1:22" ht="31.5" x14ac:dyDescent="0.25">
      <c r="A4690" s="64" t="s">
        <v>590</v>
      </c>
      <c r="J4690" s="6">
        <v>16</v>
      </c>
      <c r="K4690" s="6"/>
      <c r="L4690" s="6"/>
      <c r="M4690" s="6"/>
      <c r="N4690" s="6"/>
      <c r="O4690" s="6"/>
      <c r="P4690" s="6"/>
      <c r="Q4690" s="6"/>
      <c r="R4690" s="6"/>
      <c r="S4690" s="6"/>
      <c r="T4690" s="6"/>
      <c r="U4690" s="6"/>
      <c r="V4690" s="6"/>
    </row>
    <row r="4691" spans="1:22" x14ac:dyDescent="0.25">
      <c r="A4691" s="79"/>
      <c r="J4691" s="6">
        <v>17</v>
      </c>
      <c r="K4691" s="6"/>
      <c r="L4691" s="6"/>
      <c r="M4691" s="6"/>
      <c r="N4691" s="6"/>
      <c r="O4691" s="6"/>
      <c r="P4691" s="6"/>
      <c r="Q4691" s="6"/>
      <c r="R4691" s="6"/>
      <c r="S4691" s="6"/>
      <c r="T4691" s="6"/>
      <c r="U4691" s="6"/>
      <c r="V4691" s="6"/>
    </row>
    <row r="4692" spans="1:22" ht="25.5" x14ac:dyDescent="0.25">
      <c r="A4692" s="81" t="s">
        <v>595</v>
      </c>
      <c r="J4692" s="6">
        <v>18</v>
      </c>
      <c r="K4692" s="6"/>
      <c r="L4692" s="6"/>
      <c r="M4692" s="6"/>
      <c r="N4692" s="6"/>
      <c r="O4692" s="6"/>
      <c r="P4692" s="6"/>
      <c r="Q4692" s="6"/>
      <c r="R4692" s="6"/>
      <c r="S4692" s="6"/>
      <c r="T4692" s="6"/>
      <c r="U4692" s="6"/>
      <c r="V4692" s="6"/>
    </row>
    <row r="4693" spans="1:22" x14ac:dyDescent="0.25">
      <c r="A4693" s="81"/>
      <c r="J4693" s="6">
        <v>19</v>
      </c>
      <c r="K4693" s="6"/>
      <c r="L4693" s="6"/>
      <c r="M4693" s="6"/>
      <c r="N4693" s="6"/>
      <c r="O4693" s="6"/>
      <c r="P4693" s="6"/>
      <c r="Q4693" s="6"/>
      <c r="R4693" s="6"/>
      <c r="S4693" s="6"/>
      <c r="T4693" s="6"/>
      <c r="U4693" s="6"/>
      <c r="V4693" s="6"/>
    </row>
    <row r="4694" spans="1:22" ht="89.25" x14ac:dyDescent="0.25">
      <c r="A4694" s="81" t="s">
        <v>931</v>
      </c>
      <c r="J4694" s="6">
        <v>20</v>
      </c>
      <c r="K4694" s="6"/>
      <c r="L4694" s="6"/>
      <c r="M4694" s="6"/>
      <c r="N4694" s="6"/>
      <c r="O4694" s="6"/>
      <c r="P4694" s="6"/>
      <c r="Q4694" s="6"/>
      <c r="R4694" s="6"/>
      <c r="S4694" s="6"/>
      <c r="T4694" s="6"/>
      <c r="U4694" s="6"/>
      <c r="V4694" s="6"/>
    </row>
    <row r="4695" spans="1:22" x14ac:dyDescent="0.25">
      <c r="A4695" s="65"/>
      <c r="J4695" s="6">
        <v>21</v>
      </c>
      <c r="K4695" s="6"/>
      <c r="L4695" s="6"/>
      <c r="M4695" s="6"/>
      <c r="N4695" s="6"/>
      <c r="O4695" s="6"/>
      <c r="P4695" s="6"/>
      <c r="Q4695" s="6"/>
      <c r="R4695" s="6"/>
      <c r="S4695" s="6"/>
      <c r="T4695" s="6"/>
      <c r="U4695" s="6"/>
      <c r="V4695" s="6"/>
    </row>
    <row r="4696" spans="1:22" x14ac:dyDescent="0.25">
      <c r="A4696" s="65"/>
      <c r="J4696" s="6">
        <v>22</v>
      </c>
      <c r="K4696" s="6"/>
      <c r="L4696" s="6"/>
      <c r="M4696" s="6"/>
      <c r="N4696" s="6"/>
      <c r="O4696" s="6"/>
      <c r="P4696" s="6"/>
      <c r="Q4696" s="6"/>
      <c r="R4696" s="6"/>
      <c r="S4696" s="6"/>
      <c r="T4696" s="6"/>
      <c r="U4696" s="6"/>
      <c r="V4696" s="6"/>
    </row>
    <row r="4697" spans="1:22" ht="140.25" x14ac:dyDescent="0.25">
      <c r="A4697" s="96" t="s">
        <v>624</v>
      </c>
      <c r="B4697" s="97" t="s">
        <v>625</v>
      </c>
      <c r="J4697" s="6">
        <v>23</v>
      </c>
      <c r="K4697" s="6"/>
      <c r="L4697" s="6"/>
      <c r="M4697" s="6"/>
      <c r="N4697" s="6"/>
      <c r="O4697" s="6"/>
      <c r="P4697" s="6"/>
      <c r="Q4697" s="6"/>
      <c r="R4697" s="6"/>
      <c r="S4697" s="6"/>
      <c r="T4697" s="6"/>
      <c r="U4697" s="6"/>
      <c r="V4697" s="6"/>
    </row>
    <row r="4698" spans="1:22" ht="15.75" thickBot="1" x14ac:dyDescent="0.3">
      <c r="A4698" s="65"/>
      <c r="J4698" s="6">
        <v>24</v>
      </c>
      <c r="K4698" s="6"/>
      <c r="L4698" s="6"/>
      <c r="M4698" s="6"/>
      <c r="N4698" s="6"/>
      <c r="O4698" s="6"/>
      <c r="P4698" s="6"/>
      <c r="Q4698" s="6"/>
      <c r="R4698" s="6"/>
      <c r="S4698" s="6"/>
      <c r="T4698" s="6"/>
      <c r="U4698" s="6"/>
      <c r="V4698" s="6"/>
    </row>
    <row r="4699" spans="1:22" ht="15.75" thickBot="1" x14ac:dyDescent="0.3">
      <c r="A4699" s="88" t="s">
        <v>626</v>
      </c>
      <c r="B4699" s="89">
        <v>0.05</v>
      </c>
      <c r="J4699" s="6">
        <v>25</v>
      </c>
      <c r="K4699" s="6"/>
      <c r="L4699" s="6"/>
      <c r="M4699" s="6"/>
      <c r="N4699" s="6"/>
      <c r="O4699" s="6"/>
      <c r="P4699" s="6"/>
      <c r="Q4699" s="6"/>
      <c r="R4699" s="6"/>
      <c r="S4699" s="6"/>
      <c r="T4699" s="6"/>
      <c r="U4699" s="6"/>
      <c r="V4699" s="6"/>
    </row>
    <row r="4700" spans="1:22" ht="39" thickBot="1" x14ac:dyDescent="0.3">
      <c r="A4700" s="110" t="s">
        <v>627</v>
      </c>
      <c r="B4700" s="74">
        <v>18</v>
      </c>
      <c r="J4700" s="6">
        <v>26</v>
      </c>
      <c r="K4700" s="6"/>
      <c r="L4700" s="6"/>
      <c r="M4700" s="6"/>
      <c r="N4700" s="6"/>
      <c r="O4700" s="6"/>
      <c r="P4700" s="6"/>
      <c r="Q4700" s="6"/>
      <c r="R4700" s="6"/>
      <c r="S4700" s="6"/>
      <c r="T4700" s="6"/>
      <c r="U4700" s="6"/>
      <c r="V4700" s="6"/>
    </row>
    <row r="4701" spans="1:22" ht="39" thickBot="1" x14ac:dyDescent="0.3">
      <c r="A4701" s="110" t="s">
        <v>628</v>
      </c>
      <c r="B4701" s="74">
        <v>0.245003</v>
      </c>
      <c r="J4701" s="6">
        <v>27</v>
      </c>
      <c r="K4701" s="6"/>
      <c r="L4701" s="6"/>
      <c r="M4701" s="6"/>
      <c r="N4701" s="6"/>
      <c r="O4701" s="6"/>
      <c r="P4701" s="6"/>
      <c r="Q4701" s="6"/>
      <c r="R4701" s="6"/>
      <c r="S4701" s="6"/>
      <c r="T4701" s="6"/>
      <c r="U4701" s="6"/>
      <c r="V4701" s="6"/>
    </row>
    <row r="4702" spans="1:22" ht="64.5" thickBot="1" x14ac:dyDescent="0.3">
      <c r="A4702" s="110" t="s">
        <v>629</v>
      </c>
      <c r="B4702" s="74">
        <v>2.97105</v>
      </c>
      <c r="J4702" s="6">
        <v>28</v>
      </c>
      <c r="K4702" s="6"/>
      <c r="L4702" s="6"/>
      <c r="M4702" s="6"/>
      <c r="N4702" s="6"/>
      <c r="O4702" s="6"/>
      <c r="P4702" s="6"/>
      <c r="Q4702" s="6"/>
      <c r="R4702" s="6"/>
      <c r="S4702" s="6"/>
      <c r="T4702" s="6"/>
      <c r="U4702" s="6"/>
      <c r="V4702" s="6"/>
    </row>
    <row r="4703" spans="1:22" ht="38.25" x14ac:dyDescent="0.25">
      <c r="A4703" s="109" t="s">
        <v>630</v>
      </c>
      <c r="B4703" s="78">
        <v>0.36770000000000003</v>
      </c>
      <c r="J4703" s="6">
        <v>29</v>
      </c>
      <c r="K4703" s="6"/>
      <c r="L4703" s="6"/>
      <c r="M4703" s="6"/>
      <c r="N4703" s="6"/>
      <c r="O4703" s="6"/>
      <c r="P4703" s="6"/>
      <c r="Q4703" s="6"/>
      <c r="R4703" s="6"/>
      <c r="S4703" s="6"/>
      <c r="T4703" s="6"/>
      <c r="U4703" s="6"/>
      <c r="V4703" s="6"/>
    </row>
    <row r="4704" spans="1:22" ht="15.75" thickBot="1" x14ac:dyDescent="0.3">
      <c r="A4704" s="65"/>
      <c r="J4704" s="6">
        <v>30</v>
      </c>
      <c r="K4704" s="6"/>
      <c r="L4704" s="6"/>
      <c r="M4704" s="6"/>
      <c r="N4704" s="6"/>
      <c r="O4704" s="6"/>
      <c r="P4704" s="6"/>
      <c r="Q4704" s="6"/>
      <c r="R4704" s="6"/>
      <c r="S4704" s="6"/>
      <c r="T4704" s="6"/>
      <c r="U4704" s="6"/>
      <c r="V4704" s="6"/>
    </row>
    <row r="4705" spans="1:22" x14ac:dyDescent="0.25">
      <c r="A4705" s="254" t="s">
        <v>631</v>
      </c>
      <c r="B4705" s="255"/>
      <c r="C4705" s="255"/>
      <c r="D4705" s="255"/>
      <c r="J4705" s="6">
        <v>31</v>
      </c>
      <c r="K4705" s="6"/>
      <c r="L4705" s="6"/>
      <c r="M4705" s="6"/>
      <c r="N4705" s="6"/>
      <c r="O4705" s="6"/>
      <c r="P4705" s="6"/>
      <c r="Q4705" s="6"/>
      <c r="R4705" s="6"/>
      <c r="S4705" s="6"/>
      <c r="T4705" s="6"/>
      <c r="U4705" s="6"/>
      <c r="V4705" s="6"/>
    </row>
    <row r="4706" spans="1:22" x14ac:dyDescent="0.25">
      <c r="A4706" s="262" t="s">
        <v>632</v>
      </c>
      <c r="B4706" s="263"/>
      <c r="C4706" s="263"/>
      <c r="D4706" s="263"/>
      <c r="J4706" s="6">
        <v>32</v>
      </c>
      <c r="K4706" s="6"/>
      <c r="L4706" s="6"/>
      <c r="M4706" s="6"/>
      <c r="N4706" s="6"/>
      <c r="O4706" s="6"/>
      <c r="P4706" s="6"/>
      <c r="Q4706" s="6"/>
      <c r="R4706" s="6"/>
      <c r="S4706" s="6"/>
      <c r="T4706" s="6"/>
      <c r="U4706" s="6"/>
      <c r="V4706" s="6"/>
    </row>
    <row r="4707" spans="1:22" ht="15.75" thickBot="1" x14ac:dyDescent="0.3">
      <c r="A4707" s="256" t="s">
        <v>633</v>
      </c>
      <c r="B4707" s="257"/>
      <c r="C4707" s="257"/>
      <c r="D4707" s="257"/>
      <c r="J4707" s="6">
        <v>33</v>
      </c>
      <c r="K4707" s="6"/>
      <c r="L4707" s="6"/>
      <c r="M4707" s="6"/>
      <c r="N4707" s="6"/>
      <c r="O4707" s="6"/>
      <c r="P4707" s="6"/>
      <c r="Q4707" s="6"/>
      <c r="R4707" s="6"/>
      <c r="S4707" s="6"/>
      <c r="T4707" s="6"/>
      <c r="U4707" s="6"/>
      <c r="V4707" s="6"/>
    </row>
    <row r="4708" spans="1:22" ht="27" thickBot="1" x14ac:dyDescent="0.3">
      <c r="A4708" s="98" t="s">
        <v>634</v>
      </c>
      <c r="B4708" s="83" t="s">
        <v>635</v>
      </c>
      <c r="C4708" s="83" t="s">
        <v>566</v>
      </c>
      <c r="D4708" s="85" t="s">
        <v>592</v>
      </c>
      <c r="K4708" s="121" t="s">
        <v>1123</v>
      </c>
      <c r="L4708" s="121" t="s">
        <v>1124</v>
      </c>
      <c r="M4708" s="121" t="str">
        <f>A4694</f>
        <v>Prueba del rango estudentizado de Tukey (HSD) para PFSCM3</v>
      </c>
      <c r="N4708" s="120"/>
      <c r="S4708" s="122" t="str">
        <f>K4708</f>
        <v>Factor</v>
      </c>
      <c r="T4708" s="122" t="str">
        <f>L4708</f>
        <v>Nivel</v>
      </c>
      <c r="U4708" s="114"/>
      <c r="V4708" s="123"/>
    </row>
    <row r="4709" spans="1:22" ht="16.5" thickBot="1" x14ac:dyDescent="0.3">
      <c r="A4709" s="99" t="s">
        <v>592</v>
      </c>
      <c r="B4709" s="68">
        <v>1.0919000000000001</v>
      </c>
      <c r="C4709" s="68">
        <v>16</v>
      </c>
      <c r="D4709" s="86" t="s">
        <v>47</v>
      </c>
      <c r="J4709" s="6"/>
      <c r="K4709" s="228" t="s">
        <v>1125</v>
      </c>
      <c r="L4709" s="124" t="str">
        <f>D4709</f>
        <v>Sin</v>
      </c>
      <c r="M4709" s="125">
        <f>B4709</f>
        <v>1.0919000000000001</v>
      </c>
      <c r="N4709" s="125" t="str">
        <f>A4709</f>
        <v>A</v>
      </c>
      <c r="S4709" s="230" t="str">
        <f>K4709</f>
        <v>Enmienda (A)</v>
      </c>
      <c r="T4709" s="126" t="str">
        <f>L4709</f>
        <v>Sin</v>
      </c>
      <c r="U4709" s="127">
        <f>M4709</f>
        <v>1.0919000000000001</v>
      </c>
      <c r="V4709" s="128" t="str">
        <f>N4709</f>
        <v>A</v>
      </c>
    </row>
    <row r="4710" spans="1:22" ht="16.5" thickBot="1" x14ac:dyDescent="0.3">
      <c r="A4710" s="99" t="s">
        <v>592</v>
      </c>
      <c r="B4710" s="68"/>
      <c r="C4710" s="68"/>
      <c r="D4710" s="86"/>
      <c r="J4710" s="6"/>
      <c r="K4710" s="229"/>
      <c r="L4710" s="124" t="str">
        <f>D4711</f>
        <v>Con</v>
      </c>
      <c r="M4710" s="125">
        <f>B4711</f>
        <v>1.0881000000000001</v>
      </c>
      <c r="N4710" s="125" t="str">
        <f>A4711</f>
        <v>A</v>
      </c>
      <c r="S4710" s="227"/>
      <c r="T4710" s="129" t="str">
        <f>L4710</f>
        <v>Con</v>
      </c>
      <c r="U4710" s="130">
        <f>M4710</f>
        <v>1.0881000000000001</v>
      </c>
      <c r="V4710" s="131" t="str">
        <f>N4710</f>
        <v>A</v>
      </c>
    </row>
    <row r="4711" spans="1:22" x14ac:dyDescent="0.25">
      <c r="A4711" s="100" t="s">
        <v>592</v>
      </c>
      <c r="B4711" s="77">
        <v>1.0881000000000001</v>
      </c>
      <c r="C4711" s="77">
        <v>16</v>
      </c>
      <c r="D4711" s="87" t="s">
        <v>45</v>
      </c>
      <c r="J4711" s="6">
        <v>1</v>
      </c>
      <c r="K4711" s="6"/>
      <c r="L4711" s="6"/>
      <c r="M4711" s="6"/>
      <c r="N4711" s="6"/>
      <c r="O4711" s="6"/>
      <c r="P4711" s="6"/>
      <c r="Q4711" s="6"/>
      <c r="R4711" s="6"/>
      <c r="S4711" s="6"/>
      <c r="T4711" s="6"/>
      <c r="U4711" s="6"/>
      <c r="V4711" s="6"/>
    </row>
    <row r="4712" spans="1:22" x14ac:dyDescent="0.25">
      <c r="A4712" s="79"/>
      <c r="J4712" s="6">
        <v>2</v>
      </c>
      <c r="K4712" s="6"/>
      <c r="L4712" s="6"/>
      <c r="M4712" s="6"/>
      <c r="N4712" s="6"/>
      <c r="O4712" s="6"/>
      <c r="P4712" s="6"/>
      <c r="Q4712" s="6"/>
      <c r="R4712" s="6"/>
      <c r="S4712" s="6"/>
      <c r="T4712" s="6"/>
      <c r="U4712" s="6"/>
      <c r="V4712" s="6"/>
    </row>
    <row r="4713" spans="1:22" x14ac:dyDescent="0.25">
      <c r="A4713" s="79"/>
      <c r="J4713" s="6">
        <v>3</v>
      </c>
      <c r="K4713" s="6"/>
      <c r="L4713" s="6"/>
      <c r="M4713" s="6"/>
      <c r="N4713" s="6"/>
      <c r="O4713" s="6"/>
      <c r="P4713" s="6"/>
      <c r="Q4713" s="6"/>
      <c r="R4713" s="6"/>
      <c r="S4713" s="6"/>
      <c r="T4713" s="6"/>
      <c r="U4713" s="6"/>
      <c r="V4713" s="6"/>
    </row>
    <row r="4714" spans="1:22" x14ac:dyDescent="0.25">
      <c r="J4714" s="6">
        <v>4</v>
      </c>
      <c r="K4714" s="6"/>
      <c r="L4714" s="6"/>
      <c r="M4714" s="6"/>
      <c r="N4714" s="6"/>
      <c r="O4714" s="6"/>
      <c r="P4714" s="6"/>
      <c r="Q4714" s="6"/>
      <c r="R4714" s="6"/>
      <c r="S4714" s="6"/>
      <c r="T4714" s="6"/>
      <c r="U4714" s="6"/>
      <c r="V4714" s="6"/>
    </row>
    <row r="4715" spans="1:22" x14ac:dyDescent="0.25">
      <c r="A4715" s="80"/>
      <c r="J4715" s="6">
        <v>5</v>
      </c>
      <c r="K4715" s="6"/>
      <c r="L4715" s="6"/>
      <c r="M4715" s="6"/>
      <c r="N4715" s="6"/>
      <c r="O4715" s="6"/>
      <c r="P4715" s="6"/>
      <c r="Q4715" s="6"/>
      <c r="R4715" s="6"/>
      <c r="S4715" s="6"/>
      <c r="T4715" s="6"/>
      <c r="U4715" s="6"/>
      <c r="V4715" s="6"/>
    </row>
    <row r="4716" spans="1:22" ht="31.5" x14ac:dyDescent="0.25">
      <c r="A4716" s="64" t="s">
        <v>590</v>
      </c>
      <c r="J4716" s="6">
        <v>6</v>
      </c>
      <c r="K4716" s="6"/>
      <c r="L4716" s="6"/>
      <c r="M4716" s="6"/>
      <c r="N4716" s="6"/>
      <c r="O4716" s="6"/>
      <c r="P4716" s="6"/>
      <c r="Q4716" s="6"/>
      <c r="R4716" s="6"/>
      <c r="S4716" s="6"/>
      <c r="T4716" s="6"/>
      <c r="U4716" s="6"/>
      <c r="V4716" s="6"/>
    </row>
    <row r="4717" spans="1:22" x14ac:dyDescent="0.25">
      <c r="A4717" s="79"/>
      <c r="J4717" s="6">
        <v>7</v>
      </c>
      <c r="K4717" s="6"/>
      <c r="L4717" s="6"/>
      <c r="M4717" s="6"/>
      <c r="N4717" s="6"/>
      <c r="O4717" s="6"/>
      <c r="P4717" s="6"/>
      <c r="Q4717" s="6"/>
      <c r="R4717" s="6"/>
      <c r="S4717" s="6"/>
      <c r="T4717" s="6"/>
      <c r="U4717" s="6"/>
      <c r="V4717" s="6"/>
    </row>
    <row r="4718" spans="1:22" ht="25.5" x14ac:dyDescent="0.25">
      <c r="A4718" s="81" t="s">
        <v>595</v>
      </c>
      <c r="J4718" s="6">
        <v>8</v>
      </c>
      <c r="K4718" s="6"/>
      <c r="L4718" s="6"/>
      <c r="M4718" s="6"/>
      <c r="N4718" s="6"/>
      <c r="O4718" s="6"/>
      <c r="P4718" s="6"/>
      <c r="Q4718" s="6"/>
      <c r="R4718" s="6"/>
      <c r="S4718" s="6"/>
      <c r="T4718" s="6"/>
      <c r="U4718" s="6"/>
      <c r="V4718" s="6"/>
    </row>
    <row r="4719" spans="1:22" x14ac:dyDescent="0.25">
      <c r="A4719" s="81"/>
      <c r="J4719" s="6">
        <v>9</v>
      </c>
      <c r="K4719" s="6"/>
      <c r="L4719" s="6"/>
      <c r="M4719" s="6"/>
      <c r="N4719" s="6"/>
      <c r="O4719" s="6"/>
      <c r="P4719" s="6"/>
      <c r="Q4719" s="6"/>
      <c r="R4719" s="6"/>
      <c r="S4719" s="6"/>
      <c r="T4719" s="6"/>
      <c r="U4719" s="6"/>
      <c r="V4719" s="6"/>
    </row>
    <row r="4720" spans="1:22" x14ac:dyDescent="0.25">
      <c r="A4720" s="65"/>
      <c r="J4720" s="6">
        <v>10</v>
      </c>
      <c r="K4720" s="6"/>
      <c r="L4720" s="6"/>
      <c r="M4720" s="6"/>
      <c r="N4720" s="6"/>
      <c r="O4720" s="6"/>
      <c r="P4720" s="6"/>
      <c r="Q4720" s="6"/>
      <c r="R4720" s="6"/>
      <c r="S4720" s="6"/>
      <c r="T4720" s="6"/>
      <c r="U4720" s="6"/>
      <c r="V4720" s="6"/>
    </row>
    <row r="4721" spans="1:22" x14ac:dyDescent="0.25">
      <c r="A4721" s="65"/>
      <c r="J4721" s="6">
        <v>11</v>
      </c>
      <c r="K4721" s="6"/>
      <c r="L4721" s="6"/>
      <c r="M4721" s="6"/>
      <c r="N4721" s="6"/>
      <c r="O4721" s="6"/>
      <c r="P4721" s="6"/>
      <c r="Q4721" s="6"/>
      <c r="R4721" s="6"/>
      <c r="S4721" s="6"/>
      <c r="T4721" s="6"/>
      <c r="U4721" s="6"/>
      <c r="V4721" s="6"/>
    </row>
    <row r="4722" spans="1:22" x14ac:dyDescent="0.25">
      <c r="A4722" s="79"/>
      <c r="J4722" s="6">
        <v>12</v>
      </c>
      <c r="K4722" s="6"/>
      <c r="L4722" s="6"/>
      <c r="M4722" s="6"/>
      <c r="N4722" s="6"/>
      <c r="O4722" s="6"/>
      <c r="P4722" s="6"/>
      <c r="Q4722" s="6"/>
      <c r="R4722" s="6"/>
      <c r="S4722" s="6"/>
      <c r="T4722" s="6"/>
      <c r="U4722" s="6"/>
      <c r="V4722" s="6"/>
    </row>
    <row r="4723" spans="1:22" x14ac:dyDescent="0.25">
      <c r="A4723" s="79"/>
      <c r="J4723" s="6">
        <v>13</v>
      </c>
      <c r="K4723" s="6"/>
      <c r="L4723" s="6"/>
      <c r="M4723" s="6"/>
      <c r="N4723" s="6"/>
      <c r="O4723" s="6"/>
      <c r="P4723" s="6"/>
      <c r="Q4723" s="6"/>
      <c r="R4723" s="6"/>
      <c r="S4723" s="6"/>
      <c r="T4723" s="6"/>
      <c r="U4723" s="6"/>
      <c r="V4723" s="6"/>
    </row>
    <row r="4724" spans="1:22" x14ac:dyDescent="0.25">
      <c r="J4724" s="6">
        <v>14</v>
      </c>
      <c r="K4724" s="6"/>
      <c r="L4724" s="6"/>
      <c r="M4724" s="6"/>
      <c r="N4724" s="6"/>
      <c r="O4724" s="6"/>
      <c r="P4724" s="6"/>
      <c r="Q4724" s="6"/>
      <c r="R4724" s="6"/>
      <c r="S4724" s="6"/>
      <c r="T4724" s="6"/>
      <c r="U4724" s="6"/>
      <c r="V4724" s="6"/>
    </row>
    <row r="4725" spans="1:22" x14ac:dyDescent="0.25">
      <c r="A4725" s="80"/>
      <c r="J4725" s="6">
        <v>15</v>
      </c>
      <c r="K4725" s="6"/>
      <c r="L4725" s="6"/>
      <c r="M4725" s="6"/>
      <c r="N4725" s="6"/>
      <c r="O4725" s="6"/>
      <c r="P4725" s="6"/>
      <c r="Q4725" s="6"/>
      <c r="R4725" s="6"/>
      <c r="S4725" s="6"/>
      <c r="T4725" s="6"/>
      <c r="U4725" s="6"/>
      <c r="V4725" s="6"/>
    </row>
    <row r="4726" spans="1:22" ht="31.5" x14ac:dyDescent="0.25">
      <c r="A4726" s="64" t="s">
        <v>590</v>
      </c>
      <c r="J4726" s="6">
        <v>16</v>
      </c>
      <c r="K4726" s="6"/>
      <c r="L4726" s="6"/>
      <c r="M4726" s="6"/>
      <c r="N4726" s="6"/>
      <c r="O4726" s="6"/>
      <c r="P4726" s="6"/>
      <c r="Q4726" s="6"/>
      <c r="R4726" s="6"/>
      <c r="S4726" s="6"/>
      <c r="T4726" s="6"/>
      <c r="U4726" s="6"/>
      <c r="V4726" s="6"/>
    </row>
    <row r="4727" spans="1:22" x14ac:dyDescent="0.25">
      <c r="A4727" s="79"/>
      <c r="J4727" s="6">
        <v>17</v>
      </c>
      <c r="K4727" s="6"/>
      <c r="L4727" s="6"/>
      <c r="M4727" s="6"/>
      <c r="N4727" s="6"/>
      <c r="O4727" s="6"/>
      <c r="P4727" s="6"/>
      <c r="Q4727" s="6"/>
      <c r="R4727" s="6"/>
      <c r="S4727" s="6"/>
      <c r="T4727" s="6"/>
      <c r="U4727" s="6"/>
      <c r="V4727" s="6"/>
    </row>
    <row r="4728" spans="1:22" ht="25.5" x14ac:dyDescent="0.25">
      <c r="A4728" s="81" t="s">
        <v>595</v>
      </c>
      <c r="J4728" s="6">
        <v>18</v>
      </c>
      <c r="K4728" s="6"/>
      <c r="L4728" s="6"/>
      <c r="M4728" s="6"/>
      <c r="N4728" s="6"/>
      <c r="O4728" s="6"/>
      <c r="P4728" s="6"/>
      <c r="Q4728" s="6"/>
      <c r="R4728" s="6"/>
      <c r="S4728" s="6"/>
      <c r="T4728" s="6"/>
      <c r="U4728" s="6"/>
      <c r="V4728" s="6"/>
    </row>
    <row r="4729" spans="1:22" x14ac:dyDescent="0.25">
      <c r="A4729" s="81"/>
      <c r="J4729" s="6">
        <v>19</v>
      </c>
      <c r="K4729" s="6"/>
      <c r="L4729" s="6"/>
      <c r="M4729" s="6"/>
      <c r="N4729" s="6"/>
      <c r="O4729" s="6"/>
      <c r="P4729" s="6"/>
      <c r="Q4729" s="6"/>
      <c r="R4729" s="6"/>
      <c r="S4729" s="6"/>
      <c r="T4729" s="6"/>
      <c r="U4729" s="6"/>
      <c r="V4729" s="6"/>
    </row>
    <row r="4730" spans="1:22" ht="89.25" x14ac:dyDescent="0.25">
      <c r="A4730" s="81" t="s">
        <v>932</v>
      </c>
      <c r="J4730" s="6">
        <v>20</v>
      </c>
      <c r="K4730" s="6"/>
      <c r="L4730" s="6"/>
      <c r="M4730" s="6"/>
      <c r="N4730" s="6"/>
      <c r="O4730" s="6"/>
      <c r="P4730" s="6"/>
      <c r="Q4730" s="6"/>
      <c r="R4730" s="6"/>
      <c r="S4730" s="6"/>
      <c r="T4730" s="6"/>
      <c r="U4730" s="6"/>
      <c r="V4730" s="6"/>
    </row>
    <row r="4731" spans="1:22" x14ac:dyDescent="0.25">
      <c r="A4731" s="65"/>
      <c r="J4731" s="6">
        <v>21</v>
      </c>
      <c r="K4731" s="6"/>
      <c r="L4731" s="6"/>
      <c r="M4731" s="6"/>
      <c r="N4731" s="6"/>
      <c r="O4731" s="6"/>
      <c r="P4731" s="6"/>
      <c r="Q4731" s="6"/>
      <c r="R4731" s="6"/>
      <c r="S4731" s="6"/>
      <c r="T4731" s="6"/>
      <c r="U4731" s="6"/>
      <c r="V4731" s="6"/>
    </row>
    <row r="4732" spans="1:22" x14ac:dyDescent="0.25">
      <c r="A4732" s="65"/>
      <c r="J4732" s="6">
        <v>22</v>
      </c>
      <c r="K4732" s="6"/>
      <c r="L4732" s="6"/>
      <c r="M4732" s="6"/>
      <c r="N4732" s="6"/>
      <c r="O4732" s="6"/>
      <c r="P4732" s="6"/>
      <c r="Q4732" s="6"/>
      <c r="R4732" s="6"/>
      <c r="S4732" s="6"/>
      <c r="T4732" s="6"/>
      <c r="U4732" s="6"/>
      <c r="V4732" s="6"/>
    </row>
    <row r="4733" spans="1:22" ht="140.25" x14ac:dyDescent="0.25">
      <c r="A4733" s="96" t="s">
        <v>624</v>
      </c>
      <c r="B4733" s="97" t="s">
        <v>625</v>
      </c>
      <c r="J4733" s="6">
        <v>23</v>
      </c>
      <c r="K4733" s="6"/>
      <c r="L4733" s="6"/>
      <c r="M4733" s="6"/>
      <c r="N4733" s="6"/>
      <c r="O4733" s="6"/>
      <c r="P4733" s="6"/>
      <c r="Q4733" s="6"/>
      <c r="R4733" s="6"/>
      <c r="S4733" s="6"/>
      <c r="T4733" s="6"/>
      <c r="U4733" s="6"/>
      <c r="V4733" s="6"/>
    </row>
    <row r="4734" spans="1:22" ht="15.75" thickBot="1" x14ac:dyDescent="0.3">
      <c r="A4734" s="65"/>
      <c r="J4734" s="6">
        <v>24</v>
      </c>
      <c r="K4734" s="6"/>
      <c r="L4734" s="6"/>
      <c r="M4734" s="6"/>
      <c r="N4734" s="6"/>
      <c r="O4734" s="6"/>
      <c r="P4734" s="6"/>
      <c r="Q4734" s="6"/>
      <c r="R4734" s="6"/>
      <c r="S4734" s="6"/>
      <c r="T4734" s="6"/>
      <c r="U4734" s="6"/>
      <c r="V4734" s="6"/>
    </row>
    <row r="4735" spans="1:22" ht="15.75" thickBot="1" x14ac:dyDescent="0.3">
      <c r="A4735" s="88" t="s">
        <v>626</v>
      </c>
      <c r="B4735" s="89">
        <v>0.05</v>
      </c>
      <c r="J4735" s="6">
        <v>25</v>
      </c>
      <c r="K4735" s="6"/>
      <c r="L4735" s="6"/>
      <c r="M4735" s="6"/>
      <c r="N4735" s="6"/>
      <c r="O4735" s="6"/>
      <c r="P4735" s="6"/>
      <c r="Q4735" s="6"/>
      <c r="R4735" s="6"/>
      <c r="S4735" s="6"/>
      <c r="T4735" s="6"/>
      <c r="U4735" s="6"/>
      <c r="V4735" s="6"/>
    </row>
    <row r="4736" spans="1:22" ht="39" thickBot="1" x14ac:dyDescent="0.3">
      <c r="A4736" s="110" t="s">
        <v>627</v>
      </c>
      <c r="B4736" s="74">
        <v>18</v>
      </c>
      <c r="J4736" s="6">
        <v>26</v>
      </c>
      <c r="K4736" s="6"/>
      <c r="L4736" s="6"/>
      <c r="M4736" s="6"/>
      <c r="N4736" s="6"/>
      <c r="O4736" s="6"/>
      <c r="P4736" s="6"/>
      <c r="Q4736" s="6"/>
      <c r="R4736" s="6"/>
      <c r="S4736" s="6"/>
      <c r="T4736" s="6"/>
      <c r="U4736" s="6"/>
      <c r="V4736" s="6"/>
    </row>
    <row r="4737" spans="1:22" ht="39" thickBot="1" x14ac:dyDescent="0.3">
      <c r="A4737" s="110" t="s">
        <v>628</v>
      </c>
      <c r="B4737" s="74">
        <v>0.51421399999999995</v>
      </c>
      <c r="J4737" s="6">
        <v>27</v>
      </c>
      <c r="K4737" s="6"/>
      <c r="L4737" s="6"/>
      <c r="M4737" s="6"/>
      <c r="N4737" s="6"/>
      <c r="O4737" s="6"/>
      <c r="P4737" s="6"/>
      <c r="Q4737" s="6"/>
      <c r="R4737" s="6"/>
      <c r="S4737" s="6"/>
      <c r="T4737" s="6"/>
      <c r="U4737" s="6"/>
      <c r="V4737" s="6"/>
    </row>
    <row r="4738" spans="1:22" ht="64.5" thickBot="1" x14ac:dyDescent="0.3">
      <c r="A4738" s="110" t="s">
        <v>629</v>
      </c>
      <c r="B4738" s="74">
        <v>2.97105</v>
      </c>
      <c r="J4738" s="6">
        <v>28</v>
      </c>
      <c r="K4738" s="6"/>
      <c r="L4738" s="6"/>
      <c r="M4738" s="6"/>
      <c r="N4738" s="6"/>
      <c r="O4738" s="6"/>
      <c r="P4738" s="6"/>
      <c r="Q4738" s="6"/>
      <c r="R4738" s="6"/>
      <c r="S4738" s="6"/>
      <c r="T4738" s="6"/>
      <c r="U4738" s="6"/>
      <c r="V4738" s="6"/>
    </row>
    <row r="4739" spans="1:22" ht="38.25" x14ac:dyDescent="0.25">
      <c r="A4739" s="109" t="s">
        <v>630</v>
      </c>
      <c r="B4739" s="78">
        <v>0.53259999999999996</v>
      </c>
      <c r="J4739" s="6">
        <v>29</v>
      </c>
      <c r="K4739" s="6"/>
      <c r="L4739" s="6"/>
      <c r="M4739" s="6"/>
      <c r="N4739" s="6"/>
      <c r="O4739" s="6"/>
      <c r="P4739" s="6"/>
      <c r="Q4739" s="6"/>
      <c r="R4739" s="6"/>
      <c r="S4739" s="6"/>
      <c r="T4739" s="6"/>
      <c r="U4739" s="6"/>
      <c r="V4739" s="6"/>
    </row>
    <row r="4740" spans="1:22" ht="15.75" thickBot="1" x14ac:dyDescent="0.3">
      <c r="A4740" s="65"/>
      <c r="J4740" s="6">
        <v>30</v>
      </c>
      <c r="K4740" s="6"/>
      <c r="L4740" s="6"/>
      <c r="M4740" s="6"/>
      <c r="N4740" s="6"/>
      <c r="O4740" s="6"/>
      <c r="P4740" s="6"/>
      <c r="Q4740" s="6"/>
      <c r="R4740" s="6"/>
      <c r="S4740" s="6"/>
      <c r="T4740" s="6"/>
      <c r="U4740" s="6"/>
      <c r="V4740" s="6"/>
    </row>
    <row r="4741" spans="1:22" x14ac:dyDescent="0.25">
      <c r="A4741" s="254" t="s">
        <v>631</v>
      </c>
      <c r="B4741" s="255"/>
      <c r="C4741" s="255"/>
      <c r="D4741" s="255"/>
      <c r="J4741" s="6">
        <v>31</v>
      </c>
      <c r="K4741" s="6"/>
      <c r="L4741" s="6"/>
      <c r="M4741" s="6"/>
      <c r="N4741" s="6"/>
      <c r="O4741" s="6"/>
      <c r="P4741" s="6"/>
      <c r="Q4741" s="6"/>
      <c r="R4741" s="6"/>
      <c r="S4741" s="6"/>
      <c r="T4741" s="6"/>
      <c r="U4741" s="6"/>
      <c r="V4741" s="6"/>
    </row>
    <row r="4742" spans="1:22" x14ac:dyDescent="0.25">
      <c r="A4742" s="262" t="s">
        <v>632</v>
      </c>
      <c r="B4742" s="263"/>
      <c r="C4742" s="263"/>
      <c r="D4742" s="263"/>
      <c r="J4742" s="6">
        <v>32</v>
      </c>
      <c r="K4742" s="6"/>
      <c r="L4742" s="6"/>
      <c r="M4742" s="6"/>
      <c r="N4742" s="6"/>
      <c r="O4742" s="6"/>
      <c r="P4742" s="6"/>
      <c r="Q4742" s="6"/>
      <c r="R4742" s="6"/>
      <c r="S4742" s="6"/>
      <c r="T4742" s="6"/>
      <c r="U4742" s="6"/>
      <c r="V4742" s="6"/>
    </row>
    <row r="4743" spans="1:22" ht="15.75" thickBot="1" x14ac:dyDescent="0.3">
      <c r="A4743" s="256" t="s">
        <v>633</v>
      </c>
      <c r="B4743" s="257"/>
      <c r="C4743" s="257"/>
      <c r="D4743" s="257"/>
      <c r="J4743" s="6">
        <v>33</v>
      </c>
      <c r="K4743" s="6"/>
      <c r="L4743" s="6"/>
      <c r="M4743" s="6"/>
      <c r="N4743" s="6"/>
      <c r="O4743" s="6"/>
      <c r="P4743" s="6"/>
      <c r="Q4743" s="6"/>
      <c r="R4743" s="6"/>
      <c r="S4743" s="6"/>
      <c r="T4743" s="6"/>
      <c r="U4743" s="6"/>
      <c r="V4743" s="6"/>
    </row>
    <row r="4744" spans="1:22" ht="27" thickBot="1" x14ac:dyDescent="0.3">
      <c r="A4744" s="98" t="s">
        <v>634</v>
      </c>
      <c r="B4744" s="83" t="s">
        <v>635</v>
      </c>
      <c r="C4744" s="83" t="s">
        <v>566</v>
      </c>
      <c r="D4744" s="85" t="s">
        <v>592</v>
      </c>
      <c r="K4744" s="121" t="s">
        <v>1123</v>
      </c>
      <c r="L4744" s="121" t="s">
        <v>1124</v>
      </c>
      <c r="M4744" s="121" t="str">
        <f>A4730</f>
        <v>Prueba del rango estudentizado de Tukey (HSD) para PFSCM4</v>
      </c>
      <c r="N4744" s="120"/>
      <c r="S4744" s="122" t="str">
        <f>K4744</f>
        <v>Factor</v>
      </c>
      <c r="T4744" s="122" t="str">
        <f>L4744</f>
        <v>Nivel</v>
      </c>
      <c r="U4744" s="114"/>
      <c r="V4744" s="123"/>
    </row>
    <row r="4745" spans="1:22" ht="16.5" thickBot="1" x14ac:dyDescent="0.3">
      <c r="A4745" s="99" t="s">
        <v>592</v>
      </c>
      <c r="B4745" s="68">
        <v>1.2894000000000001</v>
      </c>
      <c r="C4745" s="68">
        <v>16</v>
      </c>
      <c r="D4745" s="86" t="s">
        <v>47</v>
      </c>
      <c r="J4745" s="6"/>
      <c r="K4745" s="228" t="s">
        <v>1125</v>
      </c>
      <c r="L4745" s="124" t="str">
        <f>D4745</f>
        <v>Sin</v>
      </c>
      <c r="M4745" s="125">
        <f>B4745</f>
        <v>1.2894000000000001</v>
      </c>
      <c r="N4745" s="125" t="str">
        <f>A4745</f>
        <v>A</v>
      </c>
      <c r="S4745" s="230" t="str">
        <f>K4745</f>
        <v>Enmienda (A)</v>
      </c>
      <c r="T4745" s="126" t="str">
        <f>L4745</f>
        <v>Sin</v>
      </c>
      <c r="U4745" s="127">
        <f>M4745</f>
        <v>1.2894000000000001</v>
      </c>
      <c r="V4745" s="128" t="str">
        <f>N4745</f>
        <v>A</v>
      </c>
    </row>
    <row r="4746" spans="1:22" ht="16.5" thickBot="1" x14ac:dyDescent="0.3">
      <c r="A4746" s="99" t="s">
        <v>592</v>
      </c>
      <c r="B4746" s="68"/>
      <c r="C4746" s="68"/>
      <c r="D4746" s="86"/>
      <c r="J4746" s="6"/>
      <c r="K4746" s="229"/>
      <c r="L4746" s="124" t="str">
        <f>D4747</f>
        <v>Con</v>
      </c>
      <c r="M4746" s="125">
        <f>B4747</f>
        <v>1.1299999999999999</v>
      </c>
      <c r="N4746" s="125" t="str">
        <f>A4747</f>
        <v>A</v>
      </c>
      <c r="S4746" s="227"/>
      <c r="T4746" s="129" t="str">
        <f>L4746</f>
        <v>Con</v>
      </c>
      <c r="U4746" s="130">
        <f>M4746</f>
        <v>1.1299999999999999</v>
      </c>
      <c r="V4746" s="131" t="str">
        <f>N4746</f>
        <v>A</v>
      </c>
    </row>
    <row r="4747" spans="1:22" x14ac:dyDescent="0.25">
      <c r="A4747" s="100" t="s">
        <v>592</v>
      </c>
      <c r="B4747" s="77">
        <v>1.1299999999999999</v>
      </c>
      <c r="C4747" s="77">
        <v>16</v>
      </c>
      <c r="D4747" s="87" t="s">
        <v>45</v>
      </c>
      <c r="J4747" s="6">
        <v>1</v>
      </c>
      <c r="K4747" s="6"/>
      <c r="L4747" s="6"/>
      <c r="M4747" s="6"/>
      <c r="N4747" s="6"/>
      <c r="O4747" s="6"/>
      <c r="P4747" s="6"/>
      <c r="Q4747" s="6"/>
      <c r="R4747" s="6"/>
      <c r="S4747" s="6"/>
      <c r="T4747" s="6"/>
      <c r="U4747" s="6"/>
      <c r="V4747" s="6"/>
    </row>
    <row r="4748" spans="1:22" x14ac:dyDescent="0.25">
      <c r="A4748" s="79"/>
      <c r="J4748" s="6">
        <v>2</v>
      </c>
      <c r="K4748" s="6"/>
      <c r="L4748" s="6"/>
      <c r="M4748" s="6"/>
      <c r="N4748" s="6"/>
      <c r="O4748" s="6"/>
      <c r="P4748" s="6"/>
      <c r="Q4748" s="6"/>
      <c r="R4748" s="6"/>
      <c r="S4748" s="6"/>
      <c r="T4748" s="6"/>
      <c r="U4748" s="6"/>
      <c r="V4748" s="6"/>
    </row>
    <row r="4749" spans="1:22" x14ac:dyDescent="0.25">
      <c r="A4749" s="79"/>
      <c r="J4749" s="6">
        <v>3</v>
      </c>
      <c r="K4749" s="6"/>
      <c r="L4749" s="6"/>
      <c r="M4749" s="6"/>
      <c r="N4749" s="6"/>
      <c r="O4749" s="6"/>
      <c r="P4749" s="6"/>
      <c r="Q4749" s="6"/>
      <c r="R4749" s="6"/>
      <c r="S4749" s="6"/>
      <c r="T4749" s="6"/>
      <c r="U4749" s="6"/>
      <c r="V4749" s="6"/>
    </row>
    <row r="4750" spans="1:22" x14ac:dyDescent="0.25">
      <c r="J4750" s="6">
        <v>4</v>
      </c>
      <c r="K4750" s="6"/>
      <c r="L4750" s="6"/>
      <c r="M4750" s="6"/>
      <c r="N4750" s="6"/>
      <c r="O4750" s="6"/>
      <c r="P4750" s="6"/>
      <c r="Q4750" s="6"/>
      <c r="R4750" s="6"/>
      <c r="S4750" s="6"/>
      <c r="T4750" s="6"/>
      <c r="U4750" s="6"/>
      <c r="V4750" s="6"/>
    </row>
    <row r="4751" spans="1:22" x14ac:dyDescent="0.25">
      <c r="A4751" s="80"/>
      <c r="J4751" s="6">
        <v>5</v>
      </c>
      <c r="K4751" s="6"/>
      <c r="L4751" s="6"/>
      <c r="M4751" s="6"/>
      <c r="N4751" s="6"/>
      <c r="O4751" s="6"/>
      <c r="P4751" s="6"/>
      <c r="Q4751" s="6"/>
      <c r="R4751" s="6"/>
      <c r="S4751" s="6"/>
      <c r="T4751" s="6"/>
      <c r="U4751" s="6"/>
      <c r="V4751" s="6"/>
    </row>
    <row r="4752" spans="1:22" ht="31.5" x14ac:dyDescent="0.25">
      <c r="A4752" s="64" t="s">
        <v>590</v>
      </c>
      <c r="J4752" s="6">
        <v>6</v>
      </c>
      <c r="K4752" s="6"/>
      <c r="L4752" s="6"/>
      <c r="M4752" s="6"/>
      <c r="N4752" s="6"/>
      <c r="O4752" s="6"/>
      <c r="P4752" s="6"/>
      <c r="Q4752" s="6"/>
      <c r="R4752" s="6"/>
      <c r="S4752" s="6"/>
      <c r="T4752" s="6"/>
      <c r="U4752" s="6"/>
      <c r="V4752" s="6"/>
    </row>
    <row r="4753" spans="1:22" x14ac:dyDescent="0.25">
      <c r="A4753" s="79"/>
      <c r="J4753" s="6">
        <v>7</v>
      </c>
      <c r="K4753" s="6"/>
      <c r="L4753" s="6"/>
      <c r="M4753" s="6"/>
      <c r="N4753" s="6"/>
      <c r="O4753" s="6"/>
      <c r="P4753" s="6"/>
      <c r="Q4753" s="6"/>
      <c r="R4753" s="6"/>
      <c r="S4753" s="6"/>
      <c r="T4753" s="6"/>
      <c r="U4753" s="6"/>
      <c r="V4753" s="6"/>
    </row>
    <row r="4754" spans="1:22" ht="25.5" x14ac:dyDescent="0.25">
      <c r="A4754" s="81" t="s">
        <v>595</v>
      </c>
      <c r="J4754" s="6">
        <v>8</v>
      </c>
      <c r="K4754" s="6"/>
      <c r="L4754" s="6"/>
      <c r="M4754" s="6"/>
      <c r="N4754" s="6"/>
      <c r="O4754" s="6"/>
      <c r="P4754" s="6"/>
      <c r="Q4754" s="6"/>
      <c r="R4754" s="6"/>
      <c r="S4754" s="6"/>
      <c r="T4754" s="6"/>
      <c r="U4754" s="6"/>
      <c r="V4754" s="6"/>
    </row>
    <row r="4755" spans="1:22" x14ac:dyDescent="0.25">
      <c r="A4755" s="81"/>
      <c r="J4755" s="6">
        <v>9</v>
      </c>
      <c r="K4755" s="6"/>
      <c r="L4755" s="6"/>
      <c r="M4755" s="6"/>
      <c r="N4755" s="6"/>
      <c r="O4755" s="6"/>
      <c r="P4755" s="6"/>
      <c r="Q4755" s="6"/>
      <c r="R4755" s="6"/>
      <c r="S4755" s="6"/>
      <c r="T4755" s="6"/>
      <c r="U4755" s="6"/>
      <c r="V4755" s="6"/>
    </row>
    <row r="4756" spans="1:22" x14ac:dyDescent="0.25">
      <c r="A4756" s="65"/>
      <c r="J4756" s="6">
        <v>10</v>
      </c>
      <c r="K4756" s="6"/>
      <c r="L4756" s="6"/>
      <c r="M4756" s="6"/>
      <c r="N4756" s="6"/>
      <c r="O4756" s="6"/>
      <c r="P4756" s="6"/>
      <c r="Q4756" s="6"/>
      <c r="R4756" s="6"/>
      <c r="S4756" s="6"/>
      <c r="T4756" s="6"/>
      <c r="U4756" s="6"/>
      <c r="V4756" s="6"/>
    </row>
    <row r="4757" spans="1:22" x14ac:dyDescent="0.25">
      <c r="A4757" s="65"/>
      <c r="J4757" s="6">
        <v>11</v>
      </c>
      <c r="K4757" s="6"/>
      <c r="L4757" s="6"/>
      <c r="M4757" s="6"/>
      <c r="N4757" s="6"/>
      <c r="O4757" s="6"/>
      <c r="P4757" s="6"/>
      <c r="Q4757" s="6"/>
      <c r="R4757" s="6"/>
      <c r="S4757" s="6"/>
      <c r="T4757" s="6"/>
      <c r="U4757" s="6"/>
      <c r="V4757" s="6"/>
    </row>
    <row r="4758" spans="1:22" x14ac:dyDescent="0.25">
      <c r="A4758" s="79"/>
      <c r="J4758" s="6">
        <v>12</v>
      </c>
      <c r="K4758" s="6"/>
      <c r="L4758" s="6"/>
      <c r="M4758" s="6"/>
      <c r="N4758" s="6"/>
      <c r="O4758" s="6"/>
      <c r="P4758" s="6"/>
      <c r="Q4758" s="6"/>
      <c r="R4758" s="6"/>
      <c r="S4758" s="6"/>
      <c r="T4758" s="6"/>
      <c r="U4758" s="6"/>
      <c r="V4758" s="6"/>
    </row>
    <row r="4759" spans="1:22" x14ac:dyDescent="0.25">
      <c r="A4759" s="79"/>
      <c r="J4759" s="6">
        <v>13</v>
      </c>
      <c r="K4759" s="6"/>
      <c r="L4759" s="6"/>
      <c r="M4759" s="6"/>
      <c r="N4759" s="6"/>
      <c r="O4759" s="6"/>
      <c r="P4759" s="6"/>
      <c r="Q4759" s="6"/>
      <c r="R4759" s="6"/>
      <c r="S4759" s="6"/>
      <c r="T4759" s="6"/>
      <c r="U4759" s="6"/>
      <c r="V4759" s="6"/>
    </row>
    <row r="4760" spans="1:22" x14ac:dyDescent="0.25">
      <c r="J4760" s="6">
        <v>14</v>
      </c>
      <c r="K4760" s="6"/>
      <c r="L4760" s="6"/>
      <c r="M4760" s="6"/>
      <c r="N4760" s="6"/>
      <c r="O4760" s="6"/>
      <c r="P4760" s="6"/>
      <c r="Q4760" s="6"/>
      <c r="R4760" s="6"/>
      <c r="S4760" s="6"/>
      <c r="T4760" s="6"/>
      <c r="U4760" s="6"/>
      <c r="V4760" s="6"/>
    </row>
    <row r="4761" spans="1:22" x14ac:dyDescent="0.25">
      <c r="A4761" s="80"/>
      <c r="J4761" s="6">
        <v>15</v>
      </c>
      <c r="K4761" s="6"/>
      <c r="L4761" s="6"/>
      <c r="M4761" s="6"/>
      <c r="N4761" s="6"/>
      <c r="O4761" s="6"/>
      <c r="P4761" s="6"/>
      <c r="Q4761" s="6"/>
      <c r="R4761" s="6"/>
      <c r="S4761" s="6"/>
      <c r="T4761" s="6"/>
      <c r="U4761" s="6"/>
      <c r="V4761" s="6"/>
    </row>
    <row r="4762" spans="1:22" ht="31.5" x14ac:dyDescent="0.25">
      <c r="A4762" s="64" t="s">
        <v>590</v>
      </c>
      <c r="J4762" s="6">
        <v>16</v>
      </c>
      <c r="K4762" s="6"/>
      <c r="L4762" s="6"/>
      <c r="M4762" s="6"/>
      <c r="N4762" s="6"/>
      <c r="O4762" s="6"/>
      <c r="P4762" s="6"/>
      <c r="Q4762" s="6"/>
      <c r="R4762" s="6"/>
      <c r="S4762" s="6"/>
      <c r="T4762" s="6"/>
      <c r="U4762" s="6"/>
      <c r="V4762" s="6"/>
    </row>
    <row r="4763" spans="1:22" x14ac:dyDescent="0.25">
      <c r="A4763" s="79"/>
      <c r="J4763" s="6">
        <v>17</v>
      </c>
      <c r="K4763" s="6"/>
      <c r="L4763" s="6"/>
      <c r="M4763" s="6"/>
      <c r="N4763" s="6"/>
      <c r="O4763" s="6"/>
      <c r="P4763" s="6"/>
      <c r="Q4763" s="6"/>
      <c r="R4763" s="6"/>
      <c r="S4763" s="6"/>
      <c r="T4763" s="6"/>
      <c r="U4763" s="6"/>
      <c r="V4763" s="6"/>
    </row>
    <row r="4764" spans="1:22" ht="25.5" x14ac:dyDescent="0.25">
      <c r="A4764" s="81" t="s">
        <v>595</v>
      </c>
      <c r="J4764" s="6">
        <v>18</v>
      </c>
      <c r="K4764" s="6"/>
      <c r="L4764" s="6"/>
      <c r="M4764" s="6"/>
      <c r="N4764" s="6"/>
      <c r="O4764" s="6"/>
      <c r="P4764" s="6"/>
      <c r="Q4764" s="6"/>
      <c r="R4764" s="6"/>
      <c r="S4764" s="6"/>
      <c r="T4764" s="6"/>
      <c r="U4764" s="6"/>
      <c r="V4764" s="6"/>
    </row>
    <row r="4765" spans="1:22" x14ac:dyDescent="0.25">
      <c r="A4765" s="81"/>
      <c r="J4765" s="6">
        <v>19</v>
      </c>
      <c r="K4765" s="6"/>
      <c r="L4765" s="6"/>
      <c r="M4765" s="6"/>
      <c r="N4765" s="6"/>
      <c r="O4765" s="6"/>
      <c r="P4765" s="6"/>
      <c r="Q4765" s="6"/>
      <c r="R4765" s="6"/>
      <c r="S4765" s="6"/>
      <c r="T4765" s="6"/>
      <c r="U4765" s="6"/>
      <c r="V4765" s="6"/>
    </row>
    <row r="4766" spans="1:22" ht="89.25" x14ac:dyDescent="0.25">
      <c r="A4766" s="81" t="s">
        <v>933</v>
      </c>
      <c r="J4766" s="6">
        <v>20</v>
      </c>
      <c r="K4766" s="6"/>
      <c r="L4766" s="6"/>
      <c r="M4766" s="6"/>
      <c r="N4766" s="6"/>
      <c r="O4766" s="6"/>
      <c r="P4766" s="6"/>
      <c r="Q4766" s="6"/>
      <c r="R4766" s="6"/>
      <c r="S4766" s="6"/>
      <c r="T4766" s="6"/>
      <c r="U4766" s="6"/>
      <c r="V4766" s="6"/>
    </row>
    <row r="4767" spans="1:22" x14ac:dyDescent="0.25">
      <c r="A4767" s="65"/>
      <c r="J4767" s="6">
        <v>21</v>
      </c>
      <c r="K4767" s="6"/>
      <c r="L4767" s="6"/>
      <c r="M4767" s="6"/>
      <c r="N4767" s="6"/>
      <c r="O4767" s="6"/>
      <c r="P4767" s="6"/>
      <c r="Q4767" s="6"/>
      <c r="R4767" s="6"/>
      <c r="S4767" s="6"/>
      <c r="T4767" s="6"/>
      <c r="U4767" s="6"/>
      <c r="V4767" s="6"/>
    </row>
    <row r="4768" spans="1:22" x14ac:dyDescent="0.25">
      <c r="A4768" s="65"/>
      <c r="J4768" s="6">
        <v>22</v>
      </c>
      <c r="K4768" s="6"/>
      <c r="L4768" s="6"/>
      <c r="M4768" s="6"/>
      <c r="N4768" s="6"/>
      <c r="O4768" s="6"/>
      <c r="P4768" s="6"/>
      <c r="Q4768" s="6"/>
      <c r="R4768" s="6"/>
      <c r="S4768" s="6"/>
      <c r="T4768" s="6"/>
      <c r="U4768" s="6"/>
      <c r="V4768" s="6"/>
    </row>
    <row r="4769" spans="1:22" ht="140.25" x14ac:dyDescent="0.25">
      <c r="A4769" s="96" t="s">
        <v>624</v>
      </c>
      <c r="B4769" s="97" t="s">
        <v>625</v>
      </c>
      <c r="J4769" s="6">
        <v>23</v>
      </c>
      <c r="K4769" s="6"/>
      <c r="L4769" s="6"/>
      <c r="M4769" s="6"/>
      <c r="N4769" s="6"/>
      <c r="O4769" s="6"/>
      <c r="P4769" s="6"/>
      <c r="Q4769" s="6"/>
      <c r="R4769" s="6"/>
      <c r="S4769" s="6"/>
      <c r="T4769" s="6"/>
      <c r="U4769" s="6"/>
      <c r="V4769" s="6"/>
    </row>
    <row r="4770" spans="1:22" ht="15.75" thickBot="1" x14ac:dyDescent="0.3">
      <c r="A4770" s="65"/>
      <c r="J4770" s="6">
        <v>24</v>
      </c>
      <c r="K4770" s="6"/>
      <c r="L4770" s="6"/>
      <c r="M4770" s="6"/>
      <c r="N4770" s="6"/>
      <c r="O4770" s="6"/>
      <c r="P4770" s="6"/>
      <c r="Q4770" s="6"/>
      <c r="R4770" s="6"/>
      <c r="S4770" s="6"/>
      <c r="T4770" s="6"/>
      <c r="U4770" s="6"/>
      <c r="V4770" s="6"/>
    </row>
    <row r="4771" spans="1:22" ht="15.75" thickBot="1" x14ac:dyDescent="0.3">
      <c r="A4771" s="88" t="s">
        <v>626</v>
      </c>
      <c r="B4771" s="89">
        <v>0.05</v>
      </c>
      <c r="J4771" s="6">
        <v>25</v>
      </c>
      <c r="K4771" s="6"/>
      <c r="L4771" s="6"/>
      <c r="M4771" s="6"/>
      <c r="N4771" s="6"/>
      <c r="O4771" s="6"/>
      <c r="P4771" s="6"/>
      <c r="Q4771" s="6"/>
      <c r="R4771" s="6"/>
      <c r="S4771" s="6"/>
      <c r="T4771" s="6"/>
      <c r="U4771" s="6"/>
      <c r="V4771" s="6"/>
    </row>
    <row r="4772" spans="1:22" ht="39" thickBot="1" x14ac:dyDescent="0.3">
      <c r="A4772" s="110" t="s">
        <v>627</v>
      </c>
      <c r="B4772" s="74">
        <v>18</v>
      </c>
      <c r="J4772" s="6">
        <v>26</v>
      </c>
      <c r="K4772" s="6"/>
      <c r="L4772" s="6"/>
      <c r="M4772" s="6"/>
      <c r="N4772" s="6"/>
      <c r="O4772" s="6"/>
      <c r="P4772" s="6"/>
      <c r="Q4772" s="6"/>
      <c r="R4772" s="6"/>
      <c r="S4772" s="6"/>
      <c r="T4772" s="6"/>
      <c r="U4772" s="6"/>
      <c r="V4772" s="6"/>
    </row>
    <row r="4773" spans="1:22" ht="39" thickBot="1" x14ac:dyDescent="0.3">
      <c r="A4773" s="110" t="s">
        <v>628</v>
      </c>
      <c r="B4773" s="74">
        <v>0.36060300000000001</v>
      </c>
      <c r="J4773" s="6">
        <v>27</v>
      </c>
      <c r="K4773" s="6"/>
      <c r="L4773" s="6"/>
      <c r="M4773" s="6"/>
      <c r="N4773" s="6"/>
      <c r="O4773" s="6"/>
      <c r="P4773" s="6"/>
      <c r="Q4773" s="6"/>
      <c r="R4773" s="6"/>
      <c r="S4773" s="6"/>
      <c r="T4773" s="6"/>
      <c r="U4773" s="6"/>
      <c r="V4773" s="6"/>
    </row>
    <row r="4774" spans="1:22" ht="64.5" thickBot="1" x14ac:dyDescent="0.3">
      <c r="A4774" s="110" t="s">
        <v>629</v>
      </c>
      <c r="B4774" s="74">
        <v>2.97105</v>
      </c>
      <c r="J4774" s="6">
        <v>28</v>
      </c>
      <c r="K4774" s="6"/>
      <c r="L4774" s="6"/>
      <c r="M4774" s="6"/>
      <c r="N4774" s="6"/>
      <c r="O4774" s="6"/>
      <c r="P4774" s="6"/>
      <c r="Q4774" s="6"/>
      <c r="R4774" s="6"/>
      <c r="S4774" s="6"/>
      <c r="T4774" s="6"/>
      <c r="U4774" s="6"/>
      <c r="V4774" s="6"/>
    </row>
    <row r="4775" spans="1:22" ht="38.25" x14ac:dyDescent="0.25">
      <c r="A4775" s="109" t="s">
        <v>630</v>
      </c>
      <c r="B4775" s="78">
        <v>0.44600000000000001</v>
      </c>
      <c r="J4775" s="6">
        <v>29</v>
      </c>
      <c r="K4775" s="6"/>
      <c r="L4775" s="6"/>
      <c r="M4775" s="6"/>
      <c r="N4775" s="6"/>
      <c r="O4775" s="6"/>
      <c r="P4775" s="6"/>
      <c r="Q4775" s="6"/>
      <c r="R4775" s="6"/>
      <c r="S4775" s="6"/>
      <c r="T4775" s="6"/>
      <c r="U4775" s="6"/>
      <c r="V4775" s="6"/>
    </row>
    <row r="4776" spans="1:22" ht="15.75" thickBot="1" x14ac:dyDescent="0.3">
      <c r="A4776" s="65"/>
      <c r="J4776" s="6">
        <v>30</v>
      </c>
      <c r="K4776" s="6"/>
      <c r="L4776" s="6"/>
      <c r="M4776" s="6"/>
      <c r="N4776" s="6"/>
      <c r="O4776" s="6"/>
      <c r="P4776" s="6"/>
      <c r="Q4776" s="6"/>
      <c r="R4776" s="6"/>
      <c r="S4776" s="6"/>
      <c r="T4776" s="6"/>
      <c r="U4776" s="6"/>
      <c r="V4776" s="6"/>
    </row>
    <row r="4777" spans="1:22" x14ac:dyDescent="0.25">
      <c r="A4777" s="254" t="s">
        <v>631</v>
      </c>
      <c r="B4777" s="255"/>
      <c r="C4777" s="255"/>
      <c r="D4777" s="255"/>
      <c r="J4777" s="6">
        <v>31</v>
      </c>
      <c r="K4777" s="6"/>
      <c r="L4777" s="6"/>
      <c r="M4777" s="6"/>
      <c r="N4777" s="6"/>
      <c r="O4777" s="6"/>
      <c r="P4777" s="6"/>
      <c r="Q4777" s="6"/>
      <c r="R4777" s="6"/>
      <c r="S4777" s="6"/>
      <c r="T4777" s="6"/>
      <c r="U4777" s="6"/>
      <c r="V4777" s="6"/>
    </row>
    <row r="4778" spans="1:22" x14ac:dyDescent="0.25">
      <c r="A4778" s="262" t="s">
        <v>632</v>
      </c>
      <c r="B4778" s="263"/>
      <c r="C4778" s="263"/>
      <c r="D4778" s="263"/>
      <c r="J4778" s="6">
        <v>32</v>
      </c>
      <c r="K4778" s="6"/>
      <c r="L4778" s="6"/>
      <c r="M4778" s="6"/>
      <c r="N4778" s="6"/>
      <c r="O4778" s="6"/>
      <c r="P4778" s="6"/>
      <c r="Q4778" s="6"/>
      <c r="R4778" s="6"/>
      <c r="S4778" s="6"/>
      <c r="T4778" s="6"/>
      <c r="U4778" s="6"/>
      <c r="V4778" s="6"/>
    </row>
    <row r="4779" spans="1:22" ht="15.75" thickBot="1" x14ac:dyDescent="0.3">
      <c r="A4779" s="256" t="s">
        <v>633</v>
      </c>
      <c r="B4779" s="257"/>
      <c r="C4779" s="257"/>
      <c r="D4779" s="257"/>
      <c r="J4779" s="6">
        <v>33</v>
      </c>
      <c r="K4779" s="6"/>
      <c r="L4779" s="6"/>
      <c r="M4779" s="6"/>
      <c r="N4779" s="6"/>
      <c r="O4779" s="6"/>
      <c r="P4779" s="6"/>
      <c r="Q4779" s="6"/>
      <c r="R4779" s="6"/>
      <c r="S4779" s="6"/>
      <c r="T4779" s="6"/>
      <c r="U4779" s="6"/>
      <c r="V4779" s="6"/>
    </row>
    <row r="4780" spans="1:22" ht="27" thickBot="1" x14ac:dyDescent="0.3">
      <c r="A4780" s="98" t="s">
        <v>634</v>
      </c>
      <c r="B4780" s="83" t="s">
        <v>635</v>
      </c>
      <c r="C4780" s="83" t="s">
        <v>566</v>
      </c>
      <c r="D4780" s="85" t="s">
        <v>592</v>
      </c>
      <c r="K4780" s="121" t="s">
        <v>1123</v>
      </c>
      <c r="L4780" s="121" t="s">
        <v>1124</v>
      </c>
      <c r="M4780" s="121" t="str">
        <f>A4766</f>
        <v>Prueba del rango estudentizado de Tukey (HSD) para PFSCM5</v>
      </c>
      <c r="N4780" s="120"/>
      <c r="S4780" s="122" t="str">
        <f>K4780</f>
        <v>Factor</v>
      </c>
      <c r="T4780" s="122" t="str">
        <f>L4780</f>
        <v>Nivel</v>
      </c>
      <c r="U4780" s="114"/>
      <c r="V4780" s="123"/>
    </row>
    <row r="4781" spans="1:22" ht="16.5" thickBot="1" x14ac:dyDescent="0.3">
      <c r="A4781" s="99" t="s">
        <v>592</v>
      </c>
      <c r="B4781" s="68">
        <v>1.1850000000000001</v>
      </c>
      <c r="C4781" s="68">
        <v>16</v>
      </c>
      <c r="D4781" s="86" t="s">
        <v>45</v>
      </c>
      <c r="J4781" s="6"/>
      <c r="K4781" s="228" t="s">
        <v>1125</v>
      </c>
      <c r="L4781" s="124" t="str">
        <f>D4781</f>
        <v>Con</v>
      </c>
      <c r="M4781" s="125">
        <f>B4781</f>
        <v>1.1850000000000001</v>
      </c>
      <c r="N4781" s="125" t="str">
        <f>A4781</f>
        <v>A</v>
      </c>
      <c r="S4781" s="230" t="str">
        <f>K4781</f>
        <v>Enmienda (A)</v>
      </c>
      <c r="T4781" s="126" t="str">
        <f>L4781</f>
        <v>Con</v>
      </c>
      <c r="U4781" s="127">
        <f>M4781</f>
        <v>1.1850000000000001</v>
      </c>
      <c r="V4781" s="128" t="str">
        <f>N4781</f>
        <v>A</v>
      </c>
    </row>
    <row r="4782" spans="1:22" ht="16.5" thickBot="1" x14ac:dyDescent="0.3">
      <c r="A4782" s="99" t="s">
        <v>592</v>
      </c>
      <c r="B4782" s="68"/>
      <c r="C4782" s="68"/>
      <c r="D4782" s="86"/>
      <c r="J4782" s="6"/>
      <c r="K4782" s="229"/>
      <c r="L4782" s="124" t="str">
        <f>D4783</f>
        <v>Sin</v>
      </c>
      <c r="M4782" s="125">
        <f>B4783</f>
        <v>1.0225</v>
      </c>
      <c r="N4782" s="125" t="str">
        <f>A4783</f>
        <v>A</v>
      </c>
      <c r="S4782" s="227"/>
      <c r="T4782" s="129" t="str">
        <f>L4782</f>
        <v>Sin</v>
      </c>
      <c r="U4782" s="130">
        <f>M4782</f>
        <v>1.0225</v>
      </c>
      <c r="V4782" s="131" t="str">
        <f>N4782</f>
        <v>A</v>
      </c>
    </row>
    <row r="4783" spans="1:22" x14ac:dyDescent="0.25">
      <c r="A4783" s="100" t="s">
        <v>592</v>
      </c>
      <c r="B4783" s="77">
        <v>1.0225</v>
      </c>
      <c r="C4783" s="77">
        <v>16</v>
      </c>
      <c r="D4783" s="87" t="s">
        <v>47</v>
      </c>
      <c r="J4783" s="6">
        <v>1</v>
      </c>
      <c r="K4783" s="6"/>
      <c r="L4783" s="6"/>
      <c r="M4783" s="6"/>
      <c r="N4783" s="6"/>
      <c r="O4783" s="6"/>
      <c r="P4783" s="6"/>
      <c r="Q4783" s="6"/>
      <c r="R4783" s="6"/>
      <c r="S4783" s="6"/>
      <c r="T4783" s="6"/>
      <c r="U4783" s="6"/>
      <c r="V4783" s="6"/>
    </row>
    <row r="4784" spans="1:22" x14ac:dyDescent="0.25">
      <c r="A4784" s="79"/>
      <c r="J4784" s="6">
        <v>2</v>
      </c>
      <c r="K4784" s="6"/>
      <c r="L4784" s="6"/>
      <c r="M4784" s="6"/>
      <c r="N4784" s="6"/>
      <c r="O4784" s="6"/>
      <c r="P4784" s="6"/>
      <c r="Q4784" s="6"/>
      <c r="R4784" s="6"/>
      <c r="S4784" s="6"/>
      <c r="T4784" s="6"/>
      <c r="U4784" s="6"/>
      <c r="V4784" s="6"/>
    </row>
    <row r="4785" spans="1:22" x14ac:dyDescent="0.25">
      <c r="A4785" s="79"/>
      <c r="J4785" s="6">
        <v>3</v>
      </c>
      <c r="K4785" s="6"/>
      <c r="L4785" s="6"/>
      <c r="M4785" s="6"/>
      <c r="N4785" s="6"/>
      <c r="O4785" s="6"/>
      <c r="P4785" s="6"/>
      <c r="Q4785" s="6"/>
      <c r="R4785" s="6"/>
      <c r="S4785" s="6"/>
      <c r="T4785" s="6"/>
      <c r="U4785" s="6"/>
      <c r="V4785" s="6"/>
    </row>
    <row r="4786" spans="1:22" x14ac:dyDescent="0.25">
      <c r="J4786" s="6">
        <v>4</v>
      </c>
      <c r="K4786" s="6"/>
      <c r="L4786" s="6"/>
      <c r="M4786" s="6"/>
      <c r="N4786" s="6"/>
      <c r="O4786" s="6"/>
      <c r="P4786" s="6"/>
      <c r="Q4786" s="6"/>
      <c r="R4786" s="6"/>
      <c r="S4786" s="6"/>
      <c r="T4786" s="6"/>
      <c r="U4786" s="6"/>
      <c r="V4786" s="6"/>
    </row>
    <row r="4787" spans="1:22" x14ac:dyDescent="0.25">
      <c r="A4787" s="80"/>
      <c r="J4787" s="6">
        <v>5</v>
      </c>
      <c r="K4787" s="6"/>
      <c r="L4787" s="6"/>
      <c r="M4787" s="6"/>
      <c r="N4787" s="6"/>
      <c r="O4787" s="6"/>
      <c r="P4787" s="6"/>
      <c r="Q4787" s="6"/>
      <c r="R4787" s="6"/>
      <c r="S4787" s="6"/>
      <c r="T4787" s="6"/>
      <c r="U4787" s="6"/>
      <c r="V4787" s="6"/>
    </row>
    <row r="4788" spans="1:22" ht="31.5" x14ac:dyDescent="0.25">
      <c r="A4788" s="64" t="s">
        <v>590</v>
      </c>
      <c r="J4788" s="6">
        <v>6</v>
      </c>
      <c r="K4788" s="6"/>
      <c r="L4788" s="6"/>
      <c r="M4788" s="6"/>
      <c r="N4788" s="6"/>
      <c r="O4788" s="6"/>
      <c r="P4788" s="6"/>
      <c r="Q4788" s="6"/>
      <c r="R4788" s="6"/>
      <c r="S4788" s="6"/>
      <c r="T4788" s="6"/>
      <c r="U4788" s="6"/>
      <c r="V4788" s="6"/>
    </row>
    <row r="4789" spans="1:22" x14ac:dyDescent="0.25">
      <c r="A4789" s="79"/>
      <c r="J4789" s="6">
        <v>7</v>
      </c>
      <c r="K4789" s="6"/>
      <c r="L4789" s="6"/>
      <c r="M4789" s="6"/>
      <c r="N4789" s="6"/>
      <c r="O4789" s="6"/>
      <c r="P4789" s="6"/>
      <c r="Q4789" s="6"/>
      <c r="R4789" s="6"/>
      <c r="S4789" s="6"/>
      <c r="T4789" s="6"/>
      <c r="U4789" s="6"/>
      <c r="V4789" s="6"/>
    </row>
    <row r="4790" spans="1:22" ht="25.5" x14ac:dyDescent="0.25">
      <c r="A4790" s="81" t="s">
        <v>595</v>
      </c>
      <c r="J4790" s="6">
        <v>8</v>
      </c>
      <c r="K4790" s="6"/>
      <c r="L4790" s="6"/>
      <c r="M4790" s="6"/>
      <c r="N4790" s="6"/>
      <c r="O4790" s="6"/>
      <c r="P4790" s="6"/>
      <c r="Q4790" s="6"/>
      <c r="R4790" s="6"/>
      <c r="S4790" s="6"/>
      <c r="T4790" s="6"/>
      <c r="U4790" s="6"/>
      <c r="V4790" s="6"/>
    </row>
    <row r="4791" spans="1:22" x14ac:dyDescent="0.25">
      <c r="A4791" s="81"/>
      <c r="J4791" s="6">
        <v>9</v>
      </c>
      <c r="K4791" s="6"/>
      <c r="L4791" s="6"/>
      <c r="M4791" s="6"/>
      <c r="N4791" s="6"/>
      <c r="O4791" s="6"/>
      <c r="P4791" s="6"/>
      <c r="Q4791" s="6"/>
      <c r="R4791" s="6"/>
      <c r="S4791" s="6"/>
      <c r="T4791" s="6"/>
      <c r="U4791" s="6"/>
      <c r="V4791" s="6"/>
    </row>
    <row r="4792" spans="1:22" x14ac:dyDescent="0.25">
      <c r="A4792" s="65"/>
      <c r="J4792" s="6">
        <v>10</v>
      </c>
      <c r="K4792" s="6"/>
      <c r="L4792" s="6"/>
      <c r="M4792" s="6"/>
      <c r="N4792" s="6"/>
      <c r="O4792" s="6"/>
      <c r="P4792" s="6"/>
      <c r="Q4792" s="6"/>
      <c r="R4792" s="6"/>
      <c r="S4792" s="6"/>
      <c r="T4792" s="6"/>
      <c r="U4792" s="6"/>
      <c r="V4792" s="6"/>
    </row>
    <row r="4793" spans="1:22" x14ac:dyDescent="0.25">
      <c r="A4793" s="65"/>
      <c r="J4793" s="6">
        <v>11</v>
      </c>
      <c r="K4793" s="6"/>
      <c r="L4793" s="6"/>
      <c r="M4793" s="6"/>
      <c r="N4793" s="6"/>
      <c r="O4793" s="6"/>
      <c r="P4793" s="6"/>
      <c r="Q4793" s="6"/>
      <c r="R4793" s="6"/>
      <c r="S4793" s="6"/>
      <c r="T4793" s="6"/>
      <c r="U4793" s="6"/>
      <c r="V4793" s="6"/>
    </row>
    <row r="4794" spans="1:22" x14ac:dyDescent="0.25">
      <c r="A4794" s="79"/>
      <c r="J4794" s="6">
        <v>12</v>
      </c>
      <c r="K4794" s="6"/>
      <c r="L4794" s="6"/>
      <c r="M4794" s="6"/>
      <c r="N4794" s="6"/>
      <c r="O4794" s="6"/>
      <c r="P4794" s="6"/>
      <c r="Q4794" s="6"/>
      <c r="R4794" s="6"/>
      <c r="S4794" s="6"/>
      <c r="T4794" s="6"/>
      <c r="U4794" s="6"/>
      <c r="V4794" s="6"/>
    </row>
    <row r="4795" spans="1:22" x14ac:dyDescent="0.25">
      <c r="A4795" s="79"/>
      <c r="J4795" s="6">
        <v>13</v>
      </c>
      <c r="K4795" s="6"/>
      <c r="L4795" s="6"/>
      <c r="M4795" s="6"/>
      <c r="N4795" s="6"/>
      <c r="O4795" s="6"/>
      <c r="P4795" s="6"/>
      <c r="Q4795" s="6"/>
      <c r="R4795" s="6"/>
      <c r="S4795" s="6"/>
      <c r="T4795" s="6"/>
      <c r="U4795" s="6"/>
      <c r="V4795" s="6"/>
    </row>
    <row r="4796" spans="1:22" x14ac:dyDescent="0.25">
      <c r="J4796" s="6">
        <v>14</v>
      </c>
      <c r="K4796" s="6"/>
      <c r="L4796" s="6"/>
      <c r="M4796" s="6"/>
      <c r="N4796" s="6"/>
      <c r="O4796" s="6"/>
      <c r="P4796" s="6"/>
      <c r="Q4796" s="6"/>
      <c r="R4796" s="6"/>
      <c r="S4796" s="6"/>
      <c r="T4796" s="6"/>
      <c r="U4796" s="6"/>
      <c r="V4796" s="6"/>
    </row>
    <row r="4797" spans="1:22" x14ac:dyDescent="0.25">
      <c r="A4797" s="80"/>
      <c r="J4797" s="6">
        <v>15</v>
      </c>
      <c r="K4797" s="6"/>
      <c r="L4797" s="6"/>
      <c r="M4797" s="6"/>
      <c r="N4797" s="6"/>
      <c r="O4797" s="6"/>
      <c r="P4797" s="6"/>
      <c r="Q4797" s="6"/>
      <c r="R4797" s="6"/>
      <c r="S4797" s="6"/>
      <c r="T4797" s="6"/>
      <c r="U4797" s="6"/>
      <c r="V4797" s="6"/>
    </row>
    <row r="4798" spans="1:22" ht="31.5" x14ac:dyDescent="0.25">
      <c r="A4798" s="64" t="s">
        <v>590</v>
      </c>
      <c r="J4798" s="6">
        <v>16</v>
      </c>
      <c r="K4798" s="6"/>
      <c r="L4798" s="6"/>
      <c r="M4798" s="6"/>
      <c r="N4798" s="6"/>
      <c r="O4798" s="6"/>
      <c r="P4798" s="6"/>
      <c r="Q4798" s="6"/>
      <c r="R4798" s="6"/>
      <c r="S4798" s="6"/>
      <c r="T4798" s="6"/>
      <c r="U4798" s="6"/>
      <c r="V4798" s="6"/>
    </row>
    <row r="4799" spans="1:22" x14ac:dyDescent="0.25">
      <c r="A4799" s="79"/>
      <c r="J4799" s="6">
        <v>17</v>
      </c>
      <c r="K4799" s="6"/>
      <c r="L4799" s="6"/>
      <c r="M4799" s="6"/>
      <c r="N4799" s="6"/>
      <c r="O4799" s="6"/>
      <c r="P4799" s="6"/>
      <c r="Q4799" s="6"/>
      <c r="R4799" s="6"/>
      <c r="S4799" s="6"/>
      <c r="T4799" s="6"/>
      <c r="U4799" s="6"/>
      <c r="V4799" s="6"/>
    </row>
    <row r="4800" spans="1:22" ht="25.5" x14ac:dyDescent="0.25">
      <c r="A4800" s="81" t="s">
        <v>595</v>
      </c>
      <c r="J4800" s="6">
        <v>18</v>
      </c>
      <c r="K4800" s="6"/>
      <c r="L4800" s="6"/>
      <c r="M4800" s="6"/>
      <c r="N4800" s="6"/>
      <c r="O4800" s="6"/>
      <c r="P4800" s="6"/>
      <c r="Q4800" s="6"/>
      <c r="R4800" s="6"/>
      <c r="S4800" s="6"/>
      <c r="T4800" s="6"/>
      <c r="U4800" s="6"/>
      <c r="V4800" s="6"/>
    </row>
    <row r="4801" spans="1:23" x14ac:dyDescent="0.25">
      <c r="A4801" s="81"/>
      <c r="J4801" s="6">
        <v>19</v>
      </c>
      <c r="K4801" s="6"/>
      <c r="L4801" s="6"/>
      <c r="M4801" s="6"/>
      <c r="N4801" s="6"/>
      <c r="O4801" s="6"/>
      <c r="P4801" s="6"/>
      <c r="Q4801" s="6"/>
      <c r="R4801" s="6"/>
      <c r="S4801" s="6"/>
      <c r="T4801" s="6"/>
      <c r="U4801" s="6"/>
      <c r="V4801" s="6"/>
    </row>
    <row r="4802" spans="1:23" ht="89.25" x14ac:dyDescent="0.25">
      <c r="A4802" s="81" t="s">
        <v>934</v>
      </c>
      <c r="J4802" s="6">
        <v>20</v>
      </c>
      <c r="K4802" s="6"/>
      <c r="L4802" s="6"/>
      <c r="M4802" s="6"/>
      <c r="N4802" s="6"/>
      <c r="O4802" s="6"/>
      <c r="P4802" s="6"/>
      <c r="Q4802" s="6"/>
      <c r="R4802" s="6"/>
      <c r="S4802" s="6"/>
      <c r="T4802" s="6"/>
      <c r="U4802" s="6"/>
      <c r="V4802" s="6"/>
    </row>
    <row r="4803" spans="1:23" x14ac:dyDescent="0.25">
      <c r="A4803" s="65"/>
      <c r="J4803" s="6">
        <v>21</v>
      </c>
      <c r="K4803" s="6"/>
      <c r="L4803" s="6"/>
      <c r="M4803" s="6"/>
      <c r="N4803" s="6"/>
      <c r="O4803" s="6"/>
      <c r="P4803" s="6"/>
      <c r="Q4803" s="6"/>
      <c r="R4803" s="6"/>
      <c r="S4803" s="6"/>
      <c r="T4803" s="6"/>
      <c r="U4803" s="6"/>
      <c r="V4803" s="6"/>
    </row>
    <row r="4804" spans="1:23" x14ac:dyDescent="0.25">
      <c r="A4804" s="65"/>
      <c r="J4804" s="6">
        <v>22</v>
      </c>
      <c r="K4804" s="6"/>
      <c r="L4804" s="6"/>
      <c r="M4804" s="6"/>
      <c r="N4804" s="6"/>
      <c r="O4804" s="6"/>
      <c r="P4804" s="6"/>
      <c r="Q4804" s="6"/>
      <c r="R4804" s="6"/>
      <c r="S4804" s="6"/>
      <c r="T4804" s="6"/>
      <c r="U4804" s="6"/>
      <c r="V4804" s="6"/>
    </row>
    <row r="4805" spans="1:23" ht="140.25" x14ac:dyDescent="0.25">
      <c r="A4805" s="96" t="s">
        <v>624</v>
      </c>
      <c r="B4805" s="97" t="s">
        <v>625</v>
      </c>
      <c r="J4805" s="6">
        <v>23</v>
      </c>
      <c r="K4805" s="6"/>
      <c r="L4805" s="6"/>
      <c r="M4805" s="6"/>
      <c r="N4805" s="6"/>
      <c r="O4805" s="6"/>
      <c r="P4805" s="6"/>
      <c r="Q4805" s="6"/>
      <c r="R4805" s="6"/>
      <c r="S4805" s="6"/>
      <c r="T4805" s="6"/>
      <c r="U4805" s="6"/>
      <c r="V4805" s="6"/>
    </row>
    <row r="4806" spans="1:23" ht="15.75" thickBot="1" x14ac:dyDescent="0.3">
      <c r="A4806" s="65"/>
      <c r="J4806" s="6">
        <v>24</v>
      </c>
      <c r="K4806" s="6"/>
      <c r="L4806" s="6"/>
      <c r="M4806" s="6"/>
      <c r="N4806" s="6"/>
      <c r="O4806" s="6"/>
      <c r="P4806" s="6"/>
      <c r="Q4806" s="6"/>
      <c r="R4806" s="6"/>
      <c r="S4806" s="6"/>
      <c r="T4806" s="6"/>
      <c r="U4806" s="6"/>
      <c r="V4806" s="6"/>
    </row>
    <row r="4807" spans="1:23" ht="15.75" thickBot="1" x14ac:dyDescent="0.3">
      <c r="A4807" s="88" t="s">
        <v>626</v>
      </c>
      <c r="B4807" s="89">
        <v>0.05</v>
      </c>
      <c r="J4807" s="6">
        <v>25</v>
      </c>
      <c r="K4807" s="6"/>
      <c r="L4807" s="6"/>
      <c r="M4807" s="6"/>
      <c r="N4807" s="6"/>
      <c r="O4807" s="6"/>
      <c r="P4807" s="6"/>
      <c r="Q4807" s="6"/>
      <c r="R4807" s="6"/>
      <c r="S4807" s="6"/>
      <c r="T4807" s="6"/>
      <c r="U4807" s="6"/>
      <c r="V4807" s="6"/>
    </row>
    <row r="4808" spans="1:23" ht="39" thickBot="1" x14ac:dyDescent="0.3">
      <c r="A4808" s="110" t="s">
        <v>627</v>
      </c>
      <c r="B4808" s="74">
        <v>18</v>
      </c>
      <c r="J4808" s="6">
        <v>26</v>
      </c>
      <c r="K4808" s="6"/>
      <c r="L4808" s="6"/>
      <c r="M4808" s="6"/>
      <c r="N4808" s="6"/>
      <c r="O4808" s="6"/>
      <c r="P4808" s="6"/>
      <c r="Q4808" s="6"/>
      <c r="R4808" s="6"/>
      <c r="S4808" s="6"/>
      <c r="T4808" s="6"/>
      <c r="U4808" s="6"/>
      <c r="V4808" s="6"/>
    </row>
    <row r="4809" spans="1:23" ht="39" thickBot="1" x14ac:dyDescent="0.3">
      <c r="A4809" s="110" t="s">
        <v>628</v>
      </c>
      <c r="B4809" s="74">
        <v>0.32480599999999998</v>
      </c>
      <c r="J4809" s="6">
        <v>27</v>
      </c>
      <c r="K4809" s="6"/>
      <c r="L4809" s="6"/>
      <c r="M4809" s="6"/>
      <c r="N4809" s="6"/>
      <c r="O4809" s="6"/>
      <c r="P4809" s="6"/>
      <c r="Q4809" s="6"/>
      <c r="R4809" s="6"/>
      <c r="S4809" s="6"/>
      <c r="T4809" s="6"/>
      <c r="U4809" s="6"/>
      <c r="V4809" s="6"/>
    </row>
    <row r="4810" spans="1:23" ht="64.5" thickBot="1" x14ac:dyDescent="0.3">
      <c r="A4810" s="110" t="s">
        <v>629</v>
      </c>
      <c r="B4810" s="74">
        <v>2.97105</v>
      </c>
      <c r="J4810" s="6">
        <v>28</v>
      </c>
      <c r="K4810" s="6"/>
      <c r="L4810" s="6"/>
      <c r="M4810" s="6"/>
      <c r="N4810" s="6"/>
      <c r="O4810" s="6"/>
      <c r="P4810" s="6"/>
      <c r="Q4810" s="6"/>
      <c r="R4810" s="6"/>
      <c r="S4810" s="6"/>
      <c r="T4810" s="6"/>
      <c r="U4810" s="6"/>
      <c r="V4810" s="6"/>
    </row>
    <row r="4811" spans="1:23" ht="38.25" x14ac:dyDescent="0.25">
      <c r="A4811" s="109" t="s">
        <v>630</v>
      </c>
      <c r="B4811" s="78">
        <v>0.42330000000000001</v>
      </c>
      <c r="J4811" s="6">
        <v>29</v>
      </c>
      <c r="K4811" s="6"/>
      <c r="L4811" s="6"/>
      <c r="M4811" s="6"/>
      <c r="N4811" s="6"/>
      <c r="O4811" s="6"/>
      <c r="P4811" s="6"/>
      <c r="Q4811" s="6"/>
      <c r="R4811" s="6"/>
      <c r="S4811" s="6"/>
      <c r="T4811" s="6"/>
      <c r="U4811" s="6"/>
      <c r="V4811" s="6"/>
    </row>
    <row r="4812" spans="1:23" ht="15.75" thickBot="1" x14ac:dyDescent="0.3">
      <c r="A4812" s="65"/>
      <c r="J4812" s="6">
        <v>30</v>
      </c>
      <c r="K4812" s="6"/>
      <c r="L4812" s="6"/>
      <c r="M4812" s="6"/>
      <c r="N4812" s="6"/>
      <c r="O4812" s="6"/>
      <c r="P4812" s="6"/>
      <c r="Q4812" s="6"/>
      <c r="R4812" s="6"/>
      <c r="S4812" s="6"/>
      <c r="T4812" s="6"/>
      <c r="U4812" s="6"/>
      <c r="V4812" s="6"/>
    </row>
    <row r="4813" spans="1:23" x14ac:dyDescent="0.25">
      <c r="A4813" s="254" t="s">
        <v>631</v>
      </c>
      <c r="B4813" s="255"/>
      <c r="C4813" s="255"/>
      <c r="D4813" s="255"/>
      <c r="J4813" s="6">
        <v>31</v>
      </c>
      <c r="K4813" s="6"/>
      <c r="L4813" s="6"/>
      <c r="M4813" s="6"/>
      <c r="N4813" s="6"/>
      <c r="O4813" s="6"/>
      <c r="P4813" s="6"/>
      <c r="Q4813" s="6"/>
      <c r="R4813" s="6"/>
      <c r="S4813" s="6"/>
      <c r="T4813" s="6"/>
      <c r="U4813" s="6"/>
      <c r="V4813" s="6"/>
    </row>
    <row r="4814" spans="1:23" x14ac:dyDescent="0.25">
      <c r="A4814" s="262" t="s">
        <v>632</v>
      </c>
      <c r="B4814" s="263"/>
      <c r="C4814" s="263"/>
      <c r="D4814" s="263"/>
      <c r="J4814" s="6">
        <v>32</v>
      </c>
      <c r="K4814" s="6"/>
      <c r="L4814" s="6"/>
      <c r="M4814" s="6"/>
      <c r="N4814" s="6"/>
      <c r="O4814" s="6"/>
      <c r="P4814" s="6"/>
      <c r="Q4814" s="6"/>
      <c r="R4814" s="6"/>
      <c r="S4814" s="6"/>
      <c r="T4814" s="6"/>
      <c r="U4814" s="6"/>
      <c r="V4814" s="6"/>
    </row>
    <row r="4815" spans="1:23" ht="15.75" thickBot="1" x14ac:dyDescent="0.3">
      <c r="A4815" s="256" t="s">
        <v>633</v>
      </c>
      <c r="B4815" s="257"/>
      <c r="C4815" s="257"/>
      <c r="D4815" s="257"/>
      <c r="J4815" s="6">
        <v>33</v>
      </c>
      <c r="K4815" s="6"/>
      <c r="L4815" s="6"/>
      <c r="M4815" s="6"/>
      <c r="N4815" s="6"/>
      <c r="O4815" s="6"/>
      <c r="P4815" s="6"/>
      <c r="Q4815" s="6"/>
      <c r="R4815" s="6"/>
      <c r="S4815" s="6"/>
      <c r="T4815" s="6"/>
      <c r="U4815" s="6"/>
      <c r="V4815" s="6"/>
    </row>
    <row r="4816" spans="1:23" ht="27" thickBot="1" x14ac:dyDescent="0.3">
      <c r="A4816" s="98" t="s">
        <v>634</v>
      </c>
      <c r="B4816" s="83" t="s">
        <v>635</v>
      </c>
      <c r="C4816" s="83" t="s">
        <v>566</v>
      </c>
      <c r="D4816" s="85" t="s">
        <v>592</v>
      </c>
      <c r="K4816" s="121" t="s">
        <v>1123</v>
      </c>
      <c r="L4816" s="121" t="s">
        <v>1124</v>
      </c>
      <c r="M4816" s="121" t="str">
        <f>A4802</f>
        <v>Prueba del rango estudentizado de Tukey (HSD) para PFSCM6</v>
      </c>
      <c r="N4816" s="120"/>
      <c r="S4816" s="122" t="str">
        <f>K4816</f>
        <v>Factor</v>
      </c>
      <c r="T4816" s="122" t="str">
        <f>L4816</f>
        <v>Nivel</v>
      </c>
      <c r="U4816" s="114"/>
      <c r="V4816" s="123"/>
      <c r="W4816" s="6"/>
    </row>
    <row r="4817" spans="1:23" ht="16.5" thickBot="1" x14ac:dyDescent="0.3">
      <c r="A4817" s="99" t="s">
        <v>592</v>
      </c>
      <c r="B4817" s="68">
        <v>1.1106</v>
      </c>
      <c r="C4817" s="68">
        <v>16</v>
      </c>
      <c r="D4817" s="86" t="s">
        <v>45</v>
      </c>
      <c r="J4817" s="6"/>
      <c r="K4817" s="228" t="s">
        <v>1125</v>
      </c>
      <c r="L4817" s="124" t="str">
        <f>D4817</f>
        <v>Con</v>
      </c>
      <c r="M4817" s="125">
        <f>B4817</f>
        <v>1.1106</v>
      </c>
      <c r="N4817" s="125" t="str">
        <f>A4817</f>
        <v>A</v>
      </c>
      <c r="S4817" s="230" t="str">
        <f>K4817</f>
        <v>Enmienda (A)</v>
      </c>
      <c r="T4817" s="126" t="str">
        <f>L4817</f>
        <v>Con</v>
      </c>
      <c r="U4817" s="127">
        <f>M4817</f>
        <v>1.1106</v>
      </c>
      <c r="V4817" s="128" t="str">
        <f>N4817</f>
        <v>A</v>
      </c>
      <c r="W4817" s="6"/>
    </row>
    <row r="4818" spans="1:23" ht="16.5" thickBot="1" x14ac:dyDescent="0.3">
      <c r="A4818" s="99" t="s">
        <v>592</v>
      </c>
      <c r="B4818" s="68"/>
      <c r="C4818" s="68"/>
      <c r="D4818" s="86"/>
      <c r="J4818" s="6"/>
      <c r="K4818" s="229"/>
      <c r="L4818" s="124" t="str">
        <f>D4819</f>
        <v>Sin</v>
      </c>
      <c r="M4818" s="125">
        <f>B4819</f>
        <v>0.8175</v>
      </c>
      <c r="N4818" s="125" t="str">
        <f>A4819</f>
        <v>A</v>
      </c>
      <c r="S4818" s="227"/>
      <c r="T4818" s="129" t="str">
        <f>L4818</f>
        <v>Sin</v>
      </c>
      <c r="U4818" s="130">
        <f>M4818</f>
        <v>0.8175</v>
      </c>
      <c r="V4818" s="131" t="str">
        <f>N4818</f>
        <v>A</v>
      </c>
      <c r="W4818" s="6"/>
    </row>
    <row r="4819" spans="1:23" x14ac:dyDescent="0.25">
      <c r="A4819" s="100" t="s">
        <v>592</v>
      </c>
      <c r="B4819" s="77">
        <v>0.8175</v>
      </c>
      <c r="C4819" s="77">
        <v>16</v>
      </c>
      <c r="D4819" s="87" t="s">
        <v>47</v>
      </c>
      <c r="J4819" s="6">
        <v>1</v>
      </c>
      <c r="K4819" s="6"/>
      <c r="L4819" s="6"/>
      <c r="M4819" s="6"/>
      <c r="N4819" s="6"/>
      <c r="O4819" s="6"/>
      <c r="P4819" s="6"/>
      <c r="Q4819" s="6"/>
      <c r="R4819" s="6"/>
      <c r="S4819" s="6"/>
      <c r="T4819" s="6"/>
      <c r="U4819" s="6"/>
      <c r="V4819" s="6"/>
      <c r="W4819" s="6"/>
    </row>
    <row r="4820" spans="1:23" x14ac:dyDescent="0.25">
      <c r="A4820" s="79"/>
      <c r="J4820" s="6">
        <v>2</v>
      </c>
      <c r="K4820" s="6"/>
      <c r="L4820" s="6"/>
      <c r="M4820" s="6"/>
      <c r="N4820" s="6"/>
      <c r="O4820" s="6"/>
      <c r="P4820" s="6"/>
      <c r="Q4820" s="6"/>
      <c r="R4820" s="6"/>
      <c r="S4820" s="6"/>
      <c r="T4820" s="6"/>
      <c r="U4820" s="6"/>
      <c r="V4820" s="6"/>
      <c r="W4820" s="6"/>
    </row>
    <row r="4821" spans="1:23" x14ac:dyDescent="0.25">
      <c r="A4821" s="79"/>
      <c r="J4821" s="6">
        <v>3</v>
      </c>
      <c r="K4821" s="6"/>
      <c r="L4821" s="6"/>
      <c r="M4821" s="6"/>
      <c r="N4821" s="6"/>
      <c r="O4821" s="6"/>
      <c r="P4821" s="6"/>
      <c r="Q4821" s="6"/>
      <c r="R4821" s="6"/>
      <c r="S4821" s="6"/>
      <c r="T4821" s="6"/>
      <c r="U4821" s="6"/>
      <c r="V4821" s="6"/>
      <c r="W4821" s="6"/>
    </row>
    <row r="4822" spans="1:23" x14ac:dyDescent="0.25">
      <c r="J4822" s="6">
        <v>4</v>
      </c>
      <c r="K4822" s="6"/>
      <c r="L4822" s="6"/>
      <c r="M4822" s="6"/>
      <c r="N4822" s="6"/>
      <c r="O4822" s="6"/>
      <c r="P4822" s="6"/>
      <c r="Q4822" s="6"/>
      <c r="R4822" s="6"/>
      <c r="S4822" s="6"/>
      <c r="T4822" s="6"/>
      <c r="U4822" s="6"/>
      <c r="V4822" s="6"/>
      <c r="W4822" s="6"/>
    </row>
    <row r="4823" spans="1:23" x14ac:dyDescent="0.25">
      <c r="A4823" s="80"/>
      <c r="J4823" s="6">
        <v>5</v>
      </c>
      <c r="K4823" s="6"/>
      <c r="L4823" s="6"/>
      <c r="M4823" s="6"/>
      <c r="N4823" s="6"/>
      <c r="O4823" s="6"/>
      <c r="P4823" s="6"/>
      <c r="Q4823" s="6"/>
      <c r="R4823" s="6"/>
      <c r="S4823" s="6"/>
      <c r="T4823" s="6"/>
      <c r="U4823" s="6"/>
      <c r="V4823" s="6"/>
      <c r="W4823" s="6"/>
    </row>
    <row r="4824" spans="1:23" ht="31.5" x14ac:dyDescent="0.25">
      <c r="A4824" s="64" t="s">
        <v>590</v>
      </c>
      <c r="J4824" s="6">
        <v>6</v>
      </c>
      <c r="K4824" s="6"/>
      <c r="L4824" s="6"/>
      <c r="M4824" s="6"/>
      <c r="N4824" s="6"/>
      <c r="O4824" s="6"/>
      <c r="P4824" s="6"/>
      <c r="Q4824" s="6"/>
      <c r="R4824" s="6"/>
      <c r="S4824" s="6"/>
      <c r="T4824" s="6"/>
      <c r="U4824" s="6"/>
      <c r="V4824" s="6"/>
      <c r="W4824" s="6"/>
    </row>
    <row r="4825" spans="1:23" x14ac:dyDescent="0.25">
      <c r="A4825" s="79"/>
      <c r="J4825" s="6">
        <v>7</v>
      </c>
      <c r="K4825" s="6"/>
      <c r="L4825" s="6"/>
      <c r="M4825" s="6"/>
      <c r="N4825" s="6"/>
      <c r="O4825" s="6"/>
      <c r="P4825" s="6"/>
      <c r="Q4825" s="6"/>
      <c r="R4825" s="6"/>
      <c r="S4825" s="6"/>
      <c r="T4825" s="6"/>
      <c r="U4825" s="6"/>
      <c r="V4825" s="6"/>
      <c r="W4825" s="6"/>
    </row>
    <row r="4826" spans="1:23" ht="25.5" x14ac:dyDescent="0.25">
      <c r="A4826" s="81" t="s">
        <v>595</v>
      </c>
      <c r="J4826" s="6">
        <v>8</v>
      </c>
      <c r="K4826" s="6"/>
      <c r="L4826" s="6"/>
      <c r="M4826" s="6"/>
      <c r="N4826" s="6"/>
      <c r="O4826" s="6"/>
      <c r="P4826" s="6"/>
      <c r="Q4826" s="6"/>
      <c r="R4826" s="6"/>
      <c r="S4826" s="6"/>
      <c r="T4826" s="6"/>
      <c r="U4826" s="6"/>
      <c r="V4826" s="6"/>
      <c r="W4826" s="6"/>
    </row>
    <row r="4827" spans="1:23" x14ac:dyDescent="0.25">
      <c r="A4827" s="81"/>
      <c r="J4827" s="6">
        <v>9</v>
      </c>
      <c r="K4827" s="6"/>
      <c r="L4827" s="6"/>
      <c r="M4827" s="6"/>
      <c r="N4827" s="6"/>
      <c r="O4827" s="6"/>
      <c r="P4827" s="6"/>
      <c r="Q4827" s="6"/>
      <c r="R4827" s="6"/>
      <c r="S4827" s="6"/>
      <c r="T4827" s="6"/>
      <c r="U4827" s="6"/>
      <c r="V4827" s="6"/>
      <c r="W4827" s="6"/>
    </row>
    <row r="4828" spans="1:23" x14ac:dyDescent="0.25">
      <c r="A4828" s="65"/>
      <c r="J4828" s="6">
        <v>10</v>
      </c>
      <c r="K4828" s="6"/>
      <c r="L4828" s="6"/>
      <c r="M4828" s="6"/>
      <c r="N4828" s="6"/>
      <c r="O4828" s="6"/>
      <c r="P4828" s="6"/>
      <c r="Q4828" s="6"/>
      <c r="R4828" s="6"/>
      <c r="S4828" s="6"/>
      <c r="T4828" s="6"/>
      <c r="U4828" s="6"/>
      <c r="V4828" s="6"/>
      <c r="W4828" s="6"/>
    </row>
    <row r="4829" spans="1:23" x14ac:dyDescent="0.25">
      <c r="A4829" s="65"/>
      <c r="J4829" s="6">
        <v>11</v>
      </c>
      <c r="K4829" s="6"/>
      <c r="L4829" s="6"/>
      <c r="M4829" s="6"/>
      <c r="N4829" s="6"/>
      <c r="O4829" s="6"/>
      <c r="P4829" s="6"/>
      <c r="Q4829" s="6"/>
      <c r="R4829" s="6"/>
      <c r="S4829" s="6"/>
      <c r="T4829" s="6"/>
      <c r="U4829" s="6"/>
      <c r="V4829" s="6"/>
      <c r="W4829" s="6"/>
    </row>
    <row r="4830" spans="1:23" x14ac:dyDescent="0.25">
      <c r="A4830" s="79"/>
      <c r="J4830" s="6">
        <v>12</v>
      </c>
      <c r="K4830" s="6"/>
      <c r="L4830" s="6"/>
      <c r="M4830" s="6"/>
      <c r="N4830" s="6"/>
      <c r="O4830" s="6"/>
      <c r="P4830" s="6"/>
      <c r="Q4830" s="6"/>
      <c r="R4830" s="6"/>
      <c r="S4830" s="6"/>
      <c r="T4830" s="6"/>
      <c r="U4830" s="6"/>
      <c r="V4830" s="6"/>
      <c r="W4830" s="6"/>
    </row>
    <row r="4831" spans="1:23" x14ac:dyDescent="0.25">
      <c r="A4831" s="79"/>
      <c r="J4831" s="6">
        <v>13</v>
      </c>
      <c r="K4831" s="6"/>
      <c r="L4831" s="6"/>
      <c r="M4831" s="6"/>
      <c r="N4831" s="6"/>
      <c r="O4831" s="6"/>
      <c r="P4831" s="6"/>
      <c r="Q4831" s="6"/>
      <c r="R4831" s="6"/>
      <c r="S4831" s="6"/>
      <c r="T4831" s="6"/>
      <c r="U4831" s="6"/>
      <c r="V4831" s="6"/>
      <c r="W4831" s="6"/>
    </row>
    <row r="4832" spans="1:23" x14ac:dyDescent="0.25">
      <c r="J4832" s="6">
        <v>14</v>
      </c>
      <c r="K4832" s="6"/>
      <c r="L4832" s="6"/>
      <c r="M4832" s="6"/>
      <c r="N4832" s="6"/>
      <c r="O4832" s="6"/>
      <c r="P4832" s="6"/>
      <c r="Q4832" s="6"/>
      <c r="R4832" s="6"/>
      <c r="S4832" s="6"/>
      <c r="T4832" s="6"/>
      <c r="U4832" s="6"/>
      <c r="V4832" s="6"/>
      <c r="W4832" s="6"/>
    </row>
    <row r="4833" spans="1:23" x14ac:dyDescent="0.25">
      <c r="A4833" s="80"/>
      <c r="J4833" s="6">
        <v>15</v>
      </c>
      <c r="K4833" s="6"/>
      <c r="L4833" s="6"/>
      <c r="M4833" s="6"/>
      <c r="N4833" s="6"/>
      <c r="O4833" s="6"/>
      <c r="P4833" s="6"/>
      <c r="Q4833" s="6"/>
      <c r="R4833" s="6"/>
      <c r="S4833" s="6"/>
      <c r="T4833" s="6"/>
      <c r="U4833" s="6"/>
      <c r="V4833" s="6"/>
      <c r="W4833" s="6"/>
    </row>
    <row r="4834" spans="1:23" ht="31.5" x14ac:dyDescent="0.25">
      <c r="A4834" s="64" t="s">
        <v>590</v>
      </c>
      <c r="J4834" s="6">
        <v>16</v>
      </c>
      <c r="K4834" s="6"/>
      <c r="L4834" s="6"/>
      <c r="M4834" s="6"/>
      <c r="N4834" s="6"/>
      <c r="O4834" s="6"/>
      <c r="P4834" s="6"/>
      <c r="Q4834" s="6"/>
      <c r="R4834" s="6"/>
      <c r="S4834" s="6"/>
      <c r="T4834" s="6"/>
      <c r="U4834" s="6"/>
      <c r="V4834" s="6"/>
      <c r="W4834" s="6"/>
    </row>
    <row r="4835" spans="1:23" x14ac:dyDescent="0.25">
      <c r="A4835" s="79"/>
      <c r="J4835" s="6">
        <v>17</v>
      </c>
      <c r="K4835" s="6"/>
      <c r="L4835" s="6"/>
      <c r="M4835" s="6"/>
      <c r="N4835" s="6"/>
      <c r="O4835" s="6"/>
      <c r="P4835" s="6"/>
      <c r="Q4835" s="6"/>
      <c r="R4835" s="6"/>
      <c r="S4835" s="6"/>
      <c r="T4835" s="6"/>
      <c r="U4835" s="6"/>
      <c r="V4835" s="6"/>
      <c r="W4835" s="6"/>
    </row>
    <row r="4836" spans="1:23" ht="25.5" x14ac:dyDescent="0.25">
      <c r="A4836" s="81" t="s">
        <v>595</v>
      </c>
      <c r="J4836" s="6">
        <v>18</v>
      </c>
      <c r="K4836" s="6"/>
      <c r="L4836" s="6"/>
      <c r="M4836" s="6"/>
      <c r="N4836" s="6"/>
      <c r="O4836" s="6"/>
      <c r="P4836" s="6"/>
      <c r="Q4836" s="6"/>
      <c r="R4836" s="6"/>
      <c r="S4836" s="6"/>
      <c r="T4836" s="6"/>
      <c r="U4836" s="6"/>
      <c r="V4836" s="6"/>
      <c r="W4836" s="6"/>
    </row>
    <row r="4837" spans="1:23" x14ac:dyDescent="0.25">
      <c r="A4837" s="81"/>
      <c r="J4837" s="6">
        <v>19</v>
      </c>
      <c r="K4837" s="6"/>
      <c r="L4837" s="6"/>
      <c r="M4837" s="6"/>
      <c r="N4837" s="6"/>
      <c r="O4837" s="6"/>
      <c r="P4837" s="6"/>
      <c r="Q4837" s="6"/>
      <c r="R4837" s="6"/>
      <c r="S4837" s="6"/>
      <c r="T4837" s="6"/>
      <c r="U4837" s="6"/>
      <c r="V4837" s="6"/>
      <c r="W4837" s="6"/>
    </row>
    <row r="4838" spans="1:23" ht="89.25" x14ac:dyDescent="0.25">
      <c r="A4838" s="81" t="s">
        <v>935</v>
      </c>
      <c r="J4838" s="6">
        <v>20</v>
      </c>
      <c r="K4838" s="6"/>
      <c r="L4838" s="6"/>
      <c r="M4838" s="6"/>
      <c r="N4838" s="6"/>
      <c r="O4838" s="6"/>
      <c r="P4838" s="6"/>
      <c r="Q4838" s="6"/>
      <c r="R4838" s="6"/>
      <c r="S4838" s="6"/>
      <c r="T4838" s="6"/>
      <c r="U4838" s="6"/>
      <c r="V4838" s="6"/>
      <c r="W4838" s="6"/>
    </row>
    <row r="4839" spans="1:23" x14ac:dyDescent="0.25">
      <c r="A4839" s="65"/>
      <c r="J4839" s="6">
        <v>21</v>
      </c>
      <c r="K4839" s="6"/>
      <c r="L4839" s="6"/>
      <c r="M4839" s="6"/>
      <c r="N4839" s="6"/>
      <c r="O4839" s="6"/>
      <c r="P4839" s="6"/>
      <c r="Q4839" s="6"/>
      <c r="R4839" s="6"/>
      <c r="S4839" s="6"/>
      <c r="T4839" s="6"/>
      <c r="U4839" s="6"/>
      <c r="V4839" s="6"/>
      <c r="W4839" s="6"/>
    </row>
    <row r="4840" spans="1:23" x14ac:dyDescent="0.25">
      <c r="A4840" s="65"/>
      <c r="J4840" s="6">
        <v>22</v>
      </c>
      <c r="K4840" s="6"/>
      <c r="L4840" s="6"/>
      <c r="M4840" s="6"/>
      <c r="N4840" s="6"/>
      <c r="O4840" s="6"/>
      <c r="P4840" s="6"/>
      <c r="Q4840" s="6"/>
      <c r="R4840" s="6"/>
      <c r="S4840" s="6"/>
      <c r="T4840" s="6"/>
      <c r="U4840" s="6"/>
      <c r="V4840" s="6"/>
      <c r="W4840" s="6"/>
    </row>
    <row r="4841" spans="1:23" ht="140.25" x14ac:dyDescent="0.25">
      <c r="A4841" s="96" t="s">
        <v>624</v>
      </c>
      <c r="B4841" s="97" t="s">
        <v>625</v>
      </c>
      <c r="J4841" s="6">
        <v>23</v>
      </c>
      <c r="K4841" s="6"/>
      <c r="L4841" s="6"/>
      <c r="M4841" s="6"/>
      <c r="N4841" s="6"/>
      <c r="O4841" s="6"/>
      <c r="P4841" s="6"/>
      <c r="Q4841" s="6"/>
      <c r="R4841" s="6"/>
      <c r="S4841" s="6"/>
      <c r="T4841" s="6"/>
      <c r="U4841" s="6"/>
      <c r="V4841" s="6"/>
      <c r="W4841" s="6"/>
    </row>
    <row r="4842" spans="1:23" ht="15.75" thickBot="1" x14ac:dyDescent="0.3">
      <c r="A4842" s="65"/>
      <c r="J4842" s="6">
        <v>24</v>
      </c>
      <c r="K4842" s="6"/>
      <c r="L4842" s="6"/>
      <c r="M4842" s="6"/>
      <c r="N4842" s="6"/>
      <c r="O4842" s="6"/>
      <c r="P4842" s="6"/>
      <c r="Q4842" s="6"/>
      <c r="R4842" s="6"/>
      <c r="S4842" s="6"/>
      <c r="T4842" s="6"/>
      <c r="U4842" s="6"/>
      <c r="V4842" s="6"/>
      <c r="W4842" s="6"/>
    </row>
    <row r="4843" spans="1:23" ht="15.75" thickBot="1" x14ac:dyDescent="0.3">
      <c r="A4843" s="88" t="s">
        <v>626</v>
      </c>
      <c r="B4843" s="89">
        <v>0.05</v>
      </c>
      <c r="J4843" s="6">
        <v>25</v>
      </c>
      <c r="K4843" s="6"/>
      <c r="L4843" s="6"/>
      <c r="M4843" s="6"/>
      <c r="N4843" s="6"/>
      <c r="O4843" s="6"/>
      <c r="P4843" s="6"/>
      <c r="Q4843" s="6"/>
      <c r="R4843" s="6"/>
      <c r="S4843" s="6"/>
      <c r="T4843" s="6"/>
      <c r="U4843" s="6"/>
      <c r="V4843" s="6"/>
      <c r="W4843" s="6"/>
    </row>
    <row r="4844" spans="1:23" ht="39" thickBot="1" x14ac:dyDescent="0.3">
      <c r="A4844" s="110" t="s">
        <v>627</v>
      </c>
      <c r="B4844" s="74">
        <v>18</v>
      </c>
      <c r="J4844" s="6">
        <v>26</v>
      </c>
      <c r="K4844" s="6"/>
      <c r="L4844" s="6"/>
      <c r="M4844" s="6"/>
      <c r="N4844" s="6"/>
      <c r="O4844" s="6"/>
      <c r="P4844" s="6"/>
      <c r="Q4844" s="6"/>
      <c r="R4844" s="6"/>
      <c r="S4844" s="6"/>
      <c r="T4844" s="6"/>
      <c r="U4844" s="6"/>
      <c r="V4844" s="6"/>
      <c r="W4844" s="6"/>
    </row>
    <row r="4845" spans="1:23" ht="39" thickBot="1" x14ac:dyDescent="0.3">
      <c r="A4845" s="110" t="s">
        <v>628</v>
      </c>
      <c r="B4845" s="74">
        <v>0</v>
      </c>
      <c r="J4845" s="6">
        <v>27</v>
      </c>
      <c r="K4845" s="6"/>
      <c r="L4845" s="6"/>
      <c r="M4845" s="6"/>
      <c r="N4845" s="6"/>
      <c r="O4845" s="6"/>
      <c r="P4845" s="6"/>
      <c r="Q4845" s="6"/>
      <c r="R4845" s="6"/>
      <c r="S4845" s="6"/>
      <c r="T4845" s="6"/>
      <c r="U4845" s="6"/>
      <c r="V4845" s="6"/>
      <c r="W4845" s="6"/>
    </row>
    <row r="4846" spans="1:23" ht="64.5" thickBot="1" x14ac:dyDescent="0.3">
      <c r="A4846" s="110" t="s">
        <v>629</v>
      </c>
      <c r="B4846" s="74">
        <v>2.97105</v>
      </c>
      <c r="J4846" s="6">
        <v>28</v>
      </c>
      <c r="K4846" s="6"/>
      <c r="L4846" s="6"/>
      <c r="M4846" s="6"/>
      <c r="N4846" s="6"/>
      <c r="O4846" s="6"/>
      <c r="P4846" s="6"/>
      <c r="Q4846" s="6"/>
      <c r="R4846" s="6"/>
      <c r="S4846" s="6"/>
      <c r="T4846" s="6"/>
      <c r="U4846" s="6"/>
      <c r="V4846" s="6"/>
      <c r="W4846" s="6"/>
    </row>
    <row r="4847" spans="1:23" ht="38.25" x14ac:dyDescent="0.25">
      <c r="A4847" s="109" t="s">
        <v>630</v>
      </c>
      <c r="B4847" s="78">
        <v>0</v>
      </c>
      <c r="J4847" s="6">
        <v>29</v>
      </c>
      <c r="K4847" s="6"/>
      <c r="L4847" s="6"/>
      <c r="M4847" s="6"/>
      <c r="N4847" s="6"/>
      <c r="O4847" s="6"/>
      <c r="P4847" s="6"/>
      <c r="Q4847" s="6"/>
      <c r="R4847" s="6"/>
      <c r="S4847" s="6"/>
      <c r="T4847" s="6"/>
      <c r="U4847" s="6"/>
      <c r="V4847" s="6"/>
      <c r="W4847" s="6"/>
    </row>
    <row r="4848" spans="1:23" ht="15.75" thickBot="1" x14ac:dyDescent="0.3">
      <c r="A4848" s="65"/>
      <c r="J4848" s="6">
        <v>30</v>
      </c>
      <c r="K4848" s="6"/>
      <c r="L4848" s="6"/>
      <c r="M4848" s="6"/>
      <c r="N4848" s="6"/>
      <c r="O4848" s="6"/>
      <c r="P4848" s="6"/>
      <c r="Q4848" s="6"/>
      <c r="R4848" s="6"/>
      <c r="S4848" s="6"/>
      <c r="T4848" s="6"/>
      <c r="U4848" s="6"/>
      <c r="V4848" s="6"/>
      <c r="W4848" s="6"/>
    </row>
    <row r="4849" spans="1:46" x14ac:dyDescent="0.25">
      <c r="A4849" s="254" t="s">
        <v>631</v>
      </c>
      <c r="B4849" s="255"/>
      <c r="C4849" s="255"/>
      <c r="D4849" s="255"/>
      <c r="J4849" s="6">
        <v>31</v>
      </c>
      <c r="K4849" s="6"/>
      <c r="L4849" s="6"/>
      <c r="M4849" s="6"/>
      <c r="N4849" s="6"/>
      <c r="O4849" s="6"/>
      <c r="P4849" s="6"/>
      <c r="Q4849" s="6"/>
      <c r="R4849" s="6"/>
      <c r="S4849" s="6"/>
      <c r="T4849" s="6"/>
      <c r="U4849" s="6"/>
      <c r="V4849" s="6"/>
      <c r="W4849" s="6"/>
    </row>
    <row r="4850" spans="1:46" x14ac:dyDescent="0.25">
      <c r="A4850" s="262" t="s">
        <v>632</v>
      </c>
      <c r="B4850" s="263"/>
      <c r="C4850" s="263"/>
      <c r="D4850" s="263"/>
      <c r="J4850" s="6">
        <v>32</v>
      </c>
      <c r="K4850" s="6"/>
      <c r="L4850" s="6"/>
      <c r="M4850" s="6"/>
      <c r="N4850" s="6"/>
      <c r="O4850" s="6"/>
      <c r="P4850" s="6"/>
      <c r="Q4850" s="6"/>
      <c r="R4850" s="6"/>
      <c r="S4850" s="6"/>
      <c r="T4850" s="6"/>
      <c r="U4850" s="6"/>
      <c r="V4850" s="6"/>
      <c r="W4850" s="6"/>
    </row>
    <row r="4851" spans="1:46" ht="15.75" thickBot="1" x14ac:dyDescent="0.3">
      <c r="A4851" s="256" t="s">
        <v>633</v>
      </c>
      <c r="B4851" s="257"/>
      <c r="C4851" s="257"/>
      <c r="D4851" s="257"/>
      <c r="J4851" s="6">
        <v>33</v>
      </c>
      <c r="K4851" s="6"/>
      <c r="L4851" s="6"/>
      <c r="M4851" s="6"/>
      <c r="N4851" s="6"/>
      <c r="O4851" s="6"/>
      <c r="P4851" s="6"/>
      <c r="Q4851" s="6"/>
      <c r="R4851" s="6"/>
      <c r="S4851" s="6"/>
      <c r="T4851" s="6"/>
      <c r="U4851" s="6"/>
      <c r="V4851" s="6"/>
      <c r="W4851" s="6"/>
    </row>
    <row r="4852" spans="1:46" ht="27" thickBot="1" x14ac:dyDescent="0.3">
      <c r="A4852" s="98" t="s">
        <v>634</v>
      </c>
      <c r="B4852" s="83" t="s">
        <v>635</v>
      </c>
      <c r="C4852" s="83" t="s">
        <v>566</v>
      </c>
      <c r="D4852" s="85" t="s">
        <v>592</v>
      </c>
      <c r="K4852" s="121" t="s">
        <v>1123</v>
      </c>
      <c r="L4852" s="121" t="s">
        <v>1124</v>
      </c>
      <c r="M4852" s="121" t="str">
        <f>A4838</f>
        <v>Prueba del rango estudentizado de Tukey (HSD) para PFTCM1</v>
      </c>
      <c r="N4852" s="120"/>
      <c r="S4852" s="122" t="str">
        <f>K4852</f>
        <v>Factor</v>
      </c>
      <c r="T4852" s="122" t="str">
        <f>L4852</f>
        <v>Nivel</v>
      </c>
      <c r="U4852" s="114"/>
      <c r="V4852" s="123"/>
      <c r="W4852" s="219"/>
      <c r="X4852" s="219"/>
      <c r="Y4852" s="219"/>
      <c r="Z4852" s="219"/>
      <c r="AA4852" s="219"/>
      <c r="AB4852" s="219"/>
      <c r="AC4852" s="219"/>
      <c r="AD4852" s="219"/>
      <c r="AE4852" s="219"/>
      <c r="AF4852" s="219"/>
      <c r="AG4852" s="219"/>
      <c r="AH4852" s="219"/>
      <c r="AI4852" s="219"/>
      <c r="AJ4852" s="219"/>
      <c r="AK4852" s="219"/>
      <c r="AL4852" s="219"/>
      <c r="AM4852" s="219"/>
      <c r="AN4852" s="219"/>
      <c r="AO4852" s="219"/>
      <c r="AP4852" s="219"/>
      <c r="AQ4852" s="219"/>
      <c r="AR4852" s="219"/>
      <c r="AS4852" s="219"/>
      <c r="AT4852" s="219"/>
    </row>
    <row r="4853" spans="1:46" ht="16.5" thickBot="1" x14ac:dyDescent="0.3">
      <c r="A4853" s="99" t="s">
        <v>592</v>
      </c>
      <c r="B4853" s="68">
        <v>0</v>
      </c>
      <c r="C4853" s="68">
        <v>16</v>
      </c>
      <c r="D4853" s="86" t="s">
        <v>45</v>
      </c>
      <c r="J4853" s="6"/>
      <c r="K4853" s="228" t="s">
        <v>1125</v>
      </c>
      <c r="L4853" s="124" t="str">
        <f>D4853</f>
        <v>Con</v>
      </c>
      <c r="M4853" s="125">
        <f>B4853</f>
        <v>0</v>
      </c>
      <c r="N4853" s="125" t="str">
        <f>A4853</f>
        <v>A</v>
      </c>
      <c r="S4853" s="230" t="str">
        <f>K4853</f>
        <v>Enmienda (A)</v>
      </c>
      <c r="T4853" s="126" t="str">
        <f>L4853</f>
        <v>Con</v>
      </c>
      <c r="U4853" s="127">
        <f>M4853</f>
        <v>0</v>
      </c>
      <c r="V4853" s="128" t="str">
        <f>N4853</f>
        <v>A</v>
      </c>
      <c r="AO4853" s="20"/>
      <c r="AP4853" s="20"/>
      <c r="AQ4853" s="20"/>
      <c r="AR4853" s="20"/>
      <c r="AS4853" s="20"/>
      <c r="AT4853" s="20"/>
    </row>
    <row r="4854" spans="1:46" ht="16.5" thickBot="1" x14ac:dyDescent="0.3">
      <c r="A4854" s="99" t="s">
        <v>592</v>
      </c>
      <c r="B4854" s="68"/>
      <c r="C4854" s="68"/>
      <c r="D4854" s="86"/>
      <c r="J4854" s="6"/>
      <c r="K4854" s="229"/>
      <c r="L4854" s="124" t="str">
        <f>D4855</f>
        <v>Sin</v>
      </c>
      <c r="M4854" s="125">
        <f>B4855</f>
        <v>0</v>
      </c>
      <c r="N4854" s="125" t="str">
        <f>A4855</f>
        <v>A</v>
      </c>
      <c r="S4854" s="227"/>
      <c r="T4854" s="129" t="str">
        <f>L4854</f>
        <v>Sin</v>
      </c>
      <c r="U4854" s="130">
        <f>M4854</f>
        <v>0</v>
      </c>
      <c r="V4854" s="131" t="str">
        <f>N4854</f>
        <v>A</v>
      </c>
      <c r="AO4854" s="20"/>
      <c r="AP4854" s="20"/>
      <c r="AQ4854" s="20"/>
      <c r="AR4854" s="20"/>
      <c r="AS4854" s="20"/>
      <c r="AT4854" s="20"/>
    </row>
    <row r="4855" spans="1:46" x14ac:dyDescent="0.25">
      <c r="A4855" s="100" t="s">
        <v>592</v>
      </c>
      <c r="B4855" s="77">
        <v>0</v>
      </c>
      <c r="C4855" s="77">
        <v>16</v>
      </c>
      <c r="D4855" s="87" t="s">
        <v>47</v>
      </c>
      <c r="J4855" s="6">
        <v>1</v>
      </c>
      <c r="K4855" s="6"/>
      <c r="L4855" s="6"/>
      <c r="M4855" s="6"/>
      <c r="N4855" s="6"/>
      <c r="O4855" s="6"/>
      <c r="P4855" s="6"/>
      <c r="Q4855" s="6"/>
      <c r="R4855" s="6"/>
      <c r="S4855" s="6"/>
      <c r="T4855" s="6"/>
      <c r="U4855" s="6"/>
      <c r="V4855" s="6"/>
    </row>
    <row r="4856" spans="1:46" x14ac:dyDescent="0.25">
      <c r="A4856" s="79"/>
      <c r="J4856" s="6">
        <v>2</v>
      </c>
      <c r="K4856" s="6"/>
      <c r="L4856" s="6"/>
      <c r="M4856" s="6"/>
      <c r="N4856" s="6"/>
      <c r="O4856" s="6"/>
      <c r="P4856" s="6"/>
      <c r="Q4856" s="6"/>
      <c r="R4856" s="6"/>
      <c r="S4856" s="6"/>
      <c r="T4856" s="6"/>
      <c r="U4856" s="6"/>
      <c r="V4856" s="6"/>
    </row>
    <row r="4857" spans="1:46" x14ac:dyDescent="0.25">
      <c r="A4857" s="79"/>
      <c r="J4857" s="6">
        <v>3</v>
      </c>
      <c r="K4857" s="6"/>
      <c r="L4857" s="6"/>
      <c r="M4857" s="6"/>
      <c r="N4857" s="6"/>
      <c r="O4857" s="6"/>
      <c r="P4857" s="6"/>
      <c r="Q4857" s="6"/>
      <c r="R4857" s="6"/>
      <c r="S4857" s="6"/>
      <c r="T4857" s="6"/>
      <c r="U4857" s="6"/>
      <c r="V4857" s="6"/>
      <c r="W4857" s="20"/>
      <c r="AL4857" s="20"/>
    </row>
    <row r="4858" spans="1:46" x14ac:dyDescent="0.25">
      <c r="J4858" s="6">
        <v>4</v>
      </c>
      <c r="K4858" s="6"/>
      <c r="L4858" s="6"/>
      <c r="M4858" s="6"/>
      <c r="N4858" s="6"/>
      <c r="O4858" s="6"/>
      <c r="P4858" s="6"/>
      <c r="Q4858" s="6"/>
      <c r="R4858" s="6"/>
      <c r="S4858" s="6"/>
      <c r="T4858" s="6"/>
      <c r="U4858" s="6"/>
      <c r="V4858" s="6"/>
      <c r="W4858" s="20"/>
      <c r="AL4858" s="20"/>
    </row>
    <row r="4859" spans="1:46" x14ac:dyDescent="0.25">
      <c r="A4859" s="80"/>
      <c r="J4859" s="6">
        <v>5</v>
      </c>
      <c r="K4859" s="6"/>
      <c r="L4859" s="6"/>
      <c r="M4859" s="6"/>
      <c r="N4859" s="6"/>
      <c r="O4859" s="6"/>
      <c r="P4859" s="6"/>
      <c r="Q4859" s="6"/>
      <c r="R4859" s="6"/>
      <c r="S4859" s="6"/>
      <c r="T4859" s="6"/>
      <c r="U4859" s="6"/>
      <c r="V4859" s="6"/>
    </row>
    <row r="4860" spans="1:46" ht="31.5" x14ac:dyDescent="0.25">
      <c r="A4860" s="64" t="s">
        <v>590</v>
      </c>
      <c r="J4860" s="6">
        <v>6</v>
      </c>
      <c r="K4860" s="6"/>
      <c r="L4860" s="6"/>
      <c r="M4860" s="6"/>
      <c r="N4860" s="6"/>
      <c r="O4860" s="6"/>
      <c r="P4860" s="6"/>
      <c r="Q4860" s="6"/>
      <c r="R4860" s="6"/>
      <c r="S4860" s="6"/>
      <c r="T4860" s="6"/>
      <c r="U4860" s="6"/>
      <c r="V4860" s="6"/>
    </row>
    <row r="4861" spans="1:46" x14ac:dyDescent="0.25">
      <c r="A4861" s="79"/>
      <c r="J4861" s="6">
        <v>7</v>
      </c>
      <c r="K4861" s="6"/>
      <c r="L4861" s="6"/>
      <c r="M4861" s="6"/>
      <c r="N4861" s="6"/>
      <c r="O4861" s="6"/>
      <c r="P4861" s="6"/>
      <c r="Q4861" s="6"/>
      <c r="R4861" s="6"/>
      <c r="S4861" s="6"/>
      <c r="T4861" s="6"/>
      <c r="U4861" s="6"/>
      <c r="V4861" s="6"/>
    </row>
    <row r="4862" spans="1:46" ht="25.5" x14ac:dyDescent="0.25">
      <c r="A4862" s="81" t="s">
        <v>595</v>
      </c>
      <c r="J4862" s="6">
        <v>8</v>
      </c>
      <c r="K4862" s="6"/>
      <c r="L4862" s="6"/>
      <c r="M4862" s="6"/>
      <c r="N4862" s="6"/>
      <c r="O4862" s="6"/>
      <c r="P4862" s="6"/>
      <c r="Q4862" s="6"/>
      <c r="R4862" s="6"/>
      <c r="S4862" s="6"/>
      <c r="T4862" s="6"/>
      <c r="U4862" s="6"/>
      <c r="V4862" s="6"/>
    </row>
    <row r="4863" spans="1:46" x14ac:dyDescent="0.25">
      <c r="A4863" s="81"/>
      <c r="J4863" s="6">
        <v>9</v>
      </c>
      <c r="K4863" s="6"/>
      <c r="L4863" s="6"/>
      <c r="M4863" s="6"/>
      <c r="N4863" s="6"/>
      <c r="O4863" s="6"/>
      <c r="P4863" s="6"/>
      <c r="Q4863" s="6"/>
      <c r="R4863" s="6"/>
      <c r="S4863" s="6"/>
      <c r="T4863" s="6"/>
      <c r="U4863" s="6"/>
      <c r="V4863" s="6"/>
    </row>
    <row r="4864" spans="1:46" x14ac:dyDescent="0.25">
      <c r="A4864" s="65"/>
      <c r="J4864" s="6">
        <v>10</v>
      </c>
      <c r="K4864" s="6"/>
      <c r="L4864" s="6"/>
      <c r="M4864" s="6"/>
      <c r="N4864" s="6"/>
      <c r="O4864" s="6"/>
      <c r="P4864" s="6"/>
      <c r="Q4864" s="6"/>
      <c r="R4864" s="6"/>
      <c r="S4864" s="6"/>
      <c r="T4864" s="6"/>
      <c r="U4864" s="6"/>
      <c r="V4864" s="6"/>
    </row>
    <row r="4865" spans="1:22" x14ac:dyDescent="0.25">
      <c r="A4865" s="65"/>
      <c r="J4865" s="6">
        <v>11</v>
      </c>
      <c r="K4865" s="6"/>
      <c r="L4865" s="6"/>
      <c r="M4865" s="6"/>
      <c r="N4865" s="6"/>
      <c r="O4865" s="6"/>
      <c r="P4865" s="6"/>
      <c r="Q4865" s="6"/>
      <c r="R4865" s="6"/>
      <c r="S4865" s="6"/>
      <c r="T4865" s="6"/>
      <c r="U4865" s="6"/>
      <c r="V4865" s="6"/>
    </row>
    <row r="4866" spans="1:22" x14ac:dyDescent="0.25">
      <c r="A4866" s="79"/>
      <c r="J4866" s="6">
        <v>12</v>
      </c>
      <c r="K4866" s="6"/>
      <c r="L4866" s="6"/>
      <c r="M4866" s="6"/>
      <c r="N4866" s="6"/>
      <c r="O4866" s="6"/>
      <c r="P4866" s="6"/>
      <c r="Q4866" s="6"/>
      <c r="R4866" s="6"/>
      <c r="S4866" s="6"/>
      <c r="T4866" s="6"/>
      <c r="U4866" s="6"/>
      <c r="V4866" s="6"/>
    </row>
    <row r="4867" spans="1:22" x14ac:dyDescent="0.25">
      <c r="A4867" s="79"/>
      <c r="J4867" s="6">
        <v>13</v>
      </c>
      <c r="K4867" s="6"/>
      <c r="L4867" s="6"/>
      <c r="M4867" s="6"/>
      <c r="N4867" s="6"/>
      <c r="O4867" s="6"/>
      <c r="P4867" s="6"/>
      <c r="Q4867" s="6"/>
      <c r="R4867" s="6"/>
      <c r="S4867" s="6"/>
      <c r="T4867" s="6"/>
      <c r="U4867" s="6"/>
      <c r="V4867" s="6"/>
    </row>
    <row r="4868" spans="1:22" x14ac:dyDescent="0.25">
      <c r="J4868" s="6">
        <v>14</v>
      </c>
      <c r="K4868" s="6"/>
      <c r="L4868" s="6"/>
      <c r="M4868" s="6"/>
      <c r="N4868" s="6"/>
      <c r="O4868" s="6"/>
      <c r="P4868" s="6"/>
      <c r="Q4868" s="6"/>
      <c r="R4868" s="6"/>
      <c r="S4868" s="6"/>
      <c r="T4868" s="6"/>
      <c r="U4868" s="6"/>
      <c r="V4868" s="6"/>
    </row>
    <row r="4869" spans="1:22" x14ac:dyDescent="0.25">
      <c r="A4869" s="80"/>
      <c r="J4869" s="6">
        <v>15</v>
      </c>
      <c r="K4869" s="6"/>
      <c r="L4869" s="6"/>
      <c r="M4869" s="6"/>
      <c r="N4869" s="6"/>
      <c r="O4869" s="6"/>
      <c r="P4869" s="6"/>
      <c r="Q4869" s="6"/>
      <c r="R4869" s="6"/>
      <c r="S4869" s="6"/>
      <c r="T4869" s="6"/>
      <c r="U4869" s="6"/>
      <c r="V4869" s="6"/>
    </row>
    <row r="4870" spans="1:22" ht="31.5" x14ac:dyDescent="0.25">
      <c r="A4870" s="64" t="s">
        <v>590</v>
      </c>
      <c r="J4870" s="6">
        <v>16</v>
      </c>
      <c r="K4870" s="6"/>
      <c r="L4870" s="6"/>
      <c r="M4870" s="6"/>
      <c r="N4870" s="6"/>
      <c r="O4870" s="6"/>
      <c r="P4870" s="6"/>
      <c r="Q4870" s="6"/>
      <c r="R4870" s="6"/>
      <c r="S4870" s="6"/>
      <c r="T4870" s="6"/>
      <c r="U4870" s="6"/>
      <c r="V4870" s="6"/>
    </row>
    <row r="4871" spans="1:22" x14ac:dyDescent="0.25">
      <c r="A4871" s="79"/>
      <c r="J4871" s="6">
        <v>17</v>
      </c>
      <c r="K4871" s="6"/>
      <c r="L4871" s="6"/>
      <c r="M4871" s="6"/>
      <c r="N4871" s="6"/>
      <c r="O4871" s="6"/>
      <c r="P4871" s="6"/>
      <c r="Q4871" s="6"/>
      <c r="R4871" s="6"/>
      <c r="S4871" s="6"/>
      <c r="T4871" s="6"/>
      <c r="U4871" s="6"/>
      <c r="V4871" s="6"/>
    </row>
    <row r="4872" spans="1:22" ht="25.5" x14ac:dyDescent="0.25">
      <c r="A4872" s="81" t="s">
        <v>595</v>
      </c>
      <c r="J4872" s="6">
        <v>18</v>
      </c>
      <c r="K4872" s="6"/>
      <c r="L4872" s="6"/>
      <c r="M4872" s="6"/>
      <c r="N4872" s="6"/>
      <c r="O4872" s="6"/>
      <c r="P4872" s="6"/>
      <c r="Q4872" s="6"/>
      <c r="R4872" s="6"/>
      <c r="S4872" s="6"/>
      <c r="T4872" s="6"/>
      <c r="U4872" s="6"/>
      <c r="V4872" s="6"/>
    </row>
    <row r="4873" spans="1:22" x14ac:dyDescent="0.25">
      <c r="A4873" s="81"/>
      <c r="J4873" s="6">
        <v>19</v>
      </c>
      <c r="K4873" s="6"/>
      <c r="L4873" s="6"/>
      <c r="M4873" s="6"/>
      <c r="N4873" s="6"/>
      <c r="O4873" s="6"/>
      <c r="P4873" s="6"/>
      <c r="Q4873" s="6"/>
      <c r="R4873" s="6"/>
      <c r="S4873" s="6"/>
      <c r="T4873" s="6"/>
      <c r="U4873" s="6"/>
      <c r="V4873" s="6"/>
    </row>
    <row r="4874" spans="1:22" ht="89.25" x14ac:dyDescent="0.25">
      <c r="A4874" s="81" t="s">
        <v>936</v>
      </c>
      <c r="J4874" s="6">
        <v>20</v>
      </c>
      <c r="K4874" s="6"/>
      <c r="L4874" s="6"/>
      <c r="M4874" s="6"/>
      <c r="N4874" s="6"/>
      <c r="O4874" s="6"/>
      <c r="P4874" s="6"/>
      <c r="Q4874" s="6"/>
      <c r="R4874" s="6"/>
      <c r="S4874" s="6"/>
      <c r="T4874" s="6"/>
      <c r="U4874" s="6"/>
      <c r="V4874" s="6"/>
    </row>
    <row r="4875" spans="1:22" x14ac:dyDescent="0.25">
      <c r="A4875" s="65"/>
      <c r="J4875" s="6">
        <v>21</v>
      </c>
      <c r="K4875" s="6"/>
      <c r="L4875" s="6"/>
      <c r="M4875" s="6"/>
      <c r="N4875" s="6"/>
      <c r="O4875" s="6"/>
      <c r="P4875" s="6"/>
      <c r="Q4875" s="6"/>
      <c r="R4875" s="6"/>
      <c r="S4875" s="6"/>
      <c r="T4875" s="6"/>
      <c r="U4875" s="6"/>
      <c r="V4875" s="6"/>
    </row>
    <row r="4876" spans="1:22" x14ac:dyDescent="0.25">
      <c r="A4876" s="65"/>
      <c r="J4876" s="6">
        <v>22</v>
      </c>
      <c r="K4876" s="6"/>
      <c r="L4876" s="6"/>
      <c r="M4876" s="6"/>
      <c r="N4876" s="6"/>
      <c r="O4876" s="6"/>
      <c r="P4876" s="6"/>
      <c r="Q4876" s="6"/>
      <c r="R4876" s="6"/>
      <c r="S4876" s="6"/>
      <c r="T4876" s="6"/>
      <c r="U4876" s="6"/>
      <c r="V4876" s="6"/>
    </row>
    <row r="4877" spans="1:22" ht="140.25" x14ac:dyDescent="0.25">
      <c r="A4877" s="96" t="s">
        <v>624</v>
      </c>
      <c r="B4877" s="97" t="s">
        <v>625</v>
      </c>
      <c r="J4877" s="6">
        <v>23</v>
      </c>
      <c r="K4877" s="6"/>
      <c r="L4877" s="6"/>
      <c r="M4877" s="6"/>
      <c r="N4877" s="6"/>
      <c r="O4877" s="6"/>
      <c r="P4877" s="6"/>
      <c r="Q4877" s="6"/>
      <c r="R4877" s="6"/>
      <c r="S4877" s="6"/>
      <c r="T4877" s="6"/>
      <c r="U4877" s="6"/>
      <c r="V4877" s="6"/>
    </row>
    <row r="4878" spans="1:22" ht="15.75" thickBot="1" x14ac:dyDescent="0.3">
      <c r="A4878" s="65"/>
      <c r="J4878" s="6">
        <v>24</v>
      </c>
      <c r="K4878" s="6"/>
      <c r="L4878" s="6"/>
      <c r="M4878" s="6"/>
      <c r="N4878" s="6"/>
      <c r="O4878" s="6"/>
      <c r="P4878" s="6"/>
      <c r="Q4878" s="6"/>
      <c r="R4878" s="6"/>
      <c r="S4878" s="6"/>
      <c r="T4878" s="6"/>
      <c r="U4878" s="6"/>
      <c r="V4878" s="6"/>
    </row>
    <row r="4879" spans="1:22" ht="15.75" thickBot="1" x14ac:dyDescent="0.3">
      <c r="A4879" s="88" t="s">
        <v>626</v>
      </c>
      <c r="B4879" s="89">
        <v>0.05</v>
      </c>
      <c r="J4879" s="6">
        <v>25</v>
      </c>
      <c r="K4879" s="6"/>
      <c r="L4879" s="6"/>
      <c r="M4879" s="6"/>
      <c r="N4879" s="6"/>
      <c r="O4879" s="6"/>
      <c r="P4879" s="6"/>
      <c r="Q4879" s="6"/>
      <c r="R4879" s="6"/>
      <c r="S4879" s="6"/>
      <c r="T4879" s="6"/>
      <c r="U4879" s="6"/>
      <c r="V4879" s="6"/>
    </row>
    <row r="4880" spans="1:22" ht="39" thickBot="1" x14ac:dyDescent="0.3">
      <c r="A4880" s="110" t="s">
        <v>627</v>
      </c>
      <c r="B4880" s="74">
        <v>18</v>
      </c>
      <c r="J4880" s="6">
        <v>26</v>
      </c>
      <c r="K4880" s="6"/>
      <c r="L4880" s="6"/>
      <c r="M4880" s="6"/>
      <c r="N4880" s="6"/>
      <c r="O4880" s="6"/>
      <c r="P4880" s="6"/>
      <c r="Q4880" s="6"/>
      <c r="R4880" s="6"/>
      <c r="S4880" s="6"/>
      <c r="T4880" s="6"/>
      <c r="U4880" s="6"/>
      <c r="V4880" s="6"/>
    </row>
    <row r="4881" spans="1:22" ht="39" thickBot="1" x14ac:dyDescent="0.3">
      <c r="A4881" s="110" t="s">
        <v>628</v>
      </c>
      <c r="B4881" s="74">
        <v>9.5082E-2</v>
      </c>
      <c r="J4881" s="6">
        <v>27</v>
      </c>
      <c r="K4881" s="6"/>
      <c r="L4881" s="6"/>
      <c r="M4881" s="6"/>
      <c r="N4881" s="6"/>
      <c r="O4881" s="6"/>
      <c r="P4881" s="6"/>
      <c r="Q4881" s="6"/>
      <c r="R4881" s="6"/>
      <c r="S4881" s="6"/>
      <c r="T4881" s="6"/>
      <c r="U4881" s="6"/>
      <c r="V4881" s="6"/>
    </row>
    <row r="4882" spans="1:22" ht="64.5" thickBot="1" x14ac:dyDescent="0.3">
      <c r="A4882" s="110" t="s">
        <v>629</v>
      </c>
      <c r="B4882" s="74">
        <v>2.97105</v>
      </c>
      <c r="J4882" s="6">
        <v>28</v>
      </c>
      <c r="K4882" s="6"/>
      <c r="L4882" s="6"/>
      <c r="M4882" s="6"/>
      <c r="N4882" s="6"/>
      <c r="O4882" s="6"/>
      <c r="P4882" s="6"/>
      <c r="Q4882" s="6"/>
      <c r="R4882" s="6"/>
      <c r="S4882" s="6"/>
      <c r="T4882" s="6"/>
      <c r="U4882" s="6"/>
      <c r="V4882" s="6"/>
    </row>
    <row r="4883" spans="1:22" ht="38.25" x14ac:dyDescent="0.25">
      <c r="A4883" s="109" t="s">
        <v>630</v>
      </c>
      <c r="B4883" s="78">
        <v>0.22900000000000001</v>
      </c>
      <c r="J4883" s="6">
        <v>29</v>
      </c>
      <c r="K4883" s="6"/>
      <c r="L4883" s="6"/>
      <c r="M4883" s="6"/>
      <c r="N4883" s="6"/>
      <c r="O4883" s="6"/>
      <c r="P4883" s="6"/>
      <c r="Q4883" s="6"/>
      <c r="R4883" s="6"/>
      <c r="S4883" s="6"/>
      <c r="T4883" s="6"/>
      <c r="U4883" s="6"/>
      <c r="V4883" s="6"/>
    </row>
    <row r="4884" spans="1:22" ht="15.75" thickBot="1" x14ac:dyDescent="0.3">
      <c r="A4884" s="65"/>
      <c r="J4884" s="6">
        <v>30</v>
      </c>
      <c r="K4884" s="6"/>
      <c r="L4884" s="6"/>
      <c r="M4884" s="6"/>
      <c r="N4884" s="6"/>
      <c r="O4884" s="6"/>
      <c r="P4884" s="6"/>
      <c r="Q4884" s="6"/>
      <c r="R4884" s="6"/>
      <c r="S4884" s="6"/>
      <c r="T4884" s="6"/>
      <c r="U4884" s="6"/>
      <c r="V4884" s="6"/>
    </row>
    <row r="4885" spans="1:22" x14ac:dyDescent="0.25">
      <c r="A4885" s="254" t="s">
        <v>631</v>
      </c>
      <c r="B4885" s="255"/>
      <c r="C4885" s="255"/>
      <c r="D4885" s="255"/>
      <c r="J4885" s="6">
        <v>31</v>
      </c>
      <c r="K4885" s="6"/>
      <c r="L4885" s="6"/>
      <c r="M4885" s="6"/>
      <c r="N4885" s="6"/>
      <c r="O4885" s="6"/>
      <c r="P4885" s="6"/>
      <c r="Q4885" s="6"/>
      <c r="R4885" s="6"/>
      <c r="S4885" s="6"/>
      <c r="T4885" s="6"/>
      <c r="U4885" s="6"/>
      <c r="V4885" s="6"/>
    </row>
    <row r="4886" spans="1:22" x14ac:dyDescent="0.25">
      <c r="A4886" s="262" t="s">
        <v>632</v>
      </c>
      <c r="B4886" s="263"/>
      <c r="C4886" s="263"/>
      <c r="D4886" s="263"/>
      <c r="J4886" s="6">
        <v>32</v>
      </c>
      <c r="K4886" s="6"/>
      <c r="L4886" s="6"/>
      <c r="M4886" s="6"/>
      <c r="N4886" s="6"/>
      <c r="O4886" s="6"/>
      <c r="P4886" s="6"/>
      <c r="Q4886" s="6"/>
      <c r="R4886" s="6"/>
      <c r="S4886" s="6"/>
      <c r="T4886" s="6"/>
      <c r="U4886" s="6"/>
      <c r="V4886" s="6"/>
    </row>
    <row r="4887" spans="1:22" ht="15.75" thickBot="1" x14ac:dyDescent="0.3">
      <c r="A4887" s="256" t="s">
        <v>633</v>
      </c>
      <c r="B4887" s="257"/>
      <c r="C4887" s="257"/>
      <c r="D4887" s="257"/>
      <c r="J4887" s="6">
        <v>33</v>
      </c>
      <c r="K4887" s="6"/>
      <c r="L4887" s="6"/>
      <c r="M4887" s="6"/>
      <c r="N4887" s="6"/>
      <c r="O4887" s="6"/>
      <c r="P4887" s="6"/>
      <c r="Q4887" s="6"/>
      <c r="R4887" s="6"/>
      <c r="S4887" s="6"/>
      <c r="T4887" s="6"/>
      <c r="U4887" s="6"/>
      <c r="V4887" s="6"/>
    </row>
    <row r="4888" spans="1:22" ht="27" thickBot="1" x14ac:dyDescent="0.3">
      <c r="A4888" s="98" t="s">
        <v>634</v>
      </c>
      <c r="B4888" s="83" t="s">
        <v>635</v>
      </c>
      <c r="C4888" s="83" t="s">
        <v>566</v>
      </c>
      <c r="D4888" s="85" t="s">
        <v>592</v>
      </c>
      <c r="K4888" s="121" t="s">
        <v>1123</v>
      </c>
      <c r="L4888" s="121" t="s">
        <v>1124</v>
      </c>
      <c r="M4888" s="121" t="str">
        <f>A4874</f>
        <v>Prueba del rango estudentizado de Tukey (HSD) para PFTCM2</v>
      </c>
      <c r="N4888" s="120"/>
      <c r="S4888" s="122" t="str">
        <f>K4888</f>
        <v>Factor</v>
      </c>
      <c r="T4888" s="122" t="str">
        <f>L4888</f>
        <v>Nivel</v>
      </c>
      <c r="U4888" s="114"/>
      <c r="V4888" s="123"/>
    </row>
    <row r="4889" spans="1:22" ht="16.5" thickBot="1" x14ac:dyDescent="0.3">
      <c r="A4889" s="99" t="s">
        <v>592</v>
      </c>
      <c r="B4889" s="68">
        <v>0.3463</v>
      </c>
      <c r="C4889" s="68">
        <v>16</v>
      </c>
      <c r="D4889" s="86" t="s">
        <v>47</v>
      </c>
      <c r="J4889" s="6"/>
      <c r="K4889" s="228" t="s">
        <v>1125</v>
      </c>
      <c r="L4889" s="124" t="str">
        <f>D4889</f>
        <v>Sin</v>
      </c>
      <c r="M4889" s="125">
        <f>B4889</f>
        <v>0.3463</v>
      </c>
      <c r="N4889" s="125" t="str">
        <f>A4889</f>
        <v>A</v>
      </c>
      <c r="S4889" s="230" t="str">
        <f>K4889</f>
        <v>Enmienda (A)</v>
      </c>
      <c r="T4889" s="126" t="str">
        <f>L4889</f>
        <v>Sin</v>
      </c>
      <c r="U4889" s="127">
        <f>M4889</f>
        <v>0.3463</v>
      </c>
      <c r="V4889" s="128" t="str">
        <f>N4889</f>
        <v>A</v>
      </c>
    </row>
    <row r="4890" spans="1:22" ht="16.5" thickBot="1" x14ac:dyDescent="0.3">
      <c r="A4890" s="99" t="s">
        <v>592</v>
      </c>
      <c r="B4890" s="68"/>
      <c r="C4890" s="68"/>
      <c r="D4890" s="86"/>
      <c r="J4890" s="6"/>
      <c r="K4890" s="229"/>
      <c r="L4890" s="124" t="str">
        <f>D4891</f>
        <v>Con</v>
      </c>
      <c r="M4890" s="125">
        <f>B4891</f>
        <v>0.29559999999999997</v>
      </c>
      <c r="N4890" s="125" t="str">
        <f>A4891</f>
        <v>A</v>
      </c>
      <c r="S4890" s="227"/>
      <c r="T4890" s="129" t="str">
        <f>L4890</f>
        <v>Con</v>
      </c>
      <c r="U4890" s="130">
        <f>M4890</f>
        <v>0.29559999999999997</v>
      </c>
      <c r="V4890" s="131" t="str">
        <f>N4890</f>
        <v>A</v>
      </c>
    </row>
    <row r="4891" spans="1:22" x14ac:dyDescent="0.25">
      <c r="A4891" s="100" t="s">
        <v>592</v>
      </c>
      <c r="B4891" s="77">
        <v>0.29559999999999997</v>
      </c>
      <c r="C4891" s="77">
        <v>16</v>
      </c>
      <c r="D4891" s="87" t="s">
        <v>45</v>
      </c>
      <c r="J4891" s="6">
        <v>1</v>
      </c>
      <c r="K4891" s="6"/>
      <c r="L4891" s="6"/>
      <c r="M4891" s="6"/>
      <c r="N4891" s="6"/>
      <c r="O4891" s="6"/>
      <c r="P4891" s="6"/>
      <c r="Q4891" s="6"/>
      <c r="R4891" s="6"/>
      <c r="S4891" s="6"/>
      <c r="T4891" s="6"/>
      <c r="U4891" s="6"/>
      <c r="V4891" s="6"/>
    </row>
    <row r="4892" spans="1:22" x14ac:dyDescent="0.25">
      <c r="A4892" s="79"/>
      <c r="J4892" s="6">
        <v>2</v>
      </c>
      <c r="K4892" s="6"/>
      <c r="L4892" s="6"/>
      <c r="M4892" s="6"/>
      <c r="N4892" s="6"/>
      <c r="O4892" s="6"/>
      <c r="P4892" s="6"/>
      <c r="Q4892" s="6"/>
      <c r="R4892" s="6"/>
      <c r="S4892" s="6"/>
      <c r="T4892" s="6"/>
      <c r="U4892" s="6"/>
      <c r="V4892" s="6"/>
    </row>
    <row r="4893" spans="1:22" x14ac:dyDescent="0.25">
      <c r="A4893" s="79"/>
      <c r="J4893" s="6">
        <v>3</v>
      </c>
      <c r="K4893" s="6"/>
      <c r="L4893" s="6"/>
      <c r="M4893" s="6"/>
      <c r="N4893" s="6"/>
      <c r="O4893" s="6"/>
      <c r="P4893" s="6"/>
      <c r="Q4893" s="6"/>
      <c r="R4893" s="6"/>
      <c r="S4893" s="6"/>
      <c r="T4893" s="6"/>
      <c r="U4893" s="6"/>
      <c r="V4893" s="6"/>
    </row>
    <row r="4894" spans="1:22" x14ac:dyDescent="0.25">
      <c r="J4894" s="6">
        <v>4</v>
      </c>
      <c r="K4894" s="6"/>
      <c r="L4894" s="6"/>
      <c r="M4894" s="6"/>
      <c r="N4894" s="6"/>
      <c r="O4894" s="6"/>
      <c r="P4894" s="6"/>
      <c r="Q4894" s="6"/>
      <c r="R4894" s="6"/>
      <c r="S4894" s="6"/>
      <c r="T4894" s="6"/>
      <c r="U4894" s="6"/>
      <c r="V4894" s="6"/>
    </row>
    <row r="4895" spans="1:22" x14ac:dyDescent="0.25">
      <c r="A4895" s="80"/>
      <c r="J4895" s="6">
        <v>5</v>
      </c>
      <c r="K4895" s="6"/>
      <c r="L4895" s="6"/>
      <c r="M4895" s="6"/>
      <c r="N4895" s="6"/>
      <c r="O4895" s="6"/>
      <c r="P4895" s="6"/>
      <c r="Q4895" s="6"/>
      <c r="R4895" s="6"/>
      <c r="S4895" s="6"/>
      <c r="T4895" s="6"/>
      <c r="U4895" s="6"/>
      <c r="V4895" s="6"/>
    </row>
    <row r="4896" spans="1:22" ht="31.5" x14ac:dyDescent="0.25">
      <c r="A4896" s="64" t="s">
        <v>590</v>
      </c>
      <c r="J4896" s="6">
        <v>6</v>
      </c>
      <c r="K4896" s="6"/>
      <c r="L4896" s="6"/>
      <c r="M4896" s="6"/>
      <c r="N4896" s="6"/>
      <c r="O4896" s="6"/>
      <c r="P4896" s="6"/>
      <c r="Q4896" s="6"/>
      <c r="R4896" s="6"/>
      <c r="S4896" s="6"/>
      <c r="T4896" s="6"/>
      <c r="U4896" s="6"/>
      <c r="V4896" s="6"/>
    </row>
    <row r="4897" spans="1:22" x14ac:dyDescent="0.25">
      <c r="A4897" s="79"/>
      <c r="J4897" s="6">
        <v>7</v>
      </c>
      <c r="K4897" s="6"/>
      <c r="L4897" s="6"/>
      <c r="M4897" s="6"/>
      <c r="N4897" s="6"/>
      <c r="O4897" s="6"/>
      <c r="P4897" s="6"/>
      <c r="Q4897" s="6"/>
      <c r="R4897" s="6"/>
      <c r="S4897" s="6"/>
      <c r="T4897" s="6"/>
      <c r="U4897" s="6"/>
      <c r="V4897" s="6"/>
    </row>
    <row r="4898" spans="1:22" ht="25.5" x14ac:dyDescent="0.25">
      <c r="A4898" s="81" t="s">
        <v>595</v>
      </c>
      <c r="J4898" s="6">
        <v>8</v>
      </c>
      <c r="K4898" s="6"/>
      <c r="L4898" s="6"/>
      <c r="M4898" s="6"/>
      <c r="N4898" s="6"/>
      <c r="O4898" s="6"/>
      <c r="P4898" s="6"/>
      <c r="Q4898" s="6"/>
      <c r="R4898" s="6"/>
      <c r="S4898" s="6"/>
      <c r="T4898" s="6"/>
      <c r="U4898" s="6"/>
      <c r="V4898" s="6"/>
    </row>
    <row r="4899" spans="1:22" x14ac:dyDescent="0.25">
      <c r="A4899" s="81"/>
      <c r="J4899" s="6">
        <v>9</v>
      </c>
      <c r="K4899" s="6"/>
      <c r="L4899" s="6"/>
      <c r="M4899" s="6"/>
      <c r="N4899" s="6"/>
      <c r="O4899" s="6"/>
      <c r="P4899" s="6"/>
      <c r="Q4899" s="6"/>
      <c r="R4899" s="6"/>
      <c r="S4899" s="6"/>
      <c r="T4899" s="6"/>
      <c r="U4899" s="6"/>
      <c r="V4899" s="6"/>
    </row>
    <row r="4900" spans="1:22" x14ac:dyDescent="0.25">
      <c r="A4900" s="65"/>
      <c r="J4900" s="6">
        <v>10</v>
      </c>
      <c r="K4900" s="6"/>
      <c r="L4900" s="6"/>
      <c r="M4900" s="6"/>
      <c r="N4900" s="6"/>
      <c r="O4900" s="6"/>
      <c r="P4900" s="6"/>
      <c r="Q4900" s="6"/>
      <c r="R4900" s="6"/>
      <c r="S4900" s="6"/>
      <c r="T4900" s="6"/>
      <c r="U4900" s="6"/>
      <c r="V4900" s="6"/>
    </row>
    <row r="4901" spans="1:22" x14ac:dyDescent="0.25">
      <c r="A4901" s="65"/>
      <c r="J4901" s="6">
        <v>11</v>
      </c>
      <c r="K4901" s="6"/>
      <c r="L4901" s="6"/>
      <c r="M4901" s="6"/>
      <c r="N4901" s="6"/>
      <c r="O4901" s="6"/>
      <c r="P4901" s="6"/>
      <c r="Q4901" s="6"/>
      <c r="R4901" s="6"/>
      <c r="S4901" s="6"/>
      <c r="T4901" s="6"/>
      <c r="U4901" s="6"/>
      <c r="V4901" s="6"/>
    </row>
    <row r="4902" spans="1:22" x14ac:dyDescent="0.25">
      <c r="A4902" s="79"/>
      <c r="J4902" s="6">
        <v>12</v>
      </c>
      <c r="K4902" s="6"/>
      <c r="L4902" s="6"/>
      <c r="M4902" s="6"/>
      <c r="N4902" s="6"/>
      <c r="O4902" s="6"/>
      <c r="P4902" s="6"/>
      <c r="Q4902" s="6"/>
      <c r="R4902" s="6"/>
      <c r="S4902" s="6"/>
      <c r="T4902" s="6"/>
      <c r="U4902" s="6"/>
      <c r="V4902" s="6"/>
    </row>
    <row r="4903" spans="1:22" x14ac:dyDescent="0.25">
      <c r="A4903" s="79"/>
      <c r="J4903" s="6">
        <v>13</v>
      </c>
      <c r="K4903" s="6"/>
      <c r="L4903" s="6"/>
      <c r="M4903" s="6"/>
      <c r="N4903" s="6"/>
      <c r="O4903" s="6"/>
      <c r="P4903" s="6"/>
      <c r="Q4903" s="6"/>
      <c r="R4903" s="6"/>
      <c r="S4903" s="6"/>
      <c r="T4903" s="6"/>
      <c r="U4903" s="6"/>
      <c r="V4903" s="6"/>
    </row>
    <row r="4904" spans="1:22" x14ac:dyDescent="0.25">
      <c r="J4904" s="6">
        <v>14</v>
      </c>
      <c r="K4904" s="6"/>
      <c r="L4904" s="6"/>
      <c r="M4904" s="6"/>
      <c r="N4904" s="6"/>
      <c r="O4904" s="6"/>
      <c r="P4904" s="6"/>
      <c r="Q4904" s="6"/>
      <c r="R4904" s="6"/>
      <c r="S4904" s="6"/>
      <c r="T4904" s="6"/>
      <c r="U4904" s="6"/>
      <c r="V4904" s="6"/>
    </row>
    <row r="4905" spans="1:22" x14ac:dyDescent="0.25">
      <c r="A4905" s="80"/>
      <c r="J4905" s="6">
        <v>15</v>
      </c>
      <c r="K4905" s="6"/>
      <c r="L4905" s="6"/>
      <c r="M4905" s="6"/>
      <c r="N4905" s="6"/>
      <c r="O4905" s="6"/>
      <c r="P4905" s="6"/>
      <c r="Q4905" s="6"/>
      <c r="R4905" s="6"/>
      <c r="S4905" s="6"/>
      <c r="T4905" s="6"/>
      <c r="U4905" s="6"/>
      <c r="V4905" s="6"/>
    </row>
    <row r="4906" spans="1:22" ht="31.5" x14ac:dyDescent="0.25">
      <c r="A4906" s="64" t="s">
        <v>590</v>
      </c>
      <c r="J4906" s="6">
        <v>16</v>
      </c>
      <c r="K4906" s="6"/>
      <c r="L4906" s="6"/>
      <c r="M4906" s="6"/>
      <c r="N4906" s="6"/>
      <c r="O4906" s="6"/>
      <c r="P4906" s="6"/>
      <c r="Q4906" s="6"/>
      <c r="R4906" s="6"/>
      <c r="S4906" s="6"/>
      <c r="T4906" s="6"/>
      <c r="U4906" s="6"/>
      <c r="V4906" s="6"/>
    </row>
    <row r="4907" spans="1:22" x14ac:dyDescent="0.25">
      <c r="A4907" s="79"/>
      <c r="J4907" s="6">
        <v>17</v>
      </c>
      <c r="K4907" s="6"/>
      <c r="L4907" s="6"/>
      <c r="M4907" s="6"/>
      <c r="N4907" s="6"/>
      <c r="O4907" s="6"/>
      <c r="P4907" s="6"/>
      <c r="Q4907" s="6"/>
      <c r="R4907" s="6"/>
      <c r="S4907" s="6"/>
      <c r="T4907" s="6"/>
      <c r="U4907" s="6"/>
      <c r="V4907" s="6"/>
    </row>
    <row r="4908" spans="1:22" ht="25.5" x14ac:dyDescent="0.25">
      <c r="A4908" s="81" t="s">
        <v>595</v>
      </c>
      <c r="J4908" s="6">
        <v>18</v>
      </c>
      <c r="K4908" s="6"/>
      <c r="L4908" s="6"/>
      <c r="M4908" s="6"/>
      <c r="N4908" s="6"/>
      <c r="O4908" s="6"/>
      <c r="P4908" s="6"/>
      <c r="Q4908" s="6"/>
      <c r="R4908" s="6"/>
      <c r="S4908" s="6"/>
      <c r="T4908" s="6"/>
      <c r="U4908" s="6"/>
      <c r="V4908" s="6"/>
    </row>
    <row r="4909" spans="1:22" x14ac:dyDescent="0.25">
      <c r="A4909" s="81"/>
      <c r="J4909" s="6">
        <v>19</v>
      </c>
      <c r="K4909" s="6"/>
      <c r="L4909" s="6"/>
      <c r="M4909" s="6"/>
      <c r="N4909" s="6"/>
      <c r="O4909" s="6"/>
      <c r="P4909" s="6"/>
      <c r="Q4909" s="6"/>
      <c r="R4909" s="6"/>
      <c r="S4909" s="6"/>
      <c r="T4909" s="6"/>
      <c r="U4909" s="6"/>
      <c r="V4909" s="6"/>
    </row>
    <row r="4910" spans="1:22" ht="89.25" x14ac:dyDescent="0.25">
      <c r="A4910" s="81" t="s">
        <v>937</v>
      </c>
      <c r="J4910" s="6">
        <v>20</v>
      </c>
      <c r="K4910" s="6"/>
      <c r="L4910" s="6"/>
      <c r="M4910" s="6"/>
      <c r="N4910" s="6"/>
      <c r="O4910" s="6"/>
      <c r="P4910" s="6"/>
      <c r="Q4910" s="6"/>
      <c r="R4910" s="6"/>
      <c r="S4910" s="6"/>
      <c r="T4910" s="6"/>
      <c r="U4910" s="6"/>
      <c r="V4910" s="6"/>
    </row>
    <row r="4911" spans="1:22" x14ac:dyDescent="0.25">
      <c r="A4911" s="65"/>
      <c r="J4911" s="6">
        <v>21</v>
      </c>
      <c r="K4911" s="6"/>
      <c r="L4911" s="6"/>
      <c r="M4911" s="6"/>
      <c r="N4911" s="6"/>
      <c r="O4911" s="6"/>
      <c r="P4911" s="6"/>
      <c r="Q4911" s="6"/>
      <c r="R4911" s="6"/>
      <c r="S4911" s="6"/>
      <c r="T4911" s="6"/>
      <c r="U4911" s="6"/>
      <c r="V4911" s="6"/>
    </row>
    <row r="4912" spans="1:22" x14ac:dyDescent="0.25">
      <c r="A4912" s="65"/>
      <c r="J4912" s="6">
        <v>22</v>
      </c>
      <c r="K4912" s="6"/>
      <c r="L4912" s="6"/>
      <c r="M4912" s="6"/>
      <c r="N4912" s="6"/>
      <c r="O4912" s="6"/>
      <c r="P4912" s="6"/>
      <c r="Q4912" s="6"/>
      <c r="R4912" s="6"/>
      <c r="S4912" s="6"/>
      <c r="T4912" s="6"/>
      <c r="U4912" s="6"/>
      <c r="V4912" s="6"/>
    </row>
    <row r="4913" spans="1:22" ht="140.25" x14ac:dyDescent="0.25">
      <c r="A4913" s="96" t="s">
        <v>624</v>
      </c>
      <c r="B4913" s="97" t="s">
        <v>625</v>
      </c>
      <c r="J4913" s="6">
        <v>23</v>
      </c>
      <c r="K4913" s="6"/>
      <c r="L4913" s="6"/>
      <c r="M4913" s="6"/>
      <c r="N4913" s="6"/>
      <c r="O4913" s="6"/>
      <c r="P4913" s="6"/>
      <c r="Q4913" s="6"/>
      <c r="R4913" s="6"/>
      <c r="S4913" s="6"/>
      <c r="T4913" s="6"/>
      <c r="U4913" s="6"/>
      <c r="V4913" s="6"/>
    </row>
    <row r="4914" spans="1:22" ht="15.75" thickBot="1" x14ac:dyDescent="0.3">
      <c r="A4914" s="65"/>
      <c r="J4914" s="6">
        <v>24</v>
      </c>
      <c r="K4914" s="6"/>
      <c r="L4914" s="6"/>
      <c r="M4914" s="6"/>
      <c r="N4914" s="6"/>
      <c r="O4914" s="6"/>
      <c r="P4914" s="6"/>
      <c r="Q4914" s="6"/>
      <c r="R4914" s="6"/>
      <c r="S4914" s="6"/>
      <c r="T4914" s="6"/>
      <c r="U4914" s="6"/>
      <c r="V4914" s="6"/>
    </row>
    <row r="4915" spans="1:22" ht="15.75" thickBot="1" x14ac:dyDescent="0.3">
      <c r="A4915" s="88" t="s">
        <v>626</v>
      </c>
      <c r="B4915" s="89">
        <v>0.05</v>
      </c>
      <c r="J4915" s="6">
        <v>25</v>
      </c>
      <c r="K4915" s="6"/>
      <c r="L4915" s="6"/>
      <c r="M4915" s="6"/>
      <c r="N4915" s="6"/>
      <c r="O4915" s="6"/>
      <c r="P4915" s="6"/>
      <c r="Q4915" s="6"/>
      <c r="R4915" s="6"/>
      <c r="S4915" s="6"/>
      <c r="T4915" s="6"/>
      <c r="U4915" s="6"/>
      <c r="V4915" s="6"/>
    </row>
    <row r="4916" spans="1:22" ht="39" thickBot="1" x14ac:dyDescent="0.3">
      <c r="A4916" s="110" t="s">
        <v>627</v>
      </c>
      <c r="B4916" s="74">
        <v>18</v>
      </c>
      <c r="J4916" s="6">
        <v>26</v>
      </c>
      <c r="K4916" s="6"/>
      <c r="L4916" s="6"/>
      <c r="M4916" s="6"/>
      <c r="N4916" s="6"/>
      <c r="O4916" s="6"/>
      <c r="P4916" s="6"/>
      <c r="Q4916" s="6"/>
      <c r="R4916" s="6"/>
      <c r="S4916" s="6"/>
      <c r="T4916" s="6"/>
      <c r="U4916" s="6"/>
      <c r="V4916" s="6"/>
    </row>
    <row r="4917" spans="1:22" ht="39" thickBot="1" x14ac:dyDescent="0.3">
      <c r="A4917" s="110" t="s">
        <v>628</v>
      </c>
      <c r="B4917" s="74">
        <v>1.0536999999999999E-2</v>
      </c>
      <c r="J4917" s="6">
        <v>27</v>
      </c>
      <c r="K4917" s="6"/>
      <c r="L4917" s="6"/>
      <c r="M4917" s="6"/>
      <c r="N4917" s="6"/>
      <c r="O4917" s="6"/>
      <c r="P4917" s="6"/>
      <c r="Q4917" s="6"/>
      <c r="R4917" s="6"/>
      <c r="S4917" s="6"/>
      <c r="T4917" s="6"/>
      <c r="U4917" s="6"/>
      <c r="V4917" s="6"/>
    </row>
    <row r="4918" spans="1:22" ht="64.5" thickBot="1" x14ac:dyDescent="0.3">
      <c r="A4918" s="110" t="s">
        <v>629</v>
      </c>
      <c r="B4918" s="74">
        <v>2.97105</v>
      </c>
      <c r="J4918" s="6">
        <v>28</v>
      </c>
      <c r="K4918" s="6"/>
      <c r="L4918" s="6"/>
      <c r="M4918" s="6"/>
      <c r="N4918" s="6"/>
      <c r="O4918" s="6"/>
      <c r="P4918" s="6"/>
      <c r="Q4918" s="6"/>
      <c r="R4918" s="6"/>
      <c r="S4918" s="6"/>
      <c r="T4918" s="6"/>
      <c r="U4918" s="6"/>
      <c r="V4918" s="6"/>
    </row>
    <row r="4919" spans="1:22" ht="38.25" x14ac:dyDescent="0.25">
      <c r="A4919" s="109" t="s">
        <v>630</v>
      </c>
      <c r="B4919" s="78">
        <v>7.6200000000000004E-2</v>
      </c>
      <c r="J4919" s="6">
        <v>29</v>
      </c>
      <c r="K4919" s="6"/>
      <c r="L4919" s="6"/>
      <c r="M4919" s="6"/>
      <c r="N4919" s="6"/>
      <c r="O4919" s="6"/>
      <c r="P4919" s="6"/>
      <c r="Q4919" s="6"/>
      <c r="R4919" s="6"/>
      <c r="S4919" s="6"/>
      <c r="T4919" s="6"/>
      <c r="U4919" s="6"/>
      <c r="V4919" s="6"/>
    </row>
    <row r="4920" spans="1:22" ht="15.75" thickBot="1" x14ac:dyDescent="0.3">
      <c r="A4920" s="65"/>
      <c r="J4920" s="6">
        <v>30</v>
      </c>
      <c r="K4920" s="6"/>
      <c r="L4920" s="6"/>
      <c r="M4920" s="6"/>
      <c r="N4920" s="6"/>
      <c r="O4920" s="6"/>
      <c r="P4920" s="6"/>
      <c r="Q4920" s="6"/>
      <c r="R4920" s="6"/>
      <c r="S4920" s="6"/>
      <c r="T4920" s="6"/>
      <c r="U4920" s="6"/>
      <c r="V4920" s="6"/>
    </row>
    <row r="4921" spans="1:22" x14ac:dyDescent="0.25">
      <c r="A4921" s="254" t="s">
        <v>631</v>
      </c>
      <c r="B4921" s="255"/>
      <c r="C4921" s="255"/>
      <c r="D4921" s="255"/>
      <c r="J4921" s="6">
        <v>31</v>
      </c>
      <c r="K4921" s="6"/>
      <c r="L4921" s="6"/>
      <c r="M4921" s="6"/>
      <c r="N4921" s="6"/>
      <c r="O4921" s="6"/>
      <c r="P4921" s="6"/>
      <c r="Q4921" s="6"/>
      <c r="R4921" s="6"/>
      <c r="S4921" s="6"/>
      <c r="T4921" s="6"/>
      <c r="U4921" s="6"/>
      <c r="V4921" s="6"/>
    </row>
    <row r="4922" spans="1:22" x14ac:dyDescent="0.25">
      <c r="A4922" s="262" t="s">
        <v>632</v>
      </c>
      <c r="B4922" s="263"/>
      <c r="C4922" s="263"/>
      <c r="D4922" s="263"/>
      <c r="J4922" s="6">
        <v>32</v>
      </c>
      <c r="K4922" s="6"/>
      <c r="L4922" s="6"/>
      <c r="M4922" s="6"/>
      <c r="N4922" s="6"/>
      <c r="O4922" s="6"/>
      <c r="P4922" s="6"/>
      <c r="Q4922" s="6"/>
      <c r="R4922" s="6"/>
      <c r="S4922" s="6"/>
      <c r="T4922" s="6"/>
      <c r="U4922" s="6"/>
      <c r="V4922" s="6"/>
    </row>
    <row r="4923" spans="1:22" ht="15.75" thickBot="1" x14ac:dyDescent="0.3">
      <c r="A4923" s="256" t="s">
        <v>633</v>
      </c>
      <c r="B4923" s="257"/>
      <c r="C4923" s="257"/>
      <c r="D4923" s="257"/>
      <c r="J4923" s="6">
        <v>33</v>
      </c>
      <c r="K4923" s="6"/>
      <c r="L4923" s="6"/>
      <c r="M4923" s="6"/>
      <c r="N4923" s="6"/>
      <c r="O4923" s="6"/>
      <c r="P4923" s="6"/>
      <c r="Q4923" s="6"/>
      <c r="R4923" s="6"/>
      <c r="S4923" s="6"/>
      <c r="T4923" s="6"/>
      <c r="U4923" s="6"/>
      <c r="V4923" s="6"/>
    </row>
    <row r="4924" spans="1:22" ht="27" thickBot="1" x14ac:dyDescent="0.3">
      <c r="A4924" s="98" t="s">
        <v>634</v>
      </c>
      <c r="B4924" s="83" t="s">
        <v>635</v>
      </c>
      <c r="C4924" s="83" t="s">
        <v>566</v>
      </c>
      <c r="D4924" s="85" t="s">
        <v>592</v>
      </c>
      <c r="K4924" s="121" t="s">
        <v>1123</v>
      </c>
      <c r="L4924" s="121" t="s">
        <v>1124</v>
      </c>
      <c r="M4924" s="121" t="str">
        <f>A4910</f>
        <v>Prueba del rango estudentizado de Tukey (HSD) para PFTCM3</v>
      </c>
      <c r="N4924" s="120"/>
      <c r="S4924" s="122" t="str">
        <f>K4924</f>
        <v>Factor</v>
      </c>
      <c r="T4924" s="122" t="str">
        <f>L4924</f>
        <v>Nivel</v>
      </c>
      <c r="U4924" s="114"/>
      <c r="V4924" s="123"/>
    </row>
    <row r="4925" spans="1:22" ht="16.5" thickBot="1" x14ac:dyDescent="0.3">
      <c r="A4925" s="99" t="s">
        <v>592</v>
      </c>
      <c r="B4925" s="68">
        <v>0.13188</v>
      </c>
      <c r="C4925" s="68">
        <v>16</v>
      </c>
      <c r="D4925" s="86" t="s">
        <v>45</v>
      </c>
      <c r="J4925" s="6"/>
      <c r="K4925" s="228" t="s">
        <v>1125</v>
      </c>
      <c r="L4925" s="124" t="str">
        <f>D4925</f>
        <v>Con</v>
      </c>
      <c r="M4925" s="125">
        <f>B4925</f>
        <v>0.13188</v>
      </c>
      <c r="N4925" s="125" t="str">
        <f>A4925</f>
        <v>A</v>
      </c>
      <c r="S4925" s="230" t="str">
        <f>K4925</f>
        <v>Enmienda (A)</v>
      </c>
      <c r="T4925" s="126" t="str">
        <f>L4925</f>
        <v>Con</v>
      </c>
      <c r="U4925" s="127">
        <f>M4925</f>
        <v>0.13188</v>
      </c>
      <c r="V4925" s="128" t="str">
        <f>N4925</f>
        <v>A</v>
      </c>
    </row>
    <row r="4926" spans="1:22" ht="16.5" thickBot="1" x14ac:dyDescent="0.3">
      <c r="A4926" s="99" t="s">
        <v>592</v>
      </c>
      <c r="B4926" s="68"/>
      <c r="C4926" s="68"/>
      <c r="D4926" s="86"/>
      <c r="J4926" s="6"/>
      <c r="K4926" s="229"/>
      <c r="L4926" s="124" t="str">
        <f>D4927</f>
        <v>Sin</v>
      </c>
      <c r="M4926" s="125">
        <f>B4927</f>
        <v>8.6879999999999999E-2</v>
      </c>
      <c r="N4926" s="125" t="str">
        <f>A4927</f>
        <v>A</v>
      </c>
      <c r="S4926" s="227"/>
      <c r="T4926" s="129" t="str">
        <f>L4926</f>
        <v>Sin</v>
      </c>
      <c r="U4926" s="130">
        <f>M4926</f>
        <v>8.6879999999999999E-2</v>
      </c>
      <c r="V4926" s="131" t="str">
        <f>N4926</f>
        <v>A</v>
      </c>
    </row>
    <row r="4927" spans="1:22" x14ac:dyDescent="0.25">
      <c r="A4927" s="100" t="s">
        <v>592</v>
      </c>
      <c r="B4927" s="77">
        <v>8.6879999999999999E-2</v>
      </c>
      <c r="C4927" s="77">
        <v>16</v>
      </c>
      <c r="D4927" s="87" t="s">
        <v>47</v>
      </c>
      <c r="J4927" s="6">
        <v>1</v>
      </c>
      <c r="K4927" s="6"/>
      <c r="L4927" s="6"/>
      <c r="M4927" s="6"/>
      <c r="N4927" s="6"/>
      <c r="O4927" s="6"/>
      <c r="P4927" s="6"/>
      <c r="Q4927" s="6"/>
      <c r="R4927" s="6"/>
      <c r="S4927" s="6"/>
      <c r="T4927" s="6"/>
      <c r="U4927" s="6"/>
      <c r="V4927" s="6"/>
    </row>
    <row r="4928" spans="1:22" x14ac:dyDescent="0.25">
      <c r="A4928" s="79"/>
      <c r="J4928" s="6">
        <v>2</v>
      </c>
      <c r="K4928" s="6"/>
      <c r="L4928" s="6"/>
      <c r="M4928" s="6"/>
      <c r="N4928" s="6"/>
      <c r="O4928" s="6"/>
      <c r="P4928" s="6"/>
      <c r="Q4928" s="6"/>
      <c r="R4928" s="6"/>
      <c r="S4928" s="6"/>
      <c r="T4928" s="6"/>
      <c r="U4928" s="6"/>
      <c r="V4928" s="6"/>
    </row>
    <row r="4929" spans="1:22" x14ac:dyDescent="0.25">
      <c r="A4929" s="79"/>
      <c r="J4929" s="6">
        <v>3</v>
      </c>
      <c r="K4929" s="6"/>
      <c r="L4929" s="6"/>
      <c r="M4929" s="6"/>
      <c r="N4929" s="6"/>
      <c r="O4929" s="6"/>
      <c r="P4929" s="6"/>
      <c r="Q4929" s="6"/>
      <c r="R4929" s="6"/>
      <c r="S4929" s="6"/>
      <c r="T4929" s="6"/>
      <c r="U4929" s="6"/>
      <c r="V4929" s="6"/>
    </row>
    <row r="4930" spans="1:22" x14ac:dyDescent="0.25">
      <c r="J4930" s="6">
        <v>4</v>
      </c>
      <c r="K4930" s="6"/>
      <c r="L4930" s="6"/>
      <c r="M4930" s="6"/>
      <c r="N4930" s="6"/>
      <c r="O4930" s="6"/>
      <c r="P4930" s="6"/>
      <c r="Q4930" s="6"/>
      <c r="R4930" s="6"/>
      <c r="S4930" s="6"/>
      <c r="T4930" s="6"/>
      <c r="U4930" s="6"/>
      <c r="V4930" s="6"/>
    </row>
    <row r="4931" spans="1:22" x14ac:dyDescent="0.25">
      <c r="A4931" s="80"/>
      <c r="J4931" s="6">
        <v>5</v>
      </c>
      <c r="K4931" s="6"/>
      <c r="L4931" s="6"/>
      <c r="M4931" s="6"/>
      <c r="N4931" s="6"/>
      <c r="O4931" s="6"/>
      <c r="P4931" s="6"/>
      <c r="Q4931" s="6"/>
      <c r="R4931" s="6"/>
      <c r="S4931" s="6"/>
      <c r="T4931" s="6"/>
      <c r="U4931" s="6"/>
      <c r="V4931" s="6"/>
    </row>
    <row r="4932" spans="1:22" ht="31.5" x14ac:dyDescent="0.25">
      <c r="A4932" s="64" t="s">
        <v>590</v>
      </c>
      <c r="J4932" s="6">
        <v>6</v>
      </c>
      <c r="K4932" s="6"/>
      <c r="L4932" s="6"/>
      <c r="M4932" s="6"/>
      <c r="N4932" s="6"/>
      <c r="O4932" s="6"/>
      <c r="P4932" s="6"/>
      <c r="Q4932" s="6"/>
      <c r="R4932" s="6"/>
      <c r="S4932" s="6"/>
      <c r="T4932" s="6"/>
      <c r="U4932" s="6"/>
      <c r="V4932" s="6"/>
    </row>
    <row r="4933" spans="1:22" x14ac:dyDescent="0.25">
      <c r="A4933" s="79"/>
      <c r="J4933" s="6">
        <v>7</v>
      </c>
      <c r="K4933" s="6"/>
      <c r="L4933" s="6"/>
      <c r="M4933" s="6"/>
      <c r="N4933" s="6"/>
      <c r="O4933" s="6"/>
      <c r="P4933" s="6"/>
      <c r="Q4933" s="6"/>
      <c r="R4933" s="6"/>
      <c r="S4933" s="6"/>
      <c r="T4933" s="6"/>
      <c r="U4933" s="6"/>
      <c r="V4933" s="6"/>
    </row>
    <row r="4934" spans="1:22" ht="25.5" x14ac:dyDescent="0.25">
      <c r="A4934" s="81" t="s">
        <v>595</v>
      </c>
      <c r="J4934" s="6">
        <v>8</v>
      </c>
      <c r="K4934" s="6"/>
      <c r="L4934" s="6"/>
      <c r="M4934" s="6"/>
      <c r="N4934" s="6"/>
      <c r="O4934" s="6"/>
      <c r="P4934" s="6"/>
      <c r="Q4934" s="6"/>
      <c r="R4934" s="6"/>
      <c r="S4934" s="6"/>
      <c r="T4934" s="6"/>
      <c r="U4934" s="6"/>
      <c r="V4934" s="6"/>
    </row>
    <row r="4935" spans="1:22" x14ac:dyDescent="0.25">
      <c r="A4935" s="81"/>
      <c r="J4935" s="6">
        <v>9</v>
      </c>
      <c r="K4935" s="6"/>
      <c r="L4935" s="6"/>
      <c r="M4935" s="6"/>
      <c r="N4935" s="6"/>
      <c r="O4935" s="6"/>
      <c r="P4935" s="6"/>
      <c r="Q4935" s="6"/>
      <c r="R4935" s="6"/>
      <c r="S4935" s="6"/>
      <c r="T4935" s="6"/>
      <c r="U4935" s="6"/>
      <c r="V4935" s="6"/>
    </row>
    <row r="4936" spans="1:22" x14ac:dyDescent="0.25">
      <c r="A4936" s="65"/>
      <c r="J4936" s="6">
        <v>10</v>
      </c>
      <c r="K4936" s="6"/>
      <c r="L4936" s="6"/>
      <c r="M4936" s="6"/>
      <c r="N4936" s="6"/>
      <c r="O4936" s="6"/>
      <c r="P4936" s="6"/>
      <c r="Q4936" s="6"/>
      <c r="R4936" s="6"/>
      <c r="S4936" s="6"/>
      <c r="T4936" s="6"/>
      <c r="U4936" s="6"/>
      <c r="V4936" s="6"/>
    </row>
    <row r="4937" spans="1:22" x14ac:dyDescent="0.25">
      <c r="A4937" s="65"/>
      <c r="J4937" s="6">
        <v>11</v>
      </c>
      <c r="K4937" s="6"/>
      <c r="L4937" s="6"/>
      <c r="M4937" s="6"/>
      <c r="N4937" s="6"/>
      <c r="O4937" s="6"/>
      <c r="P4937" s="6"/>
      <c r="Q4937" s="6"/>
      <c r="R4937" s="6"/>
      <c r="S4937" s="6"/>
      <c r="T4937" s="6"/>
      <c r="U4937" s="6"/>
      <c r="V4937" s="6"/>
    </row>
    <row r="4938" spans="1:22" x14ac:dyDescent="0.25">
      <c r="A4938" s="79"/>
      <c r="J4938" s="6">
        <v>12</v>
      </c>
      <c r="K4938" s="6"/>
      <c r="L4938" s="6"/>
      <c r="M4938" s="6"/>
      <c r="N4938" s="6"/>
      <c r="O4938" s="6"/>
      <c r="P4938" s="6"/>
      <c r="Q4938" s="6"/>
      <c r="R4938" s="6"/>
      <c r="S4938" s="6"/>
      <c r="T4938" s="6"/>
      <c r="U4938" s="6"/>
      <c r="V4938" s="6"/>
    </row>
    <row r="4939" spans="1:22" x14ac:dyDescent="0.25">
      <c r="A4939" s="79"/>
      <c r="J4939" s="6">
        <v>13</v>
      </c>
      <c r="K4939" s="6"/>
      <c r="L4939" s="6"/>
      <c r="M4939" s="6"/>
      <c r="N4939" s="6"/>
      <c r="O4939" s="6"/>
      <c r="P4939" s="6"/>
      <c r="Q4939" s="6"/>
      <c r="R4939" s="6"/>
      <c r="S4939" s="6"/>
      <c r="T4939" s="6"/>
      <c r="U4939" s="6"/>
      <c r="V4939" s="6"/>
    </row>
    <row r="4940" spans="1:22" x14ac:dyDescent="0.25">
      <c r="J4940" s="6">
        <v>14</v>
      </c>
      <c r="K4940" s="6"/>
      <c r="L4940" s="6"/>
      <c r="M4940" s="6"/>
      <c r="N4940" s="6"/>
      <c r="O4940" s="6"/>
      <c r="P4940" s="6"/>
      <c r="Q4940" s="6"/>
      <c r="R4940" s="6"/>
      <c r="S4940" s="6"/>
      <c r="T4940" s="6"/>
      <c r="U4940" s="6"/>
      <c r="V4940" s="6"/>
    </row>
    <row r="4941" spans="1:22" x14ac:dyDescent="0.25">
      <c r="A4941" s="80"/>
      <c r="J4941" s="6">
        <v>15</v>
      </c>
      <c r="K4941" s="6"/>
      <c r="L4941" s="6"/>
      <c r="M4941" s="6"/>
      <c r="N4941" s="6"/>
      <c r="O4941" s="6"/>
      <c r="P4941" s="6"/>
      <c r="Q4941" s="6"/>
      <c r="R4941" s="6"/>
      <c r="S4941" s="6"/>
      <c r="T4941" s="6"/>
      <c r="U4941" s="6"/>
      <c r="V4941" s="6"/>
    </row>
    <row r="4942" spans="1:22" ht="31.5" x14ac:dyDescent="0.25">
      <c r="A4942" s="64" t="s">
        <v>590</v>
      </c>
      <c r="J4942" s="6">
        <v>16</v>
      </c>
      <c r="K4942" s="6"/>
      <c r="L4942" s="6"/>
      <c r="M4942" s="6"/>
      <c r="N4942" s="6"/>
      <c r="O4942" s="6"/>
      <c r="P4942" s="6"/>
      <c r="Q4942" s="6"/>
      <c r="R4942" s="6"/>
      <c r="S4942" s="6"/>
      <c r="T4942" s="6"/>
      <c r="U4942" s="6"/>
      <c r="V4942" s="6"/>
    </row>
    <row r="4943" spans="1:22" x14ac:dyDescent="0.25">
      <c r="A4943" s="79"/>
      <c r="J4943" s="6">
        <v>17</v>
      </c>
      <c r="K4943" s="6"/>
      <c r="L4943" s="6"/>
      <c r="M4943" s="6"/>
      <c r="N4943" s="6"/>
      <c r="O4943" s="6"/>
      <c r="P4943" s="6"/>
      <c r="Q4943" s="6"/>
      <c r="R4943" s="6"/>
      <c r="S4943" s="6"/>
      <c r="T4943" s="6"/>
      <c r="U4943" s="6"/>
      <c r="V4943" s="6"/>
    </row>
    <row r="4944" spans="1:22" ht="25.5" x14ac:dyDescent="0.25">
      <c r="A4944" s="81" t="s">
        <v>595</v>
      </c>
      <c r="J4944" s="6">
        <v>18</v>
      </c>
      <c r="K4944" s="6"/>
      <c r="L4944" s="6"/>
      <c r="M4944" s="6"/>
      <c r="N4944" s="6"/>
      <c r="O4944" s="6"/>
      <c r="P4944" s="6"/>
      <c r="Q4944" s="6"/>
      <c r="R4944" s="6"/>
      <c r="S4944" s="6"/>
      <c r="T4944" s="6"/>
      <c r="U4944" s="6"/>
      <c r="V4944" s="6"/>
    </row>
    <row r="4945" spans="1:22" x14ac:dyDescent="0.25">
      <c r="A4945" s="81"/>
      <c r="J4945" s="6">
        <v>19</v>
      </c>
      <c r="K4945" s="6"/>
      <c r="L4945" s="6"/>
      <c r="M4945" s="6"/>
      <c r="N4945" s="6"/>
      <c r="O4945" s="6"/>
      <c r="P4945" s="6"/>
      <c r="Q4945" s="6"/>
      <c r="R4945" s="6"/>
      <c r="S4945" s="6"/>
      <c r="T4945" s="6"/>
      <c r="U4945" s="6"/>
      <c r="V4945" s="6"/>
    </row>
    <row r="4946" spans="1:22" ht="89.25" x14ac:dyDescent="0.25">
      <c r="A4946" s="81" t="s">
        <v>938</v>
      </c>
      <c r="J4946" s="6">
        <v>20</v>
      </c>
      <c r="K4946" s="6"/>
      <c r="L4946" s="6"/>
      <c r="M4946" s="6"/>
      <c r="N4946" s="6"/>
      <c r="O4946" s="6"/>
      <c r="P4946" s="6"/>
      <c r="Q4946" s="6"/>
      <c r="R4946" s="6"/>
      <c r="S4946" s="6"/>
      <c r="T4946" s="6"/>
      <c r="U4946" s="6"/>
      <c r="V4946" s="6"/>
    </row>
    <row r="4947" spans="1:22" x14ac:dyDescent="0.25">
      <c r="A4947" s="65"/>
      <c r="J4947" s="6">
        <v>21</v>
      </c>
      <c r="K4947" s="6"/>
      <c r="L4947" s="6"/>
      <c r="M4947" s="6"/>
      <c r="N4947" s="6"/>
      <c r="O4947" s="6"/>
      <c r="P4947" s="6"/>
      <c r="Q4947" s="6"/>
      <c r="R4947" s="6"/>
      <c r="S4947" s="6"/>
      <c r="T4947" s="6"/>
      <c r="U4947" s="6"/>
      <c r="V4947" s="6"/>
    </row>
    <row r="4948" spans="1:22" x14ac:dyDescent="0.25">
      <c r="A4948" s="65"/>
      <c r="J4948" s="6">
        <v>22</v>
      </c>
      <c r="K4948" s="6"/>
      <c r="L4948" s="6"/>
      <c r="M4948" s="6"/>
      <c r="N4948" s="6"/>
      <c r="O4948" s="6"/>
      <c r="P4948" s="6"/>
      <c r="Q4948" s="6"/>
      <c r="R4948" s="6"/>
      <c r="S4948" s="6"/>
      <c r="T4948" s="6"/>
      <c r="U4948" s="6"/>
      <c r="V4948" s="6"/>
    </row>
    <row r="4949" spans="1:22" ht="140.25" x14ac:dyDescent="0.25">
      <c r="A4949" s="96" t="s">
        <v>624</v>
      </c>
      <c r="B4949" s="97" t="s">
        <v>625</v>
      </c>
      <c r="J4949" s="6">
        <v>23</v>
      </c>
      <c r="K4949" s="6"/>
      <c r="L4949" s="6"/>
      <c r="M4949" s="6"/>
      <c r="N4949" s="6"/>
      <c r="O4949" s="6"/>
      <c r="P4949" s="6"/>
      <c r="Q4949" s="6"/>
      <c r="R4949" s="6"/>
      <c r="S4949" s="6"/>
      <c r="T4949" s="6"/>
      <c r="U4949" s="6"/>
      <c r="V4949" s="6"/>
    </row>
    <row r="4950" spans="1:22" ht="15.75" thickBot="1" x14ac:dyDescent="0.3">
      <c r="A4950" s="65"/>
      <c r="J4950" s="6">
        <v>24</v>
      </c>
      <c r="K4950" s="6"/>
      <c r="L4950" s="6"/>
      <c r="M4950" s="6"/>
      <c r="N4950" s="6"/>
      <c r="O4950" s="6"/>
      <c r="P4950" s="6"/>
      <c r="Q4950" s="6"/>
      <c r="R4950" s="6"/>
      <c r="S4950" s="6"/>
      <c r="T4950" s="6"/>
      <c r="U4950" s="6"/>
      <c r="V4950" s="6"/>
    </row>
    <row r="4951" spans="1:22" ht="15.75" thickBot="1" x14ac:dyDescent="0.3">
      <c r="A4951" s="88" t="s">
        <v>626</v>
      </c>
      <c r="B4951" s="89">
        <v>0.05</v>
      </c>
      <c r="J4951" s="6">
        <v>25</v>
      </c>
      <c r="K4951" s="6"/>
      <c r="L4951" s="6"/>
      <c r="M4951" s="6"/>
      <c r="N4951" s="6"/>
      <c r="O4951" s="6"/>
      <c r="P4951" s="6"/>
      <c r="Q4951" s="6"/>
      <c r="R4951" s="6"/>
      <c r="S4951" s="6"/>
      <c r="T4951" s="6"/>
      <c r="U4951" s="6"/>
      <c r="V4951" s="6"/>
    </row>
    <row r="4952" spans="1:22" ht="39" thickBot="1" x14ac:dyDescent="0.3">
      <c r="A4952" s="110" t="s">
        <v>627</v>
      </c>
      <c r="B4952" s="74">
        <v>18</v>
      </c>
      <c r="J4952" s="6">
        <v>26</v>
      </c>
      <c r="K4952" s="6"/>
      <c r="L4952" s="6"/>
      <c r="M4952" s="6"/>
      <c r="N4952" s="6"/>
      <c r="O4952" s="6"/>
      <c r="P4952" s="6"/>
      <c r="Q4952" s="6"/>
      <c r="R4952" s="6"/>
      <c r="S4952" s="6"/>
      <c r="T4952" s="6"/>
      <c r="U4952" s="6"/>
      <c r="V4952" s="6"/>
    </row>
    <row r="4953" spans="1:22" ht="39" thickBot="1" x14ac:dyDescent="0.3">
      <c r="A4953" s="110" t="s">
        <v>628</v>
      </c>
      <c r="B4953" s="74">
        <v>2.9315000000000001E-2</v>
      </c>
      <c r="J4953" s="6">
        <v>27</v>
      </c>
      <c r="K4953" s="6"/>
      <c r="L4953" s="6"/>
      <c r="M4953" s="6"/>
      <c r="N4953" s="6"/>
      <c r="O4953" s="6"/>
      <c r="P4953" s="6"/>
      <c r="Q4953" s="6"/>
      <c r="R4953" s="6"/>
      <c r="S4953" s="6"/>
      <c r="T4953" s="6"/>
      <c r="U4953" s="6"/>
      <c r="V4953" s="6"/>
    </row>
    <row r="4954" spans="1:22" ht="64.5" thickBot="1" x14ac:dyDescent="0.3">
      <c r="A4954" s="110" t="s">
        <v>629</v>
      </c>
      <c r="B4954" s="74">
        <v>2.97105</v>
      </c>
      <c r="J4954" s="6">
        <v>28</v>
      </c>
      <c r="K4954" s="6"/>
      <c r="L4954" s="6"/>
      <c r="M4954" s="6"/>
      <c r="N4954" s="6"/>
      <c r="O4954" s="6"/>
      <c r="P4954" s="6"/>
      <c r="Q4954" s="6"/>
      <c r="R4954" s="6"/>
      <c r="S4954" s="6"/>
      <c r="T4954" s="6"/>
      <c r="U4954" s="6"/>
      <c r="V4954" s="6"/>
    </row>
    <row r="4955" spans="1:22" ht="38.25" x14ac:dyDescent="0.25">
      <c r="A4955" s="109" t="s">
        <v>630</v>
      </c>
      <c r="B4955" s="78">
        <v>0.12720000000000001</v>
      </c>
      <c r="J4955" s="6">
        <v>29</v>
      </c>
      <c r="K4955" s="6"/>
      <c r="L4955" s="6"/>
      <c r="M4955" s="6"/>
      <c r="N4955" s="6"/>
      <c r="O4955" s="6"/>
      <c r="P4955" s="6"/>
      <c r="Q4955" s="6"/>
      <c r="R4955" s="6"/>
      <c r="S4955" s="6"/>
      <c r="T4955" s="6"/>
      <c r="U4955" s="6"/>
      <c r="V4955" s="6"/>
    </row>
    <row r="4956" spans="1:22" ht="15.75" thickBot="1" x14ac:dyDescent="0.3">
      <c r="A4956" s="65"/>
      <c r="J4956" s="6">
        <v>30</v>
      </c>
      <c r="K4956" s="6"/>
      <c r="L4956" s="6"/>
      <c r="M4956" s="6"/>
      <c r="N4956" s="6"/>
      <c r="O4956" s="6"/>
      <c r="P4956" s="6"/>
      <c r="Q4956" s="6"/>
      <c r="R4956" s="6"/>
      <c r="S4956" s="6"/>
      <c r="T4956" s="6"/>
      <c r="U4956" s="6"/>
      <c r="V4956" s="6"/>
    </row>
    <row r="4957" spans="1:22" x14ac:dyDescent="0.25">
      <c r="A4957" s="254" t="s">
        <v>631</v>
      </c>
      <c r="B4957" s="255"/>
      <c r="C4957" s="255"/>
      <c r="D4957" s="255"/>
      <c r="J4957" s="6">
        <v>31</v>
      </c>
      <c r="K4957" s="6"/>
      <c r="L4957" s="6"/>
      <c r="M4957" s="6"/>
      <c r="N4957" s="6"/>
      <c r="O4957" s="6"/>
      <c r="P4957" s="6"/>
      <c r="Q4957" s="6"/>
      <c r="R4957" s="6"/>
      <c r="S4957" s="6"/>
      <c r="T4957" s="6"/>
      <c r="U4957" s="6"/>
      <c r="V4957" s="6"/>
    </row>
    <row r="4958" spans="1:22" x14ac:dyDescent="0.25">
      <c r="A4958" s="262" t="s">
        <v>632</v>
      </c>
      <c r="B4958" s="263"/>
      <c r="C4958" s="263"/>
      <c r="D4958" s="263"/>
      <c r="J4958" s="6">
        <v>32</v>
      </c>
      <c r="K4958" s="6"/>
      <c r="L4958" s="6"/>
      <c r="M4958" s="6"/>
      <c r="N4958" s="6"/>
      <c r="O4958" s="6"/>
      <c r="P4958" s="6"/>
      <c r="Q4958" s="6"/>
      <c r="R4958" s="6"/>
      <c r="S4958" s="6"/>
      <c r="T4958" s="6"/>
      <c r="U4958" s="6"/>
      <c r="V4958" s="6"/>
    </row>
    <row r="4959" spans="1:22" ht="15.75" thickBot="1" x14ac:dyDescent="0.3">
      <c r="A4959" s="256" t="s">
        <v>633</v>
      </c>
      <c r="B4959" s="257"/>
      <c r="C4959" s="257"/>
      <c r="D4959" s="257"/>
      <c r="J4959" s="6">
        <v>33</v>
      </c>
      <c r="K4959" s="6"/>
      <c r="L4959" s="6"/>
      <c r="M4959" s="6"/>
      <c r="N4959" s="6"/>
      <c r="O4959" s="6"/>
      <c r="P4959" s="6"/>
      <c r="Q4959" s="6"/>
      <c r="R4959" s="6"/>
      <c r="S4959" s="6"/>
      <c r="T4959" s="6"/>
      <c r="U4959" s="6"/>
      <c r="V4959" s="6"/>
    </row>
    <row r="4960" spans="1:22" ht="27" thickBot="1" x14ac:dyDescent="0.3">
      <c r="A4960" s="98" t="s">
        <v>634</v>
      </c>
      <c r="B4960" s="83" t="s">
        <v>635</v>
      </c>
      <c r="C4960" s="83" t="s">
        <v>566</v>
      </c>
      <c r="D4960" s="85" t="s">
        <v>592</v>
      </c>
      <c r="K4960" s="121" t="s">
        <v>1123</v>
      </c>
      <c r="L4960" s="121" t="s">
        <v>1124</v>
      </c>
      <c r="M4960" s="121" t="str">
        <f>A4946</f>
        <v>Prueba del rango estudentizado de Tukey (HSD) para PFTCM4</v>
      </c>
      <c r="N4960" s="120"/>
      <c r="S4960" s="122" t="str">
        <f>K4960</f>
        <v>Factor</v>
      </c>
      <c r="T4960" s="122" t="str">
        <f>L4960</f>
        <v>Nivel</v>
      </c>
      <c r="U4960" s="114"/>
      <c r="V4960" s="123"/>
    </row>
    <row r="4961" spans="1:22" ht="16.5" thickBot="1" x14ac:dyDescent="0.3">
      <c r="A4961" s="99" t="s">
        <v>592</v>
      </c>
      <c r="B4961" s="68">
        <v>0.17125000000000001</v>
      </c>
      <c r="C4961" s="68">
        <v>16</v>
      </c>
      <c r="D4961" s="86" t="s">
        <v>45</v>
      </c>
      <c r="J4961" s="6"/>
      <c r="K4961" s="228" t="s">
        <v>1125</v>
      </c>
      <c r="L4961" s="124" t="str">
        <f>D4961</f>
        <v>Con</v>
      </c>
      <c r="M4961" s="125">
        <f>B4961</f>
        <v>0.17125000000000001</v>
      </c>
      <c r="N4961" s="125" t="str">
        <f>A4961</f>
        <v>A</v>
      </c>
      <c r="S4961" s="230" t="str">
        <f>K4961</f>
        <v>Enmienda (A)</v>
      </c>
      <c r="T4961" s="126" t="str">
        <f>L4961</f>
        <v>Con</v>
      </c>
      <c r="U4961" s="127">
        <f>M4961</f>
        <v>0.17125000000000001</v>
      </c>
      <c r="V4961" s="128" t="str">
        <f>N4961</f>
        <v>A</v>
      </c>
    </row>
    <row r="4962" spans="1:22" ht="16.5" thickBot="1" x14ac:dyDescent="0.3">
      <c r="A4962" s="99" t="s">
        <v>592</v>
      </c>
      <c r="B4962" s="68"/>
      <c r="C4962" s="68"/>
      <c r="D4962" s="86"/>
      <c r="J4962" s="6"/>
      <c r="K4962" s="229"/>
      <c r="L4962" s="124" t="str">
        <f>D4963</f>
        <v>Sin</v>
      </c>
      <c r="M4962" s="125">
        <f>B4963</f>
        <v>9.2499999999999999E-2</v>
      </c>
      <c r="N4962" s="125" t="str">
        <f>A4963</f>
        <v>A</v>
      </c>
      <c r="S4962" s="227"/>
      <c r="T4962" s="129" t="str">
        <f>L4962</f>
        <v>Sin</v>
      </c>
      <c r="U4962" s="130">
        <f>M4962</f>
        <v>9.2499999999999999E-2</v>
      </c>
      <c r="V4962" s="131" t="str">
        <f>N4962</f>
        <v>A</v>
      </c>
    </row>
    <row r="4963" spans="1:22" x14ac:dyDescent="0.25">
      <c r="A4963" s="100" t="s">
        <v>592</v>
      </c>
      <c r="B4963" s="77">
        <v>9.2499999999999999E-2</v>
      </c>
      <c r="C4963" s="77">
        <v>16</v>
      </c>
      <c r="D4963" s="87" t="s">
        <v>47</v>
      </c>
      <c r="J4963" s="6">
        <v>1</v>
      </c>
      <c r="K4963" s="6"/>
      <c r="L4963" s="6"/>
      <c r="M4963" s="6"/>
      <c r="N4963" s="6"/>
      <c r="O4963" s="6"/>
      <c r="P4963" s="6"/>
      <c r="Q4963" s="6"/>
      <c r="R4963" s="6"/>
      <c r="S4963" s="6"/>
      <c r="T4963" s="6"/>
      <c r="U4963" s="6"/>
      <c r="V4963" s="6"/>
    </row>
    <row r="4964" spans="1:22" x14ac:dyDescent="0.25">
      <c r="A4964" s="79"/>
      <c r="J4964" s="6">
        <v>2</v>
      </c>
      <c r="K4964" s="6"/>
      <c r="L4964" s="6"/>
      <c r="M4964" s="6"/>
      <c r="N4964" s="6"/>
      <c r="O4964" s="6"/>
      <c r="P4964" s="6"/>
      <c r="Q4964" s="6"/>
      <c r="R4964" s="6"/>
      <c r="S4964" s="6"/>
      <c r="T4964" s="6"/>
      <c r="U4964" s="6"/>
      <c r="V4964" s="6"/>
    </row>
    <row r="4965" spans="1:22" x14ac:dyDescent="0.25">
      <c r="A4965" s="79"/>
      <c r="J4965" s="6">
        <v>3</v>
      </c>
      <c r="K4965" s="6"/>
      <c r="L4965" s="6"/>
      <c r="M4965" s="6"/>
      <c r="N4965" s="6"/>
      <c r="O4965" s="6"/>
      <c r="P4965" s="6"/>
      <c r="Q4965" s="6"/>
      <c r="R4965" s="6"/>
      <c r="S4965" s="6"/>
      <c r="T4965" s="6"/>
      <c r="U4965" s="6"/>
      <c r="V4965" s="6"/>
    </row>
    <row r="4966" spans="1:22" x14ac:dyDescent="0.25">
      <c r="J4966" s="6">
        <v>4</v>
      </c>
      <c r="K4966" s="6"/>
      <c r="L4966" s="6"/>
      <c r="M4966" s="6"/>
      <c r="N4966" s="6"/>
      <c r="O4966" s="6"/>
      <c r="P4966" s="6"/>
      <c r="Q4966" s="6"/>
      <c r="R4966" s="6"/>
      <c r="S4966" s="6"/>
      <c r="T4966" s="6"/>
      <c r="U4966" s="6"/>
      <c r="V4966" s="6"/>
    </row>
    <row r="4967" spans="1:22" x14ac:dyDescent="0.25">
      <c r="A4967" s="80"/>
      <c r="J4967" s="6">
        <v>5</v>
      </c>
      <c r="K4967" s="6"/>
      <c r="L4967" s="6"/>
      <c r="M4967" s="6"/>
      <c r="N4967" s="6"/>
      <c r="O4967" s="6"/>
      <c r="P4967" s="6"/>
      <c r="Q4967" s="6"/>
      <c r="R4967" s="6"/>
      <c r="S4967" s="6"/>
      <c r="T4967" s="6"/>
      <c r="U4967" s="6"/>
      <c r="V4967" s="6"/>
    </row>
    <row r="4968" spans="1:22" ht="31.5" x14ac:dyDescent="0.25">
      <c r="A4968" s="64" t="s">
        <v>590</v>
      </c>
      <c r="J4968" s="6">
        <v>6</v>
      </c>
      <c r="K4968" s="6"/>
      <c r="L4968" s="6"/>
      <c r="M4968" s="6"/>
      <c r="N4968" s="6"/>
      <c r="O4968" s="6"/>
      <c r="P4968" s="6"/>
      <c r="Q4968" s="6"/>
      <c r="R4968" s="6"/>
      <c r="S4968" s="6"/>
      <c r="T4968" s="6"/>
      <c r="U4968" s="6"/>
      <c r="V4968" s="6"/>
    </row>
    <row r="4969" spans="1:22" x14ac:dyDescent="0.25">
      <c r="A4969" s="79"/>
      <c r="J4969" s="6">
        <v>7</v>
      </c>
      <c r="K4969" s="6"/>
      <c r="L4969" s="6"/>
      <c r="M4969" s="6"/>
      <c r="N4969" s="6"/>
      <c r="O4969" s="6"/>
      <c r="P4969" s="6"/>
      <c r="Q4969" s="6"/>
      <c r="R4969" s="6"/>
      <c r="S4969" s="6"/>
      <c r="T4969" s="6"/>
      <c r="U4969" s="6"/>
      <c r="V4969" s="6"/>
    </row>
    <row r="4970" spans="1:22" ht="25.5" x14ac:dyDescent="0.25">
      <c r="A4970" s="81" t="s">
        <v>595</v>
      </c>
      <c r="J4970" s="6">
        <v>8</v>
      </c>
      <c r="K4970" s="6"/>
      <c r="L4970" s="6"/>
      <c r="M4970" s="6"/>
      <c r="N4970" s="6"/>
      <c r="O4970" s="6"/>
      <c r="P4970" s="6"/>
      <c r="Q4970" s="6"/>
      <c r="R4970" s="6"/>
      <c r="S4970" s="6"/>
      <c r="T4970" s="6"/>
      <c r="U4970" s="6"/>
      <c r="V4970" s="6"/>
    </row>
    <row r="4971" spans="1:22" x14ac:dyDescent="0.25">
      <c r="A4971" s="81"/>
      <c r="J4971" s="6">
        <v>9</v>
      </c>
      <c r="K4971" s="6"/>
      <c r="L4971" s="6"/>
      <c r="M4971" s="6"/>
      <c r="N4971" s="6"/>
      <c r="O4971" s="6"/>
      <c r="P4971" s="6"/>
      <c r="Q4971" s="6"/>
      <c r="R4971" s="6"/>
      <c r="S4971" s="6"/>
      <c r="T4971" s="6"/>
      <c r="U4971" s="6"/>
      <c r="V4971" s="6"/>
    </row>
    <row r="4972" spans="1:22" x14ac:dyDescent="0.25">
      <c r="A4972" s="65"/>
      <c r="J4972" s="6">
        <v>10</v>
      </c>
      <c r="K4972" s="6"/>
      <c r="L4972" s="6"/>
      <c r="M4972" s="6"/>
      <c r="N4972" s="6"/>
      <c r="O4972" s="6"/>
      <c r="P4972" s="6"/>
      <c r="Q4972" s="6"/>
      <c r="R4972" s="6"/>
      <c r="S4972" s="6"/>
      <c r="T4972" s="6"/>
      <c r="U4972" s="6"/>
      <c r="V4972" s="6"/>
    </row>
    <row r="4973" spans="1:22" x14ac:dyDescent="0.25">
      <c r="A4973" s="65"/>
      <c r="J4973" s="6">
        <v>11</v>
      </c>
      <c r="K4973" s="6"/>
      <c r="L4973" s="6"/>
      <c r="M4973" s="6"/>
      <c r="N4973" s="6"/>
      <c r="O4973" s="6"/>
      <c r="P4973" s="6"/>
      <c r="Q4973" s="6"/>
      <c r="R4973" s="6"/>
      <c r="S4973" s="6"/>
      <c r="T4973" s="6"/>
      <c r="U4973" s="6"/>
      <c r="V4973" s="6"/>
    </row>
    <row r="4974" spans="1:22" x14ac:dyDescent="0.25">
      <c r="A4974" s="79"/>
      <c r="J4974" s="6">
        <v>12</v>
      </c>
      <c r="K4974" s="6"/>
      <c r="L4974" s="6"/>
      <c r="M4974" s="6"/>
      <c r="N4974" s="6"/>
      <c r="O4974" s="6"/>
      <c r="P4974" s="6"/>
      <c r="Q4974" s="6"/>
      <c r="R4974" s="6"/>
      <c r="S4974" s="6"/>
      <c r="T4974" s="6"/>
      <c r="U4974" s="6"/>
      <c r="V4974" s="6"/>
    </row>
    <row r="4975" spans="1:22" x14ac:dyDescent="0.25">
      <c r="A4975" s="79"/>
      <c r="J4975" s="6">
        <v>13</v>
      </c>
      <c r="K4975" s="6"/>
      <c r="L4975" s="6"/>
      <c r="M4975" s="6"/>
      <c r="N4975" s="6"/>
      <c r="O4975" s="6"/>
      <c r="P4975" s="6"/>
      <c r="Q4975" s="6"/>
      <c r="R4975" s="6"/>
      <c r="S4975" s="6"/>
      <c r="T4975" s="6"/>
      <c r="U4975" s="6"/>
      <c r="V4975" s="6"/>
    </row>
    <row r="4976" spans="1:22" x14ac:dyDescent="0.25">
      <c r="J4976" s="6">
        <v>14</v>
      </c>
      <c r="K4976" s="6"/>
      <c r="L4976" s="6"/>
      <c r="M4976" s="6"/>
      <c r="N4976" s="6"/>
      <c r="O4976" s="6"/>
      <c r="P4976" s="6"/>
      <c r="Q4976" s="6"/>
      <c r="R4976" s="6"/>
      <c r="S4976" s="6"/>
      <c r="T4976" s="6"/>
      <c r="U4976" s="6"/>
      <c r="V4976" s="6"/>
    </row>
    <row r="4977" spans="1:22" x14ac:dyDescent="0.25">
      <c r="A4977" s="80"/>
      <c r="J4977" s="6">
        <v>15</v>
      </c>
      <c r="K4977" s="6"/>
      <c r="L4977" s="6"/>
      <c r="M4977" s="6"/>
      <c r="N4977" s="6"/>
      <c r="O4977" s="6"/>
      <c r="P4977" s="6"/>
      <c r="Q4977" s="6"/>
      <c r="R4977" s="6"/>
      <c r="S4977" s="6"/>
      <c r="T4977" s="6"/>
      <c r="U4977" s="6"/>
      <c r="V4977" s="6"/>
    </row>
    <row r="4978" spans="1:22" ht="31.5" x14ac:dyDescent="0.25">
      <c r="A4978" s="64" t="s">
        <v>590</v>
      </c>
      <c r="J4978" s="6">
        <v>16</v>
      </c>
      <c r="K4978" s="6"/>
      <c r="L4978" s="6"/>
      <c r="M4978" s="6"/>
      <c r="N4978" s="6"/>
      <c r="O4978" s="6"/>
      <c r="P4978" s="6"/>
      <c r="Q4978" s="6"/>
      <c r="R4978" s="6"/>
      <c r="S4978" s="6"/>
      <c r="T4978" s="6"/>
      <c r="U4978" s="6"/>
      <c r="V4978" s="6"/>
    </row>
    <row r="4979" spans="1:22" x14ac:dyDescent="0.25">
      <c r="A4979" s="79"/>
      <c r="J4979" s="6">
        <v>17</v>
      </c>
      <c r="K4979" s="6"/>
      <c r="L4979" s="6"/>
      <c r="M4979" s="6"/>
      <c r="N4979" s="6"/>
      <c r="O4979" s="6"/>
      <c r="P4979" s="6"/>
      <c r="Q4979" s="6"/>
      <c r="R4979" s="6"/>
      <c r="S4979" s="6"/>
      <c r="T4979" s="6"/>
      <c r="U4979" s="6"/>
      <c r="V4979" s="6"/>
    </row>
    <row r="4980" spans="1:22" ht="25.5" x14ac:dyDescent="0.25">
      <c r="A4980" s="81" t="s">
        <v>595</v>
      </c>
      <c r="J4980" s="6">
        <v>18</v>
      </c>
      <c r="K4980" s="6"/>
      <c r="L4980" s="6"/>
      <c r="M4980" s="6"/>
      <c r="N4980" s="6"/>
      <c r="O4980" s="6"/>
      <c r="P4980" s="6"/>
      <c r="Q4980" s="6"/>
      <c r="R4980" s="6"/>
      <c r="S4980" s="6"/>
      <c r="T4980" s="6"/>
      <c r="U4980" s="6"/>
      <c r="V4980" s="6"/>
    </row>
    <row r="4981" spans="1:22" x14ac:dyDescent="0.25">
      <c r="A4981" s="81"/>
      <c r="J4981" s="6">
        <v>19</v>
      </c>
      <c r="K4981" s="6"/>
      <c r="L4981" s="6"/>
      <c r="M4981" s="6"/>
      <c r="N4981" s="6"/>
      <c r="O4981" s="6"/>
      <c r="P4981" s="6"/>
      <c r="Q4981" s="6"/>
      <c r="R4981" s="6"/>
      <c r="S4981" s="6"/>
      <c r="T4981" s="6"/>
      <c r="U4981" s="6"/>
      <c r="V4981" s="6"/>
    </row>
    <row r="4982" spans="1:22" ht="89.25" x14ac:dyDescent="0.25">
      <c r="A4982" s="81" t="s">
        <v>939</v>
      </c>
      <c r="J4982" s="6">
        <v>20</v>
      </c>
      <c r="K4982" s="6"/>
      <c r="L4982" s="6"/>
      <c r="M4982" s="6"/>
      <c r="N4982" s="6"/>
      <c r="O4982" s="6"/>
      <c r="P4982" s="6"/>
      <c r="Q4982" s="6"/>
      <c r="R4982" s="6"/>
      <c r="S4982" s="6"/>
      <c r="T4982" s="6"/>
      <c r="U4982" s="6"/>
      <c r="V4982" s="6"/>
    </row>
    <row r="4983" spans="1:22" x14ac:dyDescent="0.25">
      <c r="A4983" s="65"/>
      <c r="J4983" s="6">
        <v>21</v>
      </c>
      <c r="K4983" s="6"/>
      <c r="L4983" s="6"/>
      <c r="M4983" s="6"/>
      <c r="N4983" s="6"/>
      <c r="O4983" s="6"/>
      <c r="P4983" s="6"/>
      <c r="Q4983" s="6"/>
      <c r="R4983" s="6"/>
      <c r="S4983" s="6"/>
      <c r="T4983" s="6"/>
      <c r="U4983" s="6"/>
      <c r="V4983" s="6"/>
    </row>
    <row r="4984" spans="1:22" x14ac:dyDescent="0.25">
      <c r="A4984" s="65"/>
      <c r="J4984" s="6">
        <v>22</v>
      </c>
      <c r="K4984" s="6"/>
      <c r="L4984" s="6"/>
      <c r="M4984" s="6"/>
      <c r="N4984" s="6"/>
      <c r="O4984" s="6"/>
      <c r="P4984" s="6"/>
      <c r="Q4984" s="6"/>
      <c r="R4984" s="6"/>
      <c r="S4984" s="6"/>
      <c r="T4984" s="6"/>
      <c r="U4984" s="6"/>
      <c r="V4984" s="6"/>
    </row>
    <row r="4985" spans="1:22" ht="140.25" x14ac:dyDescent="0.25">
      <c r="A4985" s="96" t="s">
        <v>624</v>
      </c>
      <c r="B4985" s="97" t="s">
        <v>625</v>
      </c>
      <c r="J4985" s="6">
        <v>23</v>
      </c>
      <c r="K4985" s="6"/>
      <c r="L4985" s="6"/>
      <c r="M4985" s="6"/>
      <c r="N4985" s="6"/>
      <c r="O4985" s="6"/>
      <c r="P4985" s="6"/>
      <c r="Q4985" s="6"/>
      <c r="R4985" s="6"/>
      <c r="S4985" s="6"/>
      <c r="T4985" s="6"/>
      <c r="U4985" s="6"/>
      <c r="V4985" s="6"/>
    </row>
    <row r="4986" spans="1:22" ht="15.75" thickBot="1" x14ac:dyDescent="0.3">
      <c r="A4986" s="65"/>
      <c r="J4986" s="6">
        <v>24</v>
      </c>
      <c r="K4986" s="6"/>
      <c r="L4986" s="6"/>
      <c r="M4986" s="6"/>
      <c r="N4986" s="6"/>
      <c r="O4986" s="6"/>
      <c r="P4986" s="6"/>
      <c r="Q4986" s="6"/>
      <c r="R4986" s="6"/>
      <c r="S4986" s="6"/>
      <c r="T4986" s="6"/>
      <c r="U4986" s="6"/>
      <c r="V4986" s="6"/>
    </row>
    <row r="4987" spans="1:22" ht="15.75" thickBot="1" x14ac:dyDescent="0.3">
      <c r="A4987" s="88" t="s">
        <v>626</v>
      </c>
      <c r="B4987" s="89">
        <v>0.05</v>
      </c>
      <c r="J4987" s="6">
        <v>25</v>
      </c>
      <c r="K4987" s="6"/>
      <c r="L4987" s="6"/>
      <c r="M4987" s="6"/>
      <c r="N4987" s="6"/>
      <c r="O4987" s="6"/>
      <c r="P4987" s="6"/>
      <c r="Q4987" s="6"/>
      <c r="R4987" s="6"/>
      <c r="S4987" s="6"/>
      <c r="T4987" s="6"/>
      <c r="U4987" s="6"/>
      <c r="V4987" s="6"/>
    </row>
    <row r="4988" spans="1:22" ht="39" thickBot="1" x14ac:dyDescent="0.3">
      <c r="A4988" s="110" t="s">
        <v>627</v>
      </c>
      <c r="B4988" s="74">
        <v>18</v>
      </c>
      <c r="J4988" s="6">
        <v>26</v>
      </c>
      <c r="K4988" s="6"/>
      <c r="L4988" s="6"/>
      <c r="M4988" s="6"/>
      <c r="N4988" s="6"/>
      <c r="O4988" s="6"/>
      <c r="P4988" s="6"/>
      <c r="Q4988" s="6"/>
      <c r="R4988" s="6"/>
      <c r="S4988" s="6"/>
      <c r="T4988" s="6"/>
      <c r="U4988" s="6"/>
      <c r="V4988" s="6"/>
    </row>
    <row r="4989" spans="1:22" ht="39" thickBot="1" x14ac:dyDescent="0.3">
      <c r="A4989" s="110" t="s">
        <v>628</v>
      </c>
      <c r="B4989" s="74">
        <v>2.3880999999999999E-2</v>
      </c>
      <c r="J4989" s="6">
        <v>27</v>
      </c>
      <c r="K4989" s="6"/>
      <c r="L4989" s="6"/>
      <c r="M4989" s="6"/>
      <c r="N4989" s="6"/>
      <c r="O4989" s="6"/>
      <c r="P4989" s="6"/>
      <c r="Q4989" s="6"/>
      <c r="R4989" s="6"/>
      <c r="S4989" s="6"/>
      <c r="T4989" s="6"/>
      <c r="U4989" s="6"/>
      <c r="V4989" s="6"/>
    </row>
    <row r="4990" spans="1:22" ht="64.5" thickBot="1" x14ac:dyDescent="0.3">
      <c r="A4990" s="110" t="s">
        <v>629</v>
      </c>
      <c r="B4990" s="74">
        <v>2.97105</v>
      </c>
      <c r="J4990" s="6">
        <v>28</v>
      </c>
      <c r="K4990" s="6"/>
      <c r="L4990" s="6"/>
      <c r="M4990" s="6"/>
      <c r="N4990" s="6"/>
      <c r="O4990" s="6"/>
      <c r="P4990" s="6"/>
      <c r="Q4990" s="6"/>
      <c r="R4990" s="6"/>
      <c r="S4990" s="6"/>
      <c r="T4990" s="6"/>
      <c r="U4990" s="6"/>
      <c r="V4990" s="6"/>
    </row>
    <row r="4991" spans="1:22" ht="38.25" x14ac:dyDescent="0.25">
      <c r="A4991" s="109" t="s">
        <v>630</v>
      </c>
      <c r="B4991" s="78">
        <v>0.1148</v>
      </c>
      <c r="J4991" s="6">
        <v>29</v>
      </c>
      <c r="K4991" s="6"/>
      <c r="L4991" s="6"/>
      <c r="M4991" s="6"/>
      <c r="N4991" s="6"/>
      <c r="O4991" s="6"/>
      <c r="P4991" s="6"/>
      <c r="Q4991" s="6"/>
      <c r="R4991" s="6"/>
      <c r="S4991" s="6"/>
      <c r="T4991" s="6"/>
      <c r="U4991" s="6"/>
      <c r="V4991" s="6"/>
    </row>
    <row r="4992" spans="1:22" ht="15.75" thickBot="1" x14ac:dyDescent="0.3">
      <c r="A4992" s="65"/>
      <c r="J4992" s="6">
        <v>30</v>
      </c>
      <c r="K4992" s="6"/>
      <c r="L4992" s="6"/>
      <c r="M4992" s="6"/>
      <c r="N4992" s="6"/>
      <c r="O4992" s="6"/>
      <c r="P4992" s="6"/>
      <c r="Q4992" s="6"/>
      <c r="R4992" s="6"/>
      <c r="S4992" s="6"/>
      <c r="T4992" s="6"/>
      <c r="U4992" s="6"/>
      <c r="V4992" s="6"/>
    </row>
    <row r="4993" spans="1:22" x14ac:dyDescent="0.25">
      <c r="A4993" s="254" t="s">
        <v>631</v>
      </c>
      <c r="B4993" s="255"/>
      <c r="C4993" s="255"/>
      <c r="D4993" s="255"/>
      <c r="J4993" s="6">
        <v>31</v>
      </c>
      <c r="K4993" s="6"/>
      <c r="L4993" s="6"/>
      <c r="M4993" s="6"/>
      <c r="N4993" s="6"/>
      <c r="O4993" s="6"/>
      <c r="P4993" s="6"/>
      <c r="Q4993" s="6"/>
      <c r="R4993" s="6"/>
      <c r="S4993" s="6"/>
      <c r="T4993" s="6"/>
      <c r="U4993" s="6"/>
      <c r="V4993" s="6"/>
    </row>
    <row r="4994" spans="1:22" x14ac:dyDescent="0.25">
      <c r="A4994" s="262" t="s">
        <v>632</v>
      </c>
      <c r="B4994" s="263"/>
      <c r="C4994" s="263"/>
      <c r="D4994" s="263"/>
      <c r="J4994" s="6">
        <v>32</v>
      </c>
      <c r="K4994" s="6"/>
      <c r="L4994" s="6"/>
      <c r="M4994" s="6"/>
      <c r="N4994" s="6"/>
      <c r="O4994" s="6"/>
      <c r="P4994" s="6"/>
      <c r="Q4994" s="6"/>
      <c r="R4994" s="6"/>
      <c r="S4994" s="6"/>
      <c r="T4994" s="6"/>
      <c r="U4994" s="6"/>
      <c r="V4994" s="6"/>
    </row>
    <row r="4995" spans="1:22" ht="15.75" thickBot="1" x14ac:dyDescent="0.3">
      <c r="A4995" s="256" t="s">
        <v>633</v>
      </c>
      <c r="B4995" s="257"/>
      <c r="C4995" s="257"/>
      <c r="D4995" s="257"/>
      <c r="J4995" s="6">
        <v>33</v>
      </c>
      <c r="K4995" s="6"/>
      <c r="L4995" s="6"/>
      <c r="M4995" s="6"/>
      <c r="N4995" s="6"/>
      <c r="O4995" s="6"/>
      <c r="P4995" s="6"/>
      <c r="Q4995" s="6"/>
      <c r="R4995" s="6"/>
      <c r="S4995" s="6"/>
      <c r="T4995" s="6"/>
      <c r="U4995" s="6"/>
      <c r="V4995" s="6"/>
    </row>
    <row r="4996" spans="1:22" ht="27" thickBot="1" x14ac:dyDescent="0.3">
      <c r="A4996" s="98" t="s">
        <v>634</v>
      </c>
      <c r="B4996" s="83" t="s">
        <v>635</v>
      </c>
      <c r="C4996" s="83" t="s">
        <v>566</v>
      </c>
      <c r="D4996" s="85" t="s">
        <v>592</v>
      </c>
      <c r="K4996" s="121" t="s">
        <v>1123</v>
      </c>
      <c r="L4996" s="121" t="s">
        <v>1124</v>
      </c>
      <c r="M4996" s="121" t="str">
        <f>A4982</f>
        <v>Prueba del rango estudentizado de Tukey (HSD) para PFTCM5</v>
      </c>
      <c r="N4996" s="120"/>
      <c r="S4996" s="122" t="str">
        <f>K4996</f>
        <v>Factor</v>
      </c>
      <c r="T4996" s="122" t="str">
        <f>L4996</f>
        <v>Nivel</v>
      </c>
      <c r="U4996" s="114"/>
      <c r="V4996" s="123"/>
    </row>
    <row r="4997" spans="1:22" ht="16.5" thickBot="1" x14ac:dyDescent="0.3">
      <c r="A4997" s="99" t="s">
        <v>592</v>
      </c>
      <c r="B4997" s="68">
        <v>0.17688000000000001</v>
      </c>
      <c r="C4997" s="68">
        <v>16</v>
      </c>
      <c r="D4997" s="86" t="s">
        <v>45</v>
      </c>
      <c r="J4997" s="6"/>
      <c r="K4997" s="228" t="s">
        <v>1125</v>
      </c>
      <c r="L4997" s="124" t="str">
        <f>D4997</f>
        <v>Con</v>
      </c>
      <c r="M4997" s="125">
        <f>B4997</f>
        <v>0.17688000000000001</v>
      </c>
      <c r="N4997" s="125" t="str">
        <f>A4997</f>
        <v>A</v>
      </c>
      <c r="S4997" s="230" t="str">
        <f>K4997</f>
        <v>Enmienda (A)</v>
      </c>
      <c r="T4997" s="126" t="str">
        <f>L4997</f>
        <v>Con</v>
      </c>
      <c r="U4997" s="127">
        <f>M4997</f>
        <v>0.17688000000000001</v>
      </c>
      <c r="V4997" s="128" t="str">
        <f>N4997</f>
        <v>A</v>
      </c>
    </row>
    <row r="4998" spans="1:22" ht="16.5" thickBot="1" x14ac:dyDescent="0.3">
      <c r="A4998" s="99" t="s">
        <v>592</v>
      </c>
      <c r="B4998" s="68"/>
      <c r="C4998" s="68"/>
      <c r="D4998" s="86"/>
      <c r="J4998" s="6"/>
      <c r="K4998" s="229"/>
      <c r="L4998" s="124" t="str">
        <f>D4999</f>
        <v>Sin</v>
      </c>
      <c r="M4998" s="125">
        <f>B4999</f>
        <v>0.12188</v>
      </c>
      <c r="N4998" s="125" t="str">
        <f>A4999</f>
        <v>A</v>
      </c>
      <c r="S4998" s="227"/>
      <c r="T4998" s="129" t="str">
        <f>L4998</f>
        <v>Sin</v>
      </c>
      <c r="U4998" s="130">
        <f>M4998</f>
        <v>0.12188</v>
      </c>
      <c r="V4998" s="131" t="str">
        <f>N4998</f>
        <v>A</v>
      </c>
    </row>
    <row r="4999" spans="1:22" x14ac:dyDescent="0.25">
      <c r="A4999" s="100" t="s">
        <v>592</v>
      </c>
      <c r="B4999" s="77">
        <v>0.12188</v>
      </c>
      <c r="C4999" s="77">
        <v>16</v>
      </c>
      <c r="D4999" s="87" t="s">
        <v>47</v>
      </c>
      <c r="J4999" s="6">
        <v>1</v>
      </c>
      <c r="K4999" s="6"/>
      <c r="L4999" s="6"/>
      <c r="M4999" s="6"/>
      <c r="N4999" s="6"/>
      <c r="O4999" s="6"/>
      <c r="P4999" s="6"/>
      <c r="Q4999" s="6"/>
      <c r="R4999" s="6"/>
      <c r="S4999" s="6"/>
      <c r="T4999" s="6"/>
      <c r="U4999" s="6"/>
      <c r="V4999" s="6"/>
    </row>
    <row r="5000" spans="1:22" x14ac:dyDescent="0.25">
      <c r="A5000" s="79"/>
      <c r="J5000" s="6">
        <v>2</v>
      </c>
      <c r="K5000" s="6"/>
      <c r="L5000" s="6"/>
      <c r="M5000" s="6"/>
      <c r="N5000" s="6"/>
      <c r="O5000" s="6"/>
      <c r="P5000" s="6"/>
      <c r="Q5000" s="6"/>
      <c r="R5000" s="6"/>
      <c r="S5000" s="6"/>
      <c r="T5000" s="6"/>
      <c r="U5000" s="6"/>
      <c r="V5000" s="6"/>
    </row>
    <row r="5001" spans="1:22" x14ac:dyDescent="0.25">
      <c r="A5001" s="79"/>
      <c r="J5001" s="6">
        <v>3</v>
      </c>
      <c r="K5001" s="6"/>
      <c r="L5001" s="6"/>
      <c r="M5001" s="6"/>
      <c r="N5001" s="6"/>
      <c r="O5001" s="6"/>
      <c r="P5001" s="6"/>
      <c r="Q5001" s="6"/>
      <c r="R5001" s="6"/>
      <c r="S5001" s="6"/>
      <c r="T5001" s="6"/>
      <c r="U5001" s="6"/>
      <c r="V5001" s="6"/>
    </row>
    <row r="5002" spans="1:22" x14ac:dyDescent="0.25">
      <c r="J5002" s="6">
        <v>4</v>
      </c>
      <c r="K5002" s="6"/>
      <c r="L5002" s="6"/>
      <c r="M5002" s="6"/>
      <c r="N5002" s="6"/>
      <c r="O5002" s="6"/>
      <c r="P5002" s="6"/>
      <c r="Q5002" s="6"/>
      <c r="R5002" s="6"/>
      <c r="S5002" s="6"/>
      <c r="T5002" s="6"/>
      <c r="U5002" s="6"/>
      <c r="V5002" s="6"/>
    </row>
    <row r="5003" spans="1:22" x14ac:dyDescent="0.25">
      <c r="A5003" s="80"/>
      <c r="J5003" s="6">
        <v>5</v>
      </c>
      <c r="K5003" s="6"/>
      <c r="L5003" s="6"/>
      <c r="M5003" s="6"/>
      <c r="N5003" s="6"/>
      <c r="O5003" s="6"/>
      <c r="P5003" s="6"/>
      <c r="Q5003" s="6"/>
      <c r="R5003" s="6"/>
      <c r="S5003" s="6"/>
      <c r="T5003" s="6"/>
      <c r="U5003" s="6"/>
      <c r="V5003" s="6"/>
    </row>
    <row r="5004" spans="1:22" ht="31.5" x14ac:dyDescent="0.25">
      <c r="A5004" s="64" t="s">
        <v>590</v>
      </c>
      <c r="J5004" s="6">
        <v>6</v>
      </c>
      <c r="K5004" s="6"/>
      <c r="L5004" s="6"/>
      <c r="M5004" s="6"/>
      <c r="N5004" s="6"/>
      <c r="O5004" s="6"/>
      <c r="P5004" s="6"/>
      <c r="Q5004" s="6"/>
      <c r="R5004" s="6"/>
      <c r="S5004" s="6"/>
      <c r="T5004" s="6"/>
      <c r="U5004" s="6"/>
      <c r="V5004" s="6"/>
    </row>
    <row r="5005" spans="1:22" x14ac:dyDescent="0.25">
      <c r="A5005" s="79"/>
      <c r="J5005" s="6">
        <v>7</v>
      </c>
      <c r="K5005" s="6"/>
      <c r="L5005" s="6"/>
      <c r="M5005" s="6"/>
      <c r="N5005" s="6"/>
      <c r="O5005" s="6"/>
      <c r="P5005" s="6"/>
      <c r="Q5005" s="6"/>
      <c r="R5005" s="6"/>
      <c r="S5005" s="6"/>
      <c r="T5005" s="6"/>
      <c r="U5005" s="6"/>
      <c r="V5005" s="6"/>
    </row>
    <row r="5006" spans="1:22" ht="25.5" x14ac:dyDescent="0.25">
      <c r="A5006" s="81" t="s">
        <v>595</v>
      </c>
      <c r="J5006" s="6">
        <v>8</v>
      </c>
      <c r="K5006" s="6"/>
      <c r="L5006" s="6"/>
      <c r="M5006" s="6"/>
      <c r="N5006" s="6"/>
      <c r="O5006" s="6"/>
      <c r="P5006" s="6"/>
      <c r="Q5006" s="6"/>
      <c r="R5006" s="6"/>
      <c r="S5006" s="6"/>
      <c r="T5006" s="6"/>
      <c r="U5006" s="6"/>
      <c r="V5006" s="6"/>
    </row>
    <row r="5007" spans="1:22" x14ac:dyDescent="0.25">
      <c r="A5007" s="81"/>
      <c r="J5007" s="6">
        <v>9</v>
      </c>
      <c r="K5007" s="6"/>
      <c r="L5007" s="6"/>
      <c r="M5007" s="6"/>
      <c r="N5007" s="6"/>
      <c r="O5007" s="6"/>
      <c r="P5007" s="6"/>
      <c r="Q5007" s="6"/>
      <c r="R5007" s="6"/>
      <c r="S5007" s="6"/>
      <c r="T5007" s="6"/>
      <c r="U5007" s="6"/>
      <c r="V5007" s="6"/>
    </row>
    <row r="5008" spans="1:22" x14ac:dyDescent="0.25">
      <c r="A5008" s="65"/>
      <c r="J5008" s="6">
        <v>10</v>
      </c>
      <c r="K5008" s="6"/>
      <c r="L5008" s="6"/>
      <c r="M5008" s="6"/>
      <c r="N5008" s="6"/>
      <c r="O5008" s="6"/>
      <c r="P5008" s="6"/>
      <c r="Q5008" s="6"/>
      <c r="R5008" s="6"/>
      <c r="S5008" s="6"/>
      <c r="T5008" s="6"/>
      <c r="U5008" s="6"/>
      <c r="V5008" s="6"/>
    </row>
    <row r="5009" spans="1:22" x14ac:dyDescent="0.25">
      <c r="A5009" s="65"/>
      <c r="J5009" s="6">
        <v>11</v>
      </c>
      <c r="K5009" s="6"/>
      <c r="L5009" s="6"/>
      <c r="M5009" s="6"/>
      <c r="N5009" s="6"/>
      <c r="O5009" s="6"/>
      <c r="P5009" s="6"/>
      <c r="Q5009" s="6"/>
      <c r="R5009" s="6"/>
      <c r="S5009" s="6"/>
      <c r="T5009" s="6"/>
      <c r="U5009" s="6"/>
      <c r="V5009" s="6"/>
    </row>
    <row r="5010" spans="1:22" x14ac:dyDescent="0.25">
      <c r="A5010" s="79"/>
      <c r="J5010" s="6">
        <v>12</v>
      </c>
      <c r="K5010" s="6"/>
      <c r="L5010" s="6"/>
      <c r="M5010" s="6"/>
      <c r="N5010" s="6"/>
      <c r="O5010" s="6"/>
      <c r="P5010" s="6"/>
      <c r="Q5010" s="6"/>
      <c r="R5010" s="6"/>
      <c r="S5010" s="6"/>
      <c r="T5010" s="6"/>
      <c r="U5010" s="6"/>
      <c r="V5010" s="6"/>
    </row>
    <row r="5011" spans="1:22" x14ac:dyDescent="0.25">
      <c r="A5011" s="79"/>
      <c r="J5011" s="6">
        <v>13</v>
      </c>
      <c r="K5011" s="6"/>
      <c r="L5011" s="6"/>
      <c r="M5011" s="6"/>
      <c r="N5011" s="6"/>
      <c r="O5011" s="6"/>
      <c r="P5011" s="6"/>
      <c r="Q5011" s="6"/>
      <c r="R5011" s="6"/>
      <c r="S5011" s="6"/>
      <c r="T5011" s="6"/>
      <c r="U5011" s="6"/>
      <c r="V5011" s="6"/>
    </row>
    <row r="5012" spans="1:22" x14ac:dyDescent="0.25">
      <c r="J5012" s="6">
        <v>14</v>
      </c>
      <c r="K5012" s="6"/>
      <c r="L5012" s="6"/>
      <c r="M5012" s="6"/>
      <c r="N5012" s="6"/>
      <c r="O5012" s="6"/>
      <c r="P5012" s="6"/>
      <c r="Q5012" s="6"/>
      <c r="R5012" s="6"/>
      <c r="S5012" s="6"/>
      <c r="T5012" s="6"/>
      <c r="U5012" s="6"/>
      <c r="V5012" s="6"/>
    </row>
    <row r="5013" spans="1:22" x14ac:dyDescent="0.25">
      <c r="A5013" s="80"/>
      <c r="J5013" s="6">
        <v>15</v>
      </c>
      <c r="K5013" s="6"/>
      <c r="L5013" s="6"/>
      <c r="M5013" s="6"/>
      <c r="N5013" s="6"/>
      <c r="O5013" s="6"/>
      <c r="P5013" s="6"/>
      <c r="Q5013" s="6"/>
      <c r="R5013" s="6"/>
      <c r="S5013" s="6"/>
      <c r="T5013" s="6"/>
      <c r="U5013" s="6"/>
      <c r="V5013" s="6"/>
    </row>
    <row r="5014" spans="1:22" ht="31.5" x14ac:dyDescent="0.25">
      <c r="A5014" s="64" t="s">
        <v>590</v>
      </c>
      <c r="J5014" s="6">
        <v>16</v>
      </c>
      <c r="K5014" s="6"/>
      <c r="L5014" s="6"/>
      <c r="M5014" s="6"/>
      <c r="N5014" s="6"/>
      <c r="O5014" s="6"/>
      <c r="P5014" s="6"/>
      <c r="Q5014" s="6"/>
      <c r="R5014" s="6"/>
      <c r="S5014" s="6"/>
      <c r="T5014" s="6"/>
      <c r="U5014" s="6"/>
      <c r="V5014" s="6"/>
    </row>
    <row r="5015" spans="1:22" x14ac:dyDescent="0.25">
      <c r="A5015" s="79"/>
      <c r="J5015" s="6">
        <v>17</v>
      </c>
      <c r="K5015" s="6"/>
      <c r="L5015" s="6"/>
      <c r="M5015" s="6"/>
      <c r="N5015" s="6"/>
      <c r="O5015" s="6"/>
      <c r="P5015" s="6"/>
      <c r="Q5015" s="6"/>
      <c r="R5015" s="6"/>
      <c r="S5015" s="6"/>
      <c r="T5015" s="6"/>
      <c r="U5015" s="6"/>
      <c r="V5015" s="6"/>
    </row>
    <row r="5016" spans="1:22" ht="25.5" x14ac:dyDescent="0.25">
      <c r="A5016" s="81" t="s">
        <v>595</v>
      </c>
      <c r="J5016" s="6">
        <v>18</v>
      </c>
      <c r="K5016" s="6"/>
      <c r="L5016" s="6"/>
      <c r="M5016" s="6"/>
      <c r="N5016" s="6"/>
      <c r="O5016" s="6"/>
      <c r="P5016" s="6"/>
      <c r="Q5016" s="6"/>
      <c r="R5016" s="6"/>
      <c r="S5016" s="6"/>
      <c r="T5016" s="6"/>
      <c r="U5016" s="6"/>
      <c r="V5016" s="6"/>
    </row>
    <row r="5017" spans="1:22" x14ac:dyDescent="0.25">
      <c r="A5017" s="81"/>
      <c r="J5017" s="6">
        <v>19</v>
      </c>
      <c r="K5017" s="6"/>
      <c r="L5017" s="6"/>
      <c r="M5017" s="6"/>
      <c r="N5017" s="6"/>
      <c r="O5017" s="6"/>
      <c r="P5017" s="6"/>
      <c r="Q5017" s="6"/>
      <c r="R5017" s="6"/>
      <c r="S5017" s="6"/>
      <c r="T5017" s="6"/>
      <c r="U5017" s="6"/>
      <c r="V5017" s="6"/>
    </row>
    <row r="5018" spans="1:22" ht="89.25" x14ac:dyDescent="0.25">
      <c r="A5018" s="81" t="s">
        <v>940</v>
      </c>
      <c r="J5018" s="6">
        <v>20</v>
      </c>
      <c r="K5018" s="6"/>
      <c r="L5018" s="6"/>
      <c r="M5018" s="6"/>
      <c r="N5018" s="6"/>
      <c r="O5018" s="6"/>
      <c r="P5018" s="6"/>
      <c r="Q5018" s="6"/>
      <c r="R5018" s="6"/>
      <c r="S5018" s="6"/>
      <c r="T5018" s="6"/>
      <c r="U5018" s="6"/>
      <c r="V5018" s="6"/>
    </row>
    <row r="5019" spans="1:22" x14ac:dyDescent="0.25">
      <c r="A5019" s="65"/>
      <c r="J5019" s="6">
        <v>21</v>
      </c>
      <c r="K5019" s="6"/>
      <c r="L5019" s="6"/>
      <c r="M5019" s="6"/>
      <c r="N5019" s="6"/>
      <c r="O5019" s="6"/>
      <c r="P5019" s="6"/>
      <c r="Q5019" s="6"/>
      <c r="R5019" s="6"/>
      <c r="S5019" s="6"/>
      <c r="T5019" s="6"/>
      <c r="U5019" s="6"/>
      <c r="V5019" s="6"/>
    </row>
    <row r="5020" spans="1:22" x14ac:dyDescent="0.25">
      <c r="A5020" s="65"/>
      <c r="J5020" s="6">
        <v>22</v>
      </c>
      <c r="K5020" s="6"/>
      <c r="L5020" s="6"/>
      <c r="M5020" s="6"/>
      <c r="N5020" s="6"/>
      <c r="O5020" s="6"/>
      <c r="P5020" s="6"/>
      <c r="Q5020" s="6"/>
      <c r="R5020" s="6"/>
      <c r="S5020" s="6"/>
      <c r="T5020" s="6"/>
      <c r="U5020" s="6"/>
      <c r="V5020" s="6"/>
    </row>
    <row r="5021" spans="1:22" ht="140.25" x14ac:dyDescent="0.25">
      <c r="A5021" s="96" t="s">
        <v>624</v>
      </c>
      <c r="B5021" s="97" t="s">
        <v>625</v>
      </c>
      <c r="J5021" s="6">
        <v>23</v>
      </c>
      <c r="K5021" s="6"/>
      <c r="L5021" s="6"/>
      <c r="M5021" s="6"/>
      <c r="N5021" s="6"/>
      <c r="O5021" s="6"/>
      <c r="P5021" s="6"/>
      <c r="Q5021" s="6"/>
      <c r="R5021" s="6"/>
      <c r="S5021" s="6"/>
      <c r="T5021" s="6"/>
      <c r="U5021" s="6"/>
      <c r="V5021" s="6"/>
    </row>
    <row r="5022" spans="1:22" ht="15.75" thickBot="1" x14ac:dyDescent="0.3">
      <c r="A5022" s="65"/>
      <c r="J5022" s="6">
        <v>24</v>
      </c>
      <c r="K5022" s="6"/>
      <c r="L5022" s="6"/>
      <c r="M5022" s="6"/>
      <c r="N5022" s="6"/>
      <c r="O5022" s="6"/>
      <c r="P5022" s="6"/>
      <c r="Q5022" s="6"/>
      <c r="R5022" s="6"/>
      <c r="S5022" s="6"/>
      <c r="T5022" s="6"/>
      <c r="U5022" s="6"/>
      <c r="V5022" s="6"/>
    </row>
    <row r="5023" spans="1:22" ht="15.75" thickBot="1" x14ac:dyDescent="0.3">
      <c r="A5023" s="88" t="s">
        <v>626</v>
      </c>
      <c r="B5023" s="89">
        <v>0.05</v>
      </c>
      <c r="J5023" s="6">
        <v>25</v>
      </c>
      <c r="K5023" s="6"/>
      <c r="L5023" s="6"/>
      <c r="M5023" s="6"/>
      <c r="N5023" s="6"/>
      <c r="O5023" s="6"/>
      <c r="P5023" s="6"/>
      <c r="Q5023" s="6"/>
      <c r="R5023" s="6"/>
      <c r="S5023" s="6"/>
      <c r="T5023" s="6"/>
      <c r="U5023" s="6"/>
      <c r="V5023" s="6"/>
    </row>
    <row r="5024" spans="1:22" ht="39" thickBot="1" x14ac:dyDescent="0.3">
      <c r="A5024" s="110" t="s">
        <v>627</v>
      </c>
      <c r="B5024" s="74">
        <v>18</v>
      </c>
      <c r="J5024" s="6">
        <v>26</v>
      </c>
      <c r="K5024" s="6"/>
      <c r="L5024" s="6"/>
      <c r="M5024" s="6"/>
      <c r="N5024" s="6"/>
      <c r="O5024" s="6"/>
      <c r="P5024" s="6"/>
      <c r="Q5024" s="6"/>
      <c r="R5024" s="6"/>
      <c r="S5024" s="6"/>
      <c r="T5024" s="6"/>
      <c r="U5024" s="6"/>
      <c r="V5024" s="6"/>
    </row>
    <row r="5025" spans="1:22" ht="39" thickBot="1" x14ac:dyDescent="0.3">
      <c r="A5025" s="110" t="s">
        <v>628</v>
      </c>
      <c r="B5025" s="74">
        <v>1.6761000000000002E-2</v>
      </c>
      <c r="J5025" s="6">
        <v>27</v>
      </c>
      <c r="K5025" s="6"/>
      <c r="L5025" s="6"/>
      <c r="M5025" s="6"/>
      <c r="N5025" s="6"/>
      <c r="O5025" s="6"/>
      <c r="P5025" s="6"/>
      <c r="Q5025" s="6"/>
      <c r="R5025" s="6"/>
      <c r="S5025" s="6"/>
      <c r="T5025" s="6"/>
      <c r="U5025" s="6"/>
      <c r="V5025" s="6"/>
    </row>
    <row r="5026" spans="1:22" ht="64.5" thickBot="1" x14ac:dyDescent="0.3">
      <c r="A5026" s="110" t="s">
        <v>629</v>
      </c>
      <c r="B5026" s="74">
        <v>2.97105</v>
      </c>
      <c r="J5026" s="6">
        <v>28</v>
      </c>
      <c r="K5026" s="6"/>
      <c r="L5026" s="6"/>
      <c r="M5026" s="6"/>
      <c r="N5026" s="6"/>
      <c r="O5026" s="6"/>
      <c r="P5026" s="6"/>
      <c r="Q5026" s="6"/>
      <c r="R5026" s="6"/>
      <c r="S5026" s="6"/>
      <c r="T5026" s="6"/>
      <c r="U5026" s="6"/>
      <c r="V5026" s="6"/>
    </row>
    <row r="5027" spans="1:22" ht="38.25" x14ac:dyDescent="0.25">
      <c r="A5027" s="109" t="s">
        <v>630</v>
      </c>
      <c r="B5027" s="78">
        <v>9.6199999999999994E-2</v>
      </c>
      <c r="J5027" s="6">
        <v>29</v>
      </c>
      <c r="K5027" s="6"/>
      <c r="L5027" s="6"/>
      <c r="M5027" s="6"/>
      <c r="N5027" s="6"/>
      <c r="O5027" s="6"/>
      <c r="P5027" s="6"/>
      <c r="Q5027" s="6"/>
      <c r="R5027" s="6"/>
      <c r="S5027" s="6"/>
      <c r="T5027" s="6"/>
      <c r="U5027" s="6"/>
      <c r="V5027" s="6"/>
    </row>
    <row r="5028" spans="1:22" ht="15.75" thickBot="1" x14ac:dyDescent="0.3">
      <c r="A5028" s="65"/>
      <c r="J5028" s="6">
        <v>30</v>
      </c>
      <c r="K5028" s="6"/>
      <c r="L5028" s="6"/>
      <c r="M5028" s="6"/>
      <c r="N5028" s="6"/>
      <c r="O5028" s="6"/>
      <c r="P5028" s="6"/>
      <c r="Q5028" s="6"/>
      <c r="R5028" s="6"/>
      <c r="S5028" s="6"/>
      <c r="T5028" s="6"/>
      <c r="U5028" s="6"/>
      <c r="V5028" s="6"/>
    </row>
    <row r="5029" spans="1:22" x14ac:dyDescent="0.25">
      <c r="A5029" s="254" t="s">
        <v>631</v>
      </c>
      <c r="B5029" s="255"/>
      <c r="C5029" s="255"/>
      <c r="D5029" s="255"/>
      <c r="J5029" s="6">
        <v>31</v>
      </c>
      <c r="K5029" s="6"/>
      <c r="L5029" s="6"/>
      <c r="M5029" s="6"/>
      <c r="N5029" s="6"/>
      <c r="O5029" s="6"/>
      <c r="P5029" s="6"/>
      <c r="Q5029" s="6"/>
      <c r="R5029" s="6"/>
      <c r="S5029" s="6"/>
      <c r="T5029" s="6"/>
      <c r="U5029" s="6"/>
      <c r="V5029" s="6"/>
    </row>
    <row r="5030" spans="1:22" x14ac:dyDescent="0.25">
      <c r="A5030" s="262" t="s">
        <v>632</v>
      </c>
      <c r="B5030" s="263"/>
      <c r="C5030" s="263"/>
      <c r="D5030" s="263"/>
      <c r="J5030" s="6">
        <v>32</v>
      </c>
      <c r="K5030" s="6"/>
      <c r="L5030" s="6"/>
      <c r="M5030" s="6"/>
      <c r="N5030" s="6"/>
      <c r="O5030" s="6"/>
      <c r="P5030" s="6"/>
      <c r="Q5030" s="6"/>
      <c r="R5030" s="6"/>
      <c r="S5030" s="6"/>
      <c r="T5030" s="6"/>
      <c r="U5030" s="6"/>
      <c r="V5030" s="6"/>
    </row>
    <row r="5031" spans="1:22" ht="15.75" thickBot="1" x14ac:dyDescent="0.3">
      <c r="A5031" s="256" t="s">
        <v>633</v>
      </c>
      <c r="B5031" s="257"/>
      <c r="C5031" s="257"/>
      <c r="D5031" s="257"/>
      <c r="J5031" s="6">
        <v>33</v>
      </c>
      <c r="K5031" s="6"/>
      <c r="L5031" s="6"/>
      <c r="M5031" s="6"/>
      <c r="N5031" s="6"/>
      <c r="O5031" s="6"/>
      <c r="P5031" s="6"/>
      <c r="Q5031" s="6"/>
      <c r="R5031" s="6"/>
      <c r="S5031" s="6"/>
      <c r="T5031" s="6"/>
      <c r="U5031" s="6"/>
      <c r="V5031" s="6"/>
    </row>
    <row r="5032" spans="1:22" ht="27" thickBot="1" x14ac:dyDescent="0.3">
      <c r="A5032" s="98" t="s">
        <v>634</v>
      </c>
      <c r="B5032" s="83" t="s">
        <v>635</v>
      </c>
      <c r="C5032" s="83" t="s">
        <v>566</v>
      </c>
      <c r="D5032" s="85" t="s">
        <v>592</v>
      </c>
      <c r="K5032" s="121" t="s">
        <v>1123</v>
      </c>
      <c r="L5032" s="121" t="s">
        <v>1124</v>
      </c>
      <c r="M5032" s="121" t="str">
        <f>A5018</f>
        <v>Prueba del rango estudentizado de Tukey (HSD) para PFTCM6</v>
      </c>
      <c r="N5032" s="120"/>
      <c r="S5032" s="122" t="str">
        <f>K5032</f>
        <v>Factor</v>
      </c>
      <c r="T5032" s="122" t="str">
        <f>L5032</f>
        <v>Nivel</v>
      </c>
      <c r="U5032" s="114"/>
      <c r="V5032" s="123"/>
    </row>
    <row r="5033" spans="1:22" ht="16.5" thickBot="1" x14ac:dyDescent="0.3">
      <c r="A5033" s="99" t="s">
        <v>592</v>
      </c>
      <c r="B5033" s="68">
        <v>0.17188000000000001</v>
      </c>
      <c r="C5033" s="68">
        <v>16</v>
      </c>
      <c r="D5033" s="86" t="s">
        <v>45</v>
      </c>
      <c r="J5033" s="6"/>
      <c r="K5033" s="228" t="s">
        <v>1125</v>
      </c>
      <c r="L5033" s="124" t="str">
        <f>D5033</f>
        <v>Con</v>
      </c>
      <c r="M5033" s="125">
        <f>B5033</f>
        <v>0.17188000000000001</v>
      </c>
      <c r="N5033" s="125" t="str">
        <f>A5033</f>
        <v>A</v>
      </c>
      <c r="S5033" s="230" t="str">
        <f>K5033</f>
        <v>Enmienda (A)</v>
      </c>
      <c r="T5033" s="126" t="str">
        <f>L5033</f>
        <v>Con</v>
      </c>
      <c r="U5033" s="127">
        <f>M5033</f>
        <v>0.17188000000000001</v>
      </c>
      <c r="V5033" s="128" t="str">
        <f>N5033</f>
        <v>A</v>
      </c>
    </row>
    <row r="5034" spans="1:22" ht="16.5" thickBot="1" x14ac:dyDescent="0.3">
      <c r="A5034" s="99" t="s">
        <v>592</v>
      </c>
      <c r="B5034" s="68"/>
      <c r="C5034" s="68"/>
      <c r="D5034" s="86"/>
      <c r="J5034" s="6"/>
      <c r="K5034" s="229"/>
      <c r="L5034" s="124" t="str">
        <f>D5035</f>
        <v>Sin</v>
      </c>
      <c r="M5034" s="125">
        <f>B5035</f>
        <v>8.2500000000000004E-2</v>
      </c>
      <c r="N5034" s="125" t="str">
        <f>A5035</f>
        <v>A</v>
      </c>
      <c r="S5034" s="227"/>
      <c r="T5034" s="129" t="str">
        <f>L5034</f>
        <v>Sin</v>
      </c>
      <c r="U5034" s="130">
        <f>M5034</f>
        <v>8.2500000000000004E-2</v>
      </c>
      <c r="V5034" s="131" t="str">
        <f>N5034</f>
        <v>A</v>
      </c>
    </row>
    <row r="5035" spans="1:22" x14ac:dyDescent="0.25">
      <c r="A5035" s="100" t="s">
        <v>592</v>
      </c>
      <c r="B5035" s="77">
        <v>8.2500000000000004E-2</v>
      </c>
      <c r="C5035" s="77">
        <v>16</v>
      </c>
      <c r="D5035" s="87" t="s">
        <v>47</v>
      </c>
      <c r="J5035" s="6">
        <v>1</v>
      </c>
      <c r="K5035" s="6"/>
      <c r="L5035" s="6"/>
      <c r="M5035" s="6"/>
      <c r="N5035" s="6"/>
      <c r="O5035" s="6"/>
      <c r="P5035" s="6"/>
      <c r="Q5035" s="6"/>
      <c r="R5035" s="6"/>
      <c r="S5035" s="6"/>
      <c r="T5035" s="6"/>
      <c r="U5035" s="6"/>
      <c r="V5035" s="6"/>
    </row>
    <row r="5036" spans="1:22" x14ac:dyDescent="0.25">
      <c r="A5036" s="79"/>
      <c r="J5036" s="6">
        <v>2</v>
      </c>
      <c r="K5036" s="6"/>
      <c r="L5036" s="6"/>
      <c r="M5036" s="6"/>
      <c r="N5036" s="6"/>
      <c r="O5036" s="6"/>
      <c r="P5036" s="6"/>
      <c r="Q5036" s="6"/>
      <c r="R5036" s="6"/>
      <c r="S5036" s="6"/>
      <c r="T5036" s="6"/>
      <c r="U5036" s="6"/>
      <c r="V5036" s="6"/>
    </row>
    <row r="5037" spans="1:22" x14ac:dyDescent="0.25">
      <c r="A5037" s="79"/>
      <c r="J5037" s="6">
        <v>3</v>
      </c>
      <c r="K5037" s="6"/>
      <c r="L5037" s="6"/>
      <c r="M5037" s="6"/>
      <c r="N5037" s="6"/>
      <c r="O5037" s="6"/>
      <c r="P5037" s="6"/>
      <c r="Q5037" s="6"/>
      <c r="R5037" s="6"/>
      <c r="S5037" s="6"/>
      <c r="T5037" s="6"/>
      <c r="U5037" s="6"/>
      <c r="V5037" s="6"/>
    </row>
    <row r="5038" spans="1:22" x14ac:dyDescent="0.25">
      <c r="J5038" s="6">
        <v>4</v>
      </c>
      <c r="K5038" s="6"/>
      <c r="L5038" s="6"/>
      <c r="M5038" s="6"/>
      <c r="N5038" s="6"/>
      <c r="O5038" s="6"/>
      <c r="P5038" s="6"/>
      <c r="Q5038" s="6"/>
      <c r="R5038" s="6"/>
      <c r="S5038" s="6"/>
      <c r="T5038" s="6"/>
      <c r="U5038" s="6"/>
      <c r="V5038" s="6"/>
    </row>
    <row r="5039" spans="1:22" x14ac:dyDescent="0.25">
      <c r="A5039" s="80"/>
      <c r="J5039" s="6">
        <v>5</v>
      </c>
      <c r="K5039" s="6"/>
      <c r="L5039" s="6"/>
      <c r="M5039" s="6"/>
      <c r="N5039" s="6"/>
      <c r="O5039" s="6"/>
      <c r="P5039" s="6"/>
      <c r="Q5039" s="6"/>
      <c r="R5039" s="6"/>
      <c r="S5039" s="6"/>
      <c r="T5039" s="6"/>
      <c r="U5039" s="6"/>
      <c r="V5039" s="6"/>
    </row>
    <row r="5040" spans="1:22" ht="31.5" x14ac:dyDescent="0.25">
      <c r="A5040" s="64" t="s">
        <v>590</v>
      </c>
      <c r="J5040" s="6">
        <v>6</v>
      </c>
      <c r="K5040" s="6"/>
      <c r="L5040" s="6"/>
      <c r="M5040" s="6"/>
      <c r="N5040" s="6"/>
      <c r="O5040" s="6"/>
      <c r="P5040" s="6"/>
      <c r="Q5040" s="6"/>
      <c r="R5040" s="6"/>
      <c r="S5040" s="6"/>
      <c r="T5040" s="6"/>
      <c r="U5040" s="6"/>
      <c r="V5040" s="6"/>
    </row>
    <row r="5041" spans="1:22" x14ac:dyDescent="0.25">
      <c r="A5041" s="79"/>
      <c r="J5041" s="6">
        <v>7</v>
      </c>
      <c r="K5041" s="6"/>
      <c r="L5041" s="6"/>
      <c r="M5041" s="6"/>
      <c r="N5041" s="6"/>
      <c r="O5041" s="6"/>
      <c r="P5041" s="6"/>
      <c r="Q5041" s="6"/>
      <c r="R5041" s="6"/>
      <c r="S5041" s="6"/>
      <c r="T5041" s="6"/>
      <c r="U5041" s="6"/>
      <c r="V5041" s="6"/>
    </row>
    <row r="5042" spans="1:22" ht="25.5" x14ac:dyDescent="0.25">
      <c r="A5042" s="81" t="s">
        <v>595</v>
      </c>
      <c r="J5042" s="6">
        <v>8</v>
      </c>
      <c r="K5042" s="6"/>
      <c r="L5042" s="6"/>
      <c r="M5042" s="6"/>
      <c r="N5042" s="6"/>
      <c r="O5042" s="6"/>
      <c r="P5042" s="6"/>
      <c r="Q5042" s="6"/>
      <c r="R5042" s="6"/>
      <c r="S5042" s="6"/>
      <c r="T5042" s="6"/>
      <c r="U5042" s="6"/>
      <c r="V5042" s="6"/>
    </row>
    <row r="5043" spans="1:22" x14ac:dyDescent="0.25">
      <c r="A5043" s="81"/>
      <c r="J5043" s="6">
        <v>9</v>
      </c>
      <c r="K5043" s="6"/>
      <c r="L5043" s="6"/>
      <c r="M5043" s="6"/>
      <c r="N5043" s="6"/>
      <c r="O5043" s="6"/>
      <c r="P5043" s="6"/>
      <c r="Q5043" s="6"/>
      <c r="R5043" s="6"/>
      <c r="S5043" s="6"/>
      <c r="T5043" s="6"/>
      <c r="U5043" s="6"/>
      <c r="V5043" s="6"/>
    </row>
    <row r="5044" spans="1:22" x14ac:dyDescent="0.25">
      <c r="A5044" s="65"/>
      <c r="J5044" s="6">
        <v>10</v>
      </c>
      <c r="K5044" s="6"/>
      <c r="L5044" s="6"/>
      <c r="M5044" s="6"/>
      <c r="N5044" s="6"/>
      <c r="O5044" s="6"/>
      <c r="P5044" s="6"/>
      <c r="Q5044" s="6"/>
      <c r="R5044" s="6"/>
      <c r="S5044" s="6"/>
      <c r="T5044" s="6"/>
      <c r="U5044" s="6"/>
      <c r="V5044" s="6"/>
    </row>
    <row r="5045" spans="1:22" x14ac:dyDescent="0.25">
      <c r="A5045" s="65"/>
      <c r="J5045" s="6">
        <v>11</v>
      </c>
      <c r="K5045" s="6"/>
      <c r="L5045" s="6"/>
      <c r="M5045" s="6"/>
      <c r="N5045" s="6"/>
      <c r="O5045" s="6"/>
      <c r="P5045" s="6"/>
      <c r="Q5045" s="6"/>
      <c r="R5045" s="6"/>
      <c r="S5045" s="6"/>
      <c r="T5045" s="6"/>
      <c r="U5045" s="6"/>
      <c r="V5045" s="6"/>
    </row>
    <row r="5046" spans="1:22" x14ac:dyDescent="0.25">
      <c r="A5046" s="79"/>
      <c r="J5046" s="6">
        <v>12</v>
      </c>
      <c r="K5046" s="6"/>
      <c r="L5046" s="6"/>
      <c r="M5046" s="6"/>
      <c r="N5046" s="6"/>
      <c r="O5046" s="6"/>
      <c r="P5046" s="6"/>
      <c r="Q5046" s="6"/>
      <c r="R5046" s="6"/>
      <c r="S5046" s="6"/>
      <c r="T5046" s="6"/>
      <c r="U5046" s="6"/>
      <c r="V5046" s="6"/>
    </row>
    <row r="5047" spans="1:22" x14ac:dyDescent="0.25">
      <c r="A5047" s="79"/>
      <c r="J5047" s="6">
        <v>13</v>
      </c>
      <c r="K5047" s="6"/>
      <c r="L5047" s="6"/>
      <c r="M5047" s="6"/>
      <c r="N5047" s="6"/>
      <c r="O5047" s="6"/>
      <c r="P5047" s="6"/>
      <c r="Q5047" s="6"/>
      <c r="R5047" s="6"/>
      <c r="S5047" s="6"/>
      <c r="T5047" s="6"/>
      <c r="U5047" s="6"/>
      <c r="V5047" s="6"/>
    </row>
    <row r="5048" spans="1:22" x14ac:dyDescent="0.25">
      <c r="J5048" s="6">
        <v>14</v>
      </c>
      <c r="K5048" s="6"/>
      <c r="L5048" s="6"/>
      <c r="M5048" s="6"/>
      <c r="N5048" s="6"/>
      <c r="O5048" s="6"/>
      <c r="P5048" s="6"/>
      <c r="Q5048" s="6"/>
      <c r="R5048" s="6"/>
      <c r="S5048" s="6"/>
      <c r="T5048" s="6"/>
      <c r="U5048" s="6"/>
      <c r="V5048" s="6"/>
    </row>
    <row r="5049" spans="1:22" x14ac:dyDescent="0.25">
      <c r="A5049" s="80"/>
      <c r="J5049" s="6">
        <v>15</v>
      </c>
      <c r="K5049" s="6"/>
      <c r="L5049" s="6"/>
      <c r="M5049" s="6"/>
      <c r="N5049" s="6"/>
      <c r="O5049" s="6"/>
      <c r="P5049" s="6"/>
      <c r="Q5049" s="6"/>
      <c r="R5049" s="6"/>
      <c r="S5049" s="6"/>
      <c r="T5049" s="6"/>
      <c r="U5049" s="6"/>
      <c r="V5049" s="6"/>
    </row>
    <row r="5050" spans="1:22" ht="31.5" x14ac:dyDescent="0.25">
      <c r="A5050" s="64" t="s">
        <v>590</v>
      </c>
      <c r="J5050" s="6">
        <v>16</v>
      </c>
      <c r="K5050" s="6"/>
      <c r="L5050" s="6"/>
      <c r="M5050" s="6"/>
      <c r="N5050" s="6"/>
      <c r="O5050" s="6"/>
      <c r="P5050" s="6"/>
      <c r="Q5050" s="6"/>
      <c r="R5050" s="6"/>
      <c r="S5050" s="6"/>
      <c r="T5050" s="6"/>
      <c r="U5050" s="6"/>
      <c r="V5050" s="6"/>
    </row>
    <row r="5051" spans="1:22" x14ac:dyDescent="0.25">
      <c r="A5051" s="79"/>
      <c r="J5051" s="6">
        <v>17</v>
      </c>
      <c r="K5051" s="6"/>
      <c r="L5051" s="6"/>
      <c r="M5051" s="6"/>
      <c r="N5051" s="6"/>
      <c r="O5051" s="6"/>
      <c r="P5051" s="6"/>
      <c r="Q5051" s="6"/>
      <c r="R5051" s="6"/>
      <c r="S5051" s="6"/>
      <c r="T5051" s="6"/>
      <c r="U5051" s="6"/>
      <c r="V5051" s="6"/>
    </row>
    <row r="5052" spans="1:22" ht="25.5" x14ac:dyDescent="0.25">
      <c r="A5052" s="81" t="s">
        <v>595</v>
      </c>
      <c r="J5052" s="6">
        <v>18</v>
      </c>
      <c r="K5052" s="6"/>
      <c r="L5052" s="6"/>
      <c r="M5052" s="6"/>
      <c r="N5052" s="6"/>
      <c r="O5052" s="6"/>
      <c r="P5052" s="6"/>
      <c r="Q5052" s="6"/>
      <c r="R5052" s="6"/>
      <c r="S5052" s="6"/>
      <c r="T5052" s="6"/>
      <c r="U5052" s="6"/>
      <c r="V5052" s="6"/>
    </row>
    <row r="5053" spans="1:22" x14ac:dyDescent="0.25">
      <c r="A5053" s="81"/>
      <c r="J5053" s="6">
        <v>19</v>
      </c>
      <c r="K5053" s="6"/>
      <c r="L5053" s="6"/>
      <c r="M5053" s="6"/>
      <c r="N5053" s="6"/>
      <c r="O5053" s="6"/>
      <c r="P5053" s="6"/>
      <c r="Q5053" s="6"/>
      <c r="R5053" s="6"/>
      <c r="S5053" s="6"/>
      <c r="T5053" s="6"/>
      <c r="U5053" s="6"/>
      <c r="V5053" s="6"/>
    </row>
    <row r="5054" spans="1:22" ht="89.25" x14ac:dyDescent="0.25">
      <c r="A5054" s="81" t="s">
        <v>941</v>
      </c>
      <c r="J5054" s="6">
        <v>20</v>
      </c>
      <c r="K5054" s="6"/>
      <c r="L5054" s="6"/>
      <c r="M5054" s="6"/>
      <c r="N5054" s="6"/>
      <c r="O5054" s="6"/>
      <c r="P5054" s="6"/>
      <c r="Q5054" s="6"/>
      <c r="R5054" s="6"/>
      <c r="S5054" s="6"/>
      <c r="T5054" s="6"/>
      <c r="U5054" s="6"/>
      <c r="V5054" s="6"/>
    </row>
    <row r="5055" spans="1:22" x14ac:dyDescent="0.25">
      <c r="A5055" s="65"/>
      <c r="J5055" s="6">
        <v>21</v>
      </c>
      <c r="K5055" s="6"/>
      <c r="L5055" s="6"/>
      <c r="M5055" s="6"/>
      <c r="N5055" s="6"/>
      <c r="O5055" s="6"/>
      <c r="P5055" s="6"/>
      <c r="Q5055" s="6"/>
      <c r="R5055" s="6"/>
      <c r="S5055" s="6"/>
      <c r="T5055" s="6"/>
      <c r="U5055" s="6"/>
      <c r="V5055" s="6"/>
    </row>
    <row r="5056" spans="1:22" x14ac:dyDescent="0.25">
      <c r="A5056" s="65"/>
      <c r="J5056" s="6">
        <v>22</v>
      </c>
      <c r="K5056" s="6"/>
      <c r="L5056" s="6"/>
      <c r="M5056" s="6"/>
      <c r="N5056" s="6"/>
      <c r="O5056" s="6"/>
      <c r="P5056" s="6"/>
      <c r="Q5056" s="6"/>
      <c r="R5056" s="6"/>
      <c r="S5056" s="6"/>
      <c r="T5056" s="6"/>
      <c r="U5056" s="6"/>
      <c r="V5056" s="6"/>
    </row>
    <row r="5057" spans="1:47" ht="140.25" x14ac:dyDescent="0.25">
      <c r="A5057" s="96" t="s">
        <v>624</v>
      </c>
      <c r="B5057" s="97" t="s">
        <v>625</v>
      </c>
      <c r="J5057" s="6">
        <v>23</v>
      </c>
      <c r="K5057" s="6"/>
      <c r="L5057" s="6"/>
      <c r="M5057" s="6"/>
      <c r="N5057" s="6"/>
      <c r="O5057" s="6"/>
      <c r="P5057" s="6"/>
      <c r="Q5057" s="6"/>
      <c r="R5057" s="6"/>
      <c r="S5057" s="6"/>
      <c r="T5057" s="6"/>
      <c r="U5057" s="6"/>
      <c r="V5057" s="6"/>
    </row>
    <row r="5058" spans="1:47" ht="15.75" thickBot="1" x14ac:dyDescent="0.3">
      <c r="A5058" s="65"/>
      <c r="J5058" s="6">
        <v>24</v>
      </c>
      <c r="K5058" s="6"/>
      <c r="L5058" s="6"/>
      <c r="M5058" s="6"/>
      <c r="N5058" s="6"/>
      <c r="O5058" s="6"/>
      <c r="P5058" s="6"/>
      <c r="Q5058" s="6"/>
      <c r="R5058" s="6"/>
      <c r="S5058" s="6"/>
      <c r="T5058" s="6"/>
      <c r="U5058" s="6"/>
      <c r="V5058" s="6"/>
    </row>
    <row r="5059" spans="1:47" ht="15.75" thickBot="1" x14ac:dyDescent="0.3">
      <c r="A5059" s="88" t="s">
        <v>626</v>
      </c>
      <c r="B5059" s="89">
        <v>0.05</v>
      </c>
      <c r="J5059" s="6">
        <v>25</v>
      </c>
      <c r="K5059" s="6"/>
      <c r="L5059" s="6"/>
      <c r="M5059" s="6"/>
      <c r="N5059" s="6"/>
      <c r="O5059" s="6"/>
      <c r="P5059" s="6"/>
      <c r="Q5059" s="6"/>
      <c r="R5059" s="6"/>
      <c r="S5059" s="6"/>
      <c r="T5059" s="6"/>
      <c r="U5059" s="6"/>
      <c r="V5059" s="6"/>
    </row>
    <row r="5060" spans="1:47" ht="39" thickBot="1" x14ac:dyDescent="0.3">
      <c r="A5060" s="110" t="s">
        <v>627</v>
      </c>
      <c r="B5060" s="74">
        <v>18</v>
      </c>
      <c r="J5060" s="6">
        <v>26</v>
      </c>
      <c r="K5060" s="6"/>
      <c r="L5060" s="6"/>
      <c r="M5060" s="6"/>
      <c r="N5060" s="6"/>
      <c r="O5060" s="6"/>
      <c r="P5060" s="6"/>
      <c r="Q5060" s="6"/>
      <c r="R5060" s="6"/>
      <c r="S5060" s="6"/>
      <c r="T5060" s="6"/>
      <c r="U5060" s="6"/>
      <c r="V5060" s="6"/>
    </row>
    <row r="5061" spans="1:47" ht="39" thickBot="1" x14ac:dyDescent="0.3">
      <c r="A5061" s="110" t="s">
        <v>628</v>
      </c>
      <c r="B5061" s="74">
        <v>6.1809000000000003E-2</v>
      </c>
      <c r="J5061" s="6">
        <v>27</v>
      </c>
      <c r="K5061" s="6"/>
      <c r="L5061" s="6"/>
      <c r="M5061" s="6"/>
      <c r="N5061" s="6"/>
      <c r="O5061" s="6"/>
      <c r="P5061" s="6"/>
      <c r="Q5061" s="6"/>
      <c r="R5061" s="6"/>
      <c r="S5061" s="6"/>
      <c r="T5061" s="6"/>
      <c r="U5061" s="6"/>
      <c r="V5061" s="6"/>
    </row>
    <row r="5062" spans="1:47" ht="64.5" thickBot="1" x14ac:dyDescent="0.3">
      <c r="A5062" s="110" t="s">
        <v>629</v>
      </c>
      <c r="B5062" s="74">
        <v>2.97105</v>
      </c>
      <c r="J5062" s="6">
        <v>28</v>
      </c>
      <c r="K5062" s="6"/>
      <c r="L5062" s="6"/>
      <c r="M5062" s="6"/>
      <c r="N5062" s="6"/>
      <c r="O5062" s="6"/>
      <c r="P5062" s="6"/>
      <c r="Q5062" s="6"/>
      <c r="R5062" s="6"/>
      <c r="S5062" s="6"/>
      <c r="T5062" s="6"/>
      <c r="U5062" s="6"/>
      <c r="V5062" s="6"/>
    </row>
    <row r="5063" spans="1:47" ht="38.25" x14ac:dyDescent="0.25">
      <c r="A5063" s="109" t="s">
        <v>630</v>
      </c>
      <c r="B5063" s="78">
        <v>0.1847</v>
      </c>
      <c r="J5063" s="6">
        <v>29</v>
      </c>
      <c r="K5063" s="6"/>
      <c r="L5063" s="6"/>
      <c r="M5063" s="6"/>
      <c r="N5063" s="6"/>
      <c r="O5063" s="6"/>
      <c r="P5063" s="6"/>
      <c r="Q5063" s="6"/>
      <c r="R5063" s="6"/>
      <c r="S5063" s="6"/>
      <c r="T5063" s="6"/>
      <c r="U5063" s="6"/>
      <c r="V5063" s="6"/>
    </row>
    <row r="5064" spans="1:47" ht="15.75" thickBot="1" x14ac:dyDescent="0.3">
      <c r="A5064" s="65"/>
      <c r="J5064" s="6">
        <v>30</v>
      </c>
      <c r="K5064" s="6"/>
      <c r="L5064" s="6"/>
      <c r="M5064" s="6"/>
      <c r="N5064" s="6"/>
      <c r="O5064" s="6"/>
      <c r="P5064" s="6"/>
      <c r="Q5064" s="6"/>
      <c r="R5064" s="6"/>
      <c r="S5064" s="6"/>
      <c r="T5064" s="6"/>
      <c r="U5064" s="6"/>
      <c r="V5064" s="6"/>
    </row>
    <row r="5065" spans="1:47" x14ac:dyDescent="0.25">
      <c r="A5065" s="254" t="s">
        <v>631</v>
      </c>
      <c r="B5065" s="255"/>
      <c r="C5065" s="255"/>
      <c r="D5065" s="255"/>
      <c r="J5065" s="6">
        <v>31</v>
      </c>
      <c r="K5065" s="6"/>
      <c r="L5065" s="6"/>
      <c r="M5065" s="6"/>
      <c r="N5065" s="6"/>
      <c r="O5065" s="6"/>
      <c r="P5065" s="6"/>
      <c r="Q5065" s="6"/>
      <c r="R5065" s="6"/>
      <c r="S5065" s="6"/>
      <c r="T5065" s="6"/>
      <c r="U5065" s="6"/>
      <c r="V5065" s="6"/>
      <c r="W5065" s="160"/>
      <c r="X5065" s="160"/>
      <c r="Y5065" s="160"/>
      <c r="Z5065" s="160"/>
      <c r="AA5065" s="160"/>
      <c r="AB5065" s="160"/>
      <c r="AC5065" s="160"/>
      <c r="AD5065" s="160"/>
      <c r="AE5065" s="160"/>
      <c r="AF5065" s="160"/>
      <c r="AG5065" s="160"/>
      <c r="AH5065" s="160"/>
      <c r="AI5065" s="160"/>
      <c r="AJ5065" s="160"/>
      <c r="AK5065" s="160"/>
      <c r="AL5065" s="160"/>
      <c r="AM5065" s="160"/>
      <c r="AN5065" s="160"/>
      <c r="AO5065" s="160"/>
      <c r="AP5065" s="160"/>
      <c r="AQ5065" s="160"/>
      <c r="AR5065" s="160"/>
      <c r="AS5065" s="160"/>
      <c r="AT5065" s="160"/>
      <c r="AU5065" s="160"/>
    </row>
    <row r="5066" spans="1:47" x14ac:dyDescent="0.25">
      <c r="A5066" s="262" t="s">
        <v>632</v>
      </c>
      <c r="B5066" s="263"/>
      <c r="C5066" s="263"/>
      <c r="D5066" s="263"/>
      <c r="J5066" s="6">
        <v>32</v>
      </c>
      <c r="K5066" s="6"/>
      <c r="L5066" s="6"/>
      <c r="M5066" s="6"/>
      <c r="N5066" s="6"/>
      <c r="O5066" s="6"/>
      <c r="P5066" s="6"/>
      <c r="Q5066" s="6"/>
      <c r="R5066" s="6"/>
      <c r="S5066" s="6"/>
      <c r="T5066" s="6"/>
      <c r="U5066" s="6"/>
      <c r="V5066" s="6"/>
      <c r="W5066" s="160"/>
      <c r="X5066" s="160"/>
      <c r="Y5066" s="160"/>
      <c r="Z5066" s="160"/>
      <c r="AA5066" s="160"/>
      <c r="AB5066" s="160"/>
      <c r="AC5066" s="160"/>
      <c r="AD5066" s="160"/>
      <c r="AE5066" s="160"/>
      <c r="AF5066" s="160"/>
      <c r="AG5066" s="160"/>
      <c r="AH5066" s="160"/>
      <c r="AI5066" s="160"/>
      <c r="AJ5066" s="160"/>
      <c r="AK5066" s="160"/>
      <c r="AL5066" s="160"/>
      <c r="AM5066" s="160"/>
      <c r="AN5066" s="160"/>
      <c r="AO5066" s="160"/>
      <c r="AP5066" s="160"/>
      <c r="AQ5066" s="160"/>
      <c r="AR5066" s="160"/>
      <c r="AS5066" s="160"/>
      <c r="AT5066" s="160"/>
      <c r="AU5066" s="160"/>
    </row>
    <row r="5067" spans="1:47" ht="15.75" thickBot="1" x14ac:dyDescent="0.3">
      <c r="A5067" s="256" t="s">
        <v>633</v>
      </c>
      <c r="B5067" s="257"/>
      <c r="C5067" s="257"/>
      <c r="D5067" s="257"/>
      <c r="J5067" s="6">
        <v>33</v>
      </c>
      <c r="K5067" s="6"/>
      <c r="L5067" s="6"/>
      <c r="M5067" s="6"/>
      <c r="N5067" s="6"/>
      <c r="O5067" s="6"/>
      <c r="P5067" s="6"/>
      <c r="Q5067" s="6"/>
      <c r="R5067" s="6"/>
      <c r="S5067" s="6"/>
      <c r="T5067" s="6"/>
      <c r="U5067" s="6"/>
      <c r="V5067" s="6"/>
      <c r="W5067" s="160"/>
      <c r="X5067" s="160"/>
      <c r="Y5067" s="160"/>
      <c r="Z5067" s="160"/>
      <c r="AA5067" s="160"/>
      <c r="AB5067" s="160"/>
      <c r="AC5067" s="160"/>
      <c r="AD5067" s="160"/>
      <c r="AE5067" s="160"/>
      <c r="AF5067" s="160"/>
      <c r="AG5067" s="160"/>
      <c r="AH5067" s="160"/>
      <c r="AI5067" s="160"/>
      <c r="AJ5067" s="160"/>
      <c r="AK5067" s="160"/>
      <c r="AL5067" s="160"/>
      <c r="AM5067" s="160"/>
      <c r="AN5067" s="160"/>
      <c r="AO5067" s="160"/>
      <c r="AP5067" s="160"/>
      <c r="AQ5067" s="160"/>
      <c r="AR5067" s="160"/>
      <c r="AS5067" s="160"/>
      <c r="AT5067" s="160"/>
      <c r="AU5067" s="160"/>
    </row>
    <row r="5068" spans="1:47" ht="27" thickBot="1" x14ac:dyDescent="0.3">
      <c r="A5068" s="98" t="s">
        <v>634</v>
      </c>
      <c r="B5068" s="83" t="s">
        <v>635</v>
      </c>
      <c r="C5068" s="83" t="s">
        <v>566</v>
      </c>
      <c r="D5068" s="85" t="s">
        <v>592</v>
      </c>
      <c r="K5068" s="121" t="s">
        <v>1123</v>
      </c>
      <c r="L5068" s="121" t="s">
        <v>1124</v>
      </c>
      <c r="M5068" s="121" t="str">
        <f>A5054</f>
        <v>Prueba del rango estudentizado de Tukey (HSD) para PFCCM1</v>
      </c>
      <c r="N5068" s="120"/>
      <c r="S5068" s="122" t="str">
        <f>K5068</f>
        <v>Factor</v>
      </c>
      <c r="T5068" s="122" t="str">
        <f>L5068</f>
        <v>Nivel</v>
      </c>
      <c r="U5068" s="114"/>
      <c r="V5068" s="123"/>
      <c r="W5068" s="161"/>
      <c r="X5068" s="161"/>
      <c r="Y5068" s="161"/>
      <c r="Z5068" s="161"/>
      <c r="AA5068" s="161"/>
      <c r="AB5068" s="161"/>
      <c r="AC5068" s="161"/>
      <c r="AD5068" s="161"/>
      <c r="AE5068" s="161"/>
      <c r="AF5068" s="161"/>
      <c r="AG5068" s="161"/>
      <c r="AH5068" s="161"/>
      <c r="AI5068" s="161"/>
      <c r="AJ5068" s="161"/>
      <c r="AK5068" s="161"/>
      <c r="AL5068" s="161"/>
      <c r="AM5068" s="161"/>
      <c r="AN5068" s="161"/>
      <c r="AO5068" s="161"/>
      <c r="AP5068" s="161"/>
      <c r="AQ5068" s="161"/>
      <c r="AR5068" s="161"/>
      <c r="AS5068" s="161"/>
      <c r="AT5068" s="161"/>
      <c r="AU5068" s="160"/>
    </row>
    <row r="5069" spans="1:47" ht="16.5" thickBot="1" x14ac:dyDescent="0.3">
      <c r="A5069" s="99" t="s">
        <v>592</v>
      </c>
      <c r="B5069" s="68">
        <v>0.27688000000000001</v>
      </c>
      <c r="C5069" s="68">
        <v>16</v>
      </c>
      <c r="D5069" s="86" t="s">
        <v>47</v>
      </c>
      <c r="J5069" s="6"/>
      <c r="K5069" s="228" t="s">
        <v>1125</v>
      </c>
      <c r="L5069" s="124" t="str">
        <f>D5069</f>
        <v>Sin</v>
      </c>
      <c r="M5069" s="125">
        <f>B5069</f>
        <v>0.27688000000000001</v>
      </c>
      <c r="N5069" s="125" t="str">
        <f>A5069</f>
        <v>A</v>
      </c>
      <c r="S5069" s="230" t="str">
        <f>K5069</f>
        <v>Enmienda (A)</v>
      </c>
      <c r="T5069" s="126" t="str">
        <f>L5069</f>
        <v>Sin</v>
      </c>
      <c r="U5069" s="127">
        <f>M5069</f>
        <v>0.27688000000000001</v>
      </c>
      <c r="V5069" s="128" t="str">
        <f>N5069</f>
        <v>A</v>
      </c>
      <c r="W5069" s="160"/>
      <c r="X5069" s="160"/>
      <c r="Y5069" s="160"/>
      <c r="Z5069" s="160"/>
      <c r="AA5069" s="160"/>
      <c r="AB5069" s="160"/>
      <c r="AC5069" s="160"/>
      <c r="AD5069" s="160"/>
      <c r="AE5069" s="160"/>
      <c r="AF5069" s="160"/>
      <c r="AG5069" s="160"/>
      <c r="AH5069" s="160"/>
      <c r="AI5069" s="160"/>
      <c r="AJ5069" s="160"/>
      <c r="AK5069" s="160"/>
      <c r="AL5069" s="160"/>
      <c r="AM5069" s="160"/>
      <c r="AN5069" s="160"/>
      <c r="AO5069" s="160"/>
      <c r="AP5069" s="160"/>
      <c r="AQ5069" s="160"/>
      <c r="AR5069" s="160"/>
      <c r="AS5069" s="160"/>
      <c r="AT5069" s="160"/>
      <c r="AU5069" s="160"/>
    </row>
    <row r="5070" spans="1:47" ht="16.5" thickBot="1" x14ac:dyDescent="0.3">
      <c r="A5070" s="99" t="s">
        <v>592</v>
      </c>
      <c r="B5070" s="68"/>
      <c r="C5070" s="68"/>
      <c r="D5070" s="86"/>
      <c r="J5070" s="6"/>
      <c r="K5070" s="229"/>
      <c r="L5070" s="124" t="str">
        <f>D5071</f>
        <v>Con</v>
      </c>
      <c r="M5070" s="125">
        <f>B5071</f>
        <v>0.26812000000000002</v>
      </c>
      <c r="N5070" s="125" t="str">
        <f>A5071</f>
        <v>A</v>
      </c>
      <c r="S5070" s="227"/>
      <c r="T5070" s="129" t="str">
        <f>L5070</f>
        <v>Con</v>
      </c>
      <c r="U5070" s="130">
        <f>M5070</f>
        <v>0.26812000000000002</v>
      </c>
      <c r="V5070" s="131" t="str">
        <f>N5070</f>
        <v>A</v>
      </c>
      <c r="W5070" s="160"/>
      <c r="X5070" s="160"/>
      <c r="Y5070" s="160"/>
      <c r="Z5070" s="160"/>
      <c r="AA5070" s="160"/>
      <c r="AB5070" s="160"/>
      <c r="AC5070" s="160"/>
      <c r="AD5070" s="160"/>
      <c r="AE5070" s="160"/>
      <c r="AF5070" s="160"/>
      <c r="AG5070" s="160"/>
      <c r="AH5070" s="160"/>
      <c r="AI5070" s="160"/>
      <c r="AJ5070" s="160"/>
      <c r="AK5070" s="160"/>
      <c r="AL5070" s="160"/>
      <c r="AM5070" s="160"/>
      <c r="AN5070" s="160"/>
      <c r="AO5070" s="160"/>
      <c r="AP5070" s="160"/>
      <c r="AQ5070" s="160"/>
      <c r="AR5070" s="160"/>
      <c r="AS5070" s="160"/>
      <c r="AT5070" s="160"/>
      <c r="AU5070" s="160"/>
    </row>
    <row r="5071" spans="1:47" x14ac:dyDescent="0.25">
      <c r="A5071" s="100" t="s">
        <v>592</v>
      </c>
      <c r="B5071" s="77">
        <v>0.26812000000000002</v>
      </c>
      <c r="C5071" s="77">
        <v>16</v>
      </c>
      <c r="D5071" s="87" t="s">
        <v>45</v>
      </c>
      <c r="J5071" s="6">
        <v>1</v>
      </c>
      <c r="K5071" s="6"/>
      <c r="L5071" s="6"/>
      <c r="M5071" s="6"/>
      <c r="N5071" s="6"/>
      <c r="O5071" s="6"/>
      <c r="P5071" s="6"/>
      <c r="Q5071" s="6"/>
      <c r="R5071" s="6"/>
      <c r="S5071" s="6"/>
      <c r="T5071" s="6"/>
      <c r="U5071" s="6"/>
      <c r="V5071" s="6"/>
      <c r="W5071" s="160"/>
      <c r="X5071" s="160"/>
      <c r="Y5071" s="160"/>
      <c r="Z5071" s="160"/>
      <c r="AA5071" s="160"/>
      <c r="AB5071" s="160"/>
      <c r="AC5071" s="160"/>
      <c r="AD5071" s="160"/>
      <c r="AE5071" s="160"/>
      <c r="AF5071" s="160"/>
      <c r="AG5071" s="160"/>
      <c r="AH5071" s="160"/>
      <c r="AI5071" s="160"/>
      <c r="AJ5071" s="160"/>
      <c r="AK5071" s="160"/>
      <c r="AL5071" s="160"/>
      <c r="AM5071" s="160"/>
      <c r="AN5071" s="160"/>
      <c r="AO5071" s="160"/>
      <c r="AP5071" s="160"/>
      <c r="AQ5071" s="160"/>
      <c r="AR5071" s="160"/>
      <c r="AS5071" s="160"/>
      <c r="AT5071" s="160"/>
      <c r="AU5071" s="160"/>
    </row>
    <row r="5072" spans="1:47" x14ac:dyDescent="0.25">
      <c r="A5072" s="79"/>
      <c r="J5072" s="6">
        <v>2</v>
      </c>
      <c r="K5072" s="6"/>
      <c r="L5072" s="6"/>
      <c r="M5072" s="6"/>
      <c r="N5072" s="6"/>
      <c r="O5072" s="6"/>
      <c r="P5072" s="6"/>
      <c r="Q5072" s="6"/>
      <c r="R5072" s="6"/>
      <c r="S5072" s="6"/>
      <c r="T5072" s="6"/>
      <c r="U5072" s="6"/>
      <c r="V5072" s="6"/>
      <c r="W5072" s="160"/>
      <c r="X5072" s="160"/>
      <c r="Y5072" s="160"/>
      <c r="Z5072" s="160"/>
      <c r="AA5072" s="160"/>
      <c r="AB5072" s="160"/>
      <c r="AC5072" s="160"/>
      <c r="AD5072" s="160"/>
      <c r="AE5072" s="160"/>
      <c r="AF5072" s="160"/>
      <c r="AG5072" s="160"/>
      <c r="AH5072" s="160"/>
      <c r="AI5072" s="160"/>
      <c r="AJ5072" s="160"/>
      <c r="AK5072" s="160"/>
      <c r="AL5072" s="160"/>
      <c r="AM5072" s="160"/>
      <c r="AN5072" s="160"/>
      <c r="AO5072" s="160"/>
      <c r="AP5072" s="160"/>
      <c r="AQ5072" s="160"/>
      <c r="AR5072" s="160"/>
      <c r="AS5072" s="160"/>
      <c r="AT5072" s="160"/>
      <c r="AU5072" s="160"/>
    </row>
    <row r="5073" spans="1:47" x14ac:dyDescent="0.25">
      <c r="A5073" s="79"/>
      <c r="J5073" s="6">
        <v>3</v>
      </c>
      <c r="K5073" s="6"/>
      <c r="L5073" s="6"/>
      <c r="M5073" s="6"/>
      <c r="N5073" s="6"/>
      <c r="O5073" s="6"/>
      <c r="P5073" s="6"/>
      <c r="Q5073" s="6"/>
      <c r="R5073" s="6"/>
      <c r="S5073" s="6"/>
      <c r="T5073" s="6"/>
      <c r="U5073" s="6"/>
      <c r="V5073" s="6"/>
      <c r="W5073" s="160"/>
      <c r="X5073" s="160"/>
      <c r="Y5073" s="160"/>
      <c r="Z5073" s="160"/>
      <c r="AA5073" s="160"/>
      <c r="AB5073" s="160"/>
      <c r="AC5073" s="160"/>
      <c r="AD5073" s="160"/>
      <c r="AE5073" s="160"/>
      <c r="AF5073" s="160"/>
      <c r="AG5073" s="160"/>
      <c r="AH5073" s="160"/>
      <c r="AI5073" s="160"/>
      <c r="AJ5073" s="160"/>
      <c r="AK5073" s="160"/>
      <c r="AL5073" s="160"/>
      <c r="AM5073" s="160"/>
      <c r="AN5073" s="160"/>
      <c r="AO5073" s="160"/>
      <c r="AP5073" s="160"/>
      <c r="AQ5073" s="160"/>
      <c r="AR5073" s="160"/>
      <c r="AS5073" s="160"/>
      <c r="AT5073" s="160"/>
      <c r="AU5073" s="160"/>
    </row>
    <row r="5074" spans="1:47" x14ac:dyDescent="0.25">
      <c r="J5074" s="6">
        <v>4</v>
      </c>
      <c r="K5074" s="6"/>
      <c r="L5074" s="6"/>
      <c r="M5074" s="6"/>
      <c r="N5074" s="6"/>
      <c r="O5074" s="6"/>
      <c r="P5074" s="6"/>
      <c r="Q5074" s="6"/>
      <c r="R5074" s="6"/>
      <c r="S5074" s="6"/>
      <c r="T5074" s="6"/>
      <c r="U5074" s="6"/>
      <c r="V5074" s="6"/>
      <c r="W5074" s="160"/>
      <c r="X5074" s="160"/>
      <c r="Y5074" s="160"/>
      <c r="Z5074" s="160"/>
      <c r="AA5074" s="160"/>
      <c r="AB5074" s="160"/>
      <c r="AC5074" s="160"/>
      <c r="AD5074" s="160"/>
      <c r="AE5074" s="160"/>
      <c r="AF5074" s="160"/>
      <c r="AG5074" s="160"/>
      <c r="AH5074" s="160"/>
      <c r="AI5074" s="160"/>
      <c r="AJ5074" s="160"/>
      <c r="AK5074" s="160"/>
      <c r="AL5074" s="160"/>
      <c r="AM5074" s="160"/>
      <c r="AN5074" s="160"/>
      <c r="AO5074" s="160"/>
      <c r="AP5074" s="160"/>
      <c r="AQ5074" s="160"/>
      <c r="AR5074" s="160"/>
      <c r="AS5074" s="160"/>
      <c r="AT5074" s="160"/>
      <c r="AU5074" s="160"/>
    </row>
    <row r="5075" spans="1:47" x14ac:dyDescent="0.25">
      <c r="A5075" s="80"/>
      <c r="J5075" s="6">
        <v>5</v>
      </c>
      <c r="K5075" s="6"/>
      <c r="L5075" s="6"/>
      <c r="M5075" s="6"/>
      <c r="N5075" s="6"/>
      <c r="O5075" s="6"/>
      <c r="P5075" s="6"/>
      <c r="Q5075" s="6"/>
      <c r="R5075" s="6"/>
      <c r="S5075" s="6"/>
      <c r="T5075" s="6"/>
      <c r="U5075" s="6"/>
      <c r="V5075" s="6"/>
      <c r="W5075" s="160"/>
      <c r="X5075" s="160"/>
      <c r="Y5075" s="160"/>
      <c r="Z5075" s="160"/>
      <c r="AA5075" s="160"/>
      <c r="AB5075" s="160"/>
      <c r="AC5075" s="160"/>
      <c r="AD5075" s="160"/>
      <c r="AE5075" s="160"/>
      <c r="AF5075" s="160"/>
      <c r="AG5075" s="160"/>
      <c r="AH5075" s="160"/>
      <c r="AI5075" s="160"/>
      <c r="AJ5075" s="160"/>
      <c r="AK5075" s="160"/>
      <c r="AL5075" s="160"/>
      <c r="AM5075" s="160"/>
      <c r="AN5075" s="160"/>
      <c r="AO5075" s="160"/>
      <c r="AP5075" s="160"/>
      <c r="AQ5075" s="160"/>
      <c r="AR5075" s="160"/>
      <c r="AS5075" s="160"/>
      <c r="AT5075" s="160"/>
      <c r="AU5075" s="160"/>
    </row>
    <row r="5076" spans="1:47" ht="31.5" x14ac:dyDescent="0.25">
      <c r="A5076" s="64" t="s">
        <v>590</v>
      </c>
      <c r="J5076" s="6">
        <v>6</v>
      </c>
      <c r="K5076" s="6"/>
      <c r="L5076" s="6"/>
      <c r="M5076" s="6"/>
      <c r="N5076" s="6"/>
      <c r="O5076" s="6"/>
      <c r="P5076" s="6"/>
      <c r="Q5076" s="6"/>
      <c r="R5076" s="6"/>
      <c r="S5076" s="6"/>
      <c r="T5076" s="6"/>
      <c r="U5076" s="6"/>
      <c r="V5076" s="6"/>
      <c r="W5076" s="160"/>
      <c r="X5076" s="160"/>
      <c r="Y5076" s="160"/>
      <c r="Z5076" s="160"/>
      <c r="AA5076" s="160"/>
      <c r="AB5076" s="160"/>
      <c r="AC5076" s="160"/>
      <c r="AD5076" s="160"/>
      <c r="AE5076" s="160"/>
      <c r="AF5076" s="160"/>
      <c r="AG5076" s="160"/>
      <c r="AH5076" s="160"/>
      <c r="AI5076" s="160"/>
      <c r="AJ5076" s="160"/>
      <c r="AK5076" s="160"/>
      <c r="AL5076" s="160"/>
      <c r="AM5076" s="160"/>
      <c r="AN5076" s="160"/>
      <c r="AO5076" s="160"/>
      <c r="AP5076" s="160"/>
      <c r="AQ5076" s="160"/>
      <c r="AR5076" s="160"/>
      <c r="AS5076" s="160"/>
      <c r="AT5076" s="160"/>
      <c r="AU5076" s="160"/>
    </row>
    <row r="5077" spans="1:47" x14ac:dyDescent="0.25">
      <c r="A5077" s="79"/>
      <c r="J5077" s="6">
        <v>7</v>
      </c>
      <c r="K5077" s="6"/>
      <c r="L5077" s="6"/>
      <c r="M5077" s="6"/>
      <c r="N5077" s="6"/>
      <c r="O5077" s="6"/>
      <c r="P5077" s="6"/>
      <c r="Q5077" s="6"/>
      <c r="R5077" s="6"/>
      <c r="S5077" s="6"/>
      <c r="T5077" s="6"/>
      <c r="U5077" s="6"/>
      <c r="V5077" s="6"/>
      <c r="W5077" s="160"/>
      <c r="X5077" s="160"/>
      <c r="Y5077" s="160"/>
      <c r="Z5077" s="160"/>
      <c r="AA5077" s="160"/>
      <c r="AB5077" s="160"/>
      <c r="AC5077" s="160"/>
      <c r="AD5077" s="160"/>
      <c r="AE5077" s="160"/>
      <c r="AF5077" s="160"/>
      <c r="AG5077" s="160"/>
      <c r="AH5077" s="160"/>
      <c r="AI5077" s="160"/>
      <c r="AJ5077" s="160"/>
      <c r="AK5077" s="160"/>
      <c r="AL5077" s="160"/>
      <c r="AM5077" s="160"/>
      <c r="AN5077" s="160"/>
      <c r="AO5077" s="160"/>
      <c r="AP5077" s="160"/>
      <c r="AQ5077" s="160"/>
      <c r="AR5077" s="160"/>
      <c r="AS5077" s="160"/>
      <c r="AT5077" s="160"/>
      <c r="AU5077" s="160"/>
    </row>
    <row r="5078" spans="1:47" ht="25.5" x14ac:dyDescent="0.25">
      <c r="A5078" s="81" t="s">
        <v>595</v>
      </c>
      <c r="J5078" s="6">
        <v>8</v>
      </c>
      <c r="K5078" s="6"/>
      <c r="L5078" s="6"/>
      <c r="M5078" s="6"/>
      <c r="N5078" s="6"/>
      <c r="O5078" s="6"/>
      <c r="P5078" s="6"/>
      <c r="Q5078" s="6"/>
      <c r="R5078" s="6"/>
      <c r="S5078" s="6"/>
      <c r="T5078" s="6"/>
      <c r="U5078" s="6"/>
      <c r="V5078" s="6"/>
      <c r="W5078" s="160"/>
      <c r="X5078" s="160"/>
      <c r="Y5078" s="160"/>
      <c r="Z5078" s="160"/>
      <c r="AA5078" s="160"/>
      <c r="AB5078" s="160"/>
      <c r="AC5078" s="160"/>
      <c r="AD5078" s="160"/>
      <c r="AE5078" s="160"/>
      <c r="AF5078" s="160"/>
      <c r="AG5078" s="160"/>
      <c r="AH5078" s="160"/>
      <c r="AI5078" s="160"/>
      <c r="AJ5078" s="160"/>
      <c r="AK5078" s="160"/>
      <c r="AL5078" s="160"/>
      <c r="AM5078" s="160"/>
      <c r="AN5078" s="160"/>
      <c r="AO5078" s="160"/>
      <c r="AP5078" s="160"/>
      <c r="AQ5078" s="160"/>
      <c r="AR5078" s="160"/>
      <c r="AS5078" s="160"/>
      <c r="AT5078" s="160"/>
      <c r="AU5078" s="160"/>
    </row>
    <row r="5079" spans="1:47" x14ac:dyDescent="0.25">
      <c r="A5079" s="81"/>
      <c r="J5079" s="6">
        <v>9</v>
      </c>
      <c r="K5079" s="6"/>
      <c r="L5079" s="6"/>
      <c r="M5079" s="6"/>
      <c r="N5079" s="6"/>
      <c r="O5079" s="6"/>
      <c r="P5079" s="6"/>
      <c r="Q5079" s="6"/>
      <c r="R5079" s="6"/>
      <c r="S5079" s="6"/>
      <c r="T5079" s="6"/>
      <c r="U5079" s="6"/>
      <c r="V5079" s="6"/>
      <c r="W5079" s="6"/>
    </row>
    <row r="5080" spans="1:47" x14ac:dyDescent="0.25">
      <c r="A5080" s="65"/>
      <c r="J5080" s="6">
        <v>10</v>
      </c>
      <c r="K5080" s="6"/>
      <c r="L5080" s="6"/>
      <c r="M5080" s="6"/>
      <c r="N5080" s="6"/>
      <c r="O5080" s="6"/>
      <c r="P5080" s="6"/>
      <c r="Q5080" s="6"/>
      <c r="R5080" s="6"/>
      <c r="S5080" s="6"/>
      <c r="T5080" s="6"/>
      <c r="U5080" s="6"/>
      <c r="V5080" s="6"/>
    </row>
    <row r="5081" spans="1:47" x14ac:dyDescent="0.25">
      <c r="A5081" s="65"/>
      <c r="J5081" s="6">
        <v>11</v>
      </c>
      <c r="K5081" s="6"/>
      <c r="L5081" s="6"/>
      <c r="M5081" s="6"/>
      <c r="N5081" s="6"/>
      <c r="O5081" s="6"/>
      <c r="P5081" s="6"/>
      <c r="Q5081" s="6"/>
      <c r="R5081" s="6"/>
      <c r="S5081" s="6"/>
      <c r="T5081" s="6"/>
      <c r="U5081" s="6"/>
      <c r="V5081" s="6"/>
    </row>
    <row r="5082" spans="1:47" x14ac:dyDescent="0.25">
      <c r="A5082" s="79"/>
      <c r="J5082" s="6">
        <v>12</v>
      </c>
      <c r="K5082" s="6"/>
      <c r="L5082" s="6"/>
      <c r="M5082" s="6"/>
      <c r="N5082" s="6"/>
      <c r="O5082" s="6"/>
      <c r="P5082" s="6"/>
      <c r="Q5082" s="6"/>
      <c r="R5082" s="6"/>
      <c r="S5082" s="6"/>
      <c r="T5082" s="6"/>
      <c r="U5082" s="6"/>
      <c r="V5082" s="6"/>
    </row>
    <row r="5083" spans="1:47" x14ac:dyDescent="0.25">
      <c r="A5083" s="79"/>
      <c r="J5083" s="6">
        <v>13</v>
      </c>
      <c r="K5083" s="6"/>
      <c r="L5083" s="6"/>
      <c r="M5083" s="6"/>
      <c r="N5083" s="6"/>
      <c r="O5083" s="6"/>
      <c r="P5083" s="6"/>
      <c r="Q5083" s="6"/>
      <c r="R5083" s="6"/>
      <c r="S5083" s="6"/>
      <c r="T5083" s="6"/>
      <c r="U5083" s="6"/>
      <c r="V5083" s="6"/>
    </row>
    <row r="5084" spans="1:47" x14ac:dyDescent="0.25">
      <c r="J5084" s="6">
        <v>14</v>
      </c>
      <c r="K5084" s="6"/>
      <c r="L5084" s="6"/>
      <c r="M5084" s="6"/>
      <c r="N5084" s="6"/>
      <c r="O5084" s="6"/>
      <c r="P5084" s="6"/>
      <c r="Q5084" s="6"/>
      <c r="R5084" s="6"/>
      <c r="S5084" s="6"/>
      <c r="T5084" s="6"/>
      <c r="U5084" s="6"/>
      <c r="V5084" s="6"/>
    </row>
    <row r="5085" spans="1:47" x14ac:dyDescent="0.25">
      <c r="A5085" s="80"/>
      <c r="J5085" s="6">
        <v>15</v>
      </c>
      <c r="K5085" s="6"/>
      <c r="L5085" s="6"/>
      <c r="M5085" s="6"/>
      <c r="N5085" s="6"/>
      <c r="O5085" s="6"/>
      <c r="P5085" s="6"/>
      <c r="Q5085" s="6"/>
      <c r="R5085" s="6"/>
      <c r="S5085" s="6"/>
      <c r="T5085" s="6"/>
      <c r="U5085" s="6"/>
      <c r="V5085" s="6"/>
    </row>
    <row r="5086" spans="1:47" ht="31.5" x14ac:dyDescent="0.25">
      <c r="A5086" s="64" t="s">
        <v>590</v>
      </c>
      <c r="J5086" s="6">
        <v>16</v>
      </c>
      <c r="K5086" s="6"/>
      <c r="L5086" s="6"/>
      <c r="M5086" s="6"/>
      <c r="N5086" s="6"/>
      <c r="O5086" s="6"/>
      <c r="P5086" s="6"/>
      <c r="Q5086" s="6"/>
      <c r="R5086" s="6"/>
      <c r="S5086" s="6"/>
      <c r="T5086" s="6"/>
      <c r="U5086" s="6"/>
      <c r="V5086" s="6"/>
    </row>
    <row r="5087" spans="1:47" x14ac:dyDescent="0.25">
      <c r="A5087" s="79"/>
      <c r="J5087" s="6">
        <v>17</v>
      </c>
      <c r="K5087" s="6"/>
      <c r="L5087" s="6"/>
      <c r="M5087" s="6"/>
      <c r="N5087" s="6"/>
      <c r="O5087" s="6"/>
      <c r="P5087" s="6"/>
      <c r="Q5087" s="6"/>
      <c r="R5087" s="6"/>
      <c r="S5087" s="6"/>
      <c r="T5087" s="6"/>
      <c r="U5087" s="6"/>
      <c r="V5087" s="6"/>
    </row>
    <row r="5088" spans="1:47" ht="25.5" x14ac:dyDescent="0.25">
      <c r="A5088" s="81" t="s">
        <v>595</v>
      </c>
      <c r="J5088" s="6">
        <v>18</v>
      </c>
      <c r="K5088" s="6"/>
      <c r="L5088" s="6"/>
      <c r="M5088" s="6"/>
      <c r="N5088" s="6"/>
      <c r="O5088" s="6"/>
      <c r="P5088" s="6"/>
      <c r="Q5088" s="6"/>
      <c r="R5088" s="6"/>
      <c r="S5088" s="6"/>
      <c r="T5088" s="6"/>
      <c r="U5088" s="6"/>
      <c r="V5088" s="6"/>
    </row>
    <row r="5089" spans="1:23" x14ac:dyDescent="0.25">
      <c r="A5089" s="81"/>
      <c r="J5089" s="6">
        <v>19</v>
      </c>
      <c r="K5089" s="6"/>
      <c r="L5089" s="6"/>
      <c r="M5089" s="6"/>
      <c r="N5089" s="6"/>
      <c r="O5089" s="6"/>
      <c r="P5089" s="6"/>
      <c r="Q5089" s="6"/>
      <c r="R5089" s="6"/>
      <c r="S5089" s="6"/>
      <c r="T5089" s="6"/>
      <c r="U5089" s="6"/>
      <c r="V5089" s="6"/>
    </row>
    <row r="5090" spans="1:23" ht="89.25" x14ac:dyDescent="0.25">
      <c r="A5090" s="81" t="s">
        <v>942</v>
      </c>
      <c r="J5090" s="6">
        <v>20</v>
      </c>
      <c r="K5090" s="6"/>
      <c r="L5090" s="6"/>
      <c r="M5090" s="6"/>
      <c r="N5090" s="6"/>
      <c r="O5090" s="6"/>
      <c r="P5090" s="6"/>
      <c r="Q5090" s="6"/>
      <c r="R5090" s="6"/>
      <c r="S5090" s="6"/>
      <c r="T5090" s="6"/>
      <c r="U5090" s="6"/>
      <c r="V5090" s="6"/>
    </row>
    <row r="5091" spans="1:23" x14ac:dyDescent="0.25">
      <c r="A5091" s="65"/>
      <c r="J5091" s="6">
        <v>21</v>
      </c>
      <c r="K5091" s="6"/>
      <c r="L5091" s="6"/>
      <c r="M5091" s="6"/>
      <c r="N5091" s="6"/>
      <c r="O5091" s="6"/>
      <c r="P5091" s="6"/>
      <c r="Q5091" s="6"/>
      <c r="R5091" s="6"/>
      <c r="S5091" s="6"/>
      <c r="T5091" s="6"/>
      <c r="U5091" s="6"/>
      <c r="V5091" s="6"/>
    </row>
    <row r="5092" spans="1:23" x14ac:dyDescent="0.25">
      <c r="A5092" s="65"/>
      <c r="J5092" s="6">
        <v>22</v>
      </c>
      <c r="K5092" s="6"/>
      <c r="L5092" s="6"/>
      <c r="M5092" s="6"/>
      <c r="N5092" s="6"/>
      <c r="O5092" s="6"/>
      <c r="P5092" s="6"/>
      <c r="Q5092" s="6"/>
      <c r="R5092" s="6"/>
      <c r="S5092" s="6"/>
      <c r="T5092" s="6"/>
      <c r="U5092" s="6"/>
      <c r="V5092" s="6"/>
    </row>
    <row r="5093" spans="1:23" ht="140.25" x14ac:dyDescent="0.25">
      <c r="A5093" s="96" t="s">
        <v>624</v>
      </c>
      <c r="B5093" s="97" t="s">
        <v>625</v>
      </c>
      <c r="J5093" s="6">
        <v>23</v>
      </c>
      <c r="K5093" s="6"/>
      <c r="L5093" s="6"/>
      <c r="M5093" s="6"/>
      <c r="N5093" s="6"/>
      <c r="O5093" s="6"/>
      <c r="P5093" s="6"/>
      <c r="Q5093" s="6"/>
      <c r="R5093" s="6"/>
      <c r="S5093" s="6"/>
      <c r="T5093" s="6"/>
      <c r="U5093" s="6"/>
      <c r="V5093" s="6"/>
    </row>
    <row r="5094" spans="1:23" ht="15.75" thickBot="1" x14ac:dyDescent="0.3">
      <c r="A5094" s="65"/>
      <c r="J5094" s="6">
        <v>24</v>
      </c>
      <c r="K5094" s="6"/>
      <c r="L5094" s="6"/>
      <c r="M5094" s="6"/>
      <c r="N5094" s="6"/>
      <c r="O5094" s="6"/>
      <c r="P5094" s="6"/>
      <c r="Q5094" s="6"/>
      <c r="R5094" s="6"/>
      <c r="S5094" s="6"/>
      <c r="T5094" s="6"/>
      <c r="U5094" s="6"/>
      <c r="V5094" s="6"/>
      <c r="W5094" s="6"/>
    </row>
    <row r="5095" spans="1:23" ht="15.75" thickBot="1" x14ac:dyDescent="0.3">
      <c r="A5095" s="88" t="s">
        <v>626</v>
      </c>
      <c r="B5095" s="89">
        <v>0.05</v>
      </c>
      <c r="J5095" s="6">
        <v>25</v>
      </c>
      <c r="K5095" s="6"/>
      <c r="L5095" s="6"/>
      <c r="M5095" s="6"/>
      <c r="N5095" s="6"/>
      <c r="O5095" s="6"/>
      <c r="P5095" s="6"/>
      <c r="Q5095" s="6"/>
      <c r="R5095" s="6"/>
      <c r="S5095" s="6"/>
      <c r="T5095" s="6"/>
      <c r="U5095" s="6"/>
      <c r="V5095" s="6"/>
      <c r="W5095" s="6"/>
    </row>
    <row r="5096" spans="1:23" ht="39" thickBot="1" x14ac:dyDescent="0.3">
      <c r="A5096" s="110" t="s">
        <v>627</v>
      </c>
      <c r="B5096" s="74">
        <v>18</v>
      </c>
      <c r="J5096" s="6">
        <v>26</v>
      </c>
      <c r="K5096" s="6"/>
      <c r="L5096" s="6"/>
      <c r="M5096" s="6"/>
      <c r="N5096" s="6"/>
      <c r="O5096" s="6"/>
      <c r="P5096" s="6"/>
      <c r="Q5096" s="6"/>
      <c r="R5096" s="6"/>
      <c r="S5096" s="6"/>
      <c r="T5096" s="6"/>
      <c r="U5096" s="6"/>
      <c r="V5096" s="6"/>
      <c r="W5096" s="6"/>
    </row>
    <row r="5097" spans="1:23" ht="39" thickBot="1" x14ac:dyDescent="0.3">
      <c r="A5097" s="110" t="s">
        <v>628</v>
      </c>
      <c r="B5097" s="74">
        <v>0.12604499999999999</v>
      </c>
      <c r="J5097" s="6">
        <v>27</v>
      </c>
      <c r="K5097" s="6"/>
      <c r="L5097" s="6"/>
      <c r="M5097" s="6"/>
      <c r="N5097" s="6"/>
      <c r="O5097" s="6"/>
      <c r="P5097" s="6"/>
      <c r="Q5097" s="6"/>
      <c r="R5097" s="6"/>
      <c r="S5097" s="6"/>
      <c r="T5097" s="6"/>
      <c r="U5097" s="6"/>
      <c r="V5097" s="6"/>
      <c r="W5097" s="6"/>
    </row>
    <row r="5098" spans="1:23" ht="64.5" thickBot="1" x14ac:dyDescent="0.3">
      <c r="A5098" s="110" t="s">
        <v>629</v>
      </c>
      <c r="B5098" s="74">
        <v>2.97105</v>
      </c>
      <c r="J5098" s="6">
        <v>28</v>
      </c>
      <c r="K5098" s="6"/>
      <c r="L5098" s="6"/>
      <c r="M5098" s="6"/>
      <c r="N5098" s="6"/>
      <c r="O5098" s="6"/>
      <c r="P5098" s="6"/>
      <c r="Q5098" s="6"/>
      <c r="R5098" s="6"/>
      <c r="S5098" s="6"/>
      <c r="T5098" s="6"/>
      <c r="U5098" s="6"/>
      <c r="V5098" s="6"/>
      <c r="W5098" s="6"/>
    </row>
    <row r="5099" spans="1:23" ht="38.25" x14ac:dyDescent="0.25">
      <c r="A5099" s="109" t="s">
        <v>630</v>
      </c>
      <c r="B5099" s="78">
        <v>0.26369999999999999</v>
      </c>
      <c r="J5099" s="6">
        <v>29</v>
      </c>
      <c r="K5099" s="6"/>
      <c r="L5099" s="6"/>
      <c r="M5099" s="6"/>
      <c r="N5099" s="6"/>
      <c r="O5099" s="6"/>
      <c r="P5099" s="6"/>
      <c r="Q5099" s="6"/>
      <c r="R5099" s="6"/>
      <c r="S5099" s="6"/>
      <c r="T5099" s="6"/>
      <c r="U5099" s="6"/>
      <c r="V5099" s="6"/>
      <c r="W5099" s="6"/>
    </row>
    <row r="5100" spans="1:23" ht="15.75" thickBot="1" x14ac:dyDescent="0.3">
      <c r="A5100" s="65"/>
      <c r="J5100" s="6">
        <v>30</v>
      </c>
      <c r="K5100" s="6"/>
      <c r="L5100" s="6"/>
      <c r="M5100" s="6"/>
      <c r="N5100" s="6"/>
      <c r="O5100" s="6"/>
      <c r="P5100" s="6"/>
      <c r="Q5100" s="6"/>
      <c r="R5100" s="6"/>
      <c r="S5100" s="6"/>
      <c r="T5100" s="6"/>
      <c r="U5100" s="6"/>
      <c r="V5100" s="6"/>
      <c r="W5100" s="6"/>
    </row>
    <row r="5101" spans="1:23" x14ac:dyDescent="0.25">
      <c r="A5101" s="254" t="s">
        <v>631</v>
      </c>
      <c r="B5101" s="255"/>
      <c r="C5101" s="255"/>
      <c r="D5101" s="255"/>
      <c r="J5101" s="6">
        <v>31</v>
      </c>
      <c r="K5101" s="6"/>
      <c r="L5101" s="6"/>
      <c r="M5101" s="6"/>
      <c r="N5101" s="6"/>
      <c r="O5101" s="6"/>
      <c r="P5101" s="6"/>
      <c r="Q5101" s="6"/>
      <c r="R5101" s="6"/>
      <c r="S5101" s="6"/>
      <c r="T5101" s="6"/>
      <c r="U5101" s="6"/>
      <c r="V5101" s="6"/>
      <c r="W5101" s="6"/>
    </row>
    <row r="5102" spans="1:23" x14ac:dyDescent="0.25">
      <c r="A5102" s="262" t="s">
        <v>632</v>
      </c>
      <c r="B5102" s="263"/>
      <c r="C5102" s="263"/>
      <c r="D5102" s="263"/>
      <c r="J5102" s="6">
        <v>32</v>
      </c>
      <c r="K5102" s="6"/>
      <c r="L5102" s="6"/>
      <c r="M5102" s="6"/>
      <c r="N5102" s="6"/>
      <c r="O5102" s="6"/>
      <c r="P5102" s="6"/>
      <c r="Q5102" s="6"/>
      <c r="R5102" s="6"/>
      <c r="S5102" s="6"/>
      <c r="T5102" s="6"/>
      <c r="U5102" s="6"/>
      <c r="V5102" s="6"/>
      <c r="W5102" s="6"/>
    </row>
    <row r="5103" spans="1:23" ht="15.75" thickBot="1" x14ac:dyDescent="0.3">
      <c r="A5103" s="256" t="s">
        <v>633</v>
      </c>
      <c r="B5103" s="257"/>
      <c r="C5103" s="257"/>
      <c r="D5103" s="257"/>
      <c r="J5103" s="6">
        <v>33</v>
      </c>
      <c r="K5103" s="6"/>
      <c r="L5103" s="6"/>
      <c r="M5103" s="6"/>
      <c r="N5103" s="6"/>
      <c r="O5103" s="6"/>
      <c r="P5103" s="6"/>
      <c r="Q5103" s="6"/>
      <c r="R5103" s="6"/>
      <c r="S5103" s="6"/>
      <c r="T5103" s="6"/>
      <c r="U5103" s="6"/>
      <c r="V5103" s="6"/>
      <c r="W5103" s="6"/>
    </row>
    <row r="5104" spans="1:23" ht="27" thickBot="1" x14ac:dyDescent="0.3">
      <c r="A5104" s="98" t="s">
        <v>634</v>
      </c>
      <c r="B5104" s="83" t="s">
        <v>635</v>
      </c>
      <c r="C5104" s="83" t="s">
        <v>566</v>
      </c>
      <c r="D5104" s="85" t="s">
        <v>592</v>
      </c>
      <c r="K5104" s="121" t="s">
        <v>1123</v>
      </c>
      <c r="L5104" s="121" t="s">
        <v>1124</v>
      </c>
      <c r="M5104" s="121" t="str">
        <f>A5090</f>
        <v>Prueba del rango estudentizado de Tukey (HSD) para PFCCM2</v>
      </c>
      <c r="N5104" s="120"/>
      <c r="S5104" s="122" t="str">
        <f>K5104</f>
        <v>Factor</v>
      </c>
      <c r="T5104" s="122" t="str">
        <f>L5104</f>
        <v>Nivel</v>
      </c>
      <c r="U5104" s="114"/>
      <c r="V5104" s="123"/>
      <c r="W5104" s="6"/>
    </row>
    <row r="5105" spans="1:23" ht="16.5" thickBot="1" x14ac:dyDescent="0.3">
      <c r="A5105" s="99" t="s">
        <v>592</v>
      </c>
      <c r="B5105" s="68">
        <v>0.69940000000000002</v>
      </c>
      <c r="C5105" s="68">
        <v>16</v>
      </c>
      <c r="D5105" s="86" t="s">
        <v>45</v>
      </c>
      <c r="J5105" s="6"/>
      <c r="K5105" s="228" t="s">
        <v>1125</v>
      </c>
      <c r="L5105" s="124" t="str">
        <f>D5105</f>
        <v>Con</v>
      </c>
      <c r="M5105" s="125">
        <f>B5105</f>
        <v>0.69940000000000002</v>
      </c>
      <c r="N5105" s="125" t="str">
        <f>A5105</f>
        <v>A</v>
      </c>
      <c r="S5105" s="230" t="str">
        <f>K5105</f>
        <v>Enmienda (A)</v>
      </c>
      <c r="T5105" s="126" t="str">
        <f>L5105</f>
        <v>Con</v>
      </c>
      <c r="U5105" s="127">
        <f>M5105</f>
        <v>0.69940000000000002</v>
      </c>
      <c r="V5105" s="128" t="str">
        <f>N5105</f>
        <v>A</v>
      </c>
      <c r="W5105" s="6"/>
    </row>
    <row r="5106" spans="1:23" ht="16.5" thickBot="1" x14ac:dyDescent="0.3">
      <c r="A5106" s="99" t="s">
        <v>592</v>
      </c>
      <c r="B5106" s="68"/>
      <c r="C5106" s="68"/>
      <c r="D5106" s="86"/>
      <c r="J5106" s="6"/>
      <c r="K5106" s="229"/>
      <c r="L5106" s="124" t="str">
        <f>D5107</f>
        <v>Sin</v>
      </c>
      <c r="M5106" s="125">
        <f>B5107</f>
        <v>0.50190000000000001</v>
      </c>
      <c r="N5106" s="125" t="str">
        <f>A5107</f>
        <v>A</v>
      </c>
      <c r="S5106" s="227"/>
      <c r="T5106" s="129" t="str">
        <f>L5106</f>
        <v>Sin</v>
      </c>
      <c r="U5106" s="130">
        <f>M5106</f>
        <v>0.50190000000000001</v>
      </c>
      <c r="V5106" s="131" t="str">
        <f>N5106</f>
        <v>A</v>
      </c>
      <c r="W5106" s="6"/>
    </row>
    <row r="5107" spans="1:23" x14ac:dyDescent="0.25">
      <c r="A5107" s="100" t="s">
        <v>592</v>
      </c>
      <c r="B5107" s="77">
        <v>0.50190000000000001</v>
      </c>
      <c r="C5107" s="77">
        <v>16</v>
      </c>
      <c r="D5107" s="87" t="s">
        <v>47</v>
      </c>
      <c r="J5107" s="6">
        <v>1</v>
      </c>
      <c r="K5107" s="6"/>
      <c r="L5107" s="6"/>
      <c r="M5107" s="6"/>
      <c r="N5107" s="6"/>
      <c r="O5107" s="6"/>
      <c r="P5107" s="6"/>
      <c r="Q5107" s="6"/>
      <c r="R5107" s="6"/>
      <c r="S5107" s="6"/>
      <c r="T5107" s="6"/>
      <c r="U5107" s="6"/>
      <c r="V5107" s="6"/>
      <c r="W5107" s="6"/>
    </row>
    <row r="5108" spans="1:23" x14ac:dyDescent="0.25">
      <c r="A5108" s="79"/>
      <c r="J5108" s="6">
        <v>2</v>
      </c>
      <c r="K5108" s="6"/>
      <c r="L5108" s="6"/>
      <c r="M5108" s="6"/>
      <c r="N5108" s="6"/>
      <c r="O5108" s="6"/>
      <c r="P5108" s="6"/>
      <c r="Q5108" s="6"/>
      <c r="R5108" s="6"/>
      <c r="S5108" s="6"/>
      <c r="T5108" s="6"/>
      <c r="U5108" s="6"/>
      <c r="V5108" s="6"/>
      <c r="W5108" s="6"/>
    </row>
    <row r="5109" spans="1:23" x14ac:dyDescent="0.25">
      <c r="A5109" s="79"/>
      <c r="J5109" s="6">
        <v>3</v>
      </c>
      <c r="K5109" s="6"/>
      <c r="L5109" s="6"/>
      <c r="M5109" s="6"/>
      <c r="N5109" s="6"/>
      <c r="O5109" s="6"/>
      <c r="P5109" s="6"/>
      <c r="Q5109" s="6"/>
      <c r="R5109" s="6"/>
      <c r="S5109" s="6"/>
      <c r="T5109" s="6"/>
      <c r="U5109" s="6"/>
      <c r="V5109" s="6"/>
      <c r="W5109" s="6"/>
    </row>
    <row r="5110" spans="1:23" x14ac:dyDescent="0.25">
      <c r="J5110" s="6">
        <v>4</v>
      </c>
      <c r="K5110" s="6"/>
      <c r="L5110" s="6"/>
      <c r="M5110" s="6"/>
      <c r="N5110" s="6"/>
      <c r="O5110" s="6"/>
      <c r="P5110" s="6"/>
      <c r="Q5110" s="6"/>
      <c r="R5110" s="6"/>
      <c r="S5110" s="6"/>
      <c r="T5110" s="6"/>
      <c r="U5110" s="6"/>
      <c r="V5110" s="6"/>
      <c r="W5110" s="6"/>
    </row>
    <row r="5111" spans="1:23" x14ac:dyDescent="0.25">
      <c r="A5111" s="80"/>
      <c r="J5111" s="6">
        <v>5</v>
      </c>
      <c r="K5111" s="6"/>
      <c r="L5111" s="6"/>
      <c r="M5111" s="6"/>
      <c r="N5111" s="6"/>
      <c r="O5111" s="6"/>
      <c r="P5111" s="6"/>
      <c r="Q5111" s="6"/>
      <c r="R5111" s="6"/>
      <c r="S5111" s="6"/>
      <c r="T5111" s="6"/>
      <c r="U5111" s="6"/>
      <c r="V5111" s="6"/>
    </row>
    <row r="5112" spans="1:23" ht="31.5" x14ac:dyDescent="0.25">
      <c r="A5112" s="64" t="s">
        <v>590</v>
      </c>
      <c r="J5112" s="6">
        <v>6</v>
      </c>
      <c r="K5112" s="6"/>
      <c r="L5112" s="6"/>
      <c r="M5112" s="6"/>
      <c r="N5112" s="6"/>
      <c r="O5112" s="6"/>
      <c r="P5112" s="6"/>
      <c r="Q5112" s="6"/>
      <c r="R5112" s="6"/>
      <c r="S5112" s="6"/>
      <c r="T5112" s="6"/>
      <c r="U5112" s="6"/>
      <c r="V5112" s="6"/>
    </row>
    <row r="5113" spans="1:23" x14ac:dyDescent="0.25">
      <c r="A5113" s="79"/>
      <c r="J5113" s="6">
        <v>7</v>
      </c>
      <c r="K5113" s="6"/>
      <c r="L5113" s="6"/>
      <c r="M5113" s="6"/>
      <c r="N5113" s="6"/>
      <c r="O5113" s="6"/>
      <c r="P5113" s="6"/>
      <c r="Q5113" s="6"/>
      <c r="R5113" s="6"/>
      <c r="S5113" s="6"/>
      <c r="T5113" s="6"/>
      <c r="U5113" s="6"/>
      <c r="V5113" s="6"/>
    </row>
    <row r="5114" spans="1:23" ht="25.5" x14ac:dyDescent="0.25">
      <c r="A5114" s="81" t="s">
        <v>595</v>
      </c>
      <c r="J5114" s="6">
        <v>8</v>
      </c>
      <c r="K5114" s="6"/>
      <c r="L5114" s="6"/>
      <c r="M5114" s="6"/>
      <c r="N5114" s="6"/>
      <c r="O5114" s="6"/>
      <c r="P5114" s="6"/>
      <c r="Q5114" s="6"/>
      <c r="R5114" s="6"/>
      <c r="S5114" s="6"/>
      <c r="T5114" s="6"/>
      <c r="U5114" s="6"/>
      <c r="V5114" s="6"/>
    </row>
    <row r="5115" spans="1:23" x14ac:dyDescent="0.25">
      <c r="A5115" s="81"/>
      <c r="J5115" s="6">
        <v>9</v>
      </c>
      <c r="K5115" s="6"/>
      <c r="L5115" s="6"/>
      <c r="M5115" s="6"/>
      <c r="N5115" s="6"/>
      <c r="O5115" s="6"/>
      <c r="P5115" s="6"/>
      <c r="Q5115" s="6"/>
      <c r="R5115" s="6"/>
      <c r="S5115" s="6"/>
      <c r="T5115" s="6"/>
      <c r="U5115" s="6"/>
      <c r="V5115" s="6"/>
    </row>
    <row r="5116" spans="1:23" x14ac:dyDescent="0.25">
      <c r="A5116" s="65"/>
      <c r="J5116" s="6">
        <v>10</v>
      </c>
      <c r="K5116" s="6"/>
      <c r="L5116" s="6"/>
      <c r="M5116" s="6"/>
      <c r="N5116" s="6"/>
      <c r="O5116" s="6"/>
      <c r="P5116" s="6"/>
      <c r="Q5116" s="6"/>
      <c r="R5116" s="6"/>
      <c r="S5116" s="6"/>
      <c r="T5116" s="6"/>
      <c r="U5116" s="6"/>
      <c r="V5116" s="6"/>
    </row>
    <row r="5117" spans="1:23" x14ac:dyDescent="0.25">
      <c r="A5117" s="65"/>
      <c r="J5117" s="6">
        <v>11</v>
      </c>
      <c r="K5117" s="6"/>
      <c r="L5117" s="6"/>
      <c r="M5117" s="6"/>
      <c r="N5117" s="6"/>
      <c r="O5117" s="6"/>
      <c r="P5117" s="6"/>
      <c r="Q5117" s="6"/>
      <c r="R5117" s="6"/>
      <c r="S5117" s="6"/>
      <c r="T5117" s="6"/>
      <c r="U5117" s="6"/>
      <c r="V5117" s="6"/>
    </row>
    <row r="5118" spans="1:23" x14ac:dyDescent="0.25">
      <c r="A5118" s="79"/>
      <c r="J5118" s="6">
        <v>12</v>
      </c>
      <c r="K5118" s="6"/>
      <c r="L5118" s="6"/>
      <c r="M5118" s="6"/>
      <c r="N5118" s="6"/>
      <c r="O5118" s="6"/>
      <c r="P5118" s="6"/>
      <c r="Q5118" s="6"/>
      <c r="R5118" s="6"/>
      <c r="S5118" s="6"/>
      <c r="T5118" s="6"/>
      <c r="U5118" s="6"/>
      <c r="V5118" s="6"/>
    </row>
    <row r="5119" spans="1:23" x14ac:dyDescent="0.25">
      <c r="A5119" s="79"/>
      <c r="J5119" s="6">
        <v>13</v>
      </c>
      <c r="K5119" s="6"/>
      <c r="L5119" s="6"/>
      <c r="M5119" s="6"/>
      <c r="N5119" s="6"/>
      <c r="O5119" s="6"/>
      <c r="P5119" s="6"/>
      <c r="Q5119" s="6"/>
      <c r="R5119" s="6"/>
      <c r="S5119" s="6"/>
      <c r="T5119" s="6"/>
      <c r="U5119" s="6"/>
      <c r="V5119" s="6"/>
    </row>
    <row r="5120" spans="1:23" x14ac:dyDescent="0.25">
      <c r="J5120" s="6">
        <v>14</v>
      </c>
      <c r="K5120" s="6"/>
      <c r="L5120" s="6"/>
      <c r="M5120" s="6"/>
      <c r="N5120" s="6"/>
      <c r="O5120" s="6"/>
      <c r="P5120" s="6"/>
      <c r="Q5120" s="6"/>
      <c r="R5120" s="6"/>
      <c r="S5120" s="6"/>
      <c r="T5120" s="6"/>
      <c r="U5120" s="6"/>
      <c r="V5120" s="6"/>
    </row>
    <row r="5121" spans="1:22" x14ac:dyDescent="0.25">
      <c r="A5121" s="80"/>
      <c r="J5121" s="6">
        <v>15</v>
      </c>
      <c r="K5121" s="6"/>
      <c r="L5121" s="6"/>
      <c r="M5121" s="6"/>
      <c r="N5121" s="6"/>
      <c r="O5121" s="6"/>
      <c r="P5121" s="6"/>
      <c r="Q5121" s="6"/>
      <c r="R5121" s="6"/>
      <c r="S5121" s="6"/>
      <c r="T5121" s="6"/>
      <c r="U5121" s="6"/>
      <c r="V5121" s="6"/>
    </row>
    <row r="5122" spans="1:22" ht="31.5" x14ac:dyDescent="0.25">
      <c r="A5122" s="64" t="s">
        <v>590</v>
      </c>
      <c r="J5122" s="6">
        <v>16</v>
      </c>
      <c r="K5122" s="6"/>
      <c r="L5122" s="6"/>
      <c r="M5122" s="6"/>
      <c r="N5122" s="6"/>
      <c r="O5122" s="6"/>
      <c r="P5122" s="6"/>
      <c r="Q5122" s="6"/>
      <c r="R5122" s="6"/>
      <c r="S5122" s="6"/>
      <c r="T5122" s="6"/>
      <c r="U5122" s="6"/>
      <c r="V5122" s="6"/>
    </row>
    <row r="5123" spans="1:22" x14ac:dyDescent="0.25">
      <c r="A5123" s="79"/>
      <c r="J5123" s="6">
        <v>17</v>
      </c>
      <c r="K5123" s="6"/>
      <c r="L5123" s="6"/>
      <c r="M5123" s="6"/>
      <c r="N5123" s="6"/>
      <c r="O5123" s="6"/>
      <c r="P5123" s="6"/>
      <c r="Q5123" s="6"/>
      <c r="R5123" s="6"/>
      <c r="S5123" s="6"/>
      <c r="T5123" s="6"/>
      <c r="U5123" s="6"/>
      <c r="V5123" s="6"/>
    </row>
    <row r="5124" spans="1:22" ht="25.5" x14ac:dyDescent="0.25">
      <c r="A5124" s="81" t="s">
        <v>595</v>
      </c>
      <c r="J5124" s="6">
        <v>18</v>
      </c>
      <c r="K5124" s="6"/>
      <c r="L5124" s="6"/>
      <c r="M5124" s="6"/>
      <c r="N5124" s="6"/>
      <c r="O5124" s="6"/>
      <c r="P5124" s="6"/>
      <c r="Q5124" s="6"/>
      <c r="R5124" s="6"/>
      <c r="S5124" s="6"/>
      <c r="T5124" s="6"/>
      <c r="U5124" s="6"/>
      <c r="V5124" s="6"/>
    </row>
    <row r="5125" spans="1:22" x14ac:dyDescent="0.25">
      <c r="A5125" s="81"/>
      <c r="J5125" s="6">
        <v>19</v>
      </c>
      <c r="K5125" s="6"/>
      <c r="L5125" s="6"/>
      <c r="M5125" s="6"/>
      <c r="N5125" s="6"/>
      <c r="O5125" s="6"/>
      <c r="P5125" s="6"/>
      <c r="Q5125" s="6"/>
      <c r="R5125" s="6"/>
      <c r="S5125" s="6"/>
      <c r="T5125" s="6"/>
      <c r="U5125" s="6"/>
      <c r="V5125" s="6"/>
    </row>
    <row r="5126" spans="1:22" ht="89.25" x14ac:dyDescent="0.25">
      <c r="A5126" s="81" t="s">
        <v>943</v>
      </c>
      <c r="J5126" s="6">
        <v>20</v>
      </c>
      <c r="K5126" s="6"/>
      <c r="L5126" s="6"/>
      <c r="M5126" s="6"/>
      <c r="N5126" s="6"/>
      <c r="O5126" s="6"/>
      <c r="P5126" s="6"/>
      <c r="Q5126" s="6"/>
      <c r="R5126" s="6"/>
      <c r="S5126" s="6"/>
      <c r="T5126" s="6"/>
      <c r="U5126" s="6"/>
      <c r="V5126" s="6"/>
    </row>
    <row r="5127" spans="1:22" x14ac:dyDescent="0.25">
      <c r="A5127" s="65"/>
      <c r="J5127" s="6">
        <v>21</v>
      </c>
      <c r="K5127" s="6"/>
      <c r="L5127" s="6"/>
      <c r="M5127" s="6"/>
      <c r="N5127" s="6"/>
      <c r="O5127" s="6"/>
      <c r="P5127" s="6"/>
      <c r="Q5127" s="6"/>
      <c r="R5127" s="6"/>
      <c r="S5127" s="6"/>
      <c r="T5127" s="6"/>
      <c r="U5127" s="6"/>
      <c r="V5127" s="6"/>
    </row>
    <row r="5128" spans="1:22" x14ac:dyDescent="0.25">
      <c r="A5128" s="65"/>
      <c r="J5128" s="6">
        <v>22</v>
      </c>
      <c r="K5128" s="6"/>
      <c r="L5128" s="6"/>
      <c r="M5128" s="6"/>
      <c r="N5128" s="6"/>
      <c r="O5128" s="6"/>
      <c r="P5128" s="6"/>
      <c r="Q5128" s="6"/>
      <c r="R5128" s="6"/>
      <c r="S5128" s="6"/>
      <c r="T5128" s="6"/>
      <c r="U5128" s="6"/>
      <c r="V5128" s="6"/>
    </row>
    <row r="5129" spans="1:22" ht="140.25" x14ac:dyDescent="0.25">
      <c r="A5129" s="96" t="s">
        <v>624</v>
      </c>
      <c r="B5129" s="97" t="s">
        <v>625</v>
      </c>
      <c r="J5129" s="6">
        <v>23</v>
      </c>
      <c r="K5129" s="6"/>
      <c r="L5129" s="6"/>
      <c r="M5129" s="6"/>
      <c r="N5129" s="6"/>
      <c r="O5129" s="6"/>
      <c r="P5129" s="6"/>
      <c r="Q5129" s="6"/>
      <c r="R5129" s="6"/>
      <c r="S5129" s="6"/>
      <c r="T5129" s="6"/>
      <c r="U5129" s="6"/>
      <c r="V5129" s="6"/>
    </row>
    <row r="5130" spans="1:22" ht="15.75" thickBot="1" x14ac:dyDescent="0.3">
      <c r="A5130" s="65"/>
      <c r="J5130" s="6">
        <v>24</v>
      </c>
      <c r="K5130" s="6"/>
      <c r="L5130" s="6"/>
      <c r="M5130" s="6"/>
      <c r="N5130" s="6"/>
      <c r="O5130" s="6"/>
      <c r="P5130" s="6"/>
      <c r="Q5130" s="6"/>
      <c r="R5130" s="6"/>
      <c r="S5130" s="6"/>
      <c r="T5130" s="6"/>
      <c r="U5130" s="6"/>
      <c r="V5130" s="6"/>
    </row>
    <row r="5131" spans="1:22" ht="15.75" thickBot="1" x14ac:dyDescent="0.3">
      <c r="A5131" s="88" t="s">
        <v>626</v>
      </c>
      <c r="B5131" s="89">
        <v>0.05</v>
      </c>
      <c r="J5131" s="6">
        <v>25</v>
      </c>
      <c r="K5131" s="6"/>
      <c r="L5131" s="6"/>
      <c r="M5131" s="6"/>
      <c r="N5131" s="6"/>
      <c r="O5131" s="6"/>
      <c r="P5131" s="6"/>
      <c r="Q5131" s="6"/>
      <c r="R5131" s="6"/>
      <c r="S5131" s="6"/>
      <c r="T5131" s="6"/>
      <c r="U5131" s="6"/>
      <c r="V5131" s="6"/>
    </row>
    <row r="5132" spans="1:22" ht="39" thickBot="1" x14ac:dyDescent="0.3">
      <c r="A5132" s="110" t="s">
        <v>627</v>
      </c>
      <c r="B5132" s="74">
        <v>18</v>
      </c>
      <c r="J5132" s="6">
        <v>26</v>
      </c>
      <c r="K5132" s="6"/>
      <c r="L5132" s="6"/>
      <c r="M5132" s="6"/>
      <c r="N5132" s="6"/>
      <c r="O5132" s="6"/>
      <c r="P5132" s="6"/>
      <c r="Q5132" s="6"/>
      <c r="R5132" s="6"/>
      <c r="S5132" s="6"/>
      <c r="T5132" s="6"/>
      <c r="U5132" s="6"/>
      <c r="V5132" s="6"/>
    </row>
    <row r="5133" spans="1:22" ht="39" thickBot="1" x14ac:dyDescent="0.3">
      <c r="A5133" s="110" t="s">
        <v>628</v>
      </c>
      <c r="B5133" s="74">
        <v>0.105499</v>
      </c>
      <c r="J5133" s="6">
        <v>27</v>
      </c>
      <c r="K5133" s="6"/>
      <c r="L5133" s="6"/>
      <c r="M5133" s="6"/>
      <c r="N5133" s="6"/>
      <c r="O5133" s="6"/>
      <c r="P5133" s="6"/>
      <c r="Q5133" s="6"/>
      <c r="R5133" s="6"/>
      <c r="S5133" s="6"/>
      <c r="T5133" s="6"/>
      <c r="U5133" s="6"/>
      <c r="V5133" s="6"/>
    </row>
    <row r="5134" spans="1:22" ht="64.5" thickBot="1" x14ac:dyDescent="0.3">
      <c r="A5134" s="110" t="s">
        <v>629</v>
      </c>
      <c r="B5134" s="74">
        <v>2.97105</v>
      </c>
      <c r="J5134" s="6">
        <v>28</v>
      </c>
      <c r="K5134" s="6"/>
      <c r="L5134" s="6"/>
      <c r="M5134" s="6"/>
      <c r="N5134" s="6"/>
      <c r="O5134" s="6"/>
      <c r="P5134" s="6"/>
      <c r="Q5134" s="6"/>
      <c r="R5134" s="6"/>
      <c r="S5134" s="6"/>
      <c r="T5134" s="6"/>
      <c r="U5134" s="6"/>
      <c r="V5134" s="6"/>
    </row>
    <row r="5135" spans="1:22" ht="38.25" x14ac:dyDescent="0.25">
      <c r="A5135" s="109" t="s">
        <v>630</v>
      </c>
      <c r="B5135" s="78">
        <v>0.24129999999999999</v>
      </c>
      <c r="J5135" s="6">
        <v>29</v>
      </c>
      <c r="K5135" s="6"/>
      <c r="L5135" s="6"/>
      <c r="M5135" s="6"/>
      <c r="N5135" s="6"/>
      <c r="O5135" s="6"/>
      <c r="P5135" s="6"/>
      <c r="Q5135" s="6"/>
      <c r="R5135" s="6"/>
      <c r="S5135" s="6"/>
      <c r="T5135" s="6"/>
      <c r="U5135" s="6"/>
      <c r="V5135" s="6"/>
    </row>
    <row r="5136" spans="1:22" ht="15.75" thickBot="1" x14ac:dyDescent="0.3">
      <c r="A5136" s="65"/>
      <c r="J5136" s="6">
        <v>30</v>
      </c>
      <c r="K5136" s="6"/>
      <c r="L5136" s="6"/>
      <c r="M5136" s="6"/>
      <c r="N5136" s="6"/>
      <c r="O5136" s="6"/>
      <c r="P5136" s="6"/>
      <c r="Q5136" s="6"/>
      <c r="R5136" s="6"/>
      <c r="S5136" s="6"/>
      <c r="T5136" s="6"/>
      <c r="U5136" s="6"/>
      <c r="V5136" s="6"/>
    </row>
    <row r="5137" spans="1:22" x14ac:dyDescent="0.25">
      <c r="A5137" s="254" t="s">
        <v>631</v>
      </c>
      <c r="B5137" s="255"/>
      <c r="C5137" s="255"/>
      <c r="D5137" s="255"/>
      <c r="J5137" s="6">
        <v>31</v>
      </c>
      <c r="K5137" s="6"/>
      <c r="L5137" s="6"/>
      <c r="M5137" s="6"/>
      <c r="N5137" s="6"/>
      <c r="O5137" s="6"/>
      <c r="P5137" s="6"/>
      <c r="Q5137" s="6"/>
      <c r="R5137" s="6"/>
      <c r="S5137" s="6"/>
      <c r="T5137" s="6"/>
      <c r="U5137" s="6"/>
      <c r="V5137" s="6"/>
    </row>
    <row r="5138" spans="1:22" x14ac:dyDescent="0.25">
      <c r="A5138" s="262" t="s">
        <v>632</v>
      </c>
      <c r="B5138" s="263"/>
      <c r="C5138" s="263"/>
      <c r="D5138" s="263"/>
      <c r="J5138" s="6">
        <v>32</v>
      </c>
      <c r="K5138" s="6"/>
      <c r="L5138" s="6"/>
      <c r="M5138" s="6"/>
      <c r="N5138" s="6"/>
      <c r="O5138" s="6"/>
      <c r="P5138" s="6"/>
      <c r="Q5138" s="6"/>
      <c r="R5138" s="6"/>
      <c r="S5138" s="6"/>
      <c r="T5138" s="6"/>
      <c r="U5138" s="6"/>
      <c r="V5138" s="6"/>
    </row>
    <row r="5139" spans="1:22" ht="15.75" thickBot="1" x14ac:dyDescent="0.3">
      <c r="A5139" s="256" t="s">
        <v>633</v>
      </c>
      <c r="B5139" s="257"/>
      <c r="C5139" s="257"/>
      <c r="D5139" s="257"/>
      <c r="J5139" s="6">
        <v>33</v>
      </c>
      <c r="K5139" s="6"/>
      <c r="L5139" s="6"/>
      <c r="M5139" s="6"/>
      <c r="N5139" s="6"/>
      <c r="O5139" s="6"/>
      <c r="P5139" s="6"/>
      <c r="Q5139" s="6"/>
      <c r="R5139" s="6"/>
      <c r="S5139" s="6"/>
      <c r="T5139" s="6"/>
      <c r="U5139" s="6"/>
      <c r="V5139" s="6"/>
    </row>
    <row r="5140" spans="1:22" ht="27" thickBot="1" x14ac:dyDescent="0.3">
      <c r="A5140" s="98" t="s">
        <v>634</v>
      </c>
      <c r="B5140" s="83" t="s">
        <v>635</v>
      </c>
      <c r="C5140" s="83" t="s">
        <v>566</v>
      </c>
      <c r="D5140" s="85" t="s">
        <v>592</v>
      </c>
      <c r="K5140" s="121" t="s">
        <v>1123</v>
      </c>
      <c r="L5140" s="121" t="s">
        <v>1124</v>
      </c>
      <c r="M5140" s="121" t="str">
        <f>A5126</f>
        <v>Prueba del rango estudentizado de Tukey (HSD) para PFCCM3</v>
      </c>
      <c r="N5140" s="120"/>
      <c r="S5140" s="122" t="str">
        <f>K5140</f>
        <v>Factor</v>
      </c>
      <c r="T5140" s="122" t="str">
        <f>L5140</f>
        <v>Nivel</v>
      </c>
      <c r="U5140" s="114"/>
      <c r="V5140" s="123"/>
    </row>
    <row r="5141" spans="1:22" ht="16.5" thickBot="1" x14ac:dyDescent="0.3">
      <c r="A5141" s="99" t="s">
        <v>592</v>
      </c>
      <c r="B5141" s="68">
        <v>0.55130000000000001</v>
      </c>
      <c r="C5141" s="68">
        <v>16</v>
      </c>
      <c r="D5141" s="86" t="s">
        <v>45</v>
      </c>
      <c r="J5141" s="6"/>
      <c r="K5141" s="228" t="s">
        <v>1125</v>
      </c>
      <c r="L5141" s="124" t="str">
        <f>D5141</f>
        <v>Con</v>
      </c>
      <c r="M5141" s="125">
        <f>B5141</f>
        <v>0.55130000000000001</v>
      </c>
      <c r="N5141" s="125" t="str">
        <f>A5141</f>
        <v>A</v>
      </c>
      <c r="S5141" s="230" t="str">
        <f>K5141</f>
        <v>Enmienda (A)</v>
      </c>
      <c r="T5141" s="126" t="str">
        <f>L5141</f>
        <v>Con</v>
      </c>
      <c r="U5141" s="127">
        <f>M5141</f>
        <v>0.55130000000000001</v>
      </c>
      <c r="V5141" s="128" t="str">
        <f>N5141</f>
        <v>A</v>
      </c>
    </row>
    <row r="5142" spans="1:22" ht="16.5" thickBot="1" x14ac:dyDescent="0.3">
      <c r="A5142" s="99" t="s">
        <v>592</v>
      </c>
      <c r="B5142" s="68"/>
      <c r="C5142" s="68"/>
      <c r="D5142" s="86"/>
      <c r="J5142" s="6"/>
      <c r="K5142" s="229"/>
      <c r="L5142" s="124" t="str">
        <f>D5143</f>
        <v>Sin</v>
      </c>
      <c r="M5142" s="125">
        <f>B5143</f>
        <v>0.41749999999999998</v>
      </c>
      <c r="N5142" s="125" t="str">
        <f>A5143</f>
        <v>A</v>
      </c>
      <c r="S5142" s="227"/>
      <c r="T5142" s="129" t="str">
        <f>L5142</f>
        <v>Sin</v>
      </c>
      <c r="U5142" s="130">
        <f>M5142</f>
        <v>0.41749999999999998</v>
      </c>
      <c r="V5142" s="131" t="str">
        <f>N5142</f>
        <v>A</v>
      </c>
    </row>
    <row r="5143" spans="1:22" x14ac:dyDescent="0.25">
      <c r="A5143" s="100" t="s">
        <v>592</v>
      </c>
      <c r="B5143" s="77">
        <v>0.41749999999999998</v>
      </c>
      <c r="C5143" s="77">
        <v>16</v>
      </c>
      <c r="D5143" s="87" t="s">
        <v>47</v>
      </c>
      <c r="J5143" s="6">
        <v>1</v>
      </c>
      <c r="K5143" s="6"/>
      <c r="L5143" s="6"/>
      <c r="M5143" s="6"/>
      <c r="N5143" s="6"/>
      <c r="O5143" s="6"/>
      <c r="P5143" s="6"/>
      <c r="Q5143" s="6"/>
      <c r="R5143" s="6"/>
      <c r="S5143" s="6"/>
      <c r="T5143" s="6"/>
      <c r="U5143" s="6"/>
      <c r="V5143" s="6"/>
    </row>
    <row r="5144" spans="1:22" x14ac:dyDescent="0.25">
      <c r="A5144" s="79"/>
      <c r="J5144" s="6">
        <v>2</v>
      </c>
      <c r="K5144" s="6"/>
      <c r="L5144" s="6"/>
      <c r="M5144" s="6"/>
      <c r="N5144" s="6"/>
      <c r="O5144" s="6"/>
      <c r="P5144" s="6"/>
      <c r="Q5144" s="6"/>
      <c r="R5144" s="6"/>
      <c r="S5144" s="6"/>
      <c r="T5144" s="6"/>
      <c r="U5144" s="6"/>
      <c r="V5144" s="6"/>
    </row>
    <row r="5145" spans="1:22" x14ac:dyDescent="0.25">
      <c r="A5145" s="79"/>
      <c r="J5145" s="6">
        <v>3</v>
      </c>
      <c r="K5145" s="6"/>
      <c r="L5145" s="6"/>
      <c r="M5145" s="6"/>
      <c r="N5145" s="6"/>
      <c r="O5145" s="6"/>
      <c r="P5145" s="6"/>
      <c r="Q5145" s="6"/>
      <c r="R5145" s="6"/>
      <c r="S5145" s="6"/>
      <c r="T5145" s="6"/>
      <c r="U5145" s="6"/>
      <c r="V5145" s="6"/>
    </row>
    <row r="5146" spans="1:22" x14ac:dyDescent="0.25">
      <c r="J5146" s="6">
        <v>4</v>
      </c>
      <c r="K5146" s="6"/>
      <c r="L5146" s="6"/>
      <c r="M5146" s="6"/>
      <c r="N5146" s="6"/>
      <c r="O5146" s="6"/>
      <c r="P5146" s="6"/>
      <c r="Q5146" s="6"/>
      <c r="R5146" s="6"/>
      <c r="S5146" s="6"/>
      <c r="T5146" s="6"/>
      <c r="U5146" s="6"/>
      <c r="V5146" s="6"/>
    </row>
    <row r="5147" spans="1:22" x14ac:dyDescent="0.25">
      <c r="A5147" s="80"/>
      <c r="J5147" s="6">
        <v>5</v>
      </c>
      <c r="K5147" s="6"/>
      <c r="L5147" s="6"/>
      <c r="M5147" s="6"/>
      <c r="N5147" s="6"/>
      <c r="O5147" s="6"/>
      <c r="P5147" s="6"/>
      <c r="Q5147" s="6"/>
      <c r="R5147" s="6"/>
      <c r="S5147" s="6"/>
      <c r="T5147" s="6"/>
      <c r="U5147" s="6"/>
      <c r="V5147" s="6"/>
    </row>
    <row r="5148" spans="1:22" ht="31.5" x14ac:dyDescent="0.25">
      <c r="A5148" s="64" t="s">
        <v>590</v>
      </c>
      <c r="J5148" s="6">
        <v>6</v>
      </c>
      <c r="K5148" s="6"/>
      <c r="L5148" s="6"/>
      <c r="M5148" s="6"/>
      <c r="N5148" s="6"/>
      <c r="O5148" s="6"/>
      <c r="P5148" s="6"/>
      <c r="Q5148" s="6"/>
      <c r="R5148" s="6"/>
      <c r="S5148" s="6"/>
      <c r="T5148" s="6"/>
      <c r="U5148" s="6"/>
      <c r="V5148" s="6"/>
    </row>
    <row r="5149" spans="1:22" x14ac:dyDescent="0.25">
      <c r="A5149" s="79"/>
      <c r="J5149" s="6">
        <v>7</v>
      </c>
      <c r="K5149" s="6"/>
      <c r="L5149" s="6"/>
      <c r="M5149" s="6"/>
      <c r="N5149" s="6"/>
      <c r="O5149" s="6"/>
      <c r="P5149" s="6"/>
      <c r="Q5149" s="6"/>
      <c r="R5149" s="6"/>
      <c r="S5149" s="6"/>
      <c r="T5149" s="6"/>
      <c r="U5149" s="6"/>
      <c r="V5149" s="6"/>
    </row>
    <row r="5150" spans="1:22" ht="25.5" x14ac:dyDescent="0.25">
      <c r="A5150" s="81" t="s">
        <v>595</v>
      </c>
      <c r="J5150" s="6">
        <v>8</v>
      </c>
      <c r="K5150" s="6"/>
      <c r="L5150" s="6"/>
      <c r="M5150" s="6"/>
      <c r="N5150" s="6"/>
      <c r="O5150" s="6"/>
      <c r="P5150" s="6"/>
      <c r="Q5150" s="6"/>
      <c r="R5150" s="6"/>
      <c r="S5150" s="6"/>
      <c r="T5150" s="6"/>
      <c r="U5150" s="6"/>
      <c r="V5150" s="6"/>
    </row>
    <row r="5151" spans="1:22" x14ac:dyDescent="0.25">
      <c r="A5151" s="81"/>
      <c r="J5151" s="6">
        <v>9</v>
      </c>
      <c r="K5151" s="6"/>
      <c r="L5151" s="6"/>
      <c r="M5151" s="6"/>
      <c r="N5151" s="6"/>
      <c r="O5151" s="6"/>
      <c r="P5151" s="6"/>
      <c r="Q5151" s="6"/>
      <c r="R5151" s="6"/>
      <c r="S5151" s="6"/>
      <c r="T5151" s="6"/>
      <c r="U5151" s="6"/>
      <c r="V5151" s="6"/>
    </row>
    <row r="5152" spans="1:22" x14ac:dyDescent="0.25">
      <c r="A5152" s="65"/>
      <c r="J5152" s="6">
        <v>10</v>
      </c>
      <c r="K5152" s="6"/>
      <c r="L5152" s="6"/>
      <c r="M5152" s="6"/>
      <c r="N5152" s="6"/>
      <c r="O5152" s="6"/>
      <c r="P5152" s="6"/>
      <c r="Q5152" s="6"/>
      <c r="R5152" s="6"/>
      <c r="S5152" s="6"/>
      <c r="T5152" s="6"/>
      <c r="U5152" s="6"/>
      <c r="V5152" s="6"/>
    </row>
    <row r="5153" spans="1:22" x14ac:dyDescent="0.25">
      <c r="A5153" s="65"/>
      <c r="J5153" s="6">
        <v>11</v>
      </c>
      <c r="K5153" s="6"/>
      <c r="L5153" s="6"/>
      <c r="M5153" s="6"/>
      <c r="N5153" s="6"/>
      <c r="O5153" s="6"/>
      <c r="P5153" s="6"/>
      <c r="Q5153" s="6"/>
      <c r="R5153" s="6"/>
      <c r="S5153" s="6"/>
      <c r="T5153" s="6"/>
      <c r="U5153" s="6"/>
      <c r="V5153" s="6"/>
    </row>
    <row r="5154" spans="1:22" x14ac:dyDescent="0.25">
      <c r="A5154" s="79"/>
      <c r="J5154" s="6">
        <v>12</v>
      </c>
      <c r="K5154" s="6"/>
      <c r="L5154" s="6"/>
      <c r="M5154" s="6"/>
      <c r="N5154" s="6"/>
      <c r="O5154" s="6"/>
      <c r="P5154" s="6"/>
      <c r="Q5154" s="6"/>
      <c r="R5154" s="6"/>
      <c r="S5154" s="6"/>
      <c r="T5154" s="6"/>
      <c r="U5154" s="6"/>
      <c r="V5154" s="6"/>
    </row>
    <row r="5155" spans="1:22" x14ac:dyDescent="0.25">
      <c r="A5155" s="79"/>
      <c r="J5155" s="6">
        <v>13</v>
      </c>
      <c r="K5155" s="6"/>
      <c r="L5155" s="6"/>
      <c r="M5155" s="6"/>
      <c r="N5155" s="6"/>
      <c r="O5155" s="6"/>
      <c r="P5155" s="6"/>
      <c r="Q5155" s="6"/>
      <c r="R5155" s="6"/>
      <c r="S5155" s="6"/>
      <c r="T5155" s="6"/>
      <c r="U5155" s="6"/>
      <c r="V5155" s="6"/>
    </row>
    <row r="5156" spans="1:22" x14ac:dyDescent="0.25">
      <c r="J5156" s="6">
        <v>14</v>
      </c>
      <c r="K5156" s="6"/>
      <c r="L5156" s="6"/>
      <c r="M5156" s="6"/>
      <c r="N5156" s="6"/>
      <c r="O5156" s="6"/>
      <c r="P5156" s="6"/>
      <c r="Q5156" s="6"/>
      <c r="R5156" s="6"/>
      <c r="S5156" s="6"/>
      <c r="T5156" s="6"/>
      <c r="U5156" s="6"/>
      <c r="V5156" s="6"/>
    </row>
    <row r="5157" spans="1:22" x14ac:dyDescent="0.25">
      <c r="A5157" s="80"/>
      <c r="J5157" s="6">
        <v>15</v>
      </c>
      <c r="K5157" s="6"/>
      <c r="L5157" s="6"/>
      <c r="M5157" s="6"/>
      <c r="N5157" s="6"/>
      <c r="O5157" s="6"/>
      <c r="P5157" s="6"/>
      <c r="Q5157" s="6"/>
      <c r="R5157" s="6"/>
      <c r="S5157" s="6"/>
      <c r="T5157" s="6"/>
      <c r="U5157" s="6"/>
      <c r="V5157" s="6"/>
    </row>
    <row r="5158" spans="1:22" ht="31.5" x14ac:dyDescent="0.25">
      <c r="A5158" s="64" t="s">
        <v>590</v>
      </c>
      <c r="J5158" s="6">
        <v>16</v>
      </c>
      <c r="K5158" s="6"/>
      <c r="L5158" s="6"/>
      <c r="M5158" s="6"/>
      <c r="N5158" s="6"/>
      <c r="O5158" s="6"/>
      <c r="P5158" s="6"/>
      <c r="Q5158" s="6"/>
      <c r="R5158" s="6"/>
      <c r="S5158" s="6"/>
      <c r="T5158" s="6"/>
      <c r="U5158" s="6"/>
      <c r="V5158" s="6"/>
    </row>
    <row r="5159" spans="1:22" x14ac:dyDescent="0.25">
      <c r="A5159" s="79"/>
      <c r="J5159" s="6">
        <v>17</v>
      </c>
      <c r="K5159" s="6"/>
      <c r="L5159" s="6"/>
      <c r="M5159" s="6"/>
      <c r="N5159" s="6"/>
      <c r="O5159" s="6"/>
      <c r="P5159" s="6"/>
      <c r="Q5159" s="6"/>
      <c r="R5159" s="6"/>
      <c r="S5159" s="6"/>
      <c r="T5159" s="6"/>
      <c r="U5159" s="6"/>
      <c r="V5159" s="6"/>
    </row>
    <row r="5160" spans="1:22" ht="25.5" x14ac:dyDescent="0.25">
      <c r="A5160" s="81" t="s">
        <v>595</v>
      </c>
      <c r="J5160" s="6">
        <v>18</v>
      </c>
      <c r="K5160" s="6"/>
      <c r="L5160" s="6"/>
      <c r="M5160" s="6"/>
      <c r="N5160" s="6"/>
      <c r="O5160" s="6"/>
      <c r="P5160" s="6"/>
      <c r="Q5160" s="6"/>
      <c r="R5160" s="6"/>
      <c r="S5160" s="6"/>
      <c r="T5160" s="6"/>
      <c r="U5160" s="6"/>
      <c r="V5160" s="6"/>
    </row>
    <row r="5161" spans="1:22" x14ac:dyDescent="0.25">
      <c r="A5161" s="81"/>
      <c r="J5161" s="6">
        <v>19</v>
      </c>
      <c r="K5161" s="6"/>
      <c r="L5161" s="6"/>
      <c r="M5161" s="6"/>
      <c r="N5161" s="6"/>
      <c r="O5161" s="6"/>
      <c r="P5161" s="6"/>
      <c r="Q5161" s="6"/>
      <c r="R5161" s="6"/>
      <c r="S5161" s="6"/>
      <c r="T5161" s="6"/>
      <c r="U5161" s="6"/>
      <c r="V5161" s="6"/>
    </row>
    <row r="5162" spans="1:22" ht="89.25" x14ac:dyDescent="0.25">
      <c r="A5162" s="81" t="s">
        <v>944</v>
      </c>
      <c r="J5162" s="6">
        <v>20</v>
      </c>
      <c r="K5162" s="6"/>
      <c r="L5162" s="6"/>
      <c r="M5162" s="6"/>
      <c r="N5162" s="6"/>
      <c r="O5162" s="6"/>
      <c r="P5162" s="6"/>
      <c r="Q5162" s="6"/>
      <c r="R5162" s="6"/>
      <c r="S5162" s="6"/>
      <c r="T5162" s="6"/>
      <c r="U5162" s="6"/>
      <c r="V5162" s="6"/>
    </row>
    <row r="5163" spans="1:22" x14ac:dyDescent="0.25">
      <c r="A5163" s="65"/>
      <c r="J5163" s="6">
        <v>21</v>
      </c>
      <c r="K5163" s="6"/>
      <c r="L5163" s="6"/>
      <c r="M5163" s="6"/>
      <c r="N5163" s="6"/>
      <c r="O5163" s="6"/>
      <c r="P5163" s="6"/>
      <c r="Q5163" s="6"/>
      <c r="R5163" s="6"/>
      <c r="S5163" s="6"/>
      <c r="T5163" s="6"/>
      <c r="U5163" s="6"/>
      <c r="V5163" s="6"/>
    </row>
    <row r="5164" spans="1:22" x14ac:dyDescent="0.25">
      <c r="A5164" s="65"/>
      <c r="J5164" s="6">
        <v>22</v>
      </c>
      <c r="K5164" s="6"/>
      <c r="L5164" s="6"/>
      <c r="M5164" s="6"/>
      <c r="N5164" s="6"/>
      <c r="O5164" s="6"/>
      <c r="P5164" s="6"/>
      <c r="Q5164" s="6"/>
      <c r="R5164" s="6"/>
      <c r="S5164" s="6"/>
      <c r="T5164" s="6"/>
      <c r="U5164" s="6"/>
      <c r="V5164" s="6"/>
    </row>
    <row r="5165" spans="1:22" ht="140.25" x14ac:dyDescent="0.25">
      <c r="A5165" s="96" t="s">
        <v>624</v>
      </c>
      <c r="B5165" s="97" t="s">
        <v>625</v>
      </c>
      <c r="J5165" s="6">
        <v>23</v>
      </c>
      <c r="K5165" s="6"/>
      <c r="L5165" s="6"/>
      <c r="M5165" s="6"/>
      <c r="N5165" s="6"/>
      <c r="O5165" s="6"/>
      <c r="P5165" s="6"/>
      <c r="Q5165" s="6"/>
      <c r="R5165" s="6"/>
      <c r="S5165" s="6"/>
      <c r="T5165" s="6"/>
      <c r="U5165" s="6"/>
      <c r="V5165" s="6"/>
    </row>
    <row r="5166" spans="1:22" ht="15.75" thickBot="1" x14ac:dyDescent="0.3">
      <c r="A5166" s="65"/>
      <c r="J5166" s="6">
        <v>24</v>
      </c>
      <c r="K5166" s="6"/>
      <c r="L5166" s="6"/>
      <c r="M5166" s="6"/>
      <c r="N5166" s="6"/>
      <c r="O5166" s="6"/>
      <c r="P5166" s="6"/>
      <c r="Q5166" s="6"/>
      <c r="R5166" s="6"/>
      <c r="S5166" s="6"/>
      <c r="T5166" s="6"/>
      <c r="U5166" s="6"/>
      <c r="V5166" s="6"/>
    </row>
    <row r="5167" spans="1:22" ht="15.75" thickBot="1" x14ac:dyDescent="0.3">
      <c r="A5167" s="88" t="s">
        <v>626</v>
      </c>
      <c r="B5167" s="89">
        <v>0.05</v>
      </c>
      <c r="J5167" s="6">
        <v>25</v>
      </c>
      <c r="K5167" s="6"/>
      <c r="L5167" s="6"/>
      <c r="M5167" s="6"/>
      <c r="N5167" s="6"/>
      <c r="O5167" s="6"/>
      <c r="P5167" s="6"/>
      <c r="Q5167" s="6"/>
      <c r="R5167" s="6"/>
      <c r="S5167" s="6"/>
      <c r="T5167" s="6"/>
      <c r="U5167" s="6"/>
      <c r="V5167" s="6"/>
    </row>
    <row r="5168" spans="1:22" ht="39" thickBot="1" x14ac:dyDescent="0.3">
      <c r="A5168" s="110" t="s">
        <v>627</v>
      </c>
      <c r="B5168" s="74">
        <v>18</v>
      </c>
      <c r="J5168" s="6">
        <v>26</v>
      </c>
      <c r="K5168" s="6"/>
      <c r="L5168" s="6"/>
      <c r="M5168" s="6"/>
      <c r="N5168" s="6"/>
      <c r="O5168" s="6"/>
      <c r="P5168" s="6"/>
      <c r="Q5168" s="6"/>
      <c r="R5168" s="6"/>
      <c r="S5168" s="6"/>
      <c r="T5168" s="6"/>
      <c r="U5168" s="6"/>
      <c r="V5168" s="6"/>
    </row>
    <row r="5169" spans="1:22" ht="39" thickBot="1" x14ac:dyDescent="0.3">
      <c r="A5169" s="110" t="s">
        <v>628</v>
      </c>
      <c r="B5169" s="74">
        <v>0.13326399999999999</v>
      </c>
      <c r="J5169" s="6">
        <v>27</v>
      </c>
      <c r="K5169" s="6"/>
      <c r="L5169" s="6"/>
      <c r="M5169" s="6"/>
      <c r="N5169" s="6"/>
      <c r="O5169" s="6"/>
      <c r="P5169" s="6"/>
      <c r="Q5169" s="6"/>
      <c r="R5169" s="6"/>
      <c r="S5169" s="6"/>
      <c r="T5169" s="6"/>
      <c r="U5169" s="6"/>
      <c r="V5169" s="6"/>
    </row>
    <row r="5170" spans="1:22" ht="64.5" thickBot="1" x14ac:dyDescent="0.3">
      <c r="A5170" s="110" t="s">
        <v>629</v>
      </c>
      <c r="B5170" s="74">
        <v>2.97105</v>
      </c>
      <c r="J5170" s="6">
        <v>28</v>
      </c>
      <c r="K5170" s="6"/>
      <c r="L5170" s="6"/>
      <c r="M5170" s="6"/>
      <c r="N5170" s="6"/>
      <c r="O5170" s="6"/>
      <c r="P5170" s="6"/>
      <c r="Q5170" s="6"/>
      <c r="R5170" s="6"/>
      <c r="S5170" s="6"/>
      <c r="T5170" s="6"/>
      <c r="U5170" s="6"/>
      <c r="V5170" s="6"/>
    </row>
    <row r="5171" spans="1:22" ht="38.25" x14ac:dyDescent="0.25">
      <c r="A5171" s="109" t="s">
        <v>630</v>
      </c>
      <c r="B5171" s="78">
        <v>0.27110000000000001</v>
      </c>
      <c r="J5171" s="6">
        <v>29</v>
      </c>
      <c r="K5171" s="6"/>
      <c r="L5171" s="6"/>
      <c r="M5171" s="6"/>
      <c r="N5171" s="6"/>
      <c r="O5171" s="6"/>
      <c r="P5171" s="6"/>
      <c r="Q5171" s="6"/>
      <c r="R5171" s="6"/>
      <c r="S5171" s="6"/>
      <c r="T5171" s="6"/>
      <c r="U5171" s="6"/>
      <c r="V5171" s="6"/>
    </row>
    <row r="5172" spans="1:22" ht="15.75" thickBot="1" x14ac:dyDescent="0.3">
      <c r="A5172" s="65"/>
      <c r="J5172" s="6">
        <v>30</v>
      </c>
      <c r="K5172" s="6"/>
      <c r="L5172" s="6"/>
      <c r="M5172" s="6"/>
      <c r="N5172" s="6"/>
      <c r="O5172" s="6"/>
      <c r="P5172" s="6"/>
      <c r="Q5172" s="6"/>
      <c r="R5172" s="6"/>
      <c r="S5172" s="6"/>
      <c r="T5172" s="6"/>
      <c r="U5172" s="6"/>
      <c r="V5172" s="6"/>
    </row>
    <row r="5173" spans="1:22" x14ac:dyDescent="0.25">
      <c r="A5173" s="254" t="s">
        <v>631</v>
      </c>
      <c r="B5173" s="255"/>
      <c r="C5173" s="255"/>
      <c r="D5173" s="255"/>
      <c r="J5173" s="6">
        <v>31</v>
      </c>
      <c r="K5173" s="6"/>
      <c r="L5173" s="6"/>
      <c r="M5173" s="6"/>
      <c r="N5173" s="6"/>
      <c r="O5173" s="6"/>
      <c r="P5173" s="6"/>
      <c r="Q5173" s="6"/>
      <c r="R5173" s="6"/>
      <c r="S5173" s="6"/>
      <c r="T5173" s="6"/>
      <c r="U5173" s="6"/>
      <c r="V5173" s="6"/>
    </row>
    <row r="5174" spans="1:22" x14ac:dyDescent="0.25">
      <c r="A5174" s="262" t="s">
        <v>632</v>
      </c>
      <c r="B5174" s="263"/>
      <c r="C5174" s="263"/>
      <c r="D5174" s="263"/>
      <c r="J5174" s="6">
        <v>32</v>
      </c>
      <c r="K5174" s="6"/>
      <c r="L5174" s="6"/>
      <c r="M5174" s="6"/>
      <c r="N5174" s="6"/>
      <c r="O5174" s="6"/>
      <c r="P5174" s="6"/>
      <c r="Q5174" s="6"/>
      <c r="R5174" s="6"/>
      <c r="S5174" s="6"/>
      <c r="T5174" s="6"/>
      <c r="U5174" s="6"/>
      <c r="V5174" s="6"/>
    </row>
    <row r="5175" spans="1:22" ht="15.75" thickBot="1" x14ac:dyDescent="0.3">
      <c r="A5175" s="256" t="s">
        <v>633</v>
      </c>
      <c r="B5175" s="257"/>
      <c r="C5175" s="257"/>
      <c r="D5175" s="257"/>
      <c r="J5175" s="6">
        <v>33</v>
      </c>
      <c r="K5175" s="6"/>
      <c r="L5175" s="6"/>
      <c r="M5175" s="6"/>
      <c r="N5175" s="6"/>
      <c r="O5175" s="6"/>
      <c r="P5175" s="6"/>
      <c r="Q5175" s="6"/>
      <c r="R5175" s="6"/>
      <c r="S5175" s="6"/>
      <c r="T5175" s="6"/>
      <c r="U5175" s="6"/>
      <c r="V5175" s="6"/>
    </row>
    <row r="5176" spans="1:22" ht="27" thickBot="1" x14ac:dyDescent="0.3">
      <c r="A5176" s="98" t="s">
        <v>634</v>
      </c>
      <c r="B5176" s="83" t="s">
        <v>635</v>
      </c>
      <c r="C5176" s="83" t="s">
        <v>566</v>
      </c>
      <c r="D5176" s="85" t="s">
        <v>592</v>
      </c>
      <c r="K5176" s="121" t="s">
        <v>1123</v>
      </c>
      <c r="L5176" s="121" t="s">
        <v>1124</v>
      </c>
      <c r="M5176" s="121" t="str">
        <f>A5162</f>
        <v>Prueba del rango estudentizado de Tukey (HSD) para PFCCM4</v>
      </c>
      <c r="N5176" s="120"/>
      <c r="S5176" s="122" t="str">
        <f>K5176</f>
        <v>Factor</v>
      </c>
      <c r="T5176" s="122" t="str">
        <f>L5176</f>
        <v>Nivel</v>
      </c>
      <c r="U5176" s="114"/>
      <c r="V5176" s="123"/>
    </row>
    <row r="5177" spans="1:22" ht="16.5" thickBot="1" x14ac:dyDescent="0.3">
      <c r="A5177" s="99" t="s">
        <v>592</v>
      </c>
      <c r="B5177" s="68">
        <v>1.0125</v>
      </c>
      <c r="C5177" s="68">
        <v>16</v>
      </c>
      <c r="D5177" s="86" t="s">
        <v>45</v>
      </c>
      <c r="J5177" s="6"/>
      <c r="K5177" s="228" t="s">
        <v>1125</v>
      </c>
      <c r="L5177" s="124" t="str">
        <f>D5177</f>
        <v>Con</v>
      </c>
      <c r="M5177" s="125">
        <f>B5177</f>
        <v>1.0125</v>
      </c>
      <c r="N5177" s="125" t="str">
        <f>A5177</f>
        <v>A</v>
      </c>
      <c r="S5177" s="230" t="str">
        <f>K5177</f>
        <v>Enmienda (A)</v>
      </c>
      <c r="T5177" s="126" t="str">
        <f>L5177</f>
        <v>Con</v>
      </c>
      <c r="U5177" s="127">
        <f>M5177</f>
        <v>1.0125</v>
      </c>
      <c r="V5177" s="128" t="str">
        <f>N5177</f>
        <v>A</v>
      </c>
    </row>
    <row r="5178" spans="1:22" ht="16.5" thickBot="1" x14ac:dyDescent="0.3">
      <c r="A5178" s="99" t="s">
        <v>592</v>
      </c>
      <c r="B5178" s="68"/>
      <c r="C5178" s="68"/>
      <c r="D5178" s="86"/>
      <c r="J5178" s="6"/>
      <c r="K5178" s="229"/>
      <c r="L5178" s="124" t="str">
        <f>D5179</f>
        <v>Sin</v>
      </c>
      <c r="M5178" s="125">
        <f>B5179</f>
        <v>0.84</v>
      </c>
      <c r="N5178" s="125" t="str">
        <f>A5179</f>
        <v>A</v>
      </c>
      <c r="S5178" s="227"/>
      <c r="T5178" s="129" t="str">
        <f>L5178</f>
        <v>Sin</v>
      </c>
      <c r="U5178" s="130">
        <f>M5178</f>
        <v>0.84</v>
      </c>
      <c r="V5178" s="131" t="str">
        <f>N5178</f>
        <v>A</v>
      </c>
    </row>
    <row r="5179" spans="1:22" x14ac:dyDescent="0.25">
      <c r="A5179" s="100" t="s">
        <v>592</v>
      </c>
      <c r="B5179" s="77">
        <v>0.84</v>
      </c>
      <c r="C5179" s="77">
        <v>16</v>
      </c>
      <c r="D5179" s="87" t="s">
        <v>47</v>
      </c>
      <c r="J5179" s="6">
        <v>1</v>
      </c>
      <c r="K5179" s="6"/>
      <c r="L5179" s="6"/>
      <c r="M5179" s="6"/>
      <c r="N5179" s="6"/>
      <c r="O5179" s="6"/>
      <c r="P5179" s="6"/>
      <c r="Q5179" s="6"/>
      <c r="R5179" s="6"/>
      <c r="S5179" s="6"/>
      <c r="T5179" s="6"/>
      <c r="U5179" s="6"/>
      <c r="V5179" s="6"/>
    </row>
    <row r="5180" spans="1:22" x14ac:dyDescent="0.25">
      <c r="A5180" s="79"/>
      <c r="J5180" s="6">
        <v>2</v>
      </c>
      <c r="K5180" s="6"/>
      <c r="L5180" s="6"/>
      <c r="M5180" s="6"/>
      <c r="N5180" s="6"/>
      <c r="O5180" s="6"/>
      <c r="P5180" s="6"/>
      <c r="Q5180" s="6"/>
      <c r="R5180" s="6"/>
      <c r="S5180" s="6"/>
      <c r="T5180" s="6"/>
      <c r="U5180" s="6"/>
      <c r="V5180" s="6"/>
    </row>
    <row r="5181" spans="1:22" x14ac:dyDescent="0.25">
      <c r="A5181" s="79"/>
      <c r="J5181" s="6">
        <v>3</v>
      </c>
      <c r="K5181" s="6"/>
      <c r="L5181" s="6"/>
      <c r="M5181" s="6"/>
      <c r="N5181" s="6"/>
      <c r="O5181" s="6"/>
      <c r="P5181" s="6"/>
      <c r="Q5181" s="6"/>
      <c r="R5181" s="6"/>
      <c r="S5181" s="6"/>
      <c r="T5181" s="6"/>
      <c r="U5181" s="6"/>
      <c r="V5181" s="6"/>
    </row>
    <row r="5182" spans="1:22" x14ac:dyDescent="0.25">
      <c r="J5182" s="6">
        <v>4</v>
      </c>
      <c r="K5182" s="6"/>
      <c r="L5182" s="6"/>
      <c r="M5182" s="6"/>
      <c r="N5182" s="6"/>
      <c r="O5182" s="6"/>
      <c r="P5182" s="6"/>
      <c r="Q5182" s="6"/>
      <c r="R5182" s="6"/>
      <c r="S5182" s="6"/>
      <c r="T5182" s="6"/>
      <c r="U5182" s="6"/>
      <c r="V5182" s="6"/>
    </row>
    <row r="5183" spans="1:22" x14ac:dyDescent="0.25">
      <c r="A5183" s="80"/>
      <c r="J5183" s="6">
        <v>5</v>
      </c>
      <c r="K5183" s="6"/>
      <c r="L5183" s="6"/>
      <c r="M5183" s="6"/>
      <c r="N5183" s="6"/>
      <c r="O5183" s="6"/>
      <c r="P5183" s="6"/>
      <c r="Q5183" s="6"/>
      <c r="R5183" s="6"/>
      <c r="S5183" s="6"/>
      <c r="T5183" s="6"/>
      <c r="U5183" s="6"/>
      <c r="V5183" s="6"/>
    </row>
    <row r="5184" spans="1:22" ht="31.5" x14ac:dyDescent="0.25">
      <c r="A5184" s="64" t="s">
        <v>590</v>
      </c>
      <c r="J5184" s="6">
        <v>6</v>
      </c>
      <c r="K5184" s="6"/>
      <c r="L5184" s="6"/>
      <c r="M5184" s="6"/>
      <c r="N5184" s="6"/>
      <c r="O5184" s="6"/>
      <c r="P5184" s="6"/>
      <c r="Q5184" s="6"/>
      <c r="R5184" s="6"/>
      <c r="S5184" s="6"/>
      <c r="T5184" s="6"/>
      <c r="U5184" s="6"/>
      <c r="V5184" s="6"/>
    </row>
    <row r="5185" spans="1:22" x14ac:dyDescent="0.25">
      <c r="A5185" s="79"/>
      <c r="J5185" s="6">
        <v>7</v>
      </c>
      <c r="K5185" s="6"/>
      <c r="L5185" s="6"/>
      <c r="M5185" s="6"/>
      <c r="N5185" s="6"/>
      <c r="O5185" s="6"/>
      <c r="P5185" s="6"/>
      <c r="Q5185" s="6"/>
      <c r="R5185" s="6"/>
      <c r="S5185" s="6"/>
      <c r="T5185" s="6"/>
      <c r="U5185" s="6"/>
      <c r="V5185" s="6"/>
    </row>
    <row r="5186" spans="1:22" ht="25.5" x14ac:dyDescent="0.25">
      <c r="A5186" s="81" t="s">
        <v>595</v>
      </c>
      <c r="J5186" s="6">
        <v>8</v>
      </c>
      <c r="K5186" s="6"/>
      <c r="L5186" s="6"/>
      <c r="M5186" s="6"/>
      <c r="N5186" s="6"/>
      <c r="O5186" s="6"/>
      <c r="P5186" s="6"/>
      <c r="Q5186" s="6"/>
      <c r="R5186" s="6"/>
      <c r="S5186" s="6"/>
      <c r="T5186" s="6"/>
      <c r="U5186" s="6"/>
      <c r="V5186" s="6"/>
    </row>
    <row r="5187" spans="1:22" x14ac:dyDescent="0.25">
      <c r="A5187" s="81"/>
      <c r="J5187" s="6">
        <v>9</v>
      </c>
      <c r="K5187" s="6"/>
      <c r="L5187" s="6"/>
      <c r="M5187" s="6"/>
      <c r="N5187" s="6"/>
      <c r="O5187" s="6"/>
      <c r="P5187" s="6"/>
      <c r="Q5187" s="6"/>
      <c r="R5187" s="6"/>
      <c r="S5187" s="6"/>
      <c r="T5187" s="6"/>
      <c r="U5187" s="6"/>
      <c r="V5187" s="6"/>
    </row>
    <row r="5188" spans="1:22" x14ac:dyDescent="0.25">
      <c r="A5188" s="65"/>
      <c r="J5188" s="6">
        <v>10</v>
      </c>
      <c r="K5188" s="6"/>
      <c r="L5188" s="6"/>
      <c r="M5188" s="6"/>
      <c r="N5188" s="6"/>
      <c r="O5188" s="6"/>
      <c r="P5188" s="6"/>
      <c r="Q5188" s="6"/>
      <c r="R5188" s="6"/>
      <c r="S5188" s="6"/>
      <c r="T5188" s="6"/>
      <c r="U5188" s="6"/>
      <c r="V5188" s="6"/>
    </row>
    <row r="5189" spans="1:22" x14ac:dyDescent="0.25">
      <c r="A5189" s="65"/>
      <c r="J5189" s="6">
        <v>11</v>
      </c>
      <c r="K5189" s="6"/>
      <c r="L5189" s="6"/>
      <c r="M5189" s="6"/>
      <c r="N5189" s="6"/>
      <c r="O5189" s="6"/>
      <c r="P5189" s="6"/>
      <c r="Q5189" s="6"/>
      <c r="R5189" s="6"/>
      <c r="S5189" s="6"/>
      <c r="T5189" s="6"/>
      <c r="U5189" s="6"/>
      <c r="V5189" s="6"/>
    </row>
    <row r="5190" spans="1:22" x14ac:dyDescent="0.25">
      <c r="A5190" s="79"/>
      <c r="J5190" s="6">
        <v>12</v>
      </c>
      <c r="K5190" s="6"/>
      <c r="L5190" s="6"/>
      <c r="M5190" s="6"/>
      <c r="N5190" s="6"/>
      <c r="O5190" s="6"/>
      <c r="P5190" s="6"/>
      <c r="Q5190" s="6"/>
      <c r="R5190" s="6"/>
      <c r="S5190" s="6"/>
      <c r="T5190" s="6"/>
      <c r="U5190" s="6"/>
      <c r="V5190" s="6"/>
    </row>
    <row r="5191" spans="1:22" x14ac:dyDescent="0.25">
      <c r="A5191" s="79"/>
      <c r="J5191" s="6">
        <v>13</v>
      </c>
      <c r="K5191" s="6"/>
      <c r="L5191" s="6"/>
      <c r="M5191" s="6"/>
      <c r="N5191" s="6"/>
      <c r="O5191" s="6"/>
      <c r="P5191" s="6"/>
      <c r="Q5191" s="6"/>
      <c r="R5191" s="6"/>
      <c r="S5191" s="6"/>
      <c r="T5191" s="6"/>
      <c r="U5191" s="6"/>
      <c r="V5191" s="6"/>
    </row>
    <row r="5192" spans="1:22" x14ac:dyDescent="0.25">
      <c r="J5192" s="6">
        <v>14</v>
      </c>
      <c r="K5192" s="6"/>
      <c r="L5192" s="6"/>
      <c r="M5192" s="6"/>
      <c r="N5192" s="6"/>
      <c r="O5192" s="6"/>
      <c r="P5192" s="6"/>
      <c r="Q5192" s="6"/>
      <c r="R5192" s="6"/>
      <c r="S5192" s="6"/>
      <c r="T5192" s="6"/>
      <c r="U5192" s="6"/>
      <c r="V5192" s="6"/>
    </row>
    <row r="5193" spans="1:22" x14ac:dyDescent="0.25">
      <c r="A5193" s="80"/>
      <c r="J5193" s="6">
        <v>15</v>
      </c>
      <c r="K5193" s="6"/>
      <c r="L5193" s="6"/>
      <c r="M5193" s="6"/>
      <c r="N5193" s="6"/>
      <c r="O5193" s="6"/>
      <c r="P5193" s="6"/>
      <c r="Q5193" s="6"/>
      <c r="R5193" s="6"/>
      <c r="S5193" s="6"/>
      <c r="T5193" s="6"/>
      <c r="U5193" s="6"/>
      <c r="V5193" s="6"/>
    </row>
    <row r="5194" spans="1:22" ht="31.5" x14ac:dyDescent="0.25">
      <c r="A5194" s="64" t="s">
        <v>590</v>
      </c>
      <c r="J5194" s="6">
        <v>16</v>
      </c>
      <c r="K5194" s="6"/>
      <c r="L5194" s="6"/>
      <c r="M5194" s="6"/>
      <c r="N5194" s="6"/>
      <c r="O5194" s="6"/>
      <c r="P5194" s="6"/>
      <c r="Q5194" s="6"/>
      <c r="R5194" s="6"/>
      <c r="S5194" s="6"/>
      <c r="T5194" s="6"/>
      <c r="U5194" s="6"/>
      <c r="V5194" s="6"/>
    </row>
    <row r="5195" spans="1:22" x14ac:dyDescent="0.25">
      <c r="A5195" s="79"/>
      <c r="J5195" s="6">
        <v>17</v>
      </c>
      <c r="K5195" s="6"/>
      <c r="L5195" s="6"/>
      <c r="M5195" s="6"/>
      <c r="N5195" s="6"/>
      <c r="O5195" s="6"/>
      <c r="P5195" s="6"/>
      <c r="Q5195" s="6"/>
      <c r="R5195" s="6"/>
      <c r="S5195" s="6"/>
      <c r="T5195" s="6"/>
      <c r="U5195" s="6"/>
      <c r="V5195" s="6"/>
    </row>
    <row r="5196" spans="1:22" ht="25.5" x14ac:dyDescent="0.25">
      <c r="A5196" s="81" t="s">
        <v>595</v>
      </c>
      <c r="J5196" s="6">
        <v>18</v>
      </c>
      <c r="K5196" s="6"/>
      <c r="L5196" s="6"/>
      <c r="M5196" s="6"/>
      <c r="N5196" s="6"/>
      <c r="O5196" s="6"/>
      <c r="P5196" s="6"/>
      <c r="Q5196" s="6"/>
      <c r="R5196" s="6"/>
      <c r="S5196" s="6"/>
      <c r="T5196" s="6"/>
      <c r="U5196" s="6"/>
      <c r="V5196" s="6"/>
    </row>
    <row r="5197" spans="1:22" x14ac:dyDescent="0.25">
      <c r="A5197" s="81"/>
      <c r="J5197" s="6">
        <v>19</v>
      </c>
      <c r="K5197" s="6"/>
      <c r="L5197" s="6"/>
      <c r="M5197" s="6"/>
      <c r="N5197" s="6"/>
      <c r="O5197" s="6"/>
      <c r="P5197" s="6"/>
      <c r="Q5197" s="6"/>
      <c r="R5197" s="6"/>
      <c r="S5197" s="6"/>
      <c r="T5197" s="6"/>
      <c r="U5197" s="6"/>
      <c r="V5197" s="6"/>
    </row>
    <row r="5198" spans="1:22" ht="89.25" x14ac:dyDescent="0.25">
      <c r="A5198" s="81" t="s">
        <v>945</v>
      </c>
      <c r="J5198" s="6">
        <v>20</v>
      </c>
      <c r="K5198" s="6"/>
      <c r="L5198" s="6"/>
      <c r="M5198" s="6"/>
      <c r="N5198" s="6"/>
      <c r="O5198" s="6"/>
      <c r="P5198" s="6"/>
      <c r="Q5198" s="6"/>
      <c r="R5198" s="6"/>
      <c r="S5198" s="6"/>
      <c r="T5198" s="6"/>
      <c r="U5198" s="6"/>
      <c r="V5198" s="6"/>
    </row>
    <row r="5199" spans="1:22" x14ac:dyDescent="0.25">
      <c r="A5199" s="65"/>
      <c r="J5199" s="6">
        <v>21</v>
      </c>
      <c r="K5199" s="6"/>
      <c r="L5199" s="6"/>
      <c r="M5199" s="6"/>
      <c r="N5199" s="6"/>
      <c r="O5199" s="6"/>
      <c r="P5199" s="6"/>
      <c r="Q5199" s="6"/>
      <c r="R5199" s="6"/>
      <c r="S5199" s="6"/>
      <c r="T5199" s="6"/>
      <c r="U5199" s="6"/>
      <c r="V5199" s="6"/>
    </row>
    <row r="5200" spans="1:22" x14ac:dyDescent="0.25">
      <c r="A5200" s="65"/>
      <c r="J5200" s="6">
        <v>22</v>
      </c>
      <c r="K5200" s="6"/>
      <c r="L5200" s="6"/>
      <c r="M5200" s="6"/>
      <c r="N5200" s="6"/>
      <c r="O5200" s="6"/>
      <c r="P5200" s="6"/>
      <c r="Q5200" s="6"/>
      <c r="R5200" s="6"/>
      <c r="S5200" s="6"/>
      <c r="T5200" s="6"/>
      <c r="U5200" s="6"/>
      <c r="V5200" s="6"/>
    </row>
    <row r="5201" spans="1:22" ht="140.25" x14ac:dyDescent="0.25">
      <c r="A5201" s="96" t="s">
        <v>624</v>
      </c>
      <c r="B5201" s="97" t="s">
        <v>625</v>
      </c>
      <c r="J5201" s="6">
        <v>23</v>
      </c>
      <c r="K5201" s="6"/>
      <c r="L5201" s="6"/>
      <c r="M5201" s="6"/>
      <c r="N5201" s="6"/>
      <c r="O5201" s="6"/>
      <c r="P5201" s="6"/>
      <c r="Q5201" s="6"/>
      <c r="R5201" s="6"/>
      <c r="S5201" s="6"/>
      <c r="T5201" s="6"/>
      <c r="U5201" s="6"/>
      <c r="V5201" s="6"/>
    </row>
    <row r="5202" spans="1:22" ht="15.75" thickBot="1" x14ac:dyDescent="0.3">
      <c r="A5202" s="65"/>
      <c r="J5202" s="6">
        <v>24</v>
      </c>
      <c r="K5202" s="6"/>
      <c r="L5202" s="6"/>
      <c r="M5202" s="6"/>
      <c r="N5202" s="6"/>
      <c r="O5202" s="6"/>
      <c r="P5202" s="6"/>
      <c r="Q5202" s="6"/>
      <c r="R5202" s="6"/>
      <c r="S5202" s="6"/>
      <c r="T5202" s="6"/>
      <c r="U5202" s="6"/>
      <c r="V5202" s="6"/>
    </row>
    <row r="5203" spans="1:22" ht="15.75" thickBot="1" x14ac:dyDescent="0.3">
      <c r="A5203" s="88" t="s">
        <v>626</v>
      </c>
      <c r="B5203" s="89">
        <v>0.05</v>
      </c>
      <c r="J5203" s="6">
        <v>25</v>
      </c>
      <c r="K5203" s="6"/>
      <c r="L5203" s="6"/>
      <c r="M5203" s="6"/>
      <c r="N5203" s="6"/>
      <c r="O5203" s="6"/>
      <c r="P5203" s="6"/>
      <c r="Q5203" s="6"/>
      <c r="R5203" s="6"/>
      <c r="S5203" s="6"/>
      <c r="T5203" s="6"/>
      <c r="U5203" s="6"/>
      <c r="V5203" s="6"/>
    </row>
    <row r="5204" spans="1:22" ht="39" thickBot="1" x14ac:dyDescent="0.3">
      <c r="A5204" s="110" t="s">
        <v>627</v>
      </c>
      <c r="B5204" s="74">
        <v>18</v>
      </c>
      <c r="J5204" s="6">
        <v>26</v>
      </c>
      <c r="K5204" s="6"/>
      <c r="L5204" s="6"/>
      <c r="M5204" s="6"/>
      <c r="N5204" s="6"/>
      <c r="O5204" s="6"/>
      <c r="P5204" s="6"/>
      <c r="Q5204" s="6"/>
      <c r="R5204" s="6"/>
      <c r="S5204" s="6"/>
      <c r="T5204" s="6"/>
      <c r="U5204" s="6"/>
      <c r="V5204" s="6"/>
    </row>
    <row r="5205" spans="1:22" ht="39" thickBot="1" x14ac:dyDescent="0.3">
      <c r="A5205" s="110" t="s">
        <v>628</v>
      </c>
      <c r="B5205" s="74">
        <v>0.22234100000000001</v>
      </c>
      <c r="J5205" s="6">
        <v>27</v>
      </c>
      <c r="K5205" s="6"/>
      <c r="L5205" s="6"/>
      <c r="M5205" s="6"/>
      <c r="N5205" s="6"/>
      <c r="O5205" s="6"/>
      <c r="P5205" s="6"/>
      <c r="Q5205" s="6"/>
      <c r="R5205" s="6"/>
      <c r="S5205" s="6"/>
      <c r="T5205" s="6"/>
      <c r="U5205" s="6"/>
      <c r="V5205" s="6"/>
    </row>
    <row r="5206" spans="1:22" ht="64.5" thickBot="1" x14ac:dyDescent="0.3">
      <c r="A5206" s="110" t="s">
        <v>629</v>
      </c>
      <c r="B5206" s="74">
        <v>2.97105</v>
      </c>
      <c r="J5206" s="6">
        <v>28</v>
      </c>
      <c r="K5206" s="6"/>
      <c r="L5206" s="6"/>
      <c r="M5206" s="6"/>
      <c r="N5206" s="6"/>
      <c r="O5206" s="6"/>
      <c r="P5206" s="6"/>
      <c r="Q5206" s="6"/>
      <c r="R5206" s="6"/>
      <c r="S5206" s="6"/>
      <c r="T5206" s="6"/>
      <c r="U5206" s="6"/>
      <c r="V5206" s="6"/>
    </row>
    <row r="5207" spans="1:22" ht="38.25" x14ac:dyDescent="0.25">
      <c r="A5207" s="109" t="s">
        <v>630</v>
      </c>
      <c r="B5207" s="78">
        <v>0.35020000000000001</v>
      </c>
      <c r="J5207" s="6">
        <v>29</v>
      </c>
      <c r="K5207" s="6"/>
      <c r="L5207" s="6"/>
      <c r="M5207" s="6"/>
      <c r="N5207" s="6"/>
      <c r="O5207" s="6"/>
      <c r="P5207" s="6"/>
      <c r="Q5207" s="6"/>
      <c r="R5207" s="6"/>
      <c r="S5207" s="6"/>
      <c r="T5207" s="6"/>
      <c r="U5207" s="6"/>
      <c r="V5207" s="6"/>
    </row>
    <row r="5208" spans="1:22" ht="15.75" thickBot="1" x14ac:dyDescent="0.3">
      <c r="A5208" s="65"/>
      <c r="J5208" s="6">
        <v>30</v>
      </c>
      <c r="K5208" s="6"/>
      <c r="L5208" s="6"/>
      <c r="M5208" s="6"/>
      <c r="N5208" s="6"/>
      <c r="O5208" s="6"/>
      <c r="P5208" s="6"/>
      <c r="Q5208" s="6"/>
      <c r="R5208" s="6"/>
      <c r="S5208" s="6"/>
      <c r="T5208" s="6"/>
      <c r="U5208" s="6"/>
      <c r="V5208" s="6"/>
    </row>
    <row r="5209" spans="1:22" x14ac:dyDescent="0.25">
      <c r="A5209" s="254" t="s">
        <v>631</v>
      </c>
      <c r="B5209" s="255"/>
      <c r="C5209" s="255"/>
      <c r="D5209" s="255"/>
      <c r="J5209" s="6">
        <v>31</v>
      </c>
      <c r="K5209" s="6"/>
      <c r="L5209" s="6"/>
      <c r="M5209" s="6"/>
      <c r="N5209" s="6"/>
      <c r="O5209" s="6"/>
      <c r="P5209" s="6"/>
      <c r="Q5209" s="6"/>
      <c r="R5209" s="6"/>
      <c r="S5209" s="6"/>
      <c r="T5209" s="6"/>
      <c r="U5209" s="6"/>
      <c r="V5209" s="6"/>
    </row>
    <row r="5210" spans="1:22" x14ac:dyDescent="0.25">
      <c r="A5210" s="262" t="s">
        <v>632</v>
      </c>
      <c r="B5210" s="263"/>
      <c r="C5210" s="263"/>
      <c r="D5210" s="263"/>
      <c r="J5210" s="6">
        <v>32</v>
      </c>
      <c r="K5210" s="6"/>
      <c r="L5210" s="6"/>
      <c r="M5210" s="6"/>
      <c r="N5210" s="6"/>
      <c r="O5210" s="6"/>
      <c r="P5210" s="6"/>
      <c r="Q5210" s="6"/>
      <c r="R5210" s="6"/>
      <c r="S5210" s="6"/>
      <c r="T5210" s="6"/>
      <c r="U5210" s="6"/>
      <c r="V5210" s="6"/>
    </row>
    <row r="5211" spans="1:22" ht="15.75" thickBot="1" x14ac:dyDescent="0.3">
      <c r="A5211" s="256" t="s">
        <v>633</v>
      </c>
      <c r="B5211" s="257"/>
      <c r="C5211" s="257"/>
      <c r="D5211" s="257"/>
      <c r="J5211" s="6">
        <v>33</v>
      </c>
      <c r="K5211" s="6"/>
      <c r="L5211" s="6"/>
      <c r="M5211" s="6"/>
      <c r="N5211" s="6"/>
      <c r="O5211" s="6"/>
      <c r="P5211" s="6"/>
      <c r="Q5211" s="6"/>
      <c r="R5211" s="6"/>
      <c r="S5211" s="6"/>
      <c r="T5211" s="6"/>
      <c r="U5211" s="6"/>
      <c r="V5211" s="6"/>
    </row>
    <row r="5212" spans="1:22" ht="27" thickBot="1" x14ac:dyDescent="0.3">
      <c r="A5212" s="98" t="s">
        <v>634</v>
      </c>
      <c r="B5212" s="83" t="s">
        <v>635</v>
      </c>
      <c r="C5212" s="83" t="s">
        <v>566</v>
      </c>
      <c r="D5212" s="85" t="s">
        <v>592</v>
      </c>
      <c r="K5212" s="121" t="s">
        <v>1123</v>
      </c>
      <c r="L5212" s="121" t="s">
        <v>1124</v>
      </c>
      <c r="M5212" s="121" t="str">
        <f>A5198</f>
        <v>Prueba del rango estudentizado de Tukey (HSD) para PFCCM5</v>
      </c>
      <c r="N5212" s="120"/>
      <c r="S5212" s="122" t="str">
        <f>K5212</f>
        <v>Factor</v>
      </c>
      <c r="T5212" s="122" t="str">
        <f>L5212</f>
        <v>Nivel</v>
      </c>
      <c r="U5212" s="114"/>
      <c r="V5212" s="123"/>
    </row>
    <row r="5213" spans="1:22" ht="16.5" thickBot="1" x14ac:dyDescent="0.3">
      <c r="A5213" s="99" t="s">
        <v>592</v>
      </c>
      <c r="B5213" s="68">
        <v>0.63939999999999997</v>
      </c>
      <c r="C5213" s="68">
        <v>16</v>
      </c>
      <c r="D5213" s="86" t="s">
        <v>45</v>
      </c>
      <c r="J5213" s="6"/>
      <c r="K5213" s="228" t="s">
        <v>1125</v>
      </c>
      <c r="L5213" s="124" t="str">
        <f>D5213</f>
        <v>Con</v>
      </c>
      <c r="M5213" s="125">
        <f>B5213</f>
        <v>0.63939999999999997</v>
      </c>
      <c r="N5213" s="125" t="str">
        <f>A5213</f>
        <v>A</v>
      </c>
      <c r="S5213" s="230" t="str">
        <f>K5213</f>
        <v>Enmienda (A)</v>
      </c>
      <c r="T5213" s="126" t="str">
        <f>L5213</f>
        <v>Con</v>
      </c>
      <c r="U5213" s="127">
        <f>M5213</f>
        <v>0.63939999999999997</v>
      </c>
      <c r="V5213" s="128" t="str">
        <f>N5213</f>
        <v>A</v>
      </c>
    </row>
    <row r="5214" spans="1:22" ht="16.5" thickBot="1" x14ac:dyDescent="0.3">
      <c r="A5214" s="99" t="s">
        <v>592</v>
      </c>
      <c r="B5214" s="68"/>
      <c r="C5214" s="68"/>
      <c r="D5214" s="86"/>
      <c r="J5214" s="6"/>
      <c r="K5214" s="229"/>
      <c r="L5214" s="124" t="str">
        <f>D5215</f>
        <v>Sin</v>
      </c>
      <c r="M5214" s="125">
        <f>B5215</f>
        <v>0.59630000000000005</v>
      </c>
      <c r="N5214" s="125" t="str">
        <f>A5215</f>
        <v>A</v>
      </c>
      <c r="S5214" s="227"/>
      <c r="T5214" s="129" t="str">
        <f>L5214</f>
        <v>Sin</v>
      </c>
      <c r="U5214" s="130">
        <f>M5214</f>
        <v>0.59630000000000005</v>
      </c>
      <c r="V5214" s="131" t="str">
        <f>N5214</f>
        <v>A</v>
      </c>
    </row>
    <row r="5215" spans="1:22" x14ac:dyDescent="0.25">
      <c r="A5215" s="100" t="s">
        <v>592</v>
      </c>
      <c r="B5215" s="77">
        <v>0.59630000000000005</v>
      </c>
      <c r="C5215" s="77">
        <v>16</v>
      </c>
      <c r="D5215" s="87" t="s">
        <v>47</v>
      </c>
      <c r="J5215" s="6">
        <v>1</v>
      </c>
      <c r="K5215" s="6"/>
      <c r="L5215" s="6"/>
      <c r="M5215" s="6"/>
      <c r="N5215" s="6"/>
      <c r="O5215" s="6"/>
      <c r="P5215" s="6"/>
      <c r="Q5215" s="6"/>
      <c r="R5215" s="6"/>
      <c r="S5215" s="6"/>
      <c r="T5215" s="6"/>
      <c r="U5215" s="6"/>
      <c r="V5215" s="6"/>
    </row>
    <row r="5216" spans="1:22" x14ac:dyDescent="0.25">
      <c r="A5216" s="79"/>
      <c r="J5216" s="6">
        <v>2</v>
      </c>
      <c r="K5216" s="6"/>
      <c r="L5216" s="6"/>
      <c r="M5216" s="6"/>
      <c r="N5216" s="6"/>
      <c r="O5216" s="6"/>
      <c r="P5216" s="6"/>
      <c r="Q5216" s="6"/>
      <c r="R5216" s="6"/>
      <c r="S5216" s="6"/>
      <c r="T5216" s="6"/>
      <c r="U5216" s="6"/>
      <c r="V5216" s="6"/>
    </row>
    <row r="5217" spans="1:22" x14ac:dyDescent="0.25">
      <c r="A5217" s="79"/>
      <c r="J5217" s="6">
        <v>3</v>
      </c>
      <c r="K5217" s="6"/>
      <c r="L5217" s="6"/>
      <c r="M5217" s="6"/>
      <c r="N5217" s="6"/>
      <c r="O5217" s="6"/>
      <c r="P5217" s="6"/>
      <c r="Q5217" s="6"/>
      <c r="R5217" s="6"/>
      <c r="S5217" s="6"/>
      <c r="T5217" s="6"/>
      <c r="U5217" s="6"/>
      <c r="V5217" s="6"/>
    </row>
    <row r="5218" spans="1:22" x14ac:dyDescent="0.25">
      <c r="J5218" s="6">
        <v>4</v>
      </c>
      <c r="K5218" s="6"/>
      <c r="L5218" s="6"/>
      <c r="M5218" s="6"/>
      <c r="N5218" s="6"/>
      <c r="O5218" s="6"/>
      <c r="P5218" s="6"/>
      <c r="Q5218" s="6"/>
      <c r="R5218" s="6"/>
      <c r="S5218" s="6"/>
      <c r="T5218" s="6"/>
      <c r="U5218" s="6"/>
      <c r="V5218" s="6"/>
    </row>
    <row r="5219" spans="1:22" x14ac:dyDescent="0.25">
      <c r="A5219" s="80"/>
      <c r="J5219" s="6">
        <v>5</v>
      </c>
      <c r="K5219" s="6"/>
      <c r="L5219" s="6"/>
      <c r="M5219" s="6"/>
      <c r="N5219" s="6"/>
      <c r="O5219" s="6"/>
      <c r="P5219" s="6"/>
      <c r="Q5219" s="6"/>
      <c r="R5219" s="6"/>
      <c r="S5219" s="6"/>
      <c r="T5219" s="6"/>
      <c r="U5219" s="6"/>
      <c r="V5219" s="6"/>
    </row>
    <row r="5220" spans="1:22" ht="31.5" x14ac:dyDescent="0.25">
      <c r="A5220" s="64" t="s">
        <v>590</v>
      </c>
      <c r="J5220" s="6">
        <v>6</v>
      </c>
      <c r="K5220" s="6"/>
      <c r="L5220" s="6"/>
      <c r="M5220" s="6"/>
      <c r="N5220" s="6"/>
      <c r="O5220" s="6"/>
      <c r="P5220" s="6"/>
      <c r="Q5220" s="6"/>
      <c r="R5220" s="6"/>
      <c r="S5220" s="6"/>
      <c r="T5220" s="6"/>
      <c r="U5220" s="6"/>
      <c r="V5220" s="6"/>
    </row>
    <row r="5221" spans="1:22" x14ac:dyDescent="0.25">
      <c r="A5221" s="79"/>
      <c r="J5221" s="6">
        <v>7</v>
      </c>
      <c r="K5221" s="6"/>
      <c r="L5221" s="6"/>
      <c r="M5221" s="6"/>
      <c r="N5221" s="6"/>
      <c r="O5221" s="6"/>
      <c r="P5221" s="6"/>
      <c r="Q5221" s="6"/>
      <c r="R5221" s="6"/>
      <c r="S5221" s="6"/>
      <c r="T5221" s="6"/>
      <c r="U5221" s="6"/>
      <c r="V5221" s="6"/>
    </row>
    <row r="5222" spans="1:22" ht="25.5" x14ac:dyDescent="0.25">
      <c r="A5222" s="81" t="s">
        <v>595</v>
      </c>
      <c r="J5222" s="6">
        <v>8</v>
      </c>
      <c r="K5222" s="6"/>
      <c r="L5222" s="6"/>
      <c r="M5222" s="6"/>
      <c r="N5222" s="6"/>
      <c r="O5222" s="6"/>
      <c r="P5222" s="6"/>
      <c r="Q5222" s="6"/>
      <c r="R5222" s="6"/>
      <c r="S5222" s="6"/>
      <c r="T5222" s="6"/>
      <c r="U5222" s="6"/>
      <c r="V5222" s="6"/>
    </row>
    <row r="5223" spans="1:22" x14ac:dyDescent="0.25">
      <c r="A5223" s="81"/>
      <c r="J5223" s="6">
        <v>9</v>
      </c>
      <c r="K5223" s="6"/>
      <c r="L5223" s="6"/>
      <c r="M5223" s="6"/>
      <c r="N5223" s="6"/>
      <c r="O5223" s="6"/>
      <c r="P5223" s="6"/>
      <c r="Q5223" s="6"/>
      <c r="R5223" s="6"/>
      <c r="S5223" s="6"/>
      <c r="T5223" s="6"/>
      <c r="U5223" s="6"/>
      <c r="V5223" s="6"/>
    </row>
    <row r="5224" spans="1:22" x14ac:dyDescent="0.25">
      <c r="A5224" s="65"/>
      <c r="J5224" s="6">
        <v>10</v>
      </c>
      <c r="K5224" s="6"/>
      <c r="L5224" s="6"/>
      <c r="M5224" s="6"/>
      <c r="N5224" s="6"/>
      <c r="O5224" s="6"/>
      <c r="P5224" s="6"/>
      <c r="Q5224" s="6"/>
      <c r="R5224" s="6"/>
      <c r="S5224" s="6"/>
      <c r="T5224" s="6"/>
      <c r="U5224" s="6"/>
      <c r="V5224" s="6"/>
    </row>
    <row r="5225" spans="1:22" x14ac:dyDescent="0.25">
      <c r="A5225" s="65"/>
      <c r="J5225" s="6">
        <v>11</v>
      </c>
      <c r="K5225" s="6"/>
      <c r="L5225" s="6"/>
      <c r="M5225" s="6"/>
      <c r="N5225" s="6"/>
      <c r="O5225" s="6"/>
      <c r="P5225" s="6"/>
      <c r="Q5225" s="6"/>
      <c r="R5225" s="6"/>
      <c r="S5225" s="6"/>
      <c r="T5225" s="6"/>
      <c r="U5225" s="6"/>
      <c r="V5225" s="6"/>
    </row>
    <row r="5226" spans="1:22" x14ac:dyDescent="0.25">
      <c r="A5226" s="79"/>
      <c r="J5226" s="6">
        <v>12</v>
      </c>
      <c r="K5226" s="6"/>
      <c r="L5226" s="6"/>
      <c r="M5226" s="6"/>
      <c r="N5226" s="6"/>
      <c r="O5226" s="6"/>
      <c r="P5226" s="6"/>
      <c r="Q5226" s="6"/>
      <c r="R5226" s="6"/>
      <c r="S5226" s="6"/>
      <c r="T5226" s="6"/>
      <c r="U5226" s="6"/>
      <c r="V5226" s="6"/>
    </row>
    <row r="5227" spans="1:22" x14ac:dyDescent="0.25">
      <c r="A5227" s="79"/>
      <c r="J5227" s="6">
        <v>13</v>
      </c>
      <c r="K5227" s="6"/>
      <c r="L5227" s="6"/>
      <c r="M5227" s="6"/>
      <c r="N5227" s="6"/>
      <c r="O5227" s="6"/>
      <c r="P5227" s="6"/>
      <c r="Q5227" s="6"/>
      <c r="R5227" s="6"/>
      <c r="S5227" s="6"/>
      <c r="T5227" s="6"/>
      <c r="U5227" s="6"/>
      <c r="V5227" s="6"/>
    </row>
    <row r="5228" spans="1:22" x14ac:dyDescent="0.25">
      <c r="J5228" s="6">
        <v>14</v>
      </c>
      <c r="K5228" s="6"/>
      <c r="L5228" s="6"/>
      <c r="M5228" s="6"/>
      <c r="N5228" s="6"/>
      <c r="O5228" s="6"/>
      <c r="P5228" s="6"/>
      <c r="Q5228" s="6"/>
      <c r="R5228" s="6"/>
      <c r="S5228" s="6"/>
      <c r="T5228" s="6"/>
      <c r="U5228" s="6"/>
      <c r="V5228" s="6"/>
    </row>
    <row r="5229" spans="1:22" x14ac:dyDescent="0.25">
      <c r="A5229" s="80"/>
      <c r="J5229" s="6">
        <v>15</v>
      </c>
      <c r="K5229" s="6"/>
      <c r="L5229" s="6"/>
      <c r="M5229" s="6"/>
      <c r="N5229" s="6"/>
      <c r="O5229" s="6"/>
      <c r="P5229" s="6"/>
      <c r="Q5229" s="6"/>
      <c r="R5229" s="6"/>
      <c r="S5229" s="6"/>
      <c r="T5229" s="6"/>
      <c r="U5229" s="6"/>
      <c r="V5229" s="6"/>
    </row>
    <row r="5230" spans="1:22" ht="31.5" x14ac:dyDescent="0.25">
      <c r="A5230" s="64" t="s">
        <v>590</v>
      </c>
      <c r="J5230" s="6">
        <v>16</v>
      </c>
      <c r="K5230" s="6"/>
      <c r="L5230" s="6"/>
      <c r="M5230" s="6"/>
      <c r="N5230" s="6"/>
      <c r="O5230" s="6"/>
      <c r="P5230" s="6"/>
      <c r="Q5230" s="6"/>
      <c r="R5230" s="6"/>
      <c r="S5230" s="6"/>
      <c r="T5230" s="6"/>
      <c r="U5230" s="6"/>
      <c r="V5230" s="6"/>
    </row>
    <row r="5231" spans="1:22" x14ac:dyDescent="0.25">
      <c r="A5231" s="79"/>
      <c r="J5231" s="6">
        <v>17</v>
      </c>
      <c r="K5231" s="6"/>
      <c r="L5231" s="6"/>
      <c r="M5231" s="6"/>
      <c r="N5231" s="6"/>
      <c r="O5231" s="6"/>
      <c r="P5231" s="6"/>
      <c r="Q5231" s="6"/>
      <c r="R5231" s="6"/>
      <c r="S5231" s="6"/>
      <c r="T5231" s="6"/>
      <c r="U5231" s="6"/>
      <c r="V5231" s="6"/>
    </row>
    <row r="5232" spans="1:22" ht="25.5" x14ac:dyDescent="0.25">
      <c r="A5232" s="81" t="s">
        <v>595</v>
      </c>
      <c r="J5232" s="6">
        <v>18</v>
      </c>
      <c r="K5232" s="6"/>
      <c r="L5232" s="6"/>
      <c r="M5232" s="6"/>
      <c r="N5232" s="6"/>
      <c r="O5232" s="6"/>
      <c r="P5232" s="6"/>
      <c r="Q5232" s="6"/>
      <c r="R5232" s="6"/>
      <c r="S5232" s="6"/>
      <c r="T5232" s="6"/>
      <c r="U5232" s="6"/>
      <c r="V5232" s="6"/>
    </row>
    <row r="5233" spans="1:22" x14ac:dyDescent="0.25">
      <c r="A5233" s="81"/>
      <c r="J5233" s="6">
        <v>19</v>
      </c>
      <c r="K5233" s="6"/>
      <c r="L5233" s="6"/>
      <c r="M5233" s="6"/>
      <c r="N5233" s="6"/>
      <c r="O5233" s="6"/>
      <c r="P5233" s="6"/>
      <c r="Q5233" s="6"/>
      <c r="R5233" s="6"/>
      <c r="S5233" s="6"/>
      <c r="T5233" s="6"/>
      <c r="U5233" s="6"/>
      <c r="V5233" s="6"/>
    </row>
    <row r="5234" spans="1:22" ht="89.25" x14ac:dyDescent="0.25">
      <c r="A5234" s="81" t="s">
        <v>946</v>
      </c>
      <c r="J5234" s="6">
        <v>20</v>
      </c>
      <c r="K5234" s="6"/>
      <c r="L5234" s="6"/>
      <c r="M5234" s="6"/>
      <c r="N5234" s="6"/>
      <c r="O5234" s="6"/>
      <c r="P5234" s="6"/>
      <c r="Q5234" s="6"/>
      <c r="R5234" s="6"/>
      <c r="S5234" s="6"/>
      <c r="T5234" s="6"/>
      <c r="U5234" s="6"/>
      <c r="V5234" s="6"/>
    </row>
    <row r="5235" spans="1:22" x14ac:dyDescent="0.25">
      <c r="A5235" s="65"/>
      <c r="J5235" s="6">
        <v>21</v>
      </c>
      <c r="K5235" s="6"/>
      <c r="L5235" s="6"/>
      <c r="M5235" s="6"/>
      <c r="N5235" s="6"/>
      <c r="O5235" s="6"/>
      <c r="P5235" s="6"/>
      <c r="Q5235" s="6"/>
      <c r="R5235" s="6"/>
      <c r="S5235" s="6"/>
      <c r="T5235" s="6"/>
      <c r="U5235" s="6"/>
      <c r="V5235" s="6"/>
    </row>
    <row r="5236" spans="1:22" x14ac:dyDescent="0.25">
      <c r="A5236" s="65"/>
      <c r="J5236" s="6">
        <v>22</v>
      </c>
      <c r="K5236" s="6"/>
      <c r="L5236" s="6"/>
      <c r="M5236" s="6"/>
      <c r="N5236" s="6"/>
      <c r="O5236" s="6"/>
      <c r="P5236" s="6"/>
      <c r="Q5236" s="6"/>
      <c r="R5236" s="6"/>
      <c r="S5236" s="6"/>
      <c r="T5236" s="6"/>
      <c r="U5236" s="6"/>
      <c r="V5236" s="6"/>
    </row>
    <row r="5237" spans="1:22" ht="140.25" x14ac:dyDescent="0.25">
      <c r="A5237" s="96" t="s">
        <v>624</v>
      </c>
      <c r="B5237" s="97" t="s">
        <v>625</v>
      </c>
      <c r="J5237" s="6">
        <v>23</v>
      </c>
      <c r="K5237" s="6"/>
      <c r="L5237" s="6"/>
      <c r="M5237" s="6"/>
      <c r="N5237" s="6"/>
      <c r="O5237" s="6"/>
      <c r="P5237" s="6"/>
      <c r="Q5237" s="6"/>
      <c r="R5237" s="6"/>
      <c r="S5237" s="6"/>
      <c r="T5237" s="6"/>
      <c r="U5237" s="6"/>
      <c r="V5237" s="6"/>
    </row>
    <row r="5238" spans="1:22" ht="15.75" thickBot="1" x14ac:dyDescent="0.3">
      <c r="A5238" s="65"/>
      <c r="J5238" s="6">
        <v>24</v>
      </c>
      <c r="K5238" s="6"/>
      <c r="L5238" s="6"/>
      <c r="M5238" s="6"/>
      <c r="N5238" s="6"/>
      <c r="O5238" s="6"/>
      <c r="P5238" s="6"/>
      <c r="Q5238" s="6"/>
      <c r="R5238" s="6"/>
      <c r="S5238" s="6"/>
      <c r="T5238" s="6"/>
      <c r="U5238" s="6"/>
      <c r="V5238" s="6"/>
    </row>
    <row r="5239" spans="1:22" ht="15.75" thickBot="1" x14ac:dyDescent="0.3">
      <c r="A5239" s="88" t="s">
        <v>626</v>
      </c>
      <c r="B5239" s="89">
        <v>0.05</v>
      </c>
      <c r="J5239" s="6">
        <v>25</v>
      </c>
      <c r="K5239" s="6"/>
      <c r="L5239" s="6"/>
      <c r="M5239" s="6"/>
      <c r="N5239" s="6"/>
      <c r="O5239" s="6"/>
      <c r="P5239" s="6"/>
      <c r="Q5239" s="6"/>
      <c r="R5239" s="6"/>
      <c r="S5239" s="6"/>
      <c r="T5239" s="6"/>
      <c r="U5239" s="6"/>
      <c r="V5239" s="6"/>
    </row>
    <row r="5240" spans="1:22" ht="39" thickBot="1" x14ac:dyDescent="0.3">
      <c r="A5240" s="110" t="s">
        <v>627</v>
      </c>
      <c r="B5240" s="74">
        <v>18</v>
      </c>
      <c r="J5240" s="6">
        <v>26</v>
      </c>
      <c r="K5240" s="6"/>
      <c r="L5240" s="6"/>
      <c r="M5240" s="6"/>
      <c r="N5240" s="6"/>
      <c r="O5240" s="6"/>
      <c r="P5240" s="6"/>
      <c r="Q5240" s="6"/>
      <c r="R5240" s="6"/>
      <c r="S5240" s="6"/>
      <c r="T5240" s="6"/>
      <c r="U5240" s="6"/>
      <c r="V5240" s="6"/>
    </row>
    <row r="5241" spans="1:22" ht="39" thickBot="1" x14ac:dyDescent="0.3">
      <c r="A5241" s="110" t="s">
        <v>628</v>
      </c>
      <c r="B5241" s="74">
        <v>0.119661</v>
      </c>
      <c r="J5241" s="6">
        <v>27</v>
      </c>
      <c r="K5241" s="6"/>
      <c r="L5241" s="6"/>
      <c r="M5241" s="6"/>
      <c r="N5241" s="6"/>
      <c r="O5241" s="6"/>
      <c r="P5241" s="6"/>
      <c r="Q5241" s="6"/>
      <c r="R5241" s="6"/>
      <c r="S5241" s="6"/>
      <c r="T5241" s="6"/>
      <c r="U5241" s="6"/>
      <c r="V5241" s="6"/>
    </row>
    <row r="5242" spans="1:22" ht="64.5" thickBot="1" x14ac:dyDescent="0.3">
      <c r="A5242" s="110" t="s">
        <v>629</v>
      </c>
      <c r="B5242" s="74">
        <v>2.97105</v>
      </c>
      <c r="J5242" s="6">
        <v>28</v>
      </c>
      <c r="K5242" s="6"/>
      <c r="L5242" s="6"/>
      <c r="M5242" s="6"/>
      <c r="N5242" s="6"/>
      <c r="O5242" s="6"/>
      <c r="P5242" s="6"/>
      <c r="Q5242" s="6"/>
      <c r="R5242" s="6"/>
      <c r="S5242" s="6"/>
      <c r="T5242" s="6"/>
      <c r="U5242" s="6"/>
      <c r="V5242" s="6"/>
    </row>
    <row r="5243" spans="1:22" ht="38.25" x14ac:dyDescent="0.25">
      <c r="A5243" s="109" t="s">
        <v>630</v>
      </c>
      <c r="B5243" s="78">
        <v>0.25690000000000002</v>
      </c>
      <c r="J5243" s="6">
        <v>29</v>
      </c>
      <c r="K5243" s="6"/>
      <c r="L5243" s="6"/>
      <c r="M5243" s="6"/>
      <c r="N5243" s="6"/>
      <c r="O5243" s="6"/>
      <c r="P5243" s="6"/>
      <c r="Q5243" s="6"/>
      <c r="R5243" s="6"/>
      <c r="S5243" s="6"/>
      <c r="T5243" s="6"/>
      <c r="U5243" s="6"/>
      <c r="V5243" s="6"/>
    </row>
    <row r="5244" spans="1:22" ht="15.75" thickBot="1" x14ac:dyDescent="0.3">
      <c r="A5244" s="65"/>
      <c r="J5244" s="6">
        <v>30</v>
      </c>
      <c r="K5244" s="6"/>
      <c r="L5244" s="6"/>
      <c r="M5244" s="6"/>
      <c r="N5244" s="6"/>
      <c r="O5244" s="6"/>
      <c r="P5244" s="6"/>
      <c r="Q5244" s="6"/>
      <c r="R5244" s="6"/>
      <c r="S5244" s="6"/>
      <c r="T5244" s="6"/>
      <c r="U5244" s="6"/>
      <c r="V5244" s="6"/>
    </row>
    <row r="5245" spans="1:22" x14ac:dyDescent="0.25">
      <c r="A5245" s="254" t="s">
        <v>631</v>
      </c>
      <c r="B5245" s="255"/>
      <c r="C5245" s="255"/>
      <c r="D5245" s="255"/>
      <c r="J5245" s="6">
        <v>31</v>
      </c>
      <c r="K5245" s="6"/>
      <c r="L5245" s="6"/>
      <c r="M5245" s="6"/>
      <c r="N5245" s="6"/>
      <c r="O5245" s="6"/>
      <c r="P5245" s="6"/>
      <c r="Q5245" s="6"/>
      <c r="R5245" s="6"/>
      <c r="S5245" s="6"/>
      <c r="T5245" s="6"/>
      <c r="U5245" s="6"/>
      <c r="V5245" s="6"/>
    </row>
    <row r="5246" spans="1:22" x14ac:dyDescent="0.25">
      <c r="A5246" s="262" t="s">
        <v>632</v>
      </c>
      <c r="B5246" s="263"/>
      <c r="C5246" s="263"/>
      <c r="D5246" s="263"/>
      <c r="J5246" s="6">
        <v>32</v>
      </c>
      <c r="K5246" s="6"/>
      <c r="L5246" s="6"/>
      <c r="M5246" s="6"/>
      <c r="N5246" s="6"/>
      <c r="O5246" s="6"/>
      <c r="P5246" s="6"/>
      <c r="Q5246" s="6"/>
      <c r="R5246" s="6"/>
      <c r="S5246" s="6"/>
      <c r="T5246" s="6"/>
      <c r="U5246" s="6"/>
      <c r="V5246" s="6"/>
    </row>
    <row r="5247" spans="1:22" ht="15.75" thickBot="1" x14ac:dyDescent="0.3">
      <c r="A5247" s="256" t="s">
        <v>633</v>
      </c>
      <c r="B5247" s="257"/>
      <c r="C5247" s="257"/>
      <c r="D5247" s="257"/>
      <c r="J5247" s="6">
        <v>33</v>
      </c>
      <c r="K5247" s="6"/>
      <c r="L5247" s="6"/>
      <c r="M5247" s="6"/>
      <c r="N5247" s="6"/>
      <c r="O5247" s="6"/>
      <c r="P5247" s="6"/>
      <c r="Q5247" s="6"/>
      <c r="R5247" s="6"/>
      <c r="S5247" s="6"/>
      <c r="T5247" s="6"/>
      <c r="U5247" s="6"/>
      <c r="V5247" s="6"/>
    </row>
    <row r="5248" spans="1:22" ht="27" thickBot="1" x14ac:dyDescent="0.3">
      <c r="A5248" s="98" t="s">
        <v>634</v>
      </c>
      <c r="B5248" s="83" t="s">
        <v>635</v>
      </c>
      <c r="C5248" s="83" t="s">
        <v>566</v>
      </c>
      <c r="D5248" s="85" t="s">
        <v>592</v>
      </c>
      <c r="K5248" s="121" t="s">
        <v>1123</v>
      </c>
      <c r="L5248" s="121" t="s">
        <v>1124</v>
      </c>
      <c r="M5248" s="121" t="str">
        <f>A5234</f>
        <v>Prueba del rango estudentizado de Tukey (HSD) para PFCCM6</v>
      </c>
      <c r="N5248" s="120"/>
      <c r="S5248" s="122" t="str">
        <f>K5248</f>
        <v>Factor</v>
      </c>
      <c r="T5248" s="122" t="str">
        <f>L5248</f>
        <v>Nivel</v>
      </c>
      <c r="U5248" s="114"/>
      <c r="V5248" s="123"/>
    </row>
    <row r="5249" spans="1:22" ht="16.5" thickBot="1" x14ac:dyDescent="0.3">
      <c r="A5249" s="99" t="s">
        <v>592</v>
      </c>
      <c r="B5249" s="68">
        <v>0.63439999999999996</v>
      </c>
      <c r="C5249" s="68">
        <v>16</v>
      </c>
      <c r="D5249" s="86" t="s">
        <v>45</v>
      </c>
      <c r="J5249" s="6"/>
      <c r="K5249" s="228" t="s">
        <v>1125</v>
      </c>
      <c r="L5249" s="124" t="str">
        <f>D5249</f>
        <v>Con</v>
      </c>
      <c r="M5249" s="125">
        <f>B5249</f>
        <v>0.63439999999999996</v>
      </c>
      <c r="N5249" s="125" t="str">
        <f>A5249</f>
        <v>A</v>
      </c>
      <c r="S5249" s="230" t="str">
        <f>K5249</f>
        <v>Enmienda (A)</v>
      </c>
      <c r="T5249" s="126" t="str">
        <f>L5249</f>
        <v>Con</v>
      </c>
      <c r="U5249" s="127">
        <f>M5249</f>
        <v>0.63439999999999996</v>
      </c>
      <c r="V5249" s="128" t="str">
        <f>N5249</f>
        <v>A</v>
      </c>
    </row>
    <row r="5250" spans="1:22" ht="16.5" thickBot="1" x14ac:dyDescent="0.3">
      <c r="A5250" s="99" t="s">
        <v>592</v>
      </c>
      <c r="B5250" s="68"/>
      <c r="C5250" s="68"/>
      <c r="D5250" s="86"/>
      <c r="J5250" s="6"/>
      <c r="K5250" s="229"/>
      <c r="L5250" s="124" t="str">
        <f>D5251</f>
        <v>Sin</v>
      </c>
      <c r="M5250" s="125">
        <f>B5251</f>
        <v>0.52249999999999996</v>
      </c>
      <c r="N5250" s="125" t="str">
        <f>A5251</f>
        <v>A</v>
      </c>
      <c r="S5250" s="227"/>
      <c r="T5250" s="129" t="str">
        <f>L5250</f>
        <v>Sin</v>
      </c>
      <c r="U5250" s="130">
        <f>M5250</f>
        <v>0.52249999999999996</v>
      </c>
      <c r="V5250" s="131" t="str">
        <f>N5250</f>
        <v>A</v>
      </c>
    </row>
    <row r="5251" spans="1:22" x14ac:dyDescent="0.25">
      <c r="A5251" s="100" t="s">
        <v>592</v>
      </c>
      <c r="B5251" s="77">
        <v>0.52249999999999996</v>
      </c>
      <c r="C5251" s="77">
        <v>16</v>
      </c>
      <c r="D5251" s="87" t="s">
        <v>47</v>
      </c>
      <c r="J5251" s="6">
        <v>1</v>
      </c>
      <c r="K5251" s="6"/>
      <c r="L5251" s="6"/>
      <c r="M5251" s="6"/>
      <c r="N5251" s="6"/>
      <c r="O5251" s="6"/>
      <c r="P5251" s="6"/>
      <c r="Q5251" s="6"/>
      <c r="R5251" s="6"/>
      <c r="S5251" s="6"/>
      <c r="T5251" s="6"/>
      <c r="U5251" s="6"/>
      <c r="V5251" s="6"/>
    </row>
    <row r="5252" spans="1:22" x14ac:dyDescent="0.25">
      <c r="A5252" s="79"/>
      <c r="J5252" s="6">
        <v>2</v>
      </c>
      <c r="K5252" s="6"/>
      <c r="L5252" s="6"/>
      <c r="M5252" s="6"/>
      <c r="N5252" s="6"/>
      <c r="O5252" s="6"/>
      <c r="P5252" s="6"/>
      <c r="Q5252" s="6"/>
      <c r="R5252" s="6"/>
      <c r="S5252" s="6"/>
      <c r="T5252" s="6"/>
      <c r="U5252" s="6"/>
      <c r="V5252" s="6"/>
    </row>
    <row r="5253" spans="1:22" x14ac:dyDescent="0.25">
      <c r="A5253" s="79"/>
      <c r="J5253" s="6">
        <v>3</v>
      </c>
      <c r="K5253" s="6"/>
      <c r="L5253" s="6"/>
      <c r="M5253" s="6"/>
      <c r="N5253" s="6"/>
      <c r="O5253" s="6"/>
      <c r="P5253" s="6"/>
      <c r="Q5253" s="6"/>
      <c r="R5253" s="6"/>
      <c r="S5253" s="6"/>
      <c r="T5253" s="6"/>
      <c r="U5253" s="6"/>
      <c r="V5253" s="6"/>
    </row>
    <row r="5254" spans="1:22" x14ac:dyDescent="0.25">
      <c r="J5254" s="6">
        <v>4</v>
      </c>
      <c r="K5254" s="6"/>
      <c r="L5254" s="6"/>
      <c r="M5254" s="6"/>
      <c r="N5254" s="6"/>
      <c r="O5254" s="6"/>
      <c r="P5254" s="6"/>
      <c r="Q5254" s="6"/>
      <c r="R5254" s="6"/>
      <c r="S5254" s="6"/>
      <c r="T5254" s="6"/>
      <c r="U5254" s="6"/>
      <c r="V5254" s="6"/>
    </row>
    <row r="5255" spans="1:22" x14ac:dyDescent="0.25">
      <c r="A5255" s="80"/>
      <c r="J5255" s="6">
        <v>5</v>
      </c>
      <c r="K5255" s="6"/>
      <c r="L5255" s="6"/>
      <c r="M5255" s="6"/>
      <c r="N5255" s="6"/>
      <c r="O5255" s="6"/>
      <c r="P5255" s="6"/>
      <c r="Q5255" s="6"/>
      <c r="R5255" s="6"/>
      <c r="S5255" s="6"/>
      <c r="T5255" s="6"/>
      <c r="U5255" s="6"/>
      <c r="V5255" s="6"/>
    </row>
    <row r="5256" spans="1:22" ht="31.5" x14ac:dyDescent="0.25">
      <c r="A5256" s="64" t="s">
        <v>590</v>
      </c>
      <c r="J5256" s="6">
        <v>6</v>
      </c>
      <c r="K5256" s="6"/>
      <c r="L5256" s="6"/>
      <c r="M5256" s="6"/>
      <c r="N5256" s="6"/>
      <c r="O5256" s="6"/>
      <c r="P5256" s="6"/>
      <c r="Q5256" s="6"/>
      <c r="R5256" s="6"/>
      <c r="S5256" s="6"/>
      <c r="T5256" s="6"/>
      <c r="U5256" s="6"/>
      <c r="V5256" s="6"/>
    </row>
    <row r="5257" spans="1:22" x14ac:dyDescent="0.25">
      <c r="A5257" s="79"/>
      <c r="J5257" s="6">
        <v>7</v>
      </c>
      <c r="K5257" s="6"/>
      <c r="L5257" s="6"/>
      <c r="M5257" s="6"/>
      <c r="N5257" s="6"/>
      <c r="O5257" s="6"/>
      <c r="P5257" s="6"/>
      <c r="Q5257" s="6"/>
      <c r="R5257" s="6"/>
      <c r="S5257" s="6"/>
      <c r="T5257" s="6"/>
      <c r="U5257" s="6"/>
      <c r="V5257" s="6"/>
    </row>
    <row r="5258" spans="1:22" ht="25.5" x14ac:dyDescent="0.25">
      <c r="A5258" s="81" t="s">
        <v>595</v>
      </c>
      <c r="J5258" s="6">
        <v>8</v>
      </c>
      <c r="K5258" s="6"/>
      <c r="L5258" s="6"/>
      <c r="M5258" s="6"/>
      <c r="N5258" s="6"/>
      <c r="O5258" s="6"/>
      <c r="P5258" s="6"/>
      <c r="Q5258" s="6"/>
      <c r="R5258" s="6"/>
      <c r="S5258" s="6"/>
      <c r="T5258" s="6"/>
      <c r="U5258" s="6"/>
      <c r="V5258" s="6"/>
    </row>
    <row r="5259" spans="1:22" x14ac:dyDescent="0.25">
      <c r="A5259" s="81"/>
      <c r="J5259" s="6">
        <v>9</v>
      </c>
      <c r="K5259" s="6"/>
      <c r="L5259" s="6"/>
      <c r="M5259" s="6"/>
      <c r="N5259" s="6"/>
      <c r="O5259" s="6"/>
      <c r="P5259" s="6"/>
      <c r="Q5259" s="6"/>
      <c r="R5259" s="6"/>
      <c r="S5259" s="6"/>
      <c r="T5259" s="6"/>
      <c r="U5259" s="6"/>
      <c r="V5259" s="6"/>
    </row>
    <row r="5260" spans="1:22" x14ac:dyDescent="0.25">
      <c r="A5260" s="65"/>
      <c r="J5260" s="6">
        <v>10</v>
      </c>
      <c r="K5260" s="6"/>
      <c r="L5260" s="6"/>
      <c r="M5260" s="6"/>
      <c r="N5260" s="6"/>
      <c r="O5260" s="6"/>
      <c r="P5260" s="6"/>
      <c r="Q5260" s="6"/>
      <c r="R5260" s="6"/>
      <c r="S5260" s="6"/>
      <c r="T5260" s="6"/>
      <c r="U5260" s="6"/>
      <c r="V5260" s="6"/>
    </row>
    <row r="5261" spans="1:22" x14ac:dyDescent="0.25">
      <c r="A5261" s="65"/>
      <c r="J5261" s="6">
        <v>11</v>
      </c>
      <c r="K5261" s="6"/>
      <c r="L5261" s="6"/>
      <c r="M5261" s="6"/>
      <c r="N5261" s="6"/>
      <c r="O5261" s="6"/>
      <c r="P5261" s="6"/>
      <c r="Q5261" s="6"/>
      <c r="R5261" s="6"/>
      <c r="S5261" s="6"/>
      <c r="T5261" s="6"/>
      <c r="U5261" s="6"/>
      <c r="V5261" s="6"/>
    </row>
    <row r="5262" spans="1:22" x14ac:dyDescent="0.25">
      <c r="A5262" s="79"/>
      <c r="J5262" s="6">
        <v>12</v>
      </c>
      <c r="K5262" s="6"/>
      <c r="L5262" s="6"/>
      <c r="M5262" s="6"/>
      <c r="N5262" s="6"/>
      <c r="O5262" s="6"/>
      <c r="P5262" s="6"/>
      <c r="Q5262" s="6"/>
      <c r="R5262" s="6"/>
      <c r="S5262" s="6"/>
      <c r="T5262" s="6"/>
      <c r="U5262" s="6"/>
      <c r="V5262" s="6"/>
    </row>
    <row r="5263" spans="1:22" x14ac:dyDescent="0.25">
      <c r="A5263" s="79"/>
      <c r="J5263" s="6">
        <v>13</v>
      </c>
      <c r="K5263" s="6"/>
      <c r="L5263" s="6"/>
      <c r="M5263" s="6"/>
      <c r="N5263" s="6"/>
      <c r="O5263" s="6"/>
      <c r="P5263" s="6"/>
      <c r="Q5263" s="6"/>
      <c r="R5263" s="6"/>
      <c r="S5263" s="6"/>
      <c r="T5263" s="6"/>
      <c r="U5263" s="6"/>
      <c r="V5263" s="6"/>
    </row>
    <row r="5264" spans="1:22" x14ac:dyDescent="0.25">
      <c r="J5264" s="6">
        <v>14</v>
      </c>
      <c r="K5264" s="6"/>
      <c r="L5264" s="6"/>
      <c r="M5264" s="6"/>
      <c r="N5264" s="6"/>
      <c r="O5264" s="6"/>
      <c r="P5264" s="6"/>
      <c r="Q5264" s="6"/>
      <c r="R5264" s="6"/>
      <c r="S5264" s="6"/>
      <c r="T5264" s="6"/>
      <c r="U5264" s="6"/>
      <c r="V5264" s="6"/>
    </row>
    <row r="5265" spans="1:22" x14ac:dyDescent="0.25">
      <c r="A5265" s="80"/>
      <c r="J5265" s="6">
        <v>15</v>
      </c>
      <c r="K5265" s="6"/>
      <c r="L5265" s="6"/>
      <c r="M5265" s="6"/>
      <c r="N5265" s="6"/>
      <c r="O5265" s="6"/>
      <c r="P5265" s="6"/>
      <c r="Q5265" s="6"/>
      <c r="R5265" s="6"/>
      <c r="S5265" s="6"/>
      <c r="T5265" s="6"/>
      <c r="U5265" s="6"/>
      <c r="V5265" s="6"/>
    </row>
    <row r="5266" spans="1:22" ht="31.5" x14ac:dyDescent="0.25">
      <c r="A5266" s="64" t="s">
        <v>590</v>
      </c>
      <c r="J5266" s="6">
        <v>16</v>
      </c>
      <c r="K5266" s="6"/>
      <c r="L5266" s="6"/>
      <c r="M5266" s="6"/>
      <c r="N5266" s="6"/>
      <c r="O5266" s="6"/>
      <c r="P5266" s="6"/>
      <c r="Q5266" s="6"/>
      <c r="R5266" s="6"/>
      <c r="S5266" s="6"/>
      <c r="T5266" s="6"/>
      <c r="U5266" s="6"/>
      <c r="V5266" s="6"/>
    </row>
    <row r="5267" spans="1:22" x14ac:dyDescent="0.25">
      <c r="A5267" s="79"/>
      <c r="J5267" s="6">
        <v>17</v>
      </c>
      <c r="K5267" s="6"/>
      <c r="L5267" s="6"/>
      <c r="M5267" s="6"/>
      <c r="N5267" s="6"/>
      <c r="O5267" s="6"/>
      <c r="P5267" s="6"/>
      <c r="Q5267" s="6"/>
      <c r="R5267" s="6"/>
      <c r="S5267" s="6"/>
      <c r="T5267" s="6"/>
      <c r="U5267" s="6"/>
      <c r="V5267" s="6"/>
    </row>
    <row r="5268" spans="1:22" ht="25.5" x14ac:dyDescent="0.25">
      <c r="A5268" s="81" t="s">
        <v>595</v>
      </c>
      <c r="J5268" s="6">
        <v>18</v>
      </c>
      <c r="K5268" s="6"/>
      <c r="L5268" s="6"/>
      <c r="M5268" s="6"/>
      <c r="N5268" s="6"/>
      <c r="O5268" s="6"/>
      <c r="P5268" s="6"/>
      <c r="Q5268" s="6"/>
      <c r="R5268" s="6"/>
      <c r="S5268" s="6"/>
      <c r="T5268" s="6"/>
      <c r="U5268" s="6"/>
      <c r="V5268" s="6"/>
    </row>
    <row r="5269" spans="1:22" x14ac:dyDescent="0.25">
      <c r="A5269" s="81"/>
      <c r="J5269" s="6">
        <v>19</v>
      </c>
      <c r="K5269" s="6"/>
      <c r="L5269" s="6"/>
      <c r="M5269" s="6"/>
      <c r="N5269" s="6"/>
      <c r="O5269" s="6"/>
      <c r="P5269" s="6"/>
      <c r="Q5269" s="6"/>
      <c r="R5269" s="6"/>
      <c r="S5269" s="6"/>
      <c r="T5269" s="6"/>
      <c r="U5269" s="6"/>
      <c r="V5269" s="6"/>
    </row>
    <row r="5270" spans="1:22" ht="89.25" x14ac:dyDescent="0.25">
      <c r="A5270" s="81" t="s">
        <v>947</v>
      </c>
      <c r="J5270" s="6">
        <v>20</v>
      </c>
      <c r="K5270" s="6"/>
      <c r="L5270" s="6"/>
      <c r="M5270" s="6"/>
      <c r="N5270" s="6"/>
      <c r="O5270" s="6"/>
      <c r="P5270" s="6"/>
      <c r="Q5270" s="6"/>
      <c r="R5270" s="6"/>
      <c r="S5270" s="6"/>
      <c r="T5270" s="6"/>
      <c r="U5270" s="6"/>
      <c r="V5270" s="6"/>
    </row>
    <row r="5271" spans="1:22" x14ac:dyDescent="0.25">
      <c r="A5271" s="65"/>
      <c r="J5271" s="6">
        <v>21</v>
      </c>
      <c r="K5271" s="6"/>
      <c r="L5271" s="6"/>
      <c r="M5271" s="6"/>
      <c r="N5271" s="6"/>
      <c r="O5271" s="6"/>
      <c r="P5271" s="6"/>
      <c r="Q5271" s="6"/>
      <c r="R5271" s="6"/>
      <c r="S5271" s="6"/>
      <c r="T5271" s="6"/>
      <c r="U5271" s="6"/>
      <c r="V5271" s="6"/>
    </row>
    <row r="5272" spans="1:22" x14ac:dyDescent="0.25">
      <c r="A5272" s="65"/>
      <c r="J5272" s="6">
        <v>22</v>
      </c>
      <c r="K5272" s="6"/>
      <c r="L5272" s="6"/>
      <c r="M5272" s="6"/>
      <c r="N5272" s="6"/>
      <c r="O5272" s="6"/>
      <c r="P5272" s="6"/>
      <c r="Q5272" s="6"/>
      <c r="R5272" s="6"/>
      <c r="S5272" s="6"/>
      <c r="T5272" s="6"/>
      <c r="U5272" s="6"/>
      <c r="V5272" s="6"/>
    </row>
    <row r="5273" spans="1:22" ht="140.25" x14ac:dyDescent="0.25">
      <c r="A5273" s="96" t="s">
        <v>624</v>
      </c>
      <c r="B5273" s="97" t="s">
        <v>625</v>
      </c>
      <c r="J5273" s="6">
        <v>23</v>
      </c>
      <c r="K5273" s="6"/>
      <c r="L5273" s="6"/>
      <c r="M5273" s="6"/>
      <c r="N5273" s="6"/>
      <c r="O5273" s="6"/>
      <c r="P5273" s="6"/>
      <c r="Q5273" s="6"/>
      <c r="R5273" s="6"/>
      <c r="S5273" s="6"/>
      <c r="T5273" s="6"/>
      <c r="U5273" s="6"/>
      <c r="V5273" s="6"/>
    </row>
    <row r="5274" spans="1:22" ht="15.75" thickBot="1" x14ac:dyDescent="0.3">
      <c r="A5274" s="65"/>
      <c r="J5274" s="6">
        <v>24</v>
      </c>
      <c r="K5274" s="6"/>
      <c r="L5274" s="6"/>
      <c r="M5274" s="6"/>
      <c r="N5274" s="6"/>
      <c r="O5274" s="6"/>
      <c r="P5274" s="6"/>
      <c r="Q5274" s="6"/>
      <c r="R5274" s="6"/>
      <c r="S5274" s="6"/>
      <c r="T5274" s="6"/>
      <c r="U5274" s="6"/>
      <c r="V5274" s="6"/>
    </row>
    <row r="5275" spans="1:22" ht="15.75" thickBot="1" x14ac:dyDescent="0.3">
      <c r="A5275" s="88" t="s">
        <v>626</v>
      </c>
      <c r="B5275" s="89">
        <v>0.05</v>
      </c>
      <c r="J5275" s="6">
        <v>25</v>
      </c>
      <c r="K5275" s="6"/>
      <c r="L5275" s="6"/>
      <c r="M5275" s="6"/>
      <c r="N5275" s="6"/>
      <c r="O5275" s="6"/>
      <c r="P5275" s="6"/>
      <c r="Q5275" s="6"/>
      <c r="R5275" s="6"/>
      <c r="S5275" s="6"/>
      <c r="T5275" s="6"/>
      <c r="U5275" s="6"/>
      <c r="V5275" s="6"/>
    </row>
    <row r="5276" spans="1:22" ht="39" thickBot="1" x14ac:dyDescent="0.3">
      <c r="A5276" s="110" t="s">
        <v>627</v>
      </c>
      <c r="B5276" s="74">
        <v>18</v>
      </c>
      <c r="J5276" s="6">
        <v>26</v>
      </c>
      <c r="K5276" s="6"/>
      <c r="L5276" s="6"/>
      <c r="M5276" s="6"/>
      <c r="N5276" s="6"/>
      <c r="O5276" s="6"/>
      <c r="P5276" s="6"/>
      <c r="Q5276" s="6"/>
      <c r="R5276" s="6"/>
      <c r="S5276" s="6"/>
      <c r="T5276" s="6"/>
      <c r="U5276" s="6"/>
      <c r="V5276" s="6"/>
    </row>
    <row r="5277" spans="1:22" ht="39" thickBot="1" x14ac:dyDescent="0.3">
      <c r="A5277" s="110" t="s">
        <v>628</v>
      </c>
      <c r="B5277" s="74">
        <v>329.6472</v>
      </c>
      <c r="J5277" s="6">
        <v>27</v>
      </c>
      <c r="K5277" s="6"/>
      <c r="L5277" s="6"/>
      <c r="M5277" s="6"/>
      <c r="N5277" s="6"/>
      <c r="O5277" s="6"/>
      <c r="P5277" s="6"/>
      <c r="Q5277" s="6"/>
      <c r="R5277" s="6"/>
      <c r="S5277" s="6"/>
      <c r="T5277" s="6"/>
      <c r="U5277" s="6"/>
      <c r="V5277" s="6"/>
    </row>
    <row r="5278" spans="1:22" ht="64.5" thickBot="1" x14ac:dyDescent="0.3">
      <c r="A5278" s="110" t="s">
        <v>629</v>
      </c>
      <c r="B5278" s="74">
        <v>2.97105</v>
      </c>
      <c r="J5278" s="6">
        <v>28</v>
      </c>
      <c r="K5278" s="6"/>
      <c r="L5278" s="6"/>
      <c r="M5278" s="6"/>
      <c r="N5278" s="6"/>
      <c r="O5278" s="6"/>
      <c r="P5278" s="6"/>
      <c r="Q5278" s="6"/>
      <c r="R5278" s="6"/>
      <c r="S5278" s="6"/>
      <c r="T5278" s="6"/>
      <c r="U5278" s="6"/>
      <c r="V5278" s="6"/>
    </row>
    <row r="5279" spans="1:22" ht="38.25" x14ac:dyDescent="0.25">
      <c r="A5279" s="109" t="s">
        <v>630</v>
      </c>
      <c r="B5279" s="78">
        <v>13.486000000000001</v>
      </c>
      <c r="J5279" s="6">
        <v>29</v>
      </c>
      <c r="K5279" s="6"/>
      <c r="L5279" s="6"/>
      <c r="M5279" s="6"/>
      <c r="N5279" s="6"/>
      <c r="O5279" s="6"/>
      <c r="P5279" s="6"/>
      <c r="Q5279" s="6"/>
      <c r="R5279" s="6"/>
      <c r="S5279" s="6"/>
      <c r="T5279" s="6"/>
      <c r="U5279" s="6"/>
      <c r="V5279" s="6"/>
    </row>
    <row r="5280" spans="1:22" ht="15.75" thickBot="1" x14ac:dyDescent="0.3">
      <c r="A5280" s="65"/>
      <c r="J5280" s="6">
        <v>30</v>
      </c>
      <c r="K5280" s="6"/>
      <c r="L5280" s="6"/>
      <c r="M5280" s="6"/>
      <c r="N5280" s="6"/>
      <c r="O5280" s="6"/>
      <c r="P5280" s="6"/>
      <c r="Q5280" s="6"/>
      <c r="R5280" s="6"/>
      <c r="S5280" s="6"/>
      <c r="T5280" s="6"/>
      <c r="U5280" s="6"/>
      <c r="V5280" s="6"/>
    </row>
    <row r="5281" spans="1:51" x14ac:dyDescent="0.25">
      <c r="A5281" s="254" t="s">
        <v>631</v>
      </c>
      <c r="B5281" s="255"/>
      <c r="C5281" s="255"/>
      <c r="D5281" s="255"/>
      <c r="J5281" s="6">
        <v>31</v>
      </c>
      <c r="K5281" s="6"/>
      <c r="L5281" s="6"/>
      <c r="M5281" s="6"/>
      <c r="N5281" s="6"/>
      <c r="O5281" s="6"/>
      <c r="P5281" s="6"/>
      <c r="Q5281" s="6"/>
      <c r="R5281" s="6"/>
      <c r="S5281" s="6"/>
      <c r="T5281" s="6"/>
      <c r="U5281" s="6"/>
      <c r="V5281" s="6"/>
    </row>
    <row r="5282" spans="1:51" x14ac:dyDescent="0.25">
      <c r="A5282" s="262" t="s">
        <v>632</v>
      </c>
      <c r="B5282" s="263"/>
      <c r="C5282" s="263"/>
      <c r="D5282" s="263"/>
      <c r="J5282" s="6">
        <v>32</v>
      </c>
      <c r="K5282" s="6"/>
      <c r="L5282" s="6"/>
      <c r="M5282" s="6"/>
      <c r="N5282" s="6"/>
      <c r="O5282" s="6"/>
      <c r="P5282" s="6"/>
      <c r="Q5282" s="6"/>
      <c r="R5282" s="6"/>
      <c r="S5282" s="6"/>
      <c r="T5282" s="6"/>
      <c r="U5282" s="6"/>
      <c r="V5282" s="6"/>
    </row>
    <row r="5283" spans="1:51" ht="15.75" thickBot="1" x14ac:dyDescent="0.3">
      <c r="A5283" s="256" t="s">
        <v>633</v>
      </c>
      <c r="B5283" s="257"/>
      <c r="C5283" s="257"/>
      <c r="D5283" s="257"/>
      <c r="J5283" s="6">
        <v>33</v>
      </c>
      <c r="K5283" s="6"/>
      <c r="L5283" s="6"/>
      <c r="M5283" s="6"/>
      <c r="N5283" s="6"/>
      <c r="O5283" s="6"/>
      <c r="P5283" s="6"/>
      <c r="Q5283" s="6"/>
      <c r="R5283" s="6"/>
      <c r="S5283" s="6"/>
      <c r="T5283" s="6"/>
      <c r="U5283" s="6"/>
      <c r="V5283" s="6"/>
      <c r="W5283" s="160"/>
      <c r="X5283" s="160"/>
      <c r="Y5283" s="160"/>
      <c r="Z5283" s="160"/>
      <c r="AA5283" s="160"/>
      <c r="AB5283" s="160"/>
      <c r="AC5283" s="160"/>
      <c r="AD5283" s="160"/>
      <c r="AE5283" s="160"/>
      <c r="AF5283" s="160"/>
      <c r="AG5283" s="160"/>
      <c r="AH5283" s="160"/>
      <c r="AI5283" s="160"/>
      <c r="AJ5283" s="160"/>
      <c r="AK5283" s="160"/>
      <c r="AL5283" s="160"/>
      <c r="AM5283" s="160"/>
      <c r="AN5283" s="160"/>
      <c r="AO5283" s="160"/>
      <c r="AP5283" s="160"/>
      <c r="AQ5283" s="160"/>
      <c r="AR5283" s="160"/>
      <c r="AS5283" s="160"/>
      <c r="AT5283" s="160"/>
      <c r="AU5283" s="160"/>
      <c r="AV5283" s="160"/>
      <c r="AW5283" s="160"/>
      <c r="AX5283" s="160"/>
      <c r="AY5283" s="160"/>
    </row>
    <row r="5284" spans="1:51" ht="27" thickBot="1" x14ac:dyDescent="0.3">
      <c r="A5284" s="98" t="s">
        <v>634</v>
      </c>
      <c r="B5284" s="83" t="s">
        <v>635</v>
      </c>
      <c r="C5284" s="83" t="s">
        <v>566</v>
      </c>
      <c r="D5284" s="85" t="s">
        <v>592</v>
      </c>
      <c r="K5284" s="121" t="s">
        <v>1123</v>
      </c>
      <c r="L5284" s="121" t="s">
        <v>1124</v>
      </c>
      <c r="M5284" s="121" t="str">
        <f>A5270</f>
        <v>Prueba del rango estudentizado de Tukey (HSD) para DFPCM1</v>
      </c>
      <c r="N5284" s="120"/>
      <c r="S5284" s="122" t="str">
        <f>K5284</f>
        <v>Factor</v>
      </c>
      <c r="T5284" s="122" t="str">
        <f>L5284</f>
        <v>Nivel</v>
      </c>
      <c r="U5284" s="114"/>
      <c r="V5284" s="123"/>
      <c r="W5284" s="161"/>
      <c r="X5284" s="161"/>
      <c r="Y5284" s="161"/>
      <c r="Z5284" s="161"/>
      <c r="AA5284" s="161"/>
      <c r="AB5284" s="161"/>
      <c r="AC5284" s="161"/>
      <c r="AD5284" s="161"/>
      <c r="AE5284" s="161"/>
      <c r="AF5284" s="161"/>
      <c r="AG5284" s="161"/>
      <c r="AH5284" s="161"/>
      <c r="AI5284" s="161"/>
      <c r="AJ5284" s="161"/>
      <c r="AK5284" s="161"/>
      <c r="AL5284" s="161"/>
      <c r="AM5284" s="161"/>
      <c r="AN5284" s="161"/>
      <c r="AO5284" s="161"/>
      <c r="AP5284" s="161"/>
      <c r="AQ5284" s="161"/>
      <c r="AR5284" s="161"/>
      <c r="AS5284" s="161"/>
      <c r="AT5284" s="161"/>
      <c r="AU5284" s="160"/>
      <c r="AV5284" s="160"/>
      <c r="AW5284" s="160"/>
      <c r="AX5284" s="160"/>
      <c r="AY5284" s="160"/>
    </row>
    <row r="5285" spans="1:51" ht="16.5" thickBot="1" x14ac:dyDescent="0.3">
      <c r="A5285" s="99" t="s">
        <v>592</v>
      </c>
      <c r="B5285" s="68">
        <v>54.003</v>
      </c>
      <c r="C5285" s="68">
        <v>16</v>
      </c>
      <c r="D5285" s="86" t="s">
        <v>45</v>
      </c>
      <c r="J5285" s="6"/>
      <c r="K5285" s="228" t="s">
        <v>1125</v>
      </c>
      <c r="L5285" s="124" t="str">
        <f>D5285</f>
        <v>Con</v>
      </c>
      <c r="M5285" s="125">
        <f>B5285</f>
        <v>54.003</v>
      </c>
      <c r="N5285" s="125" t="str">
        <f>A5285</f>
        <v>A</v>
      </c>
      <c r="S5285" s="230" t="str">
        <f>K5285</f>
        <v>Enmienda (A)</v>
      </c>
      <c r="T5285" s="126" t="str">
        <f>L5285</f>
        <v>Con</v>
      </c>
      <c r="U5285" s="127">
        <f>M5285</f>
        <v>54.003</v>
      </c>
      <c r="V5285" s="128" t="str">
        <f>N5285</f>
        <v>A</v>
      </c>
      <c r="W5285" s="160"/>
      <c r="X5285" s="160"/>
      <c r="Y5285" s="160"/>
      <c r="Z5285" s="160"/>
      <c r="AA5285" s="160"/>
      <c r="AB5285" s="160"/>
      <c r="AC5285" s="160"/>
      <c r="AD5285" s="160"/>
      <c r="AE5285" s="160"/>
      <c r="AF5285" s="160"/>
      <c r="AG5285" s="160"/>
      <c r="AH5285" s="160"/>
      <c r="AI5285" s="160"/>
      <c r="AJ5285" s="160"/>
      <c r="AK5285" s="160"/>
      <c r="AL5285" s="160"/>
      <c r="AM5285" s="160"/>
      <c r="AN5285" s="160"/>
      <c r="AO5285" s="160"/>
      <c r="AP5285" s="160"/>
      <c r="AQ5285" s="160"/>
      <c r="AR5285" s="160"/>
      <c r="AS5285" s="160"/>
      <c r="AT5285" s="160"/>
      <c r="AU5285" s="160"/>
      <c r="AV5285" s="160"/>
      <c r="AW5285" s="160"/>
      <c r="AX5285" s="160"/>
      <c r="AY5285" s="160"/>
    </row>
    <row r="5286" spans="1:51" ht="16.5" thickBot="1" x14ac:dyDescent="0.3">
      <c r="A5286" s="99" t="s">
        <v>592</v>
      </c>
      <c r="B5286" s="68"/>
      <c r="C5286" s="68"/>
      <c r="D5286" s="86"/>
      <c r="J5286" s="6"/>
      <c r="K5286" s="229"/>
      <c r="L5286" s="124" t="str">
        <f>D5287</f>
        <v>Sin</v>
      </c>
      <c r="M5286" s="125">
        <f>B5287</f>
        <v>48.296999999999997</v>
      </c>
      <c r="N5286" s="125" t="str">
        <f>A5287</f>
        <v>A</v>
      </c>
      <c r="S5286" s="227"/>
      <c r="T5286" s="129" t="str">
        <f>L5286</f>
        <v>Sin</v>
      </c>
      <c r="U5286" s="130">
        <f>M5286</f>
        <v>48.296999999999997</v>
      </c>
      <c r="V5286" s="131" t="str">
        <f>N5286</f>
        <v>A</v>
      </c>
      <c r="W5286" s="160"/>
      <c r="X5286" s="160"/>
      <c r="Y5286" s="160"/>
      <c r="Z5286" s="160"/>
      <c r="AA5286" s="160"/>
      <c r="AB5286" s="160"/>
      <c r="AC5286" s="160"/>
      <c r="AD5286" s="160"/>
      <c r="AE5286" s="160"/>
      <c r="AF5286" s="160"/>
      <c r="AG5286" s="160"/>
      <c r="AH5286" s="160"/>
      <c r="AI5286" s="160"/>
      <c r="AJ5286" s="160"/>
      <c r="AK5286" s="160"/>
      <c r="AL5286" s="160"/>
      <c r="AM5286" s="160"/>
      <c r="AN5286" s="160"/>
      <c r="AO5286" s="160"/>
      <c r="AP5286" s="160"/>
      <c r="AQ5286" s="160"/>
      <c r="AR5286" s="160"/>
      <c r="AS5286" s="160"/>
      <c r="AT5286" s="160"/>
      <c r="AU5286" s="160"/>
      <c r="AV5286" s="160"/>
      <c r="AW5286" s="160"/>
      <c r="AX5286" s="160"/>
      <c r="AY5286" s="160"/>
    </row>
    <row r="5287" spans="1:51" x14ac:dyDescent="0.25">
      <c r="A5287" s="100" t="s">
        <v>592</v>
      </c>
      <c r="B5287" s="77">
        <v>48.296999999999997</v>
      </c>
      <c r="C5287" s="77">
        <v>16</v>
      </c>
      <c r="D5287" s="87" t="s">
        <v>47</v>
      </c>
      <c r="J5287" s="6">
        <v>1</v>
      </c>
      <c r="K5287" s="6"/>
      <c r="L5287" s="6"/>
      <c r="M5287" s="6"/>
      <c r="N5287" s="6"/>
      <c r="O5287" s="6"/>
      <c r="P5287" s="6"/>
      <c r="Q5287" s="6"/>
      <c r="R5287" s="6"/>
      <c r="S5287" s="6"/>
      <c r="T5287" s="6"/>
      <c r="U5287" s="6"/>
      <c r="V5287" s="6"/>
      <c r="W5287" s="160"/>
      <c r="X5287" s="160"/>
      <c r="Y5287" s="160"/>
      <c r="Z5287" s="160"/>
      <c r="AA5287" s="160"/>
      <c r="AB5287" s="160"/>
      <c r="AC5287" s="160"/>
      <c r="AD5287" s="160"/>
      <c r="AE5287" s="160"/>
      <c r="AF5287" s="160"/>
      <c r="AG5287" s="160"/>
      <c r="AH5287" s="160"/>
      <c r="AI5287" s="160"/>
      <c r="AJ5287" s="160"/>
      <c r="AK5287" s="160"/>
      <c r="AL5287" s="160"/>
      <c r="AM5287" s="160"/>
      <c r="AN5287" s="160"/>
      <c r="AO5287" s="160"/>
      <c r="AP5287" s="160"/>
      <c r="AQ5287" s="160"/>
      <c r="AR5287" s="160"/>
      <c r="AS5287" s="160"/>
      <c r="AT5287" s="160"/>
      <c r="AU5287" s="160"/>
      <c r="AV5287" s="160"/>
      <c r="AW5287" s="160"/>
      <c r="AX5287" s="160"/>
      <c r="AY5287" s="160"/>
    </row>
    <row r="5288" spans="1:51" x14ac:dyDescent="0.25">
      <c r="A5288" s="79"/>
      <c r="J5288" s="6">
        <v>2</v>
      </c>
      <c r="K5288" s="6"/>
      <c r="L5288" s="6"/>
      <c r="M5288" s="6"/>
      <c r="N5288" s="6"/>
      <c r="O5288" s="6"/>
      <c r="P5288" s="6"/>
      <c r="Q5288" s="6"/>
      <c r="R5288" s="6"/>
      <c r="S5288" s="6"/>
      <c r="T5288" s="6"/>
      <c r="U5288" s="6"/>
      <c r="V5288" s="6"/>
      <c r="W5288" s="160"/>
      <c r="X5288" s="160"/>
      <c r="Y5288" s="160"/>
      <c r="Z5288" s="160"/>
      <c r="AA5288" s="160"/>
      <c r="AB5288" s="160"/>
      <c r="AC5288" s="160"/>
      <c r="AD5288" s="160"/>
      <c r="AE5288" s="160"/>
      <c r="AF5288" s="160"/>
      <c r="AG5288" s="160"/>
      <c r="AH5288" s="160"/>
      <c r="AI5288" s="160"/>
      <c r="AJ5288" s="160"/>
      <c r="AK5288" s="160"/>
      <c r="AL5288" s="160"/>
      <c r="AM5288" s="160"/>
      <c r="AN5288" s="160"/>
      <c r="AO5288" s="160"/>
      <c r="AP5288" s="160"/>
      <c r="AQ5288" s="160"/>
      <c r="AR5288" s="160"/>
      <c r="AS5288" s="160"/>
      <c r="AT5288" s="160"/>
      <c r="AU5288" s="160"/>
      <c r="AV5288" s="160"/>
      <c r="AW5288" s="160"/>
      <c r="AX5288" s="160"/>
      <c r="AY5288" s="160"/>
    </row>
    <row r="5289" spans="1:51" x14ac:dyDescent="0.25">
      <c r="A5289" s="79"/>
      <c r="J5289" s="6">
        <v>3</v>
      </c>
      <c r="K5289" s="6"/>
      <c r="L5289" s="6"/>
      <c r="M5289" s="6"/>
      <c r="N5289" s="6"/>
      <c r="O5289" s="6"/>
      <c r="P5289" s="6"/>
      <c r="Q5289" s="6"/>
      <c r="R5289" s="6"/>
      <c r="S5289" s="6"/>
      <c r="T5289" s="6"/>
      <c r="U5289" s="6"/>
      <c r="V5289" s="6"/>
      <c r="W5289" s="160"/>
      <c r="X5289" s="160"/>
      <c r="Y5289" s="160"/>
      <c r="Z5289" s="160"/>
      <c r="AA5289" s="160"/>
      <c r="AB5289" s="160"/>
      <c r="AC5289" s="160"/>
      <c r="AD5289" s="160"/>
      <c r="AE5289" s="160"/>
      <c r="AF5289" s="160"/>
      <c r="AG5289" s="160"/>
      <c r="AH5289" s="160"/>
      <c r="AI5289" s="160"/>
      <c r="AJ5289" s="160"/>
      <c r="AK5289" s="160"/>
      <c r="AL5289" s="160"/>
      <c r="AM5289" s="160"/>
      <c r="AN5289" s="160"/>
      <c r="AO5289" s="160"/>
      <c r="AP5289" s="160"/>
      <c r="AQ5289" s="160"/>
      <c r="AR5289" s="160"/>
      <c r="AS5289" s="160"/>
      <c r="AT5289" s="160"/>
      <c r="AU5289" s="160"/>
      <c r="AV5289" s="160"/>
      <c r="AW5289" s="160"/>
      <c r="AX5289" s="160"/>
      <c r="AY5289" s="160"/>
    </row>
    <row r="5290" spans="1:51" x14ac:dyDescent="0.25">
      <c r="J5290" s="6">
        <v>4</v>
      </c>
      <c r="K5290" s="6"/>
      <c r="L5290" s="6"/>
      <c r="M5290" s="6"/>
      <c r="N5290" s="6"/>
      <c r="O5290" s="6"/>
      <c r="P5290" s="6"/>
      <c r="Q5290" s="6"/>
      <c r="R5290" s="6"/>
      <c r="S5290" s="6"/>
      <c r="T5290" s="6"/>
      <c r="U5290" s="6"/>
      <c r="V5290" s="6"/>
      <c r="W5290" s="160"/>
      <c r="X5290" s="160"/>
      <c r="Y5290" s="160"/>
      <c r="Z5290" s="160"/>
      <c r="AA5290" s="160"/>
      <c r="AB5290" s="160"/>
      <c r="AC5290" s="160"/>
      <c r="AD5290" s="160"/>
      <c r="AE5290" s="160"/>
      <c r="AF5290" s="160"/>
      <c r="AG5290" s="160"/>
      <c r="AH5290" s="160"/>
      <c r="AI5290" s="160"/>
      <c r="AJ5290" s="160"/>
      <c r="AK5290" s="160"/>
      <c r="AL5290" s="160"/>
      <c r="AM5290" s="160"/>
      <c r="AN5290" s="160"/>
      <c r="AO5290" s="160"/>
      <c r="AP5290" s="160"/>
      <c r="AQ5290" s="160"/>
      <c r="AR5290" s="160"/>
      <c r="AS5290" s="160"/>
      <c r="AT5290" s="160"/>
      <c r="AU5290" s="160"/>
      <c r="AV5290" s="160"/>
      <c r="AW5290" s="160"/>
      <c r="AX5290" s="160"/>
      <c r="AY5290" s="160"/>
    </row>
    <row r="5291" spans="1:51" x14ac:dyDescent="0.25">
      <c r="A5291" s="80"/>
      <c r="J5291" s="6">
        <v>5</v>
      </c>
      <c r="K5291" s="6"/>
      <c r="L5291" s="6"/>
      <c r="M5291" s="6"/>
      <c r="N5291" s="6"/>
      <c r="O5291" s="6"/>
      <c r="P5291" s="6"/>
      <c r="Q5291" s="6"/>
      <c r="R5291" s="6"/>
      <c r="S5291" s="6"/>
      <c r="T5291" s="6"/>
      <c r="U5291" s="6"/>
      <c r="V5291" s="6"/>
      <c r="W5291" s="160"/>
      <c r="X5291" s="160"/>
      <c r="Y5291" s="160"/>
      <c r="Z5291" s="160"/>
      <c r="AA5291" s="160"/>
      <c r="AB5291" s="160"/>
      <c r="AC5291" s="160"/>
      <c r="AD5291" s="160"/>
      <c r="AE5291" s="160"/>
      <c r="AF5291" s="160"/>
      <c r="AG5291" s="160"/>
      <c r="AH5291" s="160"/>
      <c r="AI5291" s="160"/>
      <c r="AJ5291" s="160"/>
      <c r="AK5291" s="160"/>
      <c r="AL5291" s="160"/>
      <c r="AM5291" s="160"/>
      <c r="AN5291" s="160"/>
      <c r="AO5291" s="160"/>
      <c r="AP5291" s="160"/>
      <c r="AQ5291" s="160"/>
      <c r="AR5291" s="160"/>
      <c r="AS5291" s="160"/>
      <c r="AT5291" s="160"/>
      <c r="AU5291" s="160"/>
      <c r="AV5291" s="160"/>
      <c r="AW5291" s="160"/>
      <c r="AX5291" s="160"/>
      <c r="AY5291" s="160"/>
    </row>
    <row r="5292" spans="1:51" ht="31.5" x14ac:dyDescent="0.25">
      <c r="A5292" s="64" t="s">
        <v>590</v>
      </c>
      <c r="J5292" s="6">
        <v>6</v>
      </c>
      <c r="K5292" s="6"/>
      <c r="L5292" s="6"/>
      <c r="M5292" s="6"/>
      <c r="N5292" s="6"/>
      <c r="O5292" s="6"/>
      <c r="P5292" s="6"/>
      <c r="Q5292" s="6"/>
      <c r="R5292" s="6"/>
      <c r="S5292" s="6"/>
      <c r="T5292" s="6"/>
      <c r="U5292" s="6"/>
      <c r="V5292" s="6"/>
      <c r="W5292" s="160"/>
      <c r="X5292" s="160"/>
      <c r="Y5292" s="160"/>
      <c r="Z5292" s="160"/>
      <c r="AA5292" s="160"/>
      <c r="AB5292" s="160"/>
      <c r="AC5292" s="160"/>
      <c r="AD5292" s="160"/>
      <c r="AE5292" s="160"/>
      <c r="AF5292" s="160"/>
      <c r="AG5292" s="160"/>
      <c r="AH5292" s="160"/>
      <c r="AI5292" s="160"/>
      <c r="AJ5292" s="160"/>
      <c r="AK5292" s="160"/>
      <c r="AL5292" s="160"/>
      <c r="AM5292" s="160"/>
      <c r="AN5292" s="160"/>
      <c r="AO5292" s="160"/>
      <c r="AP5292" s="160"/>
      <c r="AQ5292" s="160"/>
      <c r="AR5292" s="160"/>
      <c r="AS5292" s="160"/>
      <c r="AT5292" s="160"/>
      <c r="AU5292" s="160"/>
      <c r="AV5292" s="160"/>
      <c r="AW5292" s="160"/>
      <c r="AX5292" s="160"/>
      <c r="AY5292" s="160"/>
    </row>
    <row r="5293" spans="1:51" x14ac:dyDescent="0.25">
      <c r="A5293" s="79"/>
      <c r="J5293" s="6">
        <v>7</v>
      </c>
      <c r="K5293" s="6"/>
      <c r="L5293" s="6"/>
      <c r="M5293" s="6"/>
      <c r="N5293" s="6"/>
      <c r="O5293" s="6"/>
      <c r="P5293" s="6"/>
      <c r="Q5293" s="6"/>
      <c r="R5293" s="6"/>
      <c r="S5293" s="6"/>
      <c r="T5293" s="6"/>
      <c r="U5293" s="6"/>
      <c r="V5293" s="6"/>
      <c r="W5293" s="160"/>
      <c r="X5293" s="160"/>
      <c r="Y5293" s="160"/>
      <c r="Z5293" s="160"/>
      <c r="AA5293" s="160"/>
      <c r="AB5293" s="160"/>
      <c r="AC5293" s="160"/>
      <c r="AD5293" s="160"/>
      <c r="AE5293" s="160"/>
      <c r="AF5293" s="160"/>
      <c r="AG5293" s="160"/>
      <c r="AH5293" s="160"/>
      <c r="AI5293" s="160"/>
      <c r="AJ5293" s="160"/>
      <c r="AK5293" s="160"/>
      <c r="AL5293" s="160"/>
      <c r="AM5293" s="160"/>
      <c r="AN5293" s="160"/>
      <c r="AO5293" s="160"/>
      <c r="AP5293" s="160"/>
      <c r="AQ5293" s="160"/>
      <c r="AR5293" s="160"/>
      <c r="AS5293" s="160"/>
      <c r="AT5293" s="160"/>
      <c r="AU5293" s="160"/>
      <c r="AV5293" s="160"/>
      <c r="AW5293" s="160"/>
      <c r="AX5293" s="160"/>
      <c r="AY5293" s="160"/>
    </row>
    <row r="5294" spans="1:51" ht="25.5" x14ac:dyDescent="0.25">
      <c r="A5294" s="81" t="s">
        <v>595</v>
      </c>
      <c r="J5294" s="6">
        <v>8</v>
      </c>
      <c r="K5294" s="6"/>
      <c r="L5294" s="6"/>
      <c r="M5294" s="6"/>
      <c r="N5294" s="6"/>
      <c r="O5294" s="6"/>
      <c r="P5294" s="6"/>
      <c r="Q5294" s="6"/>
      <c r="R5294" s="6"/>
      <c r="S5294" s="6"/>
      <c r="T5294" s="6"/>
      <c r="U5294" s="6"/>
      <c r="V5294" s="6"/>
      <c r="W5294" s="160"/>
      <c r="X5294" s="160"/>
      <c r="Y5294" s="160"/>
      <c r="Z5294" s="160"/>
      <c r="AA5294" s="160"/>
      <c r="AB5294" s="160"/>
      <c r="AC5294" s="160"/>
      <c r="AD5294" s="160"/>
      <c r="AE5294" s="160"/>
      <c r="AF5294" s="160"/>
      <c r="AG5294" s="160"/>
      <c r="AH5294" s="160"/>
      <c r="AI5294" s="160"/>
      <c r="AJ5294" s="160"/>
      <c r="AK5294" s="160"/>
      <c r="AL5294" s="160"/>
      <c r="AM5294" s="160"/>
      <c r="AN5294" s="160"/>
      <c r="AO5294" s="160"/>
      <c r="AP5294" s="160"/>
      <c r="AQ5294" s="160"/>
      <c r="AR5294" s="160"/>
      <c r="AS5294" s="160"/>
      <c r="AT5294" s="160"/>
      <c r="AU5294" s="160"/>
      <c r="AV5294" s="160"/>
      <c r="AW5294" s="160"/>
      <c r="AX5294" s="160"/>
      <c r="AY5294" s="160"/>
    </row>
    <row r="5295" spans="1:51" x14ac:dyDescent="0.25">
      <c r="A5295" s="81"/>
      <c r="J5295" s="6">
        <v>9</v>
      </c>
      <c r="K5295" s="6"/>
      <c r="L5295" s="6"/>
      <c r="M5295" s="6"/>
      <c r="N5295" s="6"/>
      <c r="O5295" s="6"/>
      <c r="P5295" s="6"/>
      <c r="Q5295" s="6"/>
      <c r="R5295" s="6"/>
      <c r="S5295" s="6"/>
      <c r="T5295" s="6"/>
      <c r="U5295" s="6"/>
      <c r="V5295" s="6"/>
    </row>
    <row r="5296" spans="1:51" x14ac:dyDescent="0.25">
      <c r="A5296" s="65"/>
      <c r="J5296" s="6">
        <v>10</v>
      </c>
      <c r="K5296" s="6"/>
      <c r="L5296" s="6"/>
      <c r="M5296" s="6"/>
      <c r="N5296" s="6"/>
      <c r="O5296" s="6"/>
      <c r="P5296" s="6"/>
      <c r="Q5296" s="6"/>
      <c r="R5296" s="6"/>
      <c r="S5296" s="6"/>
      <c r="T5296" s="6"/>
      <c r="U5296" s="6"/>
      <c r="V5296" s="6"/>
    </row>
    <row r="5297" spans="1:22" x14ac:dyDescent="0.25">
      <c r="A5297" s="65"/>
      <c r="J5297" s="6">
        <v>11</v>
      </c>
      <c r="K5297" s="6"/>
      <c r="L5297" s="6"/>
      <c r="M5297" s="6"/>
      <c r="N5297" s="6"/>
      <c r="O5297" s="6"/>
      <c r="P5297" s="6"/>
      <c r="Q5297" s="6"/>
      <c r="R5297" s="6"/>
      <c r="S5297" s="6"/>
      <c r="T5297" s="6"/>
      <c r="U5297" s="6"/>
      <c r="V5297" s="6"/>
    </row>
    <row r="5298" spans="1:22" x14ac:dyDescent="0.25">
      <c r="A5298" s="79"/>
      <c r="J5298" s="6">
        <v>12</v>
      </c>
      <c r="K5298" s="6"/>
      <c r="L5298" s="6"/>
      <c r="M5298" s="6"/>
      <c r="N5298" s="6"/>
      <c r="O5298" s="6"/>
      <c r="P5298" s="6"/>
      <c r="Q5298" s="6"/>
      <c r="R5298" s="6"/>
      <c r="S5298" s="6"/>
      <c r="T5298" s="6"/>
      <c r="U5298" s="6"/>
      <c r="V5298" s="6"/>
    </row>
    <row r="5299" spans="1:22" x14ac:dyDescent="0.25">
      <c r="A5299" s="79"/>
      <c r="J5299" s="6">
        <v>13</v>
      </c>
      <c r="K5299" s="6"/>
      <c r="L5299" s="6"/>
      <c r="M5299" s="6"/>
      <c r="N5299" s="6"/>
      <c r="O5299" s="6"/>
      <c r="P5299" s="6"/>
      <c r="Q5299" s="6"/>
      <c r="R5299" s="6"/>
      <c r="S5299" s="6"/>
      <c r="T5299" s="6"/>
      <c r="U5299" s="6"/>
      <c r="V5299" s="6"/>
    </row>
    <row r="5300" spans="1:22" x14ac:dyDescent="0.25">
      <c r="J5300" s="6">
        <v>14</v>
      </c>
      <c r="K5300" s="6"/>
      <c r="L5300" s="6"/>
      <c r="M5300" s="6"/>
      <c r="N5300" s="6"/>
      <c r="O5300" s="6"/>
      <c r="P5300" s="6"/>
      <c r="Q5300" s="6"/>
      <c r="R5300" s="6"/>
      <c r="S5300" s="6"/>
      <c r="T5300" s="6"/>
      <c r="U5300" s="6"/>
      <c r="V5300" s="6"/>
    </row>
    <row r="5301" spans="1:22" x14ac:dyDescent="0.25">
      <c r="A5301" s="80"/>
      <c r="J5301" s="6">
        <v>15</v>
      </c>
      <c r="K5301" s="6"/>
      <c r="L5301" s="6"/>
      <c r="M5301" s="6"/>
      <c r="N5301" s="6"/>
      <c r="O5301" s="6"/>
      <c r="P5301" s="6"/>
      <c r="Q5301" s="6"/>
      <c r="R5301" s="6"/>
      <c r="S5301" s="6"/>
      <c r="T5301" s="6"/>
      <c r="U5301" s="6"/>
      <c r="V5301" s="6"/>
    </row>
    <row r="5302" spans="1:22" ht="31.5" x14ac:dyDescent="0.25">
      <c r="A5302" s="64" t="s">
        <v>590</v>
      </c>
      <c r="J5302" s="6">
        <v>16</v>
      </c>
      <c r="K5302" s="6"/>
      <c r="L5302" s="6"/>
      <c r="M5302" s="6"/>
      <c r="N5302" s="6"/>
      <c r="O5302" s="6"/>
      <c r="P5302" s="6"/>
      <c r="Q5302" s="6"/>
      <c r="R5302" s="6"/>
      <c r="S5302" s="6"/>
      <c r="T5302" s="6"/>
      <c r="U5302" s="6"/>
      <c r="V5302" s="6"/>
    </row>
    <row r="5303" spans="1:22" x14ac:dyDescent="0.25">
      <c r="A5303" s="79"/>
      <c r="J5303" s="6">
        <v>17</v>
      </c>
      <c r="K5303" s="6"/>
      <c r="L5303" s="6"/>
      <c r="M5303" s="6"/>
      <c r="N5303" s="6"/>
      <c r="O5303" s="6"/>
      <c r="P5303" s="6"/>
      <c r="Q5303" s="6"/>
      <c r="R5303" s="6"/>
      <c r="S5303" s="6"/>
      <c r="T5303" s="6"/>
      <c r="U5303" s="6"/>
      <c r="V5303" s="6"/>
    </row>
    <row r="5304" spans="1:22" ht="25.5" x14ac:dyDescent="0.25">
      <c r="A5304" s="81" t="s">
        <v>595</v>
      </c>
      <c r="J5304" s="6">
        <v>18</v>
      </c>
      <c r="K5304" s="6"/>
      <c r="L5304" s="6"/>
      <c r="M5304" s="6"/>
      <c r="N5304" s="6"/>
      <c r="O5304" s="6"/>
      <c r="P5304" s="6"/>
      <c r="Q5304" s="6"/>
      <c r="R5304" s="6"/>
      <c r="S5304" s="6"/>
      <c r="T5304" s="6"/>
      <c r="U5304" s="6"/>
      <c r="V5304" s="6"/>
    </row>
    <row r="5305" spans="1:22" x14ac:dyDescent="0.25">
      <c r="A5305" s="81"/>
      <c r="J5305" s="6">
        <v>19</v>
      </c>
      <c r="K5305" s="6"/>
      <c r="L5305" s="6"/>
      <c r="M5305" s="6"/>
      <c r="N5305" s="6"/>
      <c r="O5305" s="6"/>
      <c r="P5305" s="6"/>
      <c r="Q5305" s="6"/>
      <c r="R5305" s="6"/>
      <c r="S5305" s="6"/>
      <c r="T5305" s="6"/>
      <c r="U5305" s="6"/>
      <c r="V5305" s="6"/>
    </row>
    <row r="5306" spans="1:22" ht="89.25" x14ac:dyDescent="0.25">
      <c r="A5306" s="81" t="s">
        <v>948</v>
      </c>
      <c r="J5306" s="6">
        <v>20</v>
      </c>
      <c r="K5306" s="6"/>
      <c r="L5306" s="6"/>
      <c r="M5306" s="6"/>
      <c r="N5306" s="6"/>
      <c r="O5306" s="6"/>
      <c r="P5306" s="6"/>
      <c r="Q5306" s="6"/>
      <c r="R5306" s="6"/>
      <c r="S5306" s="6"/>
      <c r="T5306" s="6"/>
      <c r="U5306" s="6"/>
      <c r="V5306" s="6"/>
    </row>
    <row r="5307" spans="1:22" x14ac:dyDescent="0.25">
      <c r="A5307" s="65"/>
      <c r="J5307" s="6">
        <v>21</v>
      </c>
      <c r="K5307" s="6"/>
      <c r="L5307" s="6"/>
      <c r="M5307" s="6"/>
      <c r="N5307" s="6"/>
      <c r="O5307" s="6"/>
      <c r="P5307" s="6"/>
      <c r="Q5307" s="6"/>
      <c r="R5307" s="6"/>
      <c r="S5307" s="6"/>
      <c r="T5307" s="6"/>
      <c r="U5307" s="6"/>
      <c r="V5307" s="6"/>
    </row>
    <row r="5308" spans="1:22" x14ac:dyDescent="0.25">
      <c r="A5308" s="65"/>
      <c r="J5308" s="6">
        <v>22</v>
      </c>
      <c r="K5308" s="6"/>
      <c r="L5308" s="6"/>
      <c r="M5308" s="6"/>
      <c r="N5308" s="6"/>
      <c r="O5308" s="6"/>
      <c r="P5308" s="6"/>
      <c r="Q5308" s="6"/>
      <c r="R5308" s="6"/>
      <c r="S5308" s="6"/>
      <c r="T5308" s="6"/>
      <c r="U5308" s="6"/>
      <c r="V5308" s="6"/>
    </row>
    <row r="5309" spans="1:22" ht="140.25" x14ac:dyDescent="0.25">
      <c r="A5309" s="96" t="s">
        <v>624</v>
      </c>
      <c r="B5309" s="97" t="s">
        <v>625</v>
      </c>
      <c r="J5309" s="6">
        <v>23</v>
      </c>
      <c r="K5309" s="6"/>
      <c r="L5309" s="6"/>
      <c r="M5309" s="6"/>
      <c r="N5309" s="6"/>
      <c r="O5309" s="6"/>
      <c r="P5309" s="6"/>
      <c r="Q5309" s="6"/>
      <c r="R5309" s="6"/>
      <c r="S5309" s="6"/>
      <c r="T5309" s="6"/>
      <c r="U5309" s="6"/>
      <c r="V5309" s="6"/>
    </row>
    <row r="5310" spans="1:22" ht="15.75" thickBot="1" x14ac:dyDescent="0.3">
      <c r="A5310" s="65"/>
      <c r="J5310" s="6">
        <v>24</v>
      </c>
      <c r="K5310" s="6"/>
      <c r="L5310" s="6"/>
      <c r="M5310" s="6"/>
      <c r="N5310" s="6"/>
      <c r="O5310" s="6"/>
      <c r="P5310" s="6"/>
      <c r="Q5310" s="6"/>
      <c r="R5310" s="6"/>
      <c r="S5310" s="6"/>
      <c r="T5310" s="6"/>
      <c r="U5310" s="6"/>
      <c r="V5310" s="6"/>
    </row>
    <row r="5311" spans="1:22" ht="15.75" thickBot="1" x14ac:dyDescent="0.3">
      <c r="A5311" s="88" t="s">
        <v>626</v>
      </c>
      <c r="B5311" s="89">
        <v>0.05</v>
      </c>
      <c r="J5311" s="6">
        <v>25</v>
      </c>
      <c r="K5311" s="6"/>
      <c r="L5311" s="6"/>
      <c r="M5311" s="6"/>
      <c r="N5311" s="6"/>
      <c r="O5311" s="6"/>
      <c r="P5311" s="6"/>
      <c r="Q5311" s="6"/>
      <c r="R5311" s="6"/>
      <c r="S5311" s="6"/>
      <c r="T5311" s="6"/>
      <c r="U5311" s="6"/>
      <c r="V5311" s="6"/>
    </row>
    <row r="5312" spans="1:22" ht="39" thickBot="1" x14ac:dyDescent="0.3">
      <c r="A5312" s="110" t="s">
        <v>627</v>
      </c>
      <c r="B5312" s="74">
        <v>18</v>
      </c>
      <c r="J5312" s="6">
        <v>26</v>
      </c>
      <c r="K5312" s="6"/>
      <c r="L5312" s="6"/>
      <c r="M5312" s="6"/>
      <c r="N5312" s="6"/>
      <c r="O5312" s="6"/>
      <c r="P5312" s="6"/>
      <c r="Q5312" s="6"/>
      <c r="R5312" s="6"/>
      <c r="S5312" s="6"/>
      <c r="T5312" s="6"/>
      <c r="U5312" s="6"/>
      <c r="V5312" s="6"/>
    </row>
    <row r="5313" spans="1:23" ht="39" thickBot="1" x14ac:dyDescent="0.3">
      <c r="A5313" s="110" t="s">
        <v>628</v>
      </c>
      <c r="B5313" s="74">
        <v>22.82798</v>
      </c>
      <c r="J5313" s="6">
        <v>27</v>
      </c>
      <c r="K5313" s="6"/>
      <c r="L5313" s="6"/>
      <c r="M5313" s="6"/>
      <c r="N5313" s="6"/>
      <c r="O5313" s="6"/>
      <c r="P5313" s="6"/>
      <c r="Q5313" s="6"/>
      <c r="R5313" s="6"/>
      <c r="S5313" s="6"/>
      <c r="T5313" s="6"/>
      <c r="U5313" s="6"/>
      <c r="V5313" s="6"/>
    </row>
    <row r="5314" spans="1:23" ht="64.5" thickBot="1" x14ac:dyDescent="0.3">
      <c r="A5314" s="110" t="s">
        <v>629</v>
      </c>
      <c r="B5314" s="74">
        <v>2.97105</v>
      </c>
      <c r="J5314" s="6">
        <v>28</v>
      </c>
      <c r="K5314" s="6"/>
      <c r="L5314" s="6"/>
      <c r="M5314" s="6"/>
      <c r="N5314" s="6"/>
      <c r="O5314" s="6"/>
      <c r="P5314" s="6"/>
      <c r="Q5314" s="6"/>
      <c r="R5314" s="6"/>
      <c r="S5314" s="6"/>
      <c r="T5314" s="6"/>
      <c r="U5314" s="6"/>
      <c r="V5314" s="6"/>
    </row>
    <row r="5315" spans="1:23" ht="38.25" x14ac:dyDescent="0.25">
      <c r="A5315" s="109" t="s">
        <v>630</v>
      </c>
      <c r="B5315" s="78">
        <v>3.5488</v>
      </c>
      <c r="J5315" s="6">
        <v>29</v>
      </c>
      <c r="K5315" s="6"/>
      <c r="L5315" s="6"/>
      <c r="M5315" s="6"/>
      <c r="N5315" s="6"/>
      <c r="O5315" s="6"/>
      <c r="P5315" s="6"/>
      <c r="Q5315" s="6"/>
      <c r="R5315" s="6"/>
      <c r="S5315" s="6"/>
      <c r="T5315" s="6"/>
      <c r="U5315" s="6"/>
      <c r="V5315" s="6"/>
    </row>
    <row r="5316" spans="1:23" ht="15.75" thickBot="1" x14ac:dyDescent="0.3">
      <c r="A5316" s="65"/>
      <c r="J5316" s="6">
        <v>30</v>
      </c>
      <c r="K5316" s="6"/>
      <c r="L5316" s="6"/>
      <c r="M5316" s="6"/>
      <c r="N5316" s="6"/>
      <c r="O5316" s="6"/>
      <c r="P5316" s="6"/>
      <c r="Q5316" s="6"/>
      <c r="R5316" s="6"/>
      <c r="S5316" s="6"/>
      <c r="T5316" s="6"/>
      <c r="U5316" s="6"/>
      <c r="V5316" s="6"/>
    </row>
    <row r="5317" spans="1:23" x14ac:dyDescent="0.25">
      <c r="A5317" s="254" t="s">
        <v>631</v>
      </c>
      <c r="B5317" s="255"/>
      <c r="C5317" s="255"/>
      <c r="D5317" s="255"/>
      <c r="J5317" s="6">
        <v>31</v>
      </c>
      <c r="K5317" s="6"/>
      <c r="L5317" s="6"/>
      <c r="M5317" s="6"/>
      <c r="N5317" s="6"/>
      <c r="O5317" s="6"/>
      <c r="P5317" s="6"/>
      <c r="Q5317" s="6"/>
      <c r="R5317" s="6"/>
      <c r="S5317" s="6"/>
      <c r="T5317" s="6"/>
      <c r="U5317" s="6"/>
      <c r="V5317" s="6"/>
    </row>
    <row r="5318" spans="1:23" x14ac:dyDescent="0.25">
      <c r="A5318" s="262" t="s">
        <v>632</v>
      </c>
      <c r="B5318" s="263"/>
      <c r="C5318" s="263"/>
      <c r="D5318" s="263"/>
      <c r="J5318" s="6">
        <v>32</v>
      </c>
      <c r="K5318" s="6"/>
      <c r="L5318" s="6"/>
      <c r="M5318" s="6"/>
      <c r="N5318" s="6"/>
      <c r="O5318" s="6"/>
      <c r="P5318" s="6"/>
      <c r="Q5318" s="6"/>
      <c r="R5318" s="6"/>
      <c r="S5318" s="6"/>
      <c r="T5318" s="6"/>
      <c r="U5318" s="6"/>
      <c r="V5318" s="6"/>
    </row>
    <row r="5319" spans="1:23" ht="15.75" thickBot="1" x14ac:dyDescent="0.3">
      <c r="A5319" s="256" t="s">
        <v>633</v>
      </c>
      <c r="B5319" s="257"/>
      <c r="C5319" s="257"/>
      <c r="D5319" s="257"/>
      <c r="J5319" s="6">
        <v>33</v>
      </c>
      <c r="K5319" s="6"/>
      <c r="L5319" s="6"/>
      <c r="M5319" s="6"/>
      <c r="N5319" s="6"/>
      <c r="O5319" s="6"/>
      <c r="P5319" s="6"/>
      <c r="Q5319" s="6"/>
      <c r="R5319" s="6"/>
      <c r="S5319" s="6"/>
      <c r="T5319" s="6"/>
      <c r="U5319" s="6"/>
      <c r="V5319" s="6"/>
    </row>
    <row r="5320" spans="1:23" ht="27" thickBot="1" x14ac:dyDescent="0.3">
      <c r="A5320" s="98" t="s">
        <v>634</v>
      </c>
      <c r="B5320" s="83" t="s">
        <v>635</v>
      </c>
      <c r="C5320" s="83" t="s">
        <v>566</v>
      </c>
      <c r="D5320" s="85" t="s">
        <v>592</v>
      </c>
      <c r="K5320" s="121" t="s">
        <v>1123</v>
      </c>
      <c r="L5320" s="121" t="s">
        <v>1124</v>
      </c>
      <c r="M5320" s="121" t="str">
        <f>A5306</f>
        <v>Prueba del rango estudentizado de Tukey (HSD) para DFPCM2</v>
      </c>
      <c r="N5320" s="120"/>
      <c r="S5320" s="122" t="str">
        <f>K5320</f>
        <v>Factor</v>
      </c>
      <c r="T5320" s="122" t="str">
        <f>L5320</f>
        <v>Nivel</v>
      </c>
      <c r="U5320" s="114"/>
      <c r="V5320" s="123"/>
      <c r="W5320" s="6"/>
    </row>
    <row r="5321" spans="1:23" ht="16.5" thickBot="1" x14ac:dyDescent="0.3">
      <c r="A5321" s="99" t="s">
        <v>592</v>
      </c>
      <c r="B5321" s="68">
        <v>60.8</v>
      </c>
      <c r="C5321" s="68">
        <v>16</v>
      </c>
      <c r="D5321" s="86" t="s">
        <v>47</v>
      </c>
      <c r="J5321" s="6"/>
      <c r="K5321" s="228" t="s">
        <v>1125</v>
      </c>
      <c r="L5321" s="124" t="str">
        <f>D5321</f>
        <v>Sin</v>
      </c>
      <c r="M5321" s="125">
        <f>B5321</f>
        <v>60.8</v>
      </c>
      <c r="N5321" s="125" t="str">
        <f>A5321</f>
        <v>A</v>
      </c>
      <c r="S5321" s="230" t="str">
        <f>K5321</f>
        <v>Enmienda (A)</v>
      </c>
      <c r="T5321" s="126" t="str">
        <f>L5321</f>
        <v>Sin</v>
      </c>
      <c r="U5321" s="127">
        <f>M5321</f>
        <v>60.8</v>
      </c>
      <c r="V5321" s="128" t="str">
        <f>N5321</f>
        <v>A</v>
      </c>
      <c r="W5321" s="6"/>
    </row>
    <row r="5322" spans="1:23" ht="16.5" thickBot="1" x14ac:dyDescent="0.3">
      <c r="A5322" s="99" t="s">
        <v>592</v>
      </c>
      <c r="B5322" s="68"/>
      <c r="C5322" s="68"/>
      <c r="D5322" s="86"/>
      <c r="J5322" s="6"/>
      <c r="K5322" s="229"/>
      <c r="L5322" s="124" t="str">
        <f>D5323</f>
        <v>Con</v>
      </c>
      <c r="M5322" s="125">
        <f>B5323</f>
        <v>58.948999999999998</v>
      </c>
      <c r="N5322" s="125" t="str">
        <f>A5323</f>
        <v>A</v>
      </c>
      <c r="S5322" s="227"/>
      <c r="T5322" s="129" t="str">
        <f>L5322</f>
        <v>Con</v>
      </c>
      <c r="U5322" s="130">
        <f>M5322</f>
        <v>58.948999999999998</v>
      </c>
      <c r="V5322" s="131" t="str">
        <f>N5322</f>
        <v>A</v>
      </c>
      <c r="W5322" s="6"/>
    </row>
    <row r="5323" spans="1:23" x14ac:dyDescent="0.25">
      <c r="A5323" s="100" t="s">
        <v>592</v>
      </c>
      <c r="B5323" s="77">
        <v>58.948999999999998</v>
      </c>
      <c r="C5323" s="77">
        <v>16</v>
      </c>
      <c r="D5323" s="87" t="s">
        <v>45</v>
      </c>
      <c r="J5323" s="6">
        <v>1</v>
      </c>
      <c r="K5323" s="6"/>
      <c r="L5323" s="6"/>
      <c r="M5323" s="6"/>
      <c r="N5323" s="6"/>
      <c r="O5323" s="6"/>
      <c r="P5323" s="6"/>
      <c r="Q5323" s="6"/>
      <c r="R5323" s="6"/>
      <c r="S5323" s="6"/>
      <c r="T5323" s="6"/>
      <c r="U5323" s="6"/>
      <c r="V5323" s="6"/>
      <c r="W5323" s="6"/>
    </row>
    <row r="5324" spans="1:23" x14ac:dyDescent="0.25">
      <c r="A5324" s="79"/>
      <c r="J5324" s="6">
        <v>2</v>
      </c>
      <c r="K5324" s="6"/>
      <c r="L5324" s="6"/>
      <c r="M5324" s="6"/>
      <c r="N5324" s="6"/>
      <c r="O5324" s="6"/>
      <c r="P5324" s="6"/>
      <c r="Q5324" s="6"/>
      <c r="R5324" s="6"/>
      <c r="S5324" s="6"/>
      <c r="T5324" s="6"/>
      <c r="U5324" s="6"/>
      <c r="V5324" s="6"/>
      <c r="W5324" s="6"/>
    </row>
    <row r="5325" spans="1:23" x14ac:dyDescent="0.25">
      <c r="A5325" s="79"/>
      <c r="J5325" s="6">
        <v>3</v>
      </c>
      <c r="K5325" s="6"/>
      <c r="L5325" s="6"/>
      <c r="M5325" s="6"/>
      <c r="N5325" s="6"/>
      <c r="O5325" s="6"/>
      <c r="P5325" s="6"/>
      <c r="Q5325" s="6"/>
      <c r="R5325" s="6"/>
      <c r="S5325" s="6"/>
      <c r="T5325" s="6"/>
      <c r="U5325" s="6"/>
      <c r="V5325" s="6"/>
      <c r="W5325" s="6"/>
    </row>
    <row r="5326" spans="1:23" x14ac:dyDescent="0.25">
      <c r="J5326" s="6">
        <v>4</v>
      </c>
      <c r="K5326" s="6"/>
      <c r="L5326" s="6"/>
      <c r="M5326" s="6"/>
      <c r="N5326" s="6"/>
      <c r="O5326" s="6"/>
      <c r="P5326" s="6"/>
      <c r="Q5326" s="6"/>
      <c r="R5326" s="6"/>
      <c r="S5326" s="6"/>
      <c r="T5326" s="6"/>
      <c r="U5326" s="6"/>
      <c r="V5326" s="6"/>
      <c r="W5326" s="6"/>
    </row>
    <row r="5327" spans="1:23" x14ac:dyDescent="0.25">
      <c r="A5327" s="80"/>
      <c r="J5327" s="6">
        <v>5</v>
      </c>
      <c r="K5327" s="6"/>
      <c r="L5327" s="6"/>
      <c r="M5327" s="6"/>
      <c r="N5327" s="6"/>
      <c r="O5327" s="6"/>
      <c r="P5327" s="6"/>
      <c r="Q5327" s="6"/>
      <c r="R5327" s="6"/>
      <c r="S5327" s="6"/>
      <c r="T5327" s="6"/>
      <c r="U5327" s="6"/>
      <c r="V5327" s="6"/>
      <c r="W5327" s="6"/>
    </row>
    <row r="5328" spans="1:23" ht="31.5" x14ac:dyDescent="0.25">
      <c r="A5328" s="64" t="s">
        <v>590</v>
      </c>
      <c r="J5328" s="6">
        <v>6</v>
      </c>
      <c r="K5328" s="6"/>
      <c r="L5328" s="6"/>
      <c r="M5328" s="6"/>
      <c r="N5328" s="6"/>
      <c r="O5328" s="6"/>
      <c r="P5328" s="6"/>
      <c r="Q5328" s="6"/>
      <c r="R5328" s="6"/>
      <c r="S5328" s="6"/>
      <c r="T5328" s="6"/>
      <c r="U5328" s="6"/>
      <c r="V5328" s="6"/>
      <c r="W5328" s="6"/>
    </row>
    <row r="5329" spans="1:23" x14ac:dyDescent="0.25">
      <c r="A5329" s="79"/>
      <c r="J5329" s="6">
        <v>7</v>
      </c>
      <c r="K5329" s="6"/>
      <c r="L5329" s="6"/>
      <c r="M5329" s="6"/>
      <c r="N5329" s="6"/>
      <c r="O5329" s="6"/>
      <c r="P5329" s="6"/>
      <c r="Q5329" s="6"/>
      <c r="R5329" s="6"/>
      <c r="S5329" s="6"/>
      <c r="T5329" s="6"/>
      <c r="U5329" s="6"/>
      <c r="V5329" s="6"/>
      <c r="W5329" s="6"/>
    </row>
    <row r="5330" spans="1:23" ht="25.5" x14ac:dyDescent="0.25">
      <c r="A5330" s="81" t="s">
        <v>595</v>
      </c>
      <c r="J5330" s="6">
        <v>8</v>
      </c>
      <c r="K5330" s="6"/>
      <c r="L5330" s="6"/>
      <c r="M5330" s="6"/>
      <c r="N5330" s="6"/>
      <c r="O5330" s="6"/>
      <c r="P5330" s="6"/>
      <c r="Q5330" s="6"/>
      <c r="R5330" s="6"/>
      <c r="S5330" s="6"/>
      <c r="T5330" s="6"/>
      <c r="U5330" s="6"/>
      <c r="V5330" s="6"/>
      <c r="W5330" s="6"/>
    </row>
    <row r="5331" spans="1:23" x14ac:dyDescent="0.25">
      <c r="A5331" s="81"/>
      <c r="J5331" s="6">
        <v>9</v>
      </c>
      <c r="K5331" s="6"/>
      <c r="L5331" s="6"/>
      <c r="M5331" s="6"/>
      <c r="N5331" s="6"/>
      <c r="O5331" s="6"/>
      <c r="P5331" s="6"/>
      <c r="Q5331" s="6"/>
      <c r="R5331" s="6"/>
      <c r="S5331" s="6"/>
      <c r="T5331" s="6"/>
      <c r="U5331" s="6"/>
      <c r="V5331" s="6"/>
      <c r="W5331" s="6"/>
    </row>
    <row r="5332" spans="1:23" x14ac:dyDescent="0.25">
      <c r="A5332" s="65"/>
      <c r="J5332" s="6">
        <v>10</v>
      </c>
      <c r="K5332" s="6"/>
      <c r="L5332" s="6"/>
      <c r="M5332" s="6"/>
      <c r="N5332" s="6"/>
      <c r="O5332" s="6"/>
      <c r="P5332" s="6"/>
      <c r="Q5332" s="6"/>
      <c r="R5332" s="6"/>
      <c r="S5332" s="6"/>
      <c r="T5332" s="6"/>
      <c r="U5332" s="6"/>
      <c r="V5332" s="6"/>
      <c r="W5332" s="6"/>
    </row>
    <row r="5333" spans="1:23" x14ac:dyDescent="0.25">
      <c r="A5333" s="65"/>
      <c r="J5333" s="6">
        <v>11</v>
      </c>
      <c r="K5333" s="6"/>
      <c r="L5333" s="6"/>
      <c r="M5333" s="6"/>
      <c r="N5333" s="6"/>
      <c r="O5333" s="6"/>
      <c r="P5333" s="6"/>
      <c r="Q5333" s="6"/>
      <c r="R5333" s="6"/>
      <c r="S5333" s="6"/>
      <c r="T5333" s="6"/>
      <c r="U5333" s="6"/>
      <c r="V5333" s="6"/>
      <c r="W5333" s="6"/>
    </row>
    <row r="5334" spans="1:23" x14ac:dyDescent="0.25">
      <c r="A5334" s="79"/>
      <c r="J5334" s="6">
        <v>12</v>
      </c>
      <c r="K5334" s="6"/>
      <c r="L5334" s="6"/>
      <c r="M5334" s="6"/>
      <c r="N5334" s="6"/>
      <c r="O5334" s="6"/>
      <c r="P5334" s="6"/>
      <c r="Q5334" s="6"/>
      <c r="R5334" s="6"/>
      <c r="S5334" s="6"/>
      <c r="T5334" s="6"/>
      <c r="U5334" s="6"/>
      <c r="V5334" s="6"/>
      <c r="W5334" s="6"/>
    </row>
    <row r="5335" spans="1:23" x14ac:dyDescent="0.25">
      <c r="A5335" s="79"/>
      <c r="J5335" s="6">
        <v>13</v>
      </c>
      <c r="K5335" s="6"/>
      <c r="L5335" s="6"/>
      <c r="M5335" s="6"/>
      <c r="N5335" s="6"/>
      <c r="O5335" s="6"/>
      <c r="P5335" s="6"/>
      <c r="Q5335" s="6"/>
      <c r="R5335" s="6"/>
      <c r="S5335" s="6"/>
      <c r="T5335" s="6"/>
      <c r="U5335" s="6"/>
      <c r="V5335" s="6"/>
      <c r="W5335" s="6"/>
    </row>
    <row r="5336" spans="1:23" x14ac:dyDescent="0.25">
      <c r="J5336" s="6">
        <v>14</v>
      </c>
      <c r="K5336" s="6"/>
      <c r="L5336" s="6"/>
      <c r="M5336" s="6"/>
      <c r="N5336" s="6"/>
      <c r="O5336" s="6"/>
      <c r="P5336" s="6"/>
      <c r="Q5336" s="6"/>
      <c r="R5336" s="6"/>
      <c r="S5336" s="6"/>
      <c r="T5336" s="6"/>
      <c r="U5336" s="6"/>
      <c r="V5336" s="6"/>
      <c r="W5336" s="6"/>
    </row>
    <row r="5337" spans="1:23" x14ac:dyDescent="0.25">
      <c r="A5337" s="80"/>
      <c r="J5337" s="6">
        <v>15</v>
      </c>
      <c r="K5337" s="6"/>
      <c r="L5337" s="6"/>
      <c r="M5337" s="6"/>
      <c r="N5337" s="6"/>
      <c r="O5337" s="6"/>
      <c r="P5337" s="6"/>
      <c r="Q5337" s="6"/>
      <c r="R5337" s="6"/>
      <c r="S5337" s="6"/>
      <c r="T5337" s="6"/>
      <c r="U5337" s="6"/>
      <c r="V5337" s="6"/>
      <c r="W5337" s="6"/>
    </row>
    <row r="5338" spans="1:23" ht="31.5" x14ac:dyDescent="0.25">
      <c r="A5338" s="64" t="s">
        <v>590</v>
      </c>
      <c r="J5338" s="6">
        <v>16</v>
      </c>
      <c r="K5338" s="6"/>
      <c r="L5338" s="6"/>
      <c r="M5338" s="6"/>
      <c r="N5338" s="6"/>
      <c r="O5338" s="6"/>
      <c r="P5338" s="6"/>
      <c r="Q5338" s="6"/>
      <c r="R5338" s="6"/>
      <c r="S5338" s="6"/>
      <c r="T5338" s="6"/>
      <c r="U5338" s="6"/>
      <c r="V5338" s="6"/>
      <c r="W5338" s="6"/>
    </row>
    <row r="5339" spans="1:23" x14ac:dyDescent="0.25">
      <c r="A5339" s="79"/>
      <c r="J5339" s="6">
        <v>17</v>
      </c>
      <c r="K5339" s="6"/>
      <c r="L5339" s="6"/>
      <c r="M5339" s="6"/>
      <c r="N5339" s="6"/>
      <c r="O5339" s="6"/>
      <c r="P5339" s="6"/>
      <c r="Q5339" s="6"/>
      <c r="R5339" s="6"/>
      <c r="S5339" s="6"/>
      <c r="T5339" s="6"/>
      <c r="U5339" s="6"/>
      <c r="V5339" s="6"/>
      <c r="W5339" s="6"/>
    </row>
    <row r="5340" spans="1:23" ht="25.5" x14ac:dyDescent="0.25">
      <c r="A5340" s="81" t="s">
        <v>595</v>
      </c>
      <c r="J5340" s="6">
        <v>18</v>
      </c>
      <c r="K5340" s="6"/>
      <c r="L5340" s="6"/>
      <c r="M5340" s="6"/>
      <c r="N5340" s="6"/>
      <c r="O5340" s="6"/>
      <c r="P5340" s="6"/>
      <c r="Q5340" s="6"/>
      <c r="R5340" s="6"/>
      <c r="S5340" s="6"/>
      <c r="T5340" s="6"/>
      <c r="U5340" s="6"/>
      <c r="V5340" s="6"/>
      <c r="W5340" s="6"/>
    </row>
    <row r="5341" spans="1:23" x14ac:dyDescent="0.25">
      <c r="A5341" s="81"/>
      <c r="J5341" s="6">
        <v>19</v>
      </c>
      <c r="K5341" s="6"/>
      <c r="L5341" s="6"/>
      <c r="M5341" s="6"/>
      <c r="N5341" s="6"/>
      <c r="O5341" s="6"/>
      <c r="P5341" s="6"/>
      <c r="Q5341" s="6"/>
      <c r="R5341" s="6"/>
      <c r="S5341" s="6"/>
      <c r="T5341" s="6"/>
      <c r="U5341" s="6"/>
      <c r="V5341" s="6"/>
      <c r="W5341" s="6"/>
    </row>
    <row r="5342" spans="1:23" ht="89.25" x14ac:dyDescent="0.25">
      <c r="A5342" s="81" t="s">
        <v>949</v>
      </c>
      <c r="J5342" s="6">
        <v>20</v>
      </c>
      <c r="K5342" s="6"/>
      <c r="L5342" s="6"/>
      <c r="M5342" s="6"/>
      <c r="N5342" s="6"/>
      <c r="O5342" s="6"/>
      <c r="P5342" s="6"/>
      <c r="Q5342" s="6"/>
      <c r="R5342" s="6"/>
      <c r="S5342" s="6"/>
      <c r="T5342" s="6"/>
      <c r="U5342" s="6"/>
      <c r="V5342" s="6"/>
      <c r="W5342" s="6"/>
    </row>
    <row r="5343" spans="1:23" x14ac:dyDescent="0.25">
      <c r="A5343" s="65"/>
      <c r="J5343" s="6">
        <v>21</v>
      </c>
      <c r="K5343" s="6"/>
      <c r="L5343" s="6"/>
      <c r="M5343" s="6"/>
      <c r="N5343" s="6"/>
      <c r="O5343" s="6"/>
      <c r="P5343" s="6"/>
      <c r="Q5343" s="6"/>
      <c r="R5343" s="6"/>
      <c r="S5343" s="6"/>
      <c r="T5343" s="6"/>
      <c r="U5343" s="6"/>
      <c r="V5343" s="6"/>
      <c r="W5343" s="6"/>
    </row>
    <row r="5344" spans="1:23" x14ac:dyDescent="0.25">
      <c r="A5344" s="65"/>
      <c r="J5344" s="6">
        <v>22</v>
      </c>
      <c r="K5344" s="6"/>
      <c r="L5344" s="6"/>
      <c r="M5344" s="6"/>
      <c r="N5344" s="6"/>
      <c r="O5344" s="6"/>
      <c r="P5344" s="6"/>
      <c r="Q5344" s="6"/>
      <c r="R5344" s="6"/>
      <c r="S5344" s="6"/>
      <c r="T5344" s="6"/>
      <c r="U5344" s="6"/>
      <c r="V5344" s="6"/>
      <c r="W5344" s="6"/>
    </row>
    <row r="5345" spans="1:23" ht="140.25" x14ac:dyDescent="0.25">
      <c r="A5345" s="96" t="s">
        <v>624</v>
      </c>
      <c r="B5345" s="97" t="s">
        <v>625</v>
      </c>
      <c r="J5345" s="6">
        <v>23</v>
      </c>
      <c r="K5345" s="6"/>
      <c r="L5345" s="6"/>
      <c r="M5345" s="6"/>
      <c r="N5345" s="6"/>
      <c r="O5345" s="6"/>
      <c r="P5345" s="6"/>
      <c r="Q5345" s="6"/>
      <c r="R5345" s="6"/>
      <c r="S5345" s="6"/>
      <c r="T5345" s="6"/>
      <c r="U5345" s="6"/>
      <c r="V5345" s="6"/>
      <c r="W5345" s="6"/>
    </row>
    <row r="5346" spans="1:23" ht="15.75" thickBot="1" x14ac:dyDescent="0.3">
      <c r="A5346" s="65"/>
      <c r="J5346" s="6">
        <v>24</v>
      </c>
      <c r="K5346" s="6"/>
      <c r="L5346" s="6"/>
      <c r="M5346" s="6"/>
      <c r="N5346" s="6"/>
      <c r="O5346" s="6"/>
      <c r="P5346" s="6"/>
      <c r="Q5346" s="6"/>
      <c r="R5346" s="6"/>
      <c r="S5346" s="6"/>
      <c r="T5346" s="6"/>
      <c r="U5346" s="6"/>
      <c r="V5346" s="6"/>
      <c r="W5346" s="6"/>
    </row>
    <row r="5347" spans="1:23" ht="15.75" thickBot="1" x14ac:dyDescent="0.3">
      <c r="A5347" s="88" t="s">
        <v>626</v>
      </c>
      <c r="B5347" s="89">
        <v>0.05</v>
      </c>
      <c r="J5347" s="6">
        <v>25</v>
      </c>
      <c r="K5347" s="6"/>
      <c r="L5347" s="6"/>
      <c r="M5347" s="6"/>
      <c r="N5347" s="6"/>
      <c r="O5347" s="6"/>
      <c r="P5347" s="6"/>
      <c r="Q5347" s="6"/>
      <c r="R5347" s="6"/>
      <c r="S5347" s="6"/>
      <c r="T5347" s="6"/>
      <c r="U5347" s="6"/>
      <c r="V5347" s="6"/>
      <c r="W5347" s="6"/>
    </row>
    <row r="5348" spans="1:23" ht="39" thickBot="1" x14ac:dyDescent="0.3">
      <c r="A5348" s="110" t="s">
        <v>627</v>
      </c>
      <c r="B5348" s="74">
        <v>18</v>
      </c>
      <c r="J5348" s="6">
        <v>26</v>
      </c>
      <c r="K5348" s="6"/>
      <c r="L5348" s="6"/>
      <c r="M5348" s="6"/>
      <c r="N5348" s="6"/>
      <c r="O5348" s="6"/>
      <c r="P5348" s="6"/>
      <c r="Q5348" s="6"/>
      <c r="R5348" s="6"/>
      <c r="S5348" s="6"/>
      <c r="T5348" s="6"/>
      <c r="U5348" s="6"/>
      <c r="V5348" s="6"/>
      <c r="W5348" s="6"/>
    </row>
    <row r="5349" spans="1:23" ht="39" thickBot="1" x14ac:dyDescent="0.3">
      <c r="A5349" s="110" t="s">
        <v>628</v>
      </c>
      <c r="B5349" s="74">
        <v>6.8031680000000003</v>
      </c>
      <c r="J5349" s="6">
        <v>27</v>
      </c>
      <c r="K5349" s="6"/>
      <c r="L5349" s="6"/>
      <c r="M5349" s="6"/>
      <c r="N5349" s="6"/>
      <c r="O5349" s="6"/>
      <c r="P5349" s="6"/>
      <c r="Q5349" s="6"/>
      <c r="R5349" s="6"/>
      <c r="S5349" s="6"/>
      <c r="T5349" s="6"/>
      <c r="U5349" s="6"/>
      <c r="V5349" s="6"/>
      <c r="W5349" s="6"/>
    </row>
    <row r="5350" spans="1:23" ht="64.5" thickBot="1" x14ac:dyDescent="0.3">
      <c r="A5350" s="110" t="s">
        <v>629</v>
      </c>
      <c r="B5350" s="74">
        <v>2.97105</v>
      </c>
      <c r="J5350" s="6">
        <v>28</v>
      </c>
      <c r="K5350" s="6"/>
      <c r="L5350" s="6"/>
      <c r="M5350" s="6"/>
      <c r="N5350" s="6"/>
      <c r="O5350" s="6"/>
      <c r="P5350" s="6"/>
      <c r="Q5350" s="6"/>
      <c r="R5350" s="6"/>
      <c r="S5350" s="6"/>
      <c r="T5350" s="6"/>
      <c r="U5350" s="6"/>
      <c r="V5350" s="6"/>
      <c r="W5350" s="6"/>
    </row>
    <row r="5351" spans="1:23" ht="38.25" x14ac:dyDescent="0.25">
      <c r="A5351" s="109" t="s">
        <v>630</v>
      </c>
      <c r="B5351" s="78">
        <v>1.9373</v>
      </c>
      <c r="J5351" s="6">
        <v>29</v>
      </c>
      <c r="K5351" s="6"/>
      <c r="L5351" s="6"/>
      <c r="M5351" s="6"/>
      <c r="N5351" s="6"/>
      <c r="O5351" s="6"/>
      <c r="P5351" s="6"/>
      <c r="Q5351" s="6"/>
      <c r="R5351" s="6"/>
      <c r="S5351" s="6"/>
      <c r="T5351" s="6"/>
      <c r="U5351" s="6"/>
      <c r="V5351" s="6"/>
      <c r="W5351" s="6"/>
    </row>
    <row r="5352" spans="1:23" ht="15.75" thickBot="1" x14ac:dyDescent="0.3">
      <c r="A5352" s="65"/>
      <c r="J5352" s="6">
        <v>30</v>
      </c>
      <c r="K5352" s="6"/>
      <c r="L5352" s="6"/>
      <c r="M5352" s="6"/>
      <c r="N5352" s="6"/>
      <c r="O5352" s="6"/>
      <c r="P5352" s="6"/>
      <c r="Q5352" s="6"/>
      <c r="R5352" s="6"/>
      <c r="S5352" s="6"/>
      <c r="T5352" s="6"/>
      <c r="U5352" s="6"/>
      <c r="V5352" s="6"/>
      <c r="W5352" s="6"/>
    </row>
    <row r="5353" spans="1:23" x14ac:dyDescent="0.25">
      <c r="A5353" s="254" t="s">
        <v>631</v>
      </c>
      <c r="B5353" s="255"/>
      <c r="C5353" s="255"/>
      <c r="D5353" s="255"/>
      <c r="J5353" s="6">
        <v>31</v>
      </c>
      <c r="K5353" s="6"/>
      <c r="L5353" s="6"/>
      <c r="M5353" s="6"/>
      <c r="N5353" s="6"/>
      <c r="O5353" s="6"/>
      <c r="P5353" s="6"/>
      <c r="Q5353" s="6"/>
      <c r="R5353" s="6"/>
      <c r="S5353" s="6"/>
      <c r="T5353" s="6"/>
      <c r="U5353" s="6"/>
      <c r="V5353" s="6"/>
      <c r="W5353" s="6"/>
    </row>
    <row r="5354" spans="1:23" x14ac:dyDescent="0.25">
      <c r="A5354" s="262" t="s">
        <v>632</v>
      </c>
      <c r="B5354" s="263"/>
      <c r="C5354" s="263"/>
      <c r="D5354" s="263"/>
      <c r="J5354" s="6">
        <v>32</v>
      </c>
      <c r="K5354" s="6"/>
      <c r="L5354" s="6"/>
      <c r="M5354" s="6"/>
      <c r="N5354" s="6"/>
      <c r="O5354" s="6"/>
      <c r="P5354" s="6"/>
      <c r="Q5354" s="6"/>
      <c r="R5354" s="6"/>
      <c r="S5354" s="6"/>
      <c r="T5354" s="6"/>
      <c r="U5354" s="6"/>
      <c r="V5354" s="6"/>
      <c r="W5354" s="6"/>
    </row>
    <row r="5355" spans="1:23" ht="15.75" thickBot="1" x14ac:dyDescent="0.3">
      <c r="A5355" s="256" t="s">
        <v>633</v>
      </c>
      <c r="B5355" s="257"/>
      <c r="C5355" s="257"/>
      <c r="D5355" s="257"/>
      <c r="J5355" s="6">
        <v>33</v>
      </c>
      <c r="K5355" s="6"/>
      <c r="L5355" s="6"/>
      <c r="M5355" s="6"/>
      <c r="N5355" s="6"/>
      <c r="O5355" s="6"/>
      <c r="P5355" s="6"/>
      <c r="Q5355" s="6"/>
      <c r="R5355" s="6"/>
      <c r="S5355" s="6"/>
      <c r="T5355" s="6"/>
      <c r="U5355" s="6"/>
      <c r="V5355" s="6"/>
      <c r="W5355" s="6"/>
    </row>
    <row r="5356" spans="1:23" ht="27" thickBot="1" x14ac:dyDescent="0.3">
      <c r="A5356" s="98" t="s">
        <v>634</v>
      </c>
      <c r="B5356" s="83" t="s">
        <v>635</v>
      </c>
      <c r="C5356" s="83" t="s">
        <v>566</v>
      </c>
      <c r="D5356" s="85" t="s">
        <v>592</v>
      </c>
      <c r="K5356" s="121" t="s">
        <v>1123</v>
      </c>
      <c r="L5356" s="121" t="s">
        <v>1124</v>
      </c>
      <c r="M5356" s="121" t="str">
        <f>A5342</f>
        <v>Prueba del rango estudentizado de Tukey (HSD) para DFPCM3</v>
      </c>
      <c r="N5356" s="120"/>
      <c r="S5356" s="122" t="str">
        <f>K5356</f>
        <v>Factor</v>
      </c>
      <c r="T5356" s="122" t="str">
        <f>L5356</f>
        <v>Nivel</v>
      </c>
      <c r="U5356" s="114"/>
      <c r="V5356" s="123"/>
      <c r="W5356" s="6"/>
    </row>
    <row r="5357" spans="1:23" ht="16.5" thickBot="1" x14ac:dyDescent="0.3">
      <c r="A5357" s="99" t="s">
        <v>592</v>
      </c>
      <c r="B5357" s="68">
        <v>60.215600000000002</v>
      </c>
      <c r="C5357" s="68">
        <v>16</v>
      </c>
      <c r="D5357" s="86" t="s">
        <v>45</v>
      </c>
      <c r="J5357" s="6"/>
      <c r="K5357" s="228" t="s">
        <v>1125</v>
      </c>
      <c r="L5357" s="124" t="str">
        <f>D5357</f>
        <v>Con</v>
      </c>
      <c r="M5357" s="125">
        <f>B5357</f>
        <v>60.215600000000002</v>
      </c>
      <c r="N5357" s="125" t="str">
        <f>A5357</f>
        <v>A</v>
      </c>
      <c r="S5357" s="230" t="str">
        <f>K5357</f>
        <v>Enmienda (A)</v>
      </c>
      <c r="T5357" s="126" t="str">
        <f>L5357</f>
        <v>Con</v>
      </c>
      <c r="U5357" s="127">
        <f>M5357</f>
        <v>60.215600000000002</v>
      </c>
      <c r="V5357" s="128" t="str">
        <f>N5357</f>
        <v>A</v>
      </c>
      <c r="W5357" s="6"/>
    </row>
    <row r="5358" spans="1:23" ht="16.5" thickBot="1" x14ac:dyDescent="0.3">
      <c r="A5358" s="99"/>
      <c r="B5358" s="68"/>
      <c r="C5358" s="68"/>
      <c r="D5358" s="86"/>
      <c r="J5358" s="6"/>
      <c r="K5358" s="229"/>
      <c r="L5358" s="124" t="str">
        <f>D5359</f>
        <v>Sin</v>
      </c>
      <c r="M5358" s="125">
        <f>B5359</f>
        <v>57.573799999999999</v>
      </c>
      <c r="N5358" s="125" t="str">
        <f>A5359</f>
        <v>B</v>
      </c>
      <c r="S5358" s="227"/>
      <c r="T5358" s="129" t="str">
        <f>L5358</f>
        <v>Sin</v>
      </c>
      <c r="U5358" s="130">
        <f>M5358</f>
        <v>57.573799999999999</v>
      </c>
      <c r="V5358" s="131" t="str">
        <f>N5358</f>
        <v>B</v>
      </c>
      <c r="W5358" s="6"/>
    </row>
    <row r="5359" spans="1:23" x14ac:dyDescent="0.25">
      <c r="A5359" s="100" t="s">
        <v>593</v>
      </c>
      <c r="B5359" s="77">
        <v>57.573799999999999</v>
      </c>
      <c r="C5359" s="77">
        <v>16</v>
      </c>
      <c r="D5359" s="87" t="s">
        <v>47</v>
      </c>
      <c r="J5359" s="6">
        <v>1</v>
      </c>
      <c r="K5359" s="6"/>
      <c r="L5359" s="6"/>
      <c r="M5359" s="6"/>
      <c r="N5359" s="6"/>
      <c r="O5359" s="6"/>
      <c r="P5359" s="6"/>
      <c r="Q5359" s="6"/>
      <c r="R5359" s="6"/>
      <c r="S5359" s="6"/>
      <c r="T5359" s="6"/>
      <c r="U5359" s="6"/>
      <c r="V5359" s="6"/>
      <c r="W5359" s="6"/>
    </row>
    <row r="5360" spans="1:23" x14ac:dyDescent="0.25">
      <c r="A5360" s="79"/>
      <c r="J5360" s="6">
        <v>2</v>
      </c>
      <c r="K5360" s="6"/>
      <c r="L5360" s="6"/>
      <c r="M5360" s="6"/>
      <c r="N5360" s="6"/>
      <c r="O5360" s="6"/>
      <c r="P5360" s="6"/>
      <c r="Q5360" s="6"/>
      <c r="R5360" s="6"/>
      <c r="S5360" s="6"/>
      <c r="T5360" s="6"/>
      <c r="U5360" s="6"/>
      <c r="V5360" s="6"/>
      <c r="W5360" s="6"/>
    </row>
    <row r="5361" spans="1:23" x14ac:dyDescent="0.25">
      <c r="A5361" s="79"/>
      <c r="J5361" s="6">
        <v>3</v>
      </c>
      <c r="K5361" s="6"/>
      <c r="L5361" s="6"/>
      <c r="M5361" s="6"/>
      <c r="N5361" s="6"/>
      <c r="O5361" s="6"/>
      <c r="P5361" s="6"/>
      <c r="Q5361" s="6"/>
      <c r="R5361" s="6"/>
      <c r="S5361" s="6"/>
      <c r="T5361" s="6"/>
      <c r="U5361" s="6"/>
      <c r="V5361" s="6"/>
      <c r="W5361" s="6"/>
    </row>
    <row r="5362" spans="1:23" x14ac:dyDescent="0.25">
      <c r="J5362" s="6">
        <v>4</v>
      </c>
      <c r="K5362" s="6"/>
      <c r="L5362" s="6"/>
      <c r="M5362" s="6"/>
      <c r="N5362" s="6"/>
      <c r="O5362" s="6"/>
      <c r="P5362" s="6"/>
      <c r="Q5362" s="6"/>
      <c r="R5362" s="6"/>
      <c r="S5362" s="6"/>
      <c r="T5362" s="6"/>
      <c r="U5362" s="6"/>
      <c r="V5362" s="6"/>
      <c r="W5362" s="6"/>
    </row>
    <row r="5363" spans="1:23" x14ac:dyDescent="0.25">
      <c r="A5363" s="80"/>
      <c r="J5363" s="6">
        <v>5</v>
      </c>
      <c r="K5363" s="6"/>
      <c r="L5363" s="6"/>
      <c r="M5363" s="6"/>
      <c r="N5363" s="6"/>
      <c r="O5363" s="6"/>
      <c r="P5363" s="6"/>
      <c r="Q5363" s="6"/>
      <c r="R5363" s="6"/>
      <c r="S5363" s="6"/>
      <c r="T5363" s="6"/>
      <c r="U5363" s="6"/>
      <c r="V5363" s="6"/>
    </row>
    <row r="5364" spans="1:23" ht="31.5" x14ac:dyDescent="0.25">
      <c r="A5364" s="64" t="s">
        <v>590</v>
      </c>
      <c r="J5364" s="6">
        <v>6</v>
      </c>
      <c r="K5364" s="6"/>
      <c r="L5364" s="6"/>
      <c r="M5364" s="6"/>
      <c r="N5364" s="6"/>
      <c r="O5364" s="6"/>
      <c r="P5364" s="6"/>
      <c r="Q5364" s="6"/>
      <c r="R5364" s="6"/>
      <c r="S5364" s="6"/>
      <c r="T5364" s="6"/>
      <c r="U5364" s="6"/>
      <c r="V5364" s="6"/>
    </row>
    <row r="5365" spans="1:23" x14ac:dyDescent="0.25">
      <c r="A5365" s="79"/>
      <c r="J5365" s="6">
        <v>7</v>
      </c>
      <c r="K5365" s="6"/>
      <c r="L5365" s="6"/>
      <c r="M5365" s="6"/>
      <c r="N5365" s="6"/>
      <c r="O5365" s="6"/>
      <c r="P5365" s="6"/>
      <c r="Q5365" s="6"/>
      <c r="R5365" s="6"/>
      <c r="S5365" s="6"/>
      <c r="T5365" s="6"/>
      <c r="U5365" s="6"/>
      <c r="V5365" s="6"/>
    </row>
    <row r="5366" spans="1:23" ht="25.5" x14ac:dyDescent="0.25">
      <c r="A5366" s="81" t="s">
        <v>595</v>
      </c>
      <c r="J5366" s="6">
        <v>8</v>
      </c>
      <c r="K5366" s="6"/>
      <c r="L5366" s="6"/>
      <c r="M5366" s="6"/>
      <c r="N5366" s="6"/>
      <c r="O5366" s="6"/>
      <c r="P5366" s="6"/>
      <c r="Q5366" s="6"/>
      <c r="R5366" s="6"/>
      <c r="S5366" s="6"/>
      <c r="T5366" s="6"/>
      <c r="U5366" s="6"/>
      <c r="V5366" s="6"/>
    </row>
    <row r="5367" spans="1:23" x14ac:dyDescent="0.25">
      <c r="A5367" s="81"/>
      <c r="J5367" s="6">
        <v>9</v>
      </c>
      <c r="K5367" s="6"/>
      <c r="L5367" s="6"/>
      <c r="M5367" s="6"/>
      <c r="N5367" s="6"/>
      <c r="O5367" s="6"/>
      <c r="P5367" s="6"/>
      <c r="Q5367" s="6"/>
      <c r="R5367" s="6"/>
      <c r="S5367" s="6"/>
      <c r="T5367" s="6"/>
      <c r="U5367" s="6"/>
      <c r="V5367" s="6"/>
    </row>
    <row r="5368" spans="1:23" x14ac:dyDescent="0.25">
      <c r="A5368" s="65"/>
      <c r="J5368" s="6">
        <v>10</v>
      </c>
      <c r="K5368" s="6"/>
      <c r="L5368" s="6"/>
      <c r="M5368" s="6"/>
      <c r="N5368" s="6"/>
      <c r="O5368" s="6"/>
      <c r="P5368" s="6"/>
      <c r="Q5368" s="6"/>
      <c r="R5368" s="6"/>
      <c r="S5368" s="6"/>
      <c r="T5368" s="6"/>
      <c r="U5368" s="6"/>
      <c r="V5368" s="6"/>
    </row>
    <row r="5369" spans="1:23" x14ac:dyDescent="0.25">
      <c r="A5369" s="65"/>
      <c r="J5369" s="6">
        <v>11</v>
      </c>
      <c r="K5369" s="6"/>
      <c r="L5369" s="6"/>
      <c r="M5369" s="6"/>
      <c r="N5369" s="6"/>
      <c r="O5369" s="6"/>
      <c r="P5369" s="6"/>
      <c r="Q5369" s="6"/>
      <c r="R5369" s="6"/>
      <c r="S5369" s="6"/>
      <c r="T5369" s="6"/>
      <c r="U5369" s="6"/>
      <c r="V5369" s="6"/>
    </row>
    <row r="5370" spans="1:23" x14ac:dyDescent="0.25">
      <c r="A5370" s="79"/>
      <c r="J5370" s="6">
        <v>12</v>
      </c>
      <c r="K5370" s="6"/>
      <c r="L5370" s="6"/>
      <c r="M5370" s="6"/>
      <c r="N5370" s="6"/>
      <c r="O5370" s="6"/>
      <c r="P5370" s="6"/>
      <c r="Q5370" s="6"/>
      <c r="R5370" s="6"/>
      <c r="S5370" s="6"/>
      <c r="T5370" s="6"/>
      <c r="U5370" s="6"/>
      <c r="V5370" s="6"/>
    </row>
    <row r="5371" spans="1:23" x14ac:dyDescent="0.25">
      <c r="A5371" s="79"/>
      <c r="J5371" s="6">
        <v>13</v>
      </c>
      <c r="K5371" s="6"/>
      <c r="L5371" s="6"/>
      <c r="M5371" s="6"/>
      <c r="N5371" s="6"/>
      <c r="O5371" s="6"/>
      <c r="P5371" s="6"/>
      <c r="Q5371" s="6"/>
      <c r="R5371" s="6"/>
      <c r="S5371" s="6"/>
      <c r="T5371" s="6"/>
      <c r="U5371" s="6"/>
      <c r="V5371" s="6"/>
    </row>
    <row r="5372" spans="1:23" x14ac:dyDescent="0.25">
      <c r="J5372" s="6">
        <v>14</v>
      </c>
      <c r="K5372" s="6"/>
      <c r="L5372" s="6"/>
      <c r="M5372" s="6"/>
      <c r="N5372" s="6"/>
      <c r="O5372" s="6"/>
      <c r="P5372" s="6"/>
      <c r="Q5372" s="6"/>
      <c r="R5372" s="6"/>
      <c r="S5372" s="6"/>
      <c r="T5372" s="6"/>
      <c r="U5372" s="6"/>
      <c r="V5372" s="6"/>
    </row>
    <row r="5373" spans="1:23" x14ac:dyDescent="0.25">
      <c r="A5373" s="80"/>
      <c r="J5373" s="6">
        <v>15</v>
      </c>
      <c r="K5373" s="6"/>
      <c r="L5373" s="6"/>
      <c r="M5373" s="6"/>
      <c r="N5373" s="6"/>
      <c r="O5373" s="6"/>
      <c r="P5373" s="6"/>
      <c r="Q5373" s="6"/>
      <c r="R5373" s="6"/>
      <c r="S5373" s="6"/>
      <c r="T5373" s="6"/>
      <c r="U5373" s="6"/>
      <c r="V5373" s="6"/>
    </row>
    <row r="5374" spans="1:23" ht="31.5" x14ac:dyDescent="0.25">
      <c r="A5374" s="64" t="s">
        <v>590</v>
      </c>
      <c r="J5374" s="6">
        <v>16</v>
      </c>
      <c r="K5374" s="6"/>
      <c r="L5374" s="6"/>
      <c r="M5374" s="6"/>
      <c r="N5374" s="6"/>
      <c r="O5374" s="6"/>
      <c r="P5374" s="6"/>
      <c r="Q5374" s="6"/>
      <c r="R5374" s="6"/>
      <c r="S5374" s="6"/>
      <c r="T5374" s="6"/>
      <c r="U5374" s="6"/>
      <c r="V5374" s="6"/>
    </row>
    <row r="5375" spans="1:23" x14ac:dyDescent="0.25">
      <c r="A5375" s="79"/>
      <c r="J5375" s="6">
        <v>17</v>
      </c>
      <c r="K5375" s="6"/>
      <c r="L5375" s="6"/>
      <c r="M5375" s="6"/>
      <c r="N5375" s="6"/>
      <c r="O5375" s="6"/>
      <c r="P5375" s="6"/>
      <c r="Q5375" s="6"/>
      <c r="R5375" s="6"/>
      <c r="S5375" s="6"/>
      <c r="T5375" s="6"/>
      <c r="U5375" s="6"/>
      <c r="V5375" s="6"/>
    </row>
    <row r="5376" spans="1:23" ht="25.5" x14ac:dyDescent="0.25">
      <c r="A5376" s="81" t="s">
        <v>595</v>
      </c>
      <c r="J5376" s="6">
        <v>18</v>
      </c>
      <c r="K5376" s="6"/>
      <c r="L5376" s="6"/>
      <c r="M5376" s="6"/>
      <c r="N5376" s="6"/>
      <c r="O5376" s="6"/>
      <c r="P5376" s="6"/>
      <c r="Q5376" s="6"/>
      <c r="R5376" s="6"/>
      <c r="S5376" s="6"/>
      <c r="T5376" s="6"/>
      <c r="U5376" s="6"/>
      <c r="V5376" s="6"/>
    </row>
    <row r="5377" spans="1:22" x14ac:dyDescent="0.25">
      <c r="A5377" s="81"/>
      <c r="J5377" s="6">
        <v>19</v>
      </c>
      <c r="K5377" s="6"/>
      <c r="L5377" s="6"/>
      <c r="M5377" s="6"/>
      <c r="N5377" s="6"/>
      <c r="O5377" s="6"/>
      <c r="P5377" s="6"/>
      <c r="Q5377" s="6"/>
      <c r="R5377" s="6"/>
      <c r="S5377" s="6"/>
      <c r="T5377" s="6"/>
      <c r="U5377" s="6"/>
      <c r="V5377" s="6"/>
    </row>
    <row r="5378" spans="1:22" ht="89.25" x14ac:dyDescent="0.25">
      <c r="A5378" s="81" t="s">
        <v>950</v>
      </c>
      <c r="J5378" s="6">
        <v>20</v>
      </c>
      <c r="K5378" s="6"/>
      <c r="L5378" s="6"/>
      <c r="M5378" s="6"/>
      <c r="N5378" s="6"/>
      <c r="O5378" s="6"/>
      <c r="P5378" s="6"/>
      <c r="Q5378" s="6"/>
      <c r="R5378" s="6"/>
      <c r="S5378" s="6"/>
      <c r="T5378" s="6"/>
      <c r="U5378" s="6"/>
      <c r="V5378" s="6"/>
    </row>
    <row r="5379" spans="1:22" x14ac:dyDescent="0.25">
      <c r="A5379" s="65"/>
      <c r="J5379" s="6">
        <v>21</v>
      </c>
      <c r="K5379" s="6"/>
      <c r="L5379" s="6"/>
      <c r="M5379" s="6"/>
      <c r="N5379" s="6"/>
      <c r="O5379" s="6"/>
      <c r="P5379" s="6"/>
      <c r="Q5379" s="6"/>
      <c r="R5379" s="6"/>
      <c r="S5379" s="6"/>
      <c r="T5379" s="6"/>
      <c r="U5379" s="6"/>
      <c r="V5379" s="6"/>
    </row>
    <row r="5380" spans="1:22" x14ac:dyDescent="0.25">
      <c r="A5380" s="65"/>
      <c r="J5380" s="6">
        <v>22</v>
      </c>
      <c r="K5380" s="6"/>
      <c r="L5380" s="6"/>
      <c r="M5380" s="6"/>
      <c r="N5380" s="6"/>
      <c r="O5380" s="6"/>
      <c r="P5380" s="6"/>
      <c r="Q5380" s="6"/>
      <c r="R5380" s="6"/>
      <c r="S5380" s="6"/>
      <c r="T5380" s="6"/>
      <c r="U5380" s="6"/>
      <c r="V5380" s="6"/>
    </row>
    <row r="5381" spans="1:22" ht="140.25" x14ac:dyDescent="0.25">
      <c r="A5381" s="96" t="s">
        <v>624</v>
      </c>
      <c r="B5381" s="97" t="s">
        <v>625</v>
      </c>
      <c r="J5381" s="6">
        <v>23</v>
      </c>
      <c r="K5381" s="6"/>
      <c r="L5381" s="6"/>
      <c r="M5381" s="6"/>
      <c r="N5381" s="6"/>
      <c r="O5381" s="6"/>
      <c r="P5381" s="6"/>
      <c r="Q5381" s="6"/>
      <c r="R5381" s="6"/>
      <c r="S5381" s="6"/>
      <c r="T5381" s="6"/>
      <c r="U5381" s="6"/>
      <c r="V5381" s="6"/>
    </row>
    <row r="5382" spans="1:22" ht="15.75" thickBot="1" x14ac:dyDescent="0.3">
      <c r="A5382" s="65"/>
      <c r="J5382" s="6">
        <v>24</v>
      </c>
      <c r="K5382" s="6"/>
      <c r="L5382" s="6"/>
      <c r="M5382" s="6"/>
      <c r="N5382" s="6"/>
      <c r="O5382" s="6"/>
      <c r="P5382" s="6"/>
      <c r="Q5382" s="6"/>
      <c r="R5382" s="6"/>
      <c r="S5382" s="6"/>
      <c r="T5382" s="6"/>
      <c r="U5382" s="6"/>
      <c r="V5382" s="6"/>
    </row>
    <row r="5383" spans="1:22" ht="15.75" thickBot="1" x14ac:dyDescent="0.3">
      <c r="A5383" s="88" t="s">
        <v>626</v>
      </c>
      <c r="B5383" s="89">
        <v>0.05</v>
      </c>
      <c r="J5383" s="6">
        <v>25</v>
      </c>
      <c r="K5383" s="6"/>
      <c r="L5383" s="6"/>
      <c r="M5383" s="6"/>
      <c r="N5383" s="6"/>
      <c r="O5383" s="6"/>
      <c r="P5383" s="6"/>
      <c r="Q5383" s="6"/>
      <c r="R5383" s="6"/>
      <c r="S5383" s="6"/>
      <c r="T5383" s="6"/>
      <c r="U5383" s="6"/>
      <c r="V5383" s="6"/>
    </row>
    <row r="5384" spans="1:22" ht="39" thickBot="1" x14ac:dyDescent="0.3">
      <c r="A5384" s="110" t="s">
        <v>627</v>
      </c>
      <c r="B5384" s="74">
        <v>18</v>
      </c>
      <c r="J5384" s="6">
        <v>26</v>
      </c>
      <c r="K5384" s="6"/>
      <c r="L5384" s="6"/>
      <c r="M5384" s="6"/>
      <c r="N5384" s="6"/>
      <c r="O5384" s="6"/>
      <c r="P5384" s="6"/>
      <c r="Q5384" s="6"/>
      <c r="R5384" s="6"/>
      <c r="S5384" s="6"/>
      <c r="T5384" s="6"/>
      <c r="U5384" s="6"/>
      <c r="V5384" s="6"/>
    </row>
    <row r="5385" spans="1:22" ht="39" thickBot="1" x14ac:dyDescent="0.3">
      <c r="A5385" s="110" t="s">
        <v>628</v>
      </c>
      <c r="B5385" s="74">
        <v>5.8606829999999999</v>
      </c>
      <c r="J5385" s="6">
        <v>27</v>
      </c>
      <c r="K5385" s="6"/>
      <c r="L5385" s="6"/>
      <c r="M5385" s="6"/>
      <c r="N5385" s="6"/>
      <c r="O5385" s="6"/>
      <c r="P5385" s="6"/>
      <c r="Q5385" s="6"/>
      <c r="R5385" s="6"/>
      <c r="S5385" s="6"/>
      <c r="T5385" s="6"/>
      <c r="U5385" s="6"/>
      <c r="V5385" s="6"/>
    </row>
    <row r="5386" spans="1:22" ht="64.5" thickBot="1" x14ac:dyDescent="0.3">
      <c r="A5386" s="110" t="s">
        <v>629</v>
      </c>
      <c r="B5386" s="74">
        <v>2.97105</v>
      </c>
      <c r="J5386" s="6">
        <v>28</v>
      </c>
      <c r="K5386" s="6"/>
      <c r="L5386" s="6"/>
      <c r="M5386" s="6"/>
      <c r="N5386" s="6"/>
      <c r="O5386" s="6"/>
      <c r="P5386" s="6"/>
      <c r="Q5386" s="6"/>
      <c r="R5386" s="6"/>
      <c r="S5386" s="6"/>
      <c r="T5386" s="6"/>
      <c r="U5386" s="6"/>
      <c r="V5386" s="6"/>
    </row>
    <row r="5387" spans="1:22" ht="38.25" x14ac:dyDescent="0.25">
      <c r="A5387" s="109" t="s">
        <v>630</v>
      </c>
      <c r="B5387" s="78">
        <v>1.7981</v>
      </c>
      <c r="J5387" s="6">
        <v>29</v>
      </c>
      <c r="K5387" s="6"/>
      <c r="L5387" s="6"/>
      <c r="M5387" s="6"/>
      <c r="N5387" s="6"/>
      <c r="O5387" s="6"/>
      <c r="P5387" s="6"/>
      <c r="Q5387" s="6"/>
      <c r="R5387" s="6"/>
      <c r="S5387" s="6"/>
      <c r="T5387" s="6"/>
      <c r="U5387" s="6"/>
      <c r="V5387" s="6"/>
    </row>
    <row r="5388" spans="1:22" ht="15.75" thickBot="1" x14ac:dyDescent="0.3">
      <c r="A5388" s="65"/>
      <c r="J5388" s="6">
        <v>30</v>
      </c>
      <c r="K5388" s="6"/>
      <c r="L5388" s="6"/>
      <c r="M5388" s="6"/>
      <c r="N5388" s="6"/>
      <c r="O5388" s="6"/>
      <c r="P5388" s="6"/>
      <c r="Q5388" s="6"/>
      <c r="R5388" s="6"/>
      <c r="S5388" s="6"/>
      <c r="T5388" s="6"/>
      <c r="U5388" s="6"/>
      <c r="V5388" s="6"/>
    </row>
    <row r="5389" spans="1:22" x14ac:dyDescent="0.25">
      <c r="A5389" s="254" t="s">
        <v>631</v>
      </c>
      <c r="B5389" s="255"/>
      <c r="C5389" s="255"/>
      <c r="D5389" s="255"/>
      <c r="J5389" s="6">
        <v>31</v>
      </c>
      <c r="K5389" s="6"/>
      <c r="L5389" s="6"/>
      <c r="M5389" s="6"/>
      <c r="N5389" s="6"/>
      <c r="O5389" s="6"/>
      <c r="P5389" s="6"/>
      <c r="Q5389" s="6"/>
      <c r="R5389" s="6"/>
      <c r="S5389" s="6"/>
      <c r="T5389" s="6"/>
      <c r="U5389" s="6"/>
      <c r="V5389" s="6"/>
    </row>
    <row r="5390" spans="1:22" x14ac:dyDescent="0.25">
      <c r="A5390" s="262" t="s">
        <v>632</v>
      </c>
      <c r="B5390" s="263"/>
      <c r="C5390" s="263"/>
      <c r="D5390" s="263"/>
      <c r="J5390" s="6">
        <v>32</v>
      </c>
      <c r="K5390" s="6"/>
      <c r="L5390" s="6"/>
      <c r="M5390" s="6"/>
      <c r="N5390" s="6"/>
      <c r="O5390" s="6"/>
      <c r="P5390" s="6"/>
      <c r="Q5390" s="6"/>
      <c r="R5390" s="6"/>
      <c r="S5390" s="6"/>
      <c r="T5390" s="6"/>
      <c r="U5390" s="6"/>
      <c r="V5390" s="6"/>
    </row>
    <row r="5391" spans="1:22" ht="15.75" thickBot="1" x14ac:dyDescent="0.3">
      <c r="A5391" s="256" t="s">
        <v>633</v>
      </c>
      <c r="B5391" s="257"/>
      <c r="C5391" s="257"/>
      <c r="D5391" s="257"/>
      <c r="J5391" s="6">
        <v>33</v>
      </c>
      <c r="K5391" s="6"/>
      <c r="L5391" s="6"/>
      <c r="M5391" s="6"/>
      <c r="N5391" s="6"/>
      <c r="O5391" s="6"/>
      <c r="P5391" s="6"/>
      <c r="Q5391" s="6"/>
      <c r="R5391" s="6"/>
      <c r="S5391" s="6"/>
      <c r="T5391" s="6"/>
      <c r="U5391" s="6"/>
      <c r="V5391" s="6"/>
    </row>
    <row r="5392" spans="1:22" ht="27" thickBot="1" x14ac:dyDescent="0.3">
      <c r="A5392" s="98" t="s">
        <v>634</v>
      </c>
      <c r="B5392" s="83" t="s">
        <v>635</v>
      </c>
      <c r="C5392" s="83" t="s">
        <v>566</v>
      </c>
      <c r="D5392" s="85" t="s">
        <v>592</v>
      </c>
      <c r="K5392" s="121" t="s">
        <v>1123</v>
      </c>
      <c r="L5392" s="121" t="s">
        <v>1124</v>
      </c>
      <c r="M5392" s="121" t="str">
        <f>A5378</f>
        <v>Prueba del rango estudentizado de Tukey (HSD) para DFPCM4</v>
      </c>
      <c r="N5392" s="120"/>
      <c r="S5392" s="122" t="str">
        <f>K5392</f>
        <v>Factor</v>
      </c>
      <c r="T5392" s="122" t="str">
        <f>L5392</f>
        <v>Nivel</v>
      </c>
      <c r="U5392" s="114"/>
      <c r="V5392" s="123"/>
    </row>
    <row r="5393" spans="1:22" ht="16.5" thickBot="1" x14ac:dyDescent="0.3">
      <c r="A5393" s="99" t="s">
        <v>592</v>
      </c>
      <c r="B5393" s="68">
        <v>60.5563</v>
      </c>
      <c r="C5393" s="68">
        <v>16</v>
      </c>
      <c r="D5393" s="86" t="s">
        <v>45</v>
      </c>
      <c r="J5393" s="6"/>
      <c r="K5393" s="228" t="s">
        <v>1125</v>
      </c>
      <c r="L5393" s="124" t="str">
        <f>D5393</f>
        <v>Con</v>
      </c>
      <c r="M5393" s="125">
        <f>B5393</f>
        <v>60.5563</v>
      </c>
      <c r="N5393" s="125" t="str">
        <f>A5393</f>
        <v>A</v>
      </c>
      <c r="S5393" s="230" t="str">
        <f>K5393</f>
        <v>Enmienda (A)</v>
      </c>
      <c r="T5393" s="126" t="str">
        <f>L5393</f>
        <v>Con</v>
      </c>
      <c r="U5393" s="127">
        <f>M5393</f>
        <v>60.5563</v>
      </c>
      <c r="V5393" s="128" t="str">
        <f>N5393</f>
        <v>A</v>
      </c>
    </row>
    <row r="5394" spans="1:22" ht="16.5" thickBot="1" x14ac:dyDescent="0.3">
      <c r="A5394" s="99"/>
      <c r="B5394" s="68"/>
      <c r="C5394" s="68"/>
      <c r="D5394" s="86"/>
      <c r="J5394" s="6"/>
      <c r="K5394" s="229"/>
      <c r="L5394" s="124" t="str">
        <f>D5395</f>
        <v>Sin</v>
      </c>
      <c r="M5394" s="125">
        <f>B5395</f>
        <v>58.4788</v>
      </c>
      <c r="N5394" s="125" t="str">
        <f>A5395</f>
        <v>B</v>
      </c>
      <c r="S5394" s="227"/>
      <c r="T5394" s="129" t="str">
        <f>L5394</f>
        <v>Sin</v>
      </c>
      <c r="U5394" s="130">
        <f>M5394</f>
        <v>58.4788</v>
      </c>
      <c r="V5394" s="131" t="str">
        <f>N5394</f>
        <v>B</v>
      </c>
    </row>
    <row r="5395" spans="1:22" x14ac:dyDescent="0.25">
      <c r="A5395" s="100" t="s">
        <v>593</v>
      </c>
      <c r="B5395" s="77">
        <v>58.4788</v>
      </c>
      <c r="C5395" s="77">
        <v>16</v>
      </c>
      <c r="D5395" s="87" t="s">
        <v>47</v>
      </c>
      <c r="J5395" s="6">
        <v>1</v>
      </c>
      <c r="K5395" s="6"/>
      <c r="L5395" s="6"/>
      <c r="M5395" s="6"/>
      <c r="N5395" s="6"/>
      <c r="O5395" s="6"/>
      <c r="P5395" s="6"/>
      <c r="Q5395" s="6"/>
      <c r="R5395" s="6"/>
      <c r="S5395" s="6"/>
      <c r="T5395" s="6"/>
      <c r="U5395" s="6"/>
      <c r="V5395" s="6"/>
    </row>
    <row r="5396" spans="1:22" x14ac:dyDescent="0.25">
      <c r="A5396" s="79"/>
      <c r="J5396" s="6">
        <v>2</v>
      </c>
      <c r="K5396" s="6"/>
      <c r="L5396" s="6"/>
      <c r="M5396" s="6"/>
      <c r="N5396" s="6"/>
      <c r="O5396" s="6"/>
      <c r="P5396" s="6"/>
      <c r="Q5396" s="6"/>
      <c r="R5396" s="6"/>
      <c r="S5396" s="6"/>
      <c r="T5396" s="6"/>
      <c r="U5396" s="6"/>
      <c r="V5396" s="6"/>
    </row>
    <row r="5397" spans="1:22" x14ac:dyDescent="0.25">
      <c r="A5397" s="79"/>
      <c r="J5397" s="6">
        <v>3</v>
      </c>
      <c r="K5397" s="6"/>
      <c r="L5397" s="6"/>
      <c r="M5397" s="6"/>
      <c r="N5397" s="6"/>
      <c r="O5397" s="6"/>
      <c r="P5397" s="6"/>
      <c r="Q5397" s="6"/>
      <c r="R5397" s="6"/>
      <c r="S5397" s="6"/>
      <c r="T5397" s="6"/>
      <c r="U5397" s="6"/>
      <c r="V5397" s="6"/>
    </row>
    <row r="5398" spans="1:22" x14ac:dyDescent="0.25">
      <c r="J5398" s="6">
        <v>4</v>
      </c>
      <c r="K5398" s="6"/>
      <c r="L5398" s="6"/>
      <c r="M5398" s="6"/>
      <c r="N5398" s="6"/>
      <c r="O5398" s="6"/>
      <c r="P5398" s="6"/>
      <c r="Q5398" s="6"/>
      <c r="R5398" s="6"/>
      <c r="S5398" s="6"/>
      <c r="T5398" s="6"/>
      <c r="U5398" s="6"/>
      <c r="V5398" s="6"/>
    </row>
    <row r="5399" spans="1:22" x14ac:dyDescent="0.25">
      <c r="A5399" s="80"/>
      <c r="J5399" s="6">
        <v>5</v>
      </c>
      <c r="K5399" s="6"/>
      <c r="L5399" s="6"/>
      <c r="M5399" s="6"/>
      <c r="N5399" s="6"/>
      <c r="O5399" s="6"/>
      <c r="P5399" s="6"/>
      <c r="Q5399" s="6"/>
      <c r="R5399" s="6"/>
      <c r="S5399" s="6"/>
      <c r="T5399" s="6"/>
      <c r="U5399" s="6"/>
      <c r="V5399" s="6"/>
    </row>
    <row r="5400" spans="1:22" ht="31.5" x14ac:dyDescent="0.25">
      <c r="A5400" s="64" t="s">
        <v>590</v>
      </c>
      <c r="J5400" s="6">
        <v>6</v>
      </c>
      <c r="K5400" s="6"/>
      <c r="L5400" s="6"/>
      <c r="M5400" s="6"/>
      <c r="N5400" s="6"/>
      <c r="O5400" s="6"/>
      <c r="P5400" s="6"/>
      <c r="Q5400" s="6"/>
      <c r="R5400" s="6"/>
      <c r="S5400" s="6"/>
      <c r="T5400" s="6"/>
      <c r="U5400" s="6"/>
      <c r="V5400" s="6"/>
    </row>
    <row r="5401" spans="1:22" x14ac:dyDescent="0.25">
      <c r="A5401" s="79"/>
      <c r="J5401" s="6">
        <v>7</v>
      </c>
      <c r="K5401" s="6"/>
      <c r="L5401" s="6"/>
      <c r="M5401" s="6"/>
      <c r="N5401" s="6"/>
      <c r="O5401" s="6"/>
      <c r="P5401" s="6"/>
      <c r="Q5401" s="6"/>
      <c r="R5401" s="6"/>
      <c r="S5401" s="6"/>
      <c r="T5401" s="6"/>
      <c r="U5401" s="6"/>
      <c r="V5401" s="6"/>
    </row>
    <row r="5402" spans="1:22" ht="25.5" x14ac:dyDescent="0.25">
      <c r="A5402" s="81" t="s">
        <v>595</v>
      </c>
      <c r="J5402" s="6">
        <v>8</v>
      </c>
      <c r="K5402" s="6"/>
      <c r="L5402" s="6"/>
      <c r="M5402" s="6"/>
      <c r="N5402" s="6"/>
      <c r="O5402" s="6"/>
      <c r="P5402" s="6"/>
      <c r="Q5402" s="6"/>
      <c r="R5402" s="6"/>
      <c r="S5402" s="6"/>
      <c r="T5402" s="6"/>
      <c r="U5402" s="6"/>
      <c r="V5402" s="6"/>
    </row>
    <row r="5403" spans="1:22" x14ac:dyDescent="0.25">
      <c r="A5403" s="81"/>
      <c r="J5403" s="6">
        <v>9</v>
      </c>
      <c r="K5403" s="6"/>
      <c r="L5403" s="6"/>
      <c r="M5403" s="6"/>
      <c r="N5403" s="6"/>
      <c r="O5403" s="6"/>
      <c r="P5403" s="6"/>
      <c r="Q5403" s="6"/>
      <c r="R5403" s="6"/>
      <c r="S5403" s="6"/>
      <c r="T5403" s="6"/>
      <c r="U5403" s="6"/>
      <c r="V5403" s="6"/>
    </row>
    <row r="5404" spans="1:22" x14ac:dyDescent="0.25">
      <c r="A5404" s="65"/>
      <c r="J5404" s="6">
        <v>10</v>
      </c>
      <c r="K5404" s="6"/>
      <c r="L5404" s="6"/>
      <c r="M5404" s="6"/>
      <c r="N5404" s="6"/>
      <c r="O5404" s="6"/>
      <c r="P5404" s="6"/>
      <c r="Q5404" s="6"/>
      <c r="R5404" s="6"/>
      <c r="S5404" s="6"/>
      <c r="T5404" s="6"/>
      <c r="U5404" s="6"/>
      <c r="V5404" s="6"/>
    </row>
    <row r="5405" spans="1:22" x14ac:dyDescent="0.25">
      <c r="A5405" s="65"/>
      <c r="J5405" s="6">
        <v>11</v>
      </c>
      <c r="K5405" s="6"/>
      <c r="L5405" s="6"/>
      <c r="M5405" s="6"/>
      <c r="N5405" s="6"/>
      <c r="O5405" s="6"/>
      <c r="P5405" s="6"/>
      <c r="Q5405" s="6"/>
      <c r="R5405" s="6"/>
      <c r="S5405" s="6"/>
      <c r="T5405" s="6"/>
      <c r="U5405" s="6"/>
      <c r="V5405" s="6"/>
    </row>
    <row r="5406" spans="1:22" x14ac:dyDescent="0.25">
      <c r="A5406" s="79"/>
      <c r="J5406" s="6">
        <v>12</v>
      </c>
      <c r="K5406" s="6"/>
      <c r="L5406" s="6"/>
      <c r="M5406" s="6"/>
      <c r="N5406" s="6"/>
      <c r="O5406" s="6"/>
      <c r="P5406" s="6"/>
      <c r="Q5406" s="6"/>
      <c r="R5406" s="6"/>
      <c r="S5406" s="6"/>
      <c r="T5406" s="6"/>
      <c r="U5406" s="6"/>
      <c r="V5406" s="6"/>
    </row>
    <row r="5407" spans="1:22" x14ac:dyDescent="0.25">
      <c r="A5407" s="79"/>
      <c r="J5407" s="6">
        <v>13</v>
      </c>
      <c r="K5407" s="6"/>
      <c r="L5407" s="6"/>
      <c r="M5407" s="6"/>
      <c r="N5407" s="6"/>
      <c r="O5407" s="6"/>
      <c r="P5407" s="6"/>
      <c r="Q5407" s="6"/>
      <c r="R5407" s="6"/>
      <c r="S5407" s="6"/>
      <c r="T5407" s="6"/>
      <c r="U5407" s="6"/>
      <c r="V5407" s="6"/>
    </row>
    <row r="5408" spans="1:22" x14ac:dyDescent="0.25">
      <c r="J5408" s="6">
        <v>14</v>
      </c>
      <c r="K5408" s="6"/>
      <c r="L5408" s="6"/>
      <c r="M5408" s="6"/>
      <c r="N5408" s="6"/>
      <c r="O5408" s="6"/>
      <c r="P5408" s="6"/>
      <c r="Q5408" s="6"/>
      <c r="R5408" s="6"/>
      <c r="S5408" s="6"/>
      <c r="T5408" s="6"/>
      <c r="U5408" s="6"/>
      <c r="V5408" s="6"/>
    </row>
    <row r="5409" spans="1:22" x14ac:dyDescent="0.25">
      <c r="A5409" s="80"/>
      <c r="J5409" s="6">
        <v>15</v>
      </c>
      <c r="K5409" s="6"/>
      <c r="L5409" s="6"/>
      <c r="M5409" s="6"/>
      <c r="N5409" s="6"/>
      <c r="O5409" s="6"/>
      <c r="P5409" s="6"/>
      <c r="Q5409" s="6"/>
      <c r="R5409" s="6"/>
      <c r="S5409" s="6"/>
      <c r="T5409" s="6"/>
      <c r="U5409" s="6"/>
      <c r="V5409" s="6"/>
    </row>
    <row r="5410" spans="1:22" ht="31.5" x14ac:dyDescent="0.25">
      <c r="A5410" s="64" t="s">
        <v>590</v>
      </c>
      <c r="J5410" s="6">
        <v>16</v>
      </c>
      <c r="K5410" s="6"/>
      <c r="L5410" s="6"/>
      <c r="M5410" s="6"/>
      <c r="N5410" s="6"/>
      <c r="O5410" s="6"/>
      <c r="P5410" s="6"/>
      <c r="Q5410" s="6"/>
      <c r="R5410" s="6"/>
      <c r="S5410" s="6"/>
      <c r="T5410" s="6"/>
      <c r="U5410" s="6"/>
      <c r="V5410" s="6"/>
    </row>
    <row r="5411" spans="1:22" x14ac:dyDescent="0.25">
      <c r="A5411" s="79"/>
      <c r="J5411" s="6">
        <v>17</v>
      </c>
      <c r="K5411" s="6"/>
      <c r="L5411" s="6"/>
      <c r="M5411" s="6"/>
      <c r="N5411" s="6"/>
      <c r="O5411" s="6"/>
      <c r="P5411" s="6"/>
      <c r="Q5411" s="6"/>
      <c r="R5411" s="6"/>
      <c r="S5411" s="6"/>
      <c r="T5411" s="6"/>
      <c r="U5411" s="6"/>
      <c r="V5411" s="6"/>
    </row>
    <row r="5412" spans="1:22" ht="25.5" x14ac:dyDescent="0.25">
      <c r="A5412" s="81" t="s">
        <v>595</v>
      </c>
      <c r="J5412" s="6">
        <v>18</v>
      </c>
      <c r="K5412" s="6"/>
      <c r="L5412" s="6"/>
      <c r="M5412" s="6"/>
      <c r="N5412" s="6"/>
      <c r="O5412" s="6"/>
      <c r="P5412" s="6"/>
      <c r="Q5412" s="6"/>
      <c r="R5412" s="6"/>
      <c r="S5412" s="6"/>
      <c r="T5412" s="6"/>
      <c r="U5412" s="6"/>
      <c r="V5412" s="6"/>
    </row>
    <row r="5413" spans="1:22" x14ac:dyDescent="0.25">
      <c r="A5413" s="81"/>
      <c r="J5413" s="6">
        <v>19</v>
      </c>
      <c r="K5413" s="6"/>
      <c r="L5413" s="6"/>
      <c r="M5413" s="6"/>
      <c r="N5413" s="6"/>
      <c r="O5413" s="6"/>
      <c r="P5413" s="6"/>
      <c r="Q5413" s="6"/>
      <c r="R5413" s="6"/>
      <c r="S5413" s="6"/>
      <c r="T5413" s="6"/>
      <c r="U5413" s="6"/>
      <c r="V5413" s="6"/>
    </row>
    <row r="5414" spans="1:22" ht="89.25" x14ac:dyDescent="0.25">
      <c r="A5414" s="81" t="s">
        <v>951</v>
      </c>
      <c r="J5414" s="6">
        <v>20</v>
      </c>
      <c r="K5414" s="6"/>
      <c r="L5414" s="6"/>
      <c r="M5414" s="6"/>
      <c r="N5414" s="6"/>
      <c r="O5414" s="6"/>
      <c r="P5414" s="6"/>
      <c r="Q5414" s="6"/>
      <c r="R5414" s="6"/>
      <c r="S5414" s="6"/>
      <c r="T5414" s="6"/>
      <c r="U5414" s="6"/>
      <c r="V5414" s="6"/>
    </row>
    <row r="5415" spans="1:22" x14ac:dyDescent="0.25">
      <c r="A5415" s="65"/>
      <c r="J5415" s="6">
        <v>21</v>
      </c>
      <c r="K5415" s="6"/>
      <c r="L5415" s="6"/>
      <c r="M5415" s="6"/>
      <c r="N5415" s="6"/>
      <c r="O5415" s="6"/>
      <c r="P5415" s="6"/>
      <c r="Q5415" s="6"/>
      <c r="R5415" s="6"/>
      <c r="S5415" s="6"/>
      <c r="T5415" s="6"/>
      <c r="U5415" s="6"/>
      <c r="V5415" s="6"/>
    </row>
    <row r="5416" spans="1:22" x14ac:dyDescent="0.25">
      <c r="A5416" s="65"/>
      <c r="J5416" s="6">
        <v>22</v>
      </c>
      <c r="K5416" s="6"/>
      <c r="L5416" s="6"/>
      <c r="M5416" s="6"/>
      <c r="N5416" s="6"/>
      <c r="O5416" s="6"/>
      <c r="P5416" s="6"/>
      <c r="Q5416" s="6"/>
      <c r="R5416" s="6"/>
      <c r="S5416" s="6"/>
      <c r="T5416" s="6"/>
      <c r="U5416" s="6"/>
      <c r="V5416" s="6"/>
    </row>
    <row r="5417" spans="1:22" ht="140.25" x14ac:dyDescent="0.25">
      <c r="A5417" s="96" t="s">
        <v>624</v>
      </c>
      <c r="B5417" s="97" t="s">
        <v>625</v>
      </c>
      <c r="J5417" s="6">
        <v>23</v>
      </c>
      <c r="K5417" s="6"/>
      <c r="L5417" s="6"/>
      <c r="M5417" s="6"/>
      <c r="N5417" s="6"/>
      <c r="O5417" s="6"/>
      <c r="P5417" s="6"/>
      <c r="Q5417" s="6"/>
      <c r="R5417" s="6"/>
      <c r="S5417" s="6"/>
      <c r="T5417" s="6"/>
      <c r="U5417" s="6"/>
      <c r="V5417" s="6"/>
    </row>
    <row r="5418" spans="1:22" ht="15.75" thickBot="1" x14ac:dyDescent="0.3">
      <c r="A5418" s="65"/>
      <c r="J5418" s="6">
        <v>24</v>
      </c>
      <c r="K5418" s="6"/>
      <c r="L5418" s="6"/>
      <c r="M5418" s="6"/>
      <c r="N5418" s="6"/>
      <c r="O5418" s="6"/>
      <c r="P5418" s="6"/>
      <c r="Q5418" s="6"/>
      <c r="R5418" s="6"/>
      <c r="S5418" s="6"/>
      <c r="T5418" s="6"/>
      <c r="U5418" s="6"/>
      <c r="V5418" s="6"/>
    </row>
    <row r="5419" spans="1:22" ht="15.75" thickBot="1" x14ac:dyDescent="0.3">
      <c r="A5419" s="88" t="s">
        <v>626</v>
      </c>
      <c r="B5419" s="89">
        <v>0.05</v>
      </c>
      <c r="J5419" s="6">
        <v>25</v>
      </c>
      <c r="K5419" s="6"/>
      <c r="L5419" s="6"/>
      <c r="M5419" s="6"/>
      <c r="N5419" s="6"/>
      <c r="O5419" s="6"/>
      <c r="P5419" s="6"/>
      <c r="Q5419" s="6"/>
      <c r="R5419" s="6"/>
      <c r="S5419" s="6"/>
      <c r="T5419" s="6"/>
      <c r="U5419" s="6"/>
      <c r="V5419" s="6"/>
    </row>
    <row r="5420" spans="1:22" ht="39" thickBot="1" x14ac:dyDescent="0.3">
      <c r="A5420" s="110" t="s">
        <v>627</v>
      </c>
      <c r="B5420" s="74">
        <v>18</v>
      </c>
      <c r="J5420" s="6">
        <v>26</v>
      </c>
      <c r="K5420" s="6"/>
      <c r="L5420" s="6"/>
      <c r="M5420" s="6"/>
      <c r="N5420" s="6"/>
      <c r="O5420" s="6"/>
      <c r="P5420" s="6"/>
      <c r="Q5420" s="6"/>
      <c r="R5420" s="6"/>
      <c r="S5420" s="6"/>
      <c r="T5420" s="6"/>
      <c r="U5420" s="6"/>
      <c r="V5420" s="6"/>
    </row>
    <row r="5421" spans="1:22" ht="39" thickBot="1" x14ac:dyDescent="0.3">
      <c r="A5421" s="110" t="s">
        <v>628</v>
      </c>
      <c r="B5421" s="74">
        <v>102.9898</v>
      </c>
      <c r="J5421" s="6">
        <v>27</v>
      </c>
      <c r="K5421" s="6"/>
      <c r="L5421" s="6"/>
      <c r="M5421" s="6"/>
      <c r="N5421" s="6"/>
      <c r="O5421" s="6"/>
      <c r="P5421" s="6"/>
      <c r="Q5421" s="6"/>
      <c r="R5421" s="6"/>
      <c r="S5421" s="6"/>
      <c r="T5421" s="6"/>
      <c r="U5421" s="6"/>
      <c r="V5421" s="6"/>
    </row>
    <row r="5422" spans="1:22" ht="64.5" thickBot="1" x14ac:dyDescent="0.3">
      <c r="A5422" s="110" t="s">
        <v>629</v>
      </c>
      <c r="B5422" s="74">
        <v>2.97105</v>
      </c>
      <c r="J5422" s="6">
        <v>28</v>
      </c>
      <c r="K5422" s="6"/>
      <c r="L5422" s="6"/>
      <c r="M5422" s="6"/>
      <c r="N5422" s="6"/>
      <c r="O5422" s="6"/>
      <c r="P5422" s="6"/>
      <c r="Q5422" s="6"/>
      <c r="R5422" s="6"/>
      <c r="S5422" s="6"/>
      <c r="T5422" s="6"/>
      <c r="U5422" s="6"/>
      <c r="V5422" s="6"/>
    </row>
    <row r="5423" spans="1:22" ht="38.25" x14ac:dyDescent="0.25">
      <c r="A5423" s="109" t="s">
        <v>630</v>
      </c>
      <c r="B5423" s="78">
        <v>7.5377999999999998</v>
      </c>
      <c r="J5423" s="6">
        <v>29</v>
      </c>
      <c r="K5423" s="6"/>
      <c r="L5423" s="6"/>
      <c r="M5423" s="6"/>
      <c r="N5423" s="6"/>
      <c r="O5423" s="6"/>
      <c r="P5423" s="6"/>
      <c r="Q5423" s="6"/>
      <c r="R5423" s="6"/>
      <c r="S5423" s="6"/>
      <c r="T5423" s="6"/>
      <c r="U5423" s="6"/>
      <c r="V5423" s="6"/>
    </row>
    <row r="5424" spans="1:22" ht="15.75" thickBot="1" x14ac:dyDescent="0.3">
      <c r="A5424" s="65"/>
      <c r="J5424" s="6">
        <v>30</v>
      </c>
      <c r="K5424" s="6"/>
      <c r="L5424" s="6"/>
      <c r="M5424" s="6"/>
      <c r="N5424" s="6"/>
      <c r="O5424" s="6"/>
      <c r="P5424" s="6"/>
      <c r="Q5424" s="6"/>
      <c r="R5424" s="6"/>
      <c r="S5424" s="6"/>
      <c r="T5424" s="6"/>
      <c r="U5424" s="6"/>
      <c r="V5424" s="6"/>
    </row>
    <row r="5425" spans="1:22" x14ac:dyDescent="0.25">
      <c r="A5425" s="254" t="s">
        <v>631</v>
      </c>
      <c r="B5425" s="255"/>
      <c r="C5425" s="255"/>
      <c r="D5425" s="255"/>
      <c r="J5425" s="6">
        <v>31</v>
      </c>
      <c r="K5425" s="6"/>
      <c r="L5425" s="6"/>
      <c r="M5425" s="6"/>
      <c r="N5425" s="6"/>
      <c r="O5425" s="6"/>
      <c r="P5425" s="6"/>
      <c r="Q5425" s="6"/>
      <c r="R5425" s="6"/>
      <c r="S5425" s="6"/>
      <c r="T5425" s="6"/>
      <c r="U5425" s="6"/>
      <c r="V5425" s="6"/>
    </row>
    <row r="5426" spans="1:22" x14ac:dyDescent="0.25">
      <c r="A5426" s="262" t="s">
        <v>632</v>
      </c>
      <c r="B5426" s="263"/>
      <c r="C5426" s="263"/>
      <c r="D5426" s="263"/>
      <c r="J5426" s="6">
        <v>32</v>
      </c>
      <c r="K5426" s="6"/>
      <c r="L5426" s="6"/>
      <c r="M5426" s="6"/>
      <c r="N5426" s="6"/>
      <c r="O5426" s="6"/>
      <c r="P5426" s="6"/>
      <c r="Q5426" s="6"/>
      <c r="R5426" s="6"/>
      <c r="S5426" s="6"/>
      <c r="T5426" s="6"/>
      <c r="U5426" s="6"/>
      <c r="V5426" s="6"/>
    </row>
    <row r="5427" spans="1:22" ht="15.75" thickBot="1" x14ac:dyDescent="0.3">
      <c r="A5427" s="256" t="s">
        <v>633</v>
      </c>
      <c r="B5427" s="257"/>
      <c r="C5427" s="257"/>
      <c r="D5427" s="257"/>
      <c r="J5427" s="6">
        <v>33</v>
      </c>
      <c r="K5427" s="6"/>
      <c r="L5427" s="6"/>
      <c r="M5427" s="6"/>
      <c r="N5427" s="6"/>
      <c r="O5427" s="6"/>
      <c r="P5427" s="6"/>
      <c r="Q5427" s="6"/>
      <c r="R5427" s="6"/>
      <c r="S5427" s="6"/>
      <c r="T5427" s="6"/>
      <c r="U5427" s="6"/>
      <c r="V5427" s="6"/>
    </row>
    <row r="5428" spans="1:22" ht="27" thickBot="1" x14ac:dyDescent="0.3">
      <c r="A5428" s="98" t="s">
        <v>634</v>
      </c>
      <c r="B5428" s="83" t="s">
        <v>635</v>
      </c>
      <c r="C5428" s="83" t="s">
        <v>566</v>
      </c>
      <c r="D5428" s="85" t="s">
        <v>592</v>
      </c>
      <c r="K5428" s="121" t="s">
        <v>1123</v>
      </c>
      <c r="L5428" s="121" t="s">
        <v>1124</v>
      </c>
      <c r="M5428" s="121" t="str">
        <f>A5414</f>
        <v>Prueba del rango estudentizado de Tukey (HSD) para DFPCM5</v>
      </c>
      <c r="N5428" s="120"/>
      <c r="S5428" s="122" t="str">
        <f>K5428</f>
        <v>Factor</v>
      </c>
      <c r="T5428" s="122" t="str">
        <f>L5428</f>
        <v>Nivel</v>
      </c>
      <c r="U5428" s="114"/>
      <c r="V5428" s="123"/>
    </row>
    <row r="5429" spans="1:22" ht="16.5" thickBot="1" x14ac:dyDescent="0.3">
      <c r="A5429" s="99" t="s">
        <v>592</v>
      </c>
      <c r="B5429" s="68">
        <v>55.051000000000002</v>
      </c>
      <c r="C5429" s="68">
        <v>16</v>
      </c>
      <c r="D5429" s="86" t="s">
        <v>45</v>
      </c>
      <c r="J5429" s="6"/>
      <c r="K5429" s="228" t="s">
        <v>1125</v>
      </c>
      <c r="L5429" s="124" t="str">
        <f>D5429</f>
        <v>Con</v>
      </c>
      <c r="M5429" s="125">
        <f>B5429</f>
        <v>55.051000000000002</v>
      </c>
      <c r="N5429" s="125" t="str">
        <f>A5429</f>
        <v>A</v>
      </c>
      <c r="S5429" s="230" t="str">
        <f>K5429</f>
        <v>Enmienda (A)</v>
      </c>
      <c r="T5429" s="126" t="str">
        <f>L5429</f>
        <v>Con</v>
      </c>
      <c r="U5429" s="127">
        <f>M5429</f>
        <v>55.051000000000002</v>
      </c>
      <c r="V5429" s="128" t="str">
        <f>N5429</f>
        <v>A</v>
      </c>
    </row>
    <row r="5430" spans="1:22" ht="16.5" thickBot="1" x14ac:dyDescent="0.3">
      <c r="A5430" s="99"/>
      <c r="B5430" s="68"/>
      <c r="C5430" s="68"/>
      <c r="D5430" s="86"/>
      <c r="J5430" s="6"/>
      <c r="K5430" s="229"/>
      <c r="L5430" s="124" t="str">
        <f>D5431</f>
        <v>Sin</v>
      </c>
      <c r="M5430" s="125">
        <f>B5431</f>
        <v>45.537999999999997</v>
      </c>
      <c r="N5430" s="125" t="str">
        <f>A5431</f>
        <v>B</v>
      </c>
      <c r="S5430" s="227"/>
      <c r="T5430" s="129" t="str">
        <f>L5430</f>
        <v>Sin</v>
      </c>
      <c r="U5430" s="130">
        <f>M5430</f>
        <v>45.537999999999997</v>
      </c>
      <c r="V5430" s="131" t="str">
        <f>N5430</f>
        <v>B</v>
      </c>
    </row>
    <row r="5431" spans="1:22" x14ac:dyDescent="0.25">
      <c r="A5431" s="100" t="s">
        <v>593</v>
      </c>
      <c r="B5431" s="77">
        <v>45.537999999999997</v>
      </c>
      <c r="C5431" s="77">
        <v>16</v>
      </c>
      <c r="D5431" s="87" t="s">
        <v>47</v>
      </c>
      <c r="J5431" s="6">
        <v>1</v>
      </c>
      <c r="K5431" s="6"/>
      <c r="L5431" s="6"/>
      <c r="M5431" s="6"/>
      <c r="N5431" s="6"/>
      <c r="O5431" s="6"/>
      <c r="P5431" s="6"/>
      <c r="Q5431" s="6"/>
      <c r="R5431" s="6"/>
      <c r="S5431" s="6"/>
      <c r="T5431" s="6"/>
      <c r="U5431" s="6"/>
      <c r="V5431" s="6"/>
    </row>
    <row r="5432" spans="1:22" x14ac:dyDescent="0.25">
      <c r="A5432" s="79"/>
      <c r="J5432" s="6">
        <v>2</v>
      </c>
      <c r="K5432" s="6"/>
      <c r="L5432" s="6"/>
      <c r="M5432" s="6"/>
      <c r="N5432" s="6"/>
      <c r="O5432" s="6"/>
      <c r="P5432" s="6"/>
      <c r="Q5432" s="6"/>
      <c r="R5432" s="6"/>
      <c r="S5432" s="6"/>
      <c r="T5432" s="6"/>
      <c r="U5432" s="6"/>
      <c r="V5432" s="6"/>
    </row>
    <row r="5433" spans="1:22" x14ac:dyDescent="0.25">
      <c r="A5433" s="79"/>
      <c r="J5433" s="6">
        <v>3</v>
      </c>
      <c r="K5433" s="6"/>
      <c r="L5433" s="6"/>
      <c r="M5433" s="6"/>
      <c r="N5433" s="6"/>
      <c r="O5433" s="6"/>
      <c r="P5433" s="6"/>
      <c r="Q5433" s="6"/>
      <c r="R5433" s="6"/>
      <c r="S5433" s="6"/>
      <c r="T5433" s="6"/>
      <c r="U5433" s="6"/>
      <c r="V5433" s="6"/>
    </row>
    <row r="5434" spans="1:22" x14ac:dyDescent="0.25">
      <c r="J5434" s="6">
        <v>4</v>
      </c>
      <c r="K5434" s="6"/>
      <c r="L5434" s="6"/>
      <c r="M5434" s="6"/>
      <c r="N5434" s="6"/>
      <c r="O5434" s="6"/>
      <c r="P5434" s="6"/>
      <c r="Q5434" s="6"/>
      <c r="R5434" s="6"/>
      <c r="S5434" s="6"/>
      <c r="T5434" s="6"/>
      <c r="U5434" s="6"/>
      <c r="V5434" s="6"/>
    </row>
    <row r="5435" spans="1:22" x14ac:dyDescent="0.25">
      <c r="A5435" s="80"/>
      <c r="J5435" s="6">
        <v>5</v>
      </c>
      <c r="K5435" s="6"/>
      <c r="L5435" s="6"/>
      <c r="M5435" s="6"/>
      <c r="N5435" s="6"/>
      <c r="O5435" s="6"/>
      <c r="P5435" s="6"/>
      <c r="Q5435" s="6"/>
      <c r="R5435" s="6"/>
      <c r="S5435" s="6"/>
      <c r="T5435" s="6"/>
      <c r="U5435" s="6"/>
      <c r="V5435" s="6"/>
    </row>
    <row r="5436" spans="1:22" ht="31.5" x14ac:dyDescent="0.25">
      <c r="A5436" s="64" t="s">
        <v>590</v>
      </c>
      <c r="J5436" s="6">
        <v>6</v>
      </c>
      <c r="K5436" s="6"/>
      <c r="L5436" s="6"/>
      <c r="M5436" s="6"/>
      <c r="N5436" s="6"/>
      <c r="O5436" s="6"/>
      <c r="P5436" s="6"/>
      <c r="Q5436" s="6"/>
      <c r="R5436" s="6"/>
      <c r="S5436" s="6"/>
      <c r="T5436" s="6"/>
      <c r="U5436" s="6"/>
      <c r="V5436" s="6"/>
    </row>
    <row r="5437" spans="1:22" x14ac:dyDescent="0.25">
      <c r="A5437" s="79"/>
      <c r="J5437" s="6">
        <v>7</v>
      </c>
      <c r="K5437" s="6"/>
      <c r="L5437" s="6"/>
      <c r="M5437" s="6"/>
      <c r="N5437" s="6"/>
      <c r="O5437" s="6"/>
      <c r="P5437" s="6"/>
      <c r="Q5437" s="6"/>
      <c r="R5437" s="6"/>
      <c r="S5437" s="6"/>
      <c r="T5437" s="6"/>
      <c r="U5437" s="6"/>
      <c r="V5437" s="6"/>
    </row>
    <row r="5438" spans="1:22" ht="25.5" x14ac:dyDescent="0.25">
      <c r="A5438" s="81" t="s">
        <v>595</v>
      </c>
      <c r="J5438" s="6">
        <v>8</v>
      </c>
      <c r="K5438" s="6"/>
      <c r="L5438" s="6"/>
      <c r="M5438" s="6"/>
      <c r="N5438" s="6"/>
      <c r="O5438" s="6"/>
      <c r="P5438" s="6"/>
      <c r="Q5438" s="6"/>
      <c r="R5438" s="6"/>
      <c r="S5438" s="6"/>
      <c r="T5438" s="6"/>
      <c r="U5438" s="6"/>
      <c r="V5438" s="6"/>
    </row>
    <row r="5439" spans="1:22" x14ac:dyDescent="0.25">
      <c r="A5439" s="81"/>
      <c r="J5439" s="6">
        <v>9</v>
      </c>
      <c r="K5439" s="6"/>
      <c r="L5439" s="6"/>
      <c r="M5439" s="6"/>
      <c r="N5439" s="6"/>
      <c r="O5439" s="6"/>
      <c r="P5439" s="6"/>
      <c r="Q5439" s="6"/>
      <c r="R5439" s="6"/>
      <c r="S5439" s="6"/>
      <c r="T5439" s="6"/>
      <c r="U5439" s="6"/>
      <c r="V5439" s="6"/>
    </row>
    <row r="5440" spans="1:22" x14ac:dyDescent="0.25">
      <c r="A5440" s="65"/>
      <c r="J5440" s="6">
        <v>10</v>
      </c>
      <c r="K5440" s="6"/>
      <c r="L5440" s="6"/>
      <c r="M5440" s="6"/>
      <c r="N5440" s="6"/>
      <c r="O5440" s="6"/>
      <c r="P5440" s="6"/>
      <c r="Q5440" s="6"/>
      <c r="R5440" s="6"/>
      <c r="S5440" s="6"/>
      <c r="T5440" s="6"/>
      <c r="U5440" s="6"/>
      <c r="V5440" s="6"/>
    </row>
    <row r="5441" spans="1:22" x14ac:dyDescent="0.25">
      <c r="A5441" s="65"/>
      <c r="J5441" s="6">
        <v>11</v>
      </c>
      <c r="K5441" s="6"/>
      <c r="L5441" s="6"/>
      <c r="M5441" s="6"/>
      <c r="N5441" s="6"/>
      <c r="O5441" s="6"/>
      <c r="P5441" s="6"/>
      <c r="Q5441" s="6"/>
      <c r="R5441" s="6"/>
      <c r="S5441" s="6"/>
      <c r="T5441" s="6"/>
      <c r="U5441" s="6"/>
      <c r="V5441" s="6"/>
    </row>
    <row r="5442" spans="1:22" x14ac:dyDescent="0.25">
      <c r="A5442" s="79"/>
      <c r="J5442" s="6">
        <v>12</v>
      </c>
      <c r="K5442" s="6"/>
      <c r="L5442" s="6"/>
      <c r="M5442" s="6"/>
      <c r="N5442" s="6"/>
      <c r="O5442" s="6"/>
      <c r="P5442" s="6"/>
      <c r="Q5442" s="6"/>
      <c r="R5442" s="6"/>
      <c r="S5442" s="6"/>
      <c r="T5442" s="6"/>
      <c r="U5442" s="6"/>
      <c r="V5442" s="6"/>
    </row>
    <row r="5443" spans="1:22" x14ac:dyDescent="0.25">
      <c r="A5443" s="79"/>
      <c r="J5443" s="6">
        <v>13</v>
      </c>
      <c r="K5443" s="6"/>
      <c r="L5443" s="6"/>
      <c r="M5443" s="6"/>
      <c r="N5443" s="6"/>
      <c r="O5443" s="6"/>
      <c r="P5443" s="6"/>
      <c r="Q5443" s="6"/>
      <c r="R5443" s="6"/>
      <c r="S5443" s="6"/>
      <c r="T5443" s="6"/>
      <c r="U5443" s="6"/>
      <c r="V5443" s="6"/>
    </row>
    <row r="5444" spans="1:22" x14ac:dyDescent="0.25">
      <c r="J5444" s="6">
        <v>14</v>
      </c>
      <c r="K5444" s="6"/>
      <c r="L5444" s="6"/>
      <c r="M5444" s="6"/>
      <c r="N5444" s="6"/>
      <c r="O5444" s="6"/>
      <c r="P5444" s="6"/>
      <c r="Q5444" s="6"/>
      <c r="R5444" s="6"/>
      <c r="S5444" s="6"/>
      <c r="T5444" s="6"/>
      <c r="U5444" s="6"/>
      <c r="V5444" s="6"/>
    </row>
    <row r="5445" spans="1:22" x14ac:dyDescent="0.25">
      <c r="A5445" s="80"/>
      <c r="J5445" s="6">
        <v>15</v>
      </c>
      <c r="K5445" s="6"/>
      <c r="L5445" s="6"/>
      <c r="M5445" s="6"/>
      <c r="N5445" s="6"/>
      <c r="O5445" s="6"/>
      <c r="P5445" s="6"/>
      <c r="Q5445" s="6"/>
      <c r="R5445" s="6"/>
      <c r="S5445" s="6"/>
      <c r="T5445" s="6"/>
      <c r="U5445" s="6"/>
      <c r="V5445" s="6"/>
    </row>
    <row r="5446" spans="1:22" ht="31.5" x14ac:dyDescent="0.25">
      <c r="A5446" s="64" t="s">
        <v>590</v>
      </c>
      <c r="J5446" s="6">
        <v>16</v>
      </c>
      <c r="K5446" s="6"/>
      <c r="L5446" s="6"/>
      <c r="M5446" s="6"/>
      <c r="N5446" s="6"/>
      <c r="O5446" s="6"/>
      <c r="P5446" s="6"/>
      <c r="Q5446" s="6"/>
      <c r="R5446" s="6"/>
      <c r="S5446" s="6"/>
      <c r="T5446" s="6"/>
      <c r="U5446" s="6"/>
      <c r="V5446" s="6"/>
    </row>
    <row r="5447" spans="1:22" x14ac:dyDescent="0.25">
      <c r="A5447" s="79"/>
      <c r="J5447" s="6">
        <v>17</v>
      </c>
      <c r="K5447" s="6"/>
      <c r="L5447" s="6"/>
      <c r="M5447" s="6"/>
      <c r="N5447" s="6"/>
      <c r="O5447" s="6"/>
      <c r="P5447" s="6"/>
      <c r="Q5447" s="6"/>
      <c r="R5447" s="6"/>
      <c r="S5447" s="6"/>
      <c r="T5447" s="6"/>
      <c r="U5447" s="6"/>
      <c r="V5447" s="6"/>
    </row>
    <row r="5448" spans="1:22" ht="25.5" x14ac:dyDescent="0.25">
      <c r="A5448" s="81" t="s">
        <v>595</v>
      </c>
      <c r="J5448" s="6">
        <v>18</v>
      </c>
      <c r="K5448" s="6"/>
      <c r="L5448" s="6"/>
      <c r="M5448" s="6"/>
      <c r="N5448" s="6"/>
      <c r="O5448" s="6"/>
      <c r="P5448" s="6"/>
      <c r="Q5448" s="6"/>
      <c r="R5448" s="6"/>
      <c r="S5448" s="6"/>
      <c r="T5448" s="6"/>
      <c r="U5448" s="6"/>
      <c r="V5448" s="6"/>
    </row>
    <row r="5449" spans="1:22" x14ac:dyDescent="0.25">
      <c r="A5449" s="81"/>
      <c r="J5449" s="6">
        <v>19</v>
      </c>
      <c r="K5449" s="6"/>
      <c r="L5449" s="6"/>
      <c r="M5449" s="6"/>
      <c r="N5449" s="6"/>
      <c r="O5449" s="6"/>
      <c r="P5449" s="6"/>
      <c r="Q5449" s="6"/>
      <c r="R5449" s="6"/>
      <c r="S5449" s="6"/>
      <c r="T5449" s="6"/>
      <c r="U5449" s="6"/>
      <c r="V5449" s="6"/>
    </row>
    <row r="5450" spans="1:22" ht="89.25" x14ac:dyDescent="0.25">
      <c r="A5450" s="81" t="s">
        <v>952</v>
      </c>
      <c r="J5450" s="6">
        <v>20</v>
      </c>
      <c r="K5450" s="6"/>
      <c r="L5450" s="6"/>
      <c r="M5450" s="6"/>
      <c r="N5450" s="6"/>
      <c r="O5450" s="6"/>
      <c r="P5450" s="6"/>
      <c r="Q5450" s="6"/>
      <c r="R5450" s="6"/>
      <c r="S5450" s="6"/>
      <c r="T5450" s="6"/>
      <c r="U5450" s="6"/>
      <c r="V5450" s="6"/>
    </row>
    <row r="5451" spans="1:22" x14ac:dyDescent="0.25">
      <c r="A5451" s="65"/>
      <c r="J5451" s="6">
        <v>21</v>
      </c>
      <c r="K5451" s="6"/>
      <c r="L5451" s="6"/>
      <c r="M5451" s="6"/>
      <c r="N5451" s="6"/>
      <c r="O5451" s="6"/>
      <c r="P5451" s="6"/>
      <c r="Q5451" s="6"/>
      <c r="R5451" s="6"/>
      <c r="S5451" s="6"/>
      <c r="T5451" s="6"/>
      <c r="U5451" s="6"/>
      <c r="V5451" s="6"/>
    </row>
    <row r="5452" spans="1:22" x14ac:dyDescent="0.25">
      <c r="A5452" s="65"/>
      <c r="J5452" s="6">
        <v>22</v>
      </c>
      <c r="K5452" s="6"/>
      <c r="L5452" s="6"/>
      <c r="M5452" s="6"/>
      <c r="N5452" s="6"/>
      <c r="O5452" s="6"/>
      <c r="P5452" s="6"/>
      <c r="Q5452" s="6"/>
      <c r="R5452" s="6"/>
      <c r="S5452" s="6"/>
      <c r="T5452" s="6"/>
      <c r="U5452" s="6"/>
      <c r="V5452" s="6"/>
    </row>
    <row r="5453" spans="1:22" ht="140.25" x14ac:dyDescent="0.25">
      <c r="A5453" s="96" t="s">
        <v>624</v>
      </c>
      <c r="B5453" s="97" t="s">
        <v>625</v>
      </c>
      <c r="J5453" s="6">
        <v>23</v>
      </c>
      <c r="K5453" s="6"/>
      <c r="L5453" s="6"/>
      <c r="M5453" s="6"/>
      <c r="N5453" s="6"/>
      <c r="O5453" s="6"/>
      <c r="P5453" s="6"/>
      <c r="Q5453" s="6"/>
      <c r="R5453" s="6"/>
      <c r="S5453" s="6"/>
      <c r="T5453" s="6"/>
      <c r="U5453" s="6"/>
      <c r="V5453" s="6"/>
    </row>
    <row r="5454" spans="1:22" ht="15.75" thickBot="1" x14ac:dyDescent="0.3">
      <c r="A5454" s="65"/>
      <c r="J5454" s="6">
        <v>24</v>
      </c>
      <c r="K5454" s="6"/>
      <c r="L5454" s="6"/>
      <c r="M5454" s="6"/>
      <c r="N5454" s="6"/>
      <c r="O5454" s="6"/>
      <c r="P5454" s="6"/>
      <c r="Q5454" s="6"/>
      <c r="R5454" s="6"/>
      <c r="S5454" s="6"/>
      <c r="T5454" s="6"/>
      <c r="U5454" s="6"/>
      <c r="V5454" s="6"/>
    </row>
    <row r="5455" spans="1:22" ht="15.75" thickBot="1" x14ac:dyDescent="0.3">
      <c r="A5455" s="88" t="s">
        <v>626</v>
      </c>
      <c r="B5455" s="89">
        <v>0.05</v>
      </c>
      <c r="J5455" s="6">
        <v>25</v>
      </c>
      <c r="K5455" s="6"/>
      <c r="L5455" s="6"/>
      <c r="M5455" s="6"/>
      <c r="N5455" s="6"/>
      <c r="O5455" s="6"/>
      <c r="P5455" s="6"/>
      <c r="Q5455" s="6"/>
      <c r="R5455" s="6"/>
      <c r="S5455" s="6"/>
      <c r="T5455" s="6"/>
      <c r="U5455" s="6"/>
      <c r="V5455" s="6"/>
    </row>
    <row r="5456" spans="1:22" ht="39" thickBot="1" x14ac:dyDescent="0.3">
      <c r="A5456" s="110" t="s">
        <v>627</v>
      </c>
      <c r="B5456" s="74">
        <v>18</v>
      </c>
      <c r="J5456" s="6">
        <v>26</v>
      </c>
      <c r="K5456" s="6"/>
      <c r="L5456" s="6"/>
      <c r="M5456" s="6"/>
      <c r="N5456" s="6"/>
      <c r="O5456" s="6"/>
      <c r="P5456" s="6"/>
      <c r="Q5456" s="6"/>
      <c r="R5456" s="6"/>
      <c r="S5456" s="6"/>
      <c r="T5456" s="6"/>
      <c r="U5456" s="6"/>
      <c r="V5456" s="6"/>
    </row>
    <row r="5457" spans="1:22" ht="39" thickBot="1" x14ac:dyDescent="0.3">
      <c r="A5457" s="110" t="s">
        <v>628</v>
      </c>
      <c r="B5457" s="74">
        <v>257.64030000000002</v>
      </c>
      <c r="J5457" s="6">
        <v>27</v>
      </c>
      <c r="K5457" s="6"/>
      <c r="L5457" s="6"/>
      <c r="M5457" s="6"/>
      <c r="N5457" s="6"/>
      <c r="O5457" s="6"/>
      <c r="P5457" s="6"/>
      <c r="Q5457" s="6"/>
      <c r="R5457" s="6"/>
      <c r="S5457" s="6"/>
      <c r="T5457" s="6"/>
      <c r="U5457" s="6"/>
      <c r="V5457" s="6"/>
    </row>
    <row r="5458" spans="1:22" ht="64.5" thickBot="1" x14ac:dyDescent="0.3">
      <c r="A5458" s="110" t="s">
        <v>629</v>
      </c>
      <c r="B5458" s="74">
        <v>2.97105</v>
      </c>
      <c r="J5458" s="6">
        <v>28</v>
      </c>
      <c r="K5458" s="6"/>
      <c r="L5458" s="6"/>
      <c r="M5458" s="6"/>
      <c r="N5458" s="6"/>
      <c r="O5458" s="6"/>
      <c r="P5458" s="6"/>
      <c r="Q5458" s="6"/>
      <c r="R5458" s="6"/>
      <c r="S5458" s="6"/>
      <c r="T5458" s="6"/>
      <c r="U5458" s="6"/>
      <c r="V5458" s="6"/>
    </row>
    <row r="5459" spans="1:22" ht="38.25" x14ac:dyDescent="0.25">
      <c r="A5459" s="109" t="s">
        <v>630</v>
      </c>
      <c r="B5459" s="78">
        <v>11.922000000000001</v>
      </c>
      <c r="J5459" s="6">
        <v>29</v>
      </c>
      <c r="K5459" s="6"/>
      <c r="L5459" s="6"/>
      <c r="M5459" s="6"/>
      <c r="N5459" s="6"/>
      <c r="O5459" s="6"/>
      <c r="P5459" s="6"/>
      <c r="Q5459" s="6"/>
      <c r="R5459" s="6"/>
      <c r="S5459" s="6"/>
      <c r="T5459" s="6"/>
      <c r="U5459" s="6"/>
      <c r="V5459" s="6"/>
    </row>
    <row r="5460" spans="1:22" ht="15.75" thickBot="1" x14ac:dyDescent="0.3">
      <c r="A5460" s="65"/>
      <c r="J5460" s="6">
        <v>30</v>
      </c>
      <c r="K5460" s="6"/>
      <c r="L5460" s="6"/>
      <c r="M5460" s="6"/>
      <c r="N5460" s="6"/>
      <c r="O5460" s="6"/>
      <c r="P5460" s="6"/>
      <c r="Q5460" s="6"/>
      <c r="R5460" s="6"/>
      <c r="S5460" s="6"/>
      <c r="T5460" s="6"/>
      <c r="U5460" s="6"/>
      <c r="V5460" s="6"/>
    </row>
    <row r="5461" spans="1:22" x14ac:dyDescent="0.25">
      <c r="A5461" s="254" t="s">
        <v>631</v>
      </c>
      <c r="B5461" s="255"/>
      <c r="C5461" s="255"/>
      <c r="D5461" s="255"/>
      <c r="J5461" s="6">
        <v>31</v>
      </c>
      <c r="K5461" s="6"/>
      <c r="L5461" s="6"/>
      <c r="M5461" s="6"/>
      <c r="N5461" s="6"/>
      <c r="O5461" s="6"/>
      <c r="P5461" s="6"/>
      <c r="Q5461" s="6"/>
      <c r="R5461" s="6"/>
      <c r="S5461" s="6"/>
      <c r="T5461" s="6"/>
      <c r="U5461" s="6"/>
      <c r="V5461" s="6"/>
    </row>
    <row r="5462" spans="1:22" x14ac:dyDescent="0.25">
      <c r="A5462" s="262" t="s">
        <v>632</v>
      </c>
      <c r="B5462" s="263"/>
      <c r="C5462" s="263"/>
      <c r="D5462" s="263"/>
      <c r="J5462" s="6">
        <v>32</v>
      </c>
      <c r="K5462" s="6"/>
      <c r="L5462" s="6"/>
      <c r="M5462" s="6"/>
      <c r="N5462" s="6"/>
      <c r="O5462" s="6"/>
      <c r="P5462" s="6"/>
      <c r="Q5462" s="6"/>
      <c r="R5462" s="6"/>
      <c r="S5462" s="6"/>
      <c r="T5462" s="6"/>
      <c r="U5462" s="6"/>
      <c r="V5462" s="6"/>
    </row>
    <row r="5463" spans="1:22" ht="15.75" thickBot="1" x14ac:dyDescent="0.3">
      <c r="A5463" s="256" t="s">
        <v>633</v>
      </c>
      <c r="B5463" s="257"/>
      <c r="C5463" s="257"/>
      <c r="D5463" s="257"/>
      <c r="J5463" s="6">
        <v>33</v>
      </c>
      <c r="K5463" s="6"/>
      <c r="L5463" s="6"/>
      <c r="M5463" s="6"/>
      <c r="N5463" s="6"/>
      <c r="O5463" s="6"/>
      <c r="P5463" s="6"/>
      <c r="Q5463" s="6"/>
      <c r="R5463" s="6"/>
      <c r="S5463" s="6"/>
      <c r="T5463" s="6"/>
      <c r="U5463" s="6"/>
      <c r="V5463" s="6"/>
    </row>
    <row r="5464" spans="1:22" ht="27" thickBot="1" x14ac:dyDescent="0.3">
      <c r="A5464" s="98" t="s">
        <v>634</v>
      </c>
      <c r="B5464" s="83" t="s">
        <v>635</v>
      </c>
      <c r="C5464" s="83" t="s">
        <v>566</v>
      </c>
      <c r="D5464" s="85" t="s">
        <v>592</v>
      </c>
      <c r="K5464" s="121" t="s">
        <v>1123</v>
      </c>
      <c r="L5464" s="121" t="s">
        <v>1124</v>
      </c>
      <c r="M5464" s="121" t="str">
        <f>A5450</f>
        <v>Prueba del rango estudentizado de Tukey (HSD) para DFPCM6</v>
      </c>
      <c r="N5464" s="120"/>
      <c r="S5464" s="122" t="str">
        <f>K5464</f>
        <v>Factor</v>
      </c>
      <c r="T5464" s="122" t="str">
        <f>L5464</f>
        <v>Nivel</v>
      </c>
      <c r="U5464" s="114"/>
      <c r="V5464" s="123"/>
    </row>
    <row r="5465" spans="1:22" ht="16.5" thickBot="1" x14ac:dyDescent="0.3">
      <c r="A5465" s="99" t="s">
        <v>592</v>
      </c>
      <c r="B5465" s="68">
        <v>53.884999999999998</v>
      </c>
      <c r="C5465" s="68">
        <v>16</v>
      </c>
      <c r="D5465" s="86" t="s">
        <v>45</v>
      </c>
      <c r="J5465" s="6"/>
      <c r="K5465" s="228" t="s">
        <v>1125</v>
      </c>
      <c r="L5465" s="124" t="str">
        <f>D5465</f>
        <v>Con</v>
      </c>
      <c r="M5465" s="125">
        <f>B5465</f>
        <v>53.884999999999998</v>
      </c>
      <c r="N5465" s="125" t="str">
        <f>A5465</f>
        <v>A</v>
      </c>
      <c r="S5465" s="230" t="str">
        <f>K5465</f>
        <v>Enmienda (A)</v>
      </c>
      <c r="T5465" s="126" t="str">
        <f>L5465</f>
        <v>Con</v>
      </c>
      <c r="U5465" s="127">
        <f>M5465</f>
        <v>53.884999999999998</v>
      </c>
      <c r="V5465" s="128" t="str">
        <f>N5465</f>
        <v>A</v>
      </c>
    </row>
    <row r="5466" spans="1:22" ht="16.5" thickBot="1" x14ac:dyDescent="0.3">
      <c r="A5466" s="99" t="s">
        <v>592</v>
      </c>
      <c r="B5466" s="68"/>
      <c r="C5466" s="68"/>
      <c r="D5466" s="86"/>
      <c r="J5466" s="6"/>
      <c r="K5466" s="229"/>
      <c r="L5466" s="124" t="str">
        <f>D5467</f>
        <v>Sin</v>
      </c>
      <c r="M5466" s="125">
        <f>B5467</f>
        <v>42.680999999999997</v>
      </c>
      <c r="N5466" s="125" t="str">
        <f>A5467</f>
        <v>A</v>
      </c>
      <c r="S5466" s="227"/>
      <c r="T5466" s="129" t="str">
        <f>L5466</f>
        <v>Sin</v>
      </c>
      <c r="U5466" s="130">
        <f>M5466</f>
        <v>42.680999999999997</v>
      </c>
      <c r="V5466" s="131" t="str">
        <f>N5466</f>
        <v>A</v>
      </c>
    </row>
    <row r="5467" spans="1:22" x14ac:dyDescent="0.25">
      <c r="A5467" s="100" t="s">
        <v>592</v>
      </c>
      <c r="B5467" s="77">
        <v>42.680999999999997</v>
      </c>
      <c r="C5467" s="77">
        <v>16</v>
      </c>
      <c r="D5467" s="87" t="s">
        <v>47</v>
      </c>
      <c r="J5467" s="6">
        <v>1</v>
      </c>
      <c r="K5467" s="6"/>
      <c r="L5467" s="6"/>
      <c r="M5467" s="6"/>
      <c r="N5467" s="6"/>
      <c r="O5467" s="6"/>
      <c r="P5467" s="6"/>
      <c r="Q5467" s="6"/>
      <c r="R5467" s="6"/>
      <c r="S5467" s="6"/>
      <c r="T5467" s="6"/>
      <c r="U5467" s="6"/>
      <c r="V5467" s="6"/>
    </row>
    <row r="5468" spans="1:22" x14ac:dyDescent="0.25">
      <c r="A5468" s="79"/>
      <c r="J5468" s="6">
        <v>2</v>
      </c>
      <c r="K5468" s="6"/>
      <c r="L5468" s="6"/>
      <c r="M5468" s="6"/>
      <c r="N5468" s="6"/>
      <c r="O5468" s="6"/>
      <c r="P5468" s="6"/>
      <c r="Q5468" s="6"/>
      <c r="R5468" s="6"/>
      <c r="S5468" s="6"/>
      <c r="T5468" s="6"/>
      <c r="U5468" s="6"/>
      <c r="V5468" s="6"/>
    </row>
    <row r="5469" spans="1:22" x14ac:dyDescent="0.25">
      <c r="A5469" s="79"/>
      <c r="J5469" s="6">
        <v>3</v>
      </c>
      <c r="K5469" s="6"/>
      <c r="L5469" s="6"/>
      <c r="M5469" s="6"/>
      <c r="N5469" s="6"/>
      <c r="O5469" s="6"/>
      <c r="P5469" s="6"/>
      <c r="Q5469" s="6"/>
      <c r="R5469" s="6"/>
      <c r="S5469" s="6"/>
      <c r="T5469" s="6"/>
      <c r="U5469" s="6"/>
      <c r="V5469" s="6"/>
    </row>
    <row r="5470" spans="1:22" x14ac:dyDescent="0.25">
      <c r="J5470" s="6">
        <v>4</v>
      </c>
      <c r="K5470" s="6"/>
      <c r="L5470" s="6"/>
      <c r="M5470" s="6"/>
      <c r="N5470" s="6"/>
      <c r="O5470" s="6"/>
      <c r="P5470" s="6"/>
      <c r="Q5470" s="6"/>
      <c r="R5470" s="6"/>
      <c r="S5470" s="6"/>
      <c r="T5470" s="6"/>
      <c r="U5470" s="6"/>
      <c r="V5470" s="6"/>
    </row>
    <row r="5471" spans="1:22" x14ac:dyDescent="0.25">
      <c r="A5471" s="80"/>
      <c r="J5471" s="6">
        <v>5</v>
      </c>
      <c r="K5471" s="6"/>
      <c r="L5471" s="6"/>
      <c r="M5471" s="6"/>
      <c r="N5471" s="6"/>
      <c r="O5471" s="6"/>
      <c r="P5471" s="6"/>
      <c r="Q5471" s="6"/>
      <c r="R5471" s="6"/>
      <c r="S5471" s="6"/>
      <c r="T5471" s="6"/>
      <c r="U5471" s="6"/>
      <c r="V5471" s="6"/>
    </row>
    <row r="5472" spans="1:22" ht="31.5" x14ac:dyDescent="0.25">
      <c r="A5472" s="64" t="s">
        <v>590</v>
      </c>
      <c r="J5472" s="6">
        <v>6</v>
      </c>
      <c r="K5472" s="6"/>
      <c r="L5472" s="6"/>
      <c r="M5472" s="6"/>
      <c r="N5472" s="6"/>
      <c r="O5472" s="6"/>
      <c r="P5472" s="6"/>
      <c r="Q5472" s="6"/>
      <c r="R5472" s="6"/>
      <c r="S5472" s="6"/>
      <c r="T5472" s="6"/>
      <c r="U5472" s="6"/>
      <c r="V5472" s="6"/>
    </row>
    <row r="5473" spans="1:22" x14ac:dyDescent="0.25">
      <c r="A5473" s="79"/>
      <c r="J5473" s="6">
        <v>7</v>
      </c>
      <c r="K5473" s="6"/>
      <c r="L5473" s="6"/>
      <c r="M5473" s="6"/>
      <c r="N5473" s="6"/>
      <c r="O5473" s="6"/>
      <c r="P5473" s="6"/>
      <c r="Q5473" s="6"/>
      <c r="R5473" s="6"/>
      <c r="S5473" s="6"/>
      <c r="T5473" s="6"/>
      <c r="U5473" s="6"/>
      <c r="V5473" s="6"/>
    </row>
    <row r="5474" spans="1:22" ht="25.5" x14ac:dyDescent="0.25">
      <c r="A5474" s="81" t="s">
        <v>595</v>
      </c>
      <c r="J5474" s="6">
        <v>8</v>
      </c>
      <c r="K5474" s="6"/>
      <c r="L5474" s="6"/>
      <c r="M5474" s="6"/>
      <c r="N5474" s="6"/>
      <c r="O5474" s="6"/>
      <c r="P5474" s="6"/>
      <c r="Q5474" s="6"/>
      <c r="R5474" s="6"/>
      <c r="S5474" s="6"/>
      <c r="T5474" s="6"/>
      <c r="U5474" s="6"/>
      <c r="V5474" s="6"/>
    </row>
    <row r="5475" spans="1:22" x14ac:dyDescent="0.25">
      <c r="A5475" s="81"/>
      <c r="J5475" s="6">
        <v>9</v>
      </c>
      <c r="K5475" s="6"/>
      <c r="L5475" s="6"/>
      <c r="M5475" s="6"/>
      <c r="N5475" s="6"/>
      <c r="O5475" s="6"/>
      <c r="P5475" s="6"/>
      <c r="Q5475" s="6"/>
      <c r="R5475" s="6"/>
      <c r="S5475" s="6"/>
      <c r="T5475" s="6"/>
      <c r="U5475" s="6"/>
      <c r="V5475" s="6"/>
    </row>
    <row r="5476" spans="1:22" x14ac:dyDescent="0.25">
      <c r="A5476" s="65"/>
      <c r="J5476" s="6">
        <v>10</v>
      </c>
      <c r="K5476" s="6"/>
      <c r="L5476" s="6"/>
      <c r="M5476" s="6"/>
      <c r="N5476" s="6"/>
      <c r="O5476" s="6"/>
      <c r="P5476" s="6"/>
      <c r="Q5476" s="6"/>
      <c r="R5476" s="6"/>
      <c r="S5476" s="6"/>
      <c r="T5476" s="6"/>
      <c r="U5476" s="6"/>
      <c r="V5476" s="6"/>
    </row>
    <row r="5477" spans="1:22" x14ac:dyDescent="0.25">
      <c r="A5477" s="65"/>
      <c r="J5477" s="6">
        <v>11</v>
      </c>
      <c r="K5477" s="6"/>
      <c r="L5477" s="6"/>
      <c r="M5477" s="6"/>
      <c r="N5477" s="6"/>
      <c r="O5477" s="6"/>
      <c r="P5477" s="6"/>
      <c r="Q5477" s="6"/>
      <c r="R5477" s="6"/>
      <c r="S5477" s="6"/>
      <c r="T5477" s="6"/>
      <c r="U5477" s="6"/>
      <c r="V5477" s="6"/>
    </row>
    <row r="5478" spans="1:22" x14ac:dyDescent="0.25">
      <c r="A5478" s="79"/>
      <c r="J5478" s="6">
        <v>12</v>
      </c>
      <c r="K5478" s="6"/>
      <c r="L5478" s="6"/>
      <c r="M5478" s="6"/>
      <c r="N5478" s="6"/>
      <c r="O5478" s="6"/>
      <c r="P5478" s="6"/>
      <c r="Q5478" s="6"/>
      <c r="R5478" s="6"/>
      <c r="S5478" s="6"/>
      <c r="T5478" s="6"/>
      <c r="U5478" s="6"/>
      <c r="V5478" s="6"/>
    </row>
    <row r="5479" spans="1:22" x14ac:dyDescent="0.25">
      <c r="A5479" s="79"/>
      <c r="J5479" s="6">
        <v>13</v>
      </c>
      <c r="K5479" s="6"/>
      <c r="L5479" s="6"/>
      <c r="M5479" s="6"/>
      <c r="N5479" s="6"/>
      <c r="O5479" s="6"/>
      <c r="P5479" s="6"/>
      <c r="Q5479" s="6"/>
      <c r="R5479" s="6"/>
      <c r="S5479" s="6"/>
      <c r="T5479" s="6"/>
      <c r="U5479" s="6"/>
      <c r="V5479" s="6"/>
    </row>
    <row r="5480" spans="1:22" x14ac:dyDescent="0.25">
      <c r="J5480" s="6">
        <v>14</v>
      </c>
      <c r="K5480" s="6"/>
      <c r="L5480" s="6"/>
      <c r="M5480" s="6"/>
      <c r="N5480" s="6"/>
      <c r="O5480" s="6"/>
      <c r="P5480" s="6"/>
      <c r="Q5480" s="6"/>
      <c r="R5480" s="6"/>
      <c r="S5480" s="6"/>
      <c r="T5480" s="6"/>
      <c r="U5480" s="6"/>
      <c r="V5480" s="6"/>
    </row>
    <row r="5481" spans="1:22" x14ac:dyDescent="0.25">
      <c r="A5481" s="80"/>
      <c r="J5481" s="6">
        <v>15</v>
      </c>
      <c r="K5481" s="6"/>
      <c r="L5481" s="6"/>
      <c r="M5481" s="6"/>
      <c r="N5481" s="6"/>
      <c r="O5481" s="6"/>
      <c r="P5481" s="6"/>
      <c r="Q5481" s="6"/>
      <c r="R5481" s="6"/>
      <c r="S5481" s="6"/>
      <c r="T5481" s="6"/>
      <c r="U5481" s="6"/>
      <c r="V5481" s="6"/>
    </row>
    <row r="5482" spans="1:22" ht="31.5" x14ac:dyDescent="0.25">
      <c r="A5482" s="64" t="s">
        <v>590</v>
      </c>
      <c r="J5482" s="6">
        <v>16</v>
      </c>
      <c r="K5482" s="6"/>
      <c r="L5482" s="6"/>
      <c r="M5482" s="6"/>
      <c r="N5482" s="6"/>
      <c r="O5482" s="6"/>
      <c r="P5482" s="6"/>
      <c r="Q5482" s="6"/>
      <c r="R5482" s="6"/>
      <c r="S5482" s="6"/>
      <c r="T5482" s="6"/>
      <c r="U5482" s="6"/>
      <c r="V5482" s="6"/>
    </row>
    <row r="5483" spans="1:22" x14ac:dyDescent="0.25">
      <c r="A5483" s="79"/>
      <c r="J5483" s="6">
        <v>17</v>
      </c>
      <c r="K5483" s="6"/>
      <c r="L5483" s="6"/>
      <c r="M5483" s="6"/>
      <c r="N5483" s="6"/>
      <c r="O5483" s="6"/>
      <c r="P5483" s="6"/>
      <c r="Q5483" s="6"/>
      <c r="R5483" s="6"/>
      <c r="S5483" s="6"/>
      <c r="T5483" s="6"/>
      <c r="U5483" s="6"/>
      <c r="V5483" s="6"/>
    </row>
    <row r="5484" spans="1:22" ht="25.5" x14ac:dyDescent="0.25">
      <c r="A5484" s="81" t="s">
        <v>595</v>
      </c>
      <c r="J5484" s="6">
        <v>18</v>
      </c>
      <c r="K5484" s="6"/>
      <c r="L5484" s="6"/>
      <c r="M5484" s="6"/>
      <c r="N5484" s="6"/>
      <c r="O5484" s="6"/>
      <c r="P5484" s="6"/>
      <c r="Q5484" s="6"/>
      <c r="R5484" s="6"/>
      <c r="S5484" s="6"/>
      <c r="T5484" s="6"/>
      <c r="U5484" s="6"/>
      <c r="V5484" s="6"/>
    </row>
    <row r="5485" spans="1:22" x14ac:dyDescent="0.25">
      <c r="A5485" s="81"/>
      <c r="J5485" s="6">
        <v>19</v>
      </c>
      <c r="K5485" s="6"/>
      <c r="L5485" s="6"/>
      <c r="M5485" s="6"/>
      <c r="N5485" s="6"/>
      <c r="O5485" s="6"/>
      <c r="P5485" s="6"/>
      <c r="Q5485" s="6"/>
      <c r="R5485" s="6"/>
      <c r="S5485" s="6"/>
      <c r="T5485" s="6"/>
      <c r="U5485" s="6"/>
      <c r="V5485" s="6"/>
    </row>
    <row r="5486" spans="1:22" ht="89.25" x14ac:dyDescent="0.25">
      <c r="A5486" s="81" t="s">
        <v>953</v>
      </c>
      <c r="J5486" s="6">
        <v>20</v>
      </c>
      <c r="K5486" s="6"/>
      <c r="L5486" s="6"/>
      <c r="M5486" s="6"/>
      <c r="N5486" s="6"/>
      <c r="O5486" s="6"/>
      <c r="P5486" s="6"/>
      <c r="Q5486" s="6"/>
      <c r="R5486" s="6"/>
      <c r="S5486" s="6"/>
      <c r="T5486" s="6"/>
      <c r="U5486" s="6"/>
      <c r="V5486" s="6"/>
    </row>
    <row r="5487" spans="1:22" x14ac:dyDescent="0.25">
      <c r="A5487" s="65"/>
      <c r="J5487" s="6">
        <v>21</v>
      </c>
      <c r="K5487" s="6"/>
      <c r="L5487" s="6"/>
      <c r="M5487" s="6"/>
      <c r="N5487" s="6"/>
      <c r="O5487" s="6"/>
      <c r="P5487" s="6"/>
      <c r="Q5487" s="6"/>
      <c r="R5487" s="6"/>
      <c r="S5487" s="6"/>
      <c r="T5487" s="6"/>
      <c r="U5487" s="6"/>
      <c r="V5487" s="6"/>
    </row>
    <row r="5488" spans="1:22" x14ac:dyDescent="0.25">
      <c r="A5488" s="65"/>
      <c r="J5488" s="6">
        <v>22</v>
      </c>
      <c r="K5488" s="6"/>
      <c r="L5488" s="6"/>
      <c r="M5488" s="6"/>
      <c r="N5488" s="6"/>
      <c r="O5488" s="6"/>
      <c r="P5488" s="6"/>
      <c r="Q5488" s="6"/>
      <c r="R5488" s="6"/>
      <c r="S5488" s="6"/>
      <c r="T5488" s="6"/>
      <c r="U5488" s="6"/>
      <c r="V5488" s="6"/>
    </row>
    <row r="5489" spans="1:46" ht="140.25" x14ac:dyDescent="0.25">
      <c r="A5489" s="96" t="s">
        <v>624</v>
      </c>
      <c r="B5489" s="97" t="s">
        <v>625</v>
      </c>
      <c r="J5489" s="6">
        <v>23</v>
      </c>
      <c r="K5489" s="6"/>
      <c r="L5489" s="6"/>
      <c r="M5489" s="6"/>
      <c r="N5489" s="6"/>
      <c r="O5489" s="6"/>
      <c r="P5489" s="6"/>
      <c r="Q5489" s="6"/>
      <c r="R5489" s="6"/>
      <c r="S5489" s="6"/>
      <c r="T5489" s="6"/>
      <c r="U5489" s="6"/>
      <c r="V5489" s="6"/>
    </row>
    <row r="5490" spans="1:46" ht="15.75" thickBot="1" x14ac:dyDescent="0.3">
      <c r="A5490" s="65"/>
      <c r="J5490" s="6">
        <v>24</v>
      </c>
      <c r="K5490" s="6"/>
      <c r="L5490" s="6"/>
      <c r="M5490" s="6"/>
      <c r="N5490" s="6"/>
      <c r="O5490" s="6"/>
      <c r="P5490" s="6"/>
      <c r="Q5490" s="6"/>
      <c r="R5490" s="6"/>
      <c r="S5490" s="6"/>
      <c r="T5490" s="6"/>
      <c r="U5490" s="6"/>
      <c r="V5490" s="6"/>
    </row>
    <row r="5491" spans="1:46" ht="15.75" thickBot="1" x14ac:dyDescent="0.3">
      <c r="A5491" s="88" t="s">
        <v>626</v>
      </c>
      <c r="B5491" s="89">
        <v>0.05</v>
      </c>
      <c r="J5491" s="6">
        <v>25</v>
      </c>
      <c r="K5491" s="6"/>
      <c r="L5491" s="6"/>
      <c r="M5491" s="6"/>
      <c r="N5491" s="6"/>
      <c r="O5491" s="6"/>
      <c r="P5491" s="6"/>
      <c r="Q5491" s="6"/>
      <c r="R5491" s="6"/>
      <c r="S5491" s="6"/>
      <c r="T5491" s="6"/>
      <c r="U5491" s="6"/>
      <c r="V5491" s="6"/>
    </row>
    <row r="5492" spans="1:46" ht="39" thickBot="1" x14ac:dyDescent="0.3">
      <c r="A5492" s="110" t="s">
        <v>627</v>
      </c>
      <c r="B5492" s="74">
        <v>18</v>
      </c>
      <c r="J5492" s="6">
        <v>26</v>
      </c>
      <c r="K5492" s="6"/>
      <c r="L5492" s="6"/>
      <c r="M5492" s="6"/>
      <c r="N5492" s="6"/>
      <c r="O5492" s="6"/>
      <c r="P5492" s="6"/>
      <c r="Q5492" s="6"/>
      <c r="R5492" s="6"/>
      <c r="S5492" s="6"/>
      <c r="T5492" s="6"/>
      <c r="U5492" s="6"/>
      <c r="V5492" s="6"/>
    </row>
    <row r="5493" spans="1:46" ht="39" thickBot="1" x14ac:dyDescent="0.3">
      <c r="A5493" s="110" t="s">
        <v>628</v>
      </c>
      <c r="B5493" s="74">
        <v>169.84110000000001</v>
      </c>
      <c r="J5493" s="6">
        <v>27</v>
      </c>
      <c r="K5493" s="6"/>
      <c r="L5493" s="6"/>
      <c r="M5493" s="6"/>
      <c r="N5493" s="6"/>
      <c r="O5493" s="6"/>
      <c r="P5493" s="6"/>
      <c r="Q5493" s="6"/>
      <c r="R5493" s="6"/>
      <c r="S5493" s="6"/>
      <c r="T5493" s="6"/>
      <c r="U5493" s="6"/>
      <c r="V5493" s="6"/>
    </row>
    <row r="5494" spans="1:46" ht="64.5" thickBot="1" x14ac:dyDescent="0.3">
      <c r="A5494" s="110" t="s">
        <v>629</v>
      </c>
      <c r="B5494" s="74">
        <v>2.97105</v>
      </c>
      <c r="J5494" s="6">
        <v>28</v>
      </c>
      <c r="K5494" s="6"/>
      <c r="L5494" s="6"/>
      <c r="M5494" s="6"/>
      <c r="N5494" s="6"/>
      <c r="O5494" s="6"/>
      <c r="P5494" s="6"/>
      <c r="Q5494" s="6"/>
      <c r="R5494" s="6"/>
      <c r="S5494" s="6"/>
      <c r="T5494" s="6"/>
      <c r="U5494" s="6"/>
      <c r="V5494" s="6"/>
    </row>
    <row r="5495" spans="1:46" ht="38.25" x14ac:dyDescent="0.25">
      <c r="A5495" s="109" t="s">
        <v>630</v>
      </c>
      <c r="B5495" s="78">
        <v>9.6798999999999999</v>
      </c>
      <c r="J5495" s="6">
        <v>29</v>
      </c>
      <c r="K5495" s="6"/>
      <c r="L5495" s="6"/>
      <c r="M5495" s="6"/>
      <c r="N5495" s="6"/>
      <c r="O5495" s="6"/>
      <c r="P5495" s="6"/>
      <c r="Q5495" s="6"/>
      <c r="R5495" s="6"/>
      <c r="S5495" s="6"/>
      <c r="T5495" s="6"/>
      <c r="U5495" s="6"/>
      <c r="V5495" s="6"/>
    </row>
    <row r="5496" spans="1:46" ht="15.75" thickBot="1" x14ac:dyDescent="0.3">
      <c r="A5496" s="65"/>
      <c r="J5496" s="6">
        <v>30</v>
      </c>
      <c r="K5496" s="6"/>
      <c r="L5496" s="6"/>
      <c r="M5496" s="6"/>
      <c r="N5496" s="6"/>
      <c r="O5496" s="6"/>
      <c r="P5496" s="6"/>
      <c r="Q5496" s="6"/>
      <c r="R5496" s="6"/>
      <c r="S5496" s="6"/>
      <c r="T5496" s="6"/>
      <c r="U5496" s="6"/>
      <c r="V5496" s="6"/>
    </row>
    <row r="5497" spans="1:46" x14ac:dyDescent="0.25">
      <c r="A5497" s="254" t="s">
        <v>631</v>
      </c>
      <c r="B5497" s="255"/>
      <c r="C5497" s="255"/>
      <c r="D5497" s="255"/>
      <c r="J5497" s="6">
        <v>31</v>
      </c>
      <c r="K5497" s="6"/>
      <c r="L5497" s="6"/>
      <c r="M5497" s="6"/>
      <c r="N5497" s="6"/>
      <c r="O5497" s="6"/>
      <c r="P5497" s="6"/>
      <c r="Q5497" s="6"/>
      <c r="R5497" s="6"/>
      <c r="S5497" s="6"/>
      <c r="T5497" s="6"/>
      <c r="U5497" s="6"/>
      <c r="V5497" s="6"/>
    </row>
    <row r="5498" spans="1:46" x14ac:dyDescent="0.25">
      <c r="A5498" s="262" t="s">
        <v>632</v>
      </c>
      <c r="B5498" s="263"/>
      <c r="C5498" s="263"/>
      <c r="D5498" s="263"/>
      <c r="J5498" s="6">
        <v>32</v>
      </c>
      <c r="K5498" s="6"/>
      <c r="L5498" s="6"/>
      <c r="M5498" s="6"/>
      <c r="N5498" s="6"/>
      <c r="O5498" s="6"/>
      <c r="P5498" s="6"/>
      <c r="Q5498" s="6"/>
      <c r="R5498" s="6"/>
      <c r="S5498" s="6"/>
      <c r="T5498" s="6"/>
      <c r="U5498" s="6"/>
      <c r="V5498" s="6"/>
    </row>
    <row r="5499" spans="1:46" ht="15.75" thickBot="1" x14ac:dyDescent="0.3">
      <c r="A5499" s="256" t="s">
        <v>633</v>
      </c>
      <c r="B5499" s="257"/>
      <c r="C5499" s="257"/>
      <c r="D5499" s="257"/>
      <c r="J5499" s="6">
        <v>33</v>
      </c>
      <c r="K5499" s="6"/>
      <c r="L5499" s="6"/>
      <c r="M5499" s="6"/>
      <c r="N5499" s="6"/>
      <c r="O5499" s="6"/>
      <c r="P5499" s="6"/>
      <c r="Q5499" s="6"/>
      <c r="R5499" s="6"/>
      <c r="S5499" s="6"/>
      <c r="T5499" s="6"/>
      <c r="U5499" s="6"/>
      <c r="V5499" s="6"/>
    </row>
    <row r="5500" spans="1:46" ht="27" thickBot="1" x14ac:dyDescent="0.3">
      <c r="A5500" s="98" t="s">
        <v>634</v>
      </c>
      <c r="B5500" s="83" t="s">
        <v>635</v>
      </c>
      <c r="C5500" s="83" t="s">
        <v>566</v>
      </c>
      <c r="D5500" s="85" t="s">
        <v>592</v>
      </c>
      <c r="K5500" s="121" t="s">
        <v>1123</v>
      </c>
      <c r="L5500" s="121" t="s">
        <v>1124</v>
      </c>
      <c r="M5500" s="121" t="str">
        <f>A5486</f>
        <v>Prueba del rango estudentizado de Tukey (HSD) para DFSCM1</v>
      </c>
      <c r="N5500" s="120"/>
      <c r="S5500" s="122" t="str">
        <f>K5500</f>
        <v>Factor</v>
      </c>
      <c r="T5500" s="122" t="str">
        <f>L5500</f>
        <v>Nivel</v>
      </c>
      <c r="U5500" s="114"/>
      <c r="V5500" s="123"/>
      <c r="W5500" s="161"/>
      <c r="X5500" s="161"/>
      <c r="Y5500" s="161"/>
      <c r="Z5500" s="161"/>
      <c r="AA5500" s="161"/>
      <c r="AB5500" s="161"/>
      <c r="AC5500" s="161"/>
      <c r="AD5500" s="161"/>
      <c r="AE5500" s="161"/>
      <c r="AF5500" s="161"/>
      <c r="AG5500" s="161"/>
      <c r="AH5500" s="161"/>
      <c r="AI5500" s="161"/>
      <c r="AJ5500" s="161"/>
      <c r="AK5500" s="161"/>
      <c r="AL5500" s="161"/>
      <c r="AM5500" s="161"/>
      <c r="AN5500" s="161"/>
      <c r="AO5500" s="161"/>
      <c r="AP5500" s="161"/>
      <c r="AQ5500" s="161"/>
      <c r="AR5500" s="161"/>
      <c r="AS5500" s="161"/>
      <c r="AT5500" s="161"/>
    </row>
    <row r="5501" spans="1:46" ht="16.5" thickBot="1" x14ac:dyDescent="0.3">
      <c r="A5501" s="99" t="s">
        <v>592</v>
      </c>
      <c r="B5501" s="68">
        <v>40.929000000000002</v>
      </c>
      <c r="C5501" s="68">
        <v>16</v>
      </c>
      <c r="D5501" s="86" t="s">
        <v>47</v>
      </c>
      <c r="J5501" s="6"/>
      <c r="K5501" s="228" t="s">
        <v>1125</v>
      </c>
      <c r="L5501" s="124" t="str">
        <f>D5501</f>
        <v>Sin</v>
      </c>
      <c r="M5501" s="125">
        <f>B5501</f>
        <v>40.929000000000002</v>
      </c>
      <c r="N5501" s="125" t="str">
        <f>A5501</f>
        <v>A</v>
      </c>
      <c r="S5501" s="230" t="str">
        <f>K5501</f>
        <v>Enmienda (A)</v>
      </c>
      <c r="T5501" s="126" t="str">
        <f>L5501</f>
        <v>Sin</v>
      </c>
      <c r="U5501" s="127">
        <f>M5501</f>
        <v>40.929000000000002</v>
      </c>
      <c r="V5501" s="128" t="str">
        <f>N5501</f>
        <v>A</v>
      </c>
      <c r="W5501" s="160"/>
      <c r="X5501" s="160"/>
      <c r="Y5501" s="160"/>
      <c r="Z5501" s="160"/>
      <c r="AA5501" s="160"/>
      <c r="AB5501" s="160"/>
      <c r="AC5501" s="160"/>
      <c r="AD5501" s="160"/>
      <c r="AE5501" s="160"/>
      <c r="AF5501" s="160"/>
      <c r="AG5501" s="160"/>
      <c r="AH5501" s="160"/>
      <c r="AI5501" s="160"/>
      <c r="AJ5501" s="160"/>
      <c r="AK5501" s="160"/>
      <c r="AL5501" s="160"/>
      <c r="AM5501" s="160"/>
      <c r="AN5501" s="160"/>
      <c r="AO5501" s="160"/>
      <c r="AP5501" s="160"/>
      <c r="AQ5501" s="160"/>
      <c r="AR5501" s="160"/>
      <c r="AS5501" s="160"/>
      <c r="AT5501" s="160"/>
    </row>
    <row r="5502" spans="1:46" ht="16.5" thickBot="1" x14ac:dyDescent="0.3">
      <c r="A5502" s="99" t="s">
        <v>592</v>
      </c>
      <c r="B5502" s="68"/>
      <c r="C5502" s="68"/>
      <c r="D5502" s="86"/>
      <c r="J5502" s="6"/>
      <c r="K5502" s="229"/>
      <c r="L5502" s="124" t="str">
        <f>D5503</f>
        <v>Con</v>
      </c>
      <c r="M5502" s="125">
        <f>B5503</f>
        <v>37.673999999999999</v>
      </c>
      <c r="N5502" s="125" t="str">
        <f>A5503</f>
        <v>A</v>
      </c>
      <c r="S5502" s="227"/>
      <c r="T5502" s="129" t="str">
        <f>L5502</f>
        <v>Con</v>
      </c>
      <c r="U5502" s="130">
        <f>M5502</f>
        <v>37.673999999999999</v>
      </c>
      <c r="V5502" s="131" t="str">
        <f>N5502</f>
        <v>A</v>
      </c>
      <c r="W5502" s="160"/>
      <c r="X5502" s="160"/>
      <c r="Y5502" s="160"/>
      <c r="Z5502" s="160"/>
      <c r="AA5502" s="160"/>
      <c r="AB5502" s="160"/>
      <c r="AC5502" s="160"/>
      <c r="AD5502" s="160"/>
      <c r="AE5502" s="160"/>
      <c r="AF5502" s="160"/>
      <c r="AG5502" s="160"/>
      <c r="AH5502" s="160"/>
      <c r="AI5502" s="160"/>
      <c r="AJ5502" s="160"/>
      <c r="AK5502" s="160"/>
      <c r="AL5502" s="160"/>
      <c r="AM5502" s="160"/>
      <c r="AN5502" s="160"/>
      <c r="AO5502" s="160"/>
      <c r="AP5502" s="160"/>
      <c r="AQ5502" s="160"/>
      <c r="AR5502" s="160"/>
      <c r="AS5502" s="160"/>
      <c r="AT5502" s="160"/>
    </row>
    <row r="5503" spans="1:46" x14ac:dyDescent="0.25">
      <c r="A5503" s="100" t="s">
        <v>592</v>
      </c>
      <c r="B5503" s="77">
        <v>37.673999999999999</v>
      </c>
      <c r="C5503" s="77">
        <v>16</v>
      </c>
      <c r="D5503" s="87" t="s">
        <v>45</v>
      </c>
      <c r="J5503" s="6">
        <v>1</v>
      </c>
      <c r="K5503" s="6"/>
      <c r="L5503" s="6"/>
      <c r="M5503" s="6"/>
      <c r="N5503" s="6"/>
      <c r="O5503" s="6"/>
      <c r="P5503" s="6"/>
      <c r="Q5503" s="6"/>
      <c r="R5503" s="6"/>
      <c r="S5503" s="6"/>
      <c r="T5503" s="6"/>
      <c r="U5503" s="6"/>
      <c r="V5503" s="6"/>
      <c r="W5503" s="160"/>
      <c r="X5503" s="160"/>
      <c r="Y5503" s="160"/>
      <c r="Z5503" s="160"/>
      <c r="AA5503" s="160"/>
      <c r="AB5503" s="160"/>
      <c r="AC5503" s="160"/>
      <c r="AD5503" s="160"/>
      <c r="AE5503" s="160"/>
      <c r="AF5503" s="160"/>
      <c r="AG5503" s="160"/>
      <c r="AH5503" s="160"/>
      <c r="AI5503" s="160"/>
      <c r="AJ5503" s="160"/>
      <c r="AK5503" s="160"/>
      <c r="AL5503" s="160"/>
      <c r="AM5503" s="160"/>
      <c r="AN5503" s="160"/>
      <c r="AO5503" s="160"/>
      <c r="AP5503" s="160"/>
      <c r="AQ5503" s="160"/>
      <c r="AR5503" s="160"/>
      <c r="AS5503" s="160"/>
      <c r="AT5503" s="160"/>
    </row>
    <row r="5504" spans="1:46" x14ac:dyDescent="0.25">
      <c r="A5504" s="79"/>
      <c r="J5504" s="6">
        <v>2</v>
      </c>
      <c r="K5504" s="6"/>
      <c r="L5504" s="6"/>
      <c r="M5504" s="6"/>
      <c r="N5504" s="6"/>
      <c r="O5504" s="6"/>
      <c r="P5504" s="6"/>
      <c r="Q5504" s="6"/>
      <c r="R5504" s="6"/>
      <c r="S5504" s="6"/>
      <c r="T5504" s="6"/>
      <c r="U5504" s="6"/>
      <c r="V5504" s="6"/>
      <c r="W5504" s="160"/>
      <c r="X5504" s="160"/>
      <c r="Y5504" s="160"/>
      <c r="Z5504" s="160"/>
      <c r="AA5504" s="160"/>
      <c r="AB5504" s="160"/>
      <c r="AC5504" s="160"/>
      <c r="AD5504" s="160"/>
      <c r="AE5504" s="160"/>
      <c r="AF5504" s="160"/>
      <c r="AG5504" s="160"/>
      <c r="AH5504" s="160"/>
      <c r="AI5504" s="160"/>
      <c r="AJ5504" s="160"/>
      <c r="AK5504" s="160"/>
      <c r="AL5504" s="160"/>
      <c r="AM5504" s="160"/>
      <c r="AN5504" s="160"/>
      <c r="AO5504" s="160"/>
      <c r="AP5504" s="160"/>
      <c r="AQ5504" s="160"/>
      <c r="AR5504" s="160"/>
      <c r="AS5504" s="160"/>
      <c r="AT5504" s="160"/>
    </row>
    <row r="5505" spans="1:46" x14ac:dyDescent="0.25">
      <c r="A5505" s="79"/>
      <c r="J5505" s="6">
        <v>3</v>
      </c>
      <c r="K5505" s="6"/>
      <c r="L5505" s="6"/>
      <c r="M5505" s="6"/>
      <c r="N5505" s="6"/>
      <c r="O5505" s="6"/>
      <c r="P5505" s="6"/>
      <c r="Q5505" s="6"/>
      <c r="R5505" s="6"/>
      <c r="S5505" s="6"/>
      <c r="T5505" s="6"/>
      <c r="U5505" s="6"/>
      <c r="V5505" s="6"/>
      <c r="W5505" s="160"/>
      <c r="X5505" s="160"/>
      <c r="Y5505" s="160"/>
      <c r="Z5505" s="160"/>
      <c r="AA5505" s="160"/>
      <c r="AB5505" s="160"/>
      <c r="AC5505" s="160"/>
      <c r="AD5505" s="160"/>
      <c r="AE5505" s="160"/>
      <c r="AF5505" s="160"/>
      <c r="AG5505" s="160"/>
      <c r="AH5505" s="160"/>
      <c r="AI5505" s="160"/>
      <c r="AJ5505" s="160"/>
      <c r="AK5505" s="160"/>
      <c r="AL5505" s="160"/>
      <c r="AM5505" s="160"/>
      <c r="AN5505" s="160"/>
      <c r="AO5505" s="160"/>
      <c r="AP5505" s="160"/>
      <c r="AQ5505" s="160"/>
      <c r="AR5505" s="160"/>
      <c r="AS5505" s="160"/>
      <c r="AT5505" s="160"/>
    </row>
    <row r="5506" spans="1:46" x14ac:dyDescent="0.25">
      <c r="J5506" s="6">
        <v>4</v>
      </c>
      <c r="K5506" s="6"/>
      <c r="L5506" s="6"/>
      <c r="M5506" s="6"/>
      <c r="N5506" s="6"/>
      <c r="O5506" s="6"/>
      <c r="P5506" s="6"/>
      <c r="Q5506" s="6"/>
      <c r="R5506" s="6"/>
      <c r="S5506" s="6"/>
      <c r="T5506" s="6"/>
      <c r="U5506" s="6"/>
      <c r="V5506" s="6"/>
      <c r="W5506" s="160"/>
      <c r="X5506" s="160"/>
      <c r="Y5506" s="160"/>
      <c r="Z5506" s="160"/>
      <c r="AA5506" s="160"/>
      <c r="AB5506" s="160"/>
      <c r="AC5506" s="160"/>
      <c r="AD5506" s="160"/>
      <c r="AE5506" s="160"/>
      <c r="AF5506" s="160"/>
      <c r="AG5506" s="160"/>
      <c r="AH5506" s="160"/>
      <c r="AI5506" s="160"/>
      <c r="AJ5506" s="160"/>
      <c r="AK5506" s="160"/>
      <c r="AL5506" s="160"/>
      <c r="AM5506" s="160"/>
      <c r="AN5506" s="160"/>
      <c r="AO5506" s="160"/>
      <c r="AP5506" s="160"/>
      <c r="AQ5506" s="160"/>
      <c r="AR5506" s="160"/>
      <c r="AS5506" s="160"/>
      <c r="AT5506" s="160"/>
    </row>
    <row r="5507" spans="1:46" x14ac:dyDescent="0.25">
      <c r="A5507" s="80"/>
      <c r="J5507" s="6">
        <v>5</v>
      </c>
      <c r="K5507" s="6"/>
      <c r="L5507" s="6"/>
      <c r="M5507" s="6"/>
      <c r="N5507" s="6"/>
      <c r="O5507" s="6"/>
      <c r="P5507" s="6"/>
      <c r="Q5507" s="6"/>
      <c r="R5507" s="6"/>
      <c r="S5507" s="6"/>
      <c r="T5507" s="6"/>
      <c r="U5507" s="6"/>
      <c r="V5507" s="6"/>
      <c r="W5507" s="160"/>
      <c r="X5507" s="160"/>
      <c r="Y5507" s="160"/>
      <c r="Z5507" s="160"/>
      <c r="AA5507" s="160"/>
      <c r="AB5507" s="160"/>
      <c r="AC5507" s="160"/>
      <c r="AD5507" s="160"/>
      <c r="AE5507" s="160"/>
      <c r="AF5507" s="160"/>
      <c r="AG5507" s="160"/>
      <c r="AH5507" s="160"/>
      <c r="AI5507" s="160"/>
      <c r="AJ5507" s="160"/>
      <c r="AK5507" s="160"/>
      <c r="AL5507" s="160"/>
      <c r="AM5507" s="160"/>
      <c r="AN5507" s="160"/>
      <c r="AO5507" s="160"/>
      <c r="AP5507" s="160"/>
      <c r="AQ5507" s="160"/>
      <c r="AR5507" s="160"/>
      <c r="AS5507" s="160"/>
      <c r="AT5507" s="160"/>
    </row>
    <row r="5508" spans="1:46" ht="31.5" x14ac:dyDescent="0.25">
      <c r="A5508" s="64" t="s">
        <v>590</v>
      </c>
      <c r="J5508" s="6">
        <v>6</v>
      </c>
      <c r="K5508" s="6"/>
      <c r="L5508" s="6"/>
      <c r="M5508" s="6"/>
      <c r="N5508" s="6"/>
      <c r="O5508" s="6"/>
      <c r="P5508" s="6"/>
      <c r="Q5508" s="6"/>
      <c r="R5508" s="6"/>
      <c r="S5508" s="6"/>
      <c r="T5508" s="6"/>
      <c r="U5508" s="6"/>
      <c r="V5508" s="6"/>
      <c r="W5508" s="160"/>
      <c r="X5508" s="160"/>
      <c r="Y5508" s="160"/>
      <c r="Z5508" s="160"/>
      <c r="AA5508" s="160"/>
      <c r="AB5508" s="160"/>
      <c r="AC5508" s="160"/>
      <c r="AD5508" s="160"/>
      <c r="AE5508" s="160"/>
      <c r="AF5508" s="160"/>
      <c r="AG5508" s="160"/>
      <c r="AH5508" s="160"/>
      <c r="AI5508" s="160"/>
      <c r="AJ5508" s="160"/>
      <c r="AK5508" s="160"/>
      <c r="AL5508" s="160"/>
      <c r="AM5508" s="160"/>
      <c r="AN5508" s="160"/>
      <c r="AO5508" s="160"/>
      <c r="AP5508" s="160"/>
      <c r="AQ5508" s="160"/>
      <c r="AR5508" s="160"/>
      <c r="AS5508" s="160"/>
      <c r="AT5508" s="160"/>
    </row>
    <row r="5509" spans="1:46" x14ac:dyDescent="0.25">
      <c r="A5509" s="79"/>
      <c r="J5509" s="6">
        <v>7</v>
      </c>
      <c r="K5509" s="6"/>
      <c r="L5509" s="6"/>
      <c r="M5509" s="6"/>
      <c r="N5509" s="6"/>
      <c r="O5509" s="6"/>
      <c r="P5509" s="6"/>
      <c r="Q5509" s="6"/>
      <c r="R5509" s="6"/>
      <c r="S5509" s="6"/>
      <c r="T5509" s="6"/>
      <c r="U5509" s="6"/>
      <c r="V5509" s="6"/>
      <c r="W5509" s="160"/>
      <c r="X5509" s="160"/>
      <c r="Y5509" s="160"/>
      <c r="Z5509" s="160"/>
      <c r="AA5509" s="160"/>
      <c r="AB5509" s="160"/>
      <c r="AC5509" s="160"/>
      <c r="AD5509" s="160"/>
      <c r="AE5509" s="160"/>
      <c r="AF5509" s="160"/>
      <c r="AG5509" s="160"/>
      <c r="AH5509" s="160"/>
      <c r="AI5509" s="160"/>
      <c r="AJ5509" s="160"/>
      <c r="AK5509" s="160"/>
      <c r="AL5509" s="160"/>
      <c r="AM5509" s="160"/>
      <c r="AN5509" s="160"/>
      <c r="AO5509" s="160"/>
      <c r="AP5509" s="160"/>
      <c r="AQ5509" s="160"/>
      <c r="AR5509" s="160"/>
      <c r="AS5509" s="160"/>
      <c r="AT5509" s="160"/>
    </row>
    <row r="5510" spans="1:46" ht="25.5" x14ac:dyDescent="0.25">
      <c r="A5510" s="81" t="s">
        <v>595</v>
      </c>
      <c r="J5510" s="6">
        <v>8</v>
      </c>
      <c r="K5510" s="6"/>
      <c r="L5510" s="6"/>
      <c r="M5510" s="6"/>
      <c r="N5510" s="6"/>
      <c r="O5510" s="6"/>
      <c r="P5510" s="6"/>
      <c r="Q5510" s="6"/>
      <c r="R5510" s="6"/>
      <c r="S5510" s="6"/>
      <c r="T5510" s="6"/>
      <c r="U5510" s="6"/>
      <c r="V5510" s="6"/>
      <c r="W5510" s="160"/>
      <c r="X5510" s="160"/>
      <c r="Y5510" s="160"/>
      <c r="Z5510" s="160"/>
      <c r="AA5510" s="160"/>
      <c r="AB5510" s="160"/>
      <c r="AC5510" s="160"/>
      <c r="AD5510" s="160"/>
      <c r="AE5510" s="160"/>
      <c r="AF5510" s="160"/>
      <c r="AG5510" s="160"/>
      <c r="AH5510" s="160"/>
      <c r="AI5510" s="160"/>
      <c r="AJ5510" s="160"/>
      <c r="AK5510" s="160"/>
      <c r="AL5510" s="160"/>
      <c r="AM5510" s="160"/>
      <c r="AN5510" s="160"/>
      <c r="AO5510" s="160"/>
      <c r="AP5510" s="160"/>
      <c r="AQ5510" s="160"/>
      <c r="AR5510" s="160"/>
      <c r="AS5510" s="160"/>
      <c r="AT5510" s="160"/>
    </row>
    <row r="5511" spans="1:46" x14ac:dyDescent="0.25">
      <c r="A5511" s="81"/>
      <c r="J5511" s="6">
        <v>9</v>
      </c>
      <c r="K5511" s="6"/>
      <c r="L5511" s="6"/>
      <c r="M5511" s="6"/>
      <c r="N5511" s="6"/>
      <c r="O5511" s="6"/>
      <c r="P5511" s="6"/>
      <c r="Q5511" s="6"/>
      <c r="R5511" s="6"/>
      <c r="S5511" s="6"/>
      <c r="T5511" s="6"/>
      <c r="U5511" s="6"/>
      <c r="V5511" s="6"/>
    </row>
    <row r="5512" spans="1:46" x14ac:dyDescent="0.25">
      <c r="A5512" s="65"/>
      <c r="J5512" s="6">
        <v>10</v>
      </c>
      <c r="K5512" s="6"/>
      <c r="L5512" s="6"/>
      <c r="M5512" s="6"/>
      <c r="N5512" s="6"/>
      <c r="O5512" s="6"/>
      <c r="P5512" s="6"/>
      <c r="Q5512" s="6"/>
      <c r="R5512" s="6"/>
    </row>
    <row r="5513" spans="1:46" x14ac:dyDescent="0.25">
      <c r="A5513" s="65"/>
      <c r="J5513" s="6">
        <v>11</v>
      </c>
      <c r="K5513" s="6"/>
      <c r="L5513" s="6"/>
      <c r="M5513" s="6"/>
      <c r="N5513" s="6"/>
      <c r="O5513" s="6"/>
      <c r="P5513" s="6"/>
      <c r="Q5513" s="6"/>
      <c r="R5513" s="6"/>
    </row>
    <row r="5514" spans="1:46" x14ac:dyDescent="0.25">
      <c r="A5514" s="79"/>
      <c r="J5514" s="6">
        <v>12</v>
      </c>
      <c r="K5514" s="6"/>
      <c r="L5514" s="6"/>
      <c r="M5514" s="6"/>
      <c r="N5514" s="6"/>
      <c r="O5514" s="6"/>
      <c r="P5514" s="6"/>
      <c r="Q5514" s="6"/>
      <c r="R5514" s="6"/>
    </row>
    <row r="5515" spans="1:46" x14ac:dyDescent="0.25">
      <c r="A5515" s="79"/>
      <c r="J5515" s="6">
        <v>13</v>
      </c>
      <c r="K5515" s="6"/>
      <c r="L5515" s="6"/>
      <c r="M5515" s="6"/>
      <c r="N5515" s="6"/>
      <c r="O5515" s="6"/>
      <c r="P5515" s="6"/>
      <c r="Q5515" s="6"/>
      <c r="R5515" s="6"/>
    </row>
    <row r="5516" spans="1:46" x14ac:dyDescent="0.25">
      <c r="J5516" s="6">
        <v>14</v>
      </c>
      <c r="K5516" s="6"/>
      <c r="L5516" s="6"/>
      <c r="M5516" s="6"/>
      <c r="N5516" s="6"/>
      <c r="O5516" s="6"/>
      <c r="P5516" s="6"/>
      <c r="Q5516" s="6"/>
      <c r="R5516" s="6"/>
    </row>
    <row r="5517" spans="1:46" x14ac:dyDescent="0.25">
      <c r="A5517" s="80"/>
      <c r="J5517" s="6">
        <v>15</v>
      </c>
      <c r="K5517" s="6"/>
      <c r="L5517" s="6"/>
      <c r="M5517" s="6"/>
      <c r="N5517" s="6"/>
      <c r="O5517" s="6"/>
      <c r="P5517" s="6"/>
      <c r="Q5517" s="6"/>
      <c r="R5517" s="6"/>
    </row>
    <row r="5518" spans="1:46" ht="31.5" x14ac:dyDescent="0.25">
      <c r="A5518" s="64" t="s">
        <v>590</v>
      </c>
      <c r="J5518" s="6">
        <v>16</v>
      </c>
      <c r="K5518" s="6"/>
      <c r="L5518" s="6"/>
      <c r="M5518" s="6"/>
      <c r="N5518" s="6"/>
      <c r="O5518" s="6"/>
      <c r="P5518" s="6"/>
      <c r="Q5518" s="6"/>
      <c r="R5518" s="6"/>
    </row>
    <row r="5519" spans="1:46" x14ac:dyDescent="0.25">
      <c r="A5519" s="79"/>
      <c r="J5519" s="6">
        <v>17</v>
      </c>
      <c r="K5519" s="6"/>
      <c r="L5519" s="6"/>
      <c r="M5519" s="6"/>
      <c r="N5519" s="6"/>
      <c r="O5519" s="6"/>
      <c r="P5519" s="6"/>
      <c r="Q5519" s="6"/>
      <c r="R5519" s="6"/>
    </row>
    <row r="5520" spans="1:46" ht="25.5" x14ac:dyDescent="0.25">
      <c r="A5520" s="81" t="s">
        <v>595</v>
      </c>
      <c r="J5520" s="6">
        <v>18</v>
      </c>
      <c r="K5520" s="6"/>
      <c r="L5520" s="6"/>
      <c r="M5520" s="6"/>
      <c r="N5520" s="6"/>
      <c r="O5520" s="6"/>
      <c r="P5520" s="6"/>
      <c r="Q5520" s="6"/>
      <c r="R5520" s="6"/>
    </row>
    <row r="5521" spans="1:22" x14ac:dyDescent="0.25">
      <c r="A5521" s="81"/>
      <c r="J5521" s="6">
        <v>19</v>
      </c>
      <c r="K5521" s="6"/>
      <c r="L5521" s="6"/>
      <c r="M5521" s="6"/>
      <c r="N5521" s="6"/>
      <c r="O5521" s="6"/>
      <c r="P5521" s="6"/>
      <c r="Q5521" s="6"/>
      <c r="R5521" s="6"/>
    </row>
    <row r="5522" spans="1:22" ht="89.25" x14ac:dyDescent="0.25">
      <c r="A5522" s="81" t="s">
        <v>954</v>
      </c>
      <c r="J5522" s="6">
        <v>20</v>
      </c>
      <c r="K5522" s="6"/>
      <c r="L5522" s="6"/>
      <c r="M5522" s="6"/>
      <c r="N5522" s="6"/>
      <c r="O5522" s="6"/>
      <c r="P5522" s="6"/>
      <c r="Q5522" s="6"/>
      <c r="R5522" s="6"/>
    </row>
    <row r="5523" spans="1:22" x14ac:dyDescent="0.25">
      <c r="A5523" s="65"/>
      <c r="J5523" s="6">
        <v>21</v>
      </c>
      <c r="K5523" s="6"/>
      <c r="L5523" s="6"/>
      <c r="M5523" s="6"/>
      <c r="N5523" s="6"/>
      <c r="O5523" s="6"/>
      <c r="P5523" s="6"/>
      <c r="Q5523" s="6"/>
      <c r="R5523" s="6"/>
    </row>
    <row r="5524" spans="1:22" x14ac:dyDescent="0.25">
      <c r="A5524" s="65"/>
      <c r="J5524" s="6">
        <v>22</v>
      </c>
      <c r="K5524" s="6"/>
      <c r="L5524" s="6"/>
      <c r="M5524" s="6"/>
      <c r="N5524" s="6"/>
      <c r="O5524" s="6"/>
      <c r="P5524" s="6"/>
      <c r="Q5524" s="6"/>
      <c r="R5524" s="6"/>
    </row>
    <row r="5525" spans="1:22" ht="140.25" x14ac:dyDescent="0.25">
      <c r="A5525" s="96" t="s">
        <v>624</v>
      </c>
      <c r="B5525" s="97" t="s">
        <v>625</v>
      </c>
      <c r="J5525" s="6">
        <v>23</v>
      </c>
      <c r="K5525" s="6"/>
      <c r="L5525" s="6"/>
      <c r="M5525" s="6"/>
      <c r="N5525" s="6"/>
      <c r="O5525" s="6"/>
      <c r="P5525" s="6"/>
      <c r="Q5525" s="6"/>
      <c r="R5525" s="6"/>
    </row>
    <row r="5526" spans="1:22" ht="15.75" thickBot="1" x14ac:dyDescent="0.3">
      <c r="A5526" s="65"/>
      <c r="J5526" s="6">
        <v>24</v>
      </c>
      <c r="K5526" s="6"/>
      <c r="L5526" s="6"/>
      <c r="M5526" s="6"/>
      <c r="N5526" s="6"/>
      <c r="O5526" s="6"/>
      <c r="P5526" s="6"/>
      <c r="Q5526" s="6"/>
      <c r="R5526" s="6"/>
    </row>
    <row r="5527" spans="1:22" ht="15.75" thickBot="1" x14ac:dyDescent="0.3">
      <c r="A5527" s="88" t="s">
        <v>626</v>
      </c>
      <c r="B5527" s="89">
        <v>0.05</v>
      </c>
      <c r="J5527" s="6">
        <v>25</v>
      </c>
      <c r="K5527" s="6"/>
      <c r="L5527" s="6"/>
      <c r="M5527" s="6"/>
      <c r="N5527" s="6"/>
      <c r="O5527" s="6"/>
      <c r="P5527" s="6"/>
      <c r="Q5527" s="6"/>
      <c r="R5527" s="6"/>
      <c r="S5527" s="6"/>
      <c r="T5527" s="6"/>
      <c r="U5527" s="6"/>
      <c r="V5527" s="6"/>
    </row>
    <row r="5528" spans="1:22" ht="39" thickBot="1" x14ac:dyDescent="0.3">
      <c r="A5528" s="110" t="s">
        <v>627</v>
      </c>
      <c r="B5528" s="74">
        <v>18</v>
      </c>
      <c r="J5528" s="6">
        <v>26</v>
      </c>
      <c r="K5528" s="6"/>
      <c r="L5528" s="6"/>
      <c r="M5528" s="6"/>
      <c r="N5528" s="6"/>
      <c r="O5528" s="6"/>
      <c r="P5528" s="6"/>
      <c r="Q5528" s="6"/>
      <c r="R5528" s="6"/>
      <c r="S5528" s="6"/>
      <c r="T5528" s="6"/>
      <c r="U5528" s="6"/>
      <c r="V5528" s="6"/>
    </row>
    <row r="5529" spans="1:22" ht="39" thickBot="1" x14ac:dyDescent="0.3">
      <c r="A5529" s="110" t="s">
        <v>628</v>
      </c>
      <c r="B5529" s="74">
        <v>92.4345</v>
      </c>
      <c r="J5529" s="6">
        <v>27</v>
      </c>
      <c r="K5529" s="6"/>
      <c r="L5529" s="6"/>
      <c r="M5529" s="6"/>
      <c r="N5529" s="6"/>
      <c r="O5529" s="6"/>
      <c r="P5529" s="6"/>
      <c r="Q5529" s="6"/>
      <c r="R5529" s="6"/>
      <c r="S5529" s="6"/>
      <c r="T5529" s="6"/>
      <c r="U5529" s="6"/>
      <c r="V5529" s="6"/>
    </row>
    <row r="5530" spans="1:22" ht="64.5" thickBot="1" x14ac:dyDescent="0.3">
      <c r="A5530" s="110" t="s">
        <v>629</v>
      </c>
      <c r="B5530" s="74">
        <v>2.97105</v>
      </c>
      <c r="J5530" s="6">
        <v>28</v>
      </c>
      <c r="K5530" s="6"/>
      <c r="L5530" s="6"/>
      <c r="M5530" s="6"/>
      <c r="N5530" s="6"/>
      <c r="O5530" s="6"/>
      <c r="P5530" s="6"/>
      <c r="Q5530" s="6"/>
      <c r="R5530" s="6"/>
      <c r="S5530" s="6"/>
      <c r="T5530" s="6"/>
      <c r="U5530" s="6"/>
      <c r="V5530" s="6"/>
    </row>
    <row r="5531" spans="1:22" ht="38.25" x14ac:dyDescent="0.25">
      <c r="A5531" s="109" t="s">
        <v>630</v>
      </c>
      <c r="B5531" s="78">
        <v>7.1410999999999998</v>
      </c>
      <c r="J5531" s="6">
        <v>29</v>
      </c>
      <c r="K5531" s="6"/>
      <c r="L5531" s="6"/>
      <c r="M5531" s="6"/>
      <c r="N5531" s="6"/>
      <c r="O5531" s="6"/>
      <c r="P5531" s="6"/>
      <c r="Q5531" s="6"/>
      <c r="R5531" s="6"/>
      <c r="S5531" s="6"/>
      <c r="T5531" s="6"/>
      <c r="U5531" s="6"/>
      <c r="V5531" s="6"/>
    </row>
    <row r="5532" spans="1:22" ht="15.75" thickBot="1" x14ac:dyDescent="0.3">
      <c r="A5532" s="65"/>
      <c r="J5532" s="6">
        <v>30</v>
      </c>
      <c r="K5532" s="6"/>
      <c r="L5532" s="6"/>
      <c r="M5532" s="6"/>
      <c r="N5532" s="6"/>
      <c r="O5532" s="6"/>
      <c r="P5532" s="6"/>
      <c r="Q5532" s="6"/>
      <c r="R5532" s="6"/>
      <c r="S5532" s="6"/>
      <c r="T5532" s="6"/>
      <c r="U5532" s="6"/>
      <c r="V5532" s="6"/>
    </row>
    <row r="5533" spans="1:22" x14ac:dyDescent="0.25">
      <c r="A5533" s="254" t="s">
        <v>631</v>
      </c>
      <c r="B5533" s="255"/>
      <c r="C5533" s="255"/>
      <c r="D5533" s="255"/>
      <c r="J5533" s="6">
        <v>31</v>
      </c>
      <c r="K5533" s="6"/>
      <c r="L5533" s="6"/>
      <c r="M5533" s="6"/>
      <c r="N5533" s="6"/>
      <c r="O5533" s="6"/>
      <c r="P5533" s="6"/>
      <c r="Q5533" s="6"/>
      <c r="R5533" s="6"/>
      <c r="S5533" s="6"/>
      <c r="T5533" s="6"/>
      <c r="U5533" s="6"/>
      <c r="V5533" s="6"/>
    </row>
    <row r="5534" spans="1:22" x14ac:dyDescent="0.25">
      <c r="A5534" s="262" t="s">
        <v>632</v>
      </c>
      <c r="B5534" s="263"/>
      <c r="C5534" s="263"/>
      <c r="D5534" s="263"/>
      <c r="J5534" s="6">
        <v>32</v>
      </c>
      <c r="K5534" s="6"/>
      <c r="L5534" s="6"/>
      <c r="M5534" s="6"/>
      <c r="N5534" s="6"/>
      <c r="O5534" s="6"/>
      <c r="P5534" s="6"/>
      <c r="Q5534" s="6"/>
      <c r="R5534" s="6"/>
      <c r="S5534" s="6"/>
      <c r="T5534" s="6"/>
      <c r="U5534" s="6"/>
      <c r="V5534" s="6"/>
    </row>
    <row r="5535" spans="1:22" ht="15.75" thickBot="1" x14ac:dyDescent="0.3">
      <c r="A5535" s="256" t="s">
        <v>633</v>
      </c>
      <c r="B5535" s="257"/>
      <c r="C5535" s="257"/>
      <c r="D5535" s="257"/>
      <c r="J5535" s="6">
        <v>33</v>
      </c>
      <c r="K5535" s="6"/>
      <c r="L5535" s="6"/>
      <c r="M5535" s="6"/>
      <c r="N5535" s="6"/>
      <c r="O5535" s="6"/>
      <c r="P5535" s="6"/>
      <c r="Q5535" s="6"/>
      <c r="R5535" s="6"/>
      <c r="S5535" s="6"/>
      <c r="T5535" s="6"/>
      <c r="U5535" s="6"/>
      <c r="V5535" s="6"/>
    </row>
    <row r="5536" spans="1:22" ht="27" thickBot="1" x14ac:dyDescent="0.3">
      <c r="A5536" s="98" t="s">
        <v>634</v>
      </c>
      <c r="B5536" s="83" t="s">
        <v>635</v>
      </c>
      <c r="C5536" s="83" t="s">
        <v>566</v>
      </c>
      <c r="D5536" s="85" t="s">
        <v>592</v>
      </c>
      <c r="K5536" s="121" t="s">
        <v>1123</v>
      </c>
      <c r="L5536" s="121" t="s">
        <v>1124</v>
      </c>
      <c r="M5536" s="121" t="str">
        <f>A5522</f>
        <v>Prueba del rango estudentizado de Tukey (HSD) para DFSCM2</v>
      </c>
      <c r="N5536" s="120"/>
      <c r="S5536" s="122" t="str">
        <f>K5536</f>
        <v>Factor</v>
      </c>
      <c r="T5536" s="122" t="str">
        <f>L5536</f>
        <v>Nivel</v>
      </c>
      <c r="U5536" s="114"/>
      <c r="V5536" s="123"/>
    </row>
    <row r="5537" spans="1:22" ht="16.5" thickBot="1" x14ac:dyDescent="0.3">
      <c r="A5537" s="99" t="s">
        <v>592</v>
      </c>
      <c r="B5537" s="68">
        <v>52.658000000000001</v>
      </c>
      <c r="C5537" s="68">
        <v>16</v>
      </c>
      <c r="D5537" s="86" t="s">
        <v>47</v>
      </c>
      <c r="J5537" s="6"/>
      <c r="K5537" s="228" t="s">
        <v>1125</v>
      </c>
      <c r="L5537" s="124" t="str">
        <f>D5537</f>
        <v>Sin</v>
      </c>
      <c r="M5537" s="125">
        <f>B5537</f>
        <v>52.658000000000001</v>
      </c>
      <c r="N5537" s="125" t="str">
        <f>A5537</f>
        <v>A</v>
      </c>
      <c r="S5537" s="230" t="str">
        <f>K5537</f>
        <v>Enmienda (A)</v>
      </c>
      <c r="T5537" s="126" t="str">
        <f>L5537</f>
        <v>Sin</v>
      </c>
      <c r="U5537" s="127">
        <f>M5537</f>
        <v>52.658000000000001</v>
      </c>
      <c r="V5537" s="128" t="str">
        <f>N5537</f>
        <v>A</v>
      </c>
    </row>
    <row r="5538" spans="1:22" ht="16.5" thickBot="1" x14ac:dyDescent="0.3">
      <c r="A5538" s="99" t="s">
        <v>592</v>
      </c>
      <c r="B5538" s="68"/>
      <c r="C5538" s="68"/>
      <c r="D5538" s="86"/>
      <c r="J5538" s="6"/>
      <c r="K5538" s="229"/>
      <c r="L5538" s="124" t="str">
        <f>D5539</f>
        <v>Con</v>
      </c>
      <c r="M5538" s="125">
        <f>B5539</f>
        <v>47.244</v>
      </c>
      <c r="N5538" s="125" t="str">
        <f>A5539</f>
        <v>A</v>
      </c>
      <c r="S5538" s="227"/>
      <c r="T5538" s="129" t="str">
        <f>L5538</f>
        <v>Con</v>
      </c>
      <c r="U5538" s="130">
        <f>M5538</f>
        <v>47.244</v>
      </c>
      <c r="V5538" s="131" t="str">
        <f>N5538</f>
        <v>A</v>
      </c>
    </row>
    <row r="5539" spans="1:22" x14ac:dyDescent="0.25">
      <c r="A5539" s="100" t="s">
        <v>592</v>
      </c>
      <c r="B5539" s="77">
        <v>47.244</v>
      </c>
      <c r="C5539" s="77">
        <v>16</v>
      </c>
      <c r="D5539" s="87" t="s">
        <v>45</v>
      </c>
      <c r="J5539" s="6">
        <v>1</v>
      </c>
      <c r="K5539" s="6"/>
      <c r="L5539" s="6"/>
      <c r="M5539" s="6"/>
      <c r="N5539" s="6"/>
      <c r="O5539" s="6"/>
      <c r="P5539" s="6"/>
      <c r="Q5539" s="6"/>
      <c r="R5539" s="6"/>
      <c r="S5539" s="6"/>
      <c r="T5539" s="6"/>
      <c r="U5539" s="6"/>
      <c r="V5539" s="6"/>
    </row>
    <row r="5540" spans="1:22" x14ac:dyDescent="0.25">
      <c r="A5540" s="79"/>
      <c r="J5540" s="6">
        <v>2</v>
      </c>
      <c r="K5540" s="6"/>
      <c r="L5540" s="6"/>
      <c r="M5540" s="6"/>
      <c r="N5540" s="6"/>
      <c r="O5540" s="6"/>
      <c r="P5540" s="6"/>
      <c r="Q5540" s="6"/>
      <c r="R5540" s="6"/>
      <c r="S5540" s="6"/>
      <c r="T5540" s="6"/>
      <c r="U5540" s="6"/>
      <c r="V5540" s="6"/>
    </row>
    <row r="5541" spans="1:22" x14ac:dyDescent="0.25">
      <c r="A5541" s="79"/>
      <c r="J5541" s="6">
        <v>3</v>
      </c>
      <c r="K5541" s="6"/>
      <c r="L5541" s="6"/>
      <c r="M5541" s="6"/>
      <c r="N5541" s="6"/>
      <c r="O5541" s="6"/>
      <c r="P5541" s="6"/>
      <c r="Q5541" s="6"/>
      <c r="R5541" s="6"/>
      <c r="S5541" s="6"/>
      <c r="T5541" s="6"/>
      <c r="U5541" s="6"/>
      <c r="V5541" s="6"/>
    </row>
    <row r="5542" spans="1:22" x14ac:dyDescent="0.25">
      <c r="J5542" s="6">
        <v>4</v>
      </c>
      <c r="K5542" s="6"/>
      <c r="L5542" s="6"/>
      <c r="M5542" s="6"/>
      <c r="N5542" s="6"/>
      <c r="O5542" s="6"/>
      <c r="P5542" s="6"/>
      <c r="Q5542" s="6"/>
      <c r="R5542" s="6"/>
      <c r="S5542" s="6"/>
      <c r="T5542" s="6"/>
      <c r="U5542" s="6"/>
      <c r="V5542" s="6"/>
    </row>
    <row r="5543" spans="1:22" x14ac:dyDescent="0.25">
      <c r="A5543" s="80"/>
      <c r="J5543" s="6">
        <v>5</v>
      </c>
      <c r="K5543" s="6"/>
      <c r="L5543" s="6"/>
      <c r="M5543" s="6"/>
      <c r="N5543" s="6"/>
      <c r="O5543" s="6"/>
      <c r="P5543" s="6"/>
      <c r="Q5543" s="6"/>
      <c r="R5543" s="6"/>
      <c r="S5543" s="6"/>
      <c r="T5543" s="6"/>
      <c r="U5543" s="6"/>
      <c r="V5543" s="6"/>
    </row>
    <row r="5544" spans="1:22" ht="31.5" x14ac:dyDescent="0.25">
      <c r="A5544" s="64" t="s">
        <v>590</v>
      </c>
      <c r="J5544" s="6">
        <v>6</v>
      </c>
      <c r="K5544" s="6"/>
      <c r="L5544" s="6"/>
      <c r="M5544" s="6"/>
      <c r="N5544" s="6"/>
      <c r="O5544" s="6"/>
      <c r="P5544" s="6"/>
      <c r="Q5544" s="6"/>
      <c r="R5544" s="6"/>
      <c r="S5544" s="6"/>
      <c r="T5544" s="6"/>
      <c r="U5544" s="6"/>
      <c r="V5544" s="6"/>
    </row>
    <row r="5545" spans="1:22" x14ac:dyDescent="0.25">
      <c r="A5545" s="79"/>
      <c r="J5545" s="6">
        <v>7</v>
      </c>
      <c r="K5545" s="6"/>
      <c r="L5545" s="6"/>
      <c r="M5545" s="6"/>
      <c r="N5545" s="6"/>
      <c r="O5545" s="6"/>
      <c r="P5545" s="6"/>
      <c r="Q5545" s="6"/>
      <c r="R5545" s="6"/>
      <c r="S5545" s="6"/>
      <c r="T5545" s="6"/>
      <c r="U5545" s="6"/>
      <c r="V5545" s="6"/>
    </row>
    <row r="5546" spans="1:22" ht="25.5" x14ac:dyDescent="0.25">
      <c r="A5546" s="81" t="s">
        <v>595</v>
      </c>
      <c r="J5546" s="6">
        <v>8</v>
      </c>
      <c r="K5546" s="6"/>
      <c r="L5546" s="6"/>
      <c r="M5546" s="6"/>
      <c r="N5546" s="6"/>
      <c r="O5546" s="6"/>
      <c r="P5546" s="6"/>
      <c r="Q5546" s="6"/>
      <c r="R5546" s="6"/>
      <c r="S5546" s="6"/>
      <c r="T5546" s="6"/>
      <c r="U5546" s="6"/>
      <c r="V5546" s="6"/>
    </row>
    <row r="5547" spans="1:22" x14ac:dyDescent="0.25">
      <c r="A5547" s="81"/>
      <c r="J5547" s="6">
        <v>9</v>
      </c>
      <c r="K5547" s="6"/>
      <c r="L5547" s="6"/>
      <c r="M5547" s="6"/>
      <c r="N5547" s="6"/>
      <c r="O5547" s="6"/>
      <c r="P5547" s="6"/>
      <c r="Q5547" s="6"/>
      <c r="R5547" s="6"/>
      <c r="S5547" s="6"/>
      <c r="T5547" s="6"/>
      <c r="U5547" s="6"/>
      <c r="V5547" s="6"/>
    </row>
    <row r="5548" spans="1:22" x14ac:dyDescent="0.25">
      <c r="A5548" s="65"/>
      <c r="J5548" s="6">
        <v>10</v>
      </c>
      <c r="K5548" s="6"/>
      <c r="L5548" s="6"/>
      <c r="M5548" s="6"/>
      <c r="N5548" s="6"/>
      <c r="O5548" s="6"/>
      <c r="P5548" s="6"/>
      <c r="Q5548" s="6"/>
      <c r="R5548" s="6"/>
      <c r="S5548" s="6"/>
      <c r="T5548" s="6"/>
      <c r="U5548" s="6"/>
      <c r="V5548" s="6"/>
    </row>
    <row r="5549" spans="1:22" x14ac:dyDescent="0.25">
      <c r="A5549" s="65"/>
      <c r="J5549" s="6">
        <v>11</v>
      </c>
      <c r="K5549" s="6"/>
      <c r="L5549" s="6"/>
      <c r="M5549" s="6"/>
      <c r="N5549" s="6"/>
      <c r="O5549" s="6"/>
      <c r="P5549" s="6"/>
      <c r="Q5549" s="6"/>
      <c r="R5549" s="6"/>
      <c r="S5549" s="6"/>
      <c r="T5549" s="6"/>
      <c r="U5549" s="6"/>
      <c r="V5549" s="6"/>
    </row>
    <row r="5550" spans="1:22" x14ac:dyDescent="0.25">
      <c r="A5550" s="79"/>
      <c r="J5550" s="6">
        <v>12</v>
      </c>
      <c r="K5550" s="6"/>
      <c r="L5550" s="6"/>
      <c r="M5550" s="6"/>
      <c r="N5550" s="6"/>
      <c r="O5550" s="6"/>
      <c r="P5550" s="6"/>
      <c r="Q5550" s="6"/>
      <c r="R5550" s="6"/>
      <c r="S5550" s="6"/>
      <c r="T5550" s="6"/>
      <c r="U5550" s="6"/>
      <c r="V5550" s="6"/>
    </row>
    <row r="5551" spans="1:22" x14ac:dyDescent="0.25">
      <c r="A5551" s="79"/>
      <c r="J5551" s="6">
        <v>13</v>
      </c>
      <c r="K5551" s="6"/>
      <c r="L5551" s="6"/>
      <c r="M5551" s="6"/>
      <c r="N5551" s="6"/>
      <c r="O5551" s="6"/>
      <c r="P5551" s="6"/>
      <c r="Q5551" s="6"/>
      <c r="R5551" s="6"/>
      <c r="S5551" s="6"/>
      <c r="T5551" s="6"/>
      <c r="U5551" s="6"/>
      <c r="V5551" s="6"/>
    </row>
    <row r="5552" spans="1:22" x14ac:dyDescent="0.25">
      <c r="J5552" s="6">
        <v>14</v>
      </c>
      <c r="K5552" s="6"/>
      <c r="L5552" s="6"/>
      <c r="M5552" s="6"/>
      <c r="N5552" s="6"/>
      <c r="O5552" s="6"/>
      <c r="P5552" s="6"/>
      <c r="Q5552" s="6"/>
      <c r="R5552" s="6"/>
      <c r="S5552" s="6"/>
      <c r="T5552" s="6"/>
      <c r="U5552" s="6"/>
      <c r="V5552" s="6"/>
    </row>
    <row r="5553" spans="1:22" x14ac:dyDescent="0.25">
      <c r="A5553" s="80"/>
      <c r="J5553" s="6">
        <v>15</v>
      </c>
      <c r="K5553" s="6"/>
      <c r="L5553" s="6"/>
      <c r="M5553" s="6"/>
      <c r="N5553" s="6"/>
      <c r="O5553" s="6"/>
      <c r="P5553" s="6"/>
      <c r="Q5553" s="6"/>
      <c r="R5553" s="6"/>
      <c r="S5553" s="6"/>
      <c r="T5553" s="6"/>
      <c r="U5553" s="6"/>
      <c r="V5553" s="6"/>
    </row>
    <row r="5554" spans="1:22" ht="31.5" x14ac:dyDescent="0.25">
      <c r="A5554" s="64" t="s">
        <v>590</v>
      </c>
      <c r="J5554" s="6">
        <v>16</v>
      </c>
      <c r="K5554" s="6"/>
      <c r="L5554" s="6"/>
      <c r="M5554" s="6"/>
      <c r="N5554" s="6"/>
      <c r="O5554" s="6"/>
      <c r="P5554" s="6"/>
      <c r="Q5554" s="6"/>
      <c r="R5554" s="6"/>
      <c r="S5554" s="6"/>
      <c r="T5554" s="6"/>
      <c r="U5554" s="6"/>
      <c r="V5554" s="6"/>
    </row>
    <row r="5555" spans="1:22" x14ac:dyDescent="0.25">
      <c r="A5555" s="79"/>
      <c r="J5555" s="6">
        <v>17</v>
      </c>
      <c r="K5555" s="6"/>
      <c r="L5555" s="6"/>
      <c r="M5555" s="6"/>
      <c r="N5555" s="6"/>
      <c r="O5555" s="6"/>
      <c r="P5555" s="6"/>
      <c r="Q5555" s="6"/>
      <c r="R5555" s="6"/>
      <c r="S5555" s="6"/>
      <c r="T5555" s="6"/>
      <c r="U5555" s="6"/>
      <c r="V5555" s="6"/>
    </row>
    <row r="5556" spans="1:22" ht="25.5" x14ac:dyDescent="0.25">
      <c r="A5556" s="81" t="s">
        <v>595</v>
      </c>
      <c r="J5556" s="6">
        <v>18</v>
      </c>
      <c r="K5556" s="6"/>
      <c r="L5556" s="6"/>
      <c r="M5556" s="6"/>
      <c r="N5556" s="6"/>
      <c r="O5556" s="6"/>
      <c r="P5556" s="6"/>
      <c r="Q5556" s="6"/>
      <c r="R5556" s="6"/>
      <c r="S5556" s="6"/>
      <c r="T5556" s="6"/>
      <c r="U5556" s="6"/>
      <c r="V5556" s="6"/>
    </row>
    <row r="5557" spans="1:22" x14ac:dyDescent="0.25">
      <c r="A5557" s="81"/>
      <c r="J5557" s="6">
        <v>19</v>
      </c>
      <c r="K5557" s="6"/>
      <c r="L5557" s="6"/>
      <c r="M5557" s="6"/>
      <c r="N5557" s="6"/>
      <c r="O5557" s="6"/>
      <c r="P5557" s="6"/>
      <c r="Q5557" s="6"/>
      <c r="R5557" s="6"/>
      <c r="S5557" s="6"/>
      <c r="T5557" s="6"/>
      <c r="U5557" s="6"/>
      <c r="V5557" s="6"/>
    </row>
    <row r="5558" spans="1:22" ht="89.25" x14ac:dyDescent="0.25">
      <c r="A5558" s="81" t="s">
        <v>955</v>
      </c>
      <c r="J5558" s="6">
        <v>20</v>
      </c>
      <c r="K5558" s="6"/>
      <c r="L5558" s="6"/>
      <c r="M5558" s="6"/>
      <c r="N5558" s="6"/>
      <c r="O5558" s="6"/>
      <c r="P5558" s="6"/>
      <c r="Q5558" s="6"/>
      <c r="R5558" s="6"/>
      <c r="S5558" s="6"/>
      <c r="T5558" s="6"/>
      <c r="U5558" s="6"/>
      <c r="V5558" s="6"/>
    </row>
    <row r="5559" spans="1:22" x14ac:dyDescent="0.25">
      <c r="A5559" s="65"/>
      <c r="J5559" s="6">
        <v>21</v>
      </c>
      <c r="K5559" s="6"/>
      <c r="L5559" s="6"/>
      <c r="M5559" s="6"/>
      <c r="N5559" s="6"/>
      <c r="O5559" s="6"/>
      <c r="P5559" s="6"/>
      <c r="Q5559" s="6"/>
      <c r="R5559" s="6"/>
      <c r="S5559" s="6"/>
      <c r="T5559" s="6"/>
      <c r="U5559" s="6"/>
      <c r="V5559" s="6"/>
    </row>
    <row r="5560" spans="1:22" x14ac:dyDescent="0.25">
      <c r="A5560" s="65"/>
      <c r="J5560" s="6">
        <v>22</v>
      </c>
      <c r="K5560" s="6"/>
      <c r="L5560" s="6"/>
      <c r="M5560" s="6"/>
      <c r="N5560" s="6"/>
      <c r="O5560" s="6"/>
      <c r="P5560" s="6"/>
      <c r="Q5560" s="6"/>
      <c r="R5560" s="6"/>
      <c r="S5560" s="6"/>
      <c r="T5560" s="6"/>
      <c r="U5560" s="6"/>
      <c r="V5560" s="6"/>
    </row>
    <row r="5561" spans="1:22" ht="140.25" x14ac:dyDescent="0.25">
      <c r="A5561" s="96" t="s">
        <v>624</v>
      </c>
      <c r="B5561" s="97" t="s">
        <v>625</v>
      </c>
      <c r="J5561" s="6">
        <v>23</v>
      </c>
      <c r="K5561" s="6"/>
      <c r="L5561" s="6"/>
      <c r="M5561" s="6"/>
      <c r="N5561" s="6"/>
      <c r="O5561" s="6"/>
      <c r="P5561" s="6"/>
      <c r="Q5561" s="6"/>
      <c r="R5561" s="6"/>
      <c r="S5561" s="6"/>
      <c r="T5561" s="6"/>
      <c r="U5561" s="6"/>
      <c r="V5561" s="6"/>
    </row>
    <row r="5562" spans="1:22" ht="15.75" thickBot="1" x14ac:dyDescent="0.3">
      <c r="A5562" s="65"/>
      <c r="J5562" s="6">
        <v>24</v>
      </c>
      <c r="K5562" s="6"/>
      <c r="L5562" s="6"/>
      <c r="M5562" s="6"/>
      <c r="N5562" s="6"/>
      <c r="O5562" s="6"/>
      <c r="P5562" s="6"/>
      <c r="Q5562" s="6"/>
      <c r="R5562" s="6"/>
      <c r="S5562" s="6"/>
      <c r="T5562" s="6"/>
      <c r="U5562" s="6"/>
      <c r="V5562" s="6"/>
    </row>
    <row r="5563" spans="1:22" ht="15.75" thickBot="1" x14ac:dyDescent="0.3">
      <c r="A5563" s="88" t="s">
        <v>626</v>
      </c>
      <c r="B5563" s="89">
        <v>0.05</v>
      </c>
      <c r="J5563" s="6">
        <v>25</v>
      </c>
      <c r="K5563" s="6"/>
      <c r="L5563" s="6"/>
      <c r="M5563" s="6"/>
      <c r="N5563" s="6"/>
      <c r="O5563" s="6"/>
      <c r="P5563" s="6"/>
      <c r="Q5563" s="6"/>
      <c r="R5563" s="6"/>
      <c r="S5563" s="6"/>
      <c r="T5563" s="6"/>
      <c r="U5563" s="6"/>
      <c r="V5563" s="6"/>
    </row>
    <row r="5564" spans="1:22" ht="39" thickBot="1" x14ac:dyDescent="0.3">
      <c r="A5564" s="110" t="s">
        <v>627</v>
      </c>
      <c r="B5564" s="74">
        <v>18</v>
      </c>
      <c r="J5564" s="6">
        <v>26</v>
      </c>
      <c r="K5564" s="6"/>
      <c r="L5564" s="6"/>
      <c r="M5564" s="6"/>
      <c r="N5564" s="6"/>
      <c r="O5564" s="6"/>
      <c r="P5564" s="6"/>
      <c r="Q5564" s="6"/>
      <c r="R5564" s="6"/>
      <c r="S5564" s="6"/>
      <c r="T5564" s="6"/>
      <c r="U5564" s="6"/>
      <c r="V5564" s="6"/>
    </row>
    <row r="5565" spans="1:22" ht="39" thickBot="1" x14ac:dyDescent="0.3">
      <c r="A5565" s="110" t="s">
        <v>628</v>
      </c>
      <c r="B5565" s="74">
        <v>6.5455030000000001</v>
      </c>
      <c r="J5565" s="6">
        <v>27</v>
      </c>
      <c r="K5565" s="6"/>
      <c r="L5565" s="6"/>
      <c r="M5565" s="6"/>
      <c r="N5565" s="6"/>
      <c r="O5565" s="6"/>
      <c r="P5565" s="6"/>
      <c r="Q5565" s="6"/>
      <c r="R5565" s="6"/>
      <c r="S5565" s="6"/>
      <c r="T5565" s="6"/>
      <c r="U5565" s="6"/>
      <c r="V5565" s="6"/>
    </row>
    <row r="5566" spans="1:22" ht="64.5" thickBot="1" x14ac:dyDescent="0.3">
      <c r="A5566" s="110" t="s">
        <v>629</v>
      </c>
      <c r="B5566" s="74">
        <v>2.97105</v>
      </c>
      <c r="J5566" s="6">
        <v>28</v>
      </c>
      <c r="K5566" s="6"/>
      <c r="L5566" s="6"/>
      <c r="M5566" s="6"/>
      <c r="N5566" s="6"/>
      <c r="O5566" s="6"/>
      <c r="P5566" s="6"/>
      <c r="Q5566" s="6"/>
      <c r="R5566" s="6"/>
      <c r="S5566" s="6"/>
      <c r="T5566" s="6"/>
      <c r="U5566" s="6"/>
      <c r="V5566" s="6"/>
    </row>
    <row r="5567" spans="1:22" ht="38.25" x14ac:dyDescent="0.25">
      <c r="A5567" s="109" t="s">
        <v>630</v>
      </c>
      <c r="B5567" s="78">
        <v>1.9003000000000001</v>
      </c>
      <c r="J5567" s="6">
        <v>29</v>
      </c>
      <c r="K5567" s="6"/>
      <c r="L5567" s="6"/>
      <c r="M5567" s="6"/>
      <c r="N5567" s="6"/>
      <c r="O5567" s="6"/>
      <c r="P5567" s="6"/>
      <c r="Q5567" s="6"/>
      <c r="R5567" s="6"/>
      <c r="S5567" s="6"/>
      <c r="T5567" s="6"/>
      <c r="U5567" s="6"/>
      <c r="V5567" s="6"/>
    </row>
    <row r="5568" spans="1:22" ht="15.75" thickBot="1" x14ac:dyDescent="0.3">
      <c r="A5568" s="65"/>
      <c r="J5568" s="6">
        <v>30</v>
      </c>
      <c r="K5568" s="6"/>
      <c r="L5568" s="6"/>
      <c r="M5568" s="6"/>
      <c r="N5568" s="6"/>
      <c r="O5568" s="6"/>
      <c r="P5568" s="6"/>
      <c r="Q5568" s="6"/>
      <c r="R5568" s="6"/>
      <c r="S5568" s="6"/>
      <c r="T5568" s="6"/>
      <c r="U5568" s="6"/>
      <c r="V5568" s="6"/>
    </row>
    <row r="5569" spans="1:23" x14ac:dyDescent="0.25">
      <c r="A5569" s="254" t="s">
        <v>631</v>
      </c>
      <c r="B5569" s="255"/>
      <c r="C5569" s="255"/>
      <c r="D5569" s="255"/>
      <c r="J5569" s="6">
        <v>31</v>
      </c>
      <c r="K5569" s="6"/>
      <c r="L5569" s="6"/>
      <c r="M5569" s="6"/>
      <c r="N5569" s="6"/>
      <c r="O5569" s="6"/>
      <c r="P5569" s="6"/>
      <c r="Q5569" s="6"/>
      <c r="R5569" s="6"/>
      <c r="S5569" s="6"/>
      <c r="T5569" s="6"/>
      <c r="U5569" s="6"/>
      <c r="V5569" s="6"/>
    </row>
    <row r="5570" spans="1:23" x14ac:dyDescent="0.25">
      <c r="A5570" s="262" t="s">
        <v>632</v>
      </c>
      <c r="B5570" s="263"/>
      <c r="C5570" s="263"/>
      <c r="D5570" s="263"/>
      <c r="J5570" s="6">
        <v>32</v>
      </c>
      <c r="K5570" s="6"/>
      <c r="L5570" s="6"/>
      <c r="M5570" s="6"/>
      <c r="N5570" s="6"/>
      <c r="O5570" s="6"/>
      <c r="P5570" s="6"/>
      <c r="Q5570" s="6"/>
      <c r="R5570" s="6"/>
      <c r="S5570" s="6"/>
      <c r="T5570" s="6"/>
      <c r="U5570" s="6"/>
      <c r="V5570" s="6"/>
    </row>
    <row r="5571" spans="1:23" ht="15.75" thickBot="1" x14ac:dyDescent="0.3">
      <c r="A5571" s="256" t="s">
        <v>633</v>
      </c>
      <c r="B5571" s="257"/>
      <c r="C5571" s="257"/>
      <c r="D5571" s="257"/>
      <c r="J5571" s="6">
        <v>33</v>
      </c>
      <c r="K5571" s="6"/>
      <c r="L5571" s="6"/>
      <c r="M5571" s="6"/>
      <c r="N5571" s="6"/>
      <c r="O5571" s="6"/>
      <c r="P5571" s="6"/>
      <c r="Q5571" s="6"/>
      <c r="R5571" s="6"/>
      <c r="S5571" s="6"/>
      <c r="T5571" s="6"/>
      <c r="U5571" s="6"/>
      <c r="V5571" s="6"/>
    </row>
    <row r="5572" spans="1:23" ht="27" thickBot="1" x14ac:dyDescent="0.3">
      <c r="A5572" s="98" t="s">
        <v>634</v>
      </c>
      <c r="B5572" s="83" t="s">
        <v>635</v>
      </c>
      <c r="C5572" s="83" t="s">
        <v>566</v>
      </c>
      <c r="D5572" s="85" t="s">
        <v>592</v>
      </c>
      <c r="K5572" s="121" t="s">
        <v>1123</v>
      </c>
      <c r="L5572" s="121" t="s">
        <v>1124</v>
      </c>
      <c r="M5572" s="121" t="str">
        <f>A5558</f>
        <v>Prueba del rango estudentizado de Tukey (HSD) para DFSCM3</v>
      </c>
      <c r="N5572" s="120"/>
      <c r="S5572" s="122" t="str">
        <f>K5572</f>
        <v>Factor</v>
      </c>
      <c r="T5572" s="122" t="str">
        <f>L5572</f>
        <v>Nivel</v>
      </c>
      <c r="U5572" s="114"/>
      <c r="V5572" s="123"/>
      <c r="W5572" s="6"/>
    </row>
    <row r="5573" spans="1:23" ht="16.5" thickBot="1" x14ac:dyDescent="0.3">
      <c r="A5573" s="99" t="s">
        <v>592</v>
      </c>
      <c r="B5573" s="68">
        <v>49.6419</v>
      </c>
      <c r="C5573" s="68">
        <v>16</v>
      </c>
      <c r="D5573" s="86" t="s">
        <v>47</v>
      </c>
      <c r="J5573" s="6"/>
      <c r="K5573" s="228" t="s">
        <v>1125</v>
      </c>
      <c r="L5573" s="124" t="str">
        <f>D5573</f>
        <v>Sin</v>
      </c>
      <c r="M5573" s="125">
        <f>B5573</f>
        <v>49.6419</v>
      </c>
      <c r="N5573" s="125" t="str">
        <f>A5573</f>
        <v>A</v>
      </c>
      <c r="S5573" s="230" t="str">
        <f>K5573</f>
        <v>Enmienda (A)</v>
      </c>
      <c r="T5573" s="126" t="str">
        <f>L5573</f>
        <v>Sin</v>
      </c>
      <c r="U5573" s="127">
        <f>M5573</f>
        <v>49.6419</v>
      </c>
      <c r="V5573" s="128" t="str">
        <f>N5573</f>
        <v>A</v>
      </c>
      <c r="W5573" s="6"/>
    </row>
    <row r="5574" spans="1:23" ht="16.5" thickBot="1" x14ac:dyDescent="0.3">
      <c r="A5574" s="99" t="s">
        <v>592</v>
      </c>
      <c r="B5574" s="68"/>
      <c r="C5574" s="68"/>
      <c r="D5574" s="86"/>
      <c r="J5574" s="6"/>
      <c r="K5574" s="229"/>
      <c r="L5574" s="124" t="str">
        <f>D5575</f>
        <v>Con</v>
      </c>
      <c r="M5574" s="125">
        <f>B5575</f>
        <v>49.1706</v>
      </c>
      <c r="N5574" s="125" t="str">
        <f>A5575</f>
        <v>A</v>
      </c>
      <c r="S5574" s="227"/>
      <c r="T5574" s="129" t="str">
        <f>L5574</f>
        <v>Con</v>
      </c>
      <c r="U5574" s="130">
        <f>M5574</f>
        <v>49.1706</v>
      </c>
      <c r="V5574" s="131" t="str">
        <f>N5574</f>
        <v>A</v>
      </c>
      <c r="W5574" s="6"/>
    </row>
    <row r="5575" spans="1:23" x14ac:dyDescent="0.25">
      <c r="A5575" s="100" t="s">
        <v>592</v>
      </c>
      <c r="B5575" s="77">
        <v>49.1706</v>
      </c>
      <c r="C5575" s="77">
        <v>16</v>
      </c>
      <c r="D5575" s="87" t="s">
        <v>45</v>
      </c>
      <c r="J5575" s="6">
        <v>1</v>
      </c>
      <c r="K5575" s="6"/>
      <c r="L5575" s="6"/>
      <c r="M5575" s="6"/>
      <c r="N5575" s="6"/>
      <c r="O5575" s="6"/>
      <c r="P5575" s="6"/>
      <c r="Q5575" s="6"/>
      <c r="R5575" s="6"/>
      <c r="S5575" s="6"/>
      <c r="T5575" s="6"/>
      <c r="U5575" s="6"/>
      <c r="V5575" s="6"/>
      <c r="W5575" s="6"/>
    </row>
    <row r="5576" spans="1:23" x14ac:dyDescent="0.25">
      <c r="A5576" s="79"/>
      <c r="J5576" s="6">
        <v>2</v>
      </c>
      <c r="K5576" s="6"/>
      <c r="L5576" s="6"/>
      <c r="M5576" s="6"/>
      <c r="N5576" s="6"/>
      <c r="O5576" s="6"/>
      <c r="P5576" s="6"/>
      <c r="Q5576" s="6"/>
      <c r="R5576" s="6"/>
      <c r="S5576" s="6"/>
      <c r="T5576" s="6"/>
      <c r="U5576" s="6"/>
      <c r="V5576" s="6"/>
      <c r="W5576" s="6"/>
    </row>
    <row r="5577" spans="1:23" x14ac:dyDescent="0.25">
      <c r="A5577" s="79"/>
      <c r="J5577" s="6">
        <v>3</v>
      </c>
      <c r="K5577" s="6"/>
      <c r="L5577" s="6"/>
      <c r="M5577" s="6"/>
      <c r="N5577" s="6"/>
      <c r="O5577" s="6"/>
      <c r="P5577" s="6"/>
      <c r="Q5577" s="6"/>
      <c r="R5577" s="6"/>
      <c r="S5577" s="6"/>
      <c r="T5577" s="6"/>
      <c r="U5577" s="6"/>
      <c r="V5577" s="6"/>
      <c r="W5577" s="6"/>
    </row>
    <row r="5578" spans="1:23" x14ac:dyDescent="0.25">
      <c r="J5578" s="6">
        <v>4</v>
      </c>
      <c r="K5578" s="6"/>
      <c r="L5578" s="6"/>
      <c r="M5578" s="6"/>
      <c r="N5578" s="6"/>
      <c r="O5578" s="6"/>
      <c r="P5578" s="6"/>
      <c r="Q5578" s="6"/>
      <c r="R5578" s="6"/>
      <c r="S5578" s="6"/>
      <c r="T5578" s="6"/>
      <c r="U5578" s="6"/>
      <c r="V5578" s="6"/>
      <c r="W5578" s="6"/>
    </row>
    <row r="5579" spans="1:23" x14ac:dyDescent="0.25">
      <c r="A5579" s="80"/>
      <c r="J5579" s="6">
        <v>5</v>
      </c>
      <c r="K5579" s="6"/>
      <c r="L5579" s="6"/>
      <c r="M5579" s="6"/>
      <c r="N5579" s="6"/>
      <c r="O5579" s="6"/>
      <c r="P5579" s="6"/>
      <c r="Q5579" s="6"/>
      <c r="R5579" s="6"/>
      <c r="S5579" s="6"/>
      <c r="T5579" s="6"/>
      <c r="U5579" s="6"/>
      <c r="V5579" s="6"/>
      <c r="W5579" s="6"/>
    </row>
    <row r="5580" spans="1:23" ht="31.5" x14ac:dyDescent="0.25">
      <c r="A5580" s="64" t="s">
        <v>590</v>
      </c>
      <c r="J5580" s="6">
        <v>6</v>
      </c>
      <c r="K5580" s="6"/>
      <c r="L5580" s="6"/>
      <c r="M5580" s="6"/>
      <c r="N5580" s="6"/>
      <c r="O5580" s="6"/>
      <c r="P5580" s="6"/>
      <c r="Q5580" s="6"/>
      <c r="R5580" s="6"/>
      <c r="S5580" s="6"/>
      <c r="T5580" s="6"/>
      <c r="U5580" s="6"/>
      <c r="V5580" s="6"/>
      <c r="W5580" s="6"/>
    </row>
    <row r="5581" spans="1:23" x14ac:dyDescent="0.25">
      <c r="A5581" s="79"/>
      <c r="J5581" s="6">
        <v>7</v>
      </c>
      <c r="K5581" s="6"/>
      <c r="L5581" s="6"/>
      <c r="M5581" s="6"/>
      <c r="N5581" s="6"/>
      <c r="O5581" s="6"/>
      <c r="P5581" s="6"/>
      <c r="Q5581" s="6"/>
      <c r="R5581" s="6"/>
      <c r="S5581" s="6"/>
      <c r="T5581" s="6"/>
      <c r="U5581" s="6"/>
      <c r="V5581" s="6"/>
      <c r="W5581" s="6"/>
    </row>
    <row r="5582" spans="1:23" ht="25.5" x14ac:dyDescent="0.25">
      <c r="A5582" s="81" t="s">
        <v>595</v>
      </c>
      <c r="J5582" s="6">
        <v>8</v>
      </c>
      <c r="K5582" s="6"/>
      <c r="L5582" s="6"/>
      <c r="M5582" s="6"/>
      <c r="N5582" s="6"/>
      <c r="O5582" s="6"/>
      <c r="P5582" s="6"/>
      <c r="Q5582" s="6"/>
      <c r="R5582" s="6"/>
      <c r="S5582" s="6"/>
      <c r="T5582" s="6"/>
      <c r="U5582" s="6"/>
      <c r="V5582" s="6"/>
      <c r="W5582" s="6"/>
    </row>
    <row r="5583" spans="1:23" x14ac:dyDescent="0.25">
      <c r="A5583" s="81"/>
      <c r="J5583" s="6">
        <v>9</v>
      </c>
      <c r="K5583" s="6"/>
      <c r="L5583" s="6"/>
      <c r="M5583" s="6"/>
      <c r="N5583" s="6"/>
      <c r="O5583" s="6"/>
      <c r="P5583" s="6"/>
      <c r="Q5583" s="6"/>
      <c r="R5583" s="6"/>
      <c r="S5583" s="6"/>
      <c r="T5583" s="6"/>
      <c r="U5583" s="6"/>
      <c r="V5583" s="6"/>
      <c r="W5583" s="6"/>
    </row>
    <row r="5584" spans="1:23" x14ac:dyDescent="0.25">
      <c r="A5584" s="65"/>
      <c r="J5584" s="6">
        <v>10</v>
      </c>
      <c r="K5584" s="6"/>
      <c r="L5584" s="6"/>
      <c r="M5584" s="6"/>
      <c r="N5584" s="6"/>
      <c r="O5584" s="6"/>
      <c r="P5584" s="6"/>
      <c r="Q5584" s="6"/>
      <c r="R5584" s="6"/>
      <c r="S5584" s="6"/>
      <c r="T5584" s="6"/>
      <c r="U5584" s="6"/>
      <c r="V5584" s="6"/>
      <c r="W5584" s="6"/>
    </row>
    <row r="5585" spans="1:23" x14ac:dyDescent="0.25">
      <c r="A5585" s="65"/>
      <c r="J5585" s="6">
        <v>11</v>
      </c>
      <c r="K5585" s="6"/>
      <c r="L5585" s="6"/>
      <c r="M5585" s="6"/>
      <c r="N5585" s="6"/>
      <c r="O5585" s="6"/>
      <c r="P5585" s="6"/>
      <c r="Q5585" s="6"/>
      <c r="R5585" s="6"/>
      <c r="S5585" s="6"/>
      <c r="T5585" s="6"/>
      <c r="U5585" s="6"/>
      <c r="V5585" s="6"/>
      <c r="W5585" s="6"/>
    </row>
    <row r="5586" spans="1:23" x14ac:dyDescent="0.25">
      <c r="A5586" s="79"/>
      <c r="J5586" s="6">
        <v>12</v>
      </c>
      <c r="K5586" s="6"/>
      <c r="L5586" s="6"/>
      <c r="M5586" s="6"/>
      <c r="N5586" s="6"/>
      <c r="O5586" s="6"/>
      <c r="P5586" s="6"/>
      <c r="Q5586" s="6"/>
      <c r="R5586" s="6"/>
      <c r="S5586" s="6"/>
      <c r="T5586" s="6"/>
      <c r="U5586" s="6"/>
      <c r="V5586" s="6"/>
      <c r="W5586" s="6"/>
    </row>
    <row r="5587" spans="1:23" x14ac:dyDescent="0.25">
      <c r="A5587" s="79"/>
      <c r="J5587" s="6">
        <v>13</v>
      </c>
      <c r="K5587" s="6"/>
      <c r="L5587" s="6"/>
      <c r="M5587" s="6"/>
      <c r="N5587" s="6"/>
      <c r="O5587" s="6"/>
      <c r="P5587" s="6"/>
      <c r="Q5587" s="6"/>
      <c r="R5587" s="6"/>
      <c r="S5587" s="6"/>
      <c r="T5587" s="6"/>
      <c r="U5587" s="6"/>
      <c r="V5587" s="6"/>
      <c r="W5587" s="6"/>
    </row>
    <row r="5588" spans="1:23" x14ac:dyDescent="0.25">
      <c r="J5588" s="6">
        <v>14</v>
      </c>
      <c r="K5588" s="6"/>
      <c r="L5588" s="6"/>
      <c r="M5588" s="6"/>
      <c r="N5588" s="6"/>
      <c r="O5588" s="6"/>
      <c r="P5588" s="6"/>
      <c r="Q5588" s="6"/>
      <c r="R5588" s="6"/>
      <c r="S5588" s="6"/>
      <c r="T5588" s="6"/>
      <c r="U5588" s="6"/>
      <c r="V5588" s="6"/>
      <c r="W5588" s="6"/>
    </row>
    <row r="5589" spans="1:23" x14ac:dyDescent="0.25">
      <c r="A5589" s="80"/>
      <c r="J5589" s="6">
        <v>15</v>
      </c>
      <c r="K5589" s="6"/>
      <c r="L5589" s="6"/>
      <c r="M5589" s="6"/>
      <c r="N5589" s="6"/>
      <c r="O5589" s="6"/>
      <c r="P5589" s="6"/>
      <c r="Q5589" s="6"/>
      <c r="R5589" s="6"/>
      <c r="S5589" s="6"/>
      <c r="T5589" s="6"/>
      <c r="U5589" s="6"/>
      <c r="V5589" s="6"/>
      <c r="W5589" s="6"/>
    </row>
    <row r="5590" spans="1:23" ht="31.5" x14ac:dyDescent="0.25">
      <c r="A5590" s="64" t="s">
        <v>590</v>
      </c>
      <c r="J5590" s="6">
        <v>16</v>
      </c>
      <c r="K5590" s="6"/>
      <c r="L5590" s="6"/>
      <c r="M5590" s="6"/>
      <c r="N5590" s="6"/>
      <c r="O5590" s="6"/>
      <c r="P5590" s="6"/>
      <c r="Q5590" s="6"/>
      <c r="R5590" s="6"/>
      <c r="S5590" s="6"/>
      <c r="T5590" s="6"/>
      <c r="U5590" s="6"/>
      <c r="V5590" s="6"/>
      <c r="W5590" s="6"/>
    </row>
    <row r="5591" spans="1:23" x14ac:dyDescent="0.25">
      <c r="A5591" s="79"/>
      <c r="J5591" s="6">
        <v>17</v>
      </c>
      <c r="K5591" s="6"/>
      <c r="L5591" s="6"/>
      <c r="M5591" s="6"/>
      <c r="N5591" s="6"/>
      <c r="O5591" s="6"/>
      <c r="P5591" s="6"/>
      <c r="Q5591" s="6"/>
      <c r="R5591" s="6"/>
      <c r="S5591" s="6"/>
      <c r="T5591" s="6"/>
      <c r="U5591" s="6"/>
      <c r="V5591" s="6"/>
      <c r="W5591" s="6"/>
    </row>
    <row r="5592" spans="1:23" ht="25.5" x14ac:dyDescent="0.25">
      <c r="A5592" s="81" t="s">
        <v>595</v>
      </c>
      <c r="J5592" s="6">
        <v>18</v>
      </c>
      <c r="K5592" s="6"/>
      <c r="L5592" s="6"/>
      <c r="M5592" s="6"/>
      <c r="N5592" s="6"/>
      <c r="O5592" s="6"/>
      <c r="P5592" s="6"/>
      <c r="Q5592" s="6"/>
      <c r="R5592" s="6"/>
      <c r="S5592" s="6"/>
      <c r="T5592" s="6"/>
      <c r="U5592" s="6"/>
      <c r="V5592" s="6"/>
      <c r="W5592" s="6"/>
    </row>
    <row r="5593" spans="1:23" x14ac:dyDescent="0.25">
      <c r="A5593" s="81"/>
      <c r="J5593" s="6">
        <v>19</v>
      </c>
      <c r="K5593" s="6"/>
      <c r="L5593" s="6"/>
      <c r="M5593" s="6"/>
      <c r="N5593" s="6"/>
      <c r="O5593" s="6"/>
      <c r="P5593" s="6"/>
      <c r="Q5593" s="6"/>
      <c r="R5593" s="6"/>
      <c r="S5593" s="6"/>
      <c r="T5593" s="6"/>
      <c r="U5593" s="6"/>
      <c r="V5593" s="6"/>
      <c r="W5593" s="6"/>
    </row>
    <row r="5594" spans="1:23" ht="89.25" x14ac:dyDescent="0.25">
      <c r="A5594" s="81" t="s">
        <v>956</v>
      </c>
      <c r="J5594" s="6">
        <v>20</v>
      </c>
      <c r="K5594" s="6"/>
      <c r="L5594" s="6"/>
      <c r="M5594" s="6"/>
      <c r="N5594" s="6"/>
      <c r="O5594" s="6"/>
      <c r="P5594" s="6"/>
      <c r="Q5594" s="6"/>
      <c r="R5594" s="6"/>
      <c r="S5594" s="6"/>
      <c r="T5594" s="6"/>
      <c r="U5594" s="6"/>
      <c r="V5594" s="6"/>
      <c r="W5594" s="6"/>
    </row>
    <row r="5595" spans="1:23" x14ac:dyDescent="0.25">
      <c r="A5595" s="65"/>
      <c r="J5595" s="6">
        <v>21</v>
      </c>
      <c r="K5595" s="6"/>
      <c r="L5595" s="6"/>
      <c r="M5595" s="6"/>
      <c r="N5595" s="6"/>
      <c r="O5595" s="6"/>
      <c r="P5595" s="6"/>
      <c r="Q5595" s="6"/>
      <c r="R5595" s="6"/>
      <c r="S5595" s="6"/>
      <c r="T5595" s="6"/>
      <c r="U5595" s="6"/>
      <c r="V5595" s="6"/>
      <c r="W5595" s="6"/>
    </row>
    <row r="5596" spans="1:23" x14ac:dyDescent="0.25">
      <c r="A5596" s="65"/>
      <c r="J5596" s="6">
        <v>22</v>
      </c>
      <c r="K5596" s="6"/>
      <c r="L5596" s="6"/>
      <c r="M5596" s="6"/>
      <c r="N5596" s="6"/>
      <c r="O5596" s="6"/>
      <c r="P5596" s="6"/>
      <c r="Q5596" s="6"/>
      <c r="R5596" s="6"/>
      <c r="S5596" s="6"/>
      <c r="T5596" s="6"/>
      <c r="U5596" s="6"/>
      <c r="V5596" s="6"/>
      <c r="W5596" s="6"/>
    </row>
    <row r="5597" spans="1:23" ht="140.25" x14ac:dyDescent="0.25">
      <c r="A5597" s="96" t="s">
        <v>624</v>
      </c>
      <c r="B5597" s="97" t="s">
        <v>625</v>
      </c>
      <c r="J5597" s="6">
        <v>23</v>
      </c>
      <c r="K5597" s="6"/>
      <c r="L5597" s="6"/>
      <c r="M5597" s="6"/>
      <c r="N5597" s="6"/>
      <c r="O5597" s="6"/>
      <c r="P5597" s="6"/>
      <c r="Q5597" s="6"/>
      <c r="R5597" s="6"/>
      <c r="S5597" s="6"/>
      <c r="T5597" s="6"/>
      <c r="U5597" s="6"/>
      <c r="V5597" s="6"/>
      <c r="W5597" s="6"/>
    </row>
    <row r="5598" spans="1:23" ht="15.75" thickBot="1" x14ac:dyDescent="0.3">
      <c r="A5598" s="65"/>
      <c r="J5598" s="6">
        <v>24</v>
      </c>
      <c r="K5598" s="6"/>
      <c r="L5598" s="6"/>
      <c r="M5598" s="6"/>
      <c r="N5598" s="6"/>
      <c r="O5598" s="6"/>
      <c r="P5598" s="6"/>
      <c r="Q5598" s="6"/>
      <c r="R5598" s="6"/>
      <c r="S5598" s="6"/>
      <c r="T5598" s="6"/>
      <c r="U5598" s="6"/>
      <c r="V5598" s="6"/>
      <c r="W5598" s="6"/>
    </row>
    <row r="5599" spans="1:23" ht="15.75" thickBot="1" x14ac:dyDescent="0.3">
      <c r="A5599" s="88" t="s">
        <v>626</v>
      </c>
      <c r="B5599" s="89">
        <v>0.05</v>
      </c>
      <c r="J5599" s="6">
        <v>25</v>
      </c>
      <c r="K5599" s="6"/>
      <c r="L5599" s="6"/>
      <c r="M5599" s="6"/>
      <c r="N5599" s="6"/>
      <c r="O5599" s="6"/>
      <c r="P5599" s="6"/>
      <c r="Q5599" s="6"/>
      <c r="R5599" s="6"/>
      <c r="S5599" s="6"/>
      <c r="T5599" s="6"/>
      <c r="U5599" s="6"/>
      <c r="V5599" s="6"/>
      <c r="W5599" s="6"/>
    </row>
    <row r="5600" spans="1:23" ht="39" thickBot="1" x14ac:dyDescent="0.3">
      <c r="A5600" s="110" t="s">
        <v>627</v>
      </c>
      <c r="B5600" s="74">
        <v>18</v>
      </c>
      <c r="J5600" s="6">
        <v>26</v>
      </c>
      <c r="K5600" s="6"/>
      <c r="L5600" s="6"/>
      <c r="M5600" s="6"/>
      <c r="N5600" s="6"/>
      <c r="O5600" s="6"/>
      <c r="P5600" s="6"/>
      <c r="Q5600" s="6"/>
      <c r="R5600" s="6"/>
      <c r="S5600" s="6"/>
      <c r="T5600" s="6"/>
      <c r="U5600" s="6"/>
      <c r="V5600" s="6"/>
      <c r="W5600" s="6"/>
    </row>
    <row r="5601" spans="1:23" ht="39" thickBot="1" x14ac:dyDescent="0.3">
      <c r="A5601" s="110" t="s">
        <v>628</v>
      </c>
      <c r="B5601" s="74">
        <v>11.853630000000001</v>
      </c>
      <c r="J5601" s="6">
        <v>27</v>
      </c>
      <c r="K5601" s="6"/>
      <c r="L5601" s="6"/>
      <c r="M5601" s="6"/>
      <c r="N5601" s="6"/>
      <c r="O5601" s="6"/>
      <c r="P5601" s="6"/>
      <c r="Q5601" s="6"/>
      <c r="R5601" s="6"/>
      <c r="S5601" s="6"/>
      <c r="T5601" s="6"/>
      <c r="U5601" s="6"/>
      <c r="V5601" s="6"/>
      <c r="W5601" s="6"/>
    </row>
    <row r="5602" spans="1:23" ht="64.5" thickBot="1" x14ac:dyDescent="0.3">
      <c r="A5602" s="110" t="s">
        <v>629</v>
      </c>
      <c r="B5602" s="74">
        <v>2.97105</v>
      </c>
      <c r="J5602" s="6">
        <v>28</v>
      </c>
      <c r="K5602" s="6"/>
      <c r="L5602" s="6"/>
      <c r="M5602" s="6"/>
      <c r="N5602" s="6"/>
      <c r="O5602" s="6"/>
      <c r="P5602" s="6"/>
      <c r="Q5602" s="6"/>
      <c r="R5602" s="6"/>
      <c r="S5602" s="6"/>
      <c r="T5602" s="6"/>
      <c r="U5602" s="6"/>
      <c r="V5602" s="6"/>
      <c r="W5602" s="6"/>
    </row>
    <row r="5603" spans="1:23" ht="38.25" x14ac:dyDescent="0.25">
      <c r="A5603" s="109" t="s">
        <v>630</v>
      </c>
      <c r="B5603" s="78">
        <v>2.5573000000000001</v>
      </c>
      <c r="J5603" s="6">
        <v>29</v>
      </c>
      <c r="K5603" s="6"/>
      <c r="L5603" s="6"/>
      <c r="M5603" s="6"/>
      <c r="N5603" s="6"/>
      <c r="O5603" s="6"/>
      <c r="P5603" s="6"/>
      <c r="Q5603" s="6"/>
      <c r="R5603" s="6"/>
      <c r="S5603" s="6"/>
      <c r="T5603" s="6"/>
      <c r="U5603" s="6"/>
      <c r="V5603" s="6"/>
      <c r="W5603" s="6"/>
    </row>
    <row r="5604" spans="1:23" ht="15.75" thickBot="1" x14ac:dyDescent="0.3">
      <c r="A5604" s="65"/>
      <c r="J5604" s="6">
        <v>30</v>
      </c>
      <c r="K5604" s="6"/>
      <c r="L5604" s="6"/>
      <c r="M5604" s="6"/>
      <c r="N5604" s="6"/>
      <c r="O5604" s="6"/>
      <c r="P5604" s="6"/>
      <c r="Q5604" s="6"/>
      <c r="R5604" s="6"/>
      <c r="S5604" s="6"/>
      <c r="T5604" s="6"/>
      <c r="U5604" s="6"/>
      <c r="V5604" s="6"/>
      <c r="W5604" s="6"/>
    </row>
    <row r="5605" spans="1:23" x14ac:dyDescent="0.25">
      <c r="A5605" s="254" t="s">
        <v>631</v>
      </c>
      <c r="B5605" s="255"/>
      <c r="C5605" s="255"/>
      <c r="D5605" s="255"/>
      <c r="J5605" s="6">
        <v>31</v>
      </c>
      <c r="K5605" s="6"/>
      <c r="L5605" s="6"/>
      <c r="M5605" s="6"/>
      <c r="N5605" s="6"/>
      <c r="O5605" s="6"/>
      <c r="P5605" s="6"/>
      <c r="Q5605" s="6"/>
      <c r="R5605" s="6"/>
      <c r="S5605" s="6"/>
      <c r="T5605" s="6"/>
      <c r="U5605" s="6"/>
      <c r="V5605" s="6"/>
      <c r="W5605" s="6"/>
    </row>
    <row r="5606" spans="1:23" x14ac:dyDescent="0.25">
      <c r="A5606" s="262" t="s">
        <v>632</v>
      </c>
      <c r="B5606" s="263"/>
      <c r="C5606" s="263"/>
      <c r="D5606" s="263"/>
      <c r="J5606" s="6">
        <v>32</v>
      </c>
      <c r="K5606" s="6"/>
      <c r="L5606" s="6"/>
      <c r="M5606" s="6"/>
      <c r="N5606" s="6"/>
      <c r="O5606" s="6"/>
      <c r="P5606" s="6"/>
      <c r="Q5606" s="6"/>
      <c r="R5606" s="6"/>
      <c r="S5606" s="6"/>
      <c r="T5606" s="6"/>
      <c r="U5606" s="6"/>
      <c r="V5606" s="6"/>
      <c r="W5606" s="6"/>
    </row>
    <row r="5607" spans="1:23" ht="15.75" thickBot="1" x14ac:dyDescent="0.3">
      <c r="A5607" s="256" t="s">
        <v>633</v>
      </c>
      <c r="B5607" s="257"/>
      <c r="C5607" s="257"/>
      <c r="D5607" s="257"/>
      <c r="J5607" s="6">
        <v>33</v>
      </c>
      <c r="K5607" s="6"/>
      <c r="L5607" s="6"/>
      <c r="M5607" s="6"/>
      <c r="N5607" s="6"/>
      <c r="O5607" s="6"/>
      <c r="P5607" s="6"/>
      <c r="Q5607" s="6"/>
      <c r="R5607" s="6"/>
      <c r="S5607" s="6"/>
      <c r="T5607" s="6"/>
      <c r="U5607" s="6"/>
      <c r="V5607" s="6"/>
      <c r="W5607" s="6"/>
    </row>
    <row r="5608" spans="1:23" ht="27" thickBot="1" x14ac:dyDescent="0.3">
      <c r="A5608" s="98" t="s">
        <v>634</v>
      </c>
      <c r="B5608" s="83" t="s">
        <v>635</v>
      </c>
      <c r="C5608" s="83" t="s">
        <v>566</v>
      </c>
      <c r="D5608" s="85" t="s">
        <v>592</v>
      </c>
      <c r="K5608" s="121" t="s">
        <v>1123</v>
      </c>
      <c r="L5608" s="121" t="s">
        <v>1124</v>
      </c>
      <c r="M5608" s="121" t="str">
        <f>A5594</f>
        <v>Prueba del rango estudentizado de Tukey (HSD) para DFSCM4</v>
      </c>
      <c r="N5608" s="120"/>
      <c r="S5608" s="122" t="str">
        <f>K5608</f>
        <v>Factor</v>
      </c>
      <c r="T5608" s="122" t="str">
        <f>L5608</f>
        <v>Nivel</v>
      </c>
      <c r="U5608" s="114"/>
      <c r="V5608" s="123"/>
      <c r="W5608" s="6"/>
    </row>
    <row r="5609" spans="1:23" ht="16.5" thickBot="1" x14ac:dyDescent="0.3">
      <c r="A5609" s="99" t="s">
        <v>592</v>
      </c>
      <c r="B5609" s="68">
        <v>50.207999999999998</v>
      </c>
      <c r="C5609" s="68">
        <v>16</v>
      </c>
      <c r="D5609" s="86" t="s">
        <v>45</v>
      </c>
      <c r="J5609" s="6"/>
      <c r="K5609" s="228" t="s">
        <v>1125</v>
      </c>
      <c r="L5609" s="124" t="str">
        <f>D5609</f>
        <v>Con</v>
      </c>
      <c r="M5609" s="125">
        <f>B5609</f>
        <v>50.207999999999998</v>
      </c>
      <c r="N5609" s="125" t="str">
        <f>A5609</f>
        <v>A</v>
      </c>
      <c r="S5609" s="230" t="str">
        <f>K5609</f>
        <v>Enmienda (A)</v>
      </c>
      <c r="T5609" s="126" t="str">
        <f>L5609</f>
        <v>Con</v>
      </c>
      <c r="U5609" s="127">
        <f>M5609</f>
        <v>50.207999999999998</v>
      </c>
      <c r="V5609" s="128" t="str">
        <f>N5609</f>
        <v>A</v>
      </c>
      <c r="W5609" s="6"/>
    </row>
    <row r="5610" spans="1:23" ht="16.5" thickBot="1" x14ac:dyDescent="0.3">
      <c r="A5610" s="99" t="s">
        <v>592</v>
      </c>
      <c r="B5610" s="68"/>
      <c r="C5610" s="68"/>
      <c r="D5610" s="86"/>
      <c r="J5610" s="6"/>
      <c r="K5610" s="229"/>
      <c r="L5610" s="124" t="str">
        <f>D5611</f>
        <v>Sin</v>
      </c>
      <c r="M5610" s="125">
        <f>B5611</f>
        <v>48.689</v>
      </c>
      <c r="N5610" s="125" t="str">
        <f>A5611</f>
        <v>A</v>
      </c>
      <c r="S5610" s="227"/>
      <c r="T5610" s="129" t="str">
        <f>L5610</f>
        <v>Sin</v>
      </c>
      <c r="U5610" s="130">
        <f>M5610</f>
        <v>48.689</v>
      </c>
      <c r="V5610" s="131" t="str">
        <f>N5610</f>
        <v>A</v>
      </c>
      <c r="W5610" s="6"/>
    </row>
    <row r="5611" spans="1:23" x14ac:dyDescent="0.25">
      <c r="A5611" s="100" t="s">
        <v>592</v>
      </c>
      <c r="B5611" s="77">
        <v>48.689</v>
      </c>
      <c r="C5611" s="77">
        <v>16</v>
      </c>
      <c r="D5611" s="87" t="s">
        <v>47</v>
      </c>
      <c r="J5611" s="6">
        <v>1</v>
      </c>
      <c r="K5611" s="6"/>
      <c r="L5611" s="6"/>
      <c r="M5611" s="6"/>
      <c r="N5611" s="6"/>
      <c r="O5611" s="6"/>
      <c r="P5611" s="6"/>
      <c r="Q5611" s="6"/>
      <c r="R5611" s="6"/>
      <c r="S5611" s="6"/>
      <c r="T5611" s="6"/>
      <c r="U5611" s="6"/>
      <c r="V5611" s="6"/>
      <c r="W5611" s="6"/>
    </row>
    <row r="5612" spans="1:23" x14ac:dyDescent="0.25">
      <c r="A5612" s="79"/>
      <c r="J5612" s="6">
        <v>2</v>
      </c>
      <c r="K5612" s="6"/>
      <c r="L5612" s="6"/>
      <c r="M5612" s="6"/>
      <c r="N5612" s="6"/>
      <c r="O5612" s="6"/>
      <c r="P5612" s="6"/>
      <c r="Q5612" s="6"/>
      <c r="R5612" s="6"/>
      <c r="S5612" s="6"/>
      <c r="T5612" s="6"/>
      <c r="U5612" s="6"/>
      <c r="V5612" s="6"/>
      <c r="W5612" s="6"/>
    </row>
    <row r="5613" spans="1:23" x14ac:dyDescent="0.25">
      <c r="A5613" s="79"/>
      <c r="J5613" s="6">
        <v>3</v>
      </c>
      <c r="K5613" s="6"/>
      <c r="L5613" s="6"/>
      <c r="M5613" s="6"/>
      <c r="N5613" s="6"/>
      <c r="O5613" s="6"/>
      <c r="P5613" s="6"/>
      <c r="Q5613" s="6"/>
      <c r="R5613" s="6"/>
      <c r="S5613" s="6"/>
      <c r="T5613" s="6"/>
      <c r="U5613" s="6"/>
      <c r="V5613" s="6"/>
      <c r="W5613" s="6"/>
    </row>
    <row r="5614" spans="1:23" x14ac:dyDescent="0.25">
      <c r="J5614" s="6">
        <v>4</v>
      </c>
      <c r="K5614" s="6"/>
      <c r="L5614" s="6"/>
      <c r="M5614" s="6"/>
      <c r="N5614" s="6"/>
      <c r="O5614" s="6"/>
      <c r="P5614" s="6"/>
      <c r="Q5614" s="6"/>
      <c r="R5614" s="6"/>
      <c r="S5614" s="6"/>
      <c r="T5614" s="6"/>
      <c r="U5614" s="6"/>
      <c r="V5614" s="6"/>
      <c r="W5614" s="6"/>
    </row>
    <row r="5615" spans="1:23" x14ac:dyDescent="0.25">
      <c r="A5615" s="80"/>
      <c r="J5615" s="6">
        <v>5</v>
      </c>
      <c r="K5615" s="6"/>
      <c r="L5615" s="6"/>
      <c r="M5615" s="6"/>
      <c r="N5615" s="6"/>
      <c r="O5615" s="6"/>
      <c r="P5615" s="6"/>
      <c r="Q5615" s="6"/>
      <c r="R5615" s="6"/>
      <c r="S5615" s="6"/>
      <c r="T5615" s="6"/>
      <c r="U5615" s="6"/>
      <c r="V5615" s="6"/>
    </row>
    <row r="5616" spans="1:23" ht="31.5" x14ac:dyDescent="0.25">
      <c r="A5616" s="64" t="s">
        <v>590</v>
      </c>
      <c r="J5616" s="6">
        <v>6</v>
      </c>
      <c r="K5616" s="6"/>
      <c r="L5616" s="6"/>
      <c r="M5616" s="6"/>
      <c r="N5616" s="6"/>
      <c r="O5616" s="6"/>
      <c r="P5616" s="6"/>
      <c r="Q5616" s="6"/>
      <c r="R5616" s="6"/>
      <c r="S5616" s="6"/>
      <c r="T5616" s="6"/>
      <c r="U5616" s="6"/>
      <c r="V5616" s="6"/>
    </row>
    <row r="5617" spans="1:22" x14ac:dyDescent="0.25">
      <c r="A5617" s="79"/>
      <c r="J5617" s="6">
        <v>7</v>
      </c>
      <c r="K5617" s="6"/>
      <c r="L5617" s="6"/>
      <c r="M5617" s="6"/>
      <c r="N5617" s="6"/>
      <c r="O5617" s="6"/>
      <c r="P5617" s="6"/>
      <c r="Q5617" s="6"/>
      <c r="R5617" s="6"/>
      <c r="S5617" s="6"/>
      <c r="T5617" s="6"/>
      <c r="U5617" s="6"/>
      <c r="V5617" s="6"/>
    </row>
    <row r="5618" spans="1:22" ht="25.5" x14ac:dyDescent="0.25">
      <c r="A5618" s="81" t="s">
        <v>595</v>
      </c>
      <c r="J5618" s="6">
        <v>8</v>
      </c>
      <c r="K5618" s="6"/>
      <c r="L5618" s="6"/>
      <c r="M5618" s="6"/>
      <c r="N5618" s="6"/>
      <c r="O5618" s="6"/>
      <c r="P5618" s="6"/>
      <c r="Q5618" s="6"/>
      <c r="R5618" s="6"/>
      <c r="S5618" s="6"/>
      <c r="T5618" s="6"/>
      <c r="U5618" s="6"/>
      <c r="V5618" s="6"/>
    </row>
    <row r="5619" spans="1:22" x14ac:dyDescent="0.25">
      <c r="A5619" s="81"/>
      <c r="J5619" s="6">
        <v>9</v>
      </c>
      <c r="K5619" s="6"/>
      <c r="L5619" s="6"/>
      <c r="M5619" s="6"/>
      <c r="N5619" s="6"/>
      <c r="O5619" s="6"/>
      <c r="P5619" s="6"/>
      <c r="Q5619" s="6"/>
      <c r="R5619" s="6"/>
      <c r="S5619" s="6"/>
      <c r="T5619" s="6"/>
      <c r="U5619" s="6"/>
      <c r="V5619" s="6"/>
    </row>
    <row r="5620" spans="1:22" x14ac:dyDescent="0.25">
      <c r="A5620" s="65"/>
      <c r="J5620" s="6">
        <v>10</v>
      </c>
      <c r="K5620" s="6"/>
      <c r="L5620" s="6"/>
      <c r="M5620" s="6"/>
      <c r="N5620" s="6"/>
      <c r="O5620" s="6"/>
      <c r="P5620" s="6"/>
      <c r="Q5620" s="6"/>
      <c r="R5620" s="6"/>
      <c r="S5620" s="6"/>
      <c r="T5620" s="6"/>
      <c r="U5620" s="6"/>
      <c r="V5620" s="6"/>
    </row>
    <row r="5621" spans="1:22" x14ac:dyDescent="0.25">
      <c r="A5621" s="65"/>
      <c r="J5621" s="6">
        <v>11</v>
      </c>
      <c r="K5621" s="6"/>
      <c r="L5621" s="6"/>
      <c r="M5621" s="6"/>
      <c r="N5621" s="6"/>
      <c r="O5621" s="6"/>
      <c r="P5621" s="6"/>
      <c r="Q5621" s="6"/>
      <c r="R5621" s="6"/>
      <c r="S5621" s="6"/>
      <c r="T5621" s="6"/>
      <c r="U5621" s="6"/>
      <c r="V5621" s="6"/>
    </row>
    <row r="5622" spans="1:22" x14ac:dyDescent="0.25">
      <c r="A5622" s="79"/>
      <c r="J5622" s="6">
        <v>12</v>
      </c>
      <c r="K5622" s="6"/>
      <c r="L5622" s="6"/>
      <c r="M5622" s="6"/>
      <c r="N5622" s="6"/>
      <c r="O5622" s="6"/>
      <c r="P5622" s="6"/>
      <c r="Q5622" s="6"/>
      <c r="R5622" s="6"/>
      <c r="S5622" s="6"/>
      <c r="T5622" s="6"/>
      <c r="U5622" s="6"/>
      <c r="V5622" s="6"/>
    </row>
    <row r="5623" spans="1:22" x14ac:dyDescent="0.25">
      <c r="A5623" s="79"/>
      <c r="J5623" s="6">
        <v>13</v>
      </c>
      <c r="K5623" s="6"/>
      <c r="L5623" s="6"/>
      <c r="M5623" s="6"/>
      <c r="N5623" s="6"/>
      <c r="O5623" s="6"/>
      <c r="P5623" s="6"/>
      <c r="Q5623" s="6"/>
      <c r="R5623" s="6"/>
      <c r="S5623" s="6"/>
      <c r="T5623" s="6"/>
      <c r="U5623" s="6"/>
      <c r="V5623" s="6"/>
    </row>
    <row r="5624" spans="1:22" x14ac:dyDescent="0.25">
      <c r="J5624" s="6">
        <v>14</v>
      </c>
      <c r="K5624" s="6"/>
      <c r="L5624" s="6"/>
      <c r="M5624" s="6"/>
      <c r="N5624" s="6"/>
      <c r="O5624" s="6"/>
      <c r="P5624" s="6"/>
      <c r="Q5624" s="6"/>
      <c r="R5624" s="6"/>
      <c r="S5624" s="6"/>
      <c r="T5624" s="6"/>
      <c r="U5624" s="6"/>
      <c r="V5624" s="6"/>
    </row>
    <row r="5625" spans="1:22" x14ac:dyDescent="0.25">
      <c r="A5625" s="80"/>
      <c r="J5625" s="6">
        <v>15</v>
      </c>
      <c r="K5625" s="6"/>
      <c r="L5625" s="6"/>
      <c r="M5625" s="6"/>
      <c r="N5625" s="6"/>
      <c r="O5625" s="6"/>
      <c r="P5625" s="6"/>
      <c r="Q5625" s="6"/>
      <c r="R5625" s="6"/>
      <c r="S5625" s="6"/>
      <c r="T5625" s="6"/>
      <c r="U5625" s="6"/>
      <c r="V5625" s="6"/>
    </row>
    <row r="5626" spans="1:22" ht="31.5" x14ac:dyDescent="0.25">
      <c r="A5626" s="64" t="s">
        <v>590</v>
      </c>
      <c r="J5626" s="6">
        <v>16</v>
      </c>
      <c r="K5626" s="6"/>
      <c r="L5626" s="6"/>
      <c r="M5626" s="6"/>
      <c r="N5626" s="6"/>
      <c r="O5626" s="6"/>
      <c r="P5626" s="6"/>
      <c r="Q5626" s="6"/>
      <c r="R5626" s="6"/>
      <c r="S5626" s="6"/>
      <c r="T5626" s="6"/>
      <c r="U5626" s="6"/>
      <c r="V5626" s="6"/>
    </row>
    <row r="5627" spans="1:22" x14ac:dyDescent="0.25">
      <c r="A5627" s="79"/>
      <c r="J5627" s="6">
        <v>17</v>
      </c>
      <c r="K5627" s="6"/>
      <c r="L5627" s="6"/>
      <c r="M5627" s="6"/>
      <c r="N5627" s="6"/>
      <c r="O5627" s="6"/>
      <c r="P5627" s="6"/>
      <c r="Q5627" s="6"/>
      <c r="R5627" s="6"/>
      <c r="S5627" s="6"/>
      <c r="T5627" s="6"/>
      <c r="U5627" s="6"/>
      <c r="V5627" s="6"/>
    </row>
    <row r="5628" spans="1:22" ht="25.5" x14ac:dyDescent="0.25">
      <c r="A5628" s="81" t="s">
        <v>595</v>
      </c>
      <c r="J5628" s="6">
        <v>18</v>
      </c>
      <c r="K5628" s="6"/>
      <c r="L5628" s="6"/>
      <c r="M5628" s="6"/>
      <c r="N5628" s="6"/>
      <c r="O5628" s="6"/>
      <c r="P5628" s="6"/>
      <c r="Q5628" s="6"/>
      <c r="R5628" s="6"/>
      <c r="S5628" s="6"/>
      <c r="T5628" s="6"/>
      <c r="U5628" s="6"/>
      <c r="V5628" s="6"/>
    </row>
    <row r="5629" spans="1:22" x14ac:dyDescent="0.25">
      <c r="A5629" s="81"/>
      <c r="J5629" s="6">
        <v>19</v>
      </c>
      <c r="K5629" s="6"/>
      <c r="L5629" s="6"/>
      <c r="M5629" s="6"/>
      <c r="N5629" s="6"/>
      <c r="O5629" s="6"/>
      <c r="P5629" s="6"/>
      <c r="Q5629" s="6"/>
      <c r="R5629" s="6"/>
      <c r="S5629" s="6"/>
      <c r="T5629" s="6"/>
      <c r="U5629" s="6"/>
      <c r="V5629" s="6"/>
    </row>
    <row r="5630" spans="1:22" ht="89.25" x14ac:dyDescent="0.25">
      <c r="A5630" s="81" t="s">
        <v>957</v>
      </c>
      <c r="J5630" s="6">
        <v>20</v>
      </c>
      <c r="K5630" s="6"/>
      <c r="L5630" s="6"/>
      <c r="M5630" s="6"/>
      <c r="N5630" s="6"/>
      <c r="O5630" s="6"/>
      <c r="P5630" s="6"/>
      <c r="Q5630" s="6"/>
      <c r="R5630" s="6"/>
      <c r="S5630" s="6"/>
      <c r="T5630" s="6"/>
      <c r="U5630" s="6"/>
      <c r="V5630" s="6"/>
    </row>
    <row r="5631" spans="1:22" x14ac:dyDescent="0.25">
      <c r="A5631" s="65"/>
      <c r="J5631" s="6">
        <v>21</v>
      </c>
      <c r="K5631" s="6"/>
      <c r="L5631" s="6"/>
      <c r="M5631" s="6"/>
      <c r="N5631" s="6"/>
      <c r="O5631" s="6"/>
      <c r="P5631" s="6"/>
      <c r="Q5631" s="6"/>
      <c r="R5631" s="6"/>
      <c r="S5631" s="6"/>
      <c r="T5631" s="6"/>
      <c r="U5631" s="6"/>
      <c r="V5631" s="6"/>
    </row>
    <row r="5632" spans="1:22" x14ac:dyDescent="0.25">
      <c r="A5632" s="65"/>
      <c r="J5632" s="6">
        <v>22</v>
      </c>
      <c r="K5632" s="6"/>
      <c r="L5632" s="6"/>
      <c r="M5632" s="6"/>
      <c r="N5632" s="6"/>
      <c r="O5632" s="6"/>
      <c r="P5632" s="6"/>
      <c r="Q5632" s="6"/>
      <c r="R5632" s="6"/>
      <c r="S5632" s="6"/>
      <c r="T5632" s="6"/>
      <c r="U5632" s="6"/>
      <c r="V5632" s="6"/>
    </row>
    <row r="5633" spans="1:22" ht="140.25" x14ac:dyDescent="0.25">
      <c r="A5633" s="96" t="s">
        <v>624</v>
      </c>
      <c r="B5633" s="97" t="s">
        <v>625</v>
      </c>
      <c r="J5633" s="6">
        <v>23</v>
      </c>
      <c r="K5633" s="6"/>
      <c r="L5633" s="6"/>
      <c r="M5633" s="6"/>
      <c r="N5633" s="6"/>
      <c r="O5633" s="6"/>
      <c r="P5633" s="6"/>
      <c r="Q5633" s="6"/>
      <c r="R5633" s="6"/>
      <c r="S5633" s="6"/>
      <c r="T5633" s="6"/>
      <c r="U5633" s="6"/>
      <c r="V5633" s="6"/>
    </row>
    <row r="5634" spans="1:22" ht="15.75" thickBot="1" x14ac:dyDescent="0.3">
      <c r="A5634" s="65"/>
      <c r="J5634" s="6">
        <v>24</v>
      </c>
      <c r="K5634" s="6"/>
      <c r="L5634" s="6"/>
      <c r="M5634" s="6"/>
      <c r="N5634" s="6"/>
      <c r="O5634" s="6"/>
      <c r="P5634" s="6"/>
      <c r="Q5634" s="6"/>
      <c r="R5634" s="6"/>
      <c r="S5634" s="6"/>
      <c r="T5634" s="6"/>
      <c r="U5634" s="6"/>
      <c r="V5634" s="6"/>
    </row>
    <row r="5635" spans="1:22" ht="15.75" thickBot="1" x14ac:dyDescent="0.3">
      <c r="A5635" s="88" t="s">
        <v>626</v>
      </c>
      <c r="B5635" s="89">
        <v>0.05</v>
      </c>
      <c r="J5635" s="6">
        <v>25</v>
      </c>
      <c r="K5635" s="6"/>
      <c r="L5635" s="6"/>
      <c r="M5635" s="6"/>
      <c r="N5635" s="6"/>
      <c r="O5635" s="6"/>
      <c r="P5635" s="6"/>
      <c r="Q5635" s="6"/>
      <c r="R5635" s="6"/>
      <c r="S5635" s="6"/>
      <c r="T5635" s="6"/>
      <c r="U5635" s="6"/>
      <c r="V5635" s="6"/>
    </row>
    <row r="5636" spans="1:22" ht="39" thickBot="1" x14ac:dyDescent="0.3">
      <c r="A5636" s="110" t="s">
        <v>627</v>
      </c>
      <c r="B5636" s="74">
        <v>18</v>
      </c>
      <c r="J5636" s="6">
        <v>26</v>
      </c>
      <c r="K5636" s="6"/>
      <c r="L5636" s="6"/>
      <c r="M5636" s="6"/>
      <c r="N5636" s="6"/>
      <c r="O5636" s="6"/>
      <c r="P5636" s="6"/>
      <c r="Q5636" s="6"/>
      <c r="R5636" s="6"/>
      <c r="S5636" s="6"/>
      <c r="T5636" s="6"/>
      <c r="U5636" s="6"/>
      <c r="V5636" s="6"/>
    </row>
    <row r="5637" spans="1:22" ht="39" thickBot="1" x14ac:dyDescent="0.3">
      <c r="A5637" s="110" t="s">
        <v>628</v>
      </c>
      <c r="B5637" s="74">
        <v>59.572899999999997</v>
      </c>
      <c r="J5637" s="6">
        <v>27</v>
      </c>
      <c r="K5637" s="6"/>
      <c r="L5637" s="6"/>
      <c r="M5637" s="6"/>
      <c r="N5637" s="6"/>
      <c r="O5637" s="6"/>
      <c r="P5637" s="6"/>
      <c r="Q5637" s="6"/>
      <c r="R5637" s="6"/>
      <c r="S5637" s="6"/>
      <c r="T5637" s="6"/>
      <c r="U5637" s="6"/>
      <c r="V5637" s="6"/>
    </row>
    <row r="5638" spans="1:22" ht="64.5" thickBot="1" x14ac:dyDescent="0.3">
      <c r="A5638" s="110" t="s">
        <v>629</v>
      </c>
      <c r="B5638" s="74">
        <v>2.97105</v>
      </c>
      <c r="J5638" s="6">
        <v>28</v>
      </c>
      <c r="K5638" s="6"/>
      <c r="L5638" s="6"/>
      <c r="M5638" s="6"/>
      <c r="N5638" s="6"/>
      <c r="O5638" s="6"/>
      <c r="P5638" s="6"/>
      <c r="Q5638" s="6"/>
      <c r="R5638" s="6"/>
      <c r="S5638" s="6"/>
      <c r="T5638" s="6"/>
      <c r="U5638" s="6"/>
      <c r="V5638" s="6"/>
    </row>
    <row r="5639" spans="1:22" ht="38.25" x14ac:dyDescent="0.25">
      <c r="A5639" s="109" t="s">
        <v>630</v>
      </c>
      <c r="B5639" s="78">
        <v>5.7328999999999999</v>
      </c>
      <c r="J5639" s="6">
        <v>29</v>
      </c>
      <c r="K5639" s="6"/>
      <c r="L5639" s="6"/>
      <c r="M5639" s="6"/>
      <c r="N5639" s="6"/>
      <c r="O5639" s="6"/>
      <c r="P5639" s="6"/>
      <c r="Q5639" s="6"/>
      <c r="R5639" s="6"/>
      <c r="S5639" s="6"/>
      <c r="T5639" s="6"/>
      <c r="U5639" s="6"/>
      <c r="V5639" s="6"/>
    </row>
    <row r="5640" spans="1:22" ht="15.75" thickBot="1" x14ac:dyDescent="0.3">
      <c r="A5640" s="65"/>
      <c r="J5640" s="6">
        <v>30</v>
      </c>
      <c r="K5640" s="6"/>
      <c r="L5640" s="6"/>
      <c r="M5640" s="6"/>
      <c r="N5640" s="6"/>
      <c r="O5640" s="6"/>
      <c r="P5640" s="6"/>
      <c r="Q5640" s="6"/>
      <c r="R5640" s="6"/>
      <c r="S5640" s="6"/>
      <c r="T5640" s="6"/>
      <c r="U5640" s="6"/>
      <c r="V5640" s="6"/>
    </row>
    <row r="5641" spans="1:22" x14ac:dyDescent="0.25">
      <c r="A5641" s="254" t="s">
        <v>631</v>
      </c>
      <c r="B5641" s="255"/>
      <c r="C5641" s="255"/>
      <c r="D5641" s="255"/>
      <c r="J5641" s="6">
        <v>31</v>
      </c>
      <c r="K5641" s="6"/>
      <c r="L5641" s="6"/>
      <c r="M5641" s="6"/>
      <c r="N5641" s="6"/>
      <c r="O5641" s="6"/>
      <c r="P5641" s="6"/>
      <c r="Q5641" s="6"/>
      <c r="R5641" s="6"/>
      <c r="S5641" s="6"/>
      <c r="T5641" s="6"/>
      <c r="U5641" s="6"/>
      <c r="V5641" s="6"/>
    </row>
    <row r="5642" spans="1:22" x14ac:dyDescent="0.25">
      <c r="A5642" s="262" t="s">
        <v>632</v>
      </c>
      <c r="B5642" s="263"/>
      <c r="C5642" s="263"/>
      <c r="D5642" s="263"/>
      <c r="J5642" s="6">
        <v>32</v>
      </c>
      <c r="K5642" s="6"/>
      <c r="L5642" s="6"/>
      <c r="M5642" s="6"/>
      <c r="N5642" s="6"/>
      <c r="O5642" s="6"/>
      <c r="P5642" s="6"/>
      <c r="Q5642" s="6"/>
      <c r="R5642" s="6"/>
      <c r="S5642" s="6"/>
      <c r="T5642" s="6"/>
      <c r="U5642" s="6"/>
      <c r="V5642" s="6"/>
    </row>
    <row r="5643" spans="1:22" ht="15.75" thickBot="1" x14ac:dyDescent="0.3">
      <c r="A5643" s="256" t="s">
        <v>633</v>
      </c>
      <c r="B5643" s="257"/>
      <c r="C5643" s="257"/>
      <c r="D5643" s="257"/>
      <c r="J5643" s="6">
        <v>33</v>
      </c>
      <c r="K5643" s="6"/>
      <c r="L5643" s="6"/>
      <c r="M5643" s="6"/>
      <c r="N5643" s="6"/>
      <c r="O5643" s="6"/>
      <c r="P5643" s="6"/>
      <c r="Q5643" s="6"/>
      <c r="R5643" s="6"/>
      <c r="S5643" s="6"/>
      <c r="T5643" s="6"/>
      <c r="U5643" s="6"/>
      <c r="V5643" s="6"/>
    </row>
    <row r="5644" spans="1:22" ht="27" thickBot="1" x14ac:dyDescent="0.3">
      <c r="A5644" s="98" t="s">
        <v>634</v>
      </c>
      <c r="B5644" s="83" t="s">
        <v>635</v>
      </c>
      <c r="C5644" s="83" t="s">
        <v>566</v>
      </c>
      <c r="D5644" s="85" t="s">
        <v>592</v>
      </c>
      <c r="K5644" s="121" t="s">
        <v>1123</v>
      </c>
      <c r="L5644" s="121" t="s">
        <v>1124</v>
      </c>
      <c r="M5644" s="121" t="str">
        <f>A5630</f>
        <v>Prueba del rango estudentizado de Tukey (HSD) para DFSCM5</v>
      </c>
      <c r="N5644" s="120"/>
      <c r="S5644" s="122" t="str">
        <f>K5644</f>
        <v>Factor</v>
      </c>
      <c r="T5644" s="122" t="str">
        <f>L5644</f>
        <v>Nivel</v>
      </c>
      <c r="U5644" s="114"/>
      <c r="V5644" s="123"/>
    </row>
    <row r="5645" spans="1:22" ht="16.5" thickBot="1" x14ac:dyDescent="0.3">
      <c r="A5645" s="99" t="s">
        <v>592</v>
      </c>
      <c r="B5645" s="68">
        <v>44.274999999999999</v>
      </c>
      <c r="C5645" s="68">
        <v>16</v>
      </c>
      <c r="D5645" s="86" t="s">
        <v>45</v>
      </c>
      <c r="J5645" s="6"/>
      <c r="K5645" s="228" t="s">
        <v>1125</v>
      </c>
      <c r="L5645" s="124" t="str">
        <f>D5645</f>
        <v>Con</v>
      </c>
      <c r="M5645" s="125">
        <f>B5645</f>
        <v>44.274999999999999</v>
      </c>
      <c r="N5645" s="125" t="str">
        <f>A5645</f>
        <v>A</v>
      </c>
      <c r="S5645" s="230" t="str">
        <f>K5645</f>
        <v>Enmienda (A)</v>
      </c>
      <c r="T5645" s="126" t="str">
        <f>L5645</f>
        <v>Con</v>
      </c>
      <c r="U5645" s="127">
        <f>M5645</f>
        <v>44.274999999999999</v>
      </c>
      <c r="V5645" s="128" t="str">
        <f>N5645</f>
        <v>A</v>
      </c>
    </row>
    <row r="5646" spans="1:22" ht="16.5" thickBot="1" x14ac:dyDescent="0.3">
      <c r="A5646" s="99" t="s">
        <v>592</v>
      </c>
      <c r="B5646" s="68"/>
      <c r="C5646" s="68"/>
      <c r="D5646" s="86"/>
      <c r="J5646" s="6"/>
      <c r="K5646" s="229"/>
      <c r="L5646" s="124" t="str">
        <f>D5647</f>
        <v>Sin</v>
      </c>
      <c r="M5646" s="125">
        <f>B5647</f>
        <v>40.356000000000002</v>
      </c>
      <c r="N5646" s="125" t="str">
        <f>A5647</f>
        <v>A</v>
      </c>
      <c r="S5646" s="227"/>
      <c r="T5646" s="129" t="str">
        <f>L5646</f>
        <v>Sin</v>
      </c>
      <c r="U5646" s="130">
        <f>M5646</f>
        <v>40.356000000000002</v>
      </c>
      <c r="V5646" s="131" t="str">
        <f>N5646</f>
        <v>A</v>
      </c>
    </row>
    <row r="5647" spans="1:22" x14ac:dyDescent="0.25">
      <c r="A5647" s="100" t="s">
        <v>592</v>
      </c>
      <c r="B5647" s="77">
        <v>40.356000000000002</v>
      </c>
      <c r="C5647" s="77">
        <v>16</v>
      </c>
      <c r="D5647" s="87" t="s">
        <v>47</v>
      </c>
      <c r="J5647" s="6">
        <v>1</v>
      </c>
      <c r="K5647" s="6"/>
      <c r="L5647" s="6"/>
      <c r="M5647" s="6"/>
      <c r="N5647" s="6"/>
      <c r="O5647" s="6"/>
      <c r="P5647" s="6"/>
      <c r="Q5647" s="6"/>
      <c r="R5647" s="6"/>
      <c r="S5647" s="6"/>
      <c r="T5647" s="6"/>
      <c r="U5647" s="6"/>
      <c r="V5647" s="6"/>
    </row>
    <row r="5648" spans="1:22" x14ac:dyDescent="0.25">
      <c r="A5648" s="79"/>
      <c r="J5648" s="6">
        <v>2</v>
      </c>
      <c r="K5648" s="6"/>
      <c r="L5648" s="6"/>
      <c r="M5648" s="6"/>
      <c r="N5648" s="6"/>
      <c r="O5648" s="6"/>
      <c r="P5648" s="6"/>
      <c r="Q5648" s="6"/>
      <c r="R5648" s="6"/>
      <c r="S5648" s="6"/>
      <c r="T5648" s="6"/>
      <c r="U5648" s="6"/>
      <c r="V5648" s="6"/>
    </row>
    <row r="5649" spans="1:22" x14ac:dyDescent="0.25">
      <c r="A5649" s="79"/>
      <c r="J5649" s="6">
        <v>3</v>
      </c>
      <c r="K5649" s="6"/>
      <c r="L5649" s="6"/>
      <c r="M5649" s="6"/>
      <c r="N5649" s="6"/>
      <c r="O5649" s="6"/>
      <c r="P5649" s="6"/>
      <c r="Q5649" s="6"/>
      <c r="R5649" s="6"/>
      <c r="S5649" s="6"/>
      <c r="T5649" s="6"/>
      <c r="U5649" s="6"/>
      <c r="V5649" s="6"/>
    </row>
    <row r="5650" spans="1:22" x14ac:dyDescent="0.25">
      <c r="J5650" s="6">
        <v>4</v>
      </c>
      <c r="K5650" s="6"/>
      <c r="L5650" s="6"/>
      <c r="M5650" s="6"/>
      <c r="N5650" s="6"/>
      <c r="O5650" s="6"/>
      <c r="P5650" s="6"/>
      <c r="Q5650" s="6"/>
      <c r="R5650" s="6"/>
      <c r="S5650" s="6"/>
      <c r="T5650" s="6"/>
      <c r="U5650" s="6"/>
      <c r="V5650" s="6"/>
    </row>
    <row r="5651" spans="1:22" x14ac:dyDescent="0.25">
      <c r="A5651" s="80"/>
      <c r="J5651" s="6">
        <v>5</v>
      </c>
      <c r="K5651" s="6"/>
      <c r="L5651" s="6"/>
      <c r="M5651" s="6"/>
      <c r="N5651" s="6"/>
      <c r="O5651" s="6"/>
      <c r="P5651" s="6"/>
      <c r="Q5651" s="6"/>
      <c r="R5651" s="6"/>
      <c r="S5651" s="6"/>
      <c r="T5651" s="6"/>
      <c r="U5651" s="6"/>
      <c r="V5651" s="6"/>
    </row>
    <row r="5652" spans="1:22" ht="31.5" x14ac:dyDescent="0.25">
      <c r="A5652" s="64" t="s">
        <v>590</v>
      </c>
      <c r="J5652" s="6">
        <v>6</v>
      </c>
      <c r="K5652" s="6"/>
      <c r="L5652" s="6"/>
      <c r="M5652" s="6"/>
      <c r="N5652" s="6"/>
      <c r="O5652" s="6"/>
      <c r="P5652" s="6"/>
      <c r="Q5652" s="6"/>
      <c r="R5652" s="6"/>
      <c r="S5652" s="6"/>
      <c r="T5652" s="6"/>
      <c r="U5652" s="6"/>
      <c r="V5652" s="6"/>
    </row>
    <row r="5653" spans="1:22" x14ac:dyDescent="0.25">
      <c r="A5653" s="79"/>
      <c r="J5653" s="6">
        <v>7</v>
      </c>
      <c r="K5653" s="6"/>
      <c r="L5653" s="6"/>
      <c r="M5653" s="6"/>
      <c r="N5653" s="6"/>
      <c r="O5653" s="6"/>
      <c r="P5653" s="6"/>
      <c r="Q5653" s="6"/>
      <c r="R5653" s="6"/>
      <c r="S5653" s="6"/>
      <c r="T5653" s="6"/>
      <c r="U5653" s="6"/>
      <c r="V5653" s="6"/>
    </row>
    <row r="5654" spans="1:22" ht="25.5" x14ac:dyDescent="0.25">
      <c r="A5654" s="81" t="s">
        <v>595</v>
      </c>
      <c r="J5654" s="6">
        <v>8</v>
      </c>
      <c r="K5654" s="6"/>
      <c r="L5654" s="6"/>
      <c r="M5654" s="6"/>
      <c r="N5654" s="6"/>
      <c r="O5654" s="6"/>
      <c r="P5654" s="6"/>
      <c r="Q5654" s="6"/>
      <c r="R5654" s="6"/>
      <c r="S5654" s="6"/>
      <c r="T5654" s="6"/>
      <c r="U5654" s="6"/>
      <c r="V5654" s="6"/>
    </row>
    <row r="5655" spans="1:22" x14ac:dyDescent="0.25">
      <c r="A5655" s="81"/>
      <c r="J5655" s="6">
        <v>9</v>
      </c>
      <c r="K5655" s="6"/>
      <c r="L5655" s="6"/>
      <c r="M5655" s="6"/>
      <c r="N5655" s="6"/>
      <c r="O5655" s="6"/>
      <c r="P5655" s="6"/>
      <c r="Q5655" s="6"/>
      <c r="R5655" s="6"/>
      <c r="S5655" s="6"/>
      <c r="T5655" s="6"/>
      <c r="U5655" s="6"/>
      <c r="V5655" s="6"/>
    </row>
    <row r="5656" spans="1:22" x14ac:dyDescent="0.25">
      <c r="A5656" s="65"/>
      <c r="J5656" s="6">
        <v>10</v>
      </c>
      <c r="K5656" s="6"/>
      <c r="L5656" s="6"/>
      <c r="M5656" s="6"/>
      <c r="N5656" s="6"/>
      <c r="O5656" s="6"/>
      <c r="P5656" s="6"/>
      <c r="Q5656" s="6"/>
      <c r="R5656" s="6"/>
      <c r="S5656" s="6"/>
      <c r="T5656" s="6"/>
      <c r="U5656" s="6"/>
      <c r="V5656" s="6"/>
    </row>
    <row r="5657" spans="1:22" x14ac:dyDescent="0.25">
      <c r="A5657" s="65"/>
      <c r="J5657" s="6">
        <v>11</v>
      </c>
      <c r="K5657" s="6"/>
      <c r="L5657" s="6"/>
      <c r="M5657" s="6"/>
      <c r="N5657" s="6"/>
      <c r="O5657" s="6"/>
      <c r="P5657" s="6"/>
      <c r="Q5657" s="6"/>
      <c r="R5657" s="6"/>
      <c r="S5657" s="6"/>
      <c r="T5657" s="6"/>
      <c r="U5657" s="6"/>
      <c r="V5657" s="6"/>
    </row>
    <row r="5658" spans="1:22" x14ac:dyDescent="0.25">
      <c r="A5658" s="79"/>
      <c r="J5658" s="6">
        <v>12</v>
      </c>
      <c r="K5658" s="6"/>
      <c r="L5658" s="6"/>
      <c r="M5658" s="6"/>
      <c r="N5658" s="6"/>
      <c r="O5658" s="6"/>
      <c r="P5658" s="6"/>
      <c r="Q5658" s="6"/>
      <c r="R5658" s="6"/>
      <c r="S5658" s="6"/>
      <c r="T5658" s="6"/>
      <c r="U5658" s="6"/>
      <c r="V5658" s="6"/>
    </row>
    <row r="5659" spans="1:22" x14ac:dyDescent="0.25">
      <c r="A5659" s="79"/>
      <c r="J5659" s="6">
        <v>13</v>
      </c>
      <c r="K5659" s="6"/>
      <c r="L5659" s="6"/>
      <c r="M5659" s="6"/>
      <c r="N5659" s="6"/>
      <c r="O5659" s="6"/>
      <c r="P5659" s="6"/>
      <c r="Q5659" s="6"/>
      <c r="R5659" s="6"/>
      <c r="S5659" s="6"/>
      <c r="T5659" s="6"/>
      <c r="U5659" s="6"/>
      <c r="V5659" s="6"/>
    </row>
    <row r="5660" spans="1:22" x14ac:dyDescent="0.25">
      <c r="J5660" s="6">
        <v>14</v>
      </c>
      <c r="K5660" s="6"/>
      <c r="L5660" s="6"/>
      <c r="M5660" s="6"/>
      <c r="N5660" s="6"/>
      <c r="O5660" s="6"/>
      <c r="P5660" s="6"/>
      <c r="Q5660" s="6"/>
      <c r="R5660" s="6"/>
      <c r="S5660" s="6"/>
      <c r="T5660" s="6"/>
      <c r="U5660" s="6"/>
      <c r="V5660" s="6"/>
    </row>
    <row r="5661" spans="1:22" x14ac:dyDescent="0.25">
      <c r="A5661" s="80"/>
      <c r="J5661" s="6">
        <v>15</v>
      </c>
      <c r="K5661" s="6"/>
      <c r="L5661" s="6"/>
      <c r="M5661" s="6"/>
      <c r="N5661" s="6"/>
      <c r="O5661" s="6"/>
      <c r="P5661" s="6"/>
      <c r="Q5661" s="6"/>
      <c r="R5661" s="6"/>
      <c r="S5661" s="6"/>
      <c r="T5661" s="6"/>
      <c r="U5661" s="6"/>
      <c r="V5661" s="6"/>
    </row>
    <row r="5662" spans="1:22" ht="31.5" x14ac:dyDescent="0.25">
      <c r="A5662" s="64" t="s">
        <v>590</v>
      </c>
      <c r="J5662" s="6">
        <v>16</v>
      </c>
      <c r="K5662" s="6"/>
      <c r="L5662" s="6"/>
      <c r="M5662" s="6"/>
      <c r="N5662" s="6"/>
      <c r="O5662" s="6"/>
      <c r="P5662" s="6"/>
      <c r="Q5662" s="6"/>
      <c r="R5662" s="6"/>
      <c r="S5662" s="6"/>
      <c r="T5662" s="6"/>
      <c r="U5662" s="6"/>
      <c r="V5662" s="6"/>
    </row>
    <row r="5663" spans="1:22" x14ac:dyDescent="0.25">
      <c r="A5663" s="79"/>
      <c r="J5663" s="6">
        <v>17</v>
      </c>
      <c r="K5663" s="6"/>
      <c r="L5663" s="6"/>
      <c r="M5663" s="6"/>
      <c r="N5663" s="6"/>
      <c r="O5663" s="6"/>
      <c r="P5663" s="6"/>
      <c r="Q5663" s="6"/>
      <c r="R5663" s="6"/>
      <c r="S5663" s="6"/>
      <c r="T5663" s="6"/>
      <c r="U5663" s="6"/>
      <c r="V5663" s="6"/>
    </row>
    <row r="5664" spans="1:22" ht="25.5" x14ac:dyDescent="0.25">
      <c r="A5664" s="81" t="s">
        <v>595</v>
      </c>
      <c r="J5664" s="6">
        <v>18</v>
      </c>
      <c r="K5664" s="6"/>
      <c r="L5664" s="6"/>
      <c r="M5664" s="6"/>
      <c r="N5664" s="6"/>
      <c r="O5664" s="6"/>
      <c r="P5664" s="6"/>
      <c r="Q5664" s="6"/>
      <c r="R5664" s="6"/>
      <c r="S5664" s="6"/>
      <c r="T5664" s="6"/>
      <c r="U5664" s="6"/>
      <c r="V5664" s="6"/>
    </row>
    <row r="5665" spans="1:22" x14ac:dyDescent="0.25">
      <c r="A5665" s="81"/>
      <c r="J5665" s="6">
        <v>19</v>
      </c>
      <c r="K5665" s="6"/>
      <c r="L5665" s="6"/>
      <c r="M5665" s="6"/>
      <c r="N5665" s="6"/>
      <c r="O5665" s="6"/>
      <c r="P5665" s="6"/>
      <c r="Q5665" s="6"/>
      <c r="R5665" s="6"/>
      <c r="S5665" s="6"/>
      <c r="T5665" s="6"/>
      <c r="U5665" s="6"/>
      <c r="V5665" s="6"/>
    </row>
    <row r="5666" spans="1:22" ht="89.25" x14ac:dyDescent="0.25">
      <c r="A5666" s="81" t="s">
        <v>958</v>
      </c>
      <c r="J5666" s="6">
        <v>20</v>
      </c>
      <c r="K5666" s="6"/>
      <c r="L5666" s="6"/>
      <c r="M5666" s="6"/>
      <c r="N5666" s="6"/>
      <c r="O5666" s="6"/>
      <c r="P5666" s="6"/>
      <c r="Q5666" s="6"/>
      <c r="R5666" s="6"/>
      <c r="S5666" s="6"/>
      <c r="T5666" s="6"/>
      <c r="U5666" s="6"/>
      <c r="V5666" s="6"/>
    </row>
    <row r="5667" spans="1:22" x14ac:dyDescent="0.25">
      <c r="A5667" s="65"/>
      <c r="J5667" s="6">
        <v>21</v>
      </c>
      <c r="K5667" s="6"/>
      <c r="L5667" s="6"/>
      <c r="M5667" s="6"/>
      <c r="N5667" s="6"/>
      <c r="O5667" s="6"/>
      <c r="P5667" s="6"/>
      <c r="Q5667" s="6"/>
      <c r="R5667" s="6"/>
      <c r="S5667" s="6"/>
      <c r="T5667" s="6"/>
      <c r="U5667" s="6"/>
      <c r="V5667" s="6"/>
    </row>
    <row r="5668" spans="1:22" x14ac:dyDescent="0.25">
      <c r="A5668" s="65"/>
      <c r="J5668" s="6">
        <v>22</v>
      </c>
      <c r="K5668" s="6"/>
      <c r="L5668" s="6"/>
      <c r="M5668" s="6"/>
      <c r="N5668" s="6"/>
      <c r="O5668" s="6"/>
      <c r="P5668" s="6"/>
      <c r="Q5668" s="6"/>
      <c r="R5668" s="6"/>
      <c r="S5668" s="6"/>
      <c r="T5668" s="6"/>
      <c r="U5668" s="6"/>
      <c r="V5668" s="6"/>
    </row>
    <row r="5669" spans="1:22" ht="140.25" x14ac:dyDescent="0.25">
      <c r="A5669" s="96" t="s">
        <v>624</v>
      </c>
      <c r="B5669" s="97" t="s">
        <v>625</v>
      </c>
      <c r="J5669" s="6">
        <v>23</v>
      </c>
      <c r="K5669" s="6"/>
      <c r="L5669" s="6"/>
      <c r="M5669" s="6"/>
      <c r="N5669" s="6"/>
      <c r="O5669" s="6"/>
      <c r="P5669" s="6"/>
      <c r="Q5669" s="6"/>
      <c r="R5669" s="6"/>
      <c r="S5669" s="6"/>
      <c r="T5669" s="6"/>
      <c r="U5669" s="6"/>
      <c r="V5669" s="6"/>
    </row>
    <row r="5670" spans="1:22" ht="15.75" thickBot="1" x14ac:dyDescent="0.3">
      <c r="A5670" s="65"/>
      <c r="J5670" s="6">
        <v>24</v>
      </c>
      <c r="K5670" s="6"/>
      <c r="L5670" s="6"/>
      <c r="M5670" s="6"/>
      <c r="N5670" s="6"/>
      <c r="O5670" s="6"/>
      <c r="P5670" s="6"/>
      <c r="Q5670" s="6"/>
      <c r="R5670" s="6"/>
      <c r="S5670" s="6"/>
      <c r="T5670" s="6"/>
      <c r="U5670" s="6"/>
      <c r="V5670" s="6"/>
    </row>
    <row r="5671" spans="1:22" ht="15.75" thickBot="1" x14ac:dyDescent="0.3">
      <c r="A5671" s="88" t="s">
        <v>626</v>
      </c>
      <c r="B5671" s="89">
        <v>0.05</v>
      </c>
      <c r="J5671" s="6">
        <v>25</v>
      </c>
      <c r="K5671" s="6"/>
      <c r="L5671" s="6"/>
      <c r="M5671" s="6"/>
      <c r="N5671" s="6"/>
      <c r="O5671" s="6"/>
      <c r="P5671" s="6"/>
      <c r="Q5671" s="6"/>
      <c r="R5671" s="6"/>
      <c r="S5671" s="6"/>
      <c r="T5671" s="6"/>
      <c r="U5671" s="6"/>
      <c r="V5671" s="6"/>
    </row>
    <row r="5672" spans="1:22" ht="39" thickBot="1" x14ac:dyDescent="0.3">
      <c r="A5672" s="110" t="s">
        <v>627</v>
      </c>
      <c r="B5672" s="74">
        <v>18</v>
      </c>
      <c r="J5672" s="6">
        <v>26</v>
      </c>
      <c r="K5672" s="6"/>
      <c r="L5672" s="6"/>
      <c r="M5672" s="6"/>
      <c r="N5672" s="6"/>
      <c r="O5672" s="6"/>
      <c r="P5672" s="6"/>
      <c r="Q5672" s="6"/>
      <c r="R5672" s="6"/>
      <c r="S5672" s="6"/>
      <c r="T5672" s="6"/>
      <c r="U5672" s="6"/>
      <c r="V5672" s="6"/>
    </row>
    <row r="5673" spans="1:22" ht="39" thickBot="1" x14ac:dyDescent="0.3">
      <c r="A5673" s="110" t="s">
        <v>628</v>
      </c>
      <c r="B5673" s="74">
        <v>75.344769999999997</v>
      </c>
      <c r="J5673" s="6">
        <v>27</v>
      </c>
      <c r="K5673" s="6"/>
      <c r="L5673" s="6"/>
      <c r="M5673" s="6"/>
      <c r="N5673" s="6"/>
      <c r="O5673" s="6"/>
      <c r="P5673" s="6"/>
      <c r="Q5673" s="6"/>
      <c r="R5673" s="6"/>
      <c r="S5673" s="6"/>
      <c r="T5673" s="6"/>
      <c r="U5673" s="6"/>
      <c r="V5673" s="6"/>
    </row>
    <row r="5674" spans="1:22" ht="64.5" thickBot="1" x14ac:dyDescent="0.3">
      <c r="A5674" s="110" t="s">
        <v>629</v>
      </c>
      <c r="B5674" s="74">
        <v>2.97105</v>
      </c>
      <c r="J5674" s="6">
        <v>28</v>
      </c>
      <c r="K5674" s="6"/>
      <c r="L5674" s="6"/>
      <c r="M5674" s="6"/>
      <c r="N5674" s="6"/>
      <c r="O5674" s="6"/>
      <c r="P5674" s="6"/>
      <c r="Q5674" s="6"/>
      <c r="R5674" s="6"/>
      <c r="S5674" s="6"/>
      <c r="T5674" s="6"/>
      <c r="U5674" s="6"/>
      <c r="V5674" s="6"/>
    </row>
    <row r="5675" spans="1:22" ht="38.25" x14ac:dyDescent="0.25">
      <c r="A5675" s="109" t="s">
        <v>630</v>
      </c>
      <c r="B5675" s="78">
        <v>6.4473000000000003</v>
      </c>
      <c r="J5675" s="6">
        <v>29</v>
      </c>
      <c r="K5675" s="6"/>
      <c r="L5675" s="6"/>
      <c r="M5675" s="6"/>
      <c r="N5675" s="6"/>
      <c r="O5675" s="6"/>
      <c r="P5675" s="6"/>
      <c r="Q5675" s="6"/>
      <c r="R5675" s="6"/>
      <c r="S5675" s="6"/>
      <c r="T5675" s="6"/>
      <c r="U5675" s="6"/>
      <c r="V5675" s="6"/>
    </row>
    <row r="5676" spans="1:22" ht="15.75" thickBot="1" x14ac:dyDescent="0.3">
      <c r="A5676" s="65"/>
      <c r="J5676" s="6">
        <v>30</v>
      </c>
      <c r="K5676" s="6"/>
      <c r="L5676" s="6"/>
      <c r="M5676" s="6"/>
      <c r="N5676" s="6"/>
      <c r="O5676" s="6"/>
      <c r="P5676" s="6"/>
      <c r="Q5676" s="6"/>
      <c r="R5676" s="6"/>
      <c r="S5676" s="6"/>
      <c r="T5676" s="6"/>
      <c r="U5676" s="6"/>
      <c r="V5676" s="6"/>
    </row>
    <row r="5677" spans="1:22" x14ac:dyDescent="0.25">
      <c r="A5677" s="254" t="s">
        <v>631</v>
      </c>
      <c r="B5677" s="255"/>
      <c r="C5677" s="255"/>
      <c r="D5677" s="255"/>
      <c r="J5677" s="6">
        <v>31</v>
      </c>
      <c r="K5677" s="6"/>
      <c r="L5677" s="6"/>
      <c r="M5677" s="6"/>
      <c r="N5677" s="6"/>
      <c r="O5677" s="6"/>
      <c r="P5677" s="6"/>
      <c r="Q5677" s="6"/>
      <c r="R5677" s="6"/>
      <c r="S5677" s="6"/>
      <c r="T5677" s="6"/>
      <c r="U5677" s="6"/>
      <c r="V5677" s="6"/>
    </row>
    <row r="5678" spans="1:22" x14ac:dyDescent="0.25">
      <c r="A5678" s="262" t="s">
        <v>632</v>
      </c>
      <c r="B5678" s="263"/>
      <c r="C5678" s="263"/>
      <c r="D5678" s="263"/>
      <c r="J5678" s="6">
        <v>32</v>
      </c>
      <c r="K5678" s="6"/>
      <c r="L5678" s="6"/>
      <c r="M5678" s="6"/>
      <c r="N5678" s="6"/>
      <c r="O5678" s="6"/>
      <c r="P5678" s="6"/>
      <c r="Q5678" s="6"/>
      <c r="R5678" s="6"/>
      <c r="S5678" s="6"/>
      <c r="T5678" s="6"/>
      <c r="U5678" s="6"/>
      <c r="V5678" s="6"/>
    </row>
    <row r="5679" spans="1:22" ht="15.75" thickBot="1" x14ac:dyDescent="0.3">
      <c r="A5679" s="256" t="s">
        <v>633</v>
      </c>
      <c r="B5679" s="257"/>
      <c r="C5679" s="257"/>
      <c r="D5679" s="257"/>
      <c r="J5679" s="6">
        <v>33</v>
      </c>
      <c r="K5679" s="6"/>
      <c r="L5679" s="6"/>
      <c r="M5679" s="6"/>
      <c r="N5679" s="6"/>
      <c r="O5679" s="6"/>
      <c r="P5679" s="6"/>
      <c r="Q5679" s="6"/>
      <c r="R5679" s="6"/>
      <c r="S5679" s="6"/>
      <c r="T5679" s="6"/>
      <c r="U5679" s="6"/>
      <c r="V5679" s="6"/>
    </row>
    <row r="5680" spans="1:22" ht="27" thickBot="1" x14ac:dyDescent="0.3">
      <c r="A5680" s="98" t="s">
        <v>634</v>
      </c>
      <c r="B5680" s="83" t="s">
        <v>635</v>
      </c>
      <c r="C5680" s="83" t="s">
        <v>566</v>
      </c>
      <c r="D5680" s="85" t="s">
        <v>592</v>
      </c>
      <c r="K5680" s="121" t="s">
        <v>1123</v>
      </c>
      <c r="L5680" s="121" t="s">
        <v>1124</v>
      </c>
      <c r="M5680" s="121" t="str">
        <f>A5666</f>
        <v>Prueba del rango estudentizado de Tukey (HSD) para DFSCM6</v>
      </c>
      <c r="N5680" s="120"/>
      <c r="S5680" s="122" t="str">
        <f>K5680</f>
        <v>Factor</v>
      </c>
      <c r="T5680" s="122" t="str">
        <f>L5680</f>
        <v>Nivel</v>
      </c>
      <c r="U5680" s="114"/>
      <c r="V5680" s="123"/>
    </row>
    <row r="5681" spans="1:22" ht="16.5" thickBot="1" x14ac:dyDescent="0.3">
      <c r="A5681" s="99" t="s">
        <v>592</v>
      </c>
      <c r="B5681" s="68">
        <v>49.104999999999997</v>
      </c>
      <c r="C5681" s="68">
        <v>16</v>
      </c>
      <c r="D5681" s="86" t="s">
        <v>45</v>
      </c>
      <c r="J5681" s="6"/>
      <c r="K5681" s="228" t="s">
        <v>1125</v>
      </c>
      <c r="L5681" s="124" t="str">
        <f>D5681</f>
        <v>Con</v>
      </c>
      <c r="M5681" s="125">
        <f>B5681</f>
        <v>49.104999999999997</v>
      </c>
      <c r="N5681" s="125" t="str">
        <f>A5681</f>
        <v>A</v>
      </c>
      <c r="S5681" s="230" t="str">
        <f>K5681</f>
        <v>Enmienda (A)</v>
      </c>
      <c r="T5681" s="126" t="str">
        <f>L5681</f>
        <v>Con</v>
      </c>
      <c r="U5681" s="127">
        <f>M5681</f>
        <v>49.104999999999997</v>
      </c>
      <c r="V5681" s="128" t="str">
        <f>N5681</f>
        <v>A</v>
      </c>
    </row>
    <row r="5682" spans="1:22" ht="16.5" thickBot="1" x14ac:dyDescent="0.3">
      <c r="A5682" s="99" t="s">
        <v>592</v>
      </c>
      <c r="B5682" s="68"/>
      <c r="C5682" s="68"/>
      <c r="D5682" s="86"/>
      <c r="J5682" s="6"/>
      <c r="K5682" s="229"/>
      <c r="L5682" s="124" t="str">
        <f>D5683</f>
        <v>Sin</v>
      </c>
      <c r="M5682" s="125">
        <f>B5683</f>
        <v>45.073999999999998</v>
      </c>
      <c r="N5682" s="125" t="str">
        <f>A5683</f>
        <v>A</v>
      </c>
      <c r="S5682" s="227"/>
      <c r="T5682" s="129" t="str">
        <f>L5682</f>
        <v>Sin</v>
      </c>
      <c r="U5682" s="130">
        <f>M5682</f>
        <v>45.073999999999998</v>
      </c>
      <c r="V5682" s="131" t="str">
        <f>N5682</f>
        <v>A</v>
      </c>
    </row>
    <row r="5683" spans="1:22" x14ac:dyDescent="0.25">
      <c r="A5683" s="100" t="s">
        <v>592</v>
      </c>
      <c r="B5683" s="77">
        <v>45.073999999999998</v>
      </c>
      <c r="C5683" s="77">
        <v>16</v>
      </c>
      <c r="D5683" s="87" t="s">
        <v>47</v>
      </c>
      <c r="J5683" s="6">
        <v>1</v>
      </c>
      <c r="K5683" s="6"/>
      <c r="L5683" s="6"/>
      <c r="M5683" s="6"/>
      <c r="N5683" s="6"/>
      <c r="O5683" s="6"/>
      <c r="P5683" s="6"/>
      <c r="Q5683" s="6"/>
      <c r="R5683" s="6"/>
      <c r="S5683" s="6"/>
      <c r="T5683" s="6"/>
      <c r="U5683" s="6"/>
      <c r="V5683" s="6"/>
    </row>
    <row r="5684" spans="1:22" x14ac:dyDescent="0.25">
      <c r="A5684" s="79"/>
      <c r="J5684" s="6">
        <v>2</v>
      </c>
      <c r="K5684" s="6"/>
      <c r="L5684" s="6"/>
      <c r="M5684" s="6"/>
      <c r="N5684" s="6"/>
      <c r="O5684" s="6"/>
      <c r="P5684" s="6"/>
      <c r="Q5684" s="6"/>
      <c r="R5684" s="6"/>
      <c r="S5684" s="6"/>
      <c r="T5684" s="6"/>
      <c r="U5684" s="6"/>
      <c r="V5684" s="6"/>
    </row>
    <row r="5685" spans="1:22" x14ac:dyDescent="0.25">
      <c r="A5685" s="79"/>
      <c r="J5685" s="6">
        <v>3</v>
      </c>
      <c r="K5685" s="6"/>
      <c r="L5685" s="6"/>
      <c r="M5685" s="6"/>
      <c r="N5685" s="6"/>
      <c r="O5685" s="6"/>
      <c r="P5685" s="6"/>
      <c r="Q5685" s="6"/>
      <c r="R5685" s="6"/>
      <c r="S5685" s="6"/>
      <c r="T5685" s="6"/>
      <c r="U5685" s="6"/>
      <c r="V5685" s="6"/>
    </row>
    <row r="5686" spans="1:22" x14ac:dyDescent="0.25">
      <c r="J5686" s="6">
        <v>4</v>
      </c>
      <c r="K5686" s="6"/>
      <c r="L5686" s="6"/>
      <c r="M5686" s="6"/>
      <c r="N5686" s="6"/>
      <c r="O5686" s="6"/>
      <c r="P5686" s="6"/>
      <c r="Q5686" s="6"/>
      <c r="R5686" s="6"/>
      <c r="S5686" s="6"/>
      <c r="T5686" s="6"/>
      <c r="U5686" s="6"/>
      <c r="V5686" s="6"/>
    </row>
    <row r="5687" spans="1:22" x14ac:dyDescent="0.25">
      <c r="A5687" s="80"/>
      <c r="J5687" s="6">
        <v>5</v>
      </c>
      <c r="K5687" s="6"/>
      <c r="L5687" s="6"/>
      <c r="M5687" s="6"/>
      <c r="N5687" s="6"/>
      <c r="O5687" s="6"/>
      <c r="P5687" s="6"/>
      <c r="Q5687" s="6"/>
      <c r="R5687" s="6"/>
      <c r="S5687" s="6"/>
      <c r="T5687" s="6"/>
      <c r="U5687" s="6"/>
      <c r="V5687" s="6"/>
    </row>
    <row r="5688" spans="1:22" ht="31.5" x14ac:dyDescent="0.25">
      <c r="A5688" s="64" t="s">
        <v>590</v>
      </c>
      <c r="J5688" s="6">
        <v>6</v>
      </c>
      <c r="K5688" s="6"/>
      <c r="L5688" s="6"/>
      <c r="M5688" s="6"/>
      <c r="N5688" s="6"/>
      <c r="O5688" s="6"/>
      <c r="P5688" s="6"/>
      <c r="Q5688" s="6"/>
      <c r="R5688" s="6"/>
      <c r="S5688" s="6"/>
      <c r="T5688" s="6"/>
      <c r="U5688" s="6"/>
      <c r="V5688" s="6"/>
    </row>
    <row r="5689" spans="1:22" x14ac:dyDescent="0.25">
      <c r="A5689" s="79"/>
      <c r="J5689" s="6">
        <v>7</v>
      </c>
      <c r="K5689" s="6"/>
      <c r="L5689" s="6"/>
      <c r="M5689" s="6"/>
      <c r="N5689" s="6"/>
      <c r="O5689" s="6"/>
      <c r="P5689" s="6"/>
      <c r="Q5689" s="6"/>
      <c r="R5689" s="6"/>
      <c r="S5689" s="6"/>
      <c r="T5689" s="6"/>
      <c r="U5689" s="6"/>
      <c r="V5689" s="6"/>
    </row>
    <row r="5690" spans="1:22" ht="25.5" x14ac:dyDescent="0.25">
      <c r="A5690" s="81" t="s">
        <v>595</v>
      </c>
      <c r="J5690" s="6">
        <v>8</v>
      </c>
      <c r="K5690" s="6"/>
      <c r="L5690" s="6"/>
      <c r="M5690" s="6"/>
      <c r="N5690" s="6"/>
      <c r="O5690" s="6"/>
      <c r="P5690" s="6"/>
      <c r="Q5690" s="6"/>
      <c r="R5690" s="6"/>
      <c r="S5690" s="6"/>
      <c r="T5690" s="6"/>
      <c r="U5690" s="6"/>
      <c r="V5690" s="6"/>
    </row>
    <row r="5691" spans="1:22" x14ac:dyDescent="0.25">
      <c r="A5691" s="81"/>
      <c r="J5691" s="6">
        <v>9</v>
      </c>
      <c r="K5691" s="6"/>
      <c r="L5691" s="6"/>
      <c r="M5691" s="6"/>
      <c r="N5691" s="6"/>
      <c r="O5691" s="6"/>
      <c r="P5691" s="6"/>
      <c r="Q5691" s="6"/>
      <c r="R5691" s="6"/>
      <c r="S5691" s="6"/>
      <c r="T5691" s="6"/>
      <c r="U5691" s="6"/>
      <c r="V5691" s="6"/>
    </row>
    <row r="5692" spans="1:22" x14ac:dyDescent="0.25">
      <c r="A5692" s="65"/>
      <c r="J5692" s="6">
        <v>10</v>
      </c>
      <c r="K5692" s="6"/>
      <c r="L5692" s="6"/>
      <c r="M5692" s="6"/>
      <c r="N5692" s="6"/>
      <c r="O5692" s="6"/>
      <c r="P5692" s="6"/>
      <c r="Q5692" s="6"/>
      <c r="R5692" s="6"/>
      <c r="S5692" s="6"/>
      <c r="T5692" s="6"/>
      <c r="U5692" s="6"/>
      <c r="V5692" s="6"/>
    </row>
    <row r="5693" spans="1:22" x14ac:dyDescent="0.25">
      <c r="A5693" s="65"/>
      <c r="J5693" s="6">
        <v>11</v>
      </c>
      <c r="K5693" s="6"/>
      <c r="L5693" s="6"/>
      <c r="M5693" s="6"/>
      <c r="N5693" s="6"/>
      <c r="O5693" s="6"/>
      <c r="P5693" s="6"/>
      <c r="Q5693" s="6"/>
      <c r="R5693" s="6"/>
      <c r="S5693" s="6"/>
      <c r="T5693" s="6"/>
      <c r="U5693" s="6"/>
      <c r="V5693" s="6"/>
    </row>
    <row r="5694" spans="1:22" x14ac:dyDescent="0.25">
      <c r="A5694" s="79"/>
      <c r="J5694" s="6">
        <v>12</v>
      </c>
      <c r="K5694" s="6"/>
      <c r="L5694" s="6"/>
      <c r="M5694" s="6"/>
      <c r="N5694" s="6"/>
      <c r="O5694" s="6"/>
      <c r="P5694" s="6"/>
      <c r="Q5694" s="6"/>
      <c r="R5694" s="6"/>
      <c r="S5694" s="6"/>
      <c r="T5694" s="6"/>
      <c r="U5694" s="6"/>
      <c r="V5694" s="6"/>
    </row>
    <row r="5695" spans="1:22" x14ac:dyDescent="0.25">
      <c r="A5695" s="79"/>
      <c r="J5695" s="6">
        <v>13</v>
      </c>
      <c r="K5695" s="6"/>
      <c r="L5695" s="6"/>
      <c r="M5695" s="6"/>
      <c r="N5695" s="6"/>
      <c r="O5695" s="6"/>
      <c r="P5695" s="6"/>
      <c r="Q5695" s="6"/>
      <c r="R5695" s="6"/>
      <c r="S5695" s="6"/>
      <c r="T5695" s="6"/>
      <c r="U5695" s="6"/>
      <c r="V5695" s="6"/>
    </row>
    <row r="5696" spans="1:22" x14ac:dyDescent="0.25">
      <c r="J5696" s="6">
        <v>14</v>
      </c>
      <c r="K5696" s="6"/>
      <c r="L5696" s="6"/>
      <c r="M5696" s="6"/>
      <c r="N5696" s="6"/>
      <c r="O5696" s="6"/>
      <c r="P5696" s="6"/>
      <c r="Q5696" s="6"/>
      <c r="R5696" s="6"/>
      <c r="S5696" s="6"/>
      <c r="T5696" s="6"/>
      <c r="U5696" s="6"/>
      <c r="V5696" s="6"/>
    </row>
    <row r="5697" spans="1:22" x14ac:dyDescent="0.25">
      <c r="A5697" s="80"/>
      <c r="J5697" s="6">
        <v>15</v>
      </c>
      <c r="K5697" s="6"/>
      <c r="L5697" s="6"/>
      <c r="M5697" s="6"/>
      <c r="N5697" s="6"/>
      <c r="O5697" s="6"/>
      <c r="P5697" s="6"/>
      <c r="Q5697" s="6"/>
      <c r="R5697" s="6"/>
      <c r="S5697" s="6"/>
      <c r="T5697" s="6"/>
      <c r="U5697" s="6"/>
      <c r="V5697" s="6"/>
    </row>
    <row r="5698" spans="1:22" ht="31.5" x14ac:dyDescent="0.25">
      <c r="A5698" s="64" t="s">
        <v>590</v>
      </c>
      <c r="J5698" s="6">
        <v>16</v>
      </c>
      <c r="K5698" s="6"/>
      <c r="L5698" s="6"/>
      <c r="M5698" s="6"/>
      <c r="N5698" s="6"/>
      <c r="O5698" s="6"/>
      <c r="P5698" s="6"/>
      <c r="Q5698" s="6"/>
      <c r="R5698" s="6"/>
      <c r="S5698" s="6"/>
      <c r="T5698" s="6"/>
      <c r="U5698" s="6"/>
      <c r="V5698" s="6"/>
    </row>
    <row r="5699" spans="1:22" x14ac:dyDescent="0.25">
      <c r="A5699" s="79"/>
      <c r="J5699" s="6">
        <v>17</v>
      </c>
      <c r="K5699" s="6"/>
      <c r="L5699" s="6"/>
      <c r="M5699" s="6"/>
      <c r="N5699" s="6"/>
      <c r="O5699" s="6"/>
      <c r="P5699" s="6"/>
      <c r="Q5699" s="6"/>
      <c r="R5699" s="6"/>
      <c r="S5699" s="6"/>
      <c r="T5699" s="6"/>
      <c r="U5699" s="6"/>
      <c r="V5699" s="6"/>
    </row>
    <row r="5700" spans="1:22" ht="25.5" x14ac:dyDescent="0.25">
      <c r="A5700" s="81" t="s">
        <v>595</v>
      </c>
      <c r="J5700" s="6">
        <v>18</v>
      </c>
      <c r="K5700" s="6"/>
      <c r="L5700" s="6"/>
      <c r="M5700" s="6"/>
      <c r="N5700" s="6"/>
      <c r="O5700" s="6"/>
      <c r="P5700" s="6"/>
      <c r="Q5700" s="6"/>
      <c r="R5700" s="6"/>
      <c r="S5700" s="6"/>
      <c r="T5700" s="6"/>
      <c r="U5700" s="6"/>
      <c r="V5700" s="6"/>
    </row>
    <row r="5701" spans="1:22" x14ac:dyDescent="0.25">
      <c r="A5701" s="81"/>
      <c r="J5701" s="6">
        <v>19</v>
      </c>
      <c r="K5701" s="6"/>
      <c r="L5701" s="6"/>
      <c r="M5701" s="6"/>
      <c r="N5701" s="6"/>
      <c r="O5701" s="6"/>
      <c r="P5701" s="6"/>
      <c r="Q5701" s="6"/>
      <c r="R5701" s="6"/>
      <c r="S5701" s="6"/>
      <c r="T5701" s="6"/>
      <c r="U5701" s="6"/>
      <c r="V5701" s="6"/>
    </row>
    <row r="5702" spans="1:22" ht="89.25" x14ac:dyDescent="0.25">
      <c r="A5702" s="81" t="s">
        <v>959</v>
      </c>
      <c r="J5702" s="6">
        <v>20</v>
      </c>
      <c r="K5702" s="6"/>
      <c r="L5702" s="6"/>
      <c r="M5702" s="6"/>
      <c r="N5702" s="6"/>
      <c r="O5702" s="6"/>
      <c r="P5702" s="6"/>
      <c r="Q5702" s="6"/>
      <c r="R5702" s="6"/>
      <c r="S5702" s="6"/>
      <c r="T5702" s="6"/>
      <c r="U5702" s="6"/>
      <c r="V5702" s="6"/>
    </row>
    <row r="5703" spans="1:22" x14ac:dyDescent="0.25">
      <c r="A5703" s="65"/>
      <c r="J5703" s="6">
        <v>21</v>
      </c>
      <c r="K5703" s="6"/>
      <c r="L5703" s="6"/>
      <c r="M5703" s="6"/>
      <c r="N5703" s="6"/>
      <c r="O5703" s="6"/>
      <c r="P5703" s="6"/>
      <c r="Q5703" s="6"/>
      <c r="R5703" s="6"/>
      <c r="S5703" s="6"/>
      <c r="T5703" s="6"/>
      <c r="U5703" s="6"/>
      <c r="V5703" s="6"/>
    </row>
    <row r="5704" spans="1:22" x14ac:dyDescent="0.25">
      <c r="A5704" s="65"/>
      <c r="J5704" s="6">
        <v>22</v>
      </c>
      <c r="K5704" s="6"/>
      <c r="L5704" s="6"/>
      <c r="M5704" s="6"/>
      <c r="N5704" s="6"/>
      <c r="O5704" s="6"/>
      <c r="P5704" s="6"/>
      <c r="Q5704" s="6"/>
      <c r="R5704" s="6"/>
      <c r="S5704" s="6"/>
      <c r="T5704" s="6"/>
      <c r="U5704" s="6"/>
      <c r="V5704" s="6"/>
    </row>
    <row r="5705" spans="1:22" ht="140.25" x14ac:dyDescent="0.25">
      <c r="A5705" s="96" t="s">
        <v>624</v>
      </c>
      <c r="B5705" s="97" t="s">
        <v>625</v>
      </c>
      <c r="J5705" s="6">
        <v>23</v>
      </c>
      <c r="K5705" s="6"/>
      <c r="L5705" s="6"/>
      <c r="M5705" s="6"/>
      <c r="N5705" s="6"/>
      <c r="O5705" s="6"/>
      <c r="P5705" s="6"/>
      <c r="Q5705" s="6"/>
      <c r="R5705" s="6"/>
      <c r="S5705" s="6"/>
      <c r="T5705" s="6"/>
      <c r="U5705" s="6"/>
      <c r="V5705" s="6"/>
    </row>
    <row r="5706" spans="1:22" ht="15.75" thickBot="1" x14ac:dyDescent="0.3">
      <c r="A5706" s="65"/>
      <c r="J5706" s="6">
        <v>24</v>
      </c>
      <c r="K5706" s="6"/>
      <c r="L5706" s="6"/>
      <c r="M5706" s="6"/>
      <c r="N5706" s="6"/>
      <c r="O5706" s="6"/>
      <c r="P5706" s="6"/>
      <c r="Q5706" s="6"/>
      <c r="R5706" s="6"/>
      <c r="S5706" s="6"/>
      <c r="T5706" s="6"/>
      <c r="U5706" s="6"/>
      <c r="V5706" s="6"/>
    </row>
    <row r="5707" spans="1:22" ht="15.75" thickBot="1" x14ac:dyDescent="0.3">
      <c r="A5707" s="88" t="s">
        <v>626</v>
      </c>
      <c r="B5707" s="89">
        <v>0.05</v>
      </c>
      <c r="J5707" s="6">
        <v>25</v>
      </c>
      <c r="K5707" s="6"/>
      <c r="L5707" s="6"/>
      <c r="M5707" s="6"/>
      <c r="N5707" s="6"/>
      <c r="O5707" s="6"/>
      <c r="P5707" s="6"/>
      <c r="Q5707" s="6"/>
      <c r="R5707" s="6"/>
      <c r="S5707" s="6"/>
      <c r="T5707" s="6"/>
      <c r="U5707" s="6"/>
      <c r="V5707" s="6"/>
    </row>
    <row r="5708" spans="1:22" ht="39" thickBot="1" x14ac:dyDescent="0.3">
      <c r="A5708" s="110" t="s">
        <v>627</v>
      </c>
      <c r="B5708" s="74">
        <v>18</v>
      </c>
      <c r="J5708" s="6">
        <v>26</v>
      </c>
      <c r="K5708" s="6"/>
      <c r="L5708" s="6"/>
      <c r="M5708" s="6"/>
      <c r="N5708" s="6"/>
      <c r="O5708" s="6"/>
      <c r="P5708" s="6"/>
      <c r="Q5708" s="6"/>
      <c r="R5708" s="6"/>
      <c r="S5708" s="6"/>
      <c r="T5708" s="6"/>
      <c r="U5708" s="6"/>
      <c r="V5708" s="6"/>
    </row>
    <row r="5709" spans="1:22" ht="39" thickBot="1" x14ac:dyDescent="0.3">
      <c r="A5709" s="110" t="s">
        <v>628</v>
      </c>
      <c r="B5709" s="74">
        <v>541.34079999999994</v>
      </c>
      <c r="J5709" s="6">
        <v>27</v>
      </c>
      <c r="K5709" s="6"/>
      <c r="L5709" s="6"/>
      <c r="M5709" s="6"/>
      <c r="N5709" s="6"/>
      <c r="O5709" s="6"/>
      <c r="P5709" s="6"/>
      <c r="Q5709" s="6"/>
      <c r="R5709" s="6"/>
      <c r="S5709" s="6"/>
      <c r="T5709" s="6"/>
      <c r="U5709" s="6"/>
      <c r="V5709" s="6"/>
    </row>
    <row r="5710" spans="1:22" ht="64.5" thickBot="1" x14ac:dyDescent="0.3">
      <c r="A5710" s="110" t="s">
        <v>629</v>
      </c>
      <c r="B5710" s="74">
        <v>2.97105</v>
      </c>
      <c r="J5710" s="6">
        <v>28</v>
      </c>
      <c r="K5710" s="6"/>
      <c r="L5710" s="6"/>
      <c r="M5710" s="6"/>
      <c r="N5710" s="6"/>
      <c r="O5710" s="6"/>
      <c r="P5710" s="6"/>
      <c r="Q5710" s="6"/>
      <c r="R5710" s="6"/>
      <c r="S5710" s="6"/>
      <c r="T5710" s="6"/>
      <c r="U5710" s="6"/>
      <c r="V5710" s="6"/>
    </row>
    <row r="5711" spans="1:22" ht="38.25" x14ac:dyDescent="0.25">
      <c r="A5711" s="109" t="s">
        <v>630</v>
      </c>
      <c r="B5711" s="78">
        <v>17.282</v>
      </c>
      <c r="J5711" s="6">
        <v>29</v>
      </c>
      <c r="K5711" s="6"/>
      <c r="L5711" s="6"/>
      <c r="M5711" s="6"/>
      <c r="N5711" s="6"/>
      <c r="O5711" s="6"/>
      <c r="P5711" s="6"/>
      <c r="Q5711" s="6"/>
      <c r="R5711" s="6"/>
      <c r="S5711" s="6"/>
      <c r="T5711" s="6"/>
      <c r="U5711" s="6"/>
      <c r="V5711" s="6"/>
    </row>
    <row r="5712" spans="1:22" ht="15.75" thickBot="1" x14ac:dyDescent="0.3">
      <c r="A5712" s="65"/>
      <c r="J5712" s="6">
        <v>30</v>
      </c>
      <c r="K5712" s="6"/>
      <c r="L5712" s="6"/>
      <c r="M5712" s="6"/>
      <c r="N5712" s="6"/>
      <c r="O5712" s="6"/>
      <c r="P5712" s="6"/>
      <c r="Q5712" s="6"/>
      <c r="R5712" s="6"/>
      <c r="S5712" s="6"/>
      <c r="T5712" s="6"/>
      <c r="U5712" s="6"/>
      <c r="V5712" s="6"/>
    </row>
    <row r="5713" spans="1:46" x14ac:dyDescent="0.25">
      <c r="A5713" s="254" t="s">
        <v>631</v>
      </c>
      <c r="B5713" s="255"/>
      <c r="C5713" s="255"/>
      <c r="D5713" s="255"/>
      <c r="J5713" s="6">
        <v>31</v>
      </c>
      <c r="K5713" s="6"/>
      <c r="L5713" s="6"/>
      <c r="M5713" s="6"/>
      <c r="N5713" s="6"/>
      <c r="O5713" s="6"/>
      <c r="P5713" s="6"/>
      <c r="Q5713" s="6"/>
      <c r="R5713" s="6"/>
      <c r="S5713" s="6"/>
      <c r="T5713" s="6"/>
      <c r="U5713" s="6"/>
      <c r="V5713" s="6"/>
    </row>
    <row r="5714" spans="1:46" x14ac:dyDescent="0.25">
      <c r="A5714" s="262" t="s">
        <v>632</v>
      </c>
      <c r="B5714" s="263"/>
      <c r="C5714" s="263"/>
      <c r="D5714" s="263"/>
      <c r="J5714" s="6">
        <v>32</v>
      </c>
      <c r="K5714" s="6"/>
      <c r="L5714" s="6"/>
      <c r="M5714" s="6"/>
      <c r="N5714" s="6"/>
      <c r="O5714" s="6"/>
      <c r="P5714" s="6"/>
      <c r="Q5714" s="6"/>
      <c r="R5714" s="6"/>
      <c r="S5714" s="6"/>
      <c r="T5714" s="6"/>
      <c r="U5714" s="6"/>
      <c r="V5714" s="6"/>
    </row>
    <row r="5715" spans="1:46" ht="15.75" thickBot="1" x14ac:dyDescent="0.3">
      <c r="A5715" s="256" t="s">
        <v>633</v>
      </c>
      <c r="B5715" s="257"/>
      <c r="C5715" s="257"/>
      <c r="D5715" s="257"/>
      <c r="J5715" s="6">
        <v>33</v>
      </c>
      <c r="K5715" s="6"/>
      <c r="L5715" s="6"/>
      <c r="M5715" s="6"/>
      <c r="N5715" s="6"/>
      <c r="O5715" s="6"/>
      <c r="P5715" s="6"/>
      <c r="Q5715" s="6"/>
      <c r="R5715" s="6"/>
      <c r="S5715" s="6"/>
      <c r="T5715" s="6"/>
      <c r="U5715" s="6"/>
      <c r="V5715" s="6"/>
    </row>
    <row r="5716" spans="1:46" ht="27" thickBot="1" x14ac:dyDescent="0.3">
      <c r="A5716" s="98" t="s">
        <v>634</v>
      </c>
      <c r="B5716" s="83" t="s">
        <v>635</v>
      </c>
      <c r="C5716" s="83" t="s">
        <v>566</v>
      </c>
      <c r="D5716" s="85" t="s">
        <v>592</v>
      </c>
      <c r="K5716" s="121" t="s">
        <v>1123</v>
      </c>
      <c r="L5716" s="121" t="s">
        <v>1124</v>
      </c>
      <c r="M5716" s="121" t="str">
        <f>A5702</f>
        <v>Prueba del rango estudentizado de Tukey (HSD) para LFPCM1</v>
      </c>
      <c r="N5716" s="120"/>
      <c r="S5716" s="122" t="str">
        <f>K5716</f>
        <v>Factor</v>
      </c>
      <c r="T5716" s="122" t="str">
        <f>L5716</f>
        <v>Nivel</v>
      </c>
      <c r="U5716" s="114"/>
      <c r="V5716" s="123"/>
      <c r="W5716" s="161"/>
      <c r="X5716" s="161"/>
      <c r="Y5716" s="161"/>
      <c r="Z5716" s="161"/>
      <c r="AA5716" s="161"/>
      <c r="AB5716" s="161"/>
      <c r="AC5716" s="161"/>
      <c r="AD5716" s="161"/>
      <c r="AE5716" s="161"/>
      <c r="AF5716" s="161"/>
      <c r="AG5716" s="161"/>
      <c r="AH5716" s="161"/>
      <c r="AI5716" s="161"/>
      <c r="AJ5716" s="161"/>
      <c r="AK5716" s="161"/>
      <c r="AL5716" s="161"/>
      <c r="AM5716" s="161"/>
      <c r="AN5716" s="161"/>
      <c r="AO5716" s="161"/>
      <c r="AP5716" s="161"/>
      <c r="AQ5716" s="161"/>
      <c r="AR5716" s="161"/>
      <c r="AS5716" s="161"/>
      <c r="AT5716" s="161"/>
    </row>
    <row r="5717" spans="1:46" ht="16.5" thickBot="1" x14ac:dyDescent="0.3">
      <c r="A5717" s="99" t="s">
        <v>592</v>
      </c>
      <c r="B5717" s="68">
        <v>68.852999999999994</v>
      </c>
      <c r="C5717" s="68">
        <v>16</v>
      </c>
      <c r="D5717" s="86" t="s">
        <v>45</v>
      </c>
      <c r="J5717" s="6"/>
      <c r="K5717" s="228" t="s">
        <v>1125</v>
      </c>
      <c r="L5717" s="124" t="str">
        <f>D5717</f>
        <v>Con</v>
      </c>
      <c r="M5717" s="125">
        <f>B5717</f>
        <v>68.852999999999994</v>
      </c>
      <c r="N5717" s="125" t="str">
        <f>A5717</f>
        <v>A</v>
      </c>
      <c r="S5717" s="230" t="str">
        <f>K5717</f>
        <v>Enmienda (A)</v>
      </c>
      <c r="T5717" s="126" t="str">
        <f>L5717</f>
        <v>Con</v>
      </c>
      <c r="U5717" s="127">
        <f>M5717</f>
        <v>68.852999999999994</v>
      </c>
      <c r="V5717" s="128" t="str">
        <f>N5717</f>
        <v>A</v>
      </c>
      <c r="W5717" s="160"/>
      <c r="X5717" s="160"/>
      <c r="Y5717" s="160"/>
      <c r="Z5717" s="160"/>
      <c r="AA5717" s="160"/>
      <c r="AB5717" s="160"/>
      <c r="AC5717" s="160"/>
      <c r="AD5717" s="160"/>
      <c r="AE5717" s="160"/>
      <c r="AF5717" s="160"/>
      <c r="AG5717" s="160"/>
      <c r="AH5717" s="160"/>
      <c r="AI5717" s="160"/>
      <c r="AJ5717" s="160"/>
      <c r="AK5717" s="160"/>
      <c r="AL5717" s="160"/>
      <c r="AM5717" s="160"/>
      <c r="AN5717" s="160"/>
      <c r="AO5717" s="160"/>
      <c r="AP5717" s="160"/>
      <c r="AQ5717" s="160"/>
      <c r="AR5717" s="160"/>
      <c r="AS5717" s="160"/>
      <c r="AT5717" s="160"/>
    </row>
    <row r="5718" spans="1:46" ht="16.5" thickBot="1" x14ac:dyDescent="0.3">
      <c r="A5718" s="99" t="s">
        <v>592</v>
      </c>
      <c r="B5718" s="68"/>
      <c r="C5718" s="68"/>
      <c r="D5718" s="86"/>
      <c r="J5718" s="6"/>
      <c r="K5718" s="229"/>
      <c r="L5718" s="124" t="str">
        <f>D5719</f>
        <v>Sin</v>
      </c>
      <c r="M5718" s="125">
        <f>B5719</f>
        <v>64.353999999999999</v>
      </c>
      <c r="N5718" s="125" t="str">
        <f>A5719</f>
        <v>A</v>
      </c>
      <c r="S5718" s="227"/>
      <c r="T5718" s="129" t="str">
        <f>L5718</f>
        <v>Sin</v>
      </c>
      <c r="U5718" s="130">
        <f>M5718</f>
        <v>64.353999999999999</v>
      </c>
      <c r="V5718" s="131" t="str">
        <f>N5718</f>
        <v>A</v>
      </c>
      <c r="W5718" s="160"/>
      <c r="X5718" s="160"/>
      <c r="Y5718" s="160"/>
      <c r="Z5718" s="160"/>
      <c r="AA5718" s="160"/>
      <c r="AB5718" s="160"/>
      <c r="AC5718" s="160"/>
      <c r="AD5718" s="160"/>
      <c r="AE5718" s="160"/>
      <c r="AF5718" s="160"/>
      <c r="AG5718" s="160"/>
      <c r="AH5718" s="160"/>
      <c r="AI5718" s="160"/>
      <c r="AJ5718" s="160"/>
      <c r="AK5718" s="160"/>
      <c r="AL5718" s="160"/>
      <c r="AM5718" s="160"/>
      <c r="AN5718" s="160"/>
      <c r="AO5718" s="160"/>
      <c r="AP5718" s="160"/>
      <c r="AQ5718" s="160"/>
      <c r="AR5718" s="160"/>
      <c r="AS5718" s="160"/>
      <c r="AT5718" s="160"/>
    </row>
    <row r="5719" spans="1:46" x14ac:dyDescent="0.25">
      <c r="A5719" s="100" t="s">
        <v>592</v>
      </c>
      <c r="B5719" s="77">
        <v>64.353999999999999</v>
      </c>
      <c r="C5719" s="77">
        <v>16</v>
      </c>
      <c r="D5719" s="87" t="s">
        <v>47</v>
      </c>
      <c r="J5719" s="6">
        <v>1</v>
      </c>
      <c r="K5719" s="6"/>
      <c r="L5719" s="6"/>
      <c r="M5719" s="6"/>
      <c r="N5719" s="6"/>
      <c r="O5719" s="6"/>
      <c r="P5719" s="6"/>
      <c r="Q5719" s="6"/>
      <c r="R5719" s="6"/>
      <c r="S5719" s="6"/>
      <c r="T5719" s="6"/>
      <c r="U5719" s="6"/>
      <c r="V5719" s="6"/>
      <c r="W5719" s="160"/>
      <c r="X5719" s="160"/>
      <c r="Y5719" s="160"/>
      <c r="Z5719" s="160"/>
      <c r="AA5719" s="160"/>
      <c r="AB5719" s="160"/>
      <c r="AC5719" s="160"/>
      <c r="AD5719" s="160"/>
      <c r="AE5719" s="160"/>
      <c r="AF5719" s="160"/>
      <c r="AG5719" s="160"/>
      <c r="AH5719" s="160"/>
      <c r="AI5719" s="160"/>
      <c r="AJ5719" s="160"/>
      <c r="AK5719" s="160"/>
      <c r="AL5719" s="160"/>
      <c r="AM5719" s="160"/>
      <c r="AN5719" s="160"/>
      <c r="AO5719" s="160"/>
      <c r="AP5719" s="160"/>
      <c r="AQ5719" s="160"/>
      <c r="AR5719" s="160"/>
      <c r="AS5719" s="160"/>
      <c r="AT5719" s="160"/>
    </row>
    <row r="5720" spans="1:46" x14ac:dyDescent="0.25">
      <c r="A5720" s="79"/>
      <c r="J5720" s="6">
        <v>2</v>
      </c>
      <c r="K5720" s="6"/>
      <c r="L5720" s="6"/>
      <c r="M5720" s="6"/>
      <c r="N5720" s="6"/>
      <c r="O5720" s="6"/>
      <c r="P5720" s="6"/>
      <c r="Q5720" s="6"/>
      <c r="R5720" s="6"/>
      <c r="S5720" s="6"/>
      <c r="T5720" s="6"/>
      <c r="U5720" s="6"/>
      <c r="V5720" s="6"/>
      <c r="W5720" s="160"/>
      <c r="X5720" s="160"/>
      <c r="Y5720" s="160"/>
      <c r="Z5720" s="160"/>
      <c r="AA5720" s="160"/>
      <c r="AB5720" s="160"/>
      <c r="AC5720" s="160"/>
      <c r="AD5720" s="160"/>
      <c r="AE5720" s="160"/>
      <c r="AF5720" s="160"/>
      <c r="AG5720" s="160"/>
      <c r="AH5720" s="160"/>
      <c r="AI5720" s="160"/>
      <c r="AJ5720" s="160"/>
      <c r="AK5720" s="160"/>
      <c r="AL5720" s="160"/>
      <c r="AM5720" s="160"/>
      <c r="AN5720" s="160"/>
      <c r="AO5720" s="160"/>
      <c r="AP5720" s="160"/>
      <c r="AQ5720" s="160"/>
      <c r="AR5720" s="160"/>
      <c r="AS5720" s="160"/>
      <c r="AT5720" s="160"/>
    </row>
    <row r="5721" spans="1:46" x14ac:dyDescent="0.25">
      <c r="A5721" s="79"/>
      <c r="J5721" s="6">
        <v>3</v>
      </c>
      <c r="K5721" s="6"/>
      <c r="L5721" s="6"/>
      <c r="M5721" s="6"/>
      <c r="N5721" s="6"/>
      <c r="O5721" s="6"/>
      <c r="P5721" s="6"/>
      <c r="Q5721" s="6"/>
      <c r="R5721" s="6"/>
      <c r="S5721" s="6"/>
      <c r="T5721" s="6"/>
      <c r="U5721" s="6"/>
      <c r="V5721" s="6"/>
      <c r="W5721" s="160"/>
      <c r="X5721" s="160"/>
      <c r="Y5721" s="160"/>
      <c r="Z5721" s="160"/>
      <c r="AA5721" s="160"/>
      <c r="AB5721" s="160"/>
      <c r="AC5721" s="160"/>
      <c r="AD5721" s="160"/>
      <c r="AE5721" s="160"/>
      <c r="AF5721" s="160"/>
      <c r="AG5721" s="160"/>
      <c r="AH5721" s="160"/>
      <c r="AI5721" s="160"/>
      <c r="AJ5721" s="160"/>
      <c r="AK5721" s="160"/>
      <c r="AL5721" s="160"/>
      <c r="AM5721" s="160"/>
      <c r="AN5721" s="160"/>
      <c r="AO5721" s="160"/>
      <c r="AP5721" s="160"/>
      <c r="AQ5721" s="160"/>
      <c r="AR5721" s="160"/>
      <c r="AS5721" s="160"/>
      <c r="AT5721" s="160"/>
    </row>
    <row r="5722" spans="1:46" x14ac:dyDescent="0.25">
      <c r="J5722" s="6">
        <v>4</v>
      </c>
      <c r="K5722" s="6"/>
      <c r="L5722" s="6"/>
      <c r="M5722" s="6"/>
      <c r="N5722" s="6"/>
      <c r="O5722" s="6"/>
      <c r="P5722" s="6"/>
      <c r="Q5722" s="6"/>
      <c r="R5722" s="6"/>
      <c r="S5722" s="6"/>
      <c r="T5722" s="6"/>
      <c r="U5722" s="6"/>
      <c r="V5722" s="6"/>
      <c r="W5722" s="160"/>
      <c r="X5722" s="160"/>
      <c r="Y5722" s="160"/>
      <c r="Z5722" s="160"/>
      <c r="AA5722" s="160"/>
      <c r="AB5722" s="160"/>
      <c r="AC5722" s="160"/>
      <c r="AD5722" s="160"/>
      <c r="AE5722" s="160"/>
      <c r="AF5722" s="160"/>
      <c r="AG5722" s="160"/>
      <c r="AH5722" s="160"/>
      <c r="AI5722" s="160"/>
      <c r="AJ5722" s="160"/>
      <c r="AK5722" s="160"/>
      <c r="AL5722" s="160"/>
      <c r="AM5722" s="160"/>
      <c r="AN5722" s="160"/>
      <c r="AO5722" s="160"/>
      <c r="AP5722" s="160"/>
      <c r="AQ5722" s="160"/>
      <c r="AR5722" s="160"/>
      <c r="AS5722" s="160"/>
      <c r="AT5722" s="160"/>
    </row>
    <row r="5723" spans="1:46" x14ac:dyDescent="0.25">
      <c r="A5723" s="80"/>
      <c r="J5723" s="6">
        <v>5</v>
      </c>
      <c r="K5723" s="6"/>
      <c r="L5723" s="6"/>
      <c r="M5723" s="6"/>
      <c r="N5723" s="6"/>
      <c r="O5723" s="6"/>
      <c r="P5723" s="6"/>
      <c r="Q5723" s="6"/>
      <c r="R5723" s="6"/>
      <c r="S5723" s="6"/>
      <c r="T5723" s="6"/>
      <c r="U5723" s="6"/>
      <c r="V5723" s="6"/>
      <c r="W5723" s="160"/>
      <c r="X5723" s="160"/>
      <c r="Y5723" s="160"/>
      <c r="Z5723" s="160"/>
      <c r="AA5723" s="160"/>
      <c r="AB5723" s="160"/>
      <c r="AC5723" s="160"/>
      <c r="AD5723" s="160"/>
      <c r="AE5723" s="160"/>
      <c r="AF5723" s="160"/>
      <c r="AG5723" s="160"/>
      <c r="AH5723" s="160"/>
      <c r="AI5723" s="160"/>
      <c r="AJ5723" s="160"/>
      <c r="AK5723" s="160"/>
      <c r="AL5723" s="160"/>
      <c r="AM5723" s="160"/>
      <c r="AN5723" s="160"/>
      <c r="AO5723" s="160"/>
      <c r="AP5723" s="160"/>
      <c r="AQ5723" s="160"/>
      <c r="AR5723" s="160"/>
      <c r="AS5723" s="160"/>
      <c r="AT5723" s="160"/>
    </row>
    <row r="5724" spans="1:46" ht="31.5" x14ac:dyDescent="0.25">
      <c r="A5724" s="64" t="s">
        <v>590</v>
      </c>
      <c r="J5724" s="6">
        <v>6</v>
      </c>
      <c r="K5724" s="6"/>
      <c r="L5724" s="6"/>
      <c r="M5724" s="6"/>
      <c r="N5724" s="6"/>
      <c r="O5724" s="6"/>
      <c r="P5724" s="6"/>
      <c r="Q5724" s="6"/>
      <c r="R5724" s="6"/>
      <c r="S5724" s="6"/>
      <c r="T5724" s="6"/>
      <c r="U5724" s="6"/>
      <c r="V5724" s="6"/>
      <c r="W5724" s="160"/>
      <c r="X5724" s="160"/>
      <c r="Y5724" s="160"/>
      <c r="Z5724" s="160"/>
      <c r="AA5724" s="160"/>
      <c r="AB5724" s="160"/>
      <c r="AC5724" s="160"/>
      <c r="AD5724" s="160"/>
      <c r="AE5724" s="160"/>
      <c r="AF5724" s="160"/>
      <c r="AG5724" s="160"/>
      <c r="AH5724" s="160"/>
      <c r="AI5724" s="160"/>
      <c r="AJ5724" s="160"/>
      <c r="AK5724" s="160"/>
      <c r="AL5724" s="160"/>
      <c r="AM5724" s="160"/>
      <c r="AN5724" s="160"/>
      <c r="AO5724" s="160"/>
      <c r="AP5724" s="160"/>
      <c r="AQ5724" s="160"/>
      <c r="AR5724" s="160"/>
      <c r="AS5724" s="160"/>
      <c r="AT5724" s="160"/>
    </row>
    <row r="5725" spans="1:46" x14ac:dyDescent="0.25">
      <c r="A5725" s="79"/>
      <c r="J5725" s="6">
        <v>7</v>
      </c>
      <c r="K5725" s="6"/>
      <c r="L5725" s="6"/>
      <c r="M5725" s="6"/>
      <c r="N5725" s="6"/>
      <c r="O5725" s="6"/>
      <c r="P5725" s="6"/>
      <c r="Q5725" s="6"/>
      <c r="R5725" s="6"/>
      <c r="S5725" s="6"/>
      <c r="T5725" s="6"/>
      <c r="U5725" s="6"/>
      <c r="V5725" s="6"/>
    </row>
    <row r="5726" spans="1:46" ht="25.5" x14ac:dyDescent="0.25">
      <c r="A5726" s="81" t="s">
        <v>595</v>
      </c>
      <c r="J5726" s="6">
        <v>8</v>
      </c>
      <c r="K5726" s="6"/>
      <c r="L5726" s="6"/>
      <c r="M5726" s="6"/>
      <c r="N5726" s="6"/>
      <c r="O5726" s="6"/>
      <c r="P5726" s="6"/>
      <c r="Q5726" s="6"/>
      <c r="R5726" s="6"/>
      <c r="S5726" s="6"/>
      <c r="T5726" s="6"/>
      <c r="U5726" s="6"/>
      <c r="V5726" s="6"/>
    </row>
    <row r="5727" spans="1:46" x14ac:dyDescent="0.25">
      <c r="A5727" s="81"/>
      <c r="J5727" s="6">
        <v>9</v>
      </c>
      <c r="K5727" s="6"/>
      <c r="L5727" s="6"/>
      <c r="M5727" s="6"/>
      <c r="N5727" s="6"/>
      <c r="O5727" s="6"/>
      <c r="P5727" s="6"/>
      <c r="Q5727" s="6"/>
      <c r="R5727" s="6"/>
      <c r="S5727" s="6"/>
      <c r="T5727" s="6"/>
      <c r="U5727" s="6"/>
      <c r="V5727" s="6"/>
    </row>
    <row r="5728" spans="1:46" x14ac:dyDescent="0.25">
      <c r="A5728" s="65"/>
      <c r="J5728" s="6">
        <v>10</v>
      </c>
      <c r="K5728" s="6"/>
      <c r="L5728" s="6"/>
      <c r="M5728" s="6"/>
      <c r="N5728" s="6"/>
      <c r="O5728" s="6"/>
      <c r="P5728" s="6"/>
      <c r="Q5728" s="6"/>
      <c r="R5728" s="6"/>
      <c r="S5728" s="6"/>
      <c r="T5728" s="6"/>
      <c r="U5728" s="6"/>
      <c r="V5728" s="6"/>
    </row>
    <row r="5729" spans="1:22" x14ac:dyDescent="0.25">
      <c r="A5729" s="65"/>
      <c r="J5729" s="6">
        <v>11</v>
      </c>
      <c r="K5729" s="6"/>
      <c r="L5729" s="6"/>
      <c r="M5729" s="6"/>
      <c r="N5729" s="6"/>
      <c r="O5729" s="6"/>
      <c r="P5729" s="6"/>
      <c r="Q5729" s="6"/>
      <c r="R5729" s="6"/>
      <c r="S5729" s="6"/>
      <c r="T5729" s="6"/>
      <c r="U5729" s="6"/>
      <c r="V5729" s="6"/>
    </row>
    <row r="5730" spans="1:22" x14ac:dyDescent="0.25">
      <c r="A5730" s="79"/>
      <c r="J5730" s="6">
        <v>12</v>
      </c>
      <c r="K5730" s="6"/>
      <c r="L5730" s="6"/>
      <c r="M5730" s="6"/>
      <c r="N5730" s="6"/>
      <c r="O5730" s="6"/>
      <c r="P5730" s="6"/>
      <c r="Q5730" s="6"/>
      <c r="R5730" s="6"/>
      <c r="S5730" s="6"/>
      <c r="T5730" s="6"/>
      <c r="U5730" s="6"/>
      <c r="V5730" s="6"/>
    </row>
    <row r="5731" spans="1:22" x14ac:dyDescent="0.25">
      <c r="A5731" s="79"/>
      <c r="J5731" s="6">
        <v>13</v>
      </c>
      <c r="K5731" s="6"/>
      <c r="L5731" s="6"/>
      <c r="M5731" s="6"/>
      <c r="N5731" s="6"/>
      <c r="O5731" s="6"/>
      <c r="P5731" s="6"/>
      <c r="Q5731" s="6"/>
      <c r="R5731" s="6"/>
      <c r="S5731" s="6"/>
      <c r="T5731" s="6"/>
      <c r="U5731" s="6"/>
      <c r="V5731" s="6"/>
    </row>
    <row r="5732" spans="1:22" x14ac:dyDescent="0.25">
      <c r="J5732" s="6">
        <v>14</v>
      </c>
      <c r="K5732" s="6"/>
      <c r="L5732" s="6"/>
      <c r="M5732" s="6"/>
      <c r="N5732" s="6"/>
      <c r="O5732" s="6"/>
      <c r="P5732" s="6"/>
      <c r="Q5732" s="6"/>
      <c r="R5732" s="6"/>
      <c r="S5732" s="6"/>
      <c r="T5732" s="6"/>
      <c r="U5732" s="6"/>
      <c r="V5732" s="6"/>
    </row>
    <row r="5733" spans="1:22" x14ac:dyDescent="0.25">
      <c r="A5733" s="80"/>
      <c r="J5733" s="6">
        <v>15</v>
      </c>
      <c r="K5733" s="6"/>
      <c r="L5733" s="6"/>
      <c r="M5733" s="6"/>
      <c r="N5733" s="6"/>
      <c r="O5733" s="6"/>
      <c r="P5733" s="6"/>
      <c r="Q5733" s="6"/>
      <c r="R5733" s="6"/>
      <c r="S5733" s="6"/>
      <c r="T5733" s="6"/>
      <c r="U5733" s="6"/>
      <c r="V5733" s="6"/>
    </row>
    <row r="5734" spans="1:22" ht="31.5" x14ac:dyDescent="0.25">
      <c r="A5734" s="64" t="s">
        <v>590</v>
      </c>
      <c r="J5734" s="6">
        <v>16</v>
      </c>
      <c r="K5734" s="6"/>
      <c r="L5734" s="6"/>
      <c r="M5734" s="6"/>
      <c r="N5734" s="6"/>
      <c r="O5734" s="6"/>
      <c r="P5734" s="6"/>
      <c r="Q5734" s="6"/>
      <c r="R5734" s="6"/>
      <c r="S5734" s="6"/>
      <c r="T5734" s="6"/>
      <c r="U5734" s="6"/>
      <c r="V5734" s="6"/>
    </row>
    <row r="5735" spans="1:22" x14ac:dyDescent="0.25">
      <c r="A5735" s="79"/>
      <c r="J5735" s="6">
        <v>17</v>
      </c>
      <c r="K5735" s="6"/>
      <c r="L5735" s="6"/>
      <c r="M5735" s="6"/>
      <c r="N5735" s="6"/>
      <c r="O5735" s="6"/>
      <c r="P5735" s="6"/>
      <c r="Q5735" s="6"/>
      <c r="R5735" s="6"/>
      <c r="S5735" s="6"/>
      <c r="T5735" s="6"/>
      <c r="U5735" s="6"/>
      <c r="V5735" s="6"/>
    </row>
    <row r="5736" spans="1:22" ht="25.5" x14ac:dyDescent="0.25">
      <c r="A5736" s="81" t="s">
        <v>595</v>
      </c>
      <c r="J5736" s="6">
        <v>18</v>
      </c>
      <c r="K5736" s="6"/>
      <c r="L5736" s="6"/>
      <c r="M5736" s="6"/>
      <c r="N5736" s="6"/>
      <c r="O5736" s="6"/>
      <c r="P5736" s="6"/>
      <c r="Q5736" s="6"/>
      <c r="R5736" s="6"/>
      <c r="S5736" s="6"/>
      <c r="T5736" s="6"/>
      <c r="U5736" s="6"/>
      <c r="V5736" s="6"/>
    </row>
    <row r="5737" spans="1:22" x14ac:dyDescent="0.25">
      <c r="A5737" s="81"/>
      <c r="J5737" s="6">
        <v>19</v>
      </c>
      <c r="K5737" s="6"/>
      <c r="L5737" s="6"/>
      <c r="M5737" s="6"/>
      <c r="N5737" s="6"/>
      <c r="O5737" s="6"/>
      <c r="P5737" s="6"/>
      <c r="Q5737" s="6"/>
      <c r="R5737" s="6"/>
      <c r="S5737" s="6"/>
      <c r="T5737" s="6"/>
      <c r="U5737" s="6"/>
      <c r="V5737" s="6"/>
    </row>
    <row r="5738" spans="1:22" ht="89.25" x14ac:dyDescent="0.25">
      <c r="A5738" s="81" t="s">
        <v>960</v>
      </c>
      <c r="J5738" s="6">
        <v>20</v>
      </c>
      <c r="K5738" s="6"/>
      <c r="L5738" s="6"/>
      <c r="M5738" s="6"/>
      <c r="N5738" s="6"/>
      <c r="O5738" s="6"/>
      <c r="P5738" s="6"/>
      <c r="Q5738" s="6"/>
      <c r="R5738" s="6"/>
      <c r="S5738" s="6"/>
      <c r="T5738" s="6"/>
      <c r="U5738" s="6"/>
      <c r="V5738" s="6"/>
    </row>
    <row r="5739" spans="1:22" x14ac:dyDescent="0.25">
      <c r="A5739" s="65"/>
      <c r="J5739" s="6">
        <v>21</v>
      </c>
      <c r="K5739" s="6"/>
      <c r="L5739" s="6"/>
      <c r="M5739" s="6"/>
      <c r="N5739" s="6"/>
      <c r="O5739" s="6"/>
      <c r="P5739" s="6"/>
      <c r="Q5739" s="6"/>
      <c r="R5739" s="6"/>
      <c r="S5739" s="6"/>
      <c r="T5739" s="6"/>
      <c r="U5739" s="6"/>
      <c r="V5739" s="6"/>
    </row>
    <row r="5740" spans="1:22" x14ac:dyDescent="0.25">
      <c r="A5740" s="65"/>
      <c r="J5740" s="6">
        <v>22</v>
      </c>
      <c r="K5740" s="6"/>
      <c r="L5740" s="6"/>
      <c r="M5740" s="6"/>
      <c r="N5740" s="6"/>
      <c r="O5740" s="6"/>
      <c r="P5740" s="6"/>
      <c r="Q5740" s="6"/>
      <c r="R5740" s="6"/>
      <c r="S5740" s="6"/>
      <c r="T5740" s="6"/>
      <c r="U5740" s="6"/>
      <c r="V5740" s="6"/>
    </row>
    <row r="5741" spans="1:22" ht="140.25" x14ac:dyDescent="0.25">
      <c r="A5741" s="96" t="s">
        <v>624</v>
      </c>
      <c r="B5741" s="97" t="s">
        <v>625</v>
      </c>
      <c r="J5741" s="6">
        <v>23</v>
      </c>
      <c r="K5741" s="6"/>
      <c r="L5741" s="6"/>
      <c r="M5741" s="6"/>
      <c r="N5741" s="6"/>
      <c r="O5741" s="6"/>
      <c r="P5741" s="6"/>
      <c r="Q5741" s="6"/>
      <c r="R5741" s="6"/>
      <c r="S5741" s="6"/>
      <c r="T5741" s="6"/>
      <c r="U5741" s="6"/>
      <c r="V5741" s="6"/>
    </row>
    <row r="5742" spans="1:22" ht="15.75" thickBot="1" x14ac:dyDescent="0.3">
      <c r="A5742" s="65"/>
      <c r="J5742" s="6">
        <v>24</v>
      </c>
      <c r="K5742" s="6"/>
      <c r="L5742" s="6"/>
      <c r="M5742" s="6"/>
      <c r="N5742" s="6"/>
      <c r="O5742" s="6"/>
      <c r="P5742" s="6"/>
      <c r="Q5742" s="6"/>
      <c r="R5742" s="6"/>
      <c r="S5742" s="6"/>
      <c r="T5742" s="6"/>
      <c r="U5742" s="6"/>
      <c r="V5742" s="6"/>
    </row>
    <row r="5743" spans="1:22" ht="15.75" thickBot="1" x14ac:dyDescent="0.3">
      <c r="A5743" s="88" t="s">
        <v>626</v>
      </c>
      <c r="B5743" s="89">
        <v>0.05</v>
      </c>
      <c r="J5743" s="6">
        <v>25</v>
      </c>
      <c r="K5743" s="6"/>
      <c r="L5743" s="6"/>
      <c r="M5743" s="6"/>
      <c r="N5743" s="6"/>
      <c r="O5743" s="6"/>
      <c r="P5743" s="6"/>
      <c r="Q5743" s="6"/>
      <c r="R5743" s="6"/>
      <c r="S5743" s="6"/>
      <c r="T5743" s="6"/>
      <c r="U5743" s="6"/>
      <c r="V5743" s="6"/>
    </row>
    <row r="5744" spans="1:22" ht="39" thickBot="1" x14ac:dyDescent="0.3">
      <c r="A5744" s="110" t="s">
        <v>627</v>
      </c>
      <c r="B5744" s="74">
        <v>18</v>
      </c>
      <c r="J5744" s="6">
        <v>26</v>
      </c>
      <c r="K5744" s="6"/>
      <c r="L5744" s="6"/>
      <c r="M5744" s="6"/>
      <c r="N5744" s="6"/>
      <c r="O5744" s="6"/>
      <c r="P5744" s="6"/>
      <c r="Q5744" s="6"/>
      <c r="R5744" s="6"/>
      <c r="S5744" s="6"/>
      <c r="T5744" s="6"/>
      <c r="U5744" s="6"/>
      <c r="V5744" s="6"/>
    </row>
    <row r="5745" spans="1:22" ht="39" thickBot="1" x14ac:dyDescent="0.3">
      <c r="A5745" s="110" t="s">
        <v>628</v>
      </c>
      <c r="B5745" s="74">
        <v>15.310739999999999</v>
      </c>
      <c r="J5745" s="6">
        <v>27</v>
      </c>
      <c r="K5745" s="6"/>
      <c r="L5745" s="6"/>
      <c r="M5745" s="6"/>
      <c r="N5745" s="6"/>
      <c r="O5745" s="6"/>
      <c r="P5745" s="6"/>
      <c r="Q5745" s="6"/>
      <c r="R5745" s="6"/>
      <c r="S5745" s="6"/>
      <c r="T5745" s="6"/>
      <c r="U5745" s="6"/>
      <c r="V5745" s="6"/>
    </row>
    <row r="5746" spans="1:22" ht="64.5" thickBot="1" x14ac:dyDescent="0.3">
      <c r="A5746" s="110" t="s">
        <v>629</v>
      </c>
      <c r="B5746" s="74">
        <v>2.97105</v>
      </c>
      <c r="J5746" s="6">
        <v>28</v>
      </c>
      <c r="K5746" s="6"/>
      <c r="L5746" s="6"/>
      <c r="M5746" s="6"/>
      <c r="N5746" s="6"/>
      <c r="O5746" s="6"/>
      <c r="P5746" s="6"/>
      <c r="Q5746" s="6"/>
      <c r="R5746" s="6"/>
      <c r="S5746" s="6"/>
      <c r="T5746" s="6"/>
      <c r="U5746" s="6"/>
      <c r="V5746" s="6"/>
    </row>
    <row r="5747" spans="1:22" ht="38.25" x14ac:dyDescent="0.25">
      <c r="A5747" s="109" t="s">
        <v>630</v>
      </c>
      <c r="B5747" s="78">
        <v>2.9062999999999999</v>
      </c>
      <c r="J5747" s="6">
        <v>29</v>
      </c>
      <c r="K5747" s="6"/>
      <c r="L5747" s="6"/>
      <c r="M5747" s="6"/>
      <c r="N5747" s="6"/>
      <c r="O5747" s="6"/>
      <c r="P5747" s="6"/>
      <c r="Q5747" s="6"/>
      <c r="R5747" s="6"/>
      <c r="S5747" s="6"/>
      <c r="T5747" s="6"/>
      <c r="U5747" s="6"/>
      <c r="V5747" s="6"/>
    </row>
    <row r="5748" spans="1:22" ht="15.75" thickBot="1" x14ac:dyDescent="0.3">
      <c r="A5748" s="65"/>
      <c r="J5748" s="6">
        <v>30</v>
      </c>
      <c r="K5748" s="6"/>
      <c r="L5748" s="6"/>
      <c r="M5748" s="6"/>
      <c r="N5748" s="6"/>
      <c r="O5748" s="6"/>
      <c r="P5748" s="6"/>
      <c r="Q5748" s="6"/>
      <c r="R5748" s="6"/>
      <c r="S5748" s="6"/>
      <c r="T5748" s="6"/>
      <c r="U5748" s="6"/>
      <c r="V5748" s="6"/>
    </row>
    <row r="5749" spans="1:22" x14ac:dyDescent="0.25">
      <c r="A5749" s="254" t="s">
        <v>631</v>
      </c>
      <c r="B5749" s="255"/>
      <c r="C5749" s="255"/>
      <c r="D5749" s="255"/>
      <c r="J5749" s="6">
        <v>31</v>
      </c>
      <c r="K5749" s="6"/>
      <c r="L5749" s="6"/>
      <c r="M5749" s="6"/>
      <c r="N5749" s="6"/>
      <c r="O5749" s="6"/>
      <c r="P5749" s="6"/>
      <c r="Q5749" s="6"/>
      <c r="R5749" s="6"/>
      <c r="S5749" s="6"/>
      <c r="T5749" s="6"/>
      <c r="U5749" s="6"/>
      <c r="V5749" s="6"/>
    </row>
    <row r="5750" spans="1:22" x14ac:dyDescent="0.25">
      <c r="A5750" s="262" t="s">
        <v>632</v>
      </c>
      <c r="B5750" s="263"/>
      <c r="C5750" s="263"/>
      <c r="D5750" s="263"/>
      <c r="J5750" s="6">
        <v>32</v>
      </c>
      <c r="K5750" s="6"/>
      <c r="L5750" s="6"/>
      <c r="M5750" s="6"/>
      <c r="N5750" s="6"/>
      <c r="O5750" s="6"/>
      <c r="P5750" s="6"/>
      <c r="Q5750" s="6"/>
      <c r="R5750" s="6"/>
      <c r="S5750" s="6"/>
      <c r="T5750" s="6"/>
      <c r="U5750" s="6"/>
      <c r="V5750" s="6"/>
    </row>
    <row r="5751" spans="1:22" ht="15.75" thickBot="1" x14ac:dyDescent="0.3">
      <c r="A5751" s="256" t="s">
        <v>633</v>
      </c>
      <c r="B5751" s="257"/>
      <c r="C5751" s="257"/>
      <c r="D5751" s="257"/>
      <c r="J5751" s="6">
        <v>33</v>
      </c>
      <c r="K5751" s="6"/>
      <c r="L5751" s="6"/>
      <c r="M5751" s="6"/>
      <c r="N5751" s="6"/>
      <c r="O5751" s="6"/>
      <c r="P5751" s="6"/>
      <c r="Q5751" s="6"/>
      <c r="R5751" s="6"/>
      <c r="S5751" s="6"/>
      <c r="T5751" s="6"/>
      <c r="U5751" s="6"/>
      <c r="V5751" s="6"/>
    </row>
    <row r="5752" spans="1:22" ht="27" thickBot="1" x14ac:dyDescent="0.3">
      <c r="A5752" s="98" t="s">
        <v>634</v>
      </c>
      <c r="B5752" s="83" t="s">
        <v>635</v>
      </c>
      <c r="C5752" s="83" t="s">
        <v>566</v>
      </c>
      <c r="D5752" s="85" t="s">
        <v>592</v>
      </c>
      <c r="K5752" s="121" t="s">
        <v>1123</v>
      </c>
      <c r="L5752" s="121" t="s">
        <v>1124</v>
      </c>
      <c r="M5752" s="121" t="str">
        <f>A5738</f>
        <v>Prueba del rango estudentizado de Tukey (HSD) para LFPCM2</v>
      </c>
      <c r="N5752" s="120"/>
      <c r="S5752" s="122" t="str">
        <f>K5752</f>
        <v>Factor</v>
      </c>
      <c r="T5752" s="122" t="str">
        <f>L5752</f>
        <v>Nivel</v>
      </c>
      <c r="U5752" s="114"/>
      <c r="V5752" s="123"/>
    </row>
    <row r="5753" spans="1:22" ht="16.5" thickBot="1" x14ac:dyDescent="0.3">
      <c r="A5753" s="99" t="s">
        <v>592</v>
      </c>
      <c r="B5753" s="68">
        <v>75.855999999999995</v>
      </c>
      <c r="C5753" s="68">
        <v>16</v>
      </c>
      <c r="D5753" s="86" t="s">
        <v>47</v>
      </c>
      <c r="J5753" s="6"/>
      <c r="K5753" s="228" t="s">
        <v>1125</v>
      </c>
      <c r="L5753" s="124" t="str">
        <f>D5753</f>
        <v>Sin</v>
      </c>
      <c r="M5753" s="125">
        <f>B5753</f>
        <v>75.855999999999995</v>
      </c>
      <c r="N5753" s="125" t="str">
        <f>A5753</f>
        <v>A</v>
      </c>
      <c r="S5753" s="230" t="str">
        <f>K5753</f>
        <v>Enmienda (A)</v>
      </c>
      <c r="T5753" s="126" t="str">
        <f>L5753</f>
        <v>Sin</v>
      </c>
      <c r="U5753" s="127">
        <f>M5753</f>
        <v>75.855999999999995</v>
      </c>
      <c r="V5753" s="128" t="str">
        <f>N5753</f>
        <v>A</v>
      </c>
    </row>
    <row r="5754" spans="1:22" ht="16.5" thickBot="1" x14ac:dyDescent="0.3">
      <c r="A5754" s="99" t="s">
        <v>592</v>
      </c>
      <c r="B5754" s="68"/>
      <c r="C5754" s="68"/>
      <c r="D5754" s="86"/>
      <c r="J5754" s="6"/>
      <c r="K5754" s="229"/>
      <c r="L5754" s="124" t="str">
        <f>D5755</f>
        <v>Con</v>
      </c>
      <c r="M5754" s="125">
        <f>B5755</f>
        <v>75.843000000000004</v>
      </c>
      <c r="N5754" s="125" t="str">
        <f>A5755</f>
        <v>A</v>
      </c>
      <c r="S5754" s="227"/>
      <c r="T5754" s="129" t="str">
        <f>L5754</f>
        <v>Con</v>
      </c>
      <c r="U5754" s="130">
        <f>M5754</f>
        <v>75.843000000000004</v>
      </c>
      <c r="V5754" s="131" t="str">
        <f>N5754</f>
        <v>A</v>
      </c>
    </row>
    <row r="5755" spans="1:22" x14ac:dyDescent="0.25">
      <c r="A5755" s="100" t="s">
        <v>592</v>
      </c>
      <c r="B5755" s="77">
        <v>75.843000000000004</v>
      </c>
      <c r="C5755" s="77">
        <v>16</v>
      </c>
      <c r="D5755" s="87" t="s">
        <v>45</v>
      </c>
      <c r="J5755" s="6">
        <v>1</v>
      </c>
      <c r="K5755" s="6"/>
      <c r="L5755" s="6"/>
      <c r="M5755" s="6"/>
      <c r="N5755" s="6"/>
      <c r="O5755" s="6"/>
      <c r="P5755" s="6"/>
      <c r="Q5755" s="6"/>
      <c r="R5755" s="6"/>
      <c r="S5755" s="6"/>
      <c r="T5755" s="6"/>
      <c r="U5755" s="6"/>
      <c r="V5755" s="6"/>
    </row>
    <row r="5756" spans="1:22" x14ac:dyDescent="0.25">
      <c r="A5756" s="79"/>
      <c r="J5756" s="6">
        <v>2</v>
      </c>
      <c r="K5756" s="6"/>
      <c r="L5756" s="6"/>
      <c r="M5756" s="6"/>
      <c r="N5756" s="6"/>
      <c r="O5756" s="6"/>
      <c r="P5756" s="6"/>
      <c r="Q5756" s="6"/>
      <c r="R5756" s="6"/>
      <c r="S5756" s="6"/>
      <c r="T5756" s="6"/>
      <c r="U5756" s="6"/>
      <c r="V5756" s="6"/>
    </row>
    <row r="5757" spans="1:22" x14ac:dyDescent="0.25">
      <c r="A5757" s="79"/>
      <c r="J5757" s="6">
        <v>3</v>
      </c>
      <c r="K5757" s="6"/>
      <c r="L5757" s="6"/>
      <c r="M5757" s="6"/>
      <c r="N5757" s="6"/>
      <c r="O5757" s="6"/>
      <c r="P5757" s="6"/>
      <c r="Q5757" s="6"/>
      <c r="R5757" s="6"/>
      <c r="S5757" s="6"/>
      <c r="T5757" s="6"/>
      <c r="U5757" s="6"/>
      <c r="V5757" s="6"/>
    </row>
    <row r="5758" spans="1:22" x14ac:dyDescent="0.25">
      <c r="J5758" s="6">
        <v>4</v>
      </c>
      <c r="K5758" s="6"/>
      <c r="L5758" s="6"/>
      <c r="M5758" s="6"/>
      <c r="N5758" s="6"/>
      <c r="O5758" s="6"/>
      <c r="P5758" s="6"/>
      <c r="Q5758" s="6"/>
      <c r="R5758" s="6"/>
      <c r="S5758" s="6"/>
      <c r="T5758" s="6"/>
      <c r="U5758" s="6"/>
      <c r="V5758" s="6"/>
    </row>
    <row r="5759" spans="1:22" x14ac:dyDescent="0.25">
      <c r="A5759" s="80"/>
      <c r="J5759" s="6">
        <v>5</v>
      </c>
      <c r="K5759" s="6"/>
      <c r="L5759" s="6"/>
      <c r="M5759" s="6"/>
      <c r="N5759" s="6"/>
      <c r="O5759" s="6"/>
      <c r="P5759" s="6"/>
      <c r="Q5759" s="6"/>
      <c r="R5759" s="6"/>
      <c r="S5759" s="6"/>
      <c r="T5759" s="6"/>
      <c r="U5759" s="6"/>
      <c r="V5759" s="6"/>
    </row>
    <row r="5760" spans="1:22" ht="31.5" x14ac:dyDescent="0.25">
      <c r="A5760" s="64" t="s">
        <v>590</v>
      </c>
      <c r="J5760" s="6">
        <v>6</v>
      </c>
      <c r="K5760" s="6"/>
      <c r="L5760" s="6"/>
      <c r="M5760" s="6"/>
      <c r="N5760" s="6"/>
      <c r="O5760" s="6"/>
      <c r="P5760" s="6"/>
      <c r="Q5760" s="6"/>
      <c r="R5760" s="6"/>
      <c r="S5760" s="6"/>
      <c r="T5760" s="6"/>
      <c r="U5760" s="6"/>
      <c r="V5760" s="6"/>
    </row>
    <row r="5761" spans="1:22" x14ac:dyDescent="0.25">
      <c r="A5761" s="79"/>
      <c r="J5761" s="6">
        <v>7</v>
      </c>
      <c r="K5761" s="6"/>
      <c r="L5761" s="6"/>
      <c r="M5761" s="6"/>
      <c r="N5761" s="6"/>
      <c r="O5761" s="6"/>
      <c r="P5761" s="6"/>
      <c r="Q5761" s="6"/>
      <c r="R5761" s="6"/>
      <c r="S5761" s="6"/>
      <c r="T5761" s="6"/>
      <c r="U5761" s="6"/>
      <c r="V5761" s="6"/>
    </row>
    <row r="5762" spans="1:22" ht="25.5" x14ac:dyDescent="0.25">
      <c r="A5762" s="81" t="s">
        <v>595</v>
      </c>
      <c r="J5762" s="6">
        <v>8</v>
      </c>
      <c r="K5762" s="6"/>
      <c r="L5762" s="6"/>
      <c r="M5762" s="6"/>
      <c r="N5762" s="6"/>
      <c r="O5762" s="6"/>
      <c r="P5762" s="6"/>
      <c r="Q5762" s="6"/>
      <c r="R5762" s="6"/>
      <c r="S5762" s="6"/>
      <c r="T5762" s="6"/>
      <c r="U5762" s="6"/>
      <c r="V5762" s="6"/>
    </row>
    <row r="5763" spans="1:22" x14ac:dyDescent="0.25">
      <c r="A5763" s="81"/>
      <c r="J5763" s="6">
        <v>9</v>
      </c>
      <c r="K5763" s="6"/>
      <c r="L5763" s="6"/>
      <c r="M5763" s="6"/>
      <c r="N5763" s="6"/>
      <c r="O5763" s="6"/>
      <c r="P5763" s="6"/>
      <c r="Q5763" s="6"/>
      <c r="R5763" s="6"/>
      <c r="S5763" s="6"/>
      <c r="T5763" s="6"/>
      <c r="U5763" s="6"/>
      <c r="V5763" s="6"/>
    </row>
    <row r="5764" spans="1:22" x14ac:dyDescent="0.25">
      <c r="A5764" s="65"/>
      <c r="J5764" s="6">
        <v>10</v>
      </c>
      <c r="K5764" s="6"/>
      <c r="L5764" s="6"/>
      <c r="M5764" s="6"/>
      <c r="N5764" s="6"/>
      <c r="O5764" s="6"/>
      <c r="P5764" s="6"/>
      <c r="Q5764" s="6"/>
      <c r="R5764" s="6"/>
      <c r="S5764" s="6"/>
      <c r="T5764" s="6"/>
      <c r="U5764" s="6"/>
      <c r="V5764" s="6"/>
    </row>
    <row r="5765" spans="1:22" x14ac:dyDescent="0.25">
      <c r="A5765" s="65"/>
      <c r="J5765" s="6">
        <v>11</v>
      </c>
      <c r="K5765" s="6"/>
      <c r="L5765" s="6"/>
      <c r="M5765" s="6"/>
      <c r="N5765" s="6"/>
      <c r="O5765" s="6"/>
      <c r="P5765" s="6"/>
      <c r="Q5765" s="6"/>
      <c r="R5765" s="6"/>
      <c r="S5765" s="6"/>
      <c r="T5765" s="6"/>
      <c r="U5765" s="6"/>
      <c r="V5765" s="6"/>
    </row>
    <row r="5766" spans="1:22" x14ac:dyDescent="0.25">
      <c r="A5766" s="79"/>
      <c r="J5766" s="6">
        <v>12</v>
      </c>
      <c r="K5766" s="6"/>
      <c r="L5766" s="6"/>
      <c r="M5766" s="6"/>
      <c r="N5766" s="6"/>
      <c r="O5766" s="6"/>
      <c r="P5766" s="6"/>
      <c r="Q5766" s="6"/>
      <c r="R5766" s="6"/>
      <c r="S5766" s="6"/>
      <c r="T5766" s="6"/>
      <c r="U5766" s="6"/>
      <c r="V5766" s="6"/>
    </row>
    <row r="5767" spans="1:22" x14ac:dyDescent="0.25">
      <c r="A5767" s="79"/>
      <c r="J5767" s="6">
        <v>13</v>
      </c>
      <c r="K5767" s="6"/>
      <c r="L5767" s="6"/>
      <c r="M5767" s="6"/>
      <c r="N5767" s="6"/>
      <c r="O5767" s="6"/>
      <c r="P5767" s="6"/>
      <c r="Q5767" s="6"/>
      <c r="R5767" s="6"/>
      <c r="S5767" s="6"/>
      <c r="T5767" s="6"/>
      <c r="U5767" s="6"/>
      <c r="V5767" s="6"/>
    </row>
    <row r="5768" spans="1:22" x14ac:dyDescent="0.25">
      <c r="J5768" s="6">
        <v>14</v>
      </c>
      <c r="K5768" s="6"/>
      <c r="L5768" s="6"/>
      <c r="M5768" s="6"/>
      <c r="N5768" s="6"/>
      <c r="O5768" s="6"/>
      <c r="P5768" s="6"/>
      <c r="Q5768" s="6"/>
      <c r="R5768" s="6"/>
      <c r="S5768" s="6"/>
      <c r="T5768" s="6"/>
      <c r="U5768" s="6"/>
      <c r="V5768" s="6"/>
    </row>
    <row r="5769" spans="1:22" x14ac:dyDescent="0.25">
      <c r="A5769" s="80"/>
      <c r="J5769" s="6">
        <v>15</v>
      </c>
      <c r="K5769" s="6"/>
      <c r="L5769" s="6"/>
      <c r="M5769" s="6"/>
      <c r="N5769" s="6"/>
      <c r="O5769" s="6"/>
      <c r="P5769" s="6"/>
      <c r="Q5769" s="6"/>
      <c r="R5769" s="6"/>
      <c r="S5769" s="6"/>
      <c r="T5769" s="6"/>
      <c r="U5769" s="6"/>
      <c r="V5769" s="6"/>
    </row>
    <row r="5770" spans="1:22" ht="31.5" x14ac:dyDescent="0.25">
      <c r="A5770" s="64" t="s">
        <v>590</v>
      </c>
      <c r="J5770" s="6">
        <v>16</v>
      </c>
      <c r="K5770" s="6"/>
      <c r="L5770" s="6"/>
      <c r="M5770" s="6"/>
      <c r="N5770" s="6"/>
      <c r="O5770" s="6"/>
      <c r="P5770" s="6"/>
      <c r="Q5770" s="6"/>
      <c r="R5770" s="6"/>
      <c r="S5770" s="6"/>
      <c r="T5770" s="6"/>
      <c r="U5770" s="6"/>
      <c r="V5770" s="6"/>
    </row>
    <row r="5771" spans="1:22" x14ac:dyDescent="0.25">
      <c r="A5771" s="79"/>
      <c r="J5771" s="6">
        <v>17</v>
      </c>
      <c r="K5771" s="6"/>
      <c r="L5771" s="6"/>
      <c r="M5771" s="6"/>
      <c r="N5771" s="6"/>
      <c r="O5771" s="6"/>
      <c r="P5771" s="6"/>
      <c r="Q5771" s="6"/>
      <c r="R5771" s="6"/>
      <c r="S5771" s="6"/>
      <c r="T5771" s="6"/>
      <c r="U5771" s="6"/>
      <c r="V5771" s="6"/>
    </row>
    <row r="5772" spans="1:22" ht="25.5" x14ac:dyDescent="0.25">
      <c r="A5772" s="81" t="s">
        <v>595</v>
      </c>
      <c r="J5772" s="6">
        <v>18</v>
      </c>
      <c r="K5772" s="6"/>
      <c r="L5772" s="6"/>
      <c r="M5772" s="6"/>
      <c r="N5772" s="6"/>
      <c r="O5772" s="6"/>
      <c r="P5772" s="6"/>
      <c r="Q5772" s="6"/>
      <c r="R5772" s="6"/>
      <c r="S5772" s="6"/>
      <c r="T5772" s="6"/>
      <c r="U5772" s="6"/>
      <c r="V5772" s="6"/>
    </row>
    <row r="5773" spans="1:22" x14ac:dyDescent="0.25">
      <c r="A5773" s="81"/>
      <c r="J5773" s="6">
        <v>19</v>
      </c>
      <c r="K5773" s="6"/>
      <c r="L5773" s="6"/>
      <c r="M5773" s="6"/>
      <c r="N5773" s="6"/>
      <c r="O5773" s="6"/>
      <c r="P5773" s="6"/>
      <c r="Q5773" s="6"/>
      <c r="R5773" s="6"/>
      <c r="S5773" s="6"/>
      <c r="T5773" s="6"/>
      <c r="U5773" s="6"/>
      <c r="V5773" s="6"/>
    </row>
    <row r="5774" spans="1:22" ht="89.25" x14ac:dyDescent="0.25">
      <c r="A5774" s="81" t="s">
        <v>961</v>
      </c>
      <c r="J5774" s="6">
        <v>20</v>
      </c>
      <c r="K5774" s="6"/>
      <c r="L5774" s="6"/>
      <c r="M5774" s="6"/>
      <c r="N5774" s="6"/>
      <c r="O5774" s="6"/>
      <c r="P5774" s="6"/>
      <c r="Q5774" s="6"/>
      <c r="R5774" s="6"/>
      <c r="S5774" s="6"/>
      <c r="T5774" s="6"/>
      <c r="U5774" s="6"/>
      <c r="V5774" s="6"/>
    </row>
    <row r="5775" spans="1:22" x14ac:dyDescent="0.25">
      <c r="A5775" s="65"/>
      <c r="J5775" s="6">
        <v>21</v>
      </c>
      <c r="K5775" s="6"/>
      <c r="L5775" s="6"/>
      <c r="M5775" s="6"/>
      <c r="N5775" s="6"/>
      <c r="O5775" s="6"/>
      <c r="P5775" s="6"/>
      <c r="Q5775" s="6"/>
      <c r="R5775" s="6"/>
      <c r="S5775" s="6"/>
      <c r="T5775" s="6"/>
      <c r="U5775" s="6"/>
      <c r="V5775" s="6"/>
    </row>
    <row r="5776" spans="1:22" x14ac:dyDescent="0.25">
      <c r="A5776" s="65"/>
      <c r="J5776" s="6">
        <v>22</v>
      </c>
      <c r="K5776" s="6"/>
      <c r="L5776" s="6"/>
      <c r="M5776" s="6"/>
      <c r="N5776" s="6"/>
      <c r="O5776" s="6"/>
      <c r="P5776" s="6"/>
      <c r="Q5776" s="6"/>
      <c r="R5776" s="6"/>
      <c r="S5776" s="6"/>
      <c r="T5776" s="6"/>
      <c r="U5776" s="6"/>
      <c r="V5776" s="6"/>
    </row>
    <row r="5777" spans="1:22" ht="140.25" x14ac:dyDescent="0.25">
      <c r="A5777" s="96" t="s">
        <v>624</v>
      </c>
      <c r="B5777" s="97" t="s">
        <v>625</v>
      </c>
      <c r="J5777" s="6">
        <v>23</v>
      </c>
      <c r="K5777" s="6"/>
      <c r="L5777" s="6"/>
      <c r="M5777" s="6"/>
      <c r="N5777" s="6"/>
      <c r="O5777" s="6"/>
      <c r="P5777" s="6"/>
      <c r="Q5777" s="6"/>
      <c r="R5777" s="6"/>
      <c r="S5777" s="6"/>
      <c r="T5777" s="6"/>
      <c r="U5777" s="6"/>
      <c r="V5777" s="6"/>
    </row>
    <row r="5778" spans="1:22" ht="15.75" thickBot="1" x14ac:dyDescent="0.3">
      <c r="A5778" s="65"/>
      <c r="J5778" s="6">
        <v>24</v>
      </c>
      <c r="K5778" s="6"/>
      <c r="L5778" s="6"/>
      <c r="M5778" s="6"/>
      <c r="N5778" s="6"/>
      <c r="O5778" s="6"/>
      <c r="P5778" s="6"/>
      <c r="Q5778" s="6"/>
      <c r="R5778" s="6"/>
      <c r="S5778" s="6"/>
      <c r="T5778" s="6"/>
      <c r="U5778" s="6"/>
      <c r="V5778" s="6"/>
    </row>
    <row r="5779" spans="1:22" ht="15.75" thickBot="1" x14ac:dyDescent="0.3">
      <c r="A5779" s="88" t="s">
        <v>626</v>
      </c>
      <c r="B5779" s="89">
        <v>0.05</v>
      </c>
      <c r="J5779" s="6">
        <v>25</v>
      </c>
      <c r="K5779" s="6"/>
      <c r="L5779" s="6"/>
      <c r="M5779" s="6"/>
      <c r="N5779" s="6"/>
      <c r="O5779" s="6"/>
      <c r="P5779" s="6"/>
      <c r="Q5779" s="6"/>
      <c r="R5779" s="6"/>
      <c r="S5779" s="6"/>
      <c r="T5779" s="6"/>
      <c r="U5779" s="6"/>
      <c r="V5779" s="6"/>
    </row>
    <row r="5780" spans="1:22" ht="39" thickBot="1" x14ac:dyDescent="0.3">
      <c r="A5780" s="110" t="s">
        <v>627</v>
      </c>
      <c r="B5780" s="74">
        <v>18</v>
      </c>
      <c r="J5780" s="6">
        <v>26</v>
      </c>
      <c r="K5780" s="6"/>
      <c r="L5780" s="6"/>
      <c r="M5780" s="6"/>
      <c r="N5780" s="6"/>
      <c r="O5780" s="6"/>
      <c r="P5780" s="6"/>
      <c r="Q5780" s="6"/>
      <c r="R5780" s="6"/>
      <c r="S5780" s="6"/>
      <c r="T5780" s="6"/>
      <c r="U5780" s="6"/>
      <c r="V5780" s="6"/>
    </row>
    <row r="5781" spans="1:22" ht="39" thickBot="1" x14ac:dyDescent="0.3">
      <c r="A5781" s="110" t="s">
        <v>628</v>
      </c>
      <c r="B5781" s="74">
        <v>36.063360000000003</v>
      </c>
      <c r="J5781" s="6">
        <v>27</v>
      </c>
      <c r="K5781" s="6"/>
      <c r="L5781" s="6"/>
      <c r="M5781" s="6"/>
      <c r="N5781" s="6"/>
      <c r="O5781" s="6"/>
      <c r="P5781" s="6"/>
      <c r="Q5781" s="6"/>
      <c r="R5781" s="6"/>
      <c r="S5781" s="6"/>
      <c r="T5781" s="6"/>
      <c r="U5781" s="6"/>
      <c r="V5781" s="6"/>
    </row>
    <row r="5782" spans="1:22" ht="64.5" thickBot="1" x14ac:dyDescent="0.3">
      <c r="A5782" s="110" t="s">
        <v>629</v>
      </c>
      <c r="B5782" s="74">
        <v>2.97105</v>
      </c>
      <c r="J5782" s="6">
        <v>28</v>
      </c>
      <c r="K5782" s="6"/>
      <c r="L5782" s="6"/>
      <c r="M5782" s="6"/>
      <c r="N5782" s="6"/>
      <c r="O5782" s="6"/>
      <c r="P5782" s="6"/>
      <c r="Q5782" s="6"/>
      <c r="R5782" s="6"/>
      <c r="S5782" s="6"/>
      <c r="T5782" s="6"/>
      <c r="U5782" s="6"/>
      <c r="V5782" s="6"/>
    </row>
    <row r="5783" spans="1:22" ht="38.25" x14ac:dyDescent="0.25">
      <c r="A5783" s="109" t="s">
        <v>630</v>
      </c>
      <c r="B5783" s="78">
        <v>4.4604999999999997</v>
      </c>
      <c r="J5783" s="6">
        <v>29</v>
      </c>
      <c r="K5783" s="6"/>
      <c r="L5783" s="6"/>
      <c r="M5783" s="6"/>
      <c r="N5783" s="6"/>
      <c r="O5783" s="6"/>
      <c r="P5783" s="6"/>
      <c r="Q5783" s="6"/>
      <c r="R5783" s="6"/>
      <c r="S5783" s="6"/>
      <c r="T5783" s="6"/>
      <c r="U5783" s="6"/>
      <c r="V5783" s="6"/>
    </row>
    <row r="5784" spans="1:22" ht="15.75" thickBot="1" x14ac:dyDescent="0.3">
      <c r="A5784" s="65"/>
      <c r="J5784" s="6">
        <v>30</v>
      </c>
      <c r="K5784" s="6"/>
      <c r="L5784" s="6"/>
      <c r="M5784" s="6"/>
      <c r="N5784" s="6"/>
      <c r="O5784" s="6"/>
      <c r="P5784" s="6"/>
      <c r="Q5784" s="6"/>
      <c r="R5784" s="6"/>
      <c r="S5784" s="6"/>
      <c r="T5784" s="6"/>
      <c r="U5784" s="6"/>
      <c r="V5784" s="6"/>
    </row>
    <row r="5785" spans="1:22" x14ac:dyDescent="0.25">
      <c r="A5785" s="254" t="s">
        <v>631</v>
      </c>
      <c r="B5785" s="255"/>
      <c r="C5785" s="255"/>
      <c r="D5785" s="255"/>
      <c r="J5785" s="6">
        <v>31</v>
      </c>
      <c r="K5785" s="6"/>
      <c r="L5785" s="6"/>
      <c r="M5785" s="6"/>
      <c r="N5785" s="6"/>
      <c r="O5785" s="6"/>
      <c r="P5785" s="6"/>
      <c r="Q5785" s="6"/>
      <c r="R5785" s="6"/>
      <c r="S5785" s="6"/>
      <c r="T5785" s="6"/>
      <c r="U5785" s="6"/>
      <c r="V5785" s="6"/>
    </row>
    <row r="5786" spans="1:22" x14ac:dyDescent="0.25">
      <c r="A5786" s="262" t="s">
        <v>632</v>
      </c>
      <c r="B5786" s="263"/>
      <c r="C5786" s="263"/>
      <c r="D5786" s="263"/>
      <c r="J5786" s="6">
        <v>32</v>
      </c>
      <c r="K5786" s="6"/>
      <c r="L5786" s="6"/>
      <c r="M5786" s="6"/>
      <c r="N5786" s="6"/>
      <c r="O5786" s="6"/>
      <c r="P5786" s="6"/>
      <c r="Q5786" s="6"/>
      <c r="R5786" s="6"/>
      <c r="S5786" s="6"/>
      <c r="T5786" s="6"/>
      <c r="U5786" s="6"/>
      <c r="V5786" s="6"/>
    </row>
    <row r="5787" spans="1:22" ht="15.75" thickBot="1" x14ac:dyDescent="0.3">
      <c r="A5787" s="256" t="s">
        <v>633</v>
      </c>
      <c r="B5787" s="257"/>
      <c r="C5787" s="257"/>
      <c r="D5787" s="257"/>
      <c r="J5787" s="6">
        <v>33</v>
      </c>
      <c r="K5787" s="6"/>
      <c r="L5787" s="6"/>
      <c r="M5787" s="6"/>
      <c r="N5787" s="6"/>
      <c r="O5787" s="6"/>
      <c r="P5787" s="6"/>
      <c r="Q5787" s="6"/>
      <c r="R5787" s="6"/>
      <c r="S5787" s="6"/>
      <c r="T5787" s="6"/>
      <c r="U5787" s="6"/>
      <c r="V5787" s="6"/>
    </row>
    <row r="5788" spans="1:22" ht="27" thickBot="1" x14ac:dyDescent="0.3">
      <c r="A5788" s="98" t="s">
        <v>634</v>
      </c>
      <c r="B5788" s="83" t="s">
        <v>635</v>
      </c>
      <c r="C5788" s="83" t="s">
        <v>566</v>
      </c>
      <c r="D5788" s="85" t="s">
        <v>592</v>
      </c>
      <c r="K5788" s="121" t="s">
        <v>1123</v>
      </c>
      <c r="L5788" s="121" t="s">
        <v>1124</v>
      </c>
      <c r="M5788" s="121" t="str">
        <f>A5774</f>
        <v>Prueba del rango estudentizado de Tukey (HSD) para LFPCM3</v>
      </c>
      <c r="N5788" s="120"/>
      <c r="S5788" s="122" t="str">
        <f>K5788</f>
        <v>Factor</v>
      </c>
      <c r="T5788" s="122" t="str">
        <f>L5788</f>
        <v>Nivel</v>
      </c>
      <c r="U5788" s="114"/>
      <c r="V5788" s="123"/>
    </row>
    <row r="5789" spans="1:22" ht="16.5" thickBot="1" x14ac:dyDescent="0.3">
      <c r="A5789" s="99" t="s">
        <v>592</v>
      </c>
      <c r="B5789" s="68">
        <v>74.260999999999996</v>
      </c>
      <c r="C5789" s="68">
        <v>16</v>
      </c>
      <c r="D5789" s="86" t="s">
        <v>45</v>
      </c>
      <c r="J5789" s="6"/>
      <c r="K5789" s="228" t="s">
        <v>1125</v>
      </c>
      <c r="L5789" s="124" t="str">
        <f>D5789</f>
        <v>Con</v>
      </c>
      <c r="M5789" s="125">
        <f>B5789</f>
        <v>74.260999999999996</v>
      </c>
      <c r="N5789" s="125" t="str">
        <f>A5789</f>
        <v>A</v>
      </c>
      <c r="S5789" s="230" t="str">
        <f>K5789</f>
        <v>Enmienda (A)</v>
      </c>
      <c r="T5789" s="126" t="str">
        <f>L5789</f>
        <v>Con</v>
      </c>
      <c r="U5789" s="127">
        <f>M5789</f>
        <v>74.260999999999996</v>
      </c>
      <c r="V5789" s="128" t="str">
        <f>N5789</f>
        <v>A</v>
      </c>
    </row>
    <row r="5790" spans="1:22" ht="16.5" thickBot="1" x14ac:dyDescent="0.3">
      <c r="A5790" s="99" t="s">
        <v>592</v>
      </c>
      <c r="B5790" s="68"/>
      <c r="C5790" s="68"/>
      <c r="D5790" s="86"/>
      <c r="J5790" s="6"/>
      <c r="K5790" s="229"/>
      <c r="L5790" s="124" t="str">
        <f>D5791</f>
        <v>Sin</v>
      </c>
      <c r="M5790" s="125">
        <f>B5791</f>
        <v>72.742999999999995</v>
      </c>
      <c r="N5790" s="125" t="str">
        <f>A5791</f>
        <v>A</v>
      </c>
      <c r="S5790" s="227"/>
      <c r="T5790" s="129" t="str">
        <f>L5790</f>
        <v>Sin</v>
      </c>
      <c r="U5790" s="130">
        <f>M5790</f>
        <v>72.742999999999995</v>
      </c>
      <c r="V5790" s="131" t="str">
        <f>N5790</f>
        <v>A</v>
      </c>
    </row>
    <row r="5791" spans="1:22" x14ac:dyDescent="0.25">
      <c r="A5791" s="100" t="s">
        <v>592</v>
      </c>
      <c r="B5791" s="77">
        <v>72.742999999999995</v>
      </c>
      <c r="C5791" s="77">
        <v>16</v>
      </c>
      <c r="D5791" s="87" t="s">
        <v>47</v>
      </c>
      <c r="J5791" s="6">
        <v>1</v>
      </c>
      <c r="K5791" s="6"/>
      <c r="L5791" s="6"/>
      <c r="M5791" s="6"/>
      <c r="N5791" s="6"/>
      <c r="O5791" s="6"/>
      <c r="P5791" s="6"/>
      <c r="Q5791" s="6"/>
      <c r="R5791" s="6"/>
      <c r="S5791" s="6"/>
      <c r="T5791" s="6"/>
      <c r="U5791" s="6"/>
      <c r="V5791" s="6"/>
    </row>
    <row r="5792" spans="1:22" x14ac:dyDescent="0.25">
      <c r="A5792" s="79"/>
      <c r="J5792" s="6">
        <v>2</v>
      </c>
      <c r="K5792" s="6"/>
      <c r="L5792" s="6"/>
      <c r="M5792" s="6"/>
      <c r="N5792" s="6"/>
      <c r="O5792" s="6"/>
      <c r="P5792" s="6"/>
      <c r="Q5792" s="6"/>
      <c r="R5792" s="6"/>
      <c r="S5792" s="6"/>
      <c r="T5792" s="6"/>
      <c r="U5792" s="6"/>
      <c r="V5792" s="6"/>
    </row>
    <row r="5793" spans="1:22" x14ac:dyDescent="0.25">
      <c r="A5793" s="79"/>
      <c r="J5793" s="6">
        <v>3</v>
      </c>
      <c r="K5793" s="6"/>
      <c r="L5793" s="6"/>
      <c r="M5793" s="6"/>
      <c r="N5793" s="6"/>
      <c r="O5793" s="6"/>
      <c r="P5793" s="6"/>
      <c r="Q5793" s="6"/>
      <c r="R5793" s="6"/>
      <c r="S5793" s="6"/>
      <c r="T5793" s="6"/>
      <c r="U5793" s="6"/>
      <c r="V5793" s="6"/>
    </row>
    <row r="5794" spans="1:22" x14ac:dyDescent="0.25">
      <c r="J5794" s="6">
        <v>4</v>
      </c>
      <c r="K5794" s="6"/>
      <c r="L5794" s="6"/>
      <c r="M5794" s="6"/>
      <c r="N5794" s="6"/>
      <c r="O5794" s="6"/>
      <c r="P5794" s="6"/>
      <c r="Q5794" s="6"/>
      <c r="R5794" s="6"/>
      <c r="S5794" s="6"/>
      <c r="T5794" s="6"/>
      <c r="U5794" s="6"/>
      <c r="V5794" s="6"/>
    </row>
    <row r="5795" spans="1:22" x14ac:dyDescent="0.25">
      <c r="A5795" s="80"/>
      <c r="J5795" s="6">
        <v>5</v>
      </c>
      <c r="K5795" s="6"/>
      <c r="L5795" s="6"/>
      <c r="M5795" s="6"/>
      <c r="N5795" s="6"/>
      <c r="O5795" s="6"/>
      <c r="P5795" s="6"/>
      <c r="Q5795" s="6"/>
      <c r="R5795" s="6"/>
      <c r="S5795" s="6"/>
      <c r="T5795" s="6"/>
      <c r="U5795" s="6"/>
      <c r="V5795" s="6"/>
    </row>
    <row r="5796" spans="1:22" ht="31.5" x14ac:dyDescent="0.25">
      <c r="A5796" s="64" t="s">
        <v>590</v>
      </c>
      <c r="J5796" s="6">
        <v>6</v>
      </c>
      <c r="K5796" s="6"/>
      <c r="L5796" s="6"/>
      <c r="M5796" s="6"/>
      <c r="N5796" s="6"/>
      <c r="O5796" s="6"/>
      <c r="P5796" s="6"/>
      <c r="Q5796" s="6"/>
      <c r="R5796" s="6"/>
      <c r="S5796" s="6"/>
      <c r="T5796" s="6"/>
      <c r="U5796" s="6"/>
      <c r="V5796" s="6"/>
    </row>
    <row r="5797" spans="1:22" x14ac:dyDescent="0.25">
      <c r="A5797" s="79"/>
      <c r="J5797" s="6">
        <v>7</v>
      </c>
      <c r="K5797" s="6"/>
      <c r="L5797" s="6"/>
      <c r="M5797" s="6"/>
      <c r="N5797" s="6"/>
      <c r="O5797" s="6"/>
      <c r="P5797" s="6"/>
      <c r="Q5797" s="6"/>
      <c r="R5797" s="6"/>
      <c r="S5797" s="6"/>
      <c r="T5797" s="6"/>
      <c r="U5797" s="6"/>
      <c r="V5797" s="6"/>
    </row>
    <row r="5798" spans="1:22" ht="25.5" x14ac:dyDescent="0.25">
      <c r="A5798" s="81" t="s">
        <v>595</v>
      </c>
      <c r="J5798" s="6">
        <v>8</v>
      </c>
      <c r="K5798" s="6"/>
      <c r="L5798" s="6"/>
      <c r="M5798" s="6"/>
      <c r="N5798" s="6"/>
      <c r="O5798" s="6"/>
      <c r="P5798" s="6"/>
      <c r="Q5798" s="6"/>
      <c r="R5798" s="6"/>
      <c r="S5798" s="6"/>
      <c r="T5798" s="6"/>
      <c r="U5798" s="6"/>
      <c r="V5798" s="6"/>
    </row>
    <row r="5799" spans="1:22" x14ac:dyDescent="0.25">
      <c r="A5799" s="81"/>
      <c r="J5799" s="6">
        <v>9</v>
      </c>
      <c r="K5799" s="6"/>
      <c r="L5799" s="6"/>
      <c r="M5799" s="6"/>
      <c r="N5799" s="6"/>
      <c r="O5799" s="6"/>
      <c r="P5799" s="6"/>
      <c r="Q5799" s="6"/>
      <c r="R5799" s="6"/>
      <c r="S5799" s="6"/>
      <c r="T5799" s="6"/>
      <c r="U5799" s="6"/>
      <c r="V5799" s="6"/>
    </row>
    <row r="5800" spans="1:22" x14ac:dyDescent="0.25">
      <c r="A5800" s="65"/>
      <c r="J5800" s="6">
        <v>10</v>
      </c>
      <c r="K5800" s="6"/>
      <c r="L5800" s="6"/>
      <c r="M5800" s="6"/>
      <c r="N5800" s="6"/>
      <c r="O5800" s="6"/>
      <c r="P5800" s="6"/>
      <c r="Q5800" s="6"/>
      <c r="R5800" s="6"/>
      <c r="S5800" s="6"/>
      <c r="T5800" s="6"/>
      <c r="U5800" s="6"/>
      <c r="V5800" s="6"/>
    </row>
    <row r="5801" spans="1:22" x14ac:dyDescent="0.25">
      <c r="A5801" s="65"/>
      <c r="J5801" s="6">
        <v>11</v>
      </c>
      <c r="K5801" s="6"/>
      <c r="L5801" s="6"/>
      <c r="M5801" s="6"/>
      <c r="N5801" s="6"/>
      <c r="O5801" s="6"/>
      <c r="P5801" s="6"/>
      <c r="Q5801" s="6"/>
      <c r="R5801" s="6"/>
      <c r="S5801" s="6"/>
      <c r="T5801" s="6"/>
      <c r="U5801" s="6"/>
      <c r="V5801" s="6"/>
    </row>
    <row r="5802" spans="1:22" x14ac:dyDescent="0.25">
      <c r="A5802" s="79"/>
      <c r="J5802" s="6">
        <v>12</v>
      </c>
      <c r="K5802" s="6"/>
      <c r="L5802" s="6"/>
      <c r="M5802" s="6"/>
      <c r="N5802" s="6"/>
      <c r="O5802" s="6"/>
      <c r="P5802" s="6"/>
      <c r="Q5802" s="6"/>
      <c r="R5802" s="6"/>
      <c r="S5802" s="6"/>
      <c r="T5802" s="6"/>
      <c r="U5802" s="6"/>
      <c r="V5802" s="6"/>
    </row>
    <row r="5803" spans="1:22" x14ac:dyDescent="0.25">
      <c r="A5803" s="79"/>
      <c r="J5803" s="6">
        <v>13</v>
      </c>
      <c r="K5803" s="6"/>
      <c r="L5803" s="6"/>
      <c r="M5803" s="6"/>
      <c r="N5803" s="6"/>
      <c r="O5803" s="6"/>
      <c r="P5803" s="6"/>
      <c r="Q5803" s="6"/>
      <c r="R5803" s="6"/>
      <c r="S5803" s="6"/>
      <c r="T5803" s="6"/>
      <c r="U5803" s="6"/>
      <c r="V5803" s="6"/>
    </row>
    <row r="5804" spans="1:22" x14ac:dyDescent="0.25">
      <c r="J5804" s="6">
        <v>14</v>
      </c>
      <c r="K5804" s="6"/>
      <c r="L5804" s="6"/>
      <c r="M5804" s="6"/>
      <c r="N5804" s="6"/>
      <c r="O5804" s="6"/>
      <c r="P5804" s="6"/>
      <c r="Q5804" s="6"/>
      <c r="R5804" s="6"/>
      <c r="S5804" s="6"/>
      <c r="T5804" s="6"/>
      <c r="U5804" s="6"/>
      <c r="V5804" s="6"/>
    </row>
    <row r="5805" spans="1:22" x14ac:dyDescent="0.25">
      <c r="A5805" s="80"/>
      <c r="J5805" s="6">
        <v>15</v>
      </c>
      <c r="K5805" s="6"/>
      <c r="L5805" s="6"/>
      <c r="M5805" s="6"/>
      <c r="N5805" s="6"/>
      <c r="O5805" s="6"/>
      <c r="P5805" s="6"/>
      <c r="Q5805" s="6"/>
      <c r="R5805" s="6"/>
      <c r="S5805" s="6"/>
      <c r="T5805" s="6"/>
      <c r="U5805" s="6"/>
      <c r="V5805" s="6"/>
    </row>
    <row r="5806" spans="1:22" ht="31.5" x14ac:dyDescent="0.25">
      <c r="A5806" s="64" t="s">
        <v>590</v>
      </c>
      <c r="J5806" s="6">
        <v>16</v>
      </c>
      <c r="K5806" s="6"/>
      <c r="L5806" s="6"/>
      <c r="M5806" s="6"/>
      <c r="N5806" s="6"/>
      <c r="O5806" s="6"/>
      <c r="P5806" s="6"/>
      <c r="Q5806" s="6"/>
      <c r="R5806" s="6"/>
      <c r="S5806" s="6"/>
      <c r="T5806" s="6"/>
      <c r="U5806" s="6"/>
      <c r="V5806" s="6"/>
    </row>
    <row r="5807" spans="1:22" x14ac:dyDescent="0.25">
      <c r="A5807" s="79"/>
      <c r="J5807" s="6">
        <v>17</v>
      </c>
      <c r="K5807" s="6"/>
      <c r="L5807" s="6"/>
      <c r="M5807" s="6"/>
      <c r="N5807" s="6"/>
      <c r="O5807" s="6"/>
      <c r="P5807" s="6"/>
      <c r="Q5807" s="6"/>
      <c r="R5807" s="6"/>
      <c r="S5807" s="6"/>
      <c r="T5807" s="6"/>
      <c r="U5807" s="6"/>
      <c r="V5807" s="6"/>
    </row>
    <row r="5808" spans="1:22" ht="25.5" x14ac:dyDescent="0.25">
      <c r="A5808" s="81" t="s">
        <v>595</v>
      </c>
      <c r="J5808" s="6">
        <v>18</v>
      </c>
      <c r="K5808" s="6"/>
      <c r="L5808" s="6"/>
      <c r="M5808" s="6"/>
      <c r="N5808" s="6"/>
      <c r="O5808" s="6"/>
      <c r="P5808" s="6"/>
      <c r="Q5808" s="6"/>
      <c r="R5808" s="6"/>
      <c r="S5808" s="6"/>
      <c r="T5808" s="6"/>
      <c r="U5808" s="6"/>
      <c r="V5808" s="6"/>
    </row>
    <row r="5809" spans="1:23" x14ac:dyDescent="0.25">
      <c r="A5809" s="81"/>
      <c r="J5809" s="6">
        <v>19</v>
      </c>
      <c r="K5809" s="6"/>
      <c r="L5809" s="6"/>
      <c r="M5809" s="6"/>
      <c r="N5809" s="6"/>
      <c r="O5809" s="6"/>
      <c r="P5809" s="6"/>
      <c r="Q5809" s="6"/>
      <c r="R5809" s="6"/>
      <c r="S5809" s="6"/>
      <c r="T5809" s="6"/>
      <c r="U5809" s="6"/>
      <c r="V5809" s="6"/>
    </row>
    <row r="5810" spans="1:23" ht="89.25" x14ac:dyDescent="0.25">
      <c r="A5810" s="81" t="s">
        <v>962</v>
      </c>
      <c r="J5810" s="6">
        <v>20</v>
      </c>
      <c r="K5810" s="6"/>
      <c r="L5810" s="6"/>
      <c r="M5810" s="6"/>
      <c r="N5810" s="6"/>
      <c r="O5810" s="6"/>
      <c r="P5810" s="6"/>
      <c r="Q5810" s="6"/>
      <c r="R5810" s="6"/>
      <c r="S5810" s="6"/>
      <c r="T5810" s="6"/>
      <c r="U5810" s="6"/>
      <c r="V5810" s="6"/>
    </row>
    <row r="5811" spans="1:23" x14ac:dyDescent="0.25">
      <c r="A5811" s="65"/>
      <c r="J5811" s="6">
        <v>21</v>
      </c>
      <c r="K5811" s="6"/>
      <c r="L5811" s="6"/>
      <c r="M5811" s="6"/>
      <c r="N5811" s="6"/>
      <c r="O5811" s="6"/>
      <c r="P5811" s="6"/>
      <c r="Q5811" s="6"/>
      <c r="R5811" s="6"/>
      <c r="S5811" s="6"/>
      <c r="T5811" s="6"/>
      <c r="U5811" s="6"/>
      <c r="V5811" s="6"/>
    </row>
    <row r="5812" spans="1:23" x14ac:dyDescent="0.25">
      <c r="A5812" s="65"/>
      <c r="J5812" s="6">
        <v>22</v>
      </c>
      <c r="K5812" s="6"/>
      <c r="L5812" s="6"/>
      <c r="M5812" s="6"/>
      <c r="N5812" s="6"/>
      <c r="O5812" s="6"/>
      <c r="P5812" s="6"/>
      <c r="Q5812" s="6"/>
      <c r="R5812" s="6"/>
      <c r="S5812" s="6"/>
      <c r="T5812" s="6"/>
      <c r="U5812" s="6"/>
      <c r="V5812" s="6"/>
    </row>
    <row r="5813" spans="1:23" ht="140.25" x14ac:dyDescent="0.25">
      <c r="A5813" s="96" t="s">
        <v>624</v>
      </c>
      <c r="B5813" s="97" t="s">
        <v>625</v>
      </c>
      <c r="J5813" s="6">
        <v>23</v>
      </c>
      <c r="K5813" s="6"/>
      <c r="L5813" s="6"/>
      <c r="M5813" s="6"/>
      <c r="N5813" s="6"/>
      <c r="O5813" s="6"/>
      <c r="P5813" s="6"/>
      <c r="Q5813" s="6"/>
      <c r="R5813" s="6"/>
      <c r="S5813" s="6"/>
      <c r="T5813" s="6"/>
      <c r="U5813" s="6"/>
      <c r="V5813" s="6"/>
    </row>
    <row r="5814" spans="1:23" ht="15.75" thickBot="1" x14ac:dyDescent="0.3">
      <c r="A5814" s="65"/>
      <c r="J5814" s="6">
        <v>24</v>
      </c>
      <c r="K5814" s="6"/>
      <c r="L5814" s="6"/>
      <c r="M5814" s="6"/>
      <c r="N5814" s="6"/>
      <c r="O5814" s="6"/>
      <c r="P5814" s="6"/>
      <c r="Q5814" s="6"/>
      <c r="R5814" s="6"/>
      <c r="S5814" s="6"/>
      <c r="T5814" s="6"/>
      <c r="U5814" s="6"/>
      <c r="V5814" s="6"/>
    </row>
    <row r="5815" spans="1:23" ht="15.75" thickBot="1" x14ac:dyDescent="0.3">
      <c r="A5815" s="88" t="s">
        <v>626</v>
      </c>
      <c r="B5815" s="89">
        <v>0.05</v>
      </c>
      <c r="J5815" s="6">
        <v>25</v>
      </c>
      <c r="K5815" s="6"/>
      <c r="L5815" s="6"/>
      <c r="M5815" s="6"/>
      <c r="N5815" s="6"/>
      <c r="O5815" s="6"/>
      <c r="P5815" s="6"/>
      <c r="Q5815" s="6"/>
      <c r="R5815" s="6"/>
      <c r="S5815" s="6"/>
      <c r="T5815" s="6"/>
      <c r="U5815" s="6"/>
      <c r="V5815" s="6"/>
    </row>
    <row r="5816" spans="1:23" ht="39" thickBot="1" x14ac:dyDescent="0.3">
      <c r="A5816" s="110" t="s">
        <v>627</v>
      </c>
      <c r="B5816" s="74">
        <v>18</v>
      </c>
      <c r="J5816" s="6">
        <v>26</v>
      </c>
      <c r="K5816" s="6"/>
      <c r="L5816" s="6"/>
      <c r="M5816" s="6"/>
      <c r="N5816" s="6"/>
      <c r="O5816" s="6"/>
      <c r="P5816" s="6"/>
      <c r="Q5816" s="6"/>
      <c r="R5816" s="6"/>
      <c r="S5816" s="6"/>
      <c r="T5816" s="6"/>
      <c r="U5816" s="6"/>
      <c r="V5816" s="6"/>
    </row>
    <row r="5817" spans="1:23" ht="39" thickBot="1" x14ac:dyDescent="0.3">
      <c r="A5817" s="110" t="s">
        <v>628</v>
      </c>
      <c r="B5817" s="74">
        <v>49.017870000000002</v>
      </c>
      <c r="J5817" s="6">
        <v>27</v>
      </c>
      <c r="K5817" s="6"/>
      <c r="L5817" s="6"/>
      <c r="M5817" s="6"/>
      <c r="N5817" s="6"/>
      <c r="O5817" s="6"/>
      <c r="P5817" s="6"/>
      <c r="Q5817" s="6"/>
      <c r="R5817" s="6"/>
      <c r="S5817" s="6"/>
      <c r="T5817" s="6"/>
      <c r="U5817" s="6"/>
      <c r="V5817" s="6"/>
    </row>
    <row r="5818" spans="1:23" ht="64.5" thickBot="1" x14ac:dyDescent="0.3">
      <c r="A5818" s="110" t="s">
        <v>629</v>
      </c>
      <c r="B5818" s="74">
        <v>2.97105</v>
      </c>
      <c r="J5818" s="6">
        <v>28</v>
      </c>
      <c r="K5818" s="6"/>
      <c r="L5818" s="6"/>
      <c r="M5818" s="6"/>
      <c r="N5818" s="6"/>
      <c r="O5818" s="6"/>
      <c r="P5818" s="6"/>
      <c r="Q5818" s="6"/>
      <c r="R5818" s="6"/>
      <c r="S5818" s="6"/>
      <c r="T5818" s="6"/>
      <c r="U5818" s="6"/>
      <c r="V5818" s="6"/>
    </row>
    <row r="5819" spans="1:23" ht="38.25" x14ac:dyDescent="0.25">
      <c r="A5819" s="109" t="s">
        <v>630</v>
      </c>
      <c r="B5819" s="78">
        <v>5.2003000000000004</v>
      </c>
      <c r="J5819" s="6">
        <v>29</v>
      </c>
      <c r="K5819" s="6"/>
      <c r="L5819" s="6"/>
      <c r="M5819" s="6"/>
      <c r="N5819" s="6"/>
      <c r="O5819" s="6"/>
      <c r="P5819" s="6"/>
      <c r="Q5819" s="6"/>
      <c r="R5819" s="6"/>
      <c r="S5819" s="6"/>
      <c r="T5819" s="6"/>
      <c r="U5819" s="6"/>
      <c r="V5819" s="6"/>
    </row>
    <row r="5820" spans="1:23" ht="15.75" thickBot="1" x14ac:dyDescent="0.3">
      <c r="A5820" s="65"/>
      <c r="J5820" s="6">
        <v>30</v>
      </c>
      <c r="K5820" s="6"/>
      <c r="L5820" s="6"/>
      <c r="M5820" s="6"/>
      <c r="N5820" s="6"/>
      <c r="O5820" s="6"/>
      <c r="P5820" s="6"/>
      <c r="Q5820" s="6"/>
      <c r="R5820" s="6"/>
      <c r="S5820" s="6"/>
      <c r="T5820" s="6"/>
      <c r="U5820" s="6"/>
      <c r="V5820" s="6"/>
    </row>
    <row r="5821" spans="1:23" x14ac:dyDescent="0.25">
      <c r="A5821" s="254" t="s">
        <v>631</v>
      </c>
      <c r="B5821" s="255"/>
      <c r="C5821" s="255"/>
      <c r="D5821" s="255"/>
      <c r="J5821" s="6">
        <v>31</v>
      </c>
      <c r="K5821" s="6"/>
      <c r="L5821" s="6"/>
      <c r="M5821" s="6"/>
      <c r="N5821" s="6"/>
      <c r="O5821" s="6"/>
      <c r="P5821" s="6"/>
      <c r="Q5821" s="6"/>
      <c r="R5821" s="6"/>
      <c r="S5821" s="6"/>
      <c r="T5821" s="6"/>
      <c r="U5821" s="6"/>
      <c r="V5821" s="6"/>
    </row>
    <row r="5822" spans="1:23" x14ac:dyDescent="0.25">
      <c r="A5822" s="262" t="s">
        <v>632</v>
      </c>
      <c r="B5822" s="263"/>
      <c r="C5822" s="263"/>
      <c r="D5822" s="263"/>
      <c r="J5822" s="6">
        <v>32</v>
      </c>
      <c r="K5822" s="6"/>
      <c r="L5822" s="6"/>
      <c r="M5822" s="6"/>
      <c r="N5822" s="6"/>
      <c r="O5822" s="6"/>
      <c r="P5822" s="6"/>
      <c r="Q5822" s="6"/>
      <c r="R5822" s="6"/>
      <c r="S5822" s="6"/>
      <c r="T5822" s="6"/>
      <c r="U5822" s="6"/>
      <c r="V5822" s="6"/>
    </row>
    <row r="5823" spans="1:23" ht="15.75" thickBot="1" x14ac:dyDescent="0.3">
      <c r="A5823" s="256" t="s">
        <v>633</v>
      </c>
      <c r="B5823" s="257"/>
      <c r="C5823" s="257"/>
      <c r="D5823" s="257"/>
      <c r="J5823" s="6">
        <v>33</v>
      </c>
      <c r="K5823" s="6"/>
      <c r="L5823" s="6"/>
      <c r="M5823" s="6"/>
      <c r="N5823" s="6"/>
      <c r="O5823" s="6"/>
      <c r="P5823" s="6"/>
      <c r="Q5823" s="6"/>
      <c r="R5823" s="6"/>
      <c r="S5823" s="6"/>
      <c r="T5823" s="6"/>
      <c r="U5823" s="6"/>
      <c r="V5823" s="6"/>
    </row>
    <row r="5824" spans="1:23" ht="27" thickBot="1" x14ac:dyDescent="0.3">
      <c r="A5824" s="98" t="s">
        <v>634</v>
      </c>
      <c r="B5824" s="83" t="s">
        <v>635</v>
      </c>
      <c r="C5824" s="83" t="s">
        <v>566</v>
      </c>
      <c r="D5824" s="85" t="s">
        <v>592</v>
      </c>
      <c r="K5824" s="121" t="s">
        <v>1123</v>
      </c>
      <c r="L5824" s="121" t="s">
        <v>1124</v>
      </c>
      <c r="M5824" s="121" t="str">
        <f>A5810</f>
        <v>Prueba del rango estudentizado de Tukey (HSD) para LFPCM4</v>
      </c>
      <c r="N5824" s="120"/>
      <c r="S5824" s="122" t="str">
        <f>K5824</f>
        <v>Factor</v>
      </c>
      <c r="T5824" s="122" t="str">
        <f>L5824</f>
        <v>Nivel</v>
      </c>
      <c r="U5824" s="114"/>
      <c r="V5824" s="123"/>
      <c r="W5824" s="6"/>
    </row>
    <row r="5825" spans="1:23" ht="16.5" thickBot="1" x14ac:dyDescent="0.3">
      <c r="A5825" s="99" t="s">
        <v>592</v>
      </c>
      <c r="B5825" s="68">
        <v>74.198999999999998</v>
      </c>
      <c r="C5825" s="68">
        <v>16</v>
      </c>
      <c r="D5825" s="86" t="s">
        <v>45</v>
      </c>
      <c r="J5825" s="6"/>
      <c r="K5825" s="228" t="s">
        <v>1125</v>
      </c>
      <c r="L5825" s="124" t="str">
        <f>D5825</f>
        <v>Con</v>
      </c>
      <c r="M5825" s="125">
        <f>B5825</f>
        <v>74.198999999999998</v>
      </c>
      <c r="N5825" s="125" t="str">
        <f>A5825</f>
        <v>A</v>
      </c>
      <c r="S5825" s="230" t="str">
        <f>K5825</f>
        <v>Enmienda (A)</v>
      </c>
      <c r="T5825" s="126" t="str">
        <f>L5825</f>
        <v>Con</v>
      </c>
      <c r="U5825" s="127">
        <f>M5825</f>
        <v>74.198999999999998</v>
      </c>
      <c r="V5825" s="128" t="str">
        <f>N5825</f>
        <v>A</v>
      </c>
      <c r="W5825" s="6"/>
    </row>
    <row r="5826" spans="1:23" ht="16.5" thickBot="1" x14ac:dyDescent="0.3">
      <c r="A5826" s="99" t="s">
        <v>592</v>
      </c>
      <c r="B5826" s="68"/>
      <c r="C5826" s="68"/>
      <c r="D5826" s="86"/>
      <c r="J5826" s="6"/>
      <c r="K5826" s="229"/>
      <c r="L5826" s="124" t="str">
        <f>D5827</f>
        <v>Sin</v>
      </c>
      <c r="M5826" s="125">
        <f>B5827</f>
        <v>72.733999999999995</v>
      </c>
      <c r="N5826" s="125" t="str">
        <f>A5827</f>
        <v>A</v>
      </c>
      <c r="S5826" s="227"/>
      <c r="T5826" s="129" t="str">
        <f>L5826</f>
        <v>Sin</v>
      </c>
      <c r="U5826" s="130">
        <f>M5826</f>
        <v>72.733999999999995</v>
      </c>
      <c r="V5826" s="131" t="str">
        <f>N5826</f>
        <v>A</v>
      </c>
      <c r="W5826" s="6"/>
    </row>
    <row r="5827" spans="1:23" x14ac:dyDescent="0.25">
      <c r="A5827" s="100" t="s">
        <v>592</v>
      </c>
      <c r="B5827" s="77">
        <v>72.733999999999995</v>
      </c>
      <c r="C5827" s="77">
        <v>16</v>
      </c>
      <c r="D5827" s="87" t="s">
        <v>47</v>
      </c>
      <c r="J5827" s="6">
        <v>1</v>
      </c>
      <c r="K5827" s="6"/>
      <c r="L5827" s="6"/>
      <c r="M5827" s="6"/>
      <c r="N5827" s="6"/>
      <c r="O5827" s="6"/>
      <c r="P5827" s="6"/>
      <c r="Q5827" s="6"/>
      <c r="R5827" s="6"/>
      <c r="S5827" s="6"/>
      <c r="T5827" s="6"/>
      <c r="U5827" s="6"/>
      <c r="V5827" s="6"/>
      <c r="W5827" s="6"/>
    </row>
    <row r="5828" spans="1:23" x14ac:dyDescent="0.25">
      <c r="A5828" s="79"/>
      <c r="J5828" s="6">
        <v>2</v>
      </c>
      <c r="K5828" s="6"/>
      <c r="L5828" s="6"/>
      <c r="M5828" s="6"/>
      <c r="N5828" s="6"/>
      <c r="O5828" s="6"/>
      <c r="P5828" s="6"/>
      <c r="Q5828" s="6"/>
      <c r="R5828" s="6"/>
      <c r="S5828" s="6"/>
      <c r="T5828" s="6"/>
      <c r="U5828" s="6"/>
      <c r="V5828" s="6"/>
      <c r="W5828" s="6"/>
    </row>
    <row r="5829" spans="1:23" x14ac:dyDescent="0.25">
      <c r="A5829" s="79"/>
      <c r="J5829" s="6">
        <v>3</v>
      </c>
      <c r="K5829" s="6"/>
      <c r="L5829" s="6"/>
      <c r="M5829" s="6"/>
      <c r="N5829" s="6"/>
      <c r="O5829" s="6"/>
      <c r="P5829" s="6"/>
      <c r="Q5829" s="6"/>
      <c r="R5829" s="6"/>
      <c r="S5829" s="6"/>
      <c r="T5829" s="6"/>
      <c r="U5829" s="6"/>
      <c r="V5829" s="6"/>
      <c r="W5829" s="6"/>
    </row>
    <row r="5830" spans="1:23" x14ac:dyDescent="0.25">
      <c r="J5830" s="6">
        <v>4</v>
      </c>
      <c r="K5830" s="6"/>
      <c r="L5830" s="6"/>
      <c r="M5830" s="6"/>
      <c r="N5830" s="6"/>
      <c r="O5830" s="6"/>
      <c r="P5830" s="6"/>
      <c r="Q5830" s="6"/>
      <c r="R5830" s="6"/>
      <c r="S5830" s="6"/>
      <c r="T5830" s="6"/>
      <c r="U5830" s="6"/>
      <c r="V5830" s="6"/>
      <c r="W5830" s="6"/>
    </row>
    <row r="5831" spans="1:23" x14ac:dyDescent="0.25">
      <c r="A5831" s="80"/>
      <c r="J5831" s="6">
        <v>5</v>
      </c>
      <c r="K5831" s="6"/>
      <c r="L5831" s="6"/>
      <c r="M5831" s="6"/>
      <c r="N5831" s="6"/>
      <c r="O5831" s="6"/>
      <c r="P5831" s="6"/>
      <c r="Q5831" s="6"/>
      <c r="R5831" s="6"/>
      <c r="S5831" s="6"/>
      <c r="T5831" s="6"/>
      <c r="U5831" s="6"/>
      <c r="V5831" s="6"/>
      <c r="W5831" s="6"/>
    </row>
    <row r="5832" spans="1:23" ht="31.5" x14ac:dyDescent="0.25">
      <c r="A5832" s="64" t="s">
        <v>590</v>
      </c>
      <c r="J5832" s="6">
        <v>6</v>
      </c>
      <c r="K5832" s="6"/>
      <c r="L5832" s="6"/>
      <c r="M5832" s="6"/>
      <c r="N5832" s="6"/>
      <c r="O5832" s="6"/>
      <c r="P5832" s="6"/>
      <c r="Q5832" s="6"/>
      <c r="R5832" s="6"/>
      <c r="S5832" s="6"/>
      <c r="T5832" s="6"/>
      <c r="U5832" s="6"/>
      <c r="V5832" s="6"/>
      <c r="W5832" s="6"/>
    </row>
    <row r="5833" spans="1:23" x14ac:dyDescent="0.25">
      <c r="A5833" s="79"/>
      <c r="J5833" s="6">
        <v>7</v>
      </c>
      <c r="K5833" s="6"/>
      <c r="L5833" s="6"/>
      <c r="M5833" s="6"/>
      <c r="N5833" s="6"/>
      <c r="O5833" s="6"/>
      <c r="P5833" s="6"/>
      <c r="Q5833" s="6"/>
      <c r="R5833" s="6"/>
      <c r="S5833" s="6"/>
      <c r="T5833" s="6"/>
      <c r="U5833" s="6"/>
      <c r="V5833" s="6"/>
      <c r="W5833" s="6"/>
    </row>
    <row r="5834" spans="1:23" ht="25.5" x14ac:dyDescent="0.25">
      <c r="A5834" s="81" t="s">
        <v>595</v>
      </c>
      <c r="J5834" s="6">
        <v>8</v>
      </c>
      <c r="K5834" s="6"/>
      <c r="L5834" s="6"/>
      <c r="M5834" s="6"/>
      <c r="N5834" s="6"/>
      <c r="O5834" s="6"/>
      <c r="P5834" s="6"/>
      <c r="Q5834" s="6"/>
      <c r="R5834" s="6"/>
      <c r="S5834" s="6"/>
      <c r="T5834" s="6"/>
      <c r="U5834" s="6"/>
      <c r="V5834" s="6"/>
      <c r="W5834" s="6"/>
    </row>
    <row r="5835" spans="1:23" x14ac:dyDescent="0.25">
      <c r="A5835" s="81"/>
      <c r="J5835" s="6">
        <v>9</v>
      </c>
      <c r="K5835" s="6"/>
      <c r="L5835" s="6"/>
      <c r="M5835" s="6"/>
      <c r="N5835" s="6"/>
      <c r="O5835" s="6"/>
      <c r="P5835" s="6"/>
      <c r="Q5835" s="6"/>
      <c r="R5835" s="6"/>
      <c r="S5835" s="6"/>
      <c r="T5835" s="6"/>
      <c r="U5835" s="6"/>
      <c r="V5835" s="6"/>
      <c r="W5835" s="6"/>
    </row>
    <row r="5836" spans="1:23" x14ac:dyDescent="0.25">
      <c r="A5836" s="65"/>
      <c r="J5836" s="6">
        <v>10</v>
      </c>
      <c r="K5836" s="6"/>
      <c r="L5836" s="6"/>
      <c r="M5836" s="6"/>
      <c r="N5836" s="6"/>
      <c r="O5836" s="6"/>
      <c r="P5836" s="6"/>
      <c r="Q5836" s="6"/>
      <c r="R5836" s="6"/>
      <c r="S5836" s="6"/>
      <c r="T5836" s="6"/>
      <c r="U5836" s="6"/>
      <c r="V5836" s="6"/>
      <c r="W5836" s="6"/>
    </row>
    <row r="5837" spans="1:23" x14ac:dyDescent="0.25">
      <c r="A5837" s="65"/>
      <c r="J5837" s="6">
        <v>11</v>
      </c>
      <c r="K5837" s="6"/>
      <c r="L5837" s="6"/>
      <c r="M5837" s="6"/>
      <c r="N5837" s="6"/>
      <c r="O5837" s="6"/>
      <c r="P5837" s="6"/>
      <c r="Q5837" s="6"/>
      <c r="R5837" s="6"/>
      <c r="S5837" s="6"/>
      <c r="T5837" s="6"/>
      <c r="U5837" s="6"/>
      <c r="V5837" s="6"/>
      <c r="W5837" s="6"/>
    </row>
    <row r="5838" spans="1:23" x14ac:dyDescent="0.25">
      <c r="A5838" s="79"/>
      <c r="J5838" s="6">
        <v>12</v>
      </c>
      <c r="K5838" s="6"/>
      <c r="L5838" s="6"/>
      <c r="M5838" s="6"/>
      <c r="N5838" s="6"/>
      <c r="O5838" s="6"/>
      <c r="P5838" s="6"/>
      <c r="Q5838" s="6"/>
      <c r="R5838" s="6"/>
      <c r="S5838" s="6"/>
      <c r="T5838" s="6"/>
      <c r="U5838" s="6"/>
      <c r="V5838" s="6"/>
      <c r="W5838" s="6"/>
    </row>
    <row r="5839" spans="1:23" x14ac:dyDescent="0.25">
      <c r="A5839" s="79"/>
      <c r="J5839" s="6">
        <v>13</v>
      </c>
      <c r="K5839" s="6"/>
      <c r="L5839" s="6"/>
      <c r="M5839" s="6"/>
      <c r="N5839" s="6"/>
      <c r="O5839" s="6"/>
      <c r="P5839" s="6"/>
      <c r="Q5839" s="6"/>
      <c r="R5839" s="6"/>
      <c r="S5839" s="6"/>
      <c r="T5839" s="6"/>
      <c r="U5839" s="6"/>
      <c r="V5839" s="6"/>
      <c r="W5839" s="6"/>
    </row>
    <row r="5840" spans="1:23" x14ac:dyDescent="0.25">
      <c r="J5840" s="6">
        <v>14</v>
      </c>
      <c r="K5840" s="6"/>
      <c r="L5840" s="6"/>
      <c r="M5840" s="6"/>
      <c r="N5840" s="6"/>
      <c r="O5840" s="6"/>
      <c r="P5840" s="6"/>
      <c r="Q5840" s="6"/>
      <c r="R5840" s="6"/>
      <c r="S5840" s="6"/>
      <c r="T5840" s="6"/>
      <c r="U5840" s="6"/>
      <c r="V5840" s="6"/>
      <c r="W5840" s="6"/>
    </row>
    <row r="5841" spans="1:23" x14ac:dyDescent="0.25">
      <c r="A5841" s="80"/>
      <c r="J5841" s="6">
        <v>15</v>
      </c>
      <c r="K5841" s="6"/>
      <c r="L5841" s="6"/>
      <c r="M5841" s="6"/>
      <c r="N5841" s="6"/>
      <c r="O5841" s="6"/>
      <c r="P5841" s="6"/>
      <c r="Q5841" s="6"/>
      <c r="R5841" s="6"/>
      <c r="S5841" s="6"/>
      <c r="T5841" s="6"/>
      <c r="U5841" s="6"/>
      <c r="V5841" s="6"/>
      <c r="W5841" s="6"/>
    </row>
    <row r="5842" spans="1:23" ht="31.5" x14ac:dyDescent="0.25">
      <c r="A5842" s="64" t="s">
        <v>590</v>
      </c>
      <c r="J5842" s="6">
        <v>16</v>
      </c>
      <c r="K5842" s="6"/>
      <c r="L5842" s="6"/>
      <c r="M5842" s="6"/>
      <c r="N5842" s="6"/>
      <c r="O5842" s="6"/>
      <c r="P5842" s="6"/>
      <c r="Q5842" s="6"/>
      <c r="R5842" s="6"/>
      <c r="S5842" s="6"/>
      <c r="T5842" s="6"/>
      <c r="U5842" s="6"/>
      <c r="V5842" s="6"/>
      <c r="W5842" s="6"/>
    </row>
    <row r="5843" spans="1:23" x14ac:dyDescent="0.25">
      <c r="A5843" s="79"/>
      <c r="J5843" s="6">
        <v>17</v>
      </c>
      <c r="K5843" s="6"/>
      <c r="L5843" s="6"/>
      <c r="M5843" s="6"/>
      <c r="N5843" s="6"/>
      <c r="O5843" s="6"/>
      <c r="P5843" s="6"/>
      <c r="Q5843" s="6"/>
      <c r="R5843" s="6"/>
      <c r="S5843" s="6"/>
      <c r="T5843" s="6"/>
      <c r="U5843" s="6"/>
      <c r="V5843" s="6"/>
      <c r="W5843" s="6"/>
    </row>
    <row r="5844" spans="1:23" ht="25.5" x14ac:dyDescent="0.25">
      <c r="A5844" s="81" t="s">
        <v>595</v>
      </c>
      <c r="J5844" s="6">
        <v>18</v>
      </c>
      <c r="K5844" s="6"/>
      <c r="L5844" s="6"/>
      <c r="M5844" s="6"/>
      <c r="N5844" s="6"/>
      <c r="O5844" s="6"/>
      <c r="P5844" s="6"/>
      <c r="Q5844" s="6"/>
      <c r="R5844" s="6"/>
      <c r="S5844" s="6"/>
      <c r="T5844" s="6"/>
      <c r="U5844" s="6"/>
      <c r="V5844" s="6"/>
      <c r="W5844" s="6"/>
    </row>
    <row r="5845" spans="1:23" x14ac:dyDescent="0.25">
      <c r="A5845" s="81"/>
      <c r="J5845" s="6">
        <v>19</v>
      </c>
      <c r="K5845" s="6"/>
      <c r="L5845" s="6"/>
      <c r="M5845" s="6"/>
      <c r="N5845" s="6"/>
      <c r="O5845" s="6"/>
      <c r="P5845" s="6"/>
      <c r="Q5845" s="6"/>
      <c r="R5845" s="6"/>
      <c r="S5845" s="6"/>
      <c r="T5845" s="6"/>
      <c r="U5845" s="6"/>
      <c r="V5845" s="6"/>
      <c r="W5845" s="6"/>
    </row>
    <row r="5846" spans="1:23" ht="89.25" x14ac:dyDescent="0.25">
      <c r="A5846" s="81" t="s">
        <v>963</v>
      </c>
      <c r="J5846" s="6">
        <v>20</v>
      </c>
      <c r="K5846" s="6"/>
      <c r="L5846" s="6"/>
      <c r="M5846" s="6"/>
      <c r="N5846" s="6"/>
      <c r="O5846" s="6"/>
      <c r="P5846" s="6"/>
      <c r="Q5846" s="6"/>
      <c r="R5846" s="6"/>
      <c r="S5846" s="6"/>
      <c r="T5846" s="6"/>
      <c r="U5846" s="6"/>
      <c r="V5846" s="6"/>
      <c r="W5846" s="6"/>
    </row>
    <row r="5847" spans="1:23" x14ac:dyDescent="0.25">
      <c r="A5847" s="65"/>
      <c r="J5847" s="6">
        <v>21</v>
      </c>
      <c r="K5847" s="6"/>
      <c r="L5847" s="6"/>
      <c r="M5847" s="6"/>
      <c r="N5847" s="6"/>
      <c r="O5847" s="6"/>
      <c r="P5847" s="6"/>
      <c r="Q5847" s="6"/>
      <c r="R5847" s="6"/>
      <c r="S5847" s="6"/>
      <c r="T5847" s="6"/>
      <c r="U5847" s="6"/>
      <c r="V5847" s="6"/>
      <c r="W5847" s="6"/>
    </row>
    <row r="5848" spans="1:23" x14ac:dyDescent="0.25">
      <c r="A5848" s="65"/>
      <c r="J5848" s="6">
        <v>22</v>
      </c>
      <c r="K5848" s="6"/>
      <c r="L5848" s="6"/>
      <c r="M5848" s="6"/>
      <c r="N5848" s="6"/>
      <c r="O5848" s="6"/>
      <c r="P5848" s="6"/>
      <c r="Q5848" s="6"/>
      <c r="R5848" s="6"/>
      <c r="S5848" s="6"/>
      <c r="T5848" s="6"/>
      <c r="U5848" s="6"/>
      <c r="V5848" s="6"/>
      <c r="W5848" s="6"/>
    </row>
    <row r="5849" spans="1:23" ht="140.25" x14ac:dyDescent="0.25">
      <c r="A5849" s="96" t="s">
        <v>624</v>
      </c>
      <c r="B5849" s="97" t="s">
        <v>625</v>
      </c>
      <c r="J5849" s="6">
        <v>23</v>
      </c>
      <c r="K5849" s="6"/>
      <c r="L5849" s="6"/>
      <c r="M5849" s="6"/>
      <c r="N5849" s="6"/>
      <c r="O5849" s="6"/>
      <c r="P5849" s="6"/>
      <c r="Q5849" s="6"/>
      <c r="R5849" s="6"/>
      <c r="S5849" s="6"/>
      <c r="T5849" s="6"/>
      <c r="U5849" s="6"/>
      <c r="V5849" s="6"/>
      <c r="W5849" s="6"/>
    </row>
    <row r="5850" spans="1:23" ht="15.75" thickBot="1" x14ac:dyDescent="0.3">
      <c r="A5850" s="65"/>
      <c r="J5850" s="6">
        <v>24</v>
      </c>
      <c r="K5850" s="6"/>
      <c r="L5850" s="6"/>
      <c r="M5850" s="6"/>
      <c r="N5850" s="6"/>
      <c r="O5850" s="6"/>
      <c r="P5850" s="6"/>
      <c r="Q5850" s="6"/>
      <c r="R5850" s="6"/>
      <c r="S5850" s="6"/>
      <c r="T5850" s="6"/>
      <c r="U5850" s="6"/>
      <c r="V5850" s="6"/>
      <c r="W5850" s="6"/>
    </row>
    <row r="5851" spans="1:23" ht="15.75" thickBot="1" x14ac:dyDescent="0.3">
      <c r="A5851" s="88" t="s">
        <v>626</v>
      </c>
      <c r="B5851" s="89">
        <v>0.05</v>
      </c>
      <c r="J5851" s="6">
        <v>25</v>
      </c>
      <c r="K5851" s="6"/>
      <c r="L5851" s="6"/>
      <c r="M5851" s="6"/>
      <c r="N5851" s="6"/>
      <c r="O5851" s="6"/>
      <c r="P5851" s="6"/>
      <c r="Q5851" s="6"/>
      <c r="R5851" s="6"/>
      <c r="S5851" s="6"/>
      <c r="T5851" s="6"/>
      <c r="U5851" s="6"/>
      <c r="V5851" s="6"/>
      <c r="W5851" s="6"/>
    </row>
    <row r="5852" spans="1:23" ht="39" thickBot="1" x14ac:dyDescent="0.3">
      <c r="A5852" s="110" t="s">
        <v>627</v>
      </c>
      <c r="B5852" s="74">
        <v>18</v>
      </c>
      <c r="J5852" s="6">
        <v>26</v>
      </c>
      <c r="K5852" s="6"/>
      <c r="L5852" s="6"/>
      <c r="M5852" s="6"/>
      <c r="N5852" s="6"/>
      <c r="O5852" s="6"/>
      <c r="P5852" s="6"/>
      <c r="Q5852" s="6"/>
      <c r="R5852" s="6"/>
      <c r="S5852" s="6"/>
      <c r="T5852" s="6"/>
      <c r="U5852" s="6"/>
      <c r="V5852" s="6"/>
      <c r="W5852" s="6"/>
    </row>
    <row r="5853" spans="1:23" ht="39" thickBot="1" x14ac:dyDescent="0.3">
      <c r="A5853" s="110" t="s">
        <v>628</v>
      </c>
      <c r="B5853" s="74">
        <v>171.28729999999999</v>
      </c>
      <c r="J5853" s="6">
        <v>27</v>
      </c>
      <c r="K5853" s="6"/>
      <c r="L5853" s="6"/>
      <c r="M5853" s="6"/>
      <c r="N5853" s="6"/>
      <c r="O5853" s="6"/>
      <c r="P5853" s="6"/>
      <c r="Q5853" s="6"/>
      <c r="R5853" s="6"/>
      <c r="S5853" s="6"/>
      <c r="T5853" s="6"/>
      <c r="U5853" s="6"/>
      <c r="V5853" s="6"/>
      <c r="W5853" s="6"/>
    </row>
    <row r="5854" spans="1:23" ht="64.5" thickBot="1" x14ac:dyDescent="0.3">
      <c r="A5854" s="110" t="s">
        <v>629</v>
      </c>
      <c r="B5854" s="74">
        <v>2.97105</v>
      </c>
      <c r="J5854" s="6">
        <v>28</v>
      </c>
      <c r="K5854" s="6"/>
      <c r="L5854" s="6"/>
      <c r="M5854" s="6"/>
      <c r="N5854" s="6"/>
      <c r="O5854" s="6"/>
      <c r="P5854" s="6"/>
      <c r="Q5854" s="6"/>
      <c r="R5854" s="6"/>
      <c r="S5854" s="6"/>
      <c r="T5854" s="6"/>
      <c r="U5854" s="6"/>
      <c r="V5854" s="6"/>
      <c r="W5854" s="6"/>
    </row>
    <row r="5855" spans="1:23" ht="38.25" x14ac:dyDescent="0.25">
      <c r="A5855" s="109" t="s">
        <v>630</v>
      </c>
      <c r="B5855" s="78">
        <v>9.7210000000000001</v>
      </c>
      <c r="J5855" s="6">
        <v>29</v>
      </c>
      <c r="K5855" s="6"/>
      <c r="L5855" s="6"/>
      <c r="M5855" s="6"/>
      <c r="N5855" s="6"/>
      <c r="O5855" s="6"/>
      <c r="P5855" s="6"/>
      <c r="Q5855" s="6"/>
      <c r="R5855" s="6"/>
      <c r="S5855" s="6"/>
      <c r="T5855" s="6"/>
      <c r="U5855" s="6"/>
      <c r="V5855" s="6"/>
      <c r="W5855" s="6"/>
    </row>
    <row r="5856" spans="1:23" ht="15.75" thickBot="1" x14ac:dyDescent="0.3">
      <c r="A5856" s="65"/>
      <c r="J5856" s="6">
        <v>30</v>
      </c>
      <c r="K5856" s="6"/>
      <c r="L5856" s="6"/>
      <c r="M5856" s="6"/>
      <c r="N5856" s="6"/>
      <c r="O5856" s="6"/>
      <c r="P5856" s="6"/>
      <c r="Q5856" s="6"/>
      <c r="R5856" s="6"/>
      <c r="S5856" s="6"/>
      <c r="T5856" s="6"/>
      <c r="U5856" s="6"/>
      <c r="V5856" s="6"/>
      <c r="W5856" s="6"/>
    </row>
    <row r="5857" spans="1:23" x14ac:dyDescent="0.25">
      <c r="A5857" s="254" t="s">
        <v>631</v>
      </c>
      <c r="B5857" s="255"/>
      <c r="C5857" s="255"/>
      <c r="D5857" s="255"/>
      <c r="J5857" s="6">
        <v>31</v>
      </c>
      <c r="K5857" s="6"/>
      <c r="L5857" s="6"/>
      <c r="M5857" s="6"/>
      <c r="N5857" s="6"/>
      <c r="O5857" s="6"/>
      <c r="P5857" s="6"/>
      <c r="Q5857" s="6"/>
      <c r="R5857" s="6"/>
      <c r="S5857" s="6"/>
      <c r="T5857" s="6"/>
      <c r="U5857" s="6"/>
      <c r="V5857" s="6"/>
      <c r="W5857" s="6"/>
    </row>
    <row r="5858" spans="1:23" x14ac:dyDescent="0.25">
      <c r="A5858" s="262" t="s">
        <v>632</v>
      </c>
      <c r="B5858" s="263"/>
      <c r="C5858" s="263"/>
      <c r="D5858" s="263"/>
      <c r="J5858" s="6">
        <v>32</v>
      </c>
      <c r="K5858" s="6"/>
      <c r="L5858" s="6"/>
      <c r="M5858" s="6"/>
      <c r="N5858" s="6"/>
      <c r="O5858" s="6"/>
      <c r="P5858" s="6"/>
      <c r="Q5858" s="6"/>
      <c r="R5858" s="6"/>
      <c r="S5858" s="6"/>
      <c r="T5858" s="6"/>
      <c r="U5858" s="6"/>
      <c r="V5858" s="6"/>
      <c r="W5858" s="6"/>
    </row>
    <row r="5859" spans="1:23" ht="15.75" thickBot="1" x14ac:dyDescent="0.3">
      <c r="A5859" s="256" t="s">
        <v>633</v>
      </c>
      <c r="B5859" s="257"/>
      <c r="C5859" s="257"/>
      <c r="D5859" s="257"/>
      <c r="J5859" s="6">
        <v>33</v>
      </c>
      <c r="K5859" s="6"/>
      <c r="L5859" s="6"/>
      <c r="M5859" s="6"/>
      <c r="N5859" s="6"/>
      <c r="O5859" s="6"/>
      <c r="P5859" s="6"/>
      <c r="Q5859" s="6"/>
      <c r="R5859" s="6"/>
      <c r="S5859" s="6"/>
      <c r="T5859" s="6"/>
      <c r="U5859" s="6"/>
      <c r="V5859" s="6"/>
      <c r="W5859" s="6"/>
    </row>
    <row r="5860" spans="1:23" ht="27" thickBot="1" x14ac:dyDescent="0.3">
      <c r="A5860" s="98" t="s">
        <v>634</v>
      </c>
      <c r="B5860" s="83" t="s">
        <v>635</v>
      </c>
      <c r="C5860" s="83" t="s">
        <v>566</v>
      </c>
      <c r="D5860" s="85" t="s">
        <v>592</v>
      </c>
      <c r="K5860" s="121" t="s">
        <v>1123</v>
      </c>
      <c r="L5860" s="121" t="s">
        <v>1124</v>
      </c>
      <c r="M5860" s="121" t="str">
        <f>A5846</f>
        <v>Prueba del rango estudentizado de Tukey (HSD) para LFPCM5</v>
      </c>
      <c r="N5860" s="120"/>
      <c r="S5860" s="122" t="str">
        <f>K5860</f>
        <v>Factor</v>
      </c>
      <c r="T5860" s="122" t="str">
        <f>L5860</f>
        <v>Nivel</v>
      </c>
      <c r="U5860" s="114"/>
      <c r="V5860" s="123"/>
      <c r="W5860" s="6"/>
    </row>
    <row r="5861" spans="1:23" ht="16.5" thickBot="1" x14ac:dyDescent="0.3">
      <c r="A5861" s="99" t="s">
        <v>592</v>
      </c>
      <c r="B5861" s="68">
        <v>66.426000000000002</v>
      </c>
      <c r="C5861" s="68">
        <v>16</v>
      </c>
      <c r="D5861" s="86" t="s">
        <v>45</v>
      </c>
      <c r="J5861" s="6"/>
      <c r="K5861" s="228" t="s">
        <v>1125</v>
      </c>
      <c r="L5861" s="124" t="str">
        <f>D5861</f>
        <v>Con</v>
      </c>
      <c r="M5861" s="125">
        <f>B5861</f>
        <v>66.426000000000002</v>
      </c>
      <c r="N5861" s="125" t="str">
        <f>A5861</f>
        <v>A</v>
      </c>
      <c r="S5861" s="230" t="str">
        <f>K5861</f>
        <v>Enmienda (A)</v>
      </c>
      <c r="T5861" s="126" t="str">
        <f>L5861</f>
        <v>Con</v>
      </c>
      <c r="U5861" s="127">
        <f>M5861</f>
        <v>66.426000000000002</v>
      </c>
      <c r="V5861" s="128" t="str">
        <f>N5861</f>
        <v>A</v>
      </c>
      <c r="W5861" s="6"/>
    </row>
    <row r="5862" spans="1:23" ht="16.5" thickBot="1" x14ac:dyDescent="0.3">
      <c r="A5862" s="99" t="s">
        <v>592</v>
      </c>
      <c r="B5862" s="68"/>
      <c r="C5862" s="68"/>
      <c r="D5862" s="86"/>
      <c r="J5862" s="6"/>
      <c r="K5862" s="229"/>
      <c r="L5862" s="124" t="str">
        <f>D5863</f>
        <v>Sin</v>
      </c>
      <c r="M5862" s="125">
        <f>B5863</f>
        <v>57.658999999999999</v>
      </c>
      <c r="N5862" s="125" t="str">
        <f>A5863</f>
        <v>A</v>
      </c>
      <c r="S5862" s="227"/>
      <c r="T5862" s="129" t="str">
        <f>L5862</f>
        <v>Sin</v>
      </c>
      <c r="U5862" s="130">
        <f>M5862</f>
        <v>57.658999999999999</v>
      </c>
      <c r="V5862" s="131" t="str">
        <f>N5862</f>
        <v>A</v>
      </c>
      <c r="W5862" s="6"/>
    </row>
    <row r="5863" spans="1:23" x14ac:dyDescent="0.25">
      <c r="A5863" s="100" t="s">
        <v>592</v>
      </c>
      <c r="B5863" s="77">
        <v>57.658999999999999</v>
      </c>
      <c r="C5863" s="77">
        <v>16</v>
      </c>
      <c r="D5863" s="87" t="s">
        <v>47</v>
      </c>
      <c r="J5863" s="6">
        <v>1</v>
      </c>
      <c r="K5863" s="6"/>
      <c r="L5863" s="6"/>
      <c r="M5863" s="6"/>
      <c r="N5863" s="6"/>
      <c r="O5863" s="6"/>
      <c r="P5863" s="6"/>
      <c r="Q5863" s="6"/>
      <c r="R5863" s="6"/>
      <c r="S5863" s="6"/>
      <c r="T5863" s="6"/>
      <c r="U5863" s="6"/>
      <c r="V5863" s="6"/>
      <c r="W5863" s="6"/>
    </row>
    <row r="5864" spans="1:23" x14ac:dyDescent="0.25">
      <c r="A5864" s="79"/>
      <c r="J5864" s="6">
        <v>2</v>
      </c>
      <c r="K5864" s="6"/>
      <c r="L5864" s="6"/>
      <c r="M5864" s="6"/>
      <c r="N5864" s="6"/>
      <c r="O5864" s="6"/>
      <c r="P5864" s="6"/>
      <c r="Q5864" s="6"/>
      <c r="R5864" s="6"/>
      <c r="S5864" s="6"/>
      <c r="T5864" s="6"/>
      <c r="U5864" s="6"/>
      <c r="V5864" s="6"/>
      <c r="W5864" s="6"/>
    </row>
    <row r="5865" spans="1:23" x14ac:dyDescent="0.25">
      <c r="A5865" s="79"/>
      <c r="J5865" s="6">
        <v>3</v>
      </c>
      <c r="K5865" s="6"/>
      <c r="L5865" s="6"/>
      <c r="M5865" s="6"/>
      <c r="N5865" s="6"/>
      <c r="O5865" s="6"/>
      <c r="P5865" s="6"/>
      <c r="Q5865" s="6"/>
      <c r="R5865" s="6"/>
      <c r="S5865" s="6"/>
      <c r="T5865" s="6"/>
      <c r="U5865" s="6"/>
      <c r="V5865" s="6"/>
      <c r="W5865" s="6"/>
    </row>
    <row r="5866" spans="1:23" x14ac:dyDescent="0.25">
      <c r="J5866" s="6">
        <v>4</v>
      </c>
      <c r="K5866" s="6"/>
      <c r="L5866" s="6"/>
      <c r="M5866" s="6"/>
      <c r="N5866" s="6"/>
      <c r="O5866" s="6"/>
      <c r="P5866" s="6"/>
      <c r="Q5866" s="6"/>
      <c r="R5866" s="6"/>
      <c r="S5866" s="6"/>
      <c r="T5866" s="6"/>
      <c r="U5866" s="6"/>
      <c r="V5866" s="6"/>
      <c r="W5866" s="6"/>
    </row>
    <row r="5867" spans="1:23" x14ac:dyDescent="0.25">
      <c r="A5867" s="80"/>
      <c r="J5867" s="6">
        <v>5</v>
      </c>
      <c r="K5867" s="6"/>
      <c r="L5867" s="6"/>
      <c r="M5867" s="6"/>
      <c r="N5867" s="6"/>
      <c r="O5867" s="6"/>
      <c r="P5867" s="6"/>
      <c r="Q5867" s="6"/>
      <c r="R5867" s="6"/>
      <c r="S5867" s="6"/>
      <c r="T5867" s="6"/>
      <c r="U5867" s="6"/>
      <c r="V5867" s="6"/>
    </row>
    <row r="5868" spans="1:23" ht="31.5" x14ac:dyDescent="0.25">
      <c r="A5868" s="64" t="s">
        <v>590</v>
      </c>
      <c r="J5868" s="6">
        <v>6</v>
      </c>
      <c r="K5868" s="6"/>
      <c r="L5868" s="6"/>
      <c r="M5868" s="6"/>
      <c r="N5868" s="6"/>
      <c r="O5868" s="6"/>
      <c r="P5868" s="6"/>
      <c r="Q5868" s="6"/>
      <c r="R5868" s="6"/>
      <c r="S5868" s="6"/>
      <c r="T5868" s="6"/>
      <c r="U5868" s="6"/>
      <c r="V5868" s="6"/>
    </row>
    <row r="5869" spans="1:23" x14ac:dyDescent="0.25">
      <c r="A5869" s="79"/>
      <c r="J5869" s="6">
        <v>7</v>
      </c>
      <c r="K5869" s="6"/>
      <c r="L5869" s="6"/>
      <c r="M5869" s="6"/>
      <c r="N5869" s="6"/>
      <c r="O5869" s="6"/>
      <c r="P5869" s="6"/>
      <c r="Q5869" s="6"/>
      <c r="R5869" s="6"/>
      <c r="S5869" s="6"/>
      <c r="T5869" s="6"/>
      <c r="U5869" s="6"/>
      <c r="V5869" s="6"/>
    </row>
    <row r="5870" spans="1:23" ht="25.5" x14ac:dyDescent="0.25">
      <c r="A5870" s="81" t="s">
        <v>595</v>
      </c>
      <c r="J5870" s="6">
        <v>8</v>
      </c>
      <c r="K5870" s="6"/>
      <c r="L5870" s="6"/>
      <c r="M5870" s="6"/>
      <c r="N5870" s="6"/>
      <c r="O5870" s="6"/>
      <c r="P5870" s="6"/>
      <c r="Q5870" s="6"/>
      <c r="R5870" s="6"/>
      <c r="S5870" s="6"/>
      <c r="T5870" s="6"/>
      <c r="U5870" s="6"/>
      <c r="V5870" s="6"/>
    </row>
    <row r="5871" spans="1:23" x14ac:dyDescent="0.25">
      <c r="A5871" s="81"/>
      <c r="J5871" s="6">
        <v>9</v>
      </c>
      <c r="K5871" s="6"/>
      <c r="L5871" s="6"/>
      <c r="M5871" s="6"/>
      <c r="N5871" s="6"/>
      <c r="O5871" s="6"/>
      <c r="P5871" s="6"/>
      <c r="Q5871" s="6"/>
      <c r="R5871" s="6"/>
      <c r="S5871" s="6"/>
      <c r="T5871" s="6"/>
      <c r="U5871" s="6"/>
      <c r="V5871" s="6"/>
    </row>
    <row r="5872" spans="1:23" x14ac:dyDescent="0.25">
      <c r="A5872" s="65"/>
      <c r="J5872" s="6">
        <v>10</v>
      </c>
      <c r="K5872" s="6"/>
      <c r="L5872" s="6"/>
      <c r="M5872" s="6"/>
      <c r="N5872" s="6"/>
      <c r="O5872" s="6"/>
      <c r="P5872" s="6"/>
      <c r="Q5872" s="6"/>
      <c r="R5872" s="6"/>
      <c r="S5872" s="6"/>
      <c r="T5872" s="6"/>
      <c r="U5872" s="6"/>
      <c r="V5872" s="6"/>
    </row>
    <row r="5873" spans="1:22" x14ac:dyDescent="0.25">
      <c r="A5873" s="65"/>
      <c r="J5873" s="6">
        <v>11</v>
      </c>
      <c r="K5873" s="6"/>
      <c r="L5873" s="6"/>
      <c r="M5873" s="6"/>
      <c r="N5873" s="6"/>
      <c r="O5873" s="6"/>
      <c r="P5873" s="6"/>
      <c r="Q5873" s="6"/>
      <c r="R5873" s="6"/>
      <c r="S5873" s="6"/>
      <c r="T5873" s="6"/>
      <c r="U5873" s="6"/>
      <c r="V5873" s="6"/>
    </row>
    <row r="5874" spans="1:22" x14ac:dyDescent="0.25">
      <c r="A5874" s="79"/>
      <c r="J5874" s="6">
        <v>12</v>
      </c>
      <c r="K5874" s="6"/>
      <c r="L5874" s="6"/>
      <c r="M5874" s="6"/>
      <c r="N5874" s="6"/>
      <c r="O5874" s="6"/>
      <c r="P5874" s="6"/>
      <c r="Q5874" s="6"/>
      <c r="R5874" s="6"/>
      <c r="S5874" s="6"/>
      <c r="T5874" s="6"/>
      <c r="U5874" s="6"/>
      <c r="V5874" s="6"/>
    </row>
    <row r="5875" spans="1:22" x14ac:dyDescent="0.25">
      <c r="A5875" s="79"/>
      <c r="J5875" s="6">
        <v>13</v>
      </c>
      <c r="K5875" s="6"/>
      <c r="L5875" s="6"/>
      <c r="M5875" s="6"/>
      <c r="N5875" s="6"/>
      <c r="O5875" s="6"/>
      <c r="P5875" s="6"/>
      <c r="Q5875" s="6"/>
      <c r="R5875" s="6"/>
      <c r="S5875" s="6"/>
      <c r="T5875" s="6"/>
      <c r="U5875" s="6"/>
      <c r="V5875" s="6"/>
    </row>
    <row r="5876" spans="1:22" x14ac:dyDescent="0.25">
      <c r="J5876" s="6">
        <v>14</v>
      </c>
      <c r="K5876" s="6"/>
      <c r="L5876" s="6"/>
      <c r="M5876" s="6"/>
      <c r="N5876" s="6"/>
      <c r="O5876" s="6"/>
      <c r="P5876" s="6"/>
      <c r="Q5876" s="6"/>
      <c r="R5876" s="6"/>
      <c r="S5876" s="6"/>
      <c r="T5876" s="6"/>
      <c r="U5876" s="6"/>
      <c r="V5876" s="6"/>
    </row>
    <row r="5877" spans="1:22" x14ac:dyDescent="0.25">
      <c r="A5877" s="80"/>
      <c r="J5877" s="6">
        <v>15</v>
      </c>
      <c r="K5877" s="6"/>
      <c r="L5877" s="6"/>
      <c r="M5877" s="6"/>
      <c r="N5877" s="6"/>
      <c r="O5877" s="6"/>
      <c r="P5877" s="6"/>
      <c r="Q5877" s="6"/>
      <c r="R5877" s="6"/>
      <c r="S5877" s="6"/>
      <c r="T5877" s="6"/>
      <c r="U5877" s="6"/>
      <c r="V5877" s="6"/>
    </row>
    <row r="5878" spans="1:22" ht="31.5" x14ac:dyDescent="0.25">
      <c r="A5878" s="64" t="s">
        <v>590</v>
      </c>
      <c r="J5878" s="6">
        <v>16</v>
      </c>
      <c r="K5878" s="6"/>
      <c r="L5878" s="6"/>
      <c r="M5878" s="6"/>
      <c r="N5878" s="6"/>
      <c r="O5878" s="6"/>
      <c r="P5878" s="6"/>
      <c r="Q5878" s="6"/>
      <c r="R5878" s="6"/>
      <c r="S5878" s="6"/>
      <c r="T5878" s="6"/>
      <c r="U5878" s="6"/>
      <c r="V5878" s="6"/>
    </row>
    <row r="5879" spans="1:22" x14ac:dyDescent="0.25">
      <c r="A5879" s="79"/>
      <c r="J5879" s="6">
        <v>17</v>
      </c>
      <c r="K5879" s="6"/>
      <c r="L5879" s="6"/>
      <c r="M5879" s="6"/>
      <c r="N5879" s="6"/>
      <c r="O5879" s="6"/>
      <c r="P5879" s="6"/>
      <c r="Q5879" s="6"/>
      <c r="R5879" s="6"/>
      <c r="S5879" s="6"/>
      <c r="T5879" s="6"/>
      <c r="U5879" s="6"/>
      <c r="V5879" s="6"/>
    </row>
    <row r="5880" spans="1:22" ht="25.5" x14ac:dyDescent="0.25">
      <c r="A5880" s="81" t="s">
        <v>595</v>
      </c>
      <c r="J5880" s="6">
        <v>18</v>
      </c>
      <c r="K5880" s="6"/>
      <c r="L5880" s="6"/>
      <c r="M5880" s="6"/>
      <c r="N5880" s="6"/>
      <c r="O5880" s="6"/>
      <c r="P5880" s="6"/>
      <c r="Q5880" s="6"/>
      <c r="R5880" s="6"/>
      <c r="S5880" s="6"/>
      <c r="T5880" s="6"/>
      <c r="U5880" s="6"/>
      <c r="V5880" s="6"/>
    </row>
    <row r="5881" spans="1:22" x14ac:dyDescent="0.25">
      <c r="A5881" s="81"/>
      <c r="J5881" s="6">
        <v>19</v>
      </c>
      <c r="K5881" s="6"/>
      <c r="L5881" s="6"/>
      <c r="M5881" s="6"/>
      <c r="N5881" s="6"/>
      <c r="O5881" s="6"/>
      <c r="P5881" s="6"/>
      <c r="Q5881" s="6"/>
      <c r="R5881" s="6"/>
      <c r="S5881" s="6"/>
      <c r="T5881" s="6"/>
      <c r="U5881" s="6"/>
      <c r="V5881" s="6"/>
    </row>
    <row r="5882" spans="1:22" ht="89.25" x14ac:dyDescent="0.25">
      <c r="A5882" s="81" t="s">
        <v>964</v>
      </c>
      <c r="J5882" s="6">
        <v>20</v>
      </c>
      <c r="K5882" s="6"/>
      <c r="L5882" s="6"/>
      <c r="M5882" s="6"/>
      <c r="N5882" s="6"/>
      <c r="O5882" s="6"/>
      <c r="P5882" s="6"/>
      <c r="Q5882" s="6"/>
      <c r="R5882" s="6"/>
      <c r="S5882" s="6"/>
      <c r="T5882" s="6"/>
      <c r="U5882" s="6"/>
      <c r="V5882" s="6"/>
    </row>
    <row r="5883" spans="1:22" x14ac:dyDescent="0.25">
      <c r="A5883" s="65"/>
      <c r="J5883" s="6">
        <v>21</v>
      </c>
      <c r="K5883" s="6"/>
      <c r="L5883" s="6"/>
      <c r="M5883" s="6"/>
      <c r="N5883" s="6"/>
      <c r="O5883" s="6"/>
      <c r="P5883" s="6"/>
      <c r="Q5883" s="6"/>
      <c r="R5883" s="6"/>
      <c r="S5883" s="6"/>
      <c r="T5883" s="6"/>
      <c r="U5883" s="6"/>
      <c r="V5883" s="6"/>
    </row>
    <row r="5884" spans="1:22" x14ac:dyDescent="0.25">
      <c r="A5884" s="65"/>
      <c r="J5884" s="6">
        <v>22</v>
      </c>
      <c r="K5884" s="6"/>
      <c r="L5884" s="6"/>
      <c r="M5884" s="6"/>
      <c r="N5884" s="6"/>
      <c r="O5884" s="6"/>
      <c r="P5884" s="6"/>
      <c r="Q5884" s="6"/>
      <c r="R5884" s="6"/>
      <c r="S5884" s="6"/>
      <c r="T5884" s="6"/>
      <c r="U5884" s="6"/>
      <c r="V5884" s="6"/>
    </row>
    <row r="5885" spans="1:22" ht="140.25" x14ac:dyDescent="0.25">
      <c r="A5885" s="96" t="s">
        <v>624</v>
      </c>
      <c r="B5885" s="97" t="s">
        <v>625</v>
      </c>
      <c r="J5885" s="6">
        <v>23</v>
      </c>
      <c r="K5885" s="6"/>
      <c r="L5885" s="6"/>
      <c r="M5885" s="6"/>
      <c r="N5885" s="6"/>
      <c r="O5885" s="6"/>
      <c r="P5885" s="6"/>
      <c r="Q5885" s="6"/>
      <c r="R5885" s="6"/>
      <c r="S5885" s="6"/>
      <c r="T5885" s="6"/>
      <c r="U5885" s="6"/>
      <c r="V5885" s="6"/>
    </row>
    <row r="5886" spans="1:22" ht="15.75" thickBot="1" x14ac:dyDescent="0.3">
      <c r="A5886" s="65"/>
      <c r="J5886" s="6">
        <v>24</v>
      </c>
      <c r="K5886" s="6"/>
      <c r="L5886" s="6"/>
      <c r="M5886" s="6"/>
      <c r="N5886" s="6"/>
      <c r="O5886" s="6"/>
      <c r="P5886" s="6"/>
      <c r="Q5886" s="6"/>
      <c r="R5886" s="6"/>
      <c r="S5886" s="6"/>
      <c r="T5886" s="6"/>
      <c r="U5886" s="6"/>
      <c r="V5886" s="6"/>
    </row>
    <row r="5887" spans="1:22" ht="15.75" thickBot="1" x14ac:dyDescent="0.3">
      <c r="A5887" s="88" t="s">
        <v>626</v>
      </c>
      <c r="B5887" s="89">
        <v>0.05</v>
      </c>
      <c r="J5887" s="6">
        <v>25</v>
      </c>
      <c r="K5887" s="6"/>
      <c r="L5887" s="6"/>
      <c r="M5887" s="6"/>
      <c r="N5887" s="6"/>
      <c r="O5887" s="6"/>
      <c r="P5887" s="6"/>
      <c r="Q5887" s="6"/>
      <c r="R5887" s="6"/>
      <c r="S5887" s="6"/>
      <c r="T5887" s="6"/>
      <c r="U5887" s="6"/>
      <c r="V5887" s="6"/>
    </row>
    <row r="5888" spans="1:22" ht="39" thickBot="1" x14ac:dyDescent="0.3">
      <c r="A5888" s="110" t="s">
        <v>627</v>
      </c>
      <c r="B5888" s="74">
        <v>18</v>
      </c>
      <c r="J5888" s="6">
        <v>26</v>
      </c>
      <c r="K5888" s="6"/>
      <c r="L5888" s="6"/>
      <c r="M5888" s="6"/>
      <c r="N5888" s="6"/>
      <c r="O5888" s="6"/>
      <c r="P5888" s="6"/>
      <c r="Q5888" s="6"/>
      <c r="R5888" s="6"/>
      <c r="S5888" s="6"/>
      <c r="T5888" s="6"/>
      <c r="U5888" s="6"/>
      <c r="V5888" s="6"/>
    </row>
    <row r="5889" spans="1:22" ht="39" thickBot="1" x14ac:dyDescent="0.3">
      <c r="A5889" s="110" t="s">
        <v>628</v>
      </c>
      <c r="B5889" s="74">
        <v>455.74200000000002</v>
      </c>
      <c r="J5889" s="6">
        <v>27</v>
      </c>
      <c r="K5889" s="6"/>
      <c r="L5889" s="6"/>
      <c r="M5889" s="6"/>
      <c r="N5889" s="6"/>
      <c r="O5889" s="6"/>
      <c r="P5889" s="6"/>
      <c r="Q5889" s="6"/>
      <c r="R5889" s="6"/>
      <c r="S5889" s="6"/>
      <c r="T5889" s="6"/>
      <c r="U5889" s="6"/>
      <c r="V5889" s="6"/>
    </row>
    <row r="5890" spans="1:22" ht="64.5" thickBot="1" x14ac:dyDescent="0.3">
      <c r="A5890" s="110" t="s">
        <v>629</v>
      </c>
      <c r="B5890" s="74">
        <v>2.97105</v>
      </c>
      <c r="J5890" s="6">
        <v>28</v>
      </c>
      <c r="K5890" s="6"/>
      <c r="L5890" s="6"/>
      <c r="M5890" s="6"/>
      <c r="N5890" s="6"/>
      <c r="O5890" s="6"/>
      <c r="P5890" s="6"/>
      <c r="Q5890" s="6"/>
      <c r="R5890" s="6"/>
      <c r="S5890" s="6"/>
      <c r="T5890" s="6"/>
      <c r="U5890" s="6"/>
      <c r="V5890" s="6"/>
    </row>
    <row r="5891" spans="1:22" ht="38.25" x14ac:dyDescent="0.25">
      <c r="A5891" s="109" t="s">
        <v>630</v>
      </c>
      <c r="B5891" s="78">
        <v>15.856999999999999</v>
      </c>
      <c r="J5891" s="6">
        <v>29</v>
      </c>
      <c r="K5891" s="6"/>
      <c r="L5891" s="6"/>
      <c r="M5891" s="6"/>
      <c r="N5891" s="6"/>
      <c r="O5891" s="6"/>
      <c r="P5891" s="6"/>
      <c r="Q5891" s="6"/>
      <c r="R5891" s="6"/>
      <c r="S5891" s="6"/>
      <c r="T5891" s="6"/>
      <c r="U5891" s="6"/>
      <c r="V5891" s="6"/>
    </row>
    <row r="5892" spans="1:22" ht="15.75" thickBot="1" x14ac:dyDescent="0.3">
      <c r="A5892" s="65"/>
      <c r="J5892" s="6">
        <v>30</v>
      </c>
      <c r="K5892" s="6"/>
      <c r="L5892" s="6"/>
      <c r="M5892" s="6"/>
      <c r="N5892" s="6"/>
      <c r="O5892" s="6"/>
      <c r="P5892" s="6"/>
      <c r="Q5892" s="6"/>
      <c r="R5892" s="6"/>
      <c r="S5892" s="6"/>
      <c r="T5892" s="6"/>
      <c r="U5892" s="6"/>
      <c r="V5892" s="6"/>
    </row>
    <row r="5893" spans="1:22" x14ac:dyDescent="0.25">
      <c r="A5893" s="254" t="s">
        <v>631</v>
      </c>
      <c r="B5893" s="255"/>
      <c r="C5893" s="255"/>
      <c r="D5893" s="255"/>
      <c r="J5893" s="6">
        <v>31</v>
      </c>
      <c r="K5893" s="6"/>
      <c r="L5893" s="6"/>
      <c r="M5893" s="6"/>
      <c r="N5893" s="6"/>
      <c r="O5893" s="6"/>
      <c r="P5893" s="6"/>
      <c r="Q5893" s="6"/>
      <c r="R5893" s="6"/>
      <c r="S5893" s="6"/>
      <c r="T5893" s="6"/>
      <c r="U5893" s="6"/>
      <c r="V5893" s="6"/>
    </row>
    <row r="5894" spans="1:22" x14ac:dyDescent="0.25">
      <c r="A5894" s="262" t="s">
        <v>632</v>
      </c>
      <c r="B5894" s="263"/>
      <c r="C5894" s="263"/>
      <c r="D5894" s="263"/>
      <c r="J5894" s="6">
        <v>32</v>
      </c>
      <c r="K5894" s="6"/>
      <c r="L5894" s="6"/>
      <c r="M5894" s="6"/>
      <c r="N5894" s="6"/>
      <c r="O5894" s="6"/>
      <c r="P5894" s="6"/>
      <c r="Q5894" s="6"/>
      <c r="R5894" s="6"/>
      <c r="S5894" s="6"/>
      <c r="T5894" s="6"/>
      <c r="U5894" s="6"/>
      <c r="V5894" s="6"/>
    </row>
    <row r="5895" spans="1:22" ht="15.75" thickBot="1" x14ac:dyDescent="0.3">
      <c r="A5895" s="256" t="s">
        <v>633</v>
      </c>
      <c r="B5895" s="257"/>
      <c r="C5895" s="257"/>
      <c r="D5895" s="257"/>
      <c r="J5895" s="6">
        <v>33</v>
      </c>
      <c r="K5895" s="6"/>
      <c r="L5895" s="6"/>
      <c r="M5895" s="6"/>
      <c r="N5895" s="6"/>
      <c r="O5895" s="6"/>
      <c r="P5895" s="6"/>
      <c r="Q5895" s="6"/>
      <c r="R5895" s="6"/>
      <c r="S5895" s="6"/>
      <c r="T5895" s="6"/>
      <c r="U5895" s="6"/>
      <c r="V5895" s="6"/>
    </row>
    <row r="5896" spans="1:22" ht="27" thickBot="1" x14ac:dyDescent="0.3">
      <c r="A5896" s="98" t="s">
        <v>634</v>
      </c>
      <c r="B5896" s="83" t="s">
        <v>635</v>
      </c>
      <c r="C5896" s="83" t="s">
        <v>566</v>
      </c>
      <c r="D5896" s="85" t="s">
        <v>592</v>
      </c>
      <c r="K5896" s="121" t="s">
        <v>1123</v>
      </c>
      <c r="L5896" s="121" t="s">
        <v>1124</v>
      </c>
      <c r="M5896" s="121" t="str">
        <f>A5882</f>
        <v>Prueba del rango estudentizado de Tukey (HSD) para LFPCM6</v>
      </c>
      <c r="N5896" s="120"/>
      <c r="S5896" s="122" t="str">
        <f>K5896</f>
        <v>Factor</v>
      </c>
      <c r="T5896" s="122" t="str">
        <f>L5896</f>
        <v>Nivel</v>
      </c>
      <c r="U5896" s="114"/>
      <c r="V5896" s="123"/>
    </row>
    <row r="5897" spans="1:22" ht="16.5" thickBot="1" x14ac:dyDescent="0.3">
      <c r="A5897" s="99" t="s">
        <v>592</v>
      </c>
      <c r="B5897" s="68">
        <v>65.465999999999994</v>
      </c>
      <c r="C5897" s="68">
        <v>16</v>
      </c>
      <c r="D5897" s="86" t="s">
        <v>45</v>
      </c>
      <c r="J5897" s="6"/>
      <c r="K5897" s="228" t="s">
        <v>1125</v>
      </c>
      <c r="L5897" s="124" t="str">
        <f>D5897</f>
        <v>Con</v>
      </c>
      <c r="M5897" s="125">
        <f>B5897</f>
        <v>65.465999999999994</v>
      </c>
      <c r="N5897" s="125" t="str">
        <f>A5897</f>
        <v>A</v>
      </c>
      <c r="S5897" s="230" t="str">
        <f>K5897</f>
        <v>Enmienda (A)</v>
      </c>
      <c r="T5897" s="126" t="str">
        <f>L5897</f>
        <v>Con</v>
      </c>
      <c r="U5897" s="127">
        <f>M5897</f>
        <v>65.465999999999994</v>
      </c>
      <c r="V5897" s="128" t="str">
        <f>N5897</f>
        <v>A</v>
      </c>
    </row>
    <row r="5898" spans="1:22" ht="16.5" thickBot="1" x14ac:dyDescent="0.3">
      <c r="A5898" s="99" t="s">
        <v>592</v>
      </c>
      <c r="B5898" s="68"/>
      <c r="C5898" s="68"/>
      <c r="D5898" s="86"/>
      <c r="J5898" s="6"/>
      <c r="K5898" s="229"/>
      <c r="L5898" s="124" t="str">
        <f>D5899</f>
        <v>Sin</v>
      </c>
      <c r="M5898" s="125">
        <f>B5899</f>
        <v>50.469000000000001</v>
      </c>
      <c r="N5898" s="125" t="str">
        <f>A5899</f>
        <v>A</v>
      </c>
      <c r="S5898" s="227"/>
      <c r="T5898" s="129" t="str">
        <f>L5898</f>
        <v>Sin</v>
      </c>
      <c r="U5898" s="130">
        <f>M5898</f>
        <v>50.469000000000001</v>
      </c>
      <c r="V5898" s="131" t="str">
        <f>N5898</f>
        <v>A</v>
      </c>
    </row>
    <row r="5899" spans="1:22" x14ac:dyDescent="0.25">
      <c r="A5899" s="100" t="s">
        <v>592</v>
      </c>
      <c r="B5899" s="77">
        <v>50.469000000000001</v>
      </c>
      <c r="C5899" s="77">
        <v>16</v>
      </c>
      <c r="D5899" s="87" t="s">
        <v>47</v>
      </c>
      <c r="J5899" s="6">
        <v>1</v>
      </c>
      <c r="K5899" s="6"/>
      <c r="L5899" s="6"/>
      <c r="M5899" s="6"/>
      <c r="N5899" s="6"/>
      <c r="O5899" s="6"/>
      <c r="P5899" s="6"/>
      <c r="Q5899" s="6"/>
      <c r="R5899" s="6"/>
      <c r="S5899" s="6"/>
      <c r="T5899" s="6"/>
      <c r="U5899" s="6"/>
      <c r="V5899" s="6"/>
    </row>
    <row r="5900" spans="1:22" x14ac:dyDescent="0.25">
      <c r="A5900" s="79"/>
      <c r="J5900" s="6">
        <v>2</v>
      </c>
      <c r="K5900" s="6"/>
      <c r="L5900" s="6"/>
      <c r="M5900" s="6"/>
      <c r="N5900" s="6"/>
      <c r="O5900" s="6"/>
      <c r="P5900" s="6"/>
      <c r="Q5900" s="6"/>
      <c r="R5900" s="6"/>
      <c r="S5900" s="6"/>
      <c r="T5900" s="6"/>
      <c r="U5900" s="6"/>
      <c r="V5900" s="6"/>
    </row>
    <row r="5901" spans="1:22" x14ac:dyDescent="0.25">
      <c r="A5901" s="79"/>
      <c r="J5901" s="6">
        <v>3</v>
      </c>
      <c r="K5901" s="6"/>
      <c r="L5901" s="6"/>
      <c r="M5901" s="6"/>
      <c r="N5901" s="6"/>
      <c r="O5901" s="6"/>
      <c r="P5901" s="6"/>
      <c r="Q5901" s="6"/>
      <c r="R5901" s="6"/>
      <c r="S5901" s="6"/>
      <c r="T5901" s="6"/>
      <c r="U5901" s="6"/>
      <c r="V5901" s="6"/>
    </row>
    <row r="5902" spans="1:22" x14ac:dyDescent="0.25">
      <c r="J5902" s="6">
        <v>4</v>
      </c>
      <c r="K5902" s="6"/>
      <c r="L5902" s="6"/>
      <c r="M5902" s="6"/>
      <c r="N5902" s="6"/>
      <c r="O5902" s="6"/>
      <c r="P5902" s="6"/>
      <c r="Q5902" s="6"/>
      <c r="R5902" s="6"/>
      <c r="S5902" s="6"/>
      <c r="T5902" s="6"/>
      <c r="U5902" s="6"/>
      <c r="V5902" s="6"/>
    </row>
    <row r="5903" spans="1:22" x14ac:dyDescent="0.25">
      <c r="A5903" s="80"/>
      <c r="J5903" s="6">
        <v>5</v>
      </c>
      <c r="K5903" s="6"/>
      <c r="L5903" s="6"/>
      <c r="M5903" s="6"/>
      <c r="N5903" s="6"/>
      <c r="O5903" s="6"/>
      <c r="P5903" s="6"/>
      <c r="Q5903" s="6"/>
      <c r="R5903" s="6"/>
      <c r="S5903" s="6"/>
      <c r="T5903" s="6"/>
      <c r="U5903" s="6"/>
      <c r="V5903" s="6"/>
    </row>
    <row r="5904" spans="1:22" ht="31.5" x14ac:dyDescent="0.25">
      <c r="A5904" s="64" t="s">
        <v>590</v>
      </c>
      <c r="J5904" s="6">
        <v>6</v>
      </c>
      <c r="K5904" s="6"/>
      <c r="L5904" s="6"/>
      <c r="M5904" s="6"/>
      <c r="N5904" s="6"/>
      <c r="O5904" s="6"/>
      <c r="P5904" s="6"/>
      <c r="Q5904" s="6"/>
      <c r="R5904" s="6"/>
      <c r="S5904" s="6"/>
      <c r="T5904" s="6"/>
      <c r="U5904" s="6"/>
      <c r="V5904" s="6"/>
    </row>
    <row r="5905" spans="1:22" x14ac:dyDescent="0.25">
      <c r="A5905" s="79"/>
      <c r="J5905" s="6">
        <v>7</v>
      </c>
      <c r="K5905" s="6"/>
      <c r="L5905" s="6"/>
      <c r="M5905" s="6"/>
      <c r="N5905" s="6"/>
      <c r="O5905" s="6"/>
      <c r="P5905" s="6"/>
      <c r="Q5905" s="6"/>
      <c r="R5905" s="6"/>
      <c r="S5905" s="6"/>
      <c r="T5905" s="6"/>
      <c r="U5905" s="6"/>
      <c r="V5905" s="6"/>
    </row>
    <row r="5906" spans="1:22" ht="25.5" x14ac:dyDescent="0.25">
      <c r="A5906" s="81" t="s">
        <v>595</v>
      </c>
      <c r="J5906" s="6">
        <v>8</v>
      </c>
      <c r="K5906" s="6"/>
      <c r="L5906" s="6"/>
      <c r="M5906" s="6"/>
      <c r="N5906" s="6"/>
      <c r="O5906" s="6"/>
      <c r="P5906" s="6"/>
      <c r="Q5906" s="6"/>
      <c r="R5906" s="6"/>
      <c r="S5906" s="6"/>
      <c r="T5906" s="6"/>
      <c r="U5906" s="6"/>
      <c r="V5906" s="6"/>
    </row>
    <row r="5907" spans="1:22" x14ac:dyDescent="0.25">
      <c r="A5907" s="81"/>
      <c r="J5907" s="6">
        <v>9</v>
      </c>
      <c r="K5907" s="6"/>
      <c r="L5907" s="6"/>
      <c r="M5907" s="6"/>
      <c r="N5907" s="6"/>
      <c r="O5907" s="6"/>
      <c r="P5907" s="6"/>
      <c r="Q5907" s="6"/>
      <c r="R5907" s="6"/>
      <c r="S5907" s="6"/>
      <c r="T5907" s="6"/>
      <c r="U5907" s="6"/>
      <c r="V5907" s="6"/>
    </row>
    <row r="5908" spans="1:22" x14ac:dyDescent="0.25">
      <c r="A5908" s="65"/>
      <c r="J5908" s="6">
        <v>10</v>
      </c>
      <c r="K5908" s="6"/>
      <c r="L5908" s="6"/>
      <c r="M5908" s="6"/>
      <c r="N5908" s="6"/>
      <c r="O5908" s="6"/>
      <c r="P5908" s="6"/>
      <c r="Q5908" s="6"/>
      <c r="R5908" s="6"/>
      <c r="S5908" s="6"/>
      <c r="T5908" s="6"/>
      <c r="U5908" s="6"/>
      <c r="V5908" s="6"/>
    </row>
    <row r="5909" spans="1:22" x14ac:dyDescent="0.25">
      <c r="A5909" s="65"/>
      <c r="J5909" s="6">
        <v>11</v>
      </c>
      <c r="K5909" s="6"/>
      <c r="L5909" s="6"/>
      <c r="M5909" s="6"/>
      <c r="N5909" s="6"/>
      <c r="O5909" s="6"/>
      <c r="P5909" s="6"/>
      <c r="Q5909" s="6"/>
      <c r="R5909" s="6"/>
      <c r="S5909" s="6"/>
      <c r="T5909" s="6"/>
      <c r="U5909" s="6"/>
      <c r="V5909" s="6"/>
    </row>
    <row r="5910" spans="1:22" x14ac:dyDescent="0.25">
      <c r="A5910" s="79"/>
      <c r="J5910" s="6">
        <v>12</v>
      </c>
      <c r="K5910" s="6"/>
      <c r="L5910" s="6"/>
      <c r="M5910" s="6"/>
      <c r="N5910" s="6"/>
      <c r="O5910" s="6"/>
      <c r="P5910" s="6"/>
      <c r="Q5910" s="6"/>
      <c r="R5910" s="6"/>
      <c r="S5910" s="6"/>
      <c r="T5910" s="6"/>
      <c r="U5910" s="6"/>
      <c r="V5910" s="6"/>
    </row>
    <row r="5911" spans="1:22" x14ac:dyDescent="0.25">
      <c r="A5911" s="79"/>
      <c r="J5911" s="6">
        <v>13</v>
      </c>
      <c r="K5911" s="6"/>
      <c r="L5911" s="6"/>
      <c r="M5911" s="6"/>
      <c r="N5911" s="6"/>
      <c r="O5911" s="6"/>
      <c r="P5911" s="6"/>
      <c r="Q5911" s="6"/>
      <c r="R5911" s="6"/>
      <c r="S5911" s="6"/>
      <c r="T5911" s="6"/>
      <c r="U5911" s="6"/>
      <c r="V5911" s="6"/>
    </row>
    <row r="5912" spans="1:22" x14ac:dyDescent="0.25">
      <c r="J5912" s="6">
        <v>14</v>
      </c>
      <c r="K5912" s="6"/>
      <c r="L5912" s="6"/>
      <c r="M5912" s="6"/>
      <c r="N5912" s="6"/>
      <c r="O5912" s="6"/>
      <c r="P5912" s="6"/>
      <c r="Q5912" s="6"/>
      <c r="R5912" s="6"/>
      <c r="S5912" s="6"/>
      <c r="T5912" s="6"/>
      <c r="U5912" s="6"/>
      <c r="V5912" s="6"/>
    </row>
    <row r="5913" spans="1:22" x14ac:dyDescent="0.25">
      <c r="A5913" s="80"/>
      <c r="J5913" s="6">
        <v>15</v>
      </c>
      <c r="K5913" s="6"/>
      <c r="L5913" s="6"/>
      <c r="M5913" s="6"/>
      <c r="N5913" s="6"/>
      <c r="O5913" s="6"/>
      <c r="P5913" s="6"/>
      <c r="Q5913" s="6"/>
      <c r="R5913" s="6"/>
      <c r="S5913" s="6"/>
      <c r="T5913" s="6"/>
      <c r="U5913" s="6"/>
      <c r="V5913" s="6"/>
    </row>
    <row r="5914" spans="1:22" ht="31.5" x14ac:dyDescent="0.25">
      <c r="A5914" s="64" t="s">
        <v>590</v>
      </c>
      <c r="J5914" s="6">
        <v>16</v>
      </c>
      <c r="K5914" s="6"/>
      <c r="L5914" s="6"/>
      <c r="M5914" s="6"/>
      <c r="N5914" s="6"/>
      <c r="O5914" s="6"/>
      <c r="P5914" s="6"/>
      <c r="Q5914" s="6"/>
      <c r="R5914" s="6"/>
      <c r="S5914" s="6"/>
      <c r="T5914" s="6"/>
      <c r="U5914" s="6"/>
      <c r="V5914" s="6"/>
    </row>
    <row r="5915" spans="1:22" x14ac:dyDescent="0.25">
      <c r="A5915" s="79"/>
      <c r="J5915" s="6">
        <v>17</v>
      </c>
      <c r="K5915" s="6"/>
      <c r="L5915" s="6"/>
      <c r="M5915" s="6"/>
      <c r="N5915" s="6"/>
      <c r="O5915" s="6"/>
      <c r="P5915" s="6"/>
      <c r="Q5915" s="6"/>
      <c r="R5915" s="6"/>
      <c r="S5915" s="6"/>
      <c r="T5915" s="6"/>
      <c r="U5915" s="6"/>
      <c r="V5915" s="6"/>
    </row>
    <row r="5916" spans="1:22" ht="25.5" x14ac:dyDescent="0.25">
      <c r="A5916" s="81" t="s">
        <v>595</v>
      </c>
      <c r="J5916" s="6">
        <v>18</v>
      </c>
      <c r="K5916" s="6"/>
      <c r="L5916" s="6"/>
      <c r="M5916" s="6"/>
      <c r="N5916" s="6"/>
      <c r="O5916" s="6"/>
      <c r="P5916" s="6"/>
      <c r="Q5916" s="6"/>
      <c r="R5916" s="6"/>
      <c r="S5916" s="6"/>
      <c r="T5916" s="6"/>
      <c r="U5916" s="6"/>
      <c r="V5916" s="6"/>
    </row>
    <row r="5917" spans="1:22" x14ac:dyDescent="0.25">
      <c r="A5917" s="81"/>
      <c r="J5917" s="6">
        <v>19</v>
      </c>
      <c r="K5917" s="6"/>
      <c r="L5917" s="6"/>
      <c r="M5917" s="6"/>
      <c r="N5917" s="6"/>
      <c r="O5917" s="6"/>
      <c r="P5917" s="6"/>
      <c r="Q5917" s="6"/>
      <c r="R5917" s="6"/>
      <c r="S5917" s="6"/>
      <c r="T5917" s="6"/>
      <c r="U5917" s="6"/>
      <c r="V5917" s="6"/>
    </row>
    <row r="5918" spans="1:22" ht="89.25" x14ac:dyDescent="0.25">
      <c r="A5918" s="81" t="s">
        <v>965</v>
      </c>
      <c r="J5918" s="6">
        <v>20</v>
      </c>
      <c r="K5918" s="6"/>
      <c r="L5918" s="6"/>
      <c r="M5918" s="6"/>
      <c r="N5918" s="6"/>
      <c r="O5918" s="6"/>
      <c r="P5918" s="6"/>
      <c r="Q5918" s="6"/>
      <c r="R5918" s="6"/>
      <c r="S5918" s="6"/>
      <c r="T5918" s="6"/>
      <c r="U5918" s="6"/>
      <c r="V5918" s="6"/>
    </row>
    <row r="5919" spans="1:22" x14ac:dyDescent="0.25">
      <c r="A5919" s="65"/>
      <c r="J5919" s="6">
        <v>21</v>
      </c>
      <c r="K5919" s="6"/>
      <c r="L5919" s="6"/>
      <c r="M5919" s="6"/>
      <c r="N5919" s="6"/>
      <c r="O5919" s="6"/>
      <c r="P5919" s="6"/>
      <c r="Q5919" s="6"/>
      <c r="R5919" s="6"/>
      <c r="S5919" s="6"/>
      <c r="T5919" s="6"/>
      <c r="U5919" s="6"/>
      <c r="V5919" s="6"/>
    </row>
    <row r="5920" spans="1:22" x14ac:dyDescent="0.25">
      <c r="A5920" s="65"/>
      <c r="J5920" s="6">
        <v>22</v>
      </c>
      <c r="K5920" s="6"/>
      <c r="L5920" s="6"/>
      <c r="M5920" s="6"/>
      <c r="N5920" s="6"/>
      <c r="O5920" s="6"/>
      <c r="P5920" s="6"/>
      <c r="Q5920" s="6"/>
      <c r="R5920" s="6"/>
      <c r="S5920" s="6"/>
      <c r="T5920" s="6"/>
      <c r="U5920" s="6"/>
      <c r="V5920" s="6"/>
    </row>
    <row r="5921" spans="1:51" ht="140.25" x14ac:dyDescent="0.25">
      <c r="A5921" s="96" t="s">
        <v>624</v>
      </c>
      <c r="B5921" s="97" t="s">
        <v>625</v>
      </c>
      <c r="J5921" s="6">
        <v>23</v>
      </c>
      <c r="K5921" s="6"/>
      <c r="L5921" s="6"/>
      <c r="M5921" s="6"/>
      <c r="N5921" s="6"/>
      <c r="O5921" s="6"/>
      <c r="P5921" s="6"/>
      <c r="Q5921" s="6"/>
      <c r="R5921" s="6"/>
      <c r="S5921" s="6"/>
      <c r="T5921" s="6"/>
      <c r="U5921" s="6"/>
      <c r="V5921" s="6"/>
    </row>
    <row r="5922" spans="1:51" ht="15.75" thickBot="1" x14ac:dyDescent="0.3">
      <c r="A5922" s="65"/>
      <c r="J5922" s="6">
        <v>24</v>
      </c>
      <c r="K5922" s="6"/>
      <c r="L5922" s="6"/>
      <c r="M5922" s="6"/>
      <c r="N5922" s="6"/>
      <c r="O5922" s="6"/>
      <c r="P5922" s="6"/>
      <c r="Q5922" s="6"/>
      <c r="R5922" s="6"/>
      <c r="S5922" s="6"/>
      <c r="T5922" s="6"/>
      <c r="U5922" s="6"/>
      <c r="V5922" s="6"/>
    </row>
    <row r="5923" spans="1:51" ht="15.75" thickBot="1" x14ac:dyDescent="0.3">
      <c r="A5923" s="88" t="s">
        <v>626</v>
      </c>
      <c r="B5923" s="89">
        <v>0.05</v>
      </c>
      <c r="J5923" s="6">
        <v>25</v>
      </c>
      <c r="K5923" s="6"/>
      <c r="L5923" s="6"/>
      <c r="M5923" s="6"/>
      <c r="N5923" s="6"/>
      <c r="O5923" s="6"/>
      <c r="P5923" s="6"/>
      <c r="Q5923" s="6"/>
      <c r="R5923" s="6"/>
      <c r="S5923" s="6"/>
      <c r="T5923" s="6"/>
      <c r="U5923" s="6"/>
      <c r="V5923" s="6"/>
    </row>
    <row r="5924" spans="1:51" ht="39" thickBot="1" x14ac:dyDescent="0.3">
      <c r="A5924" s="110" t="s">
        <v>627</v>
      </c>
      <c r="B5924" s="74">
        <v>18</v>
      </c>
      <c r="J5924" s="6">
        <v>26</v>
      </c>
      <c r="K5924" s="6"/>
      <c r="L5924" s="6"/>
      <c r="M5924" s="6"/>
      <c r="N5924" s="6"/>
      <c r="O5924" s="6"/>
      <c r="P5924" s="6"/>
      <c r="Q5924" s="6"/>
      <c r="R5924" s="6"/>
      <c r="S5924" s="6"/>
      <c r="T5924" s="6"/>
      <c r="U5924" s="6"/>
      <c r="V5924" s="6"/>
    </row>
    <row r="5925" spans="1:51" ht="39" thickBot="1" x14ac:dyDescent="0.3">
      <c r="A5925" s="110" t="s">
        <v>628</v>
      </c>
      <c r="B5925" s="74">
        <v>300.87099999999998</v>
      </c>
      <c r="J5925" s="6">
        <v>27</v>
      </c>
      <c r="K5925" s="6"/>
      <c r="L5925" s="6"/>
      <c r="M5925" s="6"/>
      <c r="N5925" s="6"/>
      <c r="O5925" s="6"/>
      <c r="P5925" s="6"/>
      <c r="Q5925" s="6"/>
      <c r="R5925" s="6"/>
      <c r="S5925" s="6"/>
      <c r="T5925" s="6"/>
      <c r="U5925" s="6"/>
      <c r="V5925" s="6"/>
    </row>
    <row r="5926" spans="1:51" ht="64.5" thickBot="1" x14ac:dyDescent="0.3">
      <c r="A5926" s="110" t="s">
        <v>629</v>
      </c>
      <c r="B5926" s="74">
        <v>2.97105</v>
      </c>
      <c r="J5926" s="6">
        <v>28</v>
      </c>
      <c r="K5926" s="6"/>
      <c r="L5926" s="6"/>
      <c r="M5926" s="6"/>
      <c r="N5926" s="6"/>
      <c r="O5926" s="6"/>
      <c r="P5926" s="6"/>
      <c r="Q5926" s="6"/>
      <c r="R5926" s="6"/>
      <c r="S5926" s="6"/>
      <c r="T5926" s="6"/>
      <c r="U5926" s="6"/>
      <c r="V5926" s="6"/>
    </row>
    <row r="5927" spans="1:51" ht="38.25" x14ac:dyDescent="0.25">
      <c r="A5927" s="109" t="s">
        <v>630</v>
      </c>
      <c r="B5927" s="78">
        <v>12.884</v>
      </c>
      <c r="J5927" s="6">
        <v>29</v>
      </c>
      <c r="K5927" s="6"/>
      <c r="L5927" s="6"/>
      <c r="M5927" s="6"/>
      <c r="N5927" s="6"/>
      <c r="O5927" s="6"/>
      <c r="P5927" s="6"/>
      <c r="Q5927" s="6"/>
      <c r="R5927" s="6"/>
      <c r="S5927" s="6"/>
      <c r="T5927" s="6"/>
      <c r="U5927" s="6"/>
      <c r="V5927" s="6"/>
    </row>
    <row r="5928" spans="1:51" ht="15.75" thickBot="1" x14ac:dyDescent="0.3">
      <c r="A5928" s="65"/>
      <c r="J5928" s="6">
        <v>30</v>
      </c>
      <c r="K5928" s="6"/>
      <c r="L5928" s="6"/>
      <c r="M5928" s="6"/>
      <c r="N5928" s="6"/>
      <c r="O5928" s="6"/>
      <c r="P5928" s="6"/>
      <c r="Q5928" s="6"/>
      <c r="R5928" s="6"/>
      <c r="S5928" s="6"/>
      <c r="T5928" s="6"/>
      <c r="U5928" s="6"/>
      <c r="V5928" s="6"/>
    </row>
    <row r="5929" spans="1:51" x14ac:dyDescent="0.25">
      <c r="A5929" s="254" t="s">
        <v>631</v>
      </c>
      <c r="B5929" s="255"/>
      <c r="C5929" s="255"/>
      <c r="D5929" s="255"/>
      <c r="J5929" s="6">
        <v>31</v>
      </c>
      <c r="K5929" s="6"/>
      <c r="L5929" s="6"/>
      <c r="M5929" s="6"/>
      <c r="N5929" s="6"/>
      <c r="O5929" s="6"/>
      <c r="P5929" s="6"/>
      <c r="Q5929" s="6"/>
      <c r="R5929" s="6"/>
      <c r="S5929" s="6"/>
      <c r="T5929" s="6"/>
      <c r="U5929" s="6"/>
      <c r="V5929" s="6"/>
    </row>
    <row r="5930" spans="1:51" x14ac:dyDescent="0.25">
      <c r="A5930" s="262" t="s">
        <v>632</v>
      </c>
      <c r="B5930" s="263"/>
      <c r="C5930" s="263"/>
      <c r="D5930" s="263"/>
      <c r="J5930" s="6">
        <v>32</v>
      </c>
      <c r="K5930" s="6"/>
      <c r="L5930" s="6"/>
      <c r="M5930" s="6"/>
      <c r="N5930" s="6"/>
      <c r="O5930" s="6"/>
      <c r="P5930" s="6"/>
      <c r="Q5930" s="6"/>
      <c r="R5930" s="6"/>
      <c r="S5930" s="6"/>
      <c r="T5930" s="6"/>
      <c r="U5930" s="6"/>
      <c r="V5930" s="6"/>
    </row>
    <row r="5931" spans="1:51" ht="15.75" thickBot="1" x14ac:dyDescent="0.3">
      <c r="A5931" s="256" t="s">
        <v>633</v>
      </c>
      <c r="B5931" s="257"/>
      <c r="C5931" s="257"/>
      <c r="D5931" s="257"/>
      <c r="J5931" s="6">
        <v>33</v>
      </c>
      <c r="K5931" s="6"/>
      <c r="L5931" s="6"/>
      <c r="M5931" s="6"/>
      <c r="N5931" s="6"/>
      <c r="O5931" s="6"/>
      <c r="P5931" s="6"/>
      <c r="Q5931" s="6"/>
      <c r="R5931" s="6"/>
      <c r="S5931" s="6"/>
      <c r="T5931" s="6"/>
      <c r="U5931" s="6"/>
      <c r="V5931" s="6"/>
    </row>
    <row r="5932" spans="1:51" ht="27" thickBot="1" x14ac:dyDescent="0.3">
      <c r="A5932" s="98" t="s">
        <v>634</v>
      </c>
      <c r="B5932" s="83" t="s">
        <v>635</v>
      </c>
      <c r="C5932" s="83" t="s">
        <v>566</v>
      </c>
      <c r="D5932" s="85" t="s">
        <v>592</v>
      </c>
      <c r="K5932" s="121" t="s">
        <v>1123</v>
      </c>
      <c r="L5932" s="121" t="s">
        <v>1124</v>
      </c>
      <c r="M5932" s="121" t="str">
        <f>A5918</f>
        <v>Prueba del rango estudentizado de Tukey (HSD) para LFSCM1</v>
      </c>
      <c r="N5932" s="120"/>
      <c r="S5932" s="122" t="str">
        <f>K5932</f>
        <v>Factor</v>
      </c>
      <c r="T5932" s="122" t="str">
        <f>L5932</f>
        <v>Nivel</v>
      </c>
      <c r="U5932" s="114"/>
      <c r="V5932" s="123"/>
      <c r="W5932" s="161"/>
      <c r="X5932" s="161"/>
      <c r="Y5932" s="161"/>
      <c r="Z5932" s="161"/>
      <c r="AA5932" s="161"/>
      <c r="AB5932" s="161"/>
      <c r="AC5932" s="161"/>
      <c r="AD5932" s="161"/>
      <c r="AE5932" s="161"/>
      <c r="AF5932" s="161"/>
      <c r="AG5932" s="161"/>
      <c r="AH5932" s="161"/>
      <c r="AI5932" s="161"/>
      <c r="AJ5932" s="161"/>
      <c r="AK5932" s="161"/>
      <c r="AL5932" s="161"/>
      <c r="AM5932" s="161"/>
      <c r="AN5932" s="161"/>
      <c r="AO5932" s="161"/>
      <c r="AP5932" s="161"/>
      <c r="AQ5932" s="161"/>
      <c r="AR5932" s="161"/>
      <c r="AS5932" s="161"/>
      <c r="AT5932" s="161"/>
      <c r="AU5932" s="160"/>
      <c r="AV5932" s="160"/>
      <c r="AW5932" s="160"/>
      <c r="AX5932" s="160"/>
      <c r="AY5932" s="160"/>
    </row>
    <row r="5933" spans="1:51" ht="16.5" thickBot="1" x14ac:dyDescent="0.3">
      <c r="A5933" s="99" t="s">
        <v>592</v>
      </c>
      <c r="B5933" s="68">
        <v>56.311</v>
      </c>
      <c r="C5933" s="68">
        <v>16</v>
      </c>
      <c r="D5933" s="86" t="s">
        <v>47</v>
      </c>
      <c r="J5933" s="6"/>
      <c r="K5933" s="228" t="s">
        <v>1125</v>
      </c>
      <c r="L5933" s="124" t="str">
        <f>D5933</f>
        <v>Sin</v>
      </c>
      <c r="M5933" s="125">
        <f>B5933</f>
        <v>56.311</v>
      </c>
      <c r="N5933" s="125" t="str">
        <f>A5933</f>
        <v>A</v>
      </c>
      <c r="S5933" s="230" t="str">
        <f>K5933</f>
        <v>Enmienda (A)</v>
      </c>
      <c r="T5933" s="126" t="str">
        <f>L5933</f>
        <v>Sin</v>
      </c>
      <c r="U5933" s="127">
        <f>M5933</f>
        <v>56.311</v>
      </c>
      <c r="V5933" s="128" t="str">
        <f>N5933</f>
        <v>A</v>
      </c>
      <c r="W5933" s="160"/>
      <c r="X5933" s="160"/>
      <c r="Y5933" s="160"/>
      <c r="Z5933" s="160"/>
      <c r="AA5933" s="160"/>
      <c r="AB5933" s="160"/>
      <c r="AC5933" s="160"/>
      <c r="AD5933" s="160"/>
      <c r="AE5933" s="160"/>
      <c r="AF5933" s="160"/>
      <c r="AG5933" s="160"/>
      <c r="AH5933" s="160"/>
      <c r="AI5933" s="160"/>
      <c r="AJ5933" s="160"/>
      <c r="AK5933" s="160"/>
      <c r="AL5933" s="160"/>
      <c r="AM5933" s="160"/>
      <c r="AN5933" s="160"/>
      <c r="AO5933" s="160"/>
      <c r="AP5933" s="160"/>
      <c r="AQ5933" s="160"/>
      <c r="AR5933" s="160"/>
      <c r="AS5933" s="160"/>
      <c r="AT5933" s="160"/>
      <c r="AU5933" s="160"/>
      <c r="AV5933" s="160"/>
      <c r="AW5933" s="160"/>
      <c r="AX5933" s="160"/>
      <c r="AY5933" s="160"/>
    </row>
    <row r="5934" spans="1:51" ht="16.5" thickBot="1" x14ac:dyDescent="0.3">
      <c r="A5934" s="99" t="s">
        <v>592</v>
      </c>
      <c r="B5934" s="68"/>
      <c r="C5934" s="68"/>
      <c r="D5934" s="86"/>
      <c r="J5934" s="6"/>
      <c r="K5934" s="229"/>
      <c r="L5934" s="124" t="str">
        <f>D5935</f>
        <v>Con</v>
      </c>
      <c r="M5934" s="125">
        <f>B5935</f>
        <v>50.838999999999999</v>
      </c>
      <c r="N5934" s="125" t="str">
        <f>A5935</f>
        <v>A</v>
      </c>
      <c r="S5934" s="227"/>
      <c r="T5934" s="129" t="str">
        <f>L5934</f>
        <v>Con</v>
      </c>
      <c r="U5934" s="130">
        <f>M5934</f>
        <v>50.838999999999999</v>
      </c>
      <c r="V5934" s="131" t="str">
        <f>N5934</f>
        <v>A</v>
      </c>
      <c r="W5934" s="160"/>
      <c r="X5934" s="160"/>
      <c r="Y5934" s="160"/>
      <c r="Z5934" s="160"/>
      <c r="AA5934" s="160"/>
      <c r="AB5934" s="160"/>
      <c r="AC5934" s="160"/>
      <c r="AD5934" s="160"/>
      <c r="AE5934" s="160"/>
      <c r="AF5934" s="160"/>
      <c r="AG5934" s="160"/>
      <c r="AH5934" s="160"/>
      <c r="AI5934" s="160"/>
      <c r="AJ5934" s="160"/>
      <c r="AK5934" s="160"/>
      <c r="AL5934" s="160"/>
      <c r="AM5934" s="160"/>
      <c r="AN5934" s="160"/>
      <c r="AO5934" s="160"/>
      <c r="AP5934" s="160"/>
      <c r="AQ5934" s="160"/>
      <c r="AR5934" s="160"/>
      <c r="AS5934" s="160"/>
      <c r="AT5934" s="160"/>
      <c r="AU5934" s="160"/>
      <c r="AV5934" s="160"/>
      <c r="AW5934" s="160"/>
      <c r="AX5934" s="160"/>
      <c r="AY5934" s="160"/>
    </row>
    <row r="5935" spans="1:51" x14ac:dyDescent="0.25">
      <c r="A5935" s="100" t="s">
        <v>592</v>
      </c>
      <c r="B5935" s="77">
        <v>50.838999999999999</v>
      </c>
      <c r="C5935" s="77">
        <v>16</v>
      </c>
      <c r="D5935" s="87" t="s">
        <v>45</v>
      </c>
      <c r="J5935" s="6">
        <v>1</v>
      </c>
      <c r="K5935" s="6"/>
      <c r="L5935" s="6"/>
      <c r="M5935" s="6"/>
      <c r="N5935" s="6"/>
      <c r="O5935" s="6"/>
      <c r="P5935" s="6"/>
      <c r="Q5935" s="6"/>
      <c r="R5935" s="6"/>
      <c r="S5935" s="6"/>
      <c r="T5935" s="6"/>
      <c r="U5935" s="6"/>
      <c r="V5935" s="6"/>
      <c r="W5935" s="160"/>
      <c r="X5935" s="160"/>
      <c r="Y5935" s="160"/>
      <c r="Z5935" s="160"/>
      <c r="AA5935" s="160"/>
      <c r="AB5935" s="160"/>
      <c r="AC5935" s="160"/>
      <c r="AD5935" s="160"/>
      <c r="AE5935" s="160"/>
      <c r="AF5935" s="160"/>
      <c r="AG5935" s="160"/>
      <c r="AH5935" s="160"/>
      <c r="AI5935" s="160"/>
      <c r="AJ5935" s="160"/>
      <c r="AK5935" s="160"/>
      <c r="AL5935" s="160"/>
      <c r="AM5935" s="160"/>
      <c r="AN5935" s="160"/>
      <c r="AO5935" s="160"/>
      <c r="AP5935" s="160"/>
      <c r="AQ5935" s="160"/>
      <c r="AR5935" s="160"/>
      <c r="AS5935" s="160"/>
      <c r="AT5935" s="160"/>
      <c r="AU5935" s="160"/>
      <c r="AV5935" s="160"/>
      <c r="AW5935" s="160"/>
      <c r="AX5935" s="160"/>
      <c r="AY5935" s="160"/>
    </row>
    <row r="5936" spans="1:51" x14ac:dyDescent="0.25">
      <c r="A5936" s="79"/>
      <c r="J5936" s="6">
        <v>2</v>
      </c>
      <c r="K5936" s="6"/>
      <c r="L5936" s="6"/>
      <c r="M5936" s="6"/>
      <c r="N5936" s="6"/>
      <c r="O5936" s="6"/>
      <c r="P5936" s="6"/>
      <c r="Q5936" s="6"/>
      <c r="R5936" s="6"/>
      <c r="S5936" s="6"/>
      <c r="T5936" s="6"/>
      <c r="U5936" s="6"/>
      <c r="V5936" s="6"/>
      <c r="W5936" s="160"/>
      <c r="X5936" s="160"/>
      <c r="Y5936" s="160"/>
      <c r="Z5936" s="160"/>
      <c r="AA5936" s="160"/>
      <c r="AB5936" s="160"/>
      <c r="AC5936" s="160"/>
      <c r="AD5936" s="160"/>
      <c r="AE5936" s="160"/>
      <c r="AF5936" s="160"/>
      <c r="AG5936" s="160"/>
      <c r="AH5936" s="160"/>
      <c r="AI5936" s="160"/>
      <c r="AJ5936" s="160"/>
      <c r="AK5936" s="160"/>
      <c r="AL5936" s="160"/>
      <c r="AM5936" s="160"/>
      <c r="AN5936" s="160"/>
      <c r="AO5936" s="160"/>
      <c r="AP5936" s="160"/>
      <c r="AQ5936" s="160"/>
      <c r="AR5936" s="160"/>
      <c r="AS5936" s="160"/>
      <c r="AT5936" s="160"/>
      <c r="AU5936" s="160"/>
      <c r="AV5936" s="160"/>
      <c r="AW5936" s="160"/>
      <c r="AX5936" s="160"/>
      <c r="AY5936" s="160"/>
    </row>
    <row r="5937" spans="1:51" x14ac:dyDescent="0.25">
      <c r="A5937" s="79"/>
      <c r="J5937" s="6">
        <v>3</v>
      </c>
      <c r="K5937" s="6"/>
      <c r="L5937" s="6"/>
      <c r="M5937" s="6"/>
      <c r="N5937" s="6"/>
      <c r="O5937" s="6"/>
      <c r="P5937" s="6"/>
      <c r="Q5937" s="6"/>
      <c r="R5937" s="6"/>
      <c r="S5937" s="6"/>
      <c r="T5937" s="6"/>
      <c r="U5937" s="6"/>
      <c r="V5937" s="6"/>
      <c r="W5937" s="160"/>
      <c r="X5937" s="160"/>
      <c r="Y5937" s="160"/>
      <c r="Z5937" s="160"/>
      <c r="AA5937" s="160"/>
      <c r="AB5937" s="160"/>
      <c r="AC5937" s="160"/>
      <c r="AD5937" s="160"/>
      <c r="AE5937" s="160"/>
      <c r="AF5937" s="160"/>
      <c r="AG5937" s="160"/>
      <c r="AH5937" s="160"/>
      <c r="AI5937" s="160"/>
      <c r="AJ5937" s="160"/>
      <c r="AK5937" s="160"/>
      <c r="AL5937" s="160"/>
      <c r="AM5937" s="160"/>
      <c r="AN5937" s="160"/>
      <c r="AO5937" s="160"/>
      <c r="AP5937" s="160"/>
      <c r="AQ5937" s="160"/>
      <c r="AR5937" s="160"/>
      <c r="AS5937" s="160"/>
      <c r="AT5937" s="160"/>
      <c r="AU5937" s="160"/>
      <c r="AV5937" s="160"/>
      <c r="AW5937" s="160"/>
      <c r="AX5937" s="160"/>
      <c r="AY5937" s="160"/>
    </row>
    <row r="5938" spans="1:51" x14ac:dyDescent="0.25">
      <c r="J5938" s="6">
        <v>4</v>
      </c>
      <c r="K5938" s="6"/>
      <c r="L5938" s="6"/>
      <c r="M5938" s="6"/>
      <c r="N5938" s="6"/>
      <c r="O5938" s="6"/>
      <c r="P5938" s="6"/>
      <c r="Q5938" s="6"/>
      <c r="R5938" s="6"/>
      <c r="S5938" s="6"/>
      <c r="T5938" s="6"/>
      <c r="U5938" s="6"/>
      <c r="V5938" s="6"/>
      <c r="W5938" s="160"/>
      <c r="X5938" s="160"/>
      <c r="Y5938" s="160"/>
      <c r="Z5938" s="160"/>
      <c r="AA5938" s="160"/>
      <c r="AB5938" s="160"/>
      <c r="AC5938" s="160"/>
      <c r="AD5938" s="160"/>
      <c r="AE5938" s="160"/>
      <c r="AF5938" s="160"/>
      <c r="AG5938" s="160"/>
      <c r="AH5938" s="160"/>
      <c r="AI5938" s="160"/>
      <c r="AJ5938" s="160"/>
      <c r="AK5938" s="160"/>
      <c r="AL5938" s="160"/>
      <c r="AM5938" s="160"/>
      <c r="AN5938" s="160"/>
      <c r="AO5938" s="160"/>
      <c r="AP5938" s="160"/>
      <c r="AQ5938" s="160"/>
      <c r="AR5938" s="160"/>
      <c r="AS5938" s="160"/>
      <c r="AT5938" s="160"/>
      <c r="AU5938" s="160"/>
      <c r="AV5938" s="160"/>
      <c r="AW5938" s="160"/>
      <c r="AX5938" s="160"/>
      <c r="AY5938" s="160"/>
    </row>
    <row r="5939" spans="1:51" x14ac:dyDescent="0.25">
      <c r="A5939" s="80"/>
      <c r="J5939" s="6">
        <v>5</v>
      </c>
      <c r="K5939" s="6"/>
      <c r="L5939" s="6"/>
      <c r="M5939" s="6"/>
      <c r="N5939" s="6"/>
      <c r="O5939" s="6"/>
      <c r="P5939" s="6"/>
      <c r="Q5939" s="6"/>
      <c r="R5939" s="6"/>
      <c r="S5939" s="6"/>
      <c r="T5939" s="6"/>
      <c r="U5939" s="6"/>
      <c r="V5939" s="6"/>
      <c r="W5939" s="160"/>
      <c r="X5939" s="160"/>
      <c r="Y5939" s="160"/>
      <c r="Z5939" s="160"/>
      <c r="AA5939" s="160"/>
      <c r="AB5939" s="160"/>
      <c r="AC5939" s="160"/>
      <c r="AD5939" s="160"/>
      <c r="AE5939" s="160"/>
      <c r="AF5939" s="160"/>
      <c r="AG5939" s="160"/>
      <c r="AH5939" s="160"/>
      <c r="AI5939" s="160"/>
      <c r="AJ5939" s="160"/>
      <c r="AK5939" s="160"/>
      <c r="AL5939" s="160"/>
      <c r="AM5939" s="160"/>
      <c r="AN5939" s="160"/>
      <c r="AO5939" s="160"/>
      <c r="AP5939" s="160"/>
      <c r="AQ5939" s="160"/>
      <c r="AR5939" s="160"/>
      <c r="AS5939" s="160"/>
      <c r="AT5939" s="160"/>
      <c r="AU5939" s="160"/>
      <c r="AV5939" s="160"/>
      <c r="AW5939" s="160"/>
      <c r="AX5939" s="160"/>
      <c r="AY5939" s="160"/>
    </row>
    <row r="5940" spans="1:51" ht="31.5" x14ac:dyDescent="0.25">
      <c r="A5940" s="64" t="s">
        <v>590</v>
      </c>
      <c r="J5940" s="6">
        <v>6</v>
      </c>
      <c r="K5940" s="6"/>
      <c r="L5940" s="6"/>
      <c r="M5940" s="6"/>
      <c r="N5940" s="6"/>
      <c r="O5940" s="6"/>
      <c r="P5940" s="6"/>
      <c r="Q5940" s="6"/>
      <c r="R5940" s="6"/>
      <c r="S5940" s="6"/>
      <c r="T5940" s="6"/>
      <c r="U5940" s="6"/>
      <c r="V5940" s="6"/>
      <c r="W5940" s="160"/>
      <c r="X5940" s="160"/>
      <c r="Y5940" s="160"/>
      <c r="Z5940" s="160"/>
      <c r="AA5940" s="160"/>
      <c r="AB5940" s="160"/>
      <c r="AC5940" s="160"/>
      <c r="AD5940" s="160"/>
      <c r="AE5940" s="160"/>
      <c r="AF5940" s="160"/>
      <c r="AG5940" s="160"/>
      <c r="AH5940" s="160"/>
      <c r="AI5940" s="160"/>
      <c r="AJ5940" s="160"/>
      <c r="AK5940" s="160"/>
      <c r="AL5940" s="160"/>
      <c r="AM5940" s="160"/>
      <c r="AN5940" s="160"/>
      <c r="AO5940" s="160"/>
      <c r="AP5940" s="160"/>
      <c r="AQ5940" s="160"/>
      <c r="AR5940" s="160"/>
      <c r="AS5940" s="160"/>
      <c r="AT5940" s="160"/>
      <c r="AU5940" s="160"/>
      <c r="AV5940" s="160"/>
      <c r="AW5940" s="160"/>
      <c r="AX5940" s="160"/>
      <c r="AY5940" s="160"/>
    </row>
    <row r="5941" spans="1:51" x14ac:dyDescent="0.25">
      <c r="A5941" s="79"/>
      <c r="J5941" s="6">
        <v>7</v>
      </c>
      <c r="K5941" s="6"/>
      <c r="L5941" s="6"/>
      <c r="M5941" s="6"/>
      <c r="N5941" s="6"/>
      <c r="O5941" s="6"/>
      <c r="P5941" s="6"/>
      <c r="Q5941" s="6"/>
      <c r="R5941" s="6"/>
      <c r="S5941" s="6"/>
      <c r="T5941" s="6"/>
      <c r="U5941" s="6"/>
      <c r="V5941" s="6"/>
      <c r="W5941" s="160"/>
      <c r="X5941" s="160"/>
      <c r="Y5941" s="160"/>
      <c r="Z5941" s="160"/>
      <c r="AA5941" s="160"/>
      <c r="AB5941" s="160"/>
      <c r="AC5941" s="160"/>
      <c r="AD5941" s="160"/>
      <c r="AE5941" s="160"/>
      <c r="AF5941" s="160"/>
      <c r="AG5941" s="160"/>
      <c r="AH5941" s="160"/>
      <c r="AI5941" s="160"/>
      <c r="AJ5941" s="160"/>
      <c r="AK5941" s="160"/>
      <c r="AL5941" s="160"/>
      <c r="AM5941" s="160"/>
      <c r="AN5941" s="160"/>
      <c r="AO5941" s="160"/>
      <c r="AP5941" s="160"/>
      <c r="AQ5941" s="160"/>
      <c r="AR5941" s="160"/>
      <c r="AS5941" s="160"/>
      <c r="AT5941" s="160"/>
      <c r="AU5941" s="160"/>
      <c r="AV5941" s="160"/>
      <c r="AW5941" s="160"/>
      <c r="AX5941" s="160"/>
      <c r="AY5941" s="160"/>
    </row>
    <row r="5942" spans="1:51" ht="25.5" x14ac:dyDescent="0.25">
      <c r="A5942" s="81" t="s">
        <v>595</v>
      </c>
      <c r="J5942" s="6">
        <v>8</v>
      </c>
      <c r="K5942" s="6"/>
      <c r="L5942" s="6"/>
      <c r="M5942" s="6"/>
      <c r="N5942" s="6"/>
      <c r="O5942" s="6"/>
      <c r="P5942" s="6"/>
      <c r="Q5942" s="6"/>
      <c r="R5942" s="6"/>
      <c r="S5942" s="6"/>
      <c r="T5942" s="6"/>
      <c r="U5942" s="6"/>
      <c r="V5942" s="6"/>
    </row>
    <row r="5943" spans="1:51" x14ac:dyDescent="0.25">
      <c r="A5943" s="81"/>
      <c r="J5943" s="6">
        <v>9</v>
      </c>
      <c r="K5943" s="6"/>
      <c r="L5943" s="6"/>
      <c r="M5943" s="6"/>
      <c r="N5943" s="6"/>
      <c r="O5943" s="6"/>
      <c r="P5943" s="6"/>
      <c r="Q5943" s="6"/>
      <c r="R5943" s="6"/>
      <c r="S5943" s="6"/>
      <c r="T5943" s="6"/>
      <c r="U5943" s="6"/>
      <c r="V5943" s="6"/>
    </row>
    <row r="5944" spans="1:51" x14ac:dyDescent="0.25">
      <c r="A5944" s="65"/>
      <c r="J5944" s="6">
        <v>10</v>
      </c>
      <c r="K5944" s="6"/>
      <c r="L5944" s="6"/>
      <c r="M5944" s="6"/>
      <c r="N5944" s="6"/>
      <c r="O5944" s="6"/>
      <c r="P5944" s="6"/>
      <c r="Q5944" s="6"/>
      <c r="R5944" s="6"/>
      <c r="S5944" s="6"/>
      <c r="T5944" s="6"/>
      <c r="U5944" s="6"/>
      <c r="V5944" s="6"/>
    </row>
    <row r="5945" spans="1:51" x14ac:dyDescent="0.25">
      <c r="A5945" s="65"/>
      <c r="J5945" s="6">
        <v>11</v>
      </c>
      <c r="K5945" s="6"/>
      <c r="L5945" s="6"/>
      <c r="M5945" s="6"/>
      <c r="N5945" s="6"/>
      <c r="O5945" s="6"/>
      <c r="P5945" s="6"/>
      <c r="Q5945" s="6"/>
      <c r="R5945" s="6"/>
      <c r="S5945" s="6"/>
      <c r="T5945" s="6"/>
      <c r="U5945" s="6"/>
      <c r="V5945" s="6"/>
    </row>
    <row r="5946" spans="1:51" x14ac:dyDescent="0.25">
      <c r="A5946" s="79"/>
      <c r="J5946" s="6">
        <v>12</v>
      </c>
      <c r="K5946" s="6"/>
      <c r="L5946" s="6"/>
      <c r="M5946" s="6"/>
      <c r="N5946" s="6"/>
      <c r="O5946" s="6"/>
      <c r="P5946" s="6"/>
      <c r="Q5946" s="6"/>
      <c r="R5946" s="6"/>
      <c r="S5946" s="6"/>
      <c r="T5946" s="6"/>
      <c r="U5946" s="6"/>
      <c r="V5946" s="6"/>
    </row>
    <row r="5947" spans="1:51" x14ac:dyDescent="0.25">
      <c r="A5947" s="79"/>
      <c r="J5947" s="6">
        <v>13</v>
      </c>
      <c r="K5947" s="6"/>
      <c r="L5947" s="6"/>
      <c r="M5947" s="6"/>
      <c r="N5947" s="6"/>
      <c r="O5947" s="6"/>
      <c r="P5947" s="6"/>
      <c r="Q5947" s="6"/>
      <c r="R5947" s="6"/>
      <c r="S5947" s="6"/>
      <c r="T5947" s="6"/>
      <c r="U5947" s="6"/>
      <c r="V5947" s="6"/>
    </row>
    <row r="5948" spans="1:51" x14ac:dyDescent="0.25">
      <c r="J5948" s="6">
        <v>14</v>
      </c>
      <c r="K5948" s="6"/>
      <c r="L5948" s="6"/>
      <c r="M5948" s="6"/>
      <c r="N5948" s="6"/>
      <c r="O5948" s="6"/>
      <c r="P5948" s="6"/>
      <c r="Q5948" s="6"/>
      <c r="R5948" s="6"/>
      <c r="S5948" s="6"/>
      <c r="T5948" s="6"/>
      <c r="U5948" s="6"/>
      <c r="V5948" s="6"/>
    </row>
    <row r="5949" spans="1:51" x14ac:dyDescent="0.25">
      <c r="A5949" s="80"/>
      <c r="J5949" s="6">
        <v>15</v>
      </c>
      <c r="K5949" s="6"/>
      <c r="L5949" s="6"/>
      <c r="M5949" s="6"/>
      <c r="N5949" s="6"/>
      <c r="O5949" s="6"/>
      <c r="P5949" s="6"/>
      <c r="Q5949" s="6"/>
      <c r="R5949" s="6"/>
      <c r="S5949" s="6"/>
      <c r="T5949" s="6"/>
      <c r="U5949" s="6"/>
      <c r="V5949" s="6"/>
    </row>
    <row r="5950" spans="1:51" ht="31.5" x14ac:dyDescent="0.25">
      <c r="A5950" s="64" t="s">
        <v>590</v>
      </c>
      <c r="J5950" s="6">
        <v>16</v>
      </c>
      <c r="K5950" s="6"/>
      <c r="L5950" s="6"/>
      <c r="M5950" s="6"/>
      <c r="N5950" s="6"/>
      <c r="O5950" s="6"/>
      <c r="P5950" s="6"/>
      <c r="Q5950" s="6"/>
      <c r="R5950" s="6"/>
      <c r="S5950" s="6"/>
      <c r="T5950" s="6"/>
      <c r="U5950" s="6"/>
      <c r="V5950" s="6"/>
    </row>
    <row r="5951" spans="1:51" x14ac:dyDescent="0.25">
      <c r="A5951" s="79"/>
      <c r="J5951" s="6">
        <v>17</v>
      </c>
      <c r="K5951" s="6"/>
      <c r="L5951" s="6"/>
      <c r="M5951" s="6"/>
      <c r="N5951" s="6"/>
      <c r="O5951" s="6"/>
      <c r="P5951" s="6"/>
      <c r="Q5951" s="6"/>
      <c r="R5951" s="6"/>
      <c r="S5951" s="6"/>
      <c r="T5951" s="6"/>
      <c r="U5951" s="6"/>
      <c r="V5951" s="6"/>
    </row>
    <row r="5952" spans="1:51" ht="25.5" x14ac:dyDescent="0.25">
      <c r="A5952" s="81" t="s">
        <v>595</v>
      </c>
      <c r="J5952" s="6">
        <v>18</v>
      </c>
      <c r="K5952" s="6"/>
      <c r="L5952" s="6"/>
      <c r="M5952" s="6"/>
      <c r="N5952" s="6"/>
      <c r="O5952" s="6"/>
      <c r="P5952" s="6"/>
      <c r="Q5952" s="6"/>
      <c r="R5952" s="6"/>
      <c r="S5952" s="6"/>
      <c r="T5952" s="6"/>
      <c r="U5952" s="6"/>
      <c r="V5952" s="6"/>
    </row>
    <row r="5953" spans="1:22" x14ac:dyDescent="0.25">
      <c r="A5953" s="81"/>
      <c r="J5953" s="6">
        <v>19</v>
      </c>
      <c r="K5953" s="6"/>
      <c r="L5953" s="6"/>
      <c r="M5953" s="6"/>
      <c r="N5953" s="6"/>
      <c r="O5953" s="6"/>
      <c r="P5953" s="6"/>
      <c r="Q5953" s="6"/>
      <c r="R5953" s="6"/>
      <c r="S5953" s="6"/>
      <c r="T5953" s="6"/>
      <c r="U5953" s="6"/>
      <c r="V5953" s="6"/>
    </row>
    <row r="5954" spans="1:22" ht="89.25" x14ac:dyDescent="0.25">
      <c r="A5954" s="81" t="s">
        <v>966</v>
      </c>
      <c r="J5954" s="6">
        <v>20</v>
      </c>
      <c r="K5954" s="6"/>
      <c r="L5954" s="6"/>
      <c r="M5954" s="6"/>
      <c r="N5954" s="6"/>
      <c r="O5954" s="6"/>
      <c r="P5954" s="6"/>
      <c r="Q5954" s="6"/>
      <c r="R5954" s="6"/>
      <c r="S5954" s="6"/>
      <c r="T5954" s="6"/>
      <c r="U5954" s="6"/>
      <c r="V5954" s="6"/>
    </row>
    <row r="5955" spans="1:22" x14ac:dyDescent="0.25">
      <c r="A5955" s="65"/>
      <c r="J5955" s="6">
        <v>21</v>
      </c>
      <c r="K5955" s="6"/>
      <c r="L5955" s="6"/>
      <c r="M5955" s="6"/>
      <c r="N5955" s="6"/>
      <c r="O5955" s="6"/>
      <c r="P5955" s="6"/>
      <c r="Q5955" s="6"/>
      <c r="R5955" s="6"/>
      <c r="S5955" s="6"/>
      <c r="T5955" s="6"/>
      <c r="U5955" s="6"/>
      <c r="V5955" s="6"/>
    </row>
    <row r="5956" spans="1:22" x14ac:dyDescent="0.25">
      <c r="A5956" s="65"/>
      <c r="J5956" s="6">
        <v>22</v>
      </c>
      <c r="K5956" s="6"/>
      <c r="L5956" s="6"/>
      <c r="M5956" s="6"/>
      <c r="N5956" s="6"/>
      <c r="O5956" s="6"/>
      <c r="P5956" s="6"/>
      <c r="Q5956" s="6"/>
      <c r="R5956" s="6"/>
      <c r="S5956" s="6"/>
      <c r="T5956" s="6"/>
      <c r="U5956" s="6"/>
      <c r="V5956" s="6"/>
    </row>
    <row r="5957" spans="1:22" ht="140.25" x14ac:dyDescent="0.25">
      <c r="A5957" s="96" t="s">
        <v>624</v>
      </c>
      <c r="B5957" s="97" t="s">
        <v>625</v>
      </c>
      <c r="J5957" s="6">
        <v>23</v>
      </c>
      <c r="K5957" s="6"/>
      <c r="L5957" s="6"/>
      <c r="M5957" s="6"/>
      <c r="N5957" s="6"/>
      <c r="O5957" s="6"/>
      <c r="P5957" s="6"/>
      <c r="Q5957" s="6"/>
      <c r="R5957" s="6"/>
      <c r="S5957" s="6"/>
      <c r="T5957" s="6"/>
      <c r="U5957" s="6"/>
      <c r="V5957" s="6"/>
    </row>
    <row r="5958" spans="1:22" ht="15.75" thickBot="1" x14ac:dyDescent="0.3">
      <c r="A5958" s="65"/>
      <c r="J5958" s="6">
        <v>24</v>
      </c>
      <c r="K5958" s="6"/>
      <c r="L5958" s="6"/>
      <c r="M5958" s="6"/>
      <c r="N5958" s="6"/>
      <c r="O5958" s="6"/>
      <c r="P5958" s="6"/>
      <c r="Q5958" s="6"/>
      <c r="R5958" s="6"/>
      <c r="S5958" s="6"/>
      <c r="T5958" s="6"/>
      <c r="U5958" s="6"/>
      <c r="V5958" s="6"/>
    </row>
    <row r="5959" spans="1:22" ht="15.75" thickBot="1" x14ac:dyDescent="0.3">
      <c r="A5959" s="88" t="s">
        <v>626</v>
      </c>
      <c r="B5959" s="89">
        <v>0.05</v>
      </c>
      <c r="J5959" s="6">
        <v>25</v>
      </c>
      <c r="K5959" s="6"/>
      <c r="L5959" s="6"/>
      <c r="M5959" s="6"/>
      <c r="N5959" s="6"/>
      <c r="O5959" s="6"/>
      <c r="P5959" s="6"/>
      <c r="Q5959" s="6"/>
      <c r="R5959" s="6"/>
      <c r="S5959" s="6"/>
      <c r="T5959" s="6"/>
      <c r="U5959" s="6"/>
      <c r="V5959" s="6"/>
    </row>
    <row r="5960" spans="1:22" ht="39" thickBot="1" x14ac:dyDescent="0.3">
      <c r="A5960" s="110" t="s">
        <v>627</v>
      </c>
      <c r="B5960" s="74">
        <v>18</v>
      </c>
      <c r="J5960" s="6">
        <v>26</v>
      </c>
      <c r="K5960" s="6"/>
      <c r="L5960" s="6"/>
      <c r="M5960" s="6"/>
      <c r="N5960" s="6"/>
      <c r="O5960" s="6"/>
      <c r="P5960" s="6"/>
      <c r="Q5960" s="6"/>
      <c r="R5960" s="6"/>
      <c r="S5960" s="6"/>
      <c r="T5960" s="6"/>
      <c r="U5960" s="6"/>
      <c r="V5960" s="6"/>
    </row>
    <row r="5961" spans="1:22" ht="39" thickBot="1" x14ac:dyDescent="0.3">
      <c r="A5961" s="110" t="s">
        <v>628</v>
      </c>
      <c r="B5961" s="74">
        <v>190.88229999999999</v>
      </c>
      <c r="J5961" s="6">
        <v>27</v>
      </c>
      <c r="K5961" s="6"/>
      <c r="L5961" s="6"/>
      <c r="M5961" s="6"/>
      <c r="N5961" s="6"/>
      <c r="O5961" s="6"/>
      <c r="P5961" s="6"/>
      <c r="Q5961" s="6"/>
      <c r="R5961" s="6"/>
      <c r="S5961" s="6"/>
      <c r="T5961" s="6"/>
      <c r="U5961" s="6"/>
      <c r="V5961" s="6"/>
    </row>
    <row r="5962" spans="1:22" ht="64.5" thickBot="1" x14ac:dyDescent="0.3">
      <c r="A5962" s="110" t="s">
        <v>629</v>
      </c>
      <c r="B5962" s="74">
        <v>2.97105</v>
      </c>
      <c r="J5962" s="6">
        <v>28</v>
      </c>
      <c r="K5962" s="6"/>
      <c r="L5962" s="6"/>
      <c r="M5962" s="6"/>
      <c r="N5962" s="6"/>
      <c r="O5962" s="6"/>
      <c r="P5962" s="6"/>
      <c r="Q5962" s="6"/>
      <c r="R5962" s="6"/>
      <c r="S5962" s="6"/>
      <c r="T5962" s="6"/>
      <c r="U5962" s="6"/>
      <c r="V5962" s="6"/>
    </row>
    <row r="5963" spans="1:22" ht="38.25" x14ac:dyDescent="0.25">
      <c r="A5963" s="109" t="s">
        <v>630</v>
      </c>
      <c r="B5963" s="78">
        <v>10.262</v>
      </c>
      <c r="J5963" s="6">
        <v>29</v>
      </c>
      <c r="K5963" s="6"/>
      <c r="L5963" s="6"/>
      <c r="M5963" s="6"/>
      <c r="N5963" s="6"/>
      <c r="O5963" s="6"/>
      <c r="P5963" s="6"/>
      <c r="Q5963" s="6"/>
      <c r="R5963" s="6"/>
      <c r="S5963" s="6"/>
      <c r="T5963" s="6"/>
      <c r="U5963" s="6"/>
      <c r="V5963" s="6"/>
    </row>
    <row r="5964" spans="1:22" ht="15.75" thickBot="1" x14ac:dyDescent="0.3">
      <c r="A5964" s="65"/>
      <c r="J5964" s="6">
        <v>30</v>
      </c>
      <c r="K5964" s="6"/>
      <c r="L5964" s="6"/>
      <c r="M5964" s="6"/>
      <c r="N5964" s="6"/>
      <c r="O5964" s="6"/>
      <c r="P5964" s="6"/>
      <c r="Q5964" s="6"/>
      <c r="R5964" s="6"/>
      <c r="S5964" s="6"/>
      <c r="T5964" s="6"/>
      <c r="U5964" s="6"/>
      <c r="V5964" s="6"/>
    </row>
    <row r="5965" spans="1:22" x14ac:dyDescent="0.25">
      <c r="A5965" s="254" t="s">
        <v>631</v>
      </c>
      <c r="B5965" s="255"/>
      <c r="C5965" s="255"/>
      <c r="D5965" s="255"/>
      <c r="J5965" s="6">
        <v>31</v>
      </c>
      <c r="K5965" s="6"/>
      <c r="L5965" s="6"/>
      <c r="M5965" s="6"/>
      <c r="N5965" s="6"/>
      <c r="O5965" s="6"/>
      <c r="P5965" s="6"/>
      <c r="Q5965" s="6"/>
      <c r="R5965" s="6"/>
      <c r="S5965" s="6"/>
      <c r="T5965" s="6"/>
      <c r="U5965" s="6"/>
      <c r="V5965" s="6"/>
    </row>
    <row r="5966" spans="1:22" x14ac:dyDescent="0.25">
      <c r="A5966" s="262" t="s">
        <v>632</v>
      </c>
      <c r="B5966" s="263"/>
      <c r="C5966" s="263"/>
      <c r="D5966" s="263"/>
      <c r="J5966" s="6">
        <v>32</v>
      </c>
      <c r="K5966" s="6"/>
      <c r="L5966" s="6"/>
      <c r="M5966" s="6"/>
      <c r="N5966" s="6"/>
      <c r="O5966" s="6"/>
      <c r="P5966" s="6"/>
      <c r="Q5966" s="6"/>
      <c r="R5966" s="6"/>
      <c r="S5966" s="6"/>
      <c r="T5966" s="6"/>
      <c r="U5966" s="6"/>
      <c r="V5966" s="6"/>
    </row>
    <row r="5967" spans="1:22" ht="15.75" thickBot="1" x14ac:dyDescent="0.3">
      <c r="A5967" s="256" t="s">
        <v>633</v>
      </c>
      <c r="B5967" s="257"/>
      <c r="C5967" s="257"/>
      <c r="D5967" s="257"/>
      <c r="J5967" s="6">
        <v>33</v>
      </c>
      <c r="K5967" s="6"/>
      <c r="L5967" s="6"/>
      <c r="M5967" s="6"/>
      <c r="N5967" s="6"/>
      <c r="O5967" s="6"/>
      <c r="P5967" s="6"/>
      <c r="Q5967" s="6"/>
      <c r="R5967" s="6"/>
      <c r="S5967" s="6"/>
      <c r="T5967" s="6"/>
      <c r="U5967" s="6"/>
      <c r="V5967" s="6"/>
    </row>
    <row r="5968" spans="1:22" ht="27" thickBot="1" x14ac:dyDescent="0.3">
      <c r="A5968" s="98" t="s">
        <v>634</v>
      </c>
      <c r="B5968" s="83" t="s">
        <v>635</v>
      </c>
      <c r="C5968" s="83" t="s">
        <v>566</v>
      </c>
      <c r="D5968" s="85" t="s">
        <v>592</v>
      </c>
      <c r="K5968" s="121" t="s">
        <v>1123</v>
      </c>
      <c r="L5968" s="121" t="s">
        <v>1124</v>
      </c>
      <c r="M5968" s="121" t="str">
        <f>A5954</f>
        <v>Prueba del rango estudentizado de Tukey (HSD) para LFSCM2</v>
      </c>
      <c r="N5968" s="120"/>
      <c r="S5968" s="122" t="str">
        <f>K5968</f>
        <v>Factor</v>
      </c>
      <c r="T5968" s="122" t="str">
        <f>L5968</f>
        <v>Nivel</v>
      </c>
      <c r="U5968" s="114"/>
      <c r="V5968" s="123"/>
    </row>
    <row r="5969" spans="1:22" ht="16.5" thickBot="1" x14ac:dyDescent="0.3">
      <c r="A5969" s="99" t="s">
        <v>592</v>
      </c>
      <c r="B5969" s="68">
        <v>63.698</v>
      </c>
      <c r="C5969" s="68">
        <v>16</v>
      </c>
      <c r="D5969" s="86" t="s">
        <v>47</v>
      </c>
      <c r="J5969" s="6"/>
      <c r="K5969" s="228" t="s">
        <v>1125</v>
      </c>
      <c r="L5969" s="124" t="str">
        <f>D5969</f>
        <v>Sin</v>
      </c>
      <c r="M5969" s="125">
        <f>B5969</f>
        <v>63.698</v>
      </c>
      <c r="N5969" s="125" t="str">
        <f>A5969</f>
        <v>A</v>
      </c>
      <c r="S5969" s="230" t="str">
        <f>K5969</f>
        <v>Enmienda (A)</v>
      </c>
      <c r="T5969" s="126" t="str">
        <f>L5969</f>
        <v>Sin</v>
      </c>
      <c r="U5969" s="127">
        <f>M5969</f>
        <v>63.698</v>
      </c>
      <c r="V5969" s="128" t="str">
        <f>N5969</f>
        <v>A</v>
      </c>
    </row>
    <row r="5970" spans="1:22" ht="16.5" thickBot="1" x14ac:dyDescent="0.3">
      <c r="A5970" s="99" t="s">
        <v>592</v>
      </c>
      <c r="B5970" s="68"/>
      <c r="C5970" s="68"/>
      <c r="D5970" s="86"/>
      <c r="J5970" s="6"/>
      <c r="K5970" s="229"/>
      <c r="L5970" s="124" t="str">
        <f>D5971</f>
        <v>Con</v>
      </c>
      <c r="M5970" s="125">
        <f>B5971</f>
        <v>60.625</v>
      </c>
      <c r="N5970" s="125" t="str">
        <f>A5971</f>
        <v>A</v>
      </c>
      <c r="S5970" s="227"/>
      <c r="T5970" s="129" t="str">
        <f>L5970</f>
        <v>Con</v>
      </c>
      <c r="U5970" s="130">
        <f>M5970</f>
        <v>60.625</v>
      </c>
      <c r="V5970" s="131" t="str">
        <f>N5970</f>
        <v>A</v>
      </c>
    </row>
    <row r="5971" spans="1:22" x14ac:dyDescent="0.25">
      <c r="A5971" s="100" t="s">
        <v>592</v>
      </c>
      <c r="B5971" s="77">
        <v>60.625</v>
      </c>
      <c r="C5971" s="77">
        <v>16</v>
      </c>
      <c r="D5971" s="87" t="s">
        <v>45</v>
      </c>
      <c r="J5971" s="6">
        <v>1</v>
      </c>
      <c r="K5971" s="6"/>
      <c r="L5971" s="6"/>
      <c r="M5971" s="6"/>
      <c r="N5971" s="6"/>
      <c r="O5971" s="6"/>
      <c r="P5971" s="6"/>
      <c r="Q5971" s="6"/>
      <c r="R5971" s="6"/>
      <c r="S5971" s="6"/>
      <c r="T5971" s="6"/>
      <c r="U5971" s="6"/>
      <c r="V5971" s="6"/>
    </row>
    <row r="5972" spans="1:22" x14ac:dyDescent="0.25">
      <c r="A5972" s="79"/>
      <c r="J5972" s="6">
        <v>2</v>
      </c>
      <c r="K5972" s="6"/>
      <c r="L5972" s="6"/>
      <c r="M5972" s="6"/>
      <c r="N5972" s="6"/>
      <c r="O5972" s="6"/>
      <c r="P5972" s="6"/>
      <c r="Q5972" s="6"/>
      <c r="R5972" s="6"/>
      <c r="S5972" s="6"/>
      <c r="T5972" s="6"/>
      <c r="U5972" s="6"/>
      <c r="V5972" s="6"/>
    </row>
    <row r="5973" spans="1:22" x14ac:dyDescent="0.25">
      <c r="A5973" s="79"/>
      <c r="J5973" s="6">
        <v>3</v>
      </c>
      <c r="K5973" s="6"/>
      <c r="L5973" s="6"/>
      <c r="M5973" s="6"/>
      <c r="N5973" s="6"/>
      <c r="O5973" s="6"/>
      <c r="P5973" s="6"/>
      <c r="Q5973" s="6"/>
      <c r="R5973" s="6"/>
      <c r="S5973" s="6"/>
      <c r="T5973" s="6"/>
      <c r="U5973" s="6"/>
      <c r="V5973" s="6"/>
    </row>
    <row r="5974" spans="1:22" x14ac:dyDescent="0.25">
      <c r="J5974" s="6">
        <v>4</v>
      </c>
      <c r="K5974" s="6"/>
      <c r="L5974" s="6"/>
      <c r="M5974" s="6"/>
      <c r="N5974" s="6"/>
      <c r="O5974" s="6"/>
      <c r="P5974" s="6"/>
      <c r="Q5974" s="6"/>
      <c r="R5974" s="6"/>
      <c r="S5974" s="6"/>
      <c r="T5974" s="6"/>
      <c r="U5974" s="6"/>
      <c r="V5974" s="6"/>
    </row>
    <row r="5975" spans="1:22" x14ac:dyDescent="0.25">
      <c r="A5975" s="80"/>
      <c r="J5975" s="6">
        <v>5</v>
      </c>
      <c r="K5975" s="6"/>
      <c r="L5975" s="6"/>
      <c r="M5975" s="6"/>
      <c r="N5975" s="6"/>
      <c r="O5975" s="6"/>
      <c r="P5975" s="6"/>
      <c r="Q5975" s="6"/>
      <c r="R5975" s="6"/>
      <c r="S5975" s="6"/>
      <c r="T5975" s="6"/>
      <c r="U5975" s="6"/>
      <c r="V5975" s="6"/>
    </row>
    <row r="5976" spans="1:22" ht="31.5" x14ac:dyDescent="0.25">
      <c r="A5976" s="64" t="s">
        <v>590</v>
      </c>
      <c r="J5976" s="6">
        <v>6</v>
      </c>
      <c r="K5976" s="6"/>
      <c r="L5976" s="6"/>
      <c r="M5976" s="6"/>
      <c r="N5976" s="6"/>
      <c r="O5976" s="6"/>
      <c r="P5976" s="6"/>
      <c r="Q5976" s="6"/>
      <c r="R5976" s="6"/>
      <c r="S5976" s="6"/>
      <c r="T5976" s="6"/>
      <c r="U5976" s="6"/>
      <c r="V5976" s="6"/>
    </row>
    <row r="5977" spans="1:22" x14ac:dyDescent="0.25">
      <c r="A5977" s="79"/>
      <c r="J5977" s="6">
        <v>7</v>
      </c>
      <c r="K5977" s="6"/>
      <c r="L5977" s="6"/>
      <c r="M5977" s="6"/>
      <c r="N5977" s="6"/>
      <c r="O5977" s="6"/>
      <c r="P5977" s="6"/>
      <c r="Q5977" s="6"/>
      <c r="R5977" s="6"/>
      <c r="S5977" s="6"/>
      <c r="T5977" s="6"/>
      <c r="U5977" s="6"/>
      <c r="V5977" s="6"/>
    </row>
    <row r="5978" spans="1:22" ht="25.5" x14ac:dyDescent="0.25">
      <c r="A5978" s="81" t="s">
        <v>595</v>
      </c>
      <c r="J5978" s="6">
        <v>8</v>
      </c>
      <c r="K5978" s="6"/>
      <c r="L5978" s="6"/>
      <c r="M5978" s="6"/>
      <c r="N5978" s="6"/>
      <c r="O5978" s="6"/>
      <c r="P5978" s="6"/>
      <c r="Q5978" s="6"/>
      <c r="R5978" s="6"/>
      <c r="S5978" s="6"/>
      <c r="T5978" s="6"/>
      <c r="U5978" s="6"/>
      <c r="V5978" s="6"/>
    </row>
    <row r="5979" spans="1:22" x14ac:dyDescent="0.25">
      <c r="A5979" s="81"/>
      <c r="J5979" s="6">
        <v>9</v>
      </c>
      <c r="K5979" s="6"/>
      <c r="L5979" s="6"/>
      <c r="M5979" s="6"/>
      <c r="N5979" s="6"/>
      <c r="O5979" s="6"/>
      <c r="P5979" s="6"/>
      <c r="Q5979" s="6"/>
      <c r="R5979" s="6"/>
      <c r="S5979" s="6"/>
      <c r="T5979" s="6"/>
      <c r="U5979" s="6"/>
      <c r="V5979" s="6"/>
    </row>
    <row r="5980" spans="1:22" x14ac:dyDescent="0.25">
      <c r="A5980" s="65"/>
      <c r="J5980" s="6">
        <v>10</v>
      </c>
      <c r="K5980" s="6"/>
      <c r="L5980" s="6"/>
      <c r="M5980" s="6"/>
      <c r="N5980" s="6"/>
      <c r="O5980" s="6"/>
      <c r="P5980" s="6"/>
      <c r="Q5980" s="6"/>
      <c r="R5980" s="6"/>
      <c r="S5980" s="6"/>
      <c r="T5980" s="6"/>
      <c r="U5980" s="6"/>
      <c r="V5980" s="6"/>
    </row>
    <row r="5981" spans="1:22" x14ac:dyDescent="0.25">
      <c r="A5981" s="65"/>
      <c r="J5981" s="6">
        <v>11</v>
      </c>
      <c r="K5981" s="6"/>
      <c r="L5981" s="6"/>
      <c r="M5981" s="6"/>
      <c r="N5981" s="6"/>
      <c r="O5981" s="6"/>
      <c r="P5981" s="6"/>
      <c r="Q5981" s="6"/>
      <c r="R5981" s="6"/>
      <c r="S5981" s="6"/>
      <c r="T5981" s="6"/>
      <c r="U5981" s="6"/>
      <c r="V5981" s="6"/>
    </row>
    <row r="5982" spans="1:22" x14ac:dyDescent="0.25">
      <c r="A5982" s="79"/>
      <c r="J5982" s="6">
        <v>12</v>
      </c>
      <c r="K5982" s="6"/>
      <c r="L5982" s="6"/>
      <c r="M5982" s="6"/>
      <c r="N5982" s="6"/>
      <c r="O5982" s="6"/>
      <c r="P5982" s="6"/>
      <c r="Q5982" s="6"/>
      <c r="R5982" s="6"/>
      <c r="S5982" s="6"/>
      <c r="T5982" s="6"/>
      <c r="U5982" s="6"/>
      <c r="V5982" s="6"/>
    </row>
    <row r="5983" spans="1:22" x14ac:dyDescent="0.25">
      <c r="A5983" s="79"/>
      <c r="J5983" s="6">
        <v>13</v>
      </c>
      <c r="K5983" s="6"/>
      <c r="L5983" s="6"/>
      <c r="M5983" s="6"/>
      <c r="N5983" s="6"/>
      <c r="O5983" s="6"/>
      <c r="P5983" s="6"/>
      <c r="Q5983" s="6"/>
      <c r="R5983" s="6"/>
      <c r="S5983" s="6"/>
      <c r="T5983" s="6"/>
      <c r="U5983" s="6"/>
      <c r="V5983" s="6"/>
    </row>
    <row r="5984" spans="1:22" x14ac:dyDescent="0.25">
      <c r="J5984" s="6">
        <v>14</v>
      </c>
      <c r="K5984" s="6"/>
      <c r="L5984" s="6"/>
      <c r="M5984" s="6"/>
      <c r="N5984" s="6"/>
      <c r="O5984" s="6"/>
      <c r="P5984" s="6"/>
      <c r="Q5984" s="6"/>
      <c r="R5984" s="6"/>
      <c r="S5984" s="6"/>
      <c r="T5984" s="6"/>
      <c r="U5984" s="6"/>
      <c r="V5984" s="6"/>
    </row>
    <row r="5985" spans="1:22" x14ac:dyDescent="0.25">
      <c r="A5985" s="80"/>
      <c r="J5985" s="6">
        <v>15</v>
      </c>
      <c r="K5985" s="6"/>
      <c r="L5985" s="6"/>
      <c r="M5985" s="6"/>
      <c r="N5985" s="6"/>
      <c r="O5985" s="6"/>
      <c r="P5985" s="6"/>
      <c r="Q5985" s="6"/>
      <c r="R5985" s="6"/>
      <c r="S5985" s="6"/>
      <c r="T5985" s="6"/>
      <c r="U5985" s="6"/>
      <c r="V5985" s="6"/>
    </row>
    <row r="5986" spans="1:22" ht="31.5" x14ac:dyDescent="0.25">
      <c r="A5986" s="64" t="s">
        <v>590</v>
      </c>
      <c r="J5986" s="6">
        <v>16</v>
      </c>
      <c r="K5986" s="6"/>
      <c r="L5986" s="6"/>
      <c r="M5986" s="6"/>
      <c r="N5986" s="6"/>
      <c r="O5986" s="6"/>
      <c r="P5986" s="6"/>
      <c r="Q5986" s="6"/>
      <c r="R5986" s="6"/>
      <c r="S5986" s="6"/>
      <c r="T5986" s="6"/>
      <c r="U5986" s="6"/>
      <c r="V5986" s="6"/>
    </row>
    <row r="5987" spans="1:22" x14ac:dyDescent="0.25">
      <c r="A5987" s="79"/>
      <c r="J5987" s="6">
        <v>17</v>
      </c>
      <c r="K5987" s="6"/>
      <c r="L5987" s="6"/>
      <c r="M5987" s="6"/>
      <c r="N5987" s="6"/>
      <c r="O5987" s="6"/>
      <c r="P5987" s="6"/>
      <c r="Q5987" s="6"/>
      <c r="R5987" s="6"/>
      <c r="S5987" s="6"/>
      <c r="T5987" s="6"/>
      <c r="U5987" s="6"/>
      <c r="V5987" s="6"/>
    </row>
    <row r="5988" spans="1:22" ht="25.5" x14ac:dyDescent="0.25">
      <c r="A5988" s="81" t="s">
        <v>595</v>
      </c>
      <c r="J5988" s="6">
        <v>18</v>
      </c>
      <c r="K5988" s="6"/>
      <c r="L5988" s="6"/>
      <c r="M5988" s="6"/>
      <c r="N5988" s="6"/>
      <c r="O5988" s="6"/>
      <c r="P5988" s="6"/>
      <c r="Q5988" s="6"/>
      <c r="R5988" s="6"/>
      <c r="S5988" s="6"/>
      <c r="T5988" s="6"/>
      <c r="U5988" s="6"/>
      <c r="V5988" s="6"/>
    </row>
    <row r="5989" spans="1:22" x14ac:dyDescent="0.25">
      <c r="A5989" s="81"/>
      <c r="J5989" s="6">
        <v>19</v>
      </c>
      <c r="K5989" s="6"/>
      <c r="L5989" s="6"/>
      <c r="M5989" s="6"/>
      <c r="N5989" s="6"/>
      <c r="O5989" s="6"/>
      <c r="P5989" s="6"/>
      <c r="Q5989" s="6"/>
      <c r="R5989" s="6"/>
      <c r="S5989" s="6"/>
      <c r="T5989" s="6"/>
      <c r="U5989" s="6"/>
      <c r="V5989" s="6"/>
    </row>
    <row r="5990" spans="1:22" ht="89.25" x14ac:dyDescent="0.25">
      <c r="A5990" s="81" t="s">
        <v>967</v>
      </c>
      <c r="J5990" s="6">
        <v>20</v>
      </c>
      <c r="K5990" s="6"/>
      <c r="L5990" s="6"/>
      <c r="M5990" s="6"/>
      <c r="N5990" s="6"/>
      <c r="O5990" s="6"/>
      <c r="P5990" s="6"/>
      <c r="Q5990" s="6"/>
      <c r="R5990" s="6"/>
      <c r="S5990" s="6"/>
      <c r="T5990" s="6"/>
      <c r="U5990" s="6"/>
      <c r="V5990" s="6"/>
    </row>
    <row r="5991" spans="1:22" x14ac:dyDescent="0.25">
      <c r="A5991" s="65"/>
      <c r="J5991" s="6">
        <v>21</v>
      </c>
      <c r="K5991" s="6"/>
      <c r="L5991" s="6"/>
      <c r="M5991" s="6"/>
      <c r="N5991" s="6"/>
      <c r="O5991" s="6"/>
      <c r="P5991" s="6"/>
      <c r="Q5991" s="6"/>
      <c r="R5991" s="6"/>
      <c r="S5991" s="6"/>
      <c r="T5991" s="6"/>
      <c r="U5991" s="6"/>
      <c r="V5991" s="6"/>
    </row>
    <row r="5992" spans="1:22" x14ac:dyDescent="0.25">
      <c r="A5992" s="65"/>
      <c r="J5992" s="6">
        <v>22</v>
      </c>
      <c r="K5992" s="6"/>
      <c r="L5992" s="6"/>
      <c r="M5992" s="6"/>
      <c r="N5992" s="6"/>
      <c r="O5992" s="6"/>
      <c r="P5992" s="6"/>
      <c r="Q5992" s="6"/>
      <c r="R5992" s="6"/>
      <c r="S5992" s="6"/>
      <c r="T5992" s="6"/>
      <c r="U5992" s="6"/>
      <c r="V5992" s="6"/>
    </row>
    <row r="5993" spans="1:22" ht="140.25" x14ac:dyDescent="0.25">
      <c r="A5993" s="96" t="s">
        <v>624</v>
      </c>
      <c r="B5993" s="97" t="s">
        <v>625</v>
      </c>
      <c r="J5993" s="6">
        <v>23</v>
      </c>
      <c r="K5993" s="6"/>
      <c r="L5993" s="6"/>
      <c r="M5993" s="6"/>
      <c r="N5993" s="6"/>
      <c r="O5993" s="6"/>
      <c r="P5993" s="6"/>
      <c r="Q5993" s="6"/>
      <c r="R5993" s="6"/>
      <c r="S5993" s="6"/>
      <c r="T5993" s="6"/>
      <c r="U5993" s="6"/>
      <c r="V5993" s="6"/>
    </row>
    <row r="5994" spans="1:22" ht="15.75" thickBot="1" x14ac:dyDescent="0.3">
      <c r="A5994" s="65"/>
      <c r="J5994" s="6">
        <v>24</v>
      </c>
      <c r="K5994" s="6"/>
      <c r="L5994" s="6"/>
      <c r="M5994" s="6"/>
      <c r="N5994" s="6"/>
      <c r="O5994" s="6"/>
      <c r="P5994" s="6"/>
      <c r="Q5994" s="6"/>
      <c r="R5994" s="6"/>
      <c r="S5994" s="6"/>
      <c r="T5994" s="6"/>
      <c r="U5994" s="6"/>
      <c r="V5994" s="6"/>
    </row>
    <row r="5995" spans="1:22" ht="15.75" thickBot="1" x14ac:dyDescent="0.3">
      <c r="A5995" s="88" t="s">
        <v>626</v>
      </c>
      <c r="B5995" s="89">
        <v>0.05</v>
      </c>
      <c r="J5995" s="6">
        <v>25</v>
      </c>
      <c r="K5995" s="6"/>
      <c r="L5995" s="6"/>
      <c r="M5995" s="6"/>
      <c r="N5995" s="6"/>
      <c r="O5995" s="6"/>
      <c r="P5995" s="6"/>
      <c r="Q5995" s="6"/>
      <c r="R5995" s="6"/>
      <c r="S5995" s="6"/>
      <c r="T5995" s="6"/>
      <c r="U5995" s="6"/>
      <c r="V5995" s="6"/>
    </row>
    <row r="5996" spans="1:22" ht="39" thickBot="1" x14ac:dyDescent="0.3">
      <c r="A5996" s="110" t="s">
        <v>627</v>
      </c>
      <c r="B5996" s="74">
        <v>18</v>
      </c>
      <c r="J5996" s="6">
        <v>26</v>
      </c>
      <c r="K5996" s="6"/>
      <c r="L5996" s="6"/>
      <c r="M5996" s="6"/>
      <c r="N5996" s="6"/>
      <c r="O5996" s="6"/>
      <c r="P5996" s="6"/>
      <c r="Q5996" s="6"/>
      <c r="R5996" s="6"/>
      <c r="S5996" s="6"/>
      <c r="T5996" s="6"/>
      <c r="U5996" s="6"/>
      <c r="V5996" s="6"/>
    </row>
    <row r="5997" spans="1:22" ht="39" thickBot="1" x14ac:dyDescent="0.3">
      <c r="A5997" s="110" t="s">
        <v>628</v>
      </c>
      <c r="B5997" s="74">
        <v>21.21555</v>
      </c>
      <c r="J5997" s="6">
        <v>27</v>
      </c>
      <c r="K5997" s="6"/>
      <c r="L5997" s="6"/>
      <c r="M5997" s="6"/>
      <c r="N5997" s="6"/>
      <c r="O5997" s="6"/>
      <c r="P5997" s="6"/>
      <c r="Q5997" s="6"/>
      <c r="R5997" s="6"/>
      <c r="S5997" s="6"/>
      <c r="T5997" s="6"/>
      <c r="U5997" s="6"/>
      <c r="V5997" s="6"/>
    </row>
    <row r="5998" spans="1:22" ht="64.5" thickBot="1" x14ac:dyDescent="0.3">
      <c r="A5998" s="110" t="s">
        <v>629</v>
      </c>
      <c r="B5998" s="74">
        <v>2.97105</v>
      </c>
      <c r="J5998" s="6">
        <v>28</v>
      </c>
      <c r="K5998" s="6"/>
      <c r="L5998" s="6"/>
      <c r="M5998" s="6"/>
      <c r="N5998" s="6"/>
      <c r="O5998" s="6"/>
      <c r="P5998" s="6"/>
      <c r="Q5998" s="6"/>
      <c r="R5998" s="6"/>
      <c r="S5998" s="6"/>
      <c r="T5998" s="6"/>
      <c r="U5998" s="6"/>
      <c r="V5998" s="6"/>
    </row>
    <row r="5999" spans="1:22" ht="38.25" x14ac:dyDescent="0.25">
      <c r="A5999" s="109" t="s">
        <v>630</v>
      </c>
      <c r="B5999" s="78">
        <v>3.4211999999999998</v>
      </c>
      <c r="J5999" s="6">
        <v>29</v>
      </c>
      <c r="K5999" s="6"/>
      <c r="L5999" s="6"/>
      <c r="M5999" s="6"/>
      <c r="N5999" s="6"/>
      <c r="O5999" s="6"/>
      <c r="P5999" s="6"/>
      <c r="Q5999" s="6"/>
      <c r="R5999" s="6"/>
      <c r="S5999" s="6"/>
      <c r="T5999" s="6"/>
      <c r="U5999" s="6"/>
      <c r="V5999" s="6"/>
    </row>
    <row r="6000" spans="1:22" ht="15.75" thickBot="1" x14ac:dyDescent="0.3">
      <c r="A6000" s="65"/>
      <c r="J6000" s="6">
        <v>30</v>
      </c>
      <c r="K6000" s="6"/>
      <c r="L6000" s="6"/>
      <c r="M6000" s="6"/>
      <c r="N6000" s="6"/>
      <c r="O6000" s="6"/>
      <c r="P6000" s="6"/>
      <c r="Q6000" s="6"/>
      <c r="R6000" s="6"/>
      <c r="S6000" s="6"/>
      <c r="T6000" s="6"/>
      <c r="U6000" s="6"/>
      <c r="V6000" s="6"/>
    </row>
    <row r="6001" spans="1:22" x14ac:dyDescent="0.25">
      <c r="A6001" s="254" t="s">
        <v>631</v>
      </c>
      <c r="B6001" s="255"/>
      <c r="C6001" s="255"/>
      <c r="D6001" s="255"/>
      <c r="J6001" s="6">
        <v>31</v>
      </c>
      <c r="K6001" s="6"/>
      <c r="L6001" s="6"/>
      <c r="M6001" s="6"/>
      <c r="N6001" s="6"/>
      <c r="O6001" s="6"/>
      <c r="P6001" s="6"/>
      <c r="Q6001" s="6"/>
      <c r="R6001" s="6"/>
      <c r="S6001" s="6"/>
      <c r="T6001" s="6"/>
      <c r="U6001" s="6"/>
      <c r="V6001" s="6"/>
    </row>
    <row r="6002" spans="1:22" x14ac:dyDescent="0.25">
      <c r="A6002" s="262" t="s">
        <v>632</v>
      </c>
      <c r="B6002" s="263"/>
      <c r="C6002" s="263"/>
      <c r="D6002" s="263"/>
      <c r="J6002" s="6">
        <v>32</v>
      </c>
      <c r="K6002" s="6"/>
      <c r="L6002" s="6"/>
      <c r="M6002" s="6"/>
      <c r="N6002" s="6"/>
      <c r="O6002" s="6"/>
      <c r="P6002" s="6"/>
      <c r="Q6002" s="6"/>
      <c r="R6002" s="6"/>
      <c r="S6002" s="6"/>
      <c r="T6002" s="6"/>
      <c r="U6002" s="6"/>
      <c r="V6002" s="6"/>
    </row>
    <row r="6003" spans="1:22" ht="15.75" thickBot="1" x14ac:dyDescent="0.3">
      <c r="A6003" s="256" t="s">
        <v>633</v>
      </c>
      <c r="B6003" s="257"/>
      <c r="C6003" s="257"/>
      <c r="D6003" s="257"/>
      <c r="J6003" s="6">
        <v>33</v>
      </c>
      <c r="K6003" s="6"/>
      <c r="L6003" s="6"/>
      <c r="M6003" s="6"/>
      <c r="N6003" s="6"/>
      <c r="O6003" s="6"/>
      <c r="P6003" s="6"/>
      <c r="Q6003" s="6"/>
      <c r="R6003" s="6"/>
      <c r="S6003" s="6"/>
      <c r="T6003" s="6"/>
      <c r="U6003" s="6"/>
      <c r="V6003" s="6"/>
    </row>
    <row r="6004" spans="1:22" ht="27" thickBot="1" x14ac:dyDescent="0.3">
      <c r="A6004" s="98" t="s">
        <v>634</v>
      </c>
      <c r="B6004" s="83" t="s">
        <v>635</v>
      </c>
      <c r="C6004" s="83" t="s">
        <v>566</v>
      </c>
      <c r="D6004" s="85" t="s">
        <v>592</v>
      </c>
      <c r="K6004" s="121" t="s">
        <v>1123</v>
      </c>
      <c r="L6004" s="121" t="s">
        <v>1124</v>
      </c>
      <c r="M6004" s="121" t="str">
        <f>A5990</f>
        <v>Prueba del rango estudentizado de Tukey (HSD) para LFSCM3</v>
      </c>
      <c r="N6004" s="120"/>
      <c r="S6004" s="122" t="str">
        <f>K6004</f>
        <v>Factor</v>
      </c>
      <c r="T6004" s="122" t="str">
        <f>L6004</f>
        <v>Nivel</v>
      </c>
      <c r="U6004" s="114"/>
      <c r="V6004" s="123"/>
    </row>
    <row r="6005" spans="1:22" ht="16.5" thickBot="1" x14ac:dyDescent="0.3">
      <c r="A6005" s="99" t="s">
        <v>592</v>
      </c>
      <c r="B6005" s="68">
        <v>66.885999999999996</v>
      </c>
      <c r="C6005" s="68">
        <v>16</v>
      </c>
      <c r="D6005" s="86" t="s">
        <v>47</v>
      </c>
      <c r="J6005" s="6"/>
      <c r="K6005" s="228" t="s">
        <v>1125</v>
      </c>
      <c r="L6005" s="124" t="str">
        <f>D6005</f>
        <v>Sin</v>
      </c>
      <c r="M6005" s="125">
        <f>B6005</f>
        <v>66.885999999999996</v>
      </c>
      <c r="N6005" s="125" t="str">
        <f>A6005</f>
        <v>A</v>
      </c>
      <c r="S6005" s="230" t="str">
        <f>K6005</f>
        <v>Enmienda (A)</v>
      </c>
      <c r="T6005" s="126" t="str">
        <f>L6005</f>
        <v>Sin</v>
      </c>
      <c r="U6005" s="127">
        <f>M6005</f>
        <v>66.885999999999996</v>
      </c>
      <c r="V6005" s="128" t="str">
        <f>N6005</f>
        <v>A</v>
      </c>
    </row>
    <row r="6006" spans="1:22" ht="16.5" thickBot="1" x14ac:dyDescent="0.3">
      <c r="A6006" s="99"/>
      <c r="B6006" s="68"/>
      <c r="C6006" s="68"/>
      <c r="D6006" s="86"/>
      <c r="J6006" s="6"/>
      <c r="K6006" s="229"/>
      <c r="L6006" s="124" t="str">
        <f>D6007</f>
        <v>Con</v>
      </c>
      <c r="M6006" s="125">
        <f>B6007</f>
        <v>63.206000000000003</v>
      </c>
      <c r="N6006" s="125" t="str">
        <f>A6007</f>
        <v>B</v>
      </c>
      <c r="S6006" s="227"/>
      <c r="T6006" s="129" t="str">
        <f>L6006</f>
        <v>Con</v>
      </c>
      <c r="U6006" s="130">
        <f>M6006</f>
        <v>63.206000000000003</v>
      </c>
      <c r="V6006" s="131" t="str">
        <f>N6006</f>
        <v>B</v>
      </c>
    </row>
    <row r="6007" spans="1:22" x14ac:dyDescent="0.25">
      <c r="A6007" s="100" t="s">
        <v>593</v>
      </c>
      <c r="B6007" s="77">
        <v>63.206000000000003</v>
      </c>
      <c r="C6007" s="77">
        <v>16</v>
      </c>
      <c r="D6007" s="87" t="s">
        <v>45</v>
      </c>
      <c r="J6007" s="6">
        <v>1</v>
      </c>
      <c r="K6007" s="6"/>
      <c r="L6007" s="6"/>
      <c r="M6007" s="6"/>
      <c r="N6007" s="6"/>
      <c r="O6007" s="6"/>
      <c r="P6007" s="6"/>
      <c r="Q6007" s="6"/>
      <c r="R6007" s="6"/>
      <c r="S6007" s="6"/>
      <c r="T6007" s="6"/>
      <c r="U6007" s="6"/>
      <c r="V6007" s="6"/>
    </row>
    <row r="6008" spans="1:22" x14ac:dyDescent="0.25">
      <c r="A6008" s="79"/>
      <c r="J6008" s="6">
        <v>2</v>
      </c>
      <c r="K6008" s="6"/>
      <c r="L6008" s="6"/>
      <c r="M6008" s="6"/>
      <c r="N6008" s="6"/>
      <c r="O6008" s="6"/>
      <c r="P6008" s="6"/>
      <c r="Q6008" s="6"/>
      <c r="R6008" s="6"/>
      <c r="S6008" s="6"/>
      <c r="T6008" s="6"/>
      <c r="U6008" s="6"/>
      <c r="V6008" s="6"/>
    </row>
    <row r="6009" spans="1:22" x14ac:dyDescent="0.25">
      <c r="A6009" s="79"/>
      <c r="J6009" s="6">
        <v>3</v>
      </c>
      <c r="K6009" s="6"/>
      <c r="L6009" s="6"/>
      <c r="M6009" s="6"/>
      <c r="N6009" s="6"/>
      <c r="O6009" s="6"/>
      <c r="P6009" s="6"/>
      <c r="Q6009" s="6"/>
      <c r="R6009" s="6"/>
      <c r="S6009" s="6"/>
      <c r="T6009" s="6"/>
      <c r="U6009" s="6"/>
      <c r="V6009" s="6"/>
    </row>
    <row r="6010" spans="1:22" x14ac:dyDescent="0.25">
      <c r="J6010" s="6">
        <v>4</v>
      </c>
      <c r="K6010" s="6"/>
      <c r="L6010" s="6"/>
      <c r="M6010" s="6"/>
      <c r="N6010" s="6"/>
      <c r="O6010" s="6"/>
      <c r="P6010" s="6"/>
      <c r="Q6010" s="6"/>
      <c r="R6010" s="6"/>
      <c r="S6010" s="6"/>
      <c r="T6010" s="6"/>
      <c r="U6010" s="6"/>
      <c r="V6010" s="6"/>
    </row>
    <row r="6011" spans="1:22" x14ac:dyDescent="0.25">
      <c r="A6011" s="80"/>
      <c r="J6011" s="6">
        <v>5</v>
      </c>
      <c r="K6011" s="6"/>
      <c r="L6011" s="6"/>
      <c r="M6011" s="6"/>
      <c r="N6011" s="6"/>
      <c r="O6011" s="6"/>
      <c r="P6011" s="6"/>
      <c r="Q6011" s="6"/>
      <c r="R6011" s="6"/>
      <c r="S6011" s="6"/>
      <c r="T6011" s="6"/>
      <c r="U6011" s="6"/>
      <c r="V6011" s="6"/>
    </row>
    <row r="6012" spans="1:22" ht="31.5" x14ac:dyDescent="0.25">
      <c r="A6012" s="64" t="s">
        <v>590</v>
      </c>
      <c r="J6012" s="6">
        <v>6</v>
      </c>
      <c r="K6012" s="6"/>
      <c r="L6012" s="6"/>
      <c r="M6012" s="6"/>
      <c r="N6012" s="6"/>
      <c r="O6012" s="6"/>
      <c r="P6012" s="6"/>
      <c r="Q6012" s="6"/>
      <c r="R6012" s="6"/>
      <c r="S6012" s="6"/>
      <c r="T6012" s="6"/>
      <c r="U6012" s="6"/>
      <c r="V6012" s="6"/>
    </row>
    <row r="6013" spans="1:22" x14ac:dyDescent="0.25">
      <c r="A6013" s="79"/>
      <c r="J6013" s="6">
        <v>7</v>
      </c>
      <c r="K6013" s="6"/>
      <c r="L6013" s="6"/>
      <c r="M6013" s="6"/>
      <c r="N6013" s="6"/>
      <c r="O6013" s="6"/>
      <c r="P6013" s="6"/>
      <c r="Q6013" s="6"/>
      <c r="R6013" s="6"/>
      <c r="S6013" s="6"/>
      <c r="T6013" s="6"/>
      <c r="U6013" s="6"/>
      <c r="V6013" s="6"/>
    </row>
    <row r="6014" spans="1:22" ht="25.5" x14ac:dyDescent="0.25">
      <c r="A6014" s="81" t="s">
        <v>595</v>
      </c>
      <c r="J6014" s="6">
        <v>8</v>
      </c>
      <c r="K6014" s="6"/>
      <c r="L6014" s="6"/>
      <c r="M6014" s="6"/>
      <c r="N6014" s="6"/>
      <c r="O6014" s="6"/>
      <c r="P6014" s="6"/>
      <c r="Q6014" s="6"/>
      <c r="R6014" s="6"/>
      <c r="S6014" s="6"/>
      <c r="T6014" s="6"/>
      <c r="U6014" s="6"/>
      <c r="V6014" s="6"/>
    </row>
    <row r="6015" spans="1:22" x14ac:dyDescent="0.25">
      <c r="A6015" s="81"/>
      <c r="J6015" s="6">
        <v>9</v>
      </c>
      <c r="K6015" s="6"/>
      <c r="L6015" s="6"/>
      <c r="M6015" s="6"/>
      <c r="N6015" s="6"/>
      <c r="O6015" s="6"/>
      <c r="P6015" s="6"/>
      <c r="Q6015" s="6"/>
      <c r="R6015" s="6"/>
      <c r="S6015" s="6"/>
      <c r="T6015" s="6"/>
      <c r="U6015" s="6"/>
      <c r="V6015" s="6"/>
    </row>
    <row r="6016" spans="1:22" x14ac:dyDescent="0.25">
      <c r="A6016" s="65"/>
      <c r="J6016" s="6">
        <v>10</v>
      </c>
      <c r="K6016" s="6"/>
      <c r="L6016" s="6"/>
      <c r="M6016" s="6"/>
      <c r="N6016" s="6"/>
      <c r="O6016" s="6"/>
      <c r="P6016" s="6"/>
      <c r="Q6016" s="6"/>
      <c r="R6016" s="6"/>
      <c r="S6016" s="6"/>
      <c r="T6016" s="6"/>
      <c r="U6016" s="6"/>
      <c r="V6016" s="6"/>
    </row>
    <row r="6017" spans="1:22" x14ac:dyDescent="0.25">
      <c r="A6017" s="65"/>
      <c r="J6017" s="6">
        <v>11</v>
      </c>
      <c r="K6017" s="6"/>
      <c r="L6017" s="6"/>
      <c r="M6017" s="6"/>
      <c r="N6017" s="6"/>
      <c r="O6017" s="6"/>
      <c r="P6017" s="6"/>
      <c r="Q6017" s="6"/>
      <c r="R6017" s="6"/>
      <c r="S6017" s="6"/>
      <c r="T6017" s="6"/>
      <c r="U6017" s="6"/>
      <c r="V6017" s="6"/>
    </row>
    <row r="6018" spans="1:22" x14ac:dyDescent="0.25">
      <c r="A6018" s="79"/>
      <c r="J6018" s="6">
        <v>12</v>
      </c>
      <c r="K6018" s="6"/>
      <c r="L6018" s="6"/>
      <c r="M6018" s="6"/>
      <c r="N6018" s="6"/>
      <c r="O6018" s="6"/>
      <c r="P6018" s="6"/>
      <c r="Q6018" s="6"/>
      <c r="R6018" s="6"/>
      <c r="S6018" s="6"/>
      <c r="T6018" s="6"/>
      <c r="U6018" s="6"/>
      <c r="V6018" s="6"/>
    </row>
    <row r="6019" spans="1:22" x14ac:dyDescent="0.25">
      <c r="A6019" s="79"/>
      <c r="J6019" s="6">
        <v>13</v>
      </c>
      <c r="K6019" s="6"/>
      <c r="L6019" s="6"/>
      <c r="M6019" s="6"/>
      <c r="N6019" s="6"/>
      <c r="O6019" s="6"/>
      <c r="P6019" s="6"/>
      <c r="Q6019" s="6"/>
      <c r="R6019" s="6"/>
      <c r="S6019" s="6"/>
      <c r="T6019" s="6"/>
      <c r="U6019" s="6"/>
      <c r="V6019" s="6"/>
    </row>
    <row r="6020" spans="1:22" x14ac:dyDescent="0.25">
      <c r="J6020" s="6">
        <v>14</v>
      </c>
      <c r="K6020" s="6"/>
      <c r="L6020" s="6"/>
      <c r="M6020" s="6"/>
      <c r="N6020" s="6"/>
      <c r="O6020" s="6"/>
      <c r="P6020" s="6"/>
      <c r="Q6020" s="6"/>
      <c r="R6020" s="6"/>
      <c r="S6020" s="6"/>
      <c r="T6020" s="6"/>
      <c r="U6020" s="6"/>
      <c r="V6020" s="6"/>
    </row>
    <row r="6021" spans="1:22" x14ac:dyDescent="0.25">
      <c r="A6021" s="80"/>
      <c r="J6021" s="6">
        <v>15</v>
      </c>
      <c r="K6021" s="6"/>
      <c r="L6021" s="6"/>
      <c r="M6021" s="6"/>
      <c r="N6021" s="6"/>
      <c r="O6021" s="6"/>
      <c r="P6021" s="6"/>
      <c r="Q6021" s="6"/>
      <c r="R6021" s="6"/>
      <c r="S6021" s="6"/>
      <c r="T6021" s="6"/>
      <c r="U6021" s="6"/>
      <c r="V6021" s="6"/>
    </row>
    <row r="6022" spans="1:22" ht="31.5" x14ac:dyDescent="0.25">
      <c r="A6022" s="64" t="s">
        <v>590</v>
      </c>
      <c r="J6022" s="6">
        <v>16</v>
      </c>
      <c r="K6022" s="6"/>
      <c r="L6022" s="6"/>
      <c r="M6022" s="6"/>
      <c r="N6022" s="6"/>
      <c r="O6022" s="6"/>
      <c r="P6022" s="6"/>
      <c r="Q6022" s="6"/>
      <c r="R6022" s="6"/>
      <c r="S6022" s="6"/>
      <c r="T6022" s="6"/>
      <c r="U6022" s="6"/>
      <c r="V6022" s="6"/>
    </row>
    <row r="6023" spans="1:22" x14ac:dyDescent="0.25">
      <c r="A6023" s="79"/>
      <c r="J6023" s="6">
        <v>17</v>
      </c>
      <c r="K6023" s="6"/>
      <c r="L6023" s="6"/>
      <c r="M6023" s="6"/>
      <c r="N6023" s="6"/>
      <c r="O6023" s="6"/>
      <c r="P6023" s="6"/>
      <c r="Q6023" s="6"/>
      <c r="R6023" s="6"/>
      <c r="S6023" s="6"/>
      <c r="T6023" s="6"/>
      <c r="U6023" s="6"/>
      <c r="V6023" s="6"/>
    </row>
    <row r="6024" spans="1:22" ht="25.5" x14ac:dyDescent="0.25">
      <c r="A6024" s="81" t="s">
        <v>595</v>
      </c>
      <c r="J6024" s="6">
        <v>18</v>
      </c>
      <c r="K6024" s="6"/>
      <c r="L6024" s="6"/>
      <c r="M6024" s="6"/>
      <c r="N6024" s="6"/>
      <c r="O6024" s="6"/>
      <c r="P6024" s="6"/>
      <c r="Q6024" s="6"/>
      <c r="R6024" s="6"/>
      <c r="S6024" s="6"/>
      <c r="T6024" s="6"/>
      <c r="U6024" s="6"/>
      <c r="V6024" s="6"/>
    </row>
    <row r="6025" spans="1:22" x14ac:dyDescent="0.25">
      <c r="A6025" s="81"/>
      <c r="J6025" s="6">
        <v>19</v>
      </c>
      <c r="K6025" s="6"/>
      <c r="L6025" s="6"/>
      <c r="M6025" s="6"/>
      <c r="N6025" s="6"/>
      <c r="O6025" s="6"/>
      <c r="P6025" s="6"/>
      <c r="Q6025" s="6"/>
      <c r="R6025" s="6"/>
      <c r="S6025" s="6"/>
      <c r="T6025" s="6"/>
      <c r="U6025" s="6"/>
      <c r="V6025" s="6"/>
    </row>
    <row r="6026" spans="1:22" ht="89.25" x14ac:dyDescent="0.25">
      <c r="A6026" s="81" t="s">
        <v>968</v>
      </c>
      <c r="J6026" s="6">
        <v>20</v>
      </c>
      <c r="K6026" s="6"/>
      <c r="L6026" s="6"/>
      <c r="M6026" s="6"/>
      <c r="N6026" s="6"/>
      <c r="O6026" s="6"/>
      <c r="P6026" s="6"/>
      <c r="Q6026" s="6"/>
      <c r="R6026" s="6"/>
      <c r="S6026" s="6"/>
      <c r="T6026" s="6"/>
      <c r="U6026" s="6"/>
      <c r="V6026" s="6"/>
    </row>
    <row r="6027" spans="1:22" x14ac:dyDescent="0.25">
      <c r="A6027" s="65"/>
      <c r="J6027" s="6">
        <v>21</v>
      </c>
      <c r="K6027" s="6"/>
      <c r="L6027" s="6"/>
      <c r="M6027" s="6"/>
      <c r="N6027" s="6"/>
      <c r="O6027" s="6"/>
      <c r="P6027" s="6"/>
      <c r="Q6027" s="6"/>
      <c r="R6027" s="6"/>
      <c r="S6027" s="6"/>
      <c r="T6027" s="6"/>
      <c r="U6027" s="6"/>
      <c r="V6027" s="6"/>
    </row>
    <row r="6028" spans="1:22" x14ac:dyDescent="0.25">
      <c r="A6028" s="65"/>
      <c r="J6028" s="6">
        <v>22</v>
      </c>
      <c r="K6028" s="6"/>
      <c r="L6028" s="6"/>
      <c r="M6028" s="6"/>
      <c r="N6028" s="6"/>
      <c r="O6028" s="6"/>
      <c r="P6028" s="6"/>
      <c r="Q6028" s="6"/>
      <c r="R6028" s="6"/>
      <c r="S6028" s="6"/>
      <c r="T6028" s="6"/>
      <c r="U6028" s="6"/>
      <c r="V6028" s="6"/>
    </row>
    <row r="6029" spans="1:22" ht="140.25" x14ac:dyDescent="0.25">
      <c r="A6029" s="96" t="s">
        <v>624</v>
      </c>
      <c r="B6029" s="97" t="s">
        <v>625</v>
      </c>
      <c r="J6029" s="6">
        <v>23</v>
      </c>
      <c r="K6029" s="6"/>
      <c r="L6029" s="6"/>
      <c r="M6029" s="6"/>
      <c r="N6029" s="6"/>
      <c r="O6029" s="6"/>
      <c r="P6029" s="6"/>
      <c r="Q6029" s="6"/>
      <c r="R6029" s="6"/>
      <c r="S6029" s="6"/>
      <c r="T6029" s="6"/>
      <c r="U6029" s="6"/>
      <c r="V6029" s="6"/>
    </row>
    <row r="6030" spans="1:22" ht="15.75" thickBot="1" x14ac:dyDescent="0.3">
      <c r="A6030" s="65"/>
      <c r="J6030" s="6">
        <v>24</v>
      </c>
      <c r="K6030" s="6"/>
      <c r="L6030" s="6"/>
      <c r="M6030" s="6"/>
      <c r="N6030" s="6"/>
      <c r="O6030" s="6"/>
      <c r="P6030" s="6"/>
      <c r="Q6030" s="6"/>
      <c r="R6030" s="6"/>
      <c r="S6030" s="6"/>
      <c r="T6030" s="6"/>
      <c r="U6030" s="6"/>
      <c r="V6030" s="6"/>
    </row>
    <row r="6031" spans="1:22" ht="15.75" thickBot="1" x14ac:dyDescent="0.3">
      <c r="A6031" s="88" t="s">
        <v>626</v>
      </c>
      <c r="B6031" s="89">
        <v>0.05</v>
      </c>
      <c r="J6031" s="6">
        <v>25</v>
      </c>
      <c r="K6031" s="6"/>
      <c r="L6031" s="6"/>
      <c r="M6031" s="6"/>
      <c r="N6031" s="6"/>
      <c r="O6031" s="6"/>
      <c r="P6031" s="6"/>
      <c r="Q6031" s="6"/>
      <c r="R6031" s="6"/>
      <c r="S6031" s="6"/>
      <c r="T6031" s="6"/>
      <c r="U6031" s="6"/>
      <c r="V6031" s="6"/>
    </row>
    <row r="6032" spans="1:22" ht="39" thickBot="1" x14ac:dyDescent="0.3">
      <c r="A6032" s="110" t="s">
        <v>627</v>
      </c>
      <c r="B6032" s="74">
        <v>18</v>
      </c>
      <c r="J6032" s="6">
        <v>26</v>
      </c>
      <c r="K6032" s="6"/>
      <c r="L6032" s="6"/>
      <c r="M6032" s="6"/>
      <c r="N6032" s="6"/>
      <c r="O6032" s="6"/>
      <c r="P6032" s="6"/>
      <c r="Q6032" s="6"/>
      <c r="R6032" s="6"/>
      <c r="S6032" s="6"/>
      <c r="T6032" s="6"/>
      <c r="U6032" s="6"/>
      <c r="V6032" s="6"/>
    </row>
    <row r="6033" spans="1:22" ht="39" thickBot="1" x14ac:dyDescent="0.3">
      <c r="A6033" s="110" t="s">
        <v>628</v>
      </c>
      <c r="B6033" s="74">
        <v>11.135339999999999</v>
      </c>
      <c r="J6033" s="6">
        <v>27</v>
      </c>
      <c r="K6033" s="6"/>
      <c r="L6033" s="6"/>
      <c r="M6033" s="6"/>
      <c r="N6033" s="6"/>
      <c r="O6033" s="6"/>
      <c r="P6033" s="6"/>
      <c r="Q6033" s="6"/>
      <c r="R6033" s="6"/>
      <c r="S6033" s="6"/>
      <c r="T6033" s="6"/>
      <c r="U6033" s="6"/>
      <c r="V6033" s="6"/>
    </row>
    <row r="6034" spans="1:22" ht="64.5" thickBot="1" x14ac:dyDescent="0.3">
      <c r="A6034" s="110" t="s">
        <v>629</v>
      </c>
      <c r="B6034" s="74">
        <v>2.97105</v>
      </c>
      <c r="J6034" s="6">
        <v>28</v>
      </c>
      <c r="K6034" s="6"/>
      <c r="L6034" s="6"/>
      <c r="M6034" s="6"/>
      <c r="N6034" s="6"/>
      <c r="O6034" s="6"/>
      <c r="P6034" s="6"/>
      <c r="Q6034" s="6"/>
      <c r="R6034" s="6"/>
      <c r="S6034" s="6"/>
      <c r="T6034" s="6"/>
      <c r="U6034" s="6"/>
      <c r="V6034" s="6"/>
    </row>
    <row r="6035" spans="1:22" ht="38.25" x14ac:dyDescent="0.25">
      <c r="A6035" s="109" t="s">
        <v>630</v>
      </c>
      <c r="B6035" s="78">
        <v>2.4786000000000001</v>
      </c>
      <c r="J6035" s="6">
        <v>29</v>
      </c>
      <c r="K6035" s="6"/>
      <c r="L6035" s="6"/>
      <c r="M6035" s="6"/>
      <c r="N6035" s="6"/>
      <c r="O6035" s="6"/>
      <c r="P6035" s="6"/>
      <c r="Q6035" s="6"/>
      <c r="R6035" s="6"/>
      <c r="S6035" s="6"/>
      <c r="T6035" s="6"/>
      <c r="U6035" s="6"/>
      <c r="V6035" s="6"/>
    </row>
    <row r="6036" spans="1:22" ht="15.75" thickBot="1" x14ac:dyDescent="0.3">
      <c r="A6036" s="65"/>
      <c r="J6036" s="6">
        <v>30</v>
      </c>
      <c r="K6036" s="6"/>
      <c r="L6036" s="6"/>
      <c r="M6036" s="6"/>
      <c r="N6036" s="6"/>
      <c r="O6036" s="6"/>
      <c r="P6036" s="6"/>
      <c r="Q6036" s="6"/>
      <c r="R6036" s="6"/>
      <c r="S6036" s="6"/>
      <c r="T6036" s="6"/>
      <c r="U6036" s="6"/>
      <c r="V6036" s="6"/>
    </row>
    <row r="6037" spans="1:22" x14ac:dyDescent="0.25">
      <c r="A6037" s="254" t="s">
        <v>631</v>
      </c>
      <c r="B6037" s="255"/>
      <c r="C6037" s="255"/>
      <c r="D6037" s="255"/>
      <c r="J6037" s="6">
        <v>31</v>
      </c>
      <c r="K6037" s="6"/>
      <c r="L6037" s="6"/>
      <c r="M6037" s="6"/>
      <c r="N6037" s="6"/>
      <c r="O6037" s="6"/>
      <c r="P6037" s="6"/>
      <c r="Q6037" s="6"/>
      <c r="R6037" s="6"/>
      <c r="S6037" s="6"/>
      <c r="T6037" s="6"/>
      <c r="U6037" s="6"/>
      <c r="V6037" s="6"/>
    </row>
    <row r="6038" spans="1:22" x14ac:dyDescent="0.25">
      <c r="A6038" s="262" t="s">
        <v>632</v>
      </c>
      <c r="B6038" s="263"/>
      <c r="C6038" s="263"/>
      <c r="D6038" s="263"/>
      <c r="J6038" s="6">
        <v>32</v>
      </c>
      <c r="K6038" s="6"/>
      <c r="L6038" s="6"/>
      <c r="M6038" s="6"/>
      <c r="N6038" s="6"/>
      <c r="O6038" s="6"/>
      <c r="P6038" s="6"/>
      <c r="Q6038" s="6"/>
      <c r="R6038" s="6"/>
      <c r="S6038" s="6"/>
      <c r="T6038" s="6"/>
      <c r="U6038" s="6"/>
      <c r="V6038" s="6"/>
    </row>
    <row r="6039" spans="1:22" ht="15.75" thickBot="1" x14ac:dyDescent="0.3">
      <c r="A6039" s="256" t="s">
        <v>633</v>
      </c>
      <c r="B6039" s="257"/>
      <c r="C6039" s="257"/>
      <c r="D6039" s="257"/>
      <c r="J6039" s="6">
        <v>33</v>
      </c>
      <c r="K6039" s="6"/>
      <c r="L6039" s="6"/>
      <c r="M6039" s="6"/>
      <c r="N6039" s="6"/>
      <c r="O6039" s="6"/>
      <c r="P6039" s="6"/>
      <c r="Q6039" s="6"/>
      <c r="R6039" s="6"/>
      <c r="S6039" s="6"/>
      <c r="T6039" s="6"/>
      <c r="U6039" s="6"/>
      <c r="V6039" s="6"/>
    </row>
    <row r="6040" spans="1:22" ht="27" thickBot="1" x14ac:dyDescent="0.3">
      <c r="A6040" s="98" t="s">
        <v>634</v>
      </c>
      <c r="B6040" s="83" t="s">
        <v>635</v>
      </c>
      <c r="C6040" s="83" t="s">
        <v>566</v>
      </c>
      <c r="D6040" s="85" t="s">
        <v>592</v>
      </c>
      <c r="K6040" s="121" t="s">
        <v>1123</v>
      </c>
      <c r="L6040" s="121" t="s">
        <v>1124</v>
      </c>
      <c r="M6040" s="121" t="str">
        <f>A6026</f>
        <v>Prueba del rango estudentizado de Tukey (HSD) para LFSCM4</v>
      </c>
      <c r="N6040" s="120"/>
      <c r="S6040" s="122" t="str">
        <f>K6040</f>
        <v>Factor</v>
      </c>
      <c r="T6040" s="122" t="str">
        <f>L6040</f>
        <v>Nivel</v>
      </c>
      <c r="U6040" s="114"/>
      <c r="V6040" s="123"/>
    </row>
    <row r="6041" spans="1:22" ht="16.5" thickBot="1" x14ac:dyDescent="0.3">
      <c r="A6041" s="99" t="s">
        <v>592</v>
      </c>
      <c r="B6041" s="68">
        <v>64.692999999999998</v>
      </c>
      <c r="C6041" s="68">
        <v>16</v>
      </c>
      <c r="D6041" s="86" t="s">
        <v>47</v>
      </c>
      <c r="J6041" s="6"/>
      <c r="K6041" s="228" t="s">
        <v>1125</v>
      </c>
      <c r="L6041" s="124" t="str">
        <f>D6041</f>
        <v>Sin</v>
      </c>
      <c r="M6041" s="125">
        <f>B6041</f>
        <v>64.692999999999998</v>
      </c>
      <c r="N6041" s="125" t="str">
        <f>A6041</f>
        <v>A</v>
      </c>
      <c r="S6041" s="230" t="str">
        <f>K6041</f>
        <v>Enmienda (A)</v>
      </c>
      <c r="T6041" s="126" t="str">
        <f>L6041</f>
        <v>Sin</v>
      </c>
      <c r="U6041" s="127">
        <f>M6041</f>
        <v>64.692999999999998</v>
      </c>
      <c r="V6041" s="128" t="str">
        <f>N6041</f>
        <v>A</v>
      </c>
    </row>
    <row r="6042" spans="1:22" ht="16.5" thickBot="1" x14ac:dyDescent="0.3">
      <c r="A6042" s="99" t="s">
        <v>592</v>
      </c>
      <c r="B6042" s="68"/>
      <c r="C6042" s="68"/>
      <c r="D6042" s="86"/>
      <c r="J6042" s="6"/>
      <c r="K6042" s="229"/>
      <c r="L6042" s="124" t="str">
        <f>D6043</f>
        <v>Con</v>
      </c>
      <c r="M6042" s="125">
        <f>B6043</f>
        <v>63.143000000000001</v>
      </c>
      <c r="N6042" s="125" t="str">
        <f>A6043</f>
        <v>A</v>
      </c>
      <c r="S6042" s="227"/>
      <c r="T6042" s="129" t="str">
        <f>L6042</f>
        <v>Con</v>
      </c>
      <c r="U6042" s="130">
        <f>M6042</f>
        <v>63.143000000000001</v>
      </c>
      <c r="V6042" s="131" t="str">
        <f>N6042</f>
        <v>A</v>
      </c>
    </row>
    <row r="6043" spans="1:22" x14ac:dyDescent="0.25">
      <c r="A6043" s="100" t="s">
        <v>592</v>
      </c>
      <c r="B6043" s="77">
        <v>63.143000000000001</v>
      </c>
      <c r="C6043" s="77">
        <v>16</v>
      </c>
      <c r="D6043" s="87" t="s">
        <v>45</v>
      </c>
      <c r="J6043" s="6">
        <v>1</v>
      </c>
      <c r="K6043" s="6"/>
      <c r="L6043" s="6"/>
      <c r="M6043" s="6"/>
      <c r="N6043" s="6"/>
      <c r="O6043" s="6"/>
      <c r="P6043" s="6"/>
      <c r="Q6043" s="6"/>
      <c r="R6043" s="6"/>
      <c r="S6043" s="6"/>
      <c r="T6043" s="6"/>
      <c r="U6043" s="6"/>
      <c r="V6043" s="6"/>
    </row>
    <row r="6044" spans="1:22" x14ac:dyDescent="0.25">
      <c r="A6044" s="79"/>
      <c r="J6044" s="6">
        <v>2</v>
      </c>
      <c r="K6044" s="6"/>
      <c r="L6044" s="6"/>
      <c r="M6044" s="6"/>
      <c r="N6044" s="6"/>
      <c r="O6044" s="6"/>
      <c r="P6044" s="6"/>
      <c r="Q6044" s="6"/>
      <c r="R6044" s="6"/>
      <c r="S6044" s="6"/>
      <c r="T6044" s="6"/>
      <c r="U6044" s="6"/>
      <c r="V6044" s="6"/>
    </row>
    <row r="6045" spans="1:22" x14ac:dyDescent="0.25">
      <c r="A6045" s="79"/>
      <c r="J6045" s="6">
        <v>3</v>
      </c>
      <c r="K6045" s="6"/>
      <c r="L6045" s="6"/>
      <c r="M6045" s="6"/>
      <c r="N6045" s="6"/>
      <c r="O6045" s="6"/>
      <c r="P6045" s="6"/>
      <c r="Q6045" s="6"/>
      <c r="R6045" s="6"/>
      <c r="S6045" s="6"/>
      <c r="T6045" s="6"/>
      <c r="U6045" s="6"/>
      <c r="V6045" s="6"/>
    </row>
    <row r="6046" spans="1:22" x14ac:dyDescent="0.25">
      <c r="J6046" s="6">
        <v>4</v>
      </c>
      <c r="K6046" s="6"/>
      <c r="L6046" s="6"/>
      <c r="M6046" s="6"/>
      <c r="N6046" s="6"/>
      <c r="O6046" s="6"/>
      <c r="P6046" s="6"/>
      <c r="Q6046" s="6"/>
      <c r="R6046" s="6"/>
      <c r="S6046" s="6"/>
      <c r="T6046" s="6"/>
      <c r="U6046" s="6"/>
      <c r="V6046" s="6"/>
    </row>
    <row r="6047" spans="1:22" x14ac:dyDescent="0.25">
      <c r="A6047" s="80"/>
      <c r="J6047" s="6">
        <v>5</v>
      </c>
      <c r="K6047" s="6"/>
      <c r="L6047" s="6"/>
      <c r="M6047" s="6"/>
      <c r="N6047" s="6"/>
      <c r="O6047" s="6"/>
      <c r="P6047" s="6"/>
      <c r="Q6047" s="6"/>
      <c r="R6047" s="6"/>
      <c r="S6047" s="6"/>
      <c r="T6047" s="6"/>
      <c r="U6047" s="6"/>
      <c r="V6047" s="6"/>
    </row>
    <row r="6048" spans="1:22" ht="31.5" x14ac:dyDescent="0.25">
      <c r="A6048" s="64" t="s">
        <v>590</v>
      </c>
      <c r="J6048" s="6">
        <v>6</v>
      </c>
      <c r="K6048" s="6"/>
      <c r="L6048" s="6"/>
      <c r="M6048" s="6"/>
      <c r="N6048" s="6"/>
      <c r="O6048" s="6"/>
      <c r="P6048" s="6"/>
      <c r="Q6048" s="6"/>
      <c r="R6048" s="6"/>
      <c r="S6048" s="6"/>
      <c r="T6048" s="6"/>
      <c r="U6048" s="6"/>
      <c r="V6048" s="6"/>
    </row>
    <row r="6049" spans="1:22" x14ac:dyDescent="0.25">
      <c r="A6049" s="79"/>
      <c r="J6049" s="6">
        <v>7</v>
      </c>
      <c r="K6049" s="6"/>
      <c r="L6049" s="6"/>
      <c r="M6049" s="6"/>
      <c r="N6049" s="6"/>
      <c r="O6049" s="6"/>
      <c r="P6049" s="6"/>
      <c r="Q6049" s="6"/>
      <c r="R6049" s="6"/>
      <c r="S6049" s="6"/>
      <c r="T6049" s="6"/>
      <c r="U6049" s="6"/>
      <c r="V6049" s="6"/>
    </row>
    <row r="6050" spans="1:22" ht="25.5" x14ac:dyDescent="0.25">
      <c r="A6050" s="81" t="s">
        <v>595</v>
      </c>
      <c r="J6050" s="6">
        <v>8</v>
      </c>
      <c r="K6050" s="6"/>
      <c r="L6050" s="6"/>
      <c r="M6050" s="6"/>
      <c r="N6050" s="6"/>
      <c r="O6050" s="6"/>
      <c r="P6050" s="6"/>
      <c r="Q6050" s="6"/>
      <c r="R6050" s="6"/>
      <c r="S6050" s="6"/>
      <c r="T6050" s="6"/>
      <c r="U6050" s="6"/>
      <c r="V6050" s="6"/>
    </row>
    <row r="6051" spans="1:22" x14ac:dyDescent="0.25">
      <c r="A6051" s="81"/>
      <c r="J6051" s="6">
        <v>9</v>
      </c>
      <c r="K6051" s="6"/>
      <c r="L6051" s="6"/>
      <c r="M6051" s="6"/>
      <c r="N6051" s="6"/>
      <c r="O6051" s="6"/>
      <c r="P6051" s="6"/>
      <c r="Q6051" s="6"/>
      <c r="R6051" s="6"/>
      <c r="S6051" s="6"/>
      <c r="T6051" s="6"/>
      <c r="U6051" s="6"/>
      <c r="V6051" s="6"/>
    </row>
    <row r="6052" spans="1:22" x14ac:dyDescent="0.25">
      <c r="A6052" s="65"/>
      <c r="J6052" s="6">
        <v>10</v>
      </c>
      <c r="K6052" s="6"/>
      <c r="L6052" s="6"/>
      <c r="M6052" s="6"/>
      <c r="N6052" s="6"/>
      <c r="O6052" s="6"/>
      <c r="P6052" s="6"/>
      <c r="Q6052" s="6"/>
      <c r="R6052" s="6"/>
      <c r="S6052" s="6"/>
      <c r="T6052" s="6"/>
      <c r="U6052" s="6"/>
      <c r="V6052" s="6"/>
    </row>
    <row r="6053" spans="1:22" x14ac:dyDescent="0.25">
      <c r="A6053" s="65"/>
      <c r="J6053" s="6">
        <v>11</v>
      </c>
      <c r="K6053" s="6"/>
      <c r="L6053" s="6"/>
      <c r="M6053" s="6"/>
      <c r="N6053" s="6"/>
      <c r="O6053" s="6"/>
      <c r="P6053" s="6"/>
      <c r="Q6053" s="6"/>
      <c r="R6053" s="6"/>
      <c r="S6053" s="6"/>
      <c r="T6053" s="6"/>
      <c r="U6053" s="6"/>
      <c r="V6053" s="6"/>
    </row>
    <row r="6054" spans="1:22" x14ac:dyDescent="0.25">
      <c r="A6054" s="79"/>
      <c r="J6054" s="6">
        <v>12</v>
      </c>
      <c r="K6054" s="6"/>
      <c r="L6054" s="6"/>
      <c r="M6054" s="6"/>
      <c r="N6054" s="6"/>
      <c r="O6054" s="6"/>
      <c r="P6054" s="6"/>
      <c r="Q6054" s="6"/>
      <c r="R6054" s="6"/>
      <c r="S6054" s="6"/>
      <c r="T6054" s="6"/>
      <c r="U6054" s="6"/>
      <c r="V6054" s="6"/>
    </row>
    <row r="6055" spans="1:22" x14ac:dyDescent="0.25">
      <c r="A6055" s="79"/>
      <c r="J6055" s="6">
        <v>13</v>
      </c>
      <c r="K6055" s="6"/>
      <c r="L6055" s="6"/>
      <c r="M6055" s="6"/>
      <c r="N6055" s="6"/>
      <c r="O6055" s="6"/>
      <c r="P6055" s="6"/>
      <c r="Q6055" s="6"/>
      <c r="R6055" s="6"/>
      <c r="S6055" s="6"/>
      <c r="T6055" s="6"/>
      <c r="U6055" s="6"/>
      <c r="V6055" s="6"/>
    </row>
    <row r="6056" spans="1:22" x14ac:dyDescent="0.25">
      <c r="J6056" s="6">
        <v>14</v>
      </c>
      <c r="K6056" s="6"/>
      <c r="L6056" s="6"/>
      <c r="M6056" s="6"/>
      <c r="N6056" s="6"/>
      <c r="O6056" s="6"/>
      <c r="P6056" s="6"/>
      <c r="Q6056" s="6"/>
      <c r="R6056" s="6"/>
      <c r="S6056" s="6"/>
      <c r="T6056" s="6"/>
      <c r="U6056" s="6"/>
      <c r="V6056" s="6"/>
    </row>
    <row r="6057" spans="1:22" x14ac:dyDescent="0.25">
      <c r="A6057" s="80"/>
      <c r="J6057" s="6">
        <v>15</v>
      </c>
      <c r="K6057" s="6"/>
      <c r="L6057" s="6"/>
      <c r="M6057" s="6"/>
      <c r="N6057" s="6"/>
      <c r="O6057" s="6"/>
      <c r="P6057" s="6"/>
      <c r="Q6057" s="6"/>
      <c r="R6057" s="6"/>
      <c r="S6057" s="6"/>
      <c r="T6057" s="6"/>
      <c r="U6057" s="6"/>
      <c r="V6057" s="6"/>
    </row>
    <row r="6058" spans="1:22" ht="31.5" x14ac:dyDescent="0.25">
      <c r="A6058" s="64" t="s">
        <v>590</v>
      </c>
      <c r="J6058" s="6">
        <v>16</v>
      </c>
      <c r="K6058" s="6"/>
      <c r="L6058" s="6"/>
      <c r="M6058" s="6"/>
      <c r="N6058" s="6"/>
      <c r="O6058" s="6"/>
      <c r="P6058" s="6"/>
      <c r="Q6058" s="6"/>
      <c r="R6058" s="6"/>
      <c r="S6058" s="6"/>
      <c r="T6058" s="6"/>
      <c r="U6058" s="6"/>
      <c r="V6058" s="6"/>
    </row>
    <row r="6059" spans="1:22" x14ac:dyDescent="0.25">
      <c r="A6059" s="79"/>
      <c r="J6059" s="6">
        <v>17</v>
      </c>
      <c r="K6059" s="6"/>
      <c r="L6059" s="6"/>
      <c r="M6059" s="6"/>
      <c r="N6059" s="6"/>
      <c r="O6059" s="6"/>
      <c r="P6059" s="6"/>
      <c r="Q6059" s="6"/>
      <c r="R6059" s="6"/>
      <c r="S6059" s="6"/>
      <c r="T6059" s="6"/>
      <c r="U6059" s="6"/>
      <c r="V6059" s="6"/>
    </row>
    <row r="6060" spans="1:22" ht="25.5" x14ac:dyDescent="0.25">
      <c r="A6060" s="81" t="s">
        <v>595</v>
      </c>
      <c r="J6060" s="6">
        <v>18</v>
      </c>
      <c r="K6060" s="6"/>
      <c r="L6060" s="6"/>
      <c r="M6060" s="6"/>
      <c r="N6060" s="6"/>
      <c r="O6060" s="6"/>
      <c r="P6060" s="6"/>
      <c r="Q6060" s="6"/>
      <c r="R6060" s="6"/>
      <c r="S6060" s="6"/>
      <c r="T6060" s="6"/>
      <c r="U6060" s="6"/>
      <c r="V6060" s="6"/>
    </row>
    <row r="6061" spans="1:22" x14ac:dyDescent="0.25">
      <c r="A6061" s="81"/>
      <c r="J6061" s="6">
        <v>19</v>
      </c>
      <c r="K6061" s="6"/>
      <c r="L6061" s="6"/>
      <c r="M6061" s="6"/>
      <c r="N6061" s="6"/>
      <c r="O6061" s="6"/>
      <c r="P6061" s="6"/>
      <c r="Q6061" s="6"/>
      <c r="R6061" s="6"/>
      <c r="S6061" s="6"/>
      <c r="T6061" s="6"/>
      <c r="U6061" s="6"/>
      <c r="V6061" s="6"/>
    </row>
    <row r="6062" spans="1:22" ht="89.25" x14ac:dyDescent="0.25">
      <c r="A6062" s="81" t="s">
        <v>969</v>
      </c>
      <c r="J6062" s="6">
        <v>20</v>
      </c>
      <c r="K6062" s="6"/>
      <c r="L6062" s="6"/>
      <c r="M6062" s="6"/>
      <c r="N6062" s="6"/>
      <c r="O6062" s="6"/>
      <c r="P6062" s="6"/>
      <c r="Q6062" s="6"/>
      <c r="R6062" s="6"/>
      <c r="S6062" s="6"/>
      <c r="T6062" s="6"/>
      <c r="U6062" s="6"/>
      <c r="V6062" s="6"/>
    </row>
    <row r="6063" spans="1:22" x14ac:dyDescent="0.25">
      <c r="A6063" s="65"/>
      <c r="J6063" s="6">
        <v>21</v>
      </c>
      <c r="K6063" s="6"/>
      <c r="L6063" s="6"/>
      <c r="M6063" s="6"/>
      <c r="N6063" s="6"/>
      <c r="O6063" s="6"/>
      <c r="P6063" s="6"/>
      <c r="Q6063" s="6"/>
      <c r="R6063" s="6"/>
      <c r="S6063" s="6"/>
      <c r="T6063" s="6"/>
      <c r="U6063" s="6"/>
      <c r="V6063" s="6"/>
    </row>
    <row r="6064" spans="1:22" x14ac:dyDescent="0.25">
      <c r="A6064" s="65"/>
      <c r="J6064" s="6">
        <v>22</v>
      </c>
      <c r="K6064" s="6"/>
      <c r="L6064" s="6"/>
      <c r="M6064" s="6"/>
      <c r="N6064" s="6"/>
      <c r="O6064" s="6"/>
      <c r="P6064" s="6"/>
      <c r="Q6064" s="6"/>
      <c r="R6064" s="6"/>
      <c r="S6064" s="6"/>
      <c r="T6064" s="6"/>
      <c r="U6064" s="6"/>
      <c r="V6064" s="6"/>
    </row>
    <row r="6065" spans="1:23" ht="140.25" x14ac:dyDescent="0.25">
      <c r="A6065" s="96" t="s">
        <v>624</v>
      </c>
      <c r="B6065" s="97" t="s">
        <v>625</v>
      </c>
      <c r="J6065" s="6">
        <v>23</v>
      </c>
      <c r="K6065" s="6"/>
      <c r="L6065" s="6"/>
      <c r="M6065" s="6"/>
      <c r="N6065" s="6"/>
      <c r="O6065" s="6"/>
      <c r="P6065" s="6"/>
      <c r="Q6065" s="6"/>
      <c r="R6065" s="6"/>
      <c r="S6065" s="6"/>
      <c r="T6065" s="6"/>
      <c r="U6065" s="6"/>
      <c r="V6065" s="6"/>
    </row>
    <row r="6066" spans="1:23" ht="15.75" thickBot="1" x14ac:dyDescent="0.3">
      <c r="A6066" s="65"/>
      <c r="J6066" s="6">
        <v>24</v>
      </c>
      <c r="K6066" s="6"/>
      <c r="L6066" s="6"/>
      <c r="M6066" s="6"/>
      <c r="N6066" s="6"/>
      <c r="O6066" s="6"/>
      <c r="P6066" s="6"/>
      <c r="Q6066" s="6"/>
      <c r="R6066" s="6"/>
      <c r="S6066" s="6"/>
      <c r="T6066" s="6"/>
      <c r="U6066" s="6"/>
      <c r="V6066" s="6"/>
    </row>
    <row r="6067" spans="1:23" ht="15.75" thickBot="1" x14ac:dyDescent="0.3">
      <c r="A6067" s="88" t="s">
        <v>626</v>
      </c>
      <c r="B6067" s="89">
        <v>0.05</v>
      </c>
      <c r="J6067" s="6">
        <v>25</v>
      </c>
      <c r="K6067" s="6"/>
      <c r="L6067" s="6"/>
      <c r="M6067" s="6"/>
      <c r="N6067" s="6"/>
      <c r="O6067" s="6"/>
      <c r="P6067" s="6"/>
      <c r="Q6067" s="6"/>
      <c r="R6067" s="6"/>
      <c r="S6067" s="6"/>
      <c r="T6067" s="6"/>
      <c r="U6067" s="6"/>
      <c r="V6067" s="6"/>
    </row>
    <row r="6068" spans="1:23" ht="39" thickBot="1" x14ac:dyDescent="0.3">
      <c r="A6068" s="110" t="s">
        <v>627</v>
      </c>
      <c r="B6068" s="74">
        <v>18</v>
      </c>
      <c r="J6068" s="6">
        <v>26</v>
      </c>
      <c r="K6068" s="6"/>
      <c r="L6068" s="6"/>
      <c r="M6068" s="6"/>
      <c r="N6068" s="6"/>
      <c r="O6068" s="6"/>
      <c r="P6068" s="6"/>
      <c r="Q6068" s="6"/>
      <c r="R6068" s="6"/>
      <c r="S6068" s="6"/>
      <c r="T6068" s="6"/>
      <c r="U6068" s="6"/>
      <c r="V6068" s="6"/>
    </row>
    <row r="6069" spans="1:23" ht="39" thickBot="1" x14ac:dyDescent="0.3">
      <c r="A6069" s="110" t="s">
        <v>628</v>
      </c>
      <c r="B6069" s="74">
        <v>219.54509999999999</v>
      </c>
      <c r="J6069" s="6">
        <v>27</v>
      </c>
      <c r="K6069" s="6"/>
      <c r="L6069" s="6"/>
      <c r="M6069" s="6"/>
      <c r="N6069" s="6"/>
      <c r="O6069" s="6"/>
      <c r="P6069" s="6"/>
      <c r="Q6069" s="6"/>
      <c r="R6069" s="6"/>
      <c r="S6069" s="6"/>
      <c r="T6069" s="6"/>
      <c r="U6069" s="6"/>
      <c r="V6069" s="6"/>
    </row>
    <row r="6070" spans="1:23" ht="64.5" thickBot="1" x14ac:dyDescent="0.3">
      <c r="A6070" s="110" t="s">
        <v>629</v>
      </c>
      <c r="B6070" s="74">
        <v>2.97105</v>
      </c>
      <c r="J6070" s="6">
        <v>28</v>
      </c>
      <c r="K6070" s="6"/>
      <c r="L6070" s="6"/>
      <c r="M6070" s="6"/>
      <c r="N6070" s="6"/>
      <c r="O6070" s="6"/>
      <c r="P6070" s="6"/>
      <c r="Q6070" s="6"/>
      <c r="R6070" s="6"/>
      <c r="S6070" s="6"/>
      <c r="T6070" s="6"/>
      <c r="U6070" s="6"/>
      <c r="V6070" s="6"/>
    </row>
    <row r="6071" spans="1:23" ht="38.25" x14ac:dyDescent="0.25">
      <c r="A6071" s="109" t="s">
        <v>630</v>
      </c>
      <c r="B6071" s="78">
        <v>11.006</v>
      </c>
      <c r="J6071" s="6">
        <v>29</v>
      </c>
      <c r="K6071" s="6"/>
      <c r="L6071" s="6"/>
      <c r="M6071" s="6"/>
      <c r="N6071" s="6"/>
      <c r="O6071" s="6"/>
      <c r="P6071" s="6"/>
      <c r="Q6071" s="6"/>
      <c r="R6071" s="6"/>
      <c r="S6071" s="6"/>
      <c r="T6071" s="6"/>
      <c r="U6071" s="6"/>
      <c r="V6071" s="6"/>
    </row>
    <row r="6072" spans="1:23" ht="15.75" thickBot="1" x14ac:dyDescent="0.3">
      <c r="A6072" s="65"/>
      <c r="J6072" s="6">
        <v>30</v>
      </c>
      <c r="K6072" s="6"/>
      <c r="L6072" s="6"/>
      <c r="M6072" s="6"/>
      <c r="N6072" s="6"/>
      <c r="O6072" s="6"/>
      <c r="P6072" s="6"/>
      <c r="Q6072" s="6"/>
      <c r="R6072" s="6"/>
      <c r="S6072" s="6"/>
      <c r="T6072" s="6"/>
      <c r="U6072" s="6"/>
      <c r="V6072" s="6"/>
    </row>
    <row r="6073" spans="1:23" x14ac:dyDescent="0.25">
      <c r="A6073" s="254" t="s">
        <v>631</v>
      </c>
      <c r="B6073" s="255"/>
      <c r="C6073" s="255"/>
      <c r="D6073" s="255"/>
      <c r="J6073" s="6">
        <v>31</v>
      </c>
      <c r="K6073" s="6"/>
      <c r="L6073" s="6"/>
      <c r="M6073" s="6"/>
      <c r="N6073" s="6"/>
      <c r="O6073" s="6"/>
      <c r="P6073" s="6"/>
      <c r="Q6073" s="6"/>
      <c r="R6073" s="6"/>
      <c r="S6073" s="6"/>
      <c r="T6073" s="6"/>
      <c r="U6073" s="6"/>
      <c r="V6073" s="6"/>
    </row>
    <row r="6074" spans="1:23" x14ac:dyDescent="0.25">
      <c r="A6074" s="262" t="s">
        <v>632</v>
      </c>
      <c r="B6074" s="263"/>
      <c r="C6074" s="263"/>
      <c r="D6074" s="263"/>
      <c r="J6074" s="6">
        <v>32</v>
      </c>
      <c r="K6074" s="6"/>
      <c r="L6074" s="6"/>
      <c r="M6074" s="6"/>
      <c r="N6074" s="6"/>
      <c r="O6074" s="6"/>
      <c r="P6074" s="6"/>
      <c r="Q6074" s="6"/>
      <c r="R6074" s="6"/>
      <c r="S6074" s="6"/>
      <c r="T6074" s="6"/>
      <c r="U6074" s="6"/>
      <c r="V6074" s="6"/>
    </row>
    <row r="6075" spans="1:23" ht="15.75" thickBot="1" x14ac:dyDescent="0.3">
      <c r="A6075" s="256" t="s">
        <v>633</v>
      </c>
      <c r="B6075" s="257"/>
      <c r="C6075" s="257"/>
      <c r="D6075" s="257"/>
      <c r="J6075" s="6">
        <v>33</v>
      </c>
      <c r="K6075" s="6"/>
      <c r="L6075" s="6"/>
      <c r="M6075" s="6"/>
      <c r="N6075" s="6"/>
      <c r="O6075" s="6"/>
      <c r="P6075" s="6"/>
      <c r="Q6075" s="6"/>
      <c r="R6075" s="6"/>
      <c r="S6075" s="6"/>
      <c r="T6075" s="6"/>
      <c r="U6075" s="6"/>
      <c r="V6075" s="6"/>
    </row>
    <row r="6076" spans="1:23" ht="27" thickBot="1" x14ac:dyDescent="0.3">
      <c r="A6076" s="98" t="s">
        <v>634</v>
      </c>
      <c r="B6076" s="83" t="s">
        <v>635</v>
      </c>
      <c r="C6076" s="83" t="s">
        <v>566</v>
      </c>
      <c r="D6076" s="85" t="s">
        <v>592</v>
      </c>
      <c r="K6076" s="121" t="s">
        <v>1123</v>
      </c>
      <c r="L6076" s="121" t="s">
        <v>1124</v>
      </c>
      <c r="M6076" s="121" t="str">
        <f>A6062</f>
        <v>Prueba del rango estudentizado de Tukey (HSD) para LFSCM5</v>
      </c>
      <c r="N6076" s="120"/>
      <c r="S6076" s="122" t="str">
        <f>K6076</f>
        <v>Factor</v>
      </c>
      <c r="T6076" s="122" t="str">
        <f>L6076</f>
        <v>Nivel</v>
      </c>
      <c r="U6076" s="114"/>
      <c r="V6076" s="123"/>
      <c r="W6076" s="6"/>
    </row>
    <row r="6077" spans="1:23" ht="16.5" thickBot="1" x14ac:dyDescent="0.3">
      <c r="A6077" s="99" t="s">
        <v>592</v>
      </c>
      <c r="B6077" s="68">
        <v>57.625999999999998</v>
      </c>
      <c r="C6077" s="68">
        <v>16</v>
      </c>
      <c r="D6077" s="86" t="s">
        <v>45</v>
      </c>
      <c r="J6077" s="6"/>
      <c r="K6077" s="228" t="s">
        <v>1125</v>
      </c>
      <c r="L6077" s="124" t="str">
        <f>D6077</f>
        <v>Con</v>
      </c>
      <c r="M6077" s="125">
        <f>B6077</f>
        <v>57.625999999999998</v>
      </c>
      <c r="N6077" s="125" t="str">
        <f>A6077</f>
        <v>A</v>
      </c>
      <c r="S6077" s="230" t="str">
        <f>K6077</f>
        <v>Enmienda (A)</v>
      </c>
      <c r="T6077" s="126" t="str">
        <f>L6077</f>
        <v>Con</v>
      </c>
      <c r="U6077" s="127">
        <f>M6077</f>
        <v>57.625999999999998</v>
      </c>
      <c r="V6077" s="128" t="str">
        <f>N6077</f>
        <v>A</v>
      </c>
      <c r="W6077" s="6"/>
    </row>
    <row r="6078" spans="1:23" ht="16.5" thickBot="1" x14ac:dyDescent="0.3">
      <c r="A6078" s="99" t="s">
        <v>592</v>
      </c>
      <c r="B6078" s="68"/>
      <c r="C6078" s="68"/>
      <c r="D6078" s="86"/>
      <c r="J6078" s="6"/>
      <c r="K6078" s="229"/>
      <c r="L6078" s="124" t="str">
        <f>D6079</f>
        <v>Sin</v>
      </c>
      <c r="M6078" s="125">
        <f>B6079</f>
        <v>48.384</v>
      </c>
      <c r="N6078" s="125" t="str">
        <f>A6079</f>
        <v>A</v>
      </c>
      <c r="S6078" s="227"/>
      <c r="T6078" s="129" t="str">
        <f>L6078</f>
        <v>Sin</v>
      </c>
      <c r="U6078" s="130">
        <f>M6078</f>
        <v>48.384</v>
      </c>
      <c r="V6078" s="131" t="str">
        <f>N6078</f>
        <v>A</v>
      </c>
      <c r="W6078" s="6"/>
    </row>
    <row r="6079" spans="1:23" x14ac:dyDescent="0.25">
      <c r="A6079" s="100" t="s">
        <v>592</v>
      </c>
      <c r="B6079" s="77">
        <v>48.384</v>
      </c>
      <c r="C6079" s="77">
        <v>16</v>
      </c>
      <c r="D6079" s="87" t="s">
        <v>47</v>
      </c>
      <c r="J6079" s="6">
        <v>1</v>
      </c>
      <c r="K6079" s="6"/>
      <c r="L6079" s="6"/>
      <c r="M6079" s="6"/>
      <c r="N6079" s="6"/>
      <c r="O6079" s="6"/>
      <c r="P6079" s="6"/>
      <c r="Q6079" s="6"/>
      <c r="R6079" s="6"/>
      <c r="S6079" s="6"/>
      <c r="T6079" s="6"/>
      <c r="U6079" s="6"/>
      <c r="V6079" s="6"/>
      <c r="W6079" s="6"/>
    </row>
    <row r="6080" spans="1:23" x14ac:dyDescent="0.25">
      <c r="A6080" s="79"/>
      <c r="J6080" s="6">
        <v>2</v>
      </c>
      <c r="K6080" s="6"/>
      <c r="L6080" s="6"/>
      <c r="M6080" s="6"/>
      <c r="N6080" s="6"/>
      <c r="O6080" s="6"/>
      <c r="P6080" s="6"/>
      <c r="Q6080" s="6"/>
      <c r="R6080" s="6"/>
      <c r="S6080" s="6"/>
      <c r="T6080" s="6"/>
      <c r="U6080" s="6"/>
      <c r="V6080" s="6"/>
      <c r="W6080" s="6"/>
    </row>
    <row r="6081" spans="1:23" x14ac:dyDescent="0.25">
      <c r="A6081" s="79"/>
      <c r="J6081" s="6">
        <v>3</v>
      </c>
      <c r="K6081" s="6"/>
      <c r="L6081" s="6"/>
      <c r="M6081" s="6"/>
      <c r="N6081" s="6"/>
      <c r="O6081" s="6"/>
      <c r="P6081" s="6"/>
      <c r="Q6081" s="6"/>
      <c r="R6081" s="6"/>
      <c r="S6081" s="6"/>
      <c r="T6081" s="6"/>
      <c r="U6081" s="6"/>
      <c r="V6081" s="6"/>
      <c r="W6081" s="6"/>
    </row>
    <row r="6082" spans="1:23" x14ac:dyDescent="0.25">
      <c r="J6082" s="6">
        <v>4</v>
      </c>
      <c r="K6082" s="6"/>
      <c r="L6082" s="6"/>
      <c r="M6082" s="6"/>
      <c r="N6082" s="6"/>
      <c r="O6082" s="6"/>
      <c r="P6082" s="6"/>
      <c r="Q6082" s="6"/>
      <c r="R6082" s="6"/>
      <c r="S6082" s="6"/>
      <c r="T6082" s="6"/>
      <c r="U6082" s="6"/>
      <c r="V6082" s="6"/>
      <c r="W6082" s="6"/>
    </row>
    <row r="6083" spans="1:23" x14ac:dyDescent="0.25">
      <c r="A6083" s="80"/>
      <c r="J6083" s="6">
        <v>5</v>
      </c>
      <c r="K6083" s="6"/>
      <c r="L6083" s="6"/>
      <c r="M6083" s="6"/>
      <c r="N6083" s="6"/>
      <c r="O6083" s="6"/>
      <c r="P6083" s="6"/>
      <c r="Q6083" s="6"/>
      <c r="R6083" s="6"/>
      <c r="S6083" s="6"/>
      <c r="T6083" s="6"/>
      <c r="U6083" s="6"/>
      <c r="V6083" s="6"/>
      <c r="W6083" s="6"/>
    </row>
    <row r="6084" spans="1:23" ht="31.5" x14ac:dyDescent="0.25">
      <c r="A6084" s="64" t="s">
        <v>590</v>
      </c>
      <c r="J6084" s="6">
        <v>6</v>
      </c>
      <c r="K6084" s="6"/>
      <c r="L6084" s="6"/>
      <c r="M6084" s="6"/>
      <c r="N6084" s="6"/>
      <c r="O6084" s="6"/>
      <c r="P6084" s="6"/>
      <c r="Q6084" s="6"/>
      <c r="R6084" s="6"/>
      <c r="S6084" s="6"/>
      <c r="T6084" s="6"/>
      <c r="U6084" s="6"/>
      <c r="V6084" s="6"/>
      <c r="W6084" s="6"/>
    </row>
    <row r="6085" spans="1:23" x14ac:dyDescent="0.25">
      <c r="A6085" s="79"/>
      <c r="J6085" s="6">
        <v>7</v>
      </c>
      <c r="K6085" s="6"/>
      <c r="L6085" s="6"/>
      <c r="M6085" s="6"/>
      <c r="N6085" s="6"/>
      <c r="O6085" s="6"/>
      <c r="P6085" s="6"/>
      <c r="Q6085" s="6"/>
      <c r="R6085" s="6"/>
      <c r="S6085" s="6"/>
      <c r="T6085" s="6"/>
      <c r="U6085" s="6"/>
      <c r="V6085" s="6"/>
      <c r="W6085" s="6"/>
    </row>
    <row r="6086" spans="1:23" ht="25.5" x14ac:dyDescent="0.25">
      <c r="A6086" s="81" t="s">
        <v>595</v>
      </c>
      <c r="J6086" s="6">
        <v>8</v>
      </c>
      <c r="K6086" s="6"/>
      <c r="L6086" s="6"/>
      <c r="M6086" s="6"/>
      <c r="N6086" s="6"/>
      <c r="O6086" s="6"/>
      <c r="P6086" s="6"/>
      <c r="Q6086" s="6"/>
      <c r="R6086" s="6"/>
      <c r="S6086" s="6"/>
      <c r="T6086" s="6"/>
      <c r="U6086" s="6"/>
      <c r="V6086" s="6"/>
      <c r="W6086" s="6"/>
    </row>
    <row r="6087" spans="1:23" x14ac:dyDescent="0.25">
      <c r="A6087" s="81"/>
      <c r="J6087" s="6">
        <v>9</v>
      </c>
      <c r="K6087" s="6"/>
      <c r="L6087" s="6"/>
      <c r="M6087" s="6"/>
      <c r="N6087" s="6"/>
      <c r="O6087" s="6"/>
      <c r="P6087" s="6"/>
      <c r="Q6087" s="6"/>
      <c r="R6087" s="6"/>
      <c r="S6087" s="6"/>
      <c r="T6087" s="6"/>
      <c r="U6087" s="6"/>
      <c r="V6087" s="6"/>
      <c r="W6087" s="6"/>
    </row>
    <row r="6088" spans="1:23" x14ac:dyDescent="0.25">
      <c r="A6088" s="65"/>
      <c r="J6088" s="6">
        <v>10</v>
      </c>
      <c r="K6088" s="6"/>
      <c r="L6088" s="6"/>
      <c r="M6088" s="6"/>
      <c r="N6088" s="6"/>
      <c r="O6088" s="6"/>
      <c r="P6088" s="6"/>
      <c r="Q6088" s="6"/>
      <c r="R6088" s="6"/>
      <c r="S6088" s="6"/>
      <c r="T6088" s="6"/>
      <c r="U6088" s="6"/>
      <c r="V6088" s="6"/>
      <c r="W6088" s="6"/>
    </row>
    <row r="6089" spans="1:23" x14ac:dyDescent="0.25">
      <c r="A6089" s="65"/>
      <c r="J6089" s="6">
        <v>11</v>
      </c>
      <c r="K6089" s="6"/>
      <c r="L6089" s="6"/>
      <c r="M6089" s="6"/>
      <c r="N6089" s="6"/>
      <c r="O6089" s="6"/>
      <c r="P6089" s="6"/>
      <c r="Q6089" s="6"/>
      <c r="R6089" s="6"/>
      <c r="S6089" s="6"/>
      <c r="T6089" s="6"/>
      <c r="U6089" s="6"/>
      <c r="V6089" s="6"/>
      <c r="W6089" s="6"/>
    </row>
    <row r="6090" spans="1:23" x14ac:dyDescent="0.25">
      <c r="A6090" s="79"/>
      <c r="J6090" s="6">
        <v>12</v>
      </c>
      <c r="K6090" s="6"/>
      <c r="L6090" s="6"/>
      <c r="M6090" s="6"/>
      <c r="N6090" s="6"/>
      <c r="O6090" s="6"/>
      <c r="P6090" s="6"/>
      <c r="Q6090" s="6"/>
      <c r="R6090" s="6"/>
      <c r="S6090" s="6"/>
      <c r="T6090" s="6"/>
      <c r="U6090" s="6"/>
      <c r="V6090" s="6"/>
      <c r="W6090" s="6"/>
    </row>
    <row r="6091" spans="1:23" x14ac:dyDescent="0.25">
      <c r="A6091" s="79"/>
      <c r="J6091" s="6">
        <v>13</v>
      </c>
      <c r="K6091" s="6"/>
      <c r="L6091" s="6"/>
      <c r="M6091" s="6"/>
      <c r="N6091" s="6"/>
      <c r="O6091" s="6"/>
      <c r="P6091" s="6"/>
      <c r="Q6091" s="6"/>
      <c r="R6091" s="6"/>
      <c r="S6091" s="6"/>
      <c r="T6091" s="6"/>
      <c r="U6091" s="6"/>
      <c r="V6091" s="6"/>
      <c r="W6091" s="6"/>
    </row>
    <row r="6092" spans="1:23" x14ac:dyDescent="0.25">
      <c r="J6092" s="6">
        <v>14</v>
      </c>
      <c r="K6092" s="6"/>
      <c r="L6092" s="6"/>
      <c r="M6092" s="6"/>
      <c r="N6092" s="6"/>
      <c r="O6092" s="6"/>
      <c r="P6092" s="6"/>
      <c r="Q6092" s="6"/>
      <c r="R6092" s="6"/>
      <c r="S6092" s="6"/>
      <c r="T6092" s="6"/>
      <c r="U6092" s="6"/>
      <c r="V6092" s="6"/>
      <c r="W6092" s="6"/>
    </row>
    <row r="6093" spans="1:23" x14ac:dyDescent="0.25">
      <c r="A6093" s="80"/>
      <c r="J6093" s="6">
        <v>15</v>
      </c>
      <c r="K6093" s="6"/>
      <c r="L6093" s="6"/>
      <c r="M6093" s="6"/>
      <c r="N6093" s="6"/>
      <c r="O6093" s="6"/>
      <c r="P6093" s="6"/>
      <c r="Q6093" s="6"/>
      <c r="R6093" s="6"/>
      <c r="S6093" s="6"/>
      <c r="T6093" s="6"/>
      <c r="U6093" s="6"/>
      <c r="V6093" s="6"/>
      <c r="W6093" s="6"/>
    </row>
    <row r="6094" spans="1:23" ht="31.5" x14ac:dyDescent="0.25">
      <c r="A6094" s="64" t="s">
        <v>590</v>
      </c>
      <c r="J6094" s="6">
        <v>16</v>
      </c>
      <c r="K6094" s="6"/>
      <c r="L6094" s="6"/>
      <c r="M6094" s="6"/>
      <c r="N6094" s="6"/>
      <c r="O6094" s="6"/>
      <c r="P6094" s="6"/>
      <c r="Q6094" s="6"/>
      <c r="R6094" s="6"/>
      <c r="S6094" s="6"/>
      <c r="T6094" s="6"/>
      <c r="U6094" s="6"/>
      <c r="V6094" s="6"/>
      <c r="W6094" s="6"/>
    </row>
    <row r="6095" spans="1:23" x14ac:dyDescent="0.25">
      <c r="A6095" s="79"/>
      <c r="J6095" s="6">
        <v>17</v>
      </c>
      <c r="K6095" s="6"/>
      <c r="L6095" s="6"/>
      <c r="M6095" s="6"/>
      <c r="N6095" s="6"/>
      <c r="O6095" s="6"/>
      <c r="P6095" s="6"/>
      <c r="Q6095" s="6"/>
      <c r="R6095" s="6"/>
      <c r="S6095" s="6"/>
      <c r="T6095" s="6"/>
      <c r="U6095" s="6"/>
      <c r="V6095" s="6"/>
      <c r="W6095" s="6"/>
    </row>
    <row r="6096" spans="1:23" ht="25.5" x14ac:dyDescent="0.25">
      <c r="A6096" s="81" t="s">
        <v>595</v>
      </c>
      <c r="J6096" s="6">
        <v>18</v>
      </c>
      <c r="K6096" s="6"/>
      <c r="L6096" s="6"/>
      <c r="M6096" s="6"/>
      <c r="N6096" s="6"/>
      <c r="O6096" s="6"/>
      <c r="P6096" s="6"/>
      <c r="Q6096" s="6"/>
      <c r="R6096" s="6"/>
      <c r="S6096" s="6"/>
      <c r="T6096" s="6"/>
      <c r="U6096" s="6"/>
      <c r="V6096" s="6"/>
      <c r="W6096" s="6"/>
    </row>
    <row r="6097" spans="1:23" x14ac:dyDescent="0.25">
      <c r="A6097" s="81"/>
      <c r="J6097" s="6">
        <v>19</v>
      </c>
      <c r="K6097" s="6"/>
      <c r="L6097" s="6"/>
      <c r="M6097" s="6"/>
      <c r="N6097" s="6"/>
      <c r="O6097" s="6"/>
      <c r="P6097" s="6"/>
      <c r="Q6097" s="6"/>
      <c r="R6097" s="6"/>
      <c r="S6097" s="6"/>
      <c r="T6097" s="6"/>
      <c r="U6097" s="6"/>
      <c r="V6097" s="6"/>
      <c r="W6097" s="6"/>
    </row>
    <row r="6098" spans="1:23" ht="89.25" x14ac:dyDescent="0.25">
      <c r="A6098" s="81" t="s">
        <v>970</v>
      </c>
      <c r="J6098" s="6">
        <v>20</v>
      </c>
      <c r="K6098" s="6"/>
      <c r="L6098" s="6"/>
      <c r="M6098" s="6"/>
      <c r="N6098" s="6"/>
      <c r="O6098" s="6"/>
      <c r="P6098" s="6"/>
      <c r="Q6098" s="6"/>
      <c r="R6098" s="6"/>
      <c r="S6098" s="6"/>
      <c r="T6098" s="6"/>
      <c r="U6098" s="6"/>
      <c r="V6098" s="6"/>
      <c r="W6098" s="6"/>
    </row>
    <row r="6099" spans="1:23" x14ac:dyDescent="0.25">
      <c r="A6099" s="65"/>
      <c r="J6099" s="6">
        <v>21</v>
      </c>
      <c r="K6099" s="6"/>
      <c r="L6099" s="6"/>
      <c r="M6099" s="6"/>
      <c r="N6099" s="6"/>
      <c r="O6099" s="6"/>
      <c r="P6099" s="6"/>
      <c r="Q6099" s="6"/>
      <c r="R6099" s="6"/>
      <c r="S6099" s="6"/>
      <c r="T6099" s="6"/>
      <c r="U6099" s="6"/>
      <c r="V6099" s="6"/>
      <c r="W6099" s="6"/>
    </row>
    <row r="6100" spans="1:23" x14ac:dyDescent="0.25">
      <c r="A6100" s="65"/>
      <c r="J6100" s="6">
        <v>22</v>
      </c>
      <c r="K6100" s="6"/>
      <c r="L6100" s="6"/>
      <c r="M6100" s="6"/>
      <c r="N6100" s="6"/>
      <c r="O6100" s="6"/>
      <c r="P6100" s="6"/>
      <c r="Q6100" s="6"/>
      <c r="R6100" s="6"/>
      <c r="S6100" s="6"/>
      <c r="T6100" s="6"/>
      <c r="U6100" s="6"/>
      <c r="V6100" s="6"/>
      <c r="W6100" s="6"/>
    </row>
    <row r="6101" spans="1:23" ht="140.25" x14ac:dyDescent="0.25">
      <c r="A6101" s="96" t="s">
        <v>624</v>
      </c>
      <c r="B6101" s="97" t="s">
        <v>625</v>
      </c>
      <c r="J6101" s="6">
        <v>23</v>
      </c>
      <c r="K6101" s="6"/>
      <c r="L6101" s="6"/>
      <c r="M6101" s="6"/>
      <c r="N6101" s="6"/>
      <c r="O6101" s="6"/>
      <c r="P6101" s="6"/>
      <c r="Q6101" s="6"/>
      <c r="R6101" s="6"/>
      <c r="S6101" s="6"/>
      <c r="T6101" s="6"/>
      <c r="U6101" s="6"/>
      <c r="V6101" s="6"/>
      <c r="W6101" s="6"/>
    </row>
    <row r="6102" spans="1:23" ht="15.75" thickBot="1" x14ac:dyDescent="0.3">
      <c r="A6102" s="65"/>
      <c r="J6102" s="6">
        <v>24</v>
      </c>
      <c r="K6102" s="6"/>
      <c r="L6102" s="6"/>
      <c r="M6102" s="6"/>
      <c r="N6102" s="6"/>
      <c r="O6102" s="6"/>
      <c r="P6102" s="6"/>
      <c r="Q6102" s="6"/>
      <c r="R6102" s="6"/>
      <c r="S6102" s="6"/>
      <c r="T6102" s="6"/>
      <c r="U6102" s="6"/>
      <c r="V6102" s="6"/>
      <c r="W6102" s="6"/>
    </row>
    <row r="6103" spans="1:23" ht="15.75" thickBot="1" x14ac:dyDescent="0.3">
      <c r="A6103" s="88" t="s">
        <v>626</v>
      </c>
      <c r="B6103" s="89">
        <v>0.05</v>
      </c>
      <c r="J6103" s="6">
        <v>25</v>
      </c>
      <c r="K6103" s="6"/>
      <c r="L6103" s="6"/>
      <c r="M6103" s="6"/>
      <c r="N6103" s="6"/>
      <c r="O6103" s="6"/>
      <c r="P6103" s="6"/>
      <c r="Q6103" s="6"/>
      <c r="R6103" s="6"/>
      <c r="S6103" s="6"/>
      <c r="T6103" s="6"/>
      <c r="U6103" s="6"/>
      <c r="V6103" s="6"/>
      <c r="W6103" s="6"/>
    </row>
    <row r="6104" spans="1:23" ht="39" thickBot="1" x14ac:dyDescent="0.3">
      <c r="A6104" s="110" t="s">
        <v>627</v>
      </c>
      <c r="B6104" s="74">
        <v>18</v>
      </c>
      <c r="J6104" s="6">
        <v>26</v>
      </c>
      <c r="K6104" s="6"/>
      <c r="L6104" s="6"/>
      <c r="M6104" s="6"/>
      <c r="N6104" s="6"/>
      <c r="O6104" s="6"/>
      <c r="P6104" s="6"/>
      <c r="Q6104" s="6"/>
      <c r="R6104" s="6"/>
      <c r="S6104" s="6"/>
      <c r="T6104" s="6"/>
      <c r="U6104" s="6"/>
      <c r="V6104" s="6"/>
      <c r="W6104" s="6"/>
    </row>
    <row r="6105" spans="1:23" ht="39" thickBot="1" x14ac:dyDescent="0.3">
      <c r="A6105" s="110" t="s">
        <v>628</v>
      </c>
      <c r="B6105" s="74">
        <v>122.4447</v>
      </c>
      <c r="J6105" s="6">
        <v>27</v>
      </c>
      <c r="K6105" s="6"/>
      <c r="L6105" s="6"/>
      <c r="M6105" s="6"/>
      <c r="N6105" s="6"/>
      <c r="O6105" s="6"/>
      <c r="P6105" s="6"/>
      <c r="Q6105" s="6"/>
      <c r="R6105" s="6"/>
      <c r="S6105" s="6"/>
      <c r="T6105" s="6"/>
      <c r="U6105" s="6"/>
      <c r="V6105" s="6"/>
      <c r="W6105" s="6"/>
    </row>
    <row r="6106" spans="1:23" ht="64.5" thickBot="1" x14ac:dyDescent="0.3">
      <c r="A6106" s="110" t="s">
        <v>629</v>
      </c>
      <c r="B6106" s="74">
        <v>2.97105</v>
      </c>
      <c r="J6106" s="6">
        <v>28</v>
      </c>
      <c r="K6106" s="6"/>
      <c r="L6106" s="6"/>
      <c r="M6106" s="6"/>
      <c r="N6106" s="6"/>
      <c r="O6106" s="6"/>
      <c r="P6106" s="6"/>
      <c r="Q6106" s="6"/>
      <c r="R6106" s="6"/>
      <c r="S6106" s="6"/>
      <c r="T6106" s="6"/>
      <c r="U6106" s="6"/>
      <c r="V6106" s="6"/>
      <c r="W6106" s="6"/>
    </row>
    <row r="6107" spans="1:23" ht="38.25" x14ac:dyDescent="0.25">
      <c r="A6107" s="109" t="s">
        <v>630</v>
      </c>
      <c r="B6107" s="78">
        <v>8.2189999999999994</v>
      </c>
      <c r="J6107" s="6">
        <v>29</v>
      </c>
      <c r="K6107" s="6"/>
      <c r="L6107" s="6"/>
      <c r="M6107" s="6"/>
      <c r="N6107" s="6"/>
      <c r="O6107" s="6"/>
      <c r="P6107" s="6"/>
      <c r="Q6107" s="6"/>
      <c r="R6107" s="6"/>
      <c r="S6107" s="6"/>
      <c r="T6107" s="6"/>
      <c r="U6107" s="6"/>
      <c r="V6107" s="6"/>
      <c r="W6107" s="6"/>
    </row>
    <row r="6108" spans="1:23" ht="15.75" thickBot="1" x14ac:dyDescent="0.3">
      <c r="A6108" s="65"/>
      <c r="J6108" s="6">
        <v>30</v>
      </c>
      <c r="K6108" s="6"/>
      <c r="L6108" s="6"/>
      <c r="M6108" s="6"/>
      <c r="N6108" s="6"/>
      <c r="O6108" s="6"/>
      <c r="P6108" s="6"/>
      <c r="Q6108" s="6"/>
      <c r="R6108" s="6"/>
      <c r="S6108" s="6"/>
      <c r="T6108" s="6"/>
      <c r="U6108" s="6"/>
      <c r="V6108" s="6"/>
      <c r="W6108" s="6"/>
    </row>
    <row r="6109" spans="1:23" x14ac:dyDescent="0.25">
      <c r="A6109" s="254" t="s">
        <v>631</v>
      </c>
      <c r="B6109" s="255"/>
      <c r="C6109" s="255"/>
      <c r="D6109" s="255"/>
      <c r="J6109" s="6">
        <v>31</v>
      </c>
      <c r="K6109" s="6"/>
      <c r="L6109" s="6"/>
      <c r="M6109" s="6"/>
      <c r="N6109" s="6"/>
      <c r="O6109" s="6"/>
      <c r="P6109" s="6"/>
      <c r="Q6109" s="6"/>
      <c r="R6109" s="6"/>
      <c r="S6109" s="6"/>
      <c r="T6109" s="6"/>
      <c r="U6109" s="6"/>
      <c r="V6109" s="6"/>
      <c r="W6109" s="6"/>
    </row>
    <row r="6110" spans="1:23" x14ac:dyDescent="0.25">
      <c r="A6110" s="262" t="s">
        <v>632</v>
      </c>
      <c r="B6110" s="263"/>
      <c r="C6110" s="263"/>
      <c r="D6110" s="263"/>
      <c r="J6110" s="6">
        <v>32</v>
      </c>
      <c r="K6110" s="6"/>
      <c r="L6110" s="6"/>
      <c r="M6110" s="6"/>
      <c r="N6110" s="6"/>
      <c r="O6110" s="6"/>
      <c r="P6110" s="6"/>
      <c r="Q6110" s="6"/>
      <c r="R6110" s="6"/>
      <c r="S6110" s="6"/>
      <c r="T6110" s="6"/>
      <c r="U6110" s="6"/>
      <c r="V6110" s="6"/>
      <c r="W6110" s="6"/>
    </row>
    <row r="6111" spans="1:23" ht="15.75" thickBot="1" x14ac:dyDescent="0.3">
      <c r="A6111" s="256" t="s">
        <v>633</v>
      </c>
      <c r="B6111" s="257"/>
      <c r="C6111" s="257"/>
      <c r="D6111" s="257"/>
      <c r="J6111" s="6">
        <v>33</v>
      </c>
      <c r="K6111" s="6"/>
      <c r="L6111" s="6"/>
      <c r="M6111" s="6"/>
      <c r="N6111" s="6"/>
      <c r="O6111" s="6"/>
      <c r="P6111" s="6"/>
      <c r="Q6111" s="6"/>
      <c r="R6111" s="6"/>
      <c r="S6111" s="6"/>
      <c r="T6111" s="6"/>
      <c r="U6111" s="6"/>
      <c r="V6111" s="6"/>
      <c r="W6111" s="6"/>
    </row>
    <row r="6112" spans="1:23" ht="27" thickBot="1" x14ac:dyDescent="0.3">
      <c r="A6112" s="98" t="s">
        <v>634</v>
      </c>
      <c r="B6112" s="83" t="s">
        <v>635</v>
      </c>
      <c r="C6112" s="83" t="s">
        <v>566</v>
      </c>
      <c r="D6112" s="85" t="s">
        <v>592</v>
      </c>
      <c r="K6112" s="121" t="s">
        <v>1123</v>
      </c>
      <c r="L6112" s="121" t="s">
        <v>1124</v>
      </c>
      <c r="M6112" s="121" t="str">
        <f>A6098</f>
        <v>Prueba del rango estudentizado de Tukey (HSD) para LFSCM6</v>
      </c>
      <c r="N6112" s="120"/>
      <c r="S6112" s="122" t="str">
        <f>K6112</f>
        <v>Factor</v>
      </c>
      <c r="T6112" s="122" t="str">
        <f>L6112</f>
        <v>Nivel</v>
      </c>
      <c r="U6112" s="114"/>
      <c r="V6112" s="123"/>
      <c r="W6112" s="6"/>
    </row>
    <row r="6113" spans="1:23" ht="16.5" thickBot="1" x14ac:dyDescent="0.3">
      <c r="A6113" s="99" t="s">
        <v>592</v>
      </c>
      <c r="B6113" s="68">
        <v>60.915999999999997</v>
      </c>
      <c r="C6113" s="68">
        <v>16</v>
      </c>
      <c r="D6113" s="86" t="s">
        <v>45</v>
      </c>
      <c r="J6113" s="6"/>
      <c r="K6113" s="228" t="s">
        <v>1125</v>
      </c>
      <c r="L6113" s="124" t="str">
        <f>D6113</f>
        <v>Con</v>
      </c>
      <c r="M6113" s="125">
        <f>B6113</f>
        <v>60.915999999999997</v>
      </c>
      <c r="N6113" s="125" t="str">
        <f>A6113</f>
        <v>A</v>
      </c>
      <c r="S6113" s="230" t="str">
        <f>K6113</f>
        <v>Enmienda (A)</v>
      </c>
      <c r="T6113" s="126" t="str">
        <f>L6113</f>
        <v>Con</v>
      </c>
      <c r="U6113" s="127">
        <f>M6113</f>
        <v>60.915999999999997</v>
      </c>
      <c r="V6113" s="128" t="str">
        <f>N6113</f>
        <v>A</v>
      </c>
      <c r="W6113" s="6"/>
    </row>
    <row r="6114" spans="1:23" ht="16.5" thickBot="1" x14ac:dyDescent="0.3">
      <c r="A6114" s="99" t="s">
        <v>592</v>
      </c>
      <c r="B6114" s="68"/>
      <c r="C6114" s="68"/>
      <c r="D6114" s="86"/>
      <c r="J6114" s="6"/>
      <c r="K6114" s="229"/>
      <c r="L6114" s="124" t="str">
        <f>D6115</f>
        <v>Sin</v>
      </c>
      <c r="M6114" s="125">
        <f>B6115</f>
        <v>55.859000000000002</v>
      </c>
      <c r="N6114" s="125" t="str">
        <f>A6115</f>
        <v>A</v>
      </c>
      <c r="S6114" s="227"/>
      <c r="T6114" s="129" t="str">
        <f>L6114</f>
        <v>Sin</v>
      </c>
      <c r="U6114" s="130">
        <f>M6114</f>
        <v>55.859000000000002</v>
      </c>
      <c r="V6114" s="131" t="str">
        <f>N6114</f>
        <v>A</v>
      </c>
      <c r="W6114" s="6"/>
    </row>
    <row r="6115" spans="1:23" x14ac:dyDescent="0.25">
      <c r="A6115" s="100" t="s">
        <v>592</v>
      </c>
      <c r="B6115" s="77">
        <v>55.859000000000002</v>
      </c>
      <c r="C6115" s="77">
        <v>16</v>
      </c>
      <c r="D6115" s="87" t="s">
        <v>47</v>
      </c>
      <c r="J6115" s="6">
        <v>1</v>
      </c>
      <c r="K6115" s="6"/>
      <c r="L6115" s="6"/>
      <c r="M6115" s="6"/>
      <c r="N6115" s="6"/>
      <c r="O6115" s="6"/>
      <c r="P6115" s="6"/>
      <c r="Q6115" s="6"/>
      <c r="R6115" s="6"/>
      <c r="S6115" s="6"/>
      <c r="T6115" s="6"/>
      <c r="U6115" s="6"/>
      <c r="V6115" s="6"/>
      <c r="W6115" s="6"/>
    </row>
    <row r="6116" spans="1:23" x14ac:dyDescent="0.25">
      <c r="A6116" s="79"/>
      <c r="J6116" s="6">
        <v>2</v>
      </c>
      <c r="K6116" s="6"/>
      <c r="L6116" s="6"/>
      <c r="M6116" s="6"/>
      <c r="N6116" s="6"/>
      <c r="O6116" s="6"/>
      <c r="P6116" s="6"/>
      <c r="Q6116" s="6"/>
      <c r="R6116" s="6"/>
      <c r="S6116" s="6"/>
      <c r="T6116" s="6"/>
      <c r="U6116" s="6"/>
      <c r="V6116" s="6"/>
      <c r="W6116" s="6"/>
    </row>
    <row r="6117" spans="1:23" x14ac:dyDescent="0.25">
      <c r="A6117" s="79"/>
      <c r="J6117" s="6">
        <v>3</v>
      </c>
      <c r="K6117" s="6"/>
      <c r="L6117" s="6"/>
      <c r="M6117" s="6"/>
      <c r="N6117" s="6"/>
      <c r="O6117" s="6"/>
      <c r="P6117" s="6"/>
      <c r="Q6117" s="6"/>
      <c r="R6117" s="6"/>
      <c r="S6117" s="6"/>
      <c r="T6117" s="6"/>
      <c r="U6117" s="6"/>
      <c r="V6117" s="6"/>
      <c r="W6117" s="6"/>
    </row>
    <row r="6118" spans="1:23" x14ac:dyDescent="0.25">
      <c r="J6118" s="6">
        <v>4</v>
      </c>
      <c r="K6118" s="6"/>
      <c r="L6118" s="6"/>
      <c r="M6118" s="6"/>
      <c r="N6118" s="6"/>
      <c r="O6118" s="6"/>
      <c r="P6118" s="6"/>
      <c r="Q6118" s="6"/>
      <c r="R6118" s="6"/>
      <c r="S6118" s="6"/>
      <c r="T6118" s="6"/>
      <c r="U6118" s="6"/>
      <c r="V6118" s="6"/>
      <c r="W6118" s="6"/>
    </row>
    <row r="6119" spans="1:23" x14ac:dyDescent="0.25">
      <c r="A6119" s="80"/>
      <c r="J6119" s="6">
        <v>5</v>
      </c>
      <c r="K6119" s="6"/>
      <c r="L6119" s="6"/>
      <c r="M6119" s="6"/>
      <c r="N6119" s="6"/>
      <c r="O6119" s="6"/>
      <c r="P6119" s="6"/>
      <c r="Q6119" s="6"/>
      <c r="R6119" s="6"/>
      <c r="S6119" s="6"/>
      <c r="T6119" s="6"/>
      <c r="U6119" s="6"/>
      <c r="V6119" s="6"/>
    </row>
    <row r="6120" spans="1:23" ht="31.5" x14ac:dyDescent="0.25">
      <c r="A6120" s="64" t="s">
        <v>590</v>
      </c>
      <c r="J6120" s="6">
        <v>6</v>
      </c>
      <c r="K6120" s="6"/>
      <c r="L6120" s="6"/>
      <c r="M6120" s="6"/>
      <c r="N6120" s="6"/>
      <c r="O6120" s="6"/>
      <c r="P6120" s="6"/>
      <c r="Q6120" s="6"/>
      <c r="R6120" s="6"/>
      <c r="S6120" s="6"/>
      <c r="T6120" s="6"/>
      <c r="U6120" s="6"/>
      <c r="V6120" s="6"/>
    </row>
    <row r="6121" spans="1:23" x14ac:dyDescent="0.25">
      <c r="A6121" s="79"/>
      <c r="J6121" s="6">
        <v>7</v>
      </c>
      <c r="K6121" s="6"/>
      <c r="L6121" s="6"/>
      <c r="M6121" s="6"/>
      <c r="N6121" s="6"/>
      <c r="O6121" s="6"/>
      <c r="P6121" s="6"/>
      <c r="Q6121" s="6"/>
      <c r="R6121" s="6"/>
      <c r="S6121" s="6"/>
      <c r="T6121" s="6"/>
      <c r="U6121" s="6"/>
      <c r="V6121" s="6"/>
    </row>
    <row r="6122" spans="1:23" ht="25.5" x14ac:dyDescent="0.25">
      <c r="A6122" s="81" t="s">
        <v>595</v>
      </c>
      <c r="J6122" s="6">
        <v>8</v>
      </c>
      <c r="K6122" s="6"/>
      <c r="L6122" s="6"/>
      <c r="M6122" s="6"/>
      <c r="N6122" s="6"/>
      <c r="O6122" s="6"/>
      <c r="P6122" s="6"/>
      <c r="Q6122" s="6"/>
      <c r="R6122" s="6"/>
      <c r="S6122" s="6"/>
      <c r="T6122" s="6"/>
      <c r="U6122" s="6"/>
      <c r="V6122" s="6"/>
    </row>
    <row r="6123" spans="1:23" x14ac:dyDescent="0.25">
      <c r="A6123" s="81"/>
      <c r="J6123" s="6">
        <v>9</v>
      </c>
      <c r="K6123" s="6"/>
      <c r="L6123" s="6"/>
      <c r="M6123" s="6"/>
      <c r="N6123" s="6"/>
      <c r="O6123" s="6"/>
      <c r="P6123" s="6"/>
      <c r="Q6123" s="6"/>
      <c r="R6123" s="6"/>
      <c r="S6123" s="6"/>
      <c r="T6123" s="6"/>
      <c r="U6123" s="6"/>
      <c r="V6123" s="6"/>
    </row>
    <row r="6124" spans="1:23" x14ac:dyDescent="0.25">
      <c r="A6124" s="65"/>
      <c r="J6124" s="6">
        <v>10</v>
      </c>
      <c r="K6124" s="6"/>
      <c r="L6124" s="6"/>
      <c r="M6124" s="6"/>
      <c r="N6124" s="6"/>
      <c r="O6124" s="6"/>
      <c r="P6124" s="6"/>
      <c r="Q6124" s="6"/>
      <c r="R6124" s="6"/>
      <c r="S6124" s="6"/>
      <c r="T6124" s="6"/>
      <c r="U6124" s="6"/>
      <c r="V6124" s="6"/>
    </row>
    <row r="6125" spans="1:23" x14ac:dyDescent="0.25">
      <c r="A6125" s="65"/>
      <c r="J6125" s="6">
        <v>11</v>
      </c>
      <c r="K6125" s="6"/>
      <c r="L6125" s="6"/>
      <c r="M6125" s="6"/>
      <c r="N6125" s="6"/>
      <c r="O6125" s="6"/>
      <c r="P6125" s="6"/>
      <c r="Q6125" s="6"/>
      <c r="R6125" s="6"/>
      <c r="S6125" s="6"/>
      <c r="T6125" s="6"/>
      <c r="U6125" s="6"/>
      <c r="V6125" s="6"/>
    </row>
    <row r="6126" spans="1:23" x14ac:dyDescent="0.25">
      <c r="A6126" s="79"/>
      <c r="J6126" s="6">
        <v>12</v>
      </c>
      <c r="K6126" s="6"/>
      <c r="L6126" s="6"/>
      <c r="M6126" s="6"/>
      <c r="N6126" s="6"/>
      <c r="O6126" s="6"/>
      <c r="P6126" s="6"/>
      <c r="Q6126" s="6"/>
      <c r="R6126" s="6"/>
      <c r="S6126" s="6"/>
      <c r="T6126" s="6"/>
      <c r="U6126" s="6"/>
      <c r="V6126" s="6"/>
    </row>
    <row r="6127" spans="1:23" x14ac:dyDescent="0.25">
      <c r="A6127" s="79"/>
      <c r="J6127" s="6">
        <v>13</v>
      </c>
      <c r="K6127" s="6"/>
      <c r="L6127" s="6"/>
      <c r="M6127" s="6"/>
      <c r="N6127" s="6"/>
      <c r="O6127" s="6"/>
      <c r="P6127" s="6"/>
      <c r="Q6127" s="6"/>
      <c r="R6127" s="6"/>
      <c r="S6127" s="6"/>
      <c r="T6127" s="6"/>
      <c r="U6127" s="6"/>
      <c r="V6127" s="6"/>
    </row>
    <row r="6128" spans="1:23" x14ac:dyDescent="0.25">
      <c r="J6128" s="6">
        <v>14</v>
      </c>
      <c r="K6128" s="6"/>
      <c r="L6128" s="6"/>
      <c r="M6128" s="6"/>
      <c r="N6128" s="6"/>
      <c r="O6128" s="6"/>
      <c r="P6128" s="6"/>
      <c r="Q6128" s="6"/>
      <c r="R6128" s="6"/>
      <c r="S6128" s="6"/>
      <c r="T6128" s="6"/>
      <c r="U6128" s="6"/>
      <c r="V6128" s="6"/>
    </row>
    <row r="6129" spans="1:22" x14ac:dyDescent="0.25">
      <c r="A6129" s="80"/>
      <c r="J6129" s="6">
        <v>15</v>
      </c>
      <c r="K6129" s="6"/>
      <c r="L6129" s="6"/>
      <c r="M6129" s="6"/>
      <c r="N6129" s="6"/>
      <c r="O6129" s="6"/>
      <c r="P6129" s="6"/>
      <c r="Q6129" s="6"/>
      <c r="R6129" s="6"/>
      <c r="S6129" s="6"/>
      <c r="T6129" s="6"/>
      <c r="U6129" s="6"/>
      <c r="V6129" s="6"/>
    </row>
    <row r="6130" spans="1:22" ht="31.5" x14ac:dyDescent="0.25">
      <c r="A6130" s="64" t="s">
        <v>590</v>
      </c>
      <c r="J6130" s="6">
        <v>16</v>
      </c>
      <c r="K6130" s="6"/>
      <c r="L6130" s="6"/>
      <c r="M6130" s="6"/>
      <c r="N6130" s="6"/>
      <c r="O6130" s="6"/>
      <c r="P6130" s="6"/>
      <c r="Q6130" s="6"/>
      <c r="R6130" s="6"/>
      <c r="S6130" s="6"/>
      <c r="T6130" s="6"/>
      <c r="U6130" s="6"/>
      <c r="V6130" s="6"/>
    </row>
    <row r="6131" spans="1:22" x14ac:dyDescent="0.25">
      <c r="A6131" s="79"/>
      <c r="J6131" s="6">
        <v>17</v>
      </c>
      <c r="K6131" s="6"/>
      <c r="L6131" s="6"/>
      <c r="M6131" s="6"/>
      <c r="N6131" s="6"/>
      <c r="O6131" s="6"/>
      <c r="P6131" s="6"/>
      <c r="Q6131" s="6"/>
      <c r="R6131" s="6"/>
      <c r="S6131" s="6"/>
      <c r="T6131" s="6"/>
      <c r="U6131" s="6"/>
      <c r="V6131" s="6"/>
    </row>
    <row r="6132" spans="1:22" ht="25.5" x14ac:dyDescent="0.25">
      <c r="A6132" s="81" t="s">
        <v>595</v>
      </c>
      <c r="J6132" s="6">
        <v>18</v>
      </c>
      <c r="K6132" s="6"/>
      <c r="L6132" s="6"/>
      <c r="M6132" s="6"/>
      <c r="N6132" s="6"/>
      <c r="O6132" s="6"/>
      <c r="P6132" s="6"/>
      <c r="Q6132" s="6"/>
      <c r="R6132" s="6"/>
      <c r="S6132" s="6"/>
      <c r="T6132" s="6"/>
      <c r="U6132" s="6"/>
      <c r="V6132" s="6"/>
    </row>
    <row r="6133" spans="1:22" x14ac:dyDescent="0.25">
      <c r="A6133" s="81"/>
      <c r="J6133" s="6">
        <v>19</v>
      </c>
      <c r="K6133" s="6"/>
      <c r="L6133" s="6"/>
      <c r="M6133" s="6"/>
      <c r="N6133" s="6"/>
      <c r="O6133" s="6"/>
      <c r="P6133" s="6"/>
      <c r="Q6133" s="6"/>
      <c r="R6133" s="6"/>
      <c r="S6133" s="6"/>
      <c r="T6133" s="6"/>
      <c r="U6133" s="6"/>
      <c r="V6133" s="6"/>
    </row>
    <row r="6134" spans="1:22" ht="89.25" x14ac:dyDescent="0.25">
      <c r="A6134" s="81" t="s">
        <v>971</v>
      </c>
      <c r="J6134" s="6">
        <v>20</v>
      </c>
      <c r="K6134" s="6"/>
      <c r="L6134" s="6"/>
      <c r="M6134" s="6"/>
      <c r="N6134" s="6"/>
      <c r="O6134" s="6"/>
      <c r="P6134" s="6"/>
      <c r="Q6134" s="6"/>
      <c r="R6134" s="6"/>
      <c r="S6134" s="6"/>
      <c r="T6134" s="6"/>
      <c r="U6134" s="6"/>
      <c r="V6134" s="6"/>
    </row>
    <row r="6135" spans="1:22" x14ac:dyDescent="0.25">
      <c r="A6135" s="65"/>
      <c r="J6135" s="6">
        <v>21</v>
      </c>
      <c r="K6135" s="6"/>
      <c r="L6135" s="6"/>
      <c r="M6135" s="6"/>
      <c r="N6135" s="6"/>
      <c r="O6135" s="6"/>
      <c r="P6135" s="6"/>
      <c r="Q6135" s="6"/>
      <c r="R6135" s="6"/>
      <c r="S6135" s="6"/>
      <c r="T6135" s="6"/>
      <c r="U6135" s="6"/>
      <c r="V6135" s="6"/>
    </row>
    <row r="6136" spans="1:22" x14ac:dyDescent="0.25">
      <c r="A6136" s="65"/>
      <c r="J6136" s="6">
        <v>22</v>
      </c>
      <c r="K6136" s="6"/>
      <c r="L6136" s="6"/>
      <c r="M6136" s="6"/>
      <c r="N6136" s="6"/>
      <c r="O6136" s="6"/>
      <c r="P6136" s="6"/>
      <c r="Q6136" s="6"/>
      <c r="R6136" s="6"/>
      <c r="S6136" s="6"/>
      <c r="T6136" s="6"/>
      <c r="U6136" s="6"/>
      <c r="V6136" s="6"/>
    </row>
    <row r="6137" spans="1:22" ht="140.25" x14ac:dyDescent="0.25">
      <c r="A6137" s="96" t="s">
        <v>624</v>
      </c>
      <c r="B6137" s="97" t="s">
        <v>625</v>
      </c>
      <c r="J6137" s="6">
        <v>23</v>
      </c>
      <c r="K6137" s="6"/>
      <c r="L6137" s="6"/>
      <c r="M6137" s="6"/>
      <c r="N6137" s="6"/>
      <c r="O6137" s="6"/>
      <c r="P6137" s="6"/>
      <c r="Q6137" s="6"/>
      <c r="R6137" s="6"/>
      <c r="S6137" s="6"/>
      <c r="T6137" s="6"/>
      <c r="U6137" s="6"/>
      <c r="V6137" s="6"/>
    </row>
    <row r="6138" spans="1:22" ht="15.75" thickBot="1" x14ac:dyDescent="0.3">
      <c r="A6138" s="65"/>
      <c r="J6138" s="6">
        <v>24</v>
      </c>
      <c r="K6138" s="6"/>
      <c r="L6138" s="6"/>
      <c r="M6138" s="6"/>
      <c r="N6138" s="6"/>
      <c r="O6138" s="6"/>
      <c r="P6138" s="6"/>
      <c r="Q6138" s="6"/>
      <c r="R6138" s="6"/>
      <c r="S6138" s="6"/>
      <c r="T6138" s="6"/>
      <c r="U6138" s="6"/>
      <c r="V6138" s="6"/>
    </row>
    <row r="6139" spans="1:22" ht="15.75" thickBot="1" x14ac:dyDescent="0.3">
      <c r="A6139" s="88" t="s">
        <v>626</v>
      </c>
      <c r="B6139" s="89">
        <v>0.05</v>
      </c>
      <c r="J6139" s="6">
        <v>25</v>
      </c>
      <c r="K6139" s="6"/>
      <c r="L6139" s="6"/>
      <c r="M6139" s="6"/>
      <c r="N6139" s="6"/>
      <c r="O6139" s="6"/>
      <c r="P6139" s="6"/>
      <c r="Q6139" s="6"/>
      <c r="R6139" s="6"/>
      <c r="S6139" s="6"/>
      <c r="T6139" s="6"/>
      <c r="U6139" s="6"/>
      <c r="V6139" s="6"/>
    </row>
    <row r="6140" spans="1:22" ht="39" thickBot="1" x14ac:dyDescent="0.3">
      <c r="A6140" s="110" t="s">
        <v>627</v>
      </c>
      <c r="B6140" s="74">
        <v>18</v>
      </c>
      <c r="J6140" s="6">
        <v>26</v>
      </c>
      <c r="K6140" s="6"/>
      <c r="L6140" s="6"/>
      <c r="M6140" s="6"/>
      <c r="N6140" s="6"/>
      <c r="O6140" s="6"/>
      <c r="P6140" s="6"/>
      <c r="Q6140" s="6"/>
      <c r="R6140" s="6"/>
      <c r="S6140" s="6"/>
      <c r="T6140" s="6"/>
      <c r="U6140" s="6"/>
      <c r="V6140" s="6"/>
    </row>
    <row r="6141" spans="1:22" ht="39" thickBot="1" x14ac:dyDescent="0.3">
      <c r="A6141" s="110" t="s">
        <v>628</v>
      </c>
      <c r="B6141" s="74">
        <v>2.5999999999999999E-3</v>
      </c>
      <c r="J6141" s="6">
        <v>27</v>
      </c>
      <c r="K6141" s="6"/>
      <c r="L6141" s="6"/>
      <c r="M6141" s="6"/>
      <c r="N6141" s="6"/>
      <c r="O6141" s="6"/>
      <c r="P6141" s="6"/>
      <c r="Q6141" s="6"/>
      <c r="R6141" s="6"/>
      <c r="S6141" s="6"/>
      <c r="T6141" s="6"/>
      <c r="U6141" s="6"/>
      <c r="V6141" s="6"/>
    </row>
    <row r="6142" spans="1:22" ht="64.5" thickBot="1" x14ac:dyDescent="0.3">
      <c r="A6142" s="110" t="s">
        <v>629</v>
      </c>
      <c r="B6142" s="74">
        <v>2.97105</v>
      </c>
      <c r="J6142" s="6">
        <v>28</v>
      </c>
      <c r="K6142" s="6"/>
      <c r="L6142" s="6"/>
      <c r="M6142" s="6"/>
      <c r="N6142" s="6"/>
      <c r="O6142" s="6"/>
      <c r="P6142" s="6"/>
      <c r="Q6142" s="6"/>
      <c r="R6142" s="6"/>
      <c r="S6142" s="6"/>
      <c r="T6142" s="6"/>
      <c r="U6142" s="6"/>
      <c r="V6142" s="6"/>
    </row>
    <row r="6143" spans="1:22" ht="38.25" x14ac:dyDescent="0.25">
      <c r="A6143" s="109" t="s">
        <v>630</v>
      </c>
      <c r="B6143" s="78">
        <v>3.7900000000000003E-2</v>
      </c>
      <c r="J6143" s="6">
        <v>29</v>
      </c>
      <c r="K6143" s="6"/>
      <c r="L6143" s="6"/>
      <c r="M6143" s="6"/>
      <c r="N6143" s="6"/>
      <c r="O6143" s="6"/>
      <c r="P6143" s="6"/>
      <c r="Q6143" s="6"/>
      <c r="R6143" s="6"/>
      <c r="S6143" s="6"/>
      <c r="T6143" s="6"/>
      <c r="U6143" s="6"/>
      <c r="V6143" s="6"/>
    </row>
    <row r="6144" spans="1:22" ht="15.75" thickBot="1" x14ac:dyDescent="0.3">
      <c r="A6144" s="65"/>
      <c r="J6144" s="6">
        <v>30</v>
      </c>
      <c r="K6144" s="6"/>
      <c r="L6144" s="6"/>
      <c r="M6144" s="6"/>
      <c r="N6144" s="6"/>
      <c r="O6144" s="6"/>
      <c r="P6144" s="6"/>
      <c r="Q6144" s="6"/>
      <c r="R6144" s="6"/>
      <c r="S6144" s="6"/>
      <c r="T6144" s="6"/>
      <c r="U6144" s="6"/>
      <c r="V6144" s="6"/>
    </row>
    <row r="6145" spans="1:48" x14ac:dyDescent="0.25">
      <c r="A6145" s="254" t="s">
        <v>631</v>
      </c>
      <c r="B6145" s="255"/>
      <c r="C6145" s="255"/>
      <c r="D6145" s="255"/>
      <c r="J6145" s="6">
        <v>31</v>
      </c>
      <c r="K6145" s="6"/>
      <c r="L6145" s="6"/>
      <c r="M6145" s="6"/>
      <c r="N6145" s="6"/>
      <c r="O6145" s="6"/>
      <c r="P6145" s="6"/>
      <c r="Q6145" s="6"/>
      <c r="R6145" s="6"/>
      <c r="S6145" s="6"/>
      <c r="T6145" s="6"/>
      <c r="U6145" s="6"/>
      <c r="V6145" s="6"/>
    </row>
    <row r="6146" spans="1:48" x14ac:dyDescent="0.25">
      <c r="A6146" s="262" t="s">
        <v>632</v>
      </c>
      <c r="B6146" s="263"/>
      <c r="C6146" s="263"/>
      <c r="D6146" s="263"/>
      <c r="J6146" s="6">
        <v>32</v>
      </c>
      <c r="K6146" s="6"/>
      <c r="L6146" s="6"/>
      <c r="M6146" s="6"/>
      <c r="N6146" s="6"/>
      <c r="O6146" s="6"/>
      <c r="P6146" s="6"/>
      <c r="Q6146" s="6"/>
      <c r="R6146" s="6"/>
      <c r="S6146" s="6"/>
      <c r="T6146" s="6"/>
      <c r="U6146" s="6"/>
      <c r="V6146" s="6"/>
    </row>
    <row r="6147" spans="1:48" ht="15.75" thickBot="1" x14ac:dyDescent="0.3">
      <c r="A6147" s="256" t="s">
        <v>633</v>
      </c>
      <c r="B6147" s="257"/>
      <c r="C6147" s="257"/>
      <c r="D6147" s="257"/>
      <c r="J6147" s="6">
        <v>33</v>
      </c>
      <c r="K6147" s="6"/>
      <c r="L6147" s="6"/>
      <c r="M6147" s="6"/>
      <c r="N6147" s="6"/>
      <c r="O6147" s="6"/>
      <c r="P6147" s="6"/>
      <c r="Q6147" s="6"/>
      <c r="R6147" s="6"/>
      <c r="S6147" s="6"/>
      <c r="T6147" s="6"/>
      <c r="U6147" s="6"/>
      <c r="V6147" s="6"/>
    </row>
    <row r="6148" spans="1:48" ht="27" thickBot="1" x14ac:dyDescent="0.3">
      <c r="A6148" s="98" t="s">
        <v>634</v>
      </c>
      <c r="B6148" s="83" t="s">
        <v>635</v>
      </c>
      <c r="C6148" s="83" t="s">
        <v>566</v>
      </c>
      <c r="D6148" s="85" t="s">
        <v>592</v>
      </c>
      <c r="K6148" s="121" t="s">
        <v>1123</v>
      </c>
      <c r="L6148" s="121" t="s">
        <v>1124</v>
      </c>
      <c r="M6148" s="121" t="str">
        <f>A6134</f>
        <v>Prueba del rango estudentizado de Tukey (HSD) para P1FPCM1</v>
      </c>
      <c r="N6148" s="120"/>
      <c r="S6148" s="122" t="str">
        <f>K6148</f>
        <v>Factor</v>
      </c>
      <c r="T6148" s="122" t="str">
        <f>L6148</f>
        <v>Nivel</v>
      </c>
      <c r="U6148" s="114"/>
      <c r="V6148" s="123"/>
      <c r="W6148" s="161"/>
      <c r="X6148" s="161"/>
      <c r="Y6148" s="161"/>
      <c r="Z6148" s="161"/>
      <c r="AA6148" s="161"/>
      <c r="AB6148" s="161"/>
      <c r="AC6148" s="161"/>
      <c r="AD6148" s="161"/>
      <c r="AE6148" s="161"/>
      <c r="AF6148" s="161"/>
      <c r="AG6148" s="161"/>
      <c r="AH6148" s="161"/>
      <c r="AI6148" s="161"/>
      <c r="AJ6148" s="161"/>
      <c r="AK6148" s="161"/>
      <c r="AL6148" s="161"/>
      <c r="AM6148" s="161"/>
      <c r="AN6148" s="161"/>
      <c r="AO6148" s="161"/>
      <c r="AP6148" s="161"/>
      <c r="AQ6148" s="161"/>
      <c r="AR6148" s="161"/>
      <c r="AS6148" s="161"/>
      <c r="AT6148" s="161"/>
      <c r="AU6148" s="160"/>
      <c r="AV6148" s="160"/>
    </row>
    <row r="6149" spans="1:48" ht="16.5" thickBot="1" x14ac:dyDescent="0.3">
      <c r="A6149" s="99" t="s">
        <v>592</v>
      </c>
      <c r="B6149" s="68">
        <v>0.14188000000000001</v>
      </c>
      <c r="C6149" s="68">
        <v>16</v>
      </c>
      <c r="D6149" s="86" t="s">
        <v>45</v>
      </c>
      <c r="J6149" s="6"/>
      <c r="K6149" s="228" t="s">
        <v>1125</v>
      </c>
      <c r="L6149" s="124" t="str">
        <f>D6149</f>
        <v>Con</v>
      </c>
      <c r="M6149" s="125">
        <f>B6149</f>
        <v>0.14188000000000001</v>
      </c>
      <c r="N6149" s="125" t="str">
        <f>A6149</f>
        <v>A</v>
      </c>
      <c r="S6149" s="230" t="str">
        <f>K6149</f>
        <v>Enmienda (A)</v>
      </c>
      <c r="T6149" s="126" t="str">
        <f>L6149</f>
        <v>Con</v>
      </c>
      <c r="U6149" s="127">
        <f>M6149</f>
        <v>0.14188000000000001</v>
      </c>
      <c r="V6149" s="128" t="str">
        <f>N6149</f>
        <v>A</v>
      </c>
      <c r="W6149" s="160"/>
      <c r="X6149" s="160"/>
      <c r="Y6149" s="160"/>
      <c r="Z6149" s="160"/>
      <c r="AA6149" s="160"/>
      <c r="AB6149" s="160"/>
      <c r="AC6149" s="160"/>
      <c r="AD6149" s="160"/>
      <c r="AE6149" s="160"/>
      <c r="AF6149" s="160"/>
      <c r="AG6149" s="160"/>
      <c r="AH6149" s="160"/>
      <c r="AI6149" s="160"/>
      <c r="AJ6149" s="160"/>
      <c r="AK6149" s="160"/>
      <c r="AL6149" s="160"/>
      <c r="AM6149" s="160"/>
      <c r="AN6149" s="160"/>
      <c r="AO6149" s="160"/>
      <c r="AP6149" s="160"/>
      <c r="AQ6149" s="160"/>
      <c r="AR6149" s="160"/>
      <c r="AS6149" s="160"/>
      <c r="AT6149" s="160"/>
      <c r="AU6149" s="160"/>
      <c r="AV6149" s="160"/>
    </row>
    <row r="6150" spans="1:48" ht="16.5" thickBot="1" x14ac:dyDescent="0.3">
      <c r="A6150" s="99" t="s">
        <v>592</v>
      </c>
      <c r="B6150" s="68"/>
      <c r="C6150" s="68"/>
      <c r="D6150" s="86"/>
      <c r="J6150" s="6"/>
      <c r="K6150" s="229"/>
      <c r="L6150" s="124" t="str">
        <f>D6151</f>
        <v>Sin</v>
      </c>
      <c r="M6150" s="125">
        <f>B6151</f>
        <v>0.115</v>
      </c>
      <c r="N6150" s="125" t="str">
        <f>A6151</f>
        <v>A</v>
      </c>
      <c r="S6150" s="227"/>
      <c r="T6150" s="129" t="str">
        <f>L6150</f>
        <v>Sin</v>
      </c>
      <c r="U6150" s="130">
        <f>M6150</f>
        <v>0.115</v>
      </c>
      <c r="V6150" s="131" t="str">
        <f>N6150</f>
        <v>A</v>
      </c>
      <c r="W6150" s="160"/>
      <c r="X6150" s="160"/>
      <c r="Y6150" s="160"/>
      <c r="Z6150" s="160"/>
      <c r="AA6150" s="160"/>
      <c r="AB6150" s="160"/>
      <c r="AC6150" s="160"/>
      <c r="AD6150" s="160"/>
      <c r="AE6150" s="160"/>
      <c r="AF6150" s="160"/>
      <c r="AG6150" s="160"/>
      <c r="AH6150" s="160"/>
      <c r="AI6150" s="160"/>
      <c r="AJ6150" s="160"/>
      <c r="AK6150" s="160"/>
      <c r="AL6150" s="160"/>
      <c r="AM6150" s="160"/>
      <c r="AN6150" s="160"/>
      <c r="AO6150" s="160"/>
      <c r="AP6150" s="160"/>
      <c r="AQ6150" s="160"/>
      <c r="AR6150" s="160"/>
      <c r="AS6150" s="160"/>
      <c r="AT6150" s="160"/>
      <c r="AU6150" s="160"/>
      <c r="AV6150" s="160"/>
    </row>
    <row r="6151" spans="1:48" x14ac:dyDescent="0.25">
      <c r="A6151" s="100" t="s">
        <v>592</v>
      </c>
      <c r="B6151" s="77">
        <v>0.115</v>
      </c>
      <c r="C6151" s="77">
        <v>16</v>
      </c>
      <c r="D6151" s="87" t="s">
        <v>47</v>
      </c>
      <c r="J6151" s="6">
        <v>1</v>
      </c>
      <c r="K6151" s="6"/>
      <c r="L6151" s="6"/>
      <c r="M6151" s="6"/>
      <c r="N6151" s="6"/>
      <c r="O6151" s="6"/>
      <c r="P6151" s="6"/>
      <c r="Q6151" s="6"/>
      <c r="R6151" s="6"/>
      <c r="S6151" s="6"/>
      <c r="T6151" s="6"/>
      <c r="U6151" s="6"/>
      <c r="V6151" s="6"/>
      <c r="W6151" s="160"/>
      <c r="X6151" s="160"/>
      <c r="Y6151" s="160"/>
      <c r="Z6151" s="160"/>
      <c r="AA6151" s="160"/>
      <c r="AB6151" s="160"/>
      <c r="AC6151" s="160"/>
      <c r="AD6151" s="160"/>
      <c r="AE6151" s="160"/>
      <c r="AF6151" s="160"/>
      <c r="AG6151" s="160"/>
      <c r="AH6151" s="160"/>
      <c r="AI6151" s="160"/>
      <c r="AJ6151" s="160"/>
      <c r="AK6151" s="160"/>
      <c r="AL6151" s="160"/>
      <c r="AM6151" s="160"/>
      <c r="AN6151" s="160"/>
      <c r="AO6151" s="160"/>
      <c r="AP6151" s="160"/>
      <c r="AQ6151" s="160"/>
      <c r="AR6151" s="160"/>
      <c r="AS6151" s="160"/>
      <c r="AT6151" s="160"/>
      <c r="AU6151" s="160"/>
      <c r="AV6151" s="160"/>
    </row>
    <row r="6152" spans="1:48" x14ac:dyDescent="0.25">
      <c r="A6152" s="79"/>
      <c r="J6152" s="6">
        <v>2</v>
      </c>
      <c r="K6152" s="6"/>
      <c r="L6152" s="6"/>
      <c r="M6152" s="6"/>
      <c r="N6152" s="6"/>
      <c r="O6152" s="6"/>
      <c r="P6152" s="6"/>
      <c r="Q6152" s="6"/>
      <c r="R6152" s="6"/>
      <c r="S6152" s="6"/>
      <c r="T6152" s="6"/>
      <c r="U6152" s="6"/>
      <c r="V6152" s="6"/>
      <c r="W6152" s="160"/>
      <c r="X6152" s="160"/>
      <c r="Y6152" s="160"/>
      <c r="Z6152" s="160"/>
      <c r="AA6152" s="160"/>
      <c r="AB6152" s="160"/>
      <c r="AC6152" s="160"/>
      <c r="AD6152" s="160"/>
      <c r="AE6152" s="160"/>
      <c r="AF6152" s="160"/>
      <c r="AG6152" s="160"/>
      <c r="AH6152" s="160"/>
      <c r="AI6152" s="160"/>
      <c r="AJ6152" s="160"/>
      <c r="AK6152" s="160"/>
      <c r="AL6152" s="160"/>
      <c r="AM6152" s="160"/>
      <c r="AN6152" s="160"/>
      <c r="AO6152" s="160"/>
      <c r="AP6152" s="160"/>
      <c r="AQ6152" s="160"/>
      <c r="AR6152" s="160"/>
      <c r="AS6152" s="160"/>
      <c r="AT6152" s="160"/>
      <c r="AU6152" s="160"/>
      <c r="AV6152" s="160"/>
    </row>
    <row r="6153" spans="1:48" x14ac:dyDescent="0.25">
      <c r="A6153" s="79"/>
      <c r="J6153" s="6">
        <v>3</v>
      </c>
      <c r="K6153" s="6"/>
      <c r="L6153" s="6"/>
      <c r="M6153" s="6"/>
      <c r="N6153" s="6"/>
      <c r="O6153" s="6"/>
      <c r="P6153" s="6"/>
      <c r="Q6153" s="6"/>
      <c r="R6153" s="6"/>
      <c r="S6153" s="6"/>
      <c r="T6153" s="6"/>
      <c r="U6153" s="6"/>
      <c r="V6153" s="6"/>
      <c r="W6153" s="160"/>
      <c r="X6153" s="160"/>
      <c r="Y6153" s="160"/>
      <c r="Z6153" s="160"/>
      <c r="AA6153" s="160"/>
      <c r="AB6153" s="160"/>
      <c r="AC6153" s="160"/>
      <c r="AD6153" s="160"/>
      <c r="AE6153" s="160"/>
      <c r="AF6153" s="160"/>
      <c r="AG6153" s="160"/>
      <c r="AH6153" s="160"/>
      <c r="AI6153" s="160"/>
      <c r="AJ6153" s="160"/>
      <c r="AK6153" s="160"/>
      <c r="AL6153" s="160"/>
      <c r="AM6153" s="160"/>
      <c r="AN6153" s="160"/>
      <c r="AO6153" s="160"/>
      <c r="AP6153" s="160"/>
      <c r="AQ6153" s="160"/>
      <c r="AR6153" s="160"/>
      <c r="AS6153" s="160"/>
      <c r="AT6153" s="160"/>
      <c r="AU6153" s="160"/>
      <c r="AV6153" s="160"/>
    </row>
    <row r="6154" spans="1:48" x14ac:dyDescent="0.25">
      <c r="J6154" s="6">
        <v>4</v>
      </c>
      <c r="K6154" s="6"/>
      <c r="L6154" s="6"/>
      <c r="M6154" s="6"/>
      <c r="N6154" s="6"/>
      <c r="O6154" s="6"/>
      <c r="P6154" s="6"/>
      <c r="Q6154" s="6"/>
      <c r="R6154" s="6"/>
      <c r="S6154" s="6"/>
      <c r="T6154" s="6"/>
      <c r="U6154" s="6"/>
      <c r="V6154" s="6"/>
      <c r="W6154" s="160"/>
      <c r="X6154" s="160"/>
      <c r="Y6154" s="160"/>
      <c r="Z6154" s="160"/>
      <c r="AA6154" s="160"/>
      <c r="AB6154" s="160"/>
      <c r="AC6154" s="160"/>
      <c r="AD6154" s="160"/>
      <c r="AE6154" s="160"/>
      <c r="AF6154" s="160"/>
      <c r="AG6154" s="160"/>
      <c r="AH6154" s="160"/>
      <c r="AI6154" s="160"/>
      <c r="AJ6154" s="160"/>
      <c r="AK6154" s="160"/>
      <c r="AL6154" s="160"/>
      <c r="AM6154" s="160"/>
      <c r="AN6154" s="160"/>
      <c r="AO6154" s="160"/>
      <c r="AP6154" s="160"/>
      <c r="AQ6154" s="160"/>
      <c r="AR6154" s="160"/>
      <c r="AS6154" s="160"/>
      <c r="AT6154" s="160"/>
      <c r="AU6154" s="160"/>
      <c r="AV6154" s="160"/>
    </row>
    <row r="6155" spans="1:48" x14ac:dyDescent="0.25">
      <c r="A6155" s="80"/>
      <c r="J6155" s="6">
        <v>5</v>
      </c>
      <c r="K6155" s="6"/>
      <c r="L6155" s="6"/>
      <c r="M6155" s="6"/>
      <c r="N6155" s="6"/>
      <c r="O6155" s="6"/>
      <c r="P6155" s="6"/>
      <c r="Q6155" s="6"/>
      <c r="R6155" s="6"/>
      <c r="S6155" s="6"/>
      <c r="T6155" s="6"/>
      <c r="U6155" s="6"/>
      <c r="V6155" s="6"/>
      <c r="W6155" s="160"/>
      <c r="X6155" s="160"/>
      <c r="Y6155" s="160"/>
      <c r="Z6155" s="160"/>
      <c r="AA6155" s="160"/>
      <c r="AB6155" s="160"/>
      <c r="AC6155" s="160"/>
      <c r="AD6155" s="160"/>
      <c r="AE6155" s="160"/>
      <c r="AF6155" s="160"/>
      <c r="AG6155" s="160"/>
      <c r="AH6155" s="160"/>
      <c r="AI6155" s="160"/>
      <c r="AJ6155" s="160"/>
      <c r="AK6155" s="160"/>
      <c r="AL6155" s="160"/>
      <c r="AM6155" s="160"/>
      <c r="AN6155" s="160"/>
      <c r="AO6155" s="160"/>
      <c r="AP6155" s="160"/>
      <c r="AQ6155" s="160"/>
      <c r="AR6155" s="160"/>
      <c r="AS6155" s="160"/>
      <c r="AT6155" s="160"/>
      <c r="AU6155" s="160"/>
      <c r="AV6155" s="160"/>
    </row>
    <row r="6156" spans="1:48" ht="31.5" x14ac:dyDescent="0.25">
      <c r="A6156" s="64" t="s">
        <v>590</v>
      </c>
      <c r="J6156" s="6">
        <v>6</v>
      </c>
      <c r="K6156" s="6"/>
      <c r="L6156" s="6"/>
      <c r="M6156" s="6"/>
      <c r="N6156" s="6"/>
      <c r="O6156" s="6"/>
      <c r="P6156" s="6"/>
      <c r="Q6156" s="6"/>
      <c r="R6156" s="6"/>
      <c r="S6156" s="6"/>
      <c r="T6156" s="6"/>
      <c r="U6156" s="6"/>
      <c r="V6156" s="6"/>
      <c r="W6156" s="160"/>
      <c r="X6156" s="160"/>
      <c r="Y6156" s="160"/>
      <c r="Z6156" s="160"/>
      <c r="AA6156" s="160"/>
      <c r="AB6156" s="160"/>
      <c r="AC6156" s="160"/>
      <c r="AD6156" s="160"/>
      <c r="AE6156" s="160"/>
      <c r="AF6156" s="160"/>
      <c r="AG6156" s="160"/>
      <c r="AH6156" s="160"/>
      <c r="AI6156" s="160"/>
      <c r="AJ6156" s="160"/>
      <c r="AK6156" s="160"/>
      <c r="AL6156" s="160"/>
      <c r="AM6156" s="160"/>
      <c r="AN6156" s="160"/>
      <c r="AO6156" s="160"/>
      <c r="AP6156" s="160"/>
      <c r="AQ6156" s="160"/>
      <c r="AR6156" s="160"/>
      <c r="AS6156" s="160"/>
      <c r="AT6156" s="160"/>
      <c r="AU6156" s="160"/>
      <c r="AV6156" s="160"/>
    </row>
    <row r="6157" spans="1:48" x14ac:dyDescent="0.25">
      <c r="A6157" s="79"/>
      <c r="J6157" s="6">
        <v>7</v>
      </c>
      <c r="K6157" s="6"/>
      <c r="L6157" s="6"/>
      <c r="M6157" s="6"/>
      <c r="N6157" s="6"/>
      <c r="O6157" s="6"/>
      <c r="P6157" s="6"/>
      <c r="Q6157" s="6"/>
      <c r="R6157" s="6"/>
      <c r="S6157" s="6"/>
      <c r="T6157" s="6"/>
      <c r="U6157" s="6"/>
      <c r="V6157" s="6"/>
      <c r="W6157" s="160"/>
      <c r="X6157" s="160"/>
      <c r="Y6157" s="160"/>
      <c r="Z6157" s="160"/>
      <c r="AA6157" s="160"/>
      <c r="AB6157" s="160"/>
      <c r="AC6157" s="160"/>
      <c r="AD6157" s="160"/>
      <c r="AE6157" s="160"/>
      <c r="AF6157" s="160"/>
      <c r="AG6157" s="160"/>
      <c r="AH6157" s="160"/>
      <c r="AI6157" s="160"/>
      <c r="AJ6157" s="160"/>
      <c r="AK6157" s="160"/>
      <c r="AL6157" s="160"/>
      <c r="AM6157" s="160"/>
      <c r="AN6157" s="160"/>
      <c r="AO6157" s="160"/>
      <c r="AP6157" s="160"/>
      <c r="AQ6157" s="160"/>
      <c r="AR6157" s="160"/>
      <c r="AS6157" s="160"/>
      <c r="AT6157" s="160"/>
      <c r="AU6157" s="160"/>
      <c r="AV6157" s="160"/>
    </row>
    <row r="6158" spans="1:48" ht="25.5" x14ac:dyDescent="0.25">
      <c r="A6158" s="81" t="s">
        <v>595</v>
      </c>
      <c r="J6158" s="6">
        <v>8</v>
      </c>
      <c r="K6158" s="6"/>
      <c r="L6158" s="6"/>
      <c r="M6158" s="6"/>
      <c r="N6158" s="6"/>
      <c r="O6158" s="6"/>
      <c r="P6158" s="6"/>
      <c r="Q6158" s="6"/>
      <c r="R6158" s="6"/>
      <c r="S6158" s="6"/>
      <c r="T6158" s="6"/>
      <c r="U6158" s="6"/>
      <c r="V6158" s="6"/>
    </row>
    <row r="6159" spans="1:48" x14ac:dyDescent="0.25">
      <c r="A6159" s="81"/>
      <c r="J6159" s="6">
        <v>9</v>
      </c>
      <c r="K6159" s="6"/>
      <c r="L6159" s="6"/>
      <c r="M6159" s="6"/>
      <c r="N6159" s="6"/>
      <c r="O6159" s="6"/>
      <c r="P6159" s="6"/>
      <c r="Q6159" s="6"/>
      <c r="R6159" s="6"/>
      <c r="S6159" s="6"/>
      <c r="T6159" s="6"/>
      <c r="U6159" s="6"/>
      <c r="V6159" s="6"/>
    </row>
    <row r="6160" spans="1:48" x14ac:dyDescent="0.25">
      <c r="A6160" s="65"/>
      <c r="J6160" s="6">
        <v>10</v>
      </c>
      <c r="K6160" s="6"/>
      <c r="L6160" s="6"/>
      <c r="M6160" s="6"/>
      <c r="N6160" s="6"/>
      <c r="O6160" s="6"/>
      <c r="P6160" s="6"/>
      <c r="Q6160" s="6"/>
      <c r="R6160" s="6"/>
      <c r="S6160" s="6"/>
      <c r="T6160" s="6"/>
      <c r="U6160" s="6"/>
      <c r="V6160" s="6"/>
    </row>
    <row r="6161" spans="1:22" x14ac:dyDescent="0.25">
      <c r="A6161" s="65"/>
      <c r="J6161" s="6">
        <v>11</v>
      </c>
      <c r="K6161" s="6"/>
      <c r="L6161" s="6"/>
      <c r="M6161" s="6"/>
      <c r="N6161" s="6"/>
      <c r="O6161" s="6"/>
      <c r="P6161" s="6"/>
      <c r="Q6161" s="6"/>
      <c r="R6161" s="6"/>
      <c r="S6161" s="6"/>
      <c r="T6161" s="6"/>
      <c r="U6161" s="6"/>
      <c r="V6161" s="6"/>
    </row>
    <row r="6162" spans="1:22" x14ac:dyDescent="0.25">
      <c r="A6162" s="79"/>
      <c r="J6162" s="6">
        <v>12</v>
      </c>
      <c r="K6162" s="6"/>
      <c r="L6162" s="6"/>
      <c r="M6162" s="6"/>
      <c r="N6162" s="6"/>
      <c r="O6162" s="6"/>
      <c r="P6162" s="6"/>
      <c r="Q6162" s="6"/>
      <c r="R6162" s="6"/>
      <c r="S6162" s="6"/>
      <c r="T6162" s="6"/>
      <c r="U6162" s="6"/>
      <c r="V6162" s="6"/>
    </row>
    <row r="6163" spans="1:22" x14ac:dyDescent="0.25">
      <c r="A6163" s="79"/>
      <c r="J6163" s="6">
        <v>13</v>
      </c>
      <c r="K6163" s="6"/>
      <c r="L6163" s="6"/>
      <c r="M6163" s="6"/>
      <c r="N6163" s="6"/>
      <c r="O6163" s="6"/>
      <c r="P6163" s="6"/>
      <c r="Q6163" s="6"/>
      <c r="R6163" s="6"/>
      <c r="S6163" s="6"/>
      <c r="T6163" s="6"/>
      <c r="U6163" s="6"/>
      <c r="V6163" s="6"/>
    </row>
    <row r="6164" spans="1:22" x14ac:dyDescent="0.25">
      <c r="J6164" s="6">
        <v>14</v>
      </c>
      <c r="K6164" s="6"/>
      <c r="L6164" s="6"/>
      <c r="M6164" s="6"/>
      <c r="N6164" s="6"/>
      <c r="O6164" s="6"/>
      <c r="P6164" s="6"/>
      <c r="Q6164" s="6"/>
      <c r="R6164" s="6"/>
      <c r="S6164" s="6"/>
      <c r="T6164" s="6"/>
      <c r="U6164" s="6"/>
      <c r="V6164" s="6"/>
    </row>
    <row r="6165" spans="1:22" x14ac:dyDescent="0.25">
      <c r="A6165" s="80"/>
      <c r="J6165" s="6">
        <v>15</v>
      </c>
      <c r="K6165" s="6"/>
      <c r="L6165" s="6"/>
      <c r="M6165" s="6"/>
      <c r="N6165" s="6"/>
      <c r="O6165" s="6"/>
      <c r="P6165" s="6"/>
      <c r="Q6165" s="6"/>
      <c r="R6165" s="6"/>
      <c r="S6165" s="6"/>
      <c r="T6165" s="6"/>
      <c r="U6165" s="6"/>
      <c r="V6165" s="6"/>
    </row>
    <row r="6166" spans="1:22" ht="31.5" x14ac:dyDescent="0.25">
      <c r="A6166" s="64" t="s">
        <v>590</v>
      </c>
      <c r="J6166" s="6">
        <v>16</v>
      </c>
      <c r="K6166" s="6"/>
      <c r="L6166" s="6"/>
      <c r="M6166" s="6"/>
      <c r="N6166" s="6"/>
      <c r="O6166" s="6"/>
      <c r="P6166" s="6"/>
      <c r="Q6166" s="6"/>
      <c r="R6166" s="6"/>
      <c r="S6166" s="6"/>
      <c r="T6166" s="6"/>
      <c r="U6166" s="6"/>
      <c r="V6166" s="6"/>
    </row>
    <row r="6167" spans="1:22" x14ac:dyDescent="0.25">
      <c r="A6167" s="79"/>
      <c r="J6167" s="6">
        <v>17</v>
      </c>
      <c r="K6167" s="6"/>
      <c r="L6167" s="6"/>
      <c r="M6167" s="6"/>
      <c r="N6167" s="6"/>
      <c r="O6167" s="6"/>
      <c r="P6167" s="6"/>
      <c r="Q6167" s="6"/>
      <c r="R6167" s="6"/>
      <c r="S6167" s="6"/>
      <c r="T6167" s="6"/>
      <c r="U6167" s="6"/>
      <c r="V6167" s="6"/>
    </row>
    <row r="6168" spans="1:22" ht="25.5" x14ac:dyDescent="0.25">
      <c r="A6168" s="81" t="s">
        <v>595</v>
      </c>
      <c r="J6168" s="6">
        <v>18</v>
      </c>
      <c r="K6168" s="6"/>
      <c r="L6168" s="6"/>
      <c r="M6168" s="6"/>
      <c r="N6168" s="6"/>
      <c r="O6168" s="6"/>
      <c r="P6168" s="6"/>
      <c r="Q6168" s="6"/>
      <c r="R6168" s="6"/>
      <c r="S6168" s="6"/>
      <c r="T6168" s="6"/>
      <c r="U6168" s="6"/>
      <c r="V6168" s="6"/>
    </row>
    <row r="6169" spans="1:22" x14ac:dyDescent="0.25">
      <c r="A6169" s="81"/>
      <c r="J6169" s="6">
        <v>19</v>
      </c>
      <c r="K6169" s="6"/>
      <c r="L6169" s="6"/>
      <c r="M6169" s="6"/>
      <c r="N6169" s="6"/>
      <c r="O6169" s="6"/>
      <c r="P6169" s="6"/>
      <c r="Q6169" s="6"/>
      <c r="R6169" s="6"/>
      <c r="S6169" s="6"/>
      <c r="T6169" s="6"/>
      <c r="U6169" s="6"/>
      <c r="V6169" s="6"/>
    </row>
    <row r="6170" spans="1:22" ht="89.25" x14ac:dyDescent="0.25">
      <c r="A6170" s="81" t="s">
        <v>972</v>
      </c>
      <c r="J6170" s="6">
        <v>20</v>
      </c>
      <c r="K6170" s="6"/>
      <c r="L6170" s="6"/>
      <c r="M6170" s="6"/>
      <c r="N6170" s="6"/>
      <c r="O6170" s="6"/>
      <c r="P6170" s="6"/>
      <c r="Q6170" s="6"/>
      <c r="R6170" s="6"/>
      <c r="S6170" s="6"/>
      <c r="T6170" s="6"/>
      <c r="U6170" s="6"/>
      <c r="V6170" s="6"/>
    </row>
    <row r="6171" spans="1:22" x14ac:dyDescent="0.25">
      <c r="A6171" s="65"/>
      <c r="J6171" s="6">
        <v>21</v>
      </c>
      <c r="K6171" s="6"/>
      <c r="L6171" s="6"/>
      <c r="M6171" s="6"/>
      <c r="N6171" s="6"/>
      <c r="O6171" s="6"/>
      <c r="P6171" s="6"/>
      <c r="Q6171" s="6"/>
      <c r="R6171" s="6"/>
      <c r="S6171" s="6"/>
      <c r="T6171" s="6"/>
      <c r="U6171" s="6"/>
      <c r="V6171" s="6"/>
    </row>
    <row r="6172" spans="1:22" x14ac:dyDescent="0.25">
      <c r="A6172" s="65"/>
      <c r="J6172" s="6">
        <v>22</v>
      </c>
      <c r="K6172" s="6"/>
      <c r="L6172" s="6"/>
      <c r="M6172" s="6"/>
      <c r="N6172" s="6"/>
      <c r="O6172" s="6"/>
      <c r="P6172" s="6"/>
      <c r="Q6172" s="6"/>
      <c r="R6172" s="6"/>
      <c r="S6172" s="6"/>
      <c r="T6172" s="6"/>
      <c r="U6172" s="6"/>
      <c r="V6172" s="6"/>
    </row>
    <row r="6173" spans="1:22" ht="140.25" x14ac:dyDescent="0.25">
      <c r="A6173" s="96" t="s">
        <v>624</v>
      </c>
      <c r="B6173" s="97" t="s">
        <v>625</v>
      </c>
      <c r="J6173" s="6">
        <v>23</v>
      </c>
      <c r="K6173" s="6"/>
      <c r="L6173" s="6"/>
      <c r="M6173" s="6"/>
      <c r="N6173" s="6"/>
      <c r="O6173" s="6"/>
      <c r="P6173" s="6"/>
      <c r="Q6173" s="6"/>
      <c r="R6173" s="6"/>
      <c r="S6173" s="6"/>
      <c r="T6173" s="6"/>
      <c r="U6173" s="6"/>
      <c r="V6173" s="6"/>
    </row>
    <row r="6174" spans="1:22" ht="15.75" thickBot="1" x14ac:dyDescent="0.3">
      <c r="A6174" s="65"/>
      <c r="J6174" s="6">
        <v>24</v>
      </c>
      <c r="K6174" s="6"/>
      <c r="L6174" s="6"/>
      <c r="M6174" s="6"/>
      <c r="N6174" s="6"/>
      <c r="O6174" s="6"/>
      <c r="P6174" s="6"/>
      <c r="Q6174" s="6"/>
      <c r="R6174" s="6"/>
      <c r="S6174" s="6"/>
      <c r="T6174" s="6"/>
      <c r="U6174" s="6"/>
      <c r="V6174" s="6"/>
    </row>
    <row r="6175" spans="1:22" ht="15.75" thickBot="1" x14ac:dyDescent="0.3">
      <c r="A6175" s="88" t="s">
        <v>626</v>
      </c>
      <c r="B6175" s="89">
        <v>0.05</v>
      </c>
      <c r="J6175" s="6">
        <v>25</v>
      </c>
      <c r="K6175" s="6"/>
      <c r="L6175" s="6"/>
      <c r="M6175" s="6"/>
      <c r="N6175" s="6"/>
      <c r="O6175" s="6"/>
      <c r="P6175" s="6"/>
      <c r="Q6175" s="6"/>
      <c r="R6175" s="6"/>
      <c r="S6175" s="6"/>
      <c r="T6175" s="6"/>
      <c r="U6175" s="6"/>
      <c r="V6175" s="6"/>
    </row>
    <row r="6176" spans="1:22" ht="39" thickBot="1" x14ac:dyDescent="0.3">
      <c r="A6176" s="110" t="s">
        <v>627</v>
      </c>
      <c r="B6176" s="74">
        <v>18</v>
      </c>
      <c r="J6176" s="6">
        <v>26</v>
      </c>
      <c r="K6176" s="6"/>
      <c r="L6176" s="6"/>
      <c r="M6176" s="6"/>
      <c r="N6176" s="6"/>
      <c r="O6176" s="6"/>
      <c r="P6176" s="6"/>
      <c r="Q6176" s="6"/>
      <c r="R6176" s="6"/>
      <c r="S6176" s="6"/>
      <c r="T6176" s="6"/>
      <c r="U6176" s="6"/>
      <c r="V6176" s="6"/>
    </row>
    <row r="6177" spans="1:22" ht="39" thickBot="1" x14ac:dyDescent="0.3">
      <c r="A6177" s="110" t="s">
        <v>628</v>
      </c>
      <c r="B6177" s="74">
        <v>5.1699999999999999E-4</v>
      </c>
      <c r="J6177" s="6">
        <v>27</v>
      </c>
      <c r="K6177" s="6"/>
      <c r="L6177" s="6"/>
      <c r="M6177" s="6"/>
      <c r="N6177" s="6"/>
      <c r="O6177" s="6"/>
      <c r="P6177" s="6"/>
      <c r="Q6177" s="6"/>
      <c r="R6177" s="6"/>
      <c r="S6177" s="6"/>
      <c r="T6177" s="6"/>
      <c r="U6177" s="6"/>
      <c r="V6177" s="6"/>
    </row>
    <row r="6178" spans="1:22" ht="64.5" thickBot="1" x14ac:dyDescent="0.3">
      <c r="A6178" s="110" t="s">
        <v>629</v>
      </c>
      <c r="B6178" s="74">
        <v>2.97105</v>
      </c>
      <c r="J6178" s="6">
        <v>28</v>
      </c>
      <c r="K6178" s="6"/>
      <c r="L6178" s="6"/>
      <c r="M6178" s="6"/>
      <c r="N6178" s="6"/>
      <c r="O6178" s="6"/>
      <c r="P6178" s="6"/>
      <c r="Q6178" s="6"/>
      <c r="R6178" s="6"/>
      <c r="S6178" s="6"/>
      <c r="T6178" s="6"/>
      <c r="U6178" s="6"/>
      <c r="V6178" s="6"/>
    </row>
    <row r="6179" spans="1:22" ht="38.25" x14ac:dyDescent="0.25">
      <c r="A6179" s="109" t="s">
        <v>630</v>
      </c>
      <c r="B6179" s="78">
        <v>1.6899999999999998E-2</v>
      </c>
      <c r="J6179" s="6">
        <v>29</v>
      </c>
      <c r="K6179" s="6"/>
      <c r="L6179" s="6"/>
      <c r="M6179" s="6"/>
      <c r="N6179" s="6"/>
      <c r="O6179" s="6"/>
      <c r="P6179" s="6"/>
      <c r="Q6179" s="6"/>
      <c r="R6179" s="6"/>
      <c r="S6179" s="6"/>
      <c r="T6179" s="6"/>
      <c r="U6179" s="6"/>
      <c r="V6179" s="6"/>
    </row>
    <row r="6180" spans="1:22" ht="15.75" thickBot="1" x14ac:dyDescent="0.3">
      <c r="A6180" s="65"/>
      <c r="J6180" s="6">
        <v>30</v>
      </c>
      <c r="K6180" s="6"/>
      <c r="L6180" s="6"/>
      <c r="M6180" s="6"/>
      <c r="N6180" s="6"/>
      <c r="O6180" s="6"/>
      <c r="P6180" s="6"/>
      <c r="Q6180" s="6"/>
      <c r="R6180" s="6"/>
      <c r="S6180" s="6"/>
      <c r="T6180" s="6"/>
      <c r="U6180" s="6"/>
      <c r="V6180" s="6"/>
    </row>
    <row r="6181" spans="1:22" x14ac:dyDescent="0.25">
      <c r="A6181" s="254" t="s">
        <v>631</v>
      </c>
      <c r="B6181" s="255"/>
      <c r="C6181" s="255"/>
      <c r="D6181" s="255"/>
      <c r="J6181" s="6">
        <v>31</v>
      </c>
      <c r="K6181" s="6"/>
      <c r="L6181" s="6"/>
      <c r="M6181" s="6"/>
      <c r="N6181" s="6"/>
      <c r="O6181" s="6"/>
      <c r="P6181" s="6"/>
      <c r="Q6181" s="6"/>
      <c r="R6181" s="6"/>
      <c r="S6181" s="6"/>
      <c r="T6181" s="6"/>
      <c r="U6181" s="6"/>
      <c r="V6181" s="6"/>
    </row>
    <row r="6182" spans="1:22" x14ac:dyDescent="0.25">
      <c r="A6182" s="262" t="s">
        <v>632</v>
      </c>
      <c r="B6182" s="263"/>
      <c r="C6182" s="263"/>
      <c r="D6182" s="263"/>
      <c r="J6182" s="6">
        <v>32</v>
      </c>
      <c r="K6182" s="6"/>
      <c r="L6182" s="6"/>
      <c r="M6182" s="6"/>
      <c r="N6182" s="6"/>
      <c r="O6182" s="6"/>
      <c r="P6182" s="6"/>
      <c r="Q6182" s="6"/>
      <c r="R6182" s="6"/>
      <c r="S6182" s="6"/>
      <c r="T6182" s="6"/>
      <c r="U6182" s="6"/>
      <c r="V6182" s="6"/>
    </row>
    <row r="6183" spans="1:22" ht="15.75" thickBot="1" x14ac:dyDescent="0.3">
      <c r="A6183" s="256" t="s">
        <v>633</v>
      </c>
      <c r="B6183" s="257"/>
      <c r="C6183" s="257"/>
      <c r="D6183" s="257"/>
      <c r="J6183" s="6">
        <v>33</v>
      </c>
      <c r="K6183" s="6"/>
      <c r="L6183" s="6"/>
      <c r="M6183" s="6"/>
      <c r="N6183" s="6"/>
      <c r="O6183" s="6"/>
      <c r="P6183" s="6"/>
      <c r="Q6183" s="6"/>
      <c r="R6183" s="6"/>
      <c r="S6183" s="6"/>
      <c r="T6183" s="6"/>
      <c r="U6183" s="6"/>
      <c r="V6183" s="6"/>
    </row>
    <row r="6184" spans="1:22" ht="27" thickBot="1" x14ac:dyDescent="0.3">
      <c r="A6184" s="98" t="s">
        <v>634</v>
      </c>
      <c r="B6184" s="83" t="s">
        <v>635</v>
      </c>
      <c r="C6184" s="83" t="s">
        <v>566</v>
      </c>
      <c r="D6184" s="85" t="s">
        <v>592</v>
      </c>
      <c r="K6184" s="121" t="s">
        <v>1123</v>
      </c>
      <c r="L6184" s="121" t="s">
        <v>1124</v>
      </c>
      <c r="M6184" s="121" t="str">
        <f>A6170</f>
        <v>Prueba del rango estudentizado de Tukey (HSD) para P1FPCM2</v>
      </c>
      <c r="N6184" s="120"/>
      <c r="S6184" s="122" t="str">
        <f>K6184</f>
        <v>Factor</v>
      </c>
      <c r="T6184" s="122" t="str">
        <f>L6184</f>
        <v>Nivel</v>
      </c>
      <c r="U6184" s="114"/>
      <c r="V6184" s="123"/>
    </row>
    <row r="6185" spans="1:22" ht="16.5" thickBot="1" x14ac:dyDescent="0.3">
      <c r="A6185" s="99" t="s">
        <v>592</v>
      </c>
      <c r="B6185" s="68">
        <v>0.145625</v>
      </c>
      <c r="C6185" s="68">
        <v>16</v>
      </c>
      <c r="D6185" s="86" t="s">
        <v>47</v>
      </c>
      <c r="J6185" s="6"/>
      <c r="K6185" s="228" t="s">
        <v>1125</v>
      </c>
      <c r="L6185" s="124" t="str">
        <f>D6185</f>
        <v>Sin</v>
      </c>
      <c r="M6185" s="125">
        <f>B6185</f>
        <v>0.145625</v>
      </c>
      <c r="N6185" s="125" t="str">
        <f>A6185</f>
        <v>A</v>
      </c>
      <c r="S6185" s="230" t="str">
        <f>K6185</f>
        <v>Enmienda (A)</v>
      </c>
      <c r="T6185" s="126" t="str">
        <f>L6185</f>
        <v>Sin</v>
      </c>
      <c r="U6185" s="127">
        <f>M6185</f>
        <v>0.145625</v>
      </c>
      <c r="V6185" s="128" t="str">
        <f>N6185</f>
        <v>A</v>
      </c>
    </row>
    <row r="6186" spans="1:22" ht="16.5" thickBot="1" x14ac:dyDescent="0.3">
      <c r="A6186" s="99" t="s">
        <v>592</v>
      </c>
      <c r="B6186" s="68"/>
      <c r="C6186" s="68"/>
      <c r="D6186" s="86"/>
      <c r="J6186" s="6"/>
      <c r="K6186" s="229"/>
      <c r="L6186" s="124" t="str">
        <f>D6187</f>
        <v>Con</v>
      </c>
      <c r="M6186" s="125">
        <f>B6187</f>
        <v>0.144375</v>
      </c>
      <c r="N6186" s="125" t="str">
        <f>A6187</f>
        <v>A</v>
      </c>
      <c r="S6186" s="227"/>
      <c r="T6186" s="129" t="str">
        <f>L6186</f>
        <v>Con</v>
      </c>
      <c r="U6186" s="130">
        <f>M6186</f>
        <v>0.144375</v>
      </c>
      <c r="V6186" s="131" t="str">
        <f>N6186</f>
        <v>A</v>
      </c>
    </row>
    <row r="6187" spans="1:22" x14ac:dyDescent="0.25">
      <c r="A6187" s="100" t="s">
        <v>592</v>
      </c>
      <c r="B6187" s="77">
        <v>0.144375</v>
      </c>
      <c r="C6187" s="77">
        <v>16</v>
      </c>
      <c r="D6187" s="87" t="s">
        <v>45</v>
      </c>
      <c r="J6187" s="6">
        <v>1</v>
      </c>
      <c r="K6187" s="6"/>
      <c r="L6187" s="6"/>
      <c r="M6187" s="6"/>
      <c r="N6187" s="6"/>
      <c r="O6187" s="6"/>
      <c r="P6187" s="6"/>
      <c r="Q6187" s="6"/>
      <c r="R6187" s="6"/>
      <c r="S6187" s="6"/>
      <c r="T6187" s="6"/>
      <c r="U6187" s="6"/>
      <c r="V6187" s="6"/>
    </row>
    <row r="6188" spans="1:22" x14ac:dyDescent="0.25">
      <c r="A6188" s="79"/>
      <c r="J6188" s="6">
        <v>2</v>
      </c>
      <c r="K6188" s="6"/>
      <c r="L6188" s="6"/>
      <c r="M6188" s="6"/>
      <c r="N6188" s="6"/>
      <c r="O6188" s="6"/>
      <c r="P6188" s="6"/>
      <c r="Q6188" s="6"/>
      <c r="R6188" s="6"/>
      <c r="S6188" s="6"/>
      <c r="T6188" s="6"/>
      <c r="U6188" s="6"/>
      <c r="V6188" s="6"/>
    </row>
    <row r="6189" spans="1:22" x14ac:dyDescent="0.25">
      <c r="A6189" s="79"/>
      <c r="J6189" s="6">
        <v>3</v>
      </c>
      <c r="K6189" s="6"/>
      <c r="L6189" s="6"/>
      <c r="M6189" s="6"/>
      <c r="N6189" s="6"/>
      <c r="O6189" s="6"/>
      <c r="P6189" s="6"/>
      <c r="Q6189" s="6"/>
      <c r="R6189" s="6"/>
      <c r="S6189" s="6"/>
      <c r="T6189" s="6"/>
      <c r="U6189" s="6"/>
      <c r="V6189" s="6"/>
    </row>
    <row r="6190" spans="1:22" x14ac:dyDescent="0.25">
      <c r="J6190" s="6">
        <v>4</v>
      </c>
      <c r="K6190" s="6"/>
      <c r="L6190" s="6"/>
      <c r="M6190" s="6"/>
      <c r="N6190" s="6"/>
      <c r="O6190" s="6"/>
      <c r="P6190" s="6"/>
      <c r="Q6190" s="6"/>
      <c r="R6190" s="6"/>
      <c r="S6190" s="6"/>
      <c r="T6190" s="6"/>
      <c r="U6190" s="6"/>
      <c r="V6190" s="6"/>
    </row>
    <row r="6191" spans="1:22" x14ac:dyDescent="0.25">
      <c r="A6191" s="80"/>
      <c r="J6191" s="6">
        <v>5</v>
      </c>
      <c r="K6191" s="6"/>
      <c r="L6191" s="6"/>
      <c r="M6191" s="6"/>
      <c r="N6191" s="6"/>
      <c r="O6191" s="6"/>
      <c r="P6191" s="6"/>
      <c r="Q6191" s="6"/>
      <c r="R6191" s="6"/>
      <c r="S6191" s="6"/>
      <c r="T6191" s="6"/>
      <c r="U6191" s="6"/>
      <c r="V6191" s="6"/>
    </row>
    <row r="6192" spans="1:22" ht="31.5" x14ac:dyDescent="0.25">
      <c r="A6192" s="64" t="s">
        <v>590</v>
      </c>
      <c r="J6192" s="6">
        <v>6</v>
      </c>
      <c r="K6192" s="6"/>
      <c r="L6192" s="6"/>
      <c r="M6192" s="6"/>
      <c r="N6192" s="6"/>
      <c r="O6192" s="6"/>
      <c r="P6192" s="6"/>
      <c r="Q6192" s="6"/>
      <c r="R6192" s="6"/>
      <c r="S6192" s="6"/>
      <c r="T6192" s="6"/>
      <c r="U6192" s="6"/>
      <c r="V6192" s="6"/>
    </row>
    <row r="6193" spans="1:22" x14ac:dyDescent="0.25">
      <c r="A6193" s="79"/>
      <c r="J6193" s="6">
        <v>7</v>
      </c>
      <c r="K6193" s="6"/>
      <c r="L6193" s="6"/>
      <c r="M6193" s="6"/>
      <c r="N6193" s="6"/>
      <c r="O6193" s="6"/>
      <c r="P6193" s="6"/>
      <c r="Q6193" s="6"/>
      <c r="R6193" s="6"/>
      <c r="S6193" s="6"/>
      <c r="T6193" s="6"/>
      <c r="U6193" s="6"/>
      <c r="V6193" s="6"/>
    </row>
    <row r="6194" spans="1:22" ht="25.5" x14ac:dyDescent="0.25">
      <c r="A6194" s="81" t="s">
        <v>595</v>
      </c>
      <c r="J6194" s="6">
        <v>8</v>
      </c>
      <c r="K6194" s="6"/>
      <c r="L6194" s="6"/>
      <c r="M6194" s="6"/>
      <c r="N6194" s="6"/>
      <c r="O6194" s="6"/>
      <c r="P6194" s="6"/>
      <c r="Q6194" s="6"/>
      <c r="R6194" s="6"/>
      <c r="S6194" s="6"/>
      <c r="T6194" s="6"/>
      <c r="U6194" s="6"/>
      <c r="V6194" s="6"/>
    </row>
    <row r="6195" spans="1:22" x14ac:dyDescent="0.25">
      <c r="A6195" s="81"/>
      <c r="J6195" s="6">
        <v>9</v>
      </c>
      <c r="K6195" s="6"/>
      <c r="L6195" s="6"/>
      <c r="M6195" s="6"/>
      <c r="N6195" s="6"/>
      <c r="O6195" s="6"/>
      <c r="P6195" s="6"/>
      <c r="Q6195" s="6"/>
      <c r="R6195" s="6"/>
      <c r="S6195" s="6"/>
      <c r="T6195" s="6"/>
      <c r="U6195" s="6"/>
      <c r="V6195" s="6"/>
    </row>
    <row r="6196" spans="1:22" x14ac:dyDescent="0.25">
      <c r="A6196" s="65"/>
      <c r="J6196" s="6">
        <v>10</v>
      </c>
      <c r="K6196" s="6"/>
      <c r="L6196" s="6"/>
      <c r="M6196" s="6"/>
      <c r="N6196" s="6"/>
      <c r="O6196" s="6"/>
      <c r="P6196" s="6"/>
      <c r="Q6196" s="6"/>
      <c r="R6196" s="6"/>
      <c r="S6196" s="6"/>
      <c r="T6196" s="6"/>
      <c r="U6196" s="6"/>
      <c r="V6196" s="6"/>
    </row>
    <row r="6197" spans="1:22" x14ac:dyDescent="0.25">
      <c r="A6197" s="65"/>
      <c r="J6197" s="6">
        <v>11</v>
      </c>
      <c r="K6197" s="6"/>
      <c r="L6197" s="6"/>
      <c r="M6197" s="6"/>
      <c r="N6197" s="6"/>
      <c r="O6197" s="6"/>
      <c r="P6197" s="6"/>
      <c r="Q6197" s="6"/>
      <c r="R6197" s="6"/>
      <c r="S6197" s="6"/>
      <c r="T6197" s="6"/>
      <c r="U6197" s="6"/>
      <c r="V6197" s="6"/>
    </row>
    <row r="6198" spans="1:22" x14ac:dyDescent="0.25">
      <c r="A6198" s="79"/>
      <c r="J6198" s="6">
        <v>12</v>
      </c>
      <c r="K6198" s="6"/>
      <c r="L6198" s="6"/>
      <c r="M6198" s="6"/>
      <c r="N6198" s="6"/>
      <c r="O6198" s="6"/>
      <c r="P6198" s="6"/>
      <c r="Q6198" s="6"/>
      <c r="R6198" s="6"/>
      <c r="S6198" s="6"/>
      <c r="T6198" s="6"/>
      <c r="U6198" s="6"/>
      <c r="V6198" s="6"/>
    </row>
    <row r="6199" spans="1:22" x14ac:dyDescent="0.25">
      <c r="A6199" s="79"/>
      <c r="J6199" s="6">
        <v>13</v>
      </c>
      <c r="K6199" s="6"/>
      <c r="L6199" s="6"/>
      <c r="M6199" s="6"/>
      <c r="N6199" s="6"/>
      <c r="O6199" s="6"/>
      <c r="P6199" s="6"/>
      <c r="Q6199" s="6"/>
      <c r="R6199" s="6"/>
      <c r="S6199" s="6"/>
      <c r="T6199" s="6"/>
      <c r="U6199" s="6"/>
      <c r="V6199" s="6"/>
    </row>
    <row r="6200" spans="1:22" x14ac:dyDescent="0.25">
      <c r="J6200" s="6">
        <v>14</v>
      </c>
      <c r="K6200" s="6"/>
      <c r="L6200" s="6"/>
      <c r="M6200" s="6"/>
      <c r="N6200" s="6"/>
      <c r="O6200" s="6"/>
      <c r="P6200" s="6"/>
      <c r="Q6200" s="6"/>
      <c r="R6200" s="6"/>
      <c r="S6200" s="6"/>
      <c r="T6200" s="6"/>
      <c r="U6200" s="6"/>
      <c r="V6200" s="6"/>
    </row>
    <row r="6201" spans="1:22" x14ac:dyDescent="0.25">
      <c r="A6201" s="80"/>
      <c r="J6201" s="6">
        <v>15</v>
      </c>
      <c r="K6201" s="6"/>
      <c r="L6201" s="6"/>
      <c r="M6201" s="6"/>
      <c r="N6201" s="6"/>
      <c r="O6201" s="6"/>
      <c r="P6201" s="6"/>
      <c r="Q6201" s="6"/>
      <c r="R6201" s="6"/>
      <c r="S6201" s="6"/>
      <c r="T6201" s="6"/>
      <c r="U6201" s="6"/>
      <c r="V6201" s="6"/>
    </row>
    <row r="6202" spans="1:22" ht="31.5" x14ac:dyDescent="0.25">
      <c r="A6202" s="64" t="s">
        <v>590</v>
      </c>
      <c r="J6202" s="6">
        <v>16</v>
      </c>
      <c r="K6202" s="6"/>
      <c r="L6202" s="6"/>
      <c r="M6202" s="6"/>
      <c r="N6202" s="6"/>
      <c r="O6202" s="6"/>
      <c r="P6202" s="6"/>
      <c r="Q6202" s="6"/>
      <c r="R6202" s="6"/>
      <c r="S6202" s="6"/>
      <c r="T6202" s="6"/>
      <c r="U6202" s="6"/>
      <c r="V6202" s="6"/>
    </row>
    <row r="6203" spans="1:22" x14ac:dyDescent="0.25">
      <c r="A6203" s="79"/>
      <c r="J6203" s="6">
        <v>17</v>
      </c>
      <c r="K6203" s="6"/>
      <c r="L6203" s="6"/>
      <c r="M6203" s="6"/>
      <c r="N6203" s="6"/>
      <c r="O6203" s="6"/>
      <c r="P6203" s="6"/>
      <c r="Q6203" s="6"/>
      <c r="R6203" s="6"/>
      <c r="S6203" s="6"/>
      <c r="T6203" s="6"/>
      <c r="U6203" s="6"/>
      <c r="V6203" s="6"/>
    </row>
    <row r="6204" spans="1:22" ht="25.5" x14ac:dyDescent="0.25">
      <c r="A6204" s="81" t="s">
        <v>595</v>
      </c>
      <c r="J6204" s="6">
        <v>18</v>
      </c>
      <c r="K6204" s="6"/>
      <c r="L6204" s="6"/>
      <c r="M6204" s="6"/>
      <c r="N6204" s="6"/>
      <c r="O6204" s="6"/>
      <c r="P6204" s="6"/>
      <c r="Q6204" s="6"/>
      <c r="R6204" s="6"/>
      <c r="S6204" s="6"/>
      <c r="T6204" s="6"/>
      <c r="U6204" s="6"/>
      <c r="V6204" s="6"/>
    </row>
    <row r="6205" spans="1:22" x14ac:dyDescent="0.25">
      <c r="A6205" s="81"/>
      <c r="J6205" s="6">
        <v>19</v>
      </c>
      <c r="K6205" s="6"/>
      <c r="L6205" s="6"/>
      <c r="M6205" s="6"/>
      <c r="N6205" s="6"/>
      <c r="O6205" s="6"/>
      <c r="P6205" s="6"/>
      <c r="Q6205" s="6"/>
      <c r="R6205" s="6"/>
      <c r="S6205" s="6"/>
      <c r="T6205" s="6"/>
      <c r="U6205" s="6"/>
      <c r="V6205" s="6"/>
    </row>
    <row r="6206" spans="1:22" ht="89.25" x14ac:dyDescent="0.25">
      <c r="A6206" s="81" t="s">
        <v>973</v>
      </c>
      <c r="J6206" s="6">
        <v>20</v>
      </c>
      <c r="K6206" s="6"/>
      <c r="L6206" s="6"/>
      <c r="M6206" s="6"/>
      <c r="N6206" s="6"/>
      <c r="O6206" s="6"/>
      <c r="P6206" s="6"/>
      <c r="Q6206" s="6"/>
      <c r="R6206" s="6"/>
      <c r="S6206" s="6"/>
      <c r="T6206" s="6"/>
      <c r="U6206" s="6"/>
      <c r="V6206" s="6"/>
    </row>
    <row r="6207" spans="1:22" x14ac:dyDescent="0.25">
      <c r="A6207" s="65"/>
      <c r="J6207" s="6">
        <v>21</v>
      </c>
      <c r="K6207" s="6"/>
      <c r="L6207" s="6"/>
      <c r="M6207" s="6"/>
      <c r="N6207" s="6"/>
      <c r="O6207" s="6"/>
      <c r="P6207" s="6"/>
      <c r="Q6207" s="6"/>
      <c r="R6207" s="6"/>
      <c r="S6207" s="6"/>
      <c r="T6207" s="6"/>
      <c r="U6207" s="6"/>
      <c r="V6207" s="6"/>
    </row>
    <row r="6208" spans="1:22" x14ac:dyDescent="0.25">
      <c r="A6208" s="65"/>
      <c r="J6208" s="6">
        <v>22</v>
      </c>
      <c r="K6208" s="6"/>
      <c r="L6208" s="6"/>
      <c r="M6208" s="6"/>
      <c r="N6208" s="6"/>
      <c r="O6208" s="6"/>
      <c r="P6208" s="6"/>
      <c r="Q6208" s="6"/>
      <c r="R6208" s="6"/>
      <c r="S6208" s="6"/>
      <c r="T6208" s="6"/>
      <c r="U6208" s="6"/>
      <c r="V6208" s="6"/>
    </row>
    <row r="6209" spans="1:22" ht="140.25" x14ac:dyDescent="0.25">
      <c r="A6209" s="96" t="s">
        <v>624</v>
      </c>
      <c r="B6209" s="97" t="s">
        <v>625</v>
      </c>
      <c r="J6209" s="6">
        <v>23</v>
      </c>
      <c r="K6209" s="6"/>
      <c r="L6209" s="6"/>
      <c r="M6209" s="6"/>
      <c r="N6209" s="6"/>
      <c r="O6209" s="6"/>
      <c r="P6209" s="6"/>
      <c r="Q6209" s="6"/>
      <c r="R6209" s="6"/>
      <c r="S6209" s="6"/>
      <c r="T6209" s="6"/>
      <c r="U6209" s="6"/>
      <c r="V6209" s="6"/>
    </row>
    <row r="6210" spans="1:22" ht="15.75" thickBot="1" x14ac:dyDescent="0.3">
      <c r="A6210" s="65"/>
      <c r="J6210" s="6">
        <v>24</v>
      </c>
      <c r="K6210" s="6"/>
      <c r="L6210" s="6"/>
      <c r="M6210" s="6"/>
      <c r="N6210" s="6"/>
      <c r="O6210" s="6"/>
      <c r="P6210" s="6"/>
      <c r="Q6210" s="6"/>
      <c r="R6210" s="6"/>
      <c r="S6210" s="6"/>
      <c r="T6210" s="6"/>
      <c r="U6210" s="6"/>
      <c r="V6210" s="6"/>
    </row>
    <row r="6211" spans="1:22" ht="15.75" thickBot="1" x14ac:dyDescent="0.3">
      <c r="A6211" s="88" t="s">
        <v>626</v>
      </c>
      <c r="B6211" s="89">
        <v>0.05</v>
      </c>
      <c r="J6211" s="6">
        <v>25</v>
      </c>
      <c r="K6211" s="6"/>
      <c r="L6211" s="6"/>
      <c r="M6211" s="6"/>
      <c r="N6211" s="6"/>
      <c r="O6211" s="6"/>
      <c r="P6211" s="6"/>
      <c r="Q6211" s="6"/>
      <c r="R6211" s="6"/>
      <c r="S6211" s="6"/>
      <c r="T6211" s="6"/>
      <c r="U6211" s="6"/>
      <c r="V6211" s="6"/>
    </row>
    <row r="6212" spans="1:22" ht="39" thickBot="1" x14ac:dyDescent="0.3">
      <c r="A6212" s="110" t="s">
        <v>627</v>
      </c>
      <c r="B6212" s="74">
        <v>18</v>
      </c>
      <c r="J6212" s="6">
        <v>26</v>
      </c>
      <c r="K6212" s="6"/>
      <c r="L6212" s="6"/>
      <c r="M6212" s="6"/>
      <c r="N6212" s="6"/>
      <c r="O6212" s="6"/>
      <c r="P6212" s="6"/>
      <c r="Q6212" s="6"/>
      <c r="R6212" s="6"/>
      <c r="S6212" s="6"/>
      <c r="T6212" s="6"/>
      <c r="U6212" s="6"/>
      <c r="V6212" s="6"/>
    </row>
    <row r="6213" spans="1:22" ht="39" thickBot="1" x14ac:dyDescent="0.3">
      <c r="A6213" s="110" t="s">
        <v>628</v>
      </c>
      <c r="B6213" s="74">
        <v>2.5500000000000002E-4</v>
      </c>
      <c r="J6213" s="6">
        <v>27</v>
      </c>
      <c r="K6213" s="6"/>
      <c r="L6213" s="6"/>
      <c r="M6213" s="6"/>
      <c r="N6213" s="6"/>
      <c r="O6213" s="6"/>
      <c r="P6213" s="6"/>
      <c r="Q6213" s="6"/>
      <c r="R6213" s="6"/>
      <c r="S6213" s="6"/>
      <c r="T6213" s="6"/>
      <c r="U6213" s="6"/>
      <c r="V6213" s="6"/>
    </row>
    <row r="6214" spans="1:22" ht="64.5" thickBot="1" x14ac:dyDescent="0.3">
      <c r="A6214" s="110" t="s">
        <v>629</v>
      </c>
      <c r="B6214" s="74">
        <v>2.97105</v>
      </c>
      <c r="J6214" s="6">
        <v>28</v>
      </c>
      <c r="K6214" s="6"/>
      <c r="L6214" s="6"/>
      <c r="M6214" s="6"/>
      <c r="N6214" s="6"/>
      <c r="O6214" s="6"/>
      <c r="P6214" s="6"/>
      <c r="Q6214" s="6"/>
      <c r="R6214" s="6"/>
      <c r="S6214" s="6"/>
      <c r="T6214" s="6"/>
      <c r="U6214" s="6"/>
      <c r="V6214" s="6"/>
    </row>
    <row r="6215" spans="1:22" ht="38.25" x14ac:dyDescent="0.25">
      <c r="A6215" s="109" t="s">
        <v>630</v>
      </c>
      <c r="B6215" s="78">
        <v>1.18E-2</v>
      </c>
      <c r="J6215" s="6">
        <v>29</v>
      </c>
      <c r="K6215" s="6"/>
      <c r="L6215" s="6"/>
      <c r="M6215" s="6"/>
      <c r="N6215" s="6"/>
      <c r="O6215" s="6"/>
      <c r="P6215" s="6"/>
      <c r="Q6215" s="6"/>
      <c r="R6215" s="6"/>
      <c r="S6215" s="6"/>
      <c r="T6215" s="6"/>
      <c r="U6215" s="6"/>
      <c r="V6215" s="6"/>
    </row>
    <row r="6216" spans="1:22" ht="15.75" thickBot="1" x14ac:dyDescent="0.3">
      <c r="A6216" s="65"/>
      <c r="J6216" s="6">
        <v>30</v>
      </c>
      <c r="K6216" s="6"/>
      <c r="L6216" s="6"/>
      <c r="M6216" s="6"/>
      <c r="N6216" s="6"/>
      <c r="O6216" s="6"/>
      <c r="P6216" s="6"/>
      <c r="Q6216" s="6"/>
      <c r="R6216" s="6"/>
      <c r="S6216" s="6"/>
      <c r="T6216" s="6"/>
      <c r="U6216" s="6"/>
      <c r="V6216" s="6"/>
    </row>
    <row r="6217" spans="1:22" x14ac:dyDescent="0.25">
      <c r="A6217" s="254" t="s">
        <v>631</v>
      </c>
      <c r="B6217" s="255"/>
      <c r="C6217" s="255"/>
      <c r="D6217" s="255"/>
      <c r="J6217" s="6">
        <v>31</v>
      </c>
      <c r="K6217" s="6"/>
      <c r="L6217" s="6"/>
      <c r="M6217" s="6"/>
      <c r="N6217" s="6"/>
      <c r="O6217" s="6"/>
      <c r="P6217" s="6"/>
      <c r="Q6217" s="6"/>
      <c r="R6217" s="6"/>
      <c r="S6217" s="6"/>
      <c r="T6217" s="6"/>
      <c r="U6217" s="6"/>
      <c r="V6217" s="6"/>
    </row>
    <row r="6218" spans="1:22" x14ac:dyDescent="0.25">
      <c r="A6218" s="262" t="s">
        <v>632</v>
      </c>
      <c r="B6218" s="263"/>
      <c r="C6218" s="263"/>
      <c r="D6218" s="263"/>
      <c r="J6218" s="6">
        <v>32</v>
      </c>
      <c r="K6218" s="6"/>
      <c r="L6218" s="6"/>
      <c r="M6218" s="6"/>
      <c r="N6218" s="6"/>
      <c r="O6218" s="6"/>
      <c r="P6218" s="6"/>
      <c r="Q6218" s="6"/>
      <c r="R6218" s="6"/>
      <c r="S6218" s="6"/>
      <c r="T6218" s="6"/>
      <c r="U6218" s="6"/>
      <c r="V6218" s="6"/>
    </row>
    <row r="6219" spans="1:22" ht="15.75" thickBot="1" x14ac:dyDescent="0.3">
      <c r="A6219" s="256" t="s">
        <v>633</v>
      </c>
      <c r="B6219" s="257"/>
      <c r="C6219" s="257"/>
      <c r="D6219" s="257"/>
      <c r="J6219" s="6">
        <v>33</v>
      </c>
      <c r="K6219" s="6"/>
      <c r="L6219" s="6"/>
      <c r="M6219" s="6"/>
      <c r="N6219" s="6"/>
      <c r="O6219" s="6"/>
      <c r="P6219" s="6"/>
      <c r="Q6219" s="6"/>
      <c r="R6219" s="6"/>
      <c r="S6219" s="6"/>
      <c r="T6219" s="6"/>
      <c r="U6219" s="6"/>
      <c r="V6219" s="6"/>
    </row>
    <row r="6220" spans="1:22" ht="27" thickBot="1" x14ac:dyDescent="0.3">
      <c r="A6220" s="98" t="s">
        <v>634</v>
      </c>
      <c r="B6220" s="83" t="s">
        <v>635</v>
      </c>
      <c r="C6220" s="83" t="s">
        <v>566</v>
      </c>
      <c r="D6220" s="85" t="s">
        <v>592</v>
      </c>
      <c r="K6220" s="121" t="s">
        <v>1123</v>
      </c>
      <c r="L6220" s="121" t="s">
        <v>1124</v>
      </c>
      <c r="M6220" s="121" t="str">
        <f>A6206</f>
        <v>Prueba del rango estudentizado de Tukey (HSD) para P1FPCM3</v>
      </c>
      <c r="N6220" s="120"/>
      <c r="S6220" s="122" t="str">
        <f>K6220</f>
        <v>Factor</v>
      </c>
      <c r="T6220" s="122" t="str">
        <f>L6220</f>
        <v>Nivel</v>
      </c>
      <c r="U6220" s="114"/>
      <c r="V6220" s="123"/>
    </row>
    <row r="6221" spans="1:22" ht="16.5" thickBot="1" x14ac:dyDescent="0.3">
      <c r="A6221" s="99" t="s">
        <v>592</v>
      </c>
      <c r="B6221" s="68">
        <v>0.15625</v>
      </c>
      <c r="C6221" s="68">
        <v>16</v>
      </c>
      <c r="D6221" s="86" t="s">
        <v>45</v>
      </c>
      <c r="J6221" s="6"/>
      <c r="K6221" s="228" t="s">
        <v>1125</v>
      </c>
      <c r="L6221" s="124" t="str">
        <f>D6221</f>
        <v>Con</v>
      </c>
      <c r="M6221" s="125">
        <f>B6221</f>
        <v>0.15625</v>
      </c>
      <c r="N6221" s="125" t="str">
        <f>A6221</f>
        <v>A</v>
      </c>
      <c r="S6221" s="230" t="str">
        <f>K6221</f>
        <v>Enmienda (A)</v>
      </c>
      <c r="T6221" s="126" t="str">
        <f>L6221</f>
        <v>Con</v>
      </c>
      <c r="U6221" s="127">
        <f>M6221</f>
        <v>0.15625</v>
      </c>
      <c r="V6221" s="128" t="str">
        <f>N6221</f>
        <v>A</v>
      </c>
    </row>
    <row r="6222" spans="1:22" ht="16.5" thickBot="1" x14ac:dyDescent="0.3">
      <c r="A6222" s="99"/>
      <c r="B6222" s="68"/>
      <c r="C6222" s="68"/>
      <c r="D6222" s="86"/>
      <c r="J6222" s="6"/>
      <c r="K6222" s="229"/>
      <c r="L6222" s="124" t="str">
        <f>D6223</f>
        <v>Sin</v>
      </c>
      <c r="M6222" s="125">
        <f>B6223</f>
        <v>0.136875</v>
      </c>
      <c r="N6222" s="125" t="str">
        <f>A6223</f>
        <v>B</v>
      </c>
      <c r="S6222" s="227"/>
      <c r="T6222" s="129" t="str">
        <f>L6222</f>
        <v>Sin</v>
      </c>
      <c r="U6222" s="130">
        <f>M6222</f>
        <v>0.136875</v>
      </c>
      <c r="V6222" s="131" t="str">
        <f>N6222</f>
        <v>B</v>
      </c>
    </row>
    <row r="6223" spans="1:22" x14ac:dyDescent="0.25">
      <c r="A6223" s="100" t="s">
        <v>593</v>
      </c>
      <c r="B6223" s="77">
        <v>0.136875</v>
      </c>
      <c r="C6223" s="77">
        <v>16</v>
      </c>
      <c r="D6223" s="87" t="s">
        <v>47</v>
      </c>
      <c r="J6223" s="6">
        <v>1</v>
      </c>
      <c r="K6223" s="6"/>
      <c r="L6223" s="6"/>
      <c r="M6223" s="6"/>
      <c r="N6223" s="6"/>
      <c r="O6223" s="6"/>
      <c r="P6223" s="6"/>
      <c r="Q6223" s="6"/>
      <c r="R6223" s="6"/>
      <c r="S6223" s="6"/>
      <c r="T6223" s="6"/>
      <c r="U6223" s="6"/>
      <c r="V6223" s="6"/>
    </row>
    <row r="6224" spans="1:22" x14ac:dyDescent="0.25">
      <c r="A6224" s="79"/>
      <c r="J6224" s="6">
        <v>2</v>
      </c>
      <c r="K6224" s="6"/>
      <c r="L6224" s="6"/>
      <c r="M6224" s="6"/>
      <c r="N6224" s="6"/>
      <c r="O6224" s="6"/>
      <c r="P6224" s="6"/>
      <c r="Q6224" s="6"/>
      <c r="R6224" s="6"/>
      <c r="S6224" s="6"/>
      <c r="T6224" s="6"/>
      <c r="U6224" s="6"/>
      <c r="V6224" s="6"/>
    </row>
    <row r="6225" spans="1:22" x14ac:dyDescent="0.25">
      <c r="A6225" s="79"/>
      <c r="J6225" s="6">
        <v>3</v>
      </c>
      <c r="K6225" s="6"/>
      <c r="L6225" s="6"/>
      <c r="M6225" s="6"/>
      <c r="N6225" s="6"/>
      <c r="O6225" s="6"/>
      <c r="P6225" s="6"/>
      <c r="Q6225" s="6"/>
      <c r="R6225" s="6"/>
      <c r="S6225" s="6"/>
      <c r="T6225" s="6"/>
      <c r="U6225" s="6"/>
      <c r="V6225" s="6"/>
    </row>
    <row r="6226" spans="1:22" x14ac:dyDescent="0.25">
      <c r="J6226" s="6">
        <v>4</v>
      </c>
      <c r="K6226" s="6"/>
      <c r="L6226" s="6"/>
      <c r="M6226" s="6"/>
      <c r="N6226" s="6"/>
      <c r="O6226" s="6"/>
      <c r="P6226" s="6"/>
      <c r="Q6226" s="6"/>
      <c r="R6226" s="6"/>
      <c r="S6226" s="6"/>
      <c r="T6226" s="6"/>
      <c r="U6226" s="6"/>
      <c r="V6226" s="6"/>
    </row>
    <row r="6227" spans="1:22" x14ac:dyDescent="0.25">
      <c r="A6227" s="80"/>
      <c r="J6227" s="6">
        <v>5</v>
      </c>
      <c r="K6227" s="6"/>
      <c r="L6227" s="6"/>
      <c r="M6227" s="6"/>
      <c r="N6227" s="6"/>
      <c r="O6227" s="6"/>
      <c r="P6227" s="6"/>
      <c r="Q6227" s="6"/>
      <c r="R6227" s="6"/>
      <c r="S6227" s="6"/>
      <c r="T6227" s="6"/>
      <c r="U6227" s="6"/>
      <c r="V6227" s="6"/>
    </row>
    <row r="6228" spans="1:22" ht="31.5" x14ac:dyDescent="0.25">
      <c r="A6228" s="64" t="s">
        <v>590</v>
      </c>
      <c r="J6228" s="6">
        <v>6</v>
      </c>
      <c r="K6228" s="6"/>
      <c r="L6228" s="6"/>
      <c r="M6228" s="6"/>
      <c r="N6228" s="6"/>
      <c r="O6228" s="6"/>
      <c r="P6228" s="6"/>
      <c r="Q6228" s="6"/>
      <c r="R6228" s="6"/>
      <c r="S6228" s="6"/>
      <c r="T6228" s="6"/>
      <c r="U6228" s="6"/>
      <c r="V6228" s="6"/>
    </row>
    <row r="6229" spans="1:22" x14ac:dyDescent="0.25">
      <c r="A6229" s="79"/>
      <c r="J6229" s="6">
        <v>7</v>
      </c>
      <c r="K6229" s="6"/>
      <c r="L6229" s="6"/>
      <c r="M6229" s="6"/>
      <c r="N6229" s="6"/>
      <c r="O6229" s="6"/>
      <c r="P6229" s="6"/>
      <c r="Q6229" s="6"/>
      <c r="R6229" s="6"/>
      <c r="S6229" s="6"/>
      <c r="T6229" s="6"/>
      <c r="U6229" s="6"/>
      <c r="V6229" s="6"/>
    </row>
    <row r="6230" spans="1:22" ht="25.5" x14ac:dyDescent="0.25">
      <c r="A6230" s="81" t="s">
        <v>595</v>
      </c>
      <c r="J6230" s="6">
        <v>8</v>
      </c>
      <c r="K6230" s="6"/>
      <c r="L6230" s="6"/>
      <c r="M6230" s="6"/>
      <c r="N6230" s="6"/>
      <c r="O6230" s="6"/>
      <c r="P6230" s="6"/>
      <c r="Q6230" s="6"/>
      <c r="R6230" s="6"/>
      <c r="S6230" s="6"/>
      <c r="T6230" s="6"/>
      <c r="U6230" s="6"/>
      <c r="V6230" s="6"/>
    </row>
    <row r="6231" spans="1:22" x14ac:dyDescent="0.25">
      <c r="A6231" s="81"/>
      <c r="J6231" s="6">
        <v>9</v>
      </c>
      <c r="K6231" s="6"/>
      <c r="L6231" s="6"/>
      <c r="M6231" s="6"/>
      <c r="N6231" s="6"/>
      <c r="O6231" s="6"/>
      <c r="P6231" s="6"/>
      <c r="Q6231" s="6"/>
      <c r="R6231" s="6"/>
      <c r="S6231" s="6"/>
      <c r="T6231" s="6"/>
      <c r="U6231" s="6"/>
      <c r="V6231" s="6"/>
    </row>
    <row r="6232" spans="1:22" x14ac:dyDescent="0.25">
      <c r="A6232" s="65"/>
      <c r="J6232" s="6">
        <v>10</v>
      </c>
      <c r="K6232" s="6"/>
      <c r="L6232" s="6"/>
      <c r="M6232" s="6"/>
      <c r="N6232" s="6"/>
      <c r="O6232" s="6"/>
      <c r="P6232" s="6"/>
      <c r="Q6232" s="6"/>
      <c r="R6232" s="6"/>
      <c r="S6232" s="6"/>
      <c r="T6232" s="6"/>
      <c r="U6232" s="6"/>
      <c r="V6232" s="6"/>
    </row>
    <row r="6233" spans="1:22" x14ac:dyDescent="0.25">
      <c r="A6233" s="65"/>
      <c r="J6233" s="6">
        <v>11</v>
      </c>
      <c r="K6233" s="6"/>
      <c r="L6233" s="6"/>
      <c r="M6233" s="6"/>
      <c r="N6233" s="6"/>
      <c r="O6233" s="6"/>
      <c r="P6233" s="6"/>
      <c r="Q6233" s="6"/>
      <c r="R6233" s="6"/>
      <c r="S6233" s="6"/>
      <c r="T6233" s="6"/>
      <c r="U6233" s="6"/>
      <c r="V6233" s="6"/>
    </row>
    <row r="6234" spans="1:22" x14ac:dyDescent="0.25">
      <c r="A6234" s="79"/>
      <c r="J6234" s="6">
        <v>12</v>
      </c>
      <c r="K6234" s="6"/>
      <c r="L6234" s="6"/>
      <c r="M6234" s="6"/>
      <c r="N6234" s="6"/>
      <c r="O6234" s="6"/>
      <c r="P6234" s="6"/>
      <c r="Q6234" s="6"/>
      <c r="R6234" s="6"/>
      <c r="S6234" s="6"/>
      <c r="T6234" s="6"/>
      <c r="U6234" s="6"/>
      <c r="V6234" s="6"/>
    </row>
    <row r="6235" spans="1:22" x14ac:dyDescent="0.25">
      <c r="A6235" s="79"/>
      <c r="J6235" s="6">
        <v>13</v>
      </c>
      <c r="K6235" s="6"/>
      <c r="L6235" s="6"/>
      <c r="M6235" s="6"/>
      <c r="N6235" s="6"/>
      <c r="O6235" s="6"/>
      <c r="P6235" s="6"/>
      <c r="Q6235" s="6"/>
      <c r="R6235" s="6"/>
      <c r="S6235" s="6"/>
      <c r="T6235" s="6"/>
      <c r="U6235" s="6"/>
      <c r="V6235" s="6"/>
    </row>
    <row r="6236" spans="1:22" x14ac:dyDescent="0.25">
      <c r="J6236" s="6">
        <v>14</v>
      </c>
      <c r="K6236" s="6"/>
      <c r="L6236" s="6"/>
      <c r="M6236" s="6"/>
      <c r="N6236" s="6"/>
      <c r="O6236" s="6"/>
      <c r="P6236" s="6"/>
      <c r="Q6236" s="6"/>
      <c r="R6236" s="6"/>
      <c r="S6236" s="6"/>
      <c r="T6236" s="6"/>
      <c r="U6236" s="6"/>
      <c r="V6236" s="6"/>
    </row>
    <row r="6237" spans="1:22" x14ac:dyDescent="0.25">
      <c r="A6237" s="80"/>
      <c r="J6237" s="6">
        <v>15</v>
      </c>
      <c r="K6237" s="6"/>
      <c r="L6237" s="6"/>
      <c r="M6237" s="6"/>
      <c r="N6237" s="6"/>
      <c r="O6237" s="6"/>
      <c r="P6237" s="6"/>
      <c r="Q6237" s="6"/>
      <c r="R6237" s="6"/>
      <c r="S6237" s="6"/>
      <c r="T6237" s="6"/>
      <c r="U6237" s="6"/>
      <c r="V6237" s="6"/>
    </row>
    <row r="6238" spans="1:22" ht="31.5" x14ac:dyDescent="0.25">
      <c r="A6238" s="64" t="s">
        <v>590</v>
      </c>
      <c r="J6238" s="6">
        <v>16</v>
      </c>
      <c r="K6238" s="6"/>
      <c r="L6238" s="6"/>
      <c r="M6238" s="6"/>
      <c r="N6238" s="6"/>
      <c r="O6238" s="6"/>
      <c r="P6238" s="6"/>
      <c r="Q6238" s="6"/>
      <c r="R6238" s="6"/>
      <c r="S6238" s="6"/>
      <c r="T6238" s="6"/>
      <c r="U6238" s="6"/>
      <c r="V6238" s="6"/>
    </row>
    <row r="6239" spans="1:22" x14ac:dyDescent="0.25">
      <c r="A6239" s="79"/>
      <c r="J6239" s="6">
        <v>17</v>
      </c>
      <c r="K6239" s="6"/>
      <c r="L6239" s="6"/>
      <c r="M6239" s="6"/>
      <c r="N6239" s="6"/>
      <c r="O6239" s="6"/>
      <c r="P6239" s="6"/>
      <c r="Q6239" s="6"/>
      <c r="R6239" s="6"/>
      <c r="S6239" s="6"/>
      <c r="T6239" s="6"/>
      <c r="U6239" s="6"/>
      <c r="V6239" s="6"/>
    </row>
    <row r="6240" spans="1:22" ht="25.5" x14ac:dyDescent="0.25">
      <c r="A6240" s="81" t="s">
        <v>595</v>
      </c>
      <c r="J6240" s="6">
        <v>18</v>
      </c>
      <c r="K6240" s="6"/>
      <c r="L6240" s="6"/>
      <c r="M6240" s="6"/>
      <c r="N6240" s="6"/>
      <c r="O6240" s="6"/>
      <c r="P6240" s="6"/>
      <c r="Q6240" s="6"/>
      <c r="R6240" s="6"/>
      <c r="S6240" s="6"/>
      <c r="T6240" s="6"/>
      <c r="U6240" s="6"/>
      <c r="V6240" s="6"/>
    </row>
    <row r="6241" spans="1:22" x14ac:dyDescent="0.25">
      <c r="A6241" s="81"/>
      <c r="J6241" s="6">
        <v>19</v>
      </c>
      <c r="K6241" s="6"/>
      <c r="L6241" s="6"/>
      <c r="M6241" s="6"/>
      <c r="N6241" s="6"/>
      <c r="O6241" s="6"/>
      <c r="P6241" s="6"/>
      <c r="Q6241" s="6"/>
      <c r="R6241" s="6"/>
      <c r="S6241" s="6"/>
      <c r="T6241" s="6"/>
      <c r="U6241" s="6"/>
      <c r="V6241" s="6"/>
    </row>
    <row r="6242" spans="1:22" ht="89.25" x14ac:dyDescent="0.25">
      <c r="A6242" s="81" t="s">
        <v>974</v>
      </c>
      <c r="J6242" s="6">
        <v>20</v>
      </c>
      <c r="K6242" s="6"/>
      <c r="L6242" s="6"/>
      <c r="M6242" s="6"/>
      <c r="N6242" s="6"/>
      <c r="O6242" s="6"/>
      <c r="P6242" s="6"/>
      <c r="Q6242" s="6"/>
      <c r="R6242" s="6"/>
      <c r="S6242" s="6"/>
      <c r="T6242" s="6"/>
      <c r="U6242" s="6"/>
      <c r="V6242" s="6"/>
    </row>
    <row r="6243" spans="1:22" x14ac:dyDescent="0.25">
      <c r="A6243" s="65"/>
      <c r="J6243" s="6">
        <v>21</v>
      </c>
      <c r="K6243" s="6"/>
      <c r="L6243" s="6"/>
      <c r="M6243" s="6"/>
      <c r="N6243" s="6"/>
      <c r="O6243" s="6"/>
      <c r="P6243" s="6"/>
      <c r="Q6243" s="6"/>
      <c r="R6243" s="6"/>
      <c r="S6243" s="6"/>
      <c r="T6243" s="6"/>
      <c r="U6243" s="6"/>
      <c r="V6243" s="6"/>
    </row>
    <row r="6244" spans="1:22" x14ac:dyDescent="0.25">
      <c r="A6244" s="65"/>
      <c r="J6244" s="6">
        <v>22</v>
      </c>
      <c r="K6244" s="6"/>
      <c r="L6244" s="6"/>
      <c r="M6244" s="6"/>
      <c r="N6244" s="6"/>
      <c r="O6244" s="6"/>
      <c r="P6244" s="6"/>
      <c r="Q6244" s="6"/>
      <c r="R6244" s="6"/>
      <c r="S6244" s="6"/>
      <c r="T6244" s="6"/>
      <c r="U6244" s="6"/>
      <c r="V6244" s="6"/>
    </row>
    <row r="6245" spans="1:22" ht="140.25" x14ac:dyDescent="0.25">
      <c r="A6245" s="96" t="s">
        <v>624</v>
      </c>
      <c r="B6245" s="97" t="s">
        <v>625</v>
      </c>
      <c r="J6245" s="6">
        <v>23</v>
      </c>
      <c r="K6245" s="6"/>
      <c r="L6245" s="6"/>
      <c r="M6245" s="6"/>
      <c r="N6245" s="6"/>
      <c r="O6245" s="6"/>
      <c r="P6245" s="6"/>
      <c r="Q6245" s="6"/>
      <c r="R6245" s="6"/>
      <c r="S6245" s="6"/>
      <c r="T6245" s="6"/>
      <c r="U6245" s="6"/>
      <c r="V6245" s="6"/>
    </row>
    <row r="6246" spans="1:22" ht="15.75" thickBot="1" x14ac:dyDescent="0.3">
      <c r="A6246" s="65"/>
      <c r="J6246" s="6">
        <v>24</v>
      </c>
      <c r="K6246" s="6"/>
      <c r="L6246" s="6"/>
      <c r="M6246" s="6"/>
      <c r="N6246" s="6"/>
      <c r="O6246" s="6"/>
      <c r="P6246" s="6"/>
      <c r="Q6246" s="6"/>
      <c r="R6246" s="6"/>
      <c r="S6246" s="6"/>
      <c r="T6246" s="6"/>
      <c r="U6246" s="6"/>
      <c r="V6246" s="6"/>
    </row>
    <row r="6247" spans="1:22" ht="15.75" thickBot="1" x14ac:dyDescent="0.3">
      <c r="A6247" s="88" t="s">
        <v>626</v>
      </c>
      <c r="B6247" s="89">
        <v>0.05</v>
      </c>
      <c r="J6247" s="6">
        <v>25</v>
      </c>
      <c r="K6247" s="6"/>
      <c r="L6247" s="6"/>
      <c r="M6247" s="6"/>
      <c r="N6247" s="6"/>
      <c r="O6247" s="6"/>
      <c r="P6247" s="6"/>
      <c r="Q6247" s="6"/>
      <c r="R6247" s="6"/>
      <c r="S6247" s="6"/>
      <c r="T6247" s="6"/>
      <c r="U6247" s="6"/>
      <c r="V6247" s="6"/>
    </row>
    <row r="6248" spans="1:22" ht="39" thickBot="1" x14ac:dyDescent="0.3">
      <c r="A6248" s="110" t="s">
        <v>627</v>
      </c>
      <c r="B6248" s="74">
        <v>18</v>
      </c>
      <c r="J6248" s="6">
        <v>26</v>
      </c>
      <c r="K6248" s="6"/>
      <c r="L6248" s="6"/>
      <c r="M6248" s="6"/>
      <c r="N6248" s="6"/>
      <c r="O6248" s="6"/>
      <c r="P6248" s="6"/>
      <c r="Q6248" s="6"/>
      <c r="R6248" s="6"/>
      <c r="S6248" s="6"/>
      <c r="T6248" s="6"/>
      <c r="U6248" s="6"/>
      <c r="V6248" s="6"/>
    </row>
    <row r="6249" spans="1:22" ht="39" thickBot="1" x14ac:dyDescent="0.3">
      <c r="A6249" s="110" t="s">
        <v>628</v>
      </c>
      <c r="B6249" s="74">
        <v>3.4499999999999998E-4</v>
      </c>
      <c r="J6249" s="6">
        <v>27</v>
      </c>
      <c r="K6249" s="6"/>
      <c r="L6249" s="6"/>
      <c r="M6249" s="6"/>
      <c r="N6249" s="6"/>
      <c r="O6249" s="6"/>
      <c r="P6249" s="6"/>
      <c r="Q6249" s="6"/>
      <c r="R6249" s="6"/>
      <c r="S6249" s="6"/>
      <c r="T6249" s="6"/>
      <c r="U6249" s="6"/>
      <c r="V6249" s="6"/>
    </row>
    <row r="6250" spans="1:22" ht="64.5" thickBot="1" x14ac:dyDescent="0.3">
      <c r="A6250" s="110" t="s">
        <v>629</v>
      </c>
      <c r="B6250" s="74">
        <v>2.97105</v>
      </c>
      <c r="J6250" s="6">
        <v>28</v>
      </c>
      <c r="K6250" s="6"/>
      <c r="L6250" s="6"/>
      <c r="M6250" s="6"/>
      <c r="N6250" s="6"/>
      <c r="O6250" s="6"/>
      <c r="P6250" s="6"/>
      <c r="Q6250" s="6"/>
      <c r="R6250" s="6"/>
      <c r="S6250" s="6"/>
      <c r="T6250" s="6"/>
      <c r="U6250" s="6"/>
      <c r="V6250" s="6"/>
    </row>
    <row r="6251" spans="1:22" ht="38.25" x14ac:dyDescent="0.25">
      <c r="A6251" s="109" t="s">
        <v>630</v>
      </c>
      <c r="B6251" s="78">
        <v>1.38E-2</v>
      </c>
      <c r="J6251" s="6">
        <v>29</v>
      </c>
      <c r="K6251" s="6"/>
      <c r="L6251" s="6"/>
      <c r="M6251" s="6"/>
      <c r="N6251" s="6"/>
      <c r="O6251" s="6"/>
      <c r="P6251" s="6"/>
      <c r="Q6251" s="6"/>
      <c r="R6251" s="6"/>
      <c r="S6251" s="6"/>
      <c r="T6251" s="6"/>
      <c r="U6251" s="6"/>
      <c r="V6251" s="6"/>
    </row>
    <row r="6252" spans="1:22" ht="15.75" thickBot="1" x14ac:dyDescent="0.3">
      <c r="A6252" s="65"/>
      <c r="J6252" s="6">
        <v>30</v>
      </c>
      <c r="K6252" s="6"/>
      <c r="L6252" s="6"/>
      <c r="M6252" s="6"/>
      <c r="N6252" s="6"/>
      <c r="O6252" s="6"/>
      <c r="P6252" s="6"/>
      <c r="Q6252" s="6"/>
      <c r="R6252" s="6"/>
      <c r="S6252" s="6"/>
      <c r="T6252" s="6"/>
      <c r="U6252" s="6"/>
      <c r="V6252" s="6"/>
    </row>
    <row r="6253" spans="1:22" x14ac:dyDescent="0.25">
      <c r="A6253" s="254" t="s">
        <v>631</v>
      </c>
      <c r="B6253" s="255"/>
      <c r="C6253" s="255"/>
      <c r="D6253" s="255"/>
      <c r="J6253" s="6">
        <v>31</v>
      </c>
      <c r="K6253" s="6"/>
      <c r="L6253" s="6"/>
      <c r="M6253" s="6"/>
      <c r="N6253" s="6"/>
      <c r="O6253" s="6"/>
      <c r="P6253" s="6"/>
      <c r="Q6253" s="6"/>
      <c r="R6253" s="6"/>
      <c r="S6253" s="6"/>
      <c r="T6253" s="6"/>
      <c r="U6253" s="6"/>
      <c r="V6253" s="6"/>
    </row>
    <row r="6254" spans="1:22" x14ac:dyDescent="0.25">
      <c r="A6254" s="262" t="s">
        <v>632</v>
      </c>
      <c r="B6254" s="263"/>
      <c r="C6254" s="263"/>
      <c r="D6254" s="263"/>
      <c r="J6254" s="6">
        <v>32</v>
      </c>
      <c r="K6254" s="6"/>
      <c r="L6254" s="6"/>
      <c r="M6254" s="6"/>
      <c r="N6254" s="6"/>
      <c r="O6254" s="6"/>
      <c r="P6254" s="6"/>
      <c r="Q6254" s="6"/>
      <c r="R6254" s="6"/>
      <c r="S6254" s="6"/>
      <c r="T6254" s="6"/>
      <c r="U6254" s="6"/>
      <c r="V6254" s="6"/>
    </row>
    <row r="6255" spans="1:22" ht="15.75" thickBot="1" x14ac:dyDescent="0.3">
      <c r="A6255" s="256" t="s">
        <v>633</v>
      </c>
      <c r="B6255" s="257"/>
      <c r="C6255" s="257"/>
      <c r="D6255" s="257"/>
      <c r="J6255" s="6">
        <v>33</v>
      </c>
      <c r="K6255" s="6"/>
      <c r="L6255" s="6"/>
      <c r="M6255" s="6"/>
      <c r="N6255" s="6"/>
      <c r="O6255" s="6"/>
      <c r="P6255" s="6"/>
      <c r="Q6255" s="6"/>
      <c r="R6255" s="6"/>
      <c r="S6255" s="6"/>
      <c r="T6255" s="6"/>
      <c r="U6255" s="6"/>
      <c r="V6255" s="6"/>
    </row>
    <row r="6256" spans="1:22" ht="27" thickBot="1" x14ac:dyDescent="0.3">
      <c r="A6256" s="98" t="s">
        <v>634</v>
      </c>
      <c r="B6256" s="83" t="s">
        <v>635</v>
      </c>
      <c r="C6256" s="83" t="s">
        <v>566</v>
      </c>
      <c r="D6256" s="85" t="s">
        <v>592</v>
      </c>
      <c r="K6256" s="121" t="s">
        <v>1123</v>
      </c>
      <c r="L6256" s="121" t="s">
        <v>1124</v>
      </c>
      <c r="M6256" s="121" t="str">
        <f>A6242</f>
        <v>Prueba del rango estudentizado de Tukey (HSD) para P1FPCM4</v>
      </c>
      <c r="N6256" s="120"/>
      <c r="S6256" s="122" t="str">
        <f>K6256</f>
        <v>Factor</v>
      </c>
      <c r="T6256" s="122" t="str">
        <f>L6256</f>
        <v>Nivel</v>
      </c>
      <c r="U6256" s="114"/>
      <c r="V6256" s="123"/>
    </row>
    <row r="6257" spans="1:22" ht="16.5" thickBot="1" x14ac:dyDescent="0.3">
      <c r="A6257" s="99" t="s">
        <v>592</v>
      </c>
      <c r="B6257" s="68">
        <v>0.1525</v>
      </c>
      <c r="C6257" s="68">
        <v>16</v>
      </c>
      <c r="D6257" s="86" t="s">
        <v>45</v>
      </c>
      <c r="J6257" s="6"/>
      <c r="K6257" s="228" t="s">
        <v>1125</v>
      </c>
      <c r="L6257" s="124" t="str">
        <f>D6257</f>
        <v>Con</v>
      </c>
      <c r="M6257" s="125">
        <f>B6257</f>
        <v>0.1525</v>
      </c>
      <c r="N6257" s="125" t="str">
        <f>A6257</f>
        <v>A</v>
      </c>
      <c r="S6257" s="230" t="str">
        <f>K6257</f>
        <v>Enmienda (A)</v>
      </c>
      <c r="T6257" s="126" t="str">
        <f>L6257</f>
        <v>Con</v>
      </c>
      <c r="U6257" s="127">
        <f>M6257</f>
        <v>0.1525</v>
      </c>
      <c r="V6257" s="128" t="str">
        <f>N6257</f>
        <v>A</v>
      </c>
    </row>
    <row r="6258" spans="1:22" ht="16.5" thickBot="1" x14ac:dyDescent="0.3">
      <c r="A6258" s="99" t="s">
        <v>592</v>
      </c>
      <c r="B6258" s="68"/>
      <c r="C6258" s="68"/>
      <c r="D6258" s="86"/>
      <c r="J6258" s="6"/>
      <c r="K6258" s="229"/>
      <c r="L6258" s="124" t="str">
        <f>D6259</f>
        <v>Sin</v>
      </c>
      <c r="M6258" s="125">
        <f>B6259</f>
        <v>0.14687500000000001</v>
      </c>
      <c r="N6258" s="125" t="str">
        <f>A6259</f>
        <v>A</v>
      </c>
      <c r="S6258" s="227"/>
      <c r="T6258" s="129" t="str">
        <f>L6258</f>
        <v>Sin</v>
      </c>
      <c r="U6258" s="130">
        <f>M6258</f>
        <v>0.14687500000000001</v>
      </c>
      <c r="V6258" s="131" t="str">
        <f>N6258</f>
        <v>A</v>
      </c>
    </row>
    <row r="6259" spans="1:22" x14ac:dyDescent="0.25">
      <c r="A6259" s="100" t="s">
        <v>592</v>
      </c>
      <c r="B6259" s="77">
        <v>0.14687500000000001</v>
      </c>
      <c r="C6259" s="77">
        <v>16</v>
      </c>
      <c r="D6259" s="87" t="s">
        <v>47</v>
      </c>
      <c r="J6259" s="6">
        <v>1</v>
      </c>
      <c r="K6259" s="6"/>
      <c r="L6259" s="6"/>
      <c r="M6259" s="6"/>
      <c r="N6259" s="6"/>
      <c r="O6259" s="6"/>
      <c r="P6259" s="6"/>
      <c r="Q6259" s="6"/>
      <c r="R6259" s="6"/>
      <c r="S6259" s="6"/>
      <c r="T6259" s="6"/>
      <c r="U6259" s="6"/>
      <c r="V6259" s="6"/>
    </row>
    <row r="6260" spans="1:22" x14ac:dyDescent="0.25">
      <c r="A6260" s="79"/>
      <c r="J6260" s="6">
        <v>2</v>
      </c>
      <c r="K6260" s="6"/>
      <c r="L6260" s="6"/>
      <c r="M6260" s="6"/>
      <c r="N6260" s="6"/>
      <c r="O6260" s="6"/>
      <c r="P6260" s="6"/>
      <c r="Q6260" s="6"/>
      <c r="R6260" s="6"/>
      <c r="S6260" s="6"/>
      <c r="T6260" s="6"/>
      <c r="U6260" s="6"/>
      <c r="V6260" s="6"/>
    </row>
    <row r="6261" spans="1:22" x14ac:dyDescent="0.25">
      <c r="A6261" s="79"/>
      <c r="J6261" s="6">
        <v>3</v>
      </c>
      <c r="K6261" s="6"/>
      <c r="L6261" s="6"/>
      <c r="M6261" s="6"/>
      <c r="N6261" s="6"/>
      <c r="O6261" s="6"/>
      <c r="P6261" s="6"/>
      <c r="Q6261" s="6"/>
      <c r="R6261" s="6"/>
      <c r="S6261" s="6"/>
      <c r="T6261" s="6"/>
      <c r="U6261" s="6"/>
      <c r="V6261" s="6"/>
    </row>
    <row r="6262" spans="1:22" x14ac:dyDescent="0.25">
      <c r="J6262" s="6">
        <v>4</v>
      </c>
      <c r="K6262" s="6"/>
      <c r="L6262" s="6"/>
      <c r="M6262" s="6"/>
      <c r="N6262" s="6"/>
      <c r="O6262" s="6"/>
      <c r="P6262" s="6"/>
      <c r="Q6262" s="6"/>
      <c r="R6262" s="6"/>
      <c r="S6262" s="6"/>
      <c r="T6262" s="6"/>
      <c r="U6262" s="6"/>
      <c r="V6262" s="6"/>
    </row>
    <row r="6263" spans="1:22" x14ac:dyDescent="0.25">
      <c r="A6263" s="80"/>
      <c r="J6263" s="6">
        <v>5</v>
      </c>
      <c r="K6263" s="6"/>
      <c r="L6263" s="6"/>
      <c r="M6263" s="6"/>
      <c r="N6263" s="6"/>
      <c r="O6263" s="6"/>
      <c r="P6263" s="6"/>
      <c r="Q6263" s="6"/>
      <c r="R6263" s="6"/>
      <c r="S6263" s="6"/>
      <c r="T6263" s="6"/>
      <c r="U6263" s="6"/>
      <c r="V6263" s="6"/>
    </row>
    <row r="6264" spans="1:22" ht="31.5" x14ac:dyDescent="0.25">
      <c r="A6264" s="64" t="s">
        <v>590</v>
      </c>
      <c r="J6264" s="6">
        <v>6</v>
      </c>
      <c r="K6264" s="6"/>
      <c r="L6264" s="6"/>
      <c r="M6264" s="6"/>
      <c r="N6264" s="6"/>
      <c r="O6264" s="6"/>
      <c r="P6264" s="6"/>
      <c r="Q6264" s="6"/>
      <c r="R6264" s="6"/>
      <c r="S6264" s="6"/>
      <c r="T6264" s="6"/>
      <c r="U6264" s="6"/>
      <c r="V6264" s="6"/>
    </row>
    <row r="6265" spans="1:22" x14ac:dyDescent="0.25">
      <c r="A6265" s="79"/>
      <c r="J6265" s="6">
        <v>7</v>
      </c>
      <c r="K6265" s="6"/>
      <c r="L6265" s="6"/>
      <c r="M6265" s="6"/>
      <c r="N6265" s="6"/>
      <c r="O6265" s="6"/>
      <c r="P6265" s="6"/>
      <c r="Q6265" s="6"/>
      <c r="R6265" s="6"/>
      <c r="S6265" s="6"/>
      <c r="T6265" s="6"/>
      <c r="U6265" s="6"/>
      <c r="V6265" s="6"/>
    </row>
    <row r="6266" spans="1:22" ht="25.5" x14ac:dyDescent="0.25">
      <c r="A6266" s="81" t="s">
        <v>595</v>
      </c>
      <c r="J6266" s="6">
        <v>8</v>
      </c>
      <c r="K6266" s="6"/>
      <c r="L6266" s="6"/>
      <c r="M6266" s="6"/>
      <c r="N6266" s="6"/>
      <c r="O6266" s="6"/>
      <c r="P6266" s="6"/>
      <c r="Q6266" s="6"/>
      <c r="R6266" s="6"/>
      <c r="S6266" s="6"/>
      <c r="T6266" s="6"/>
      <c r="U6266" s="6"/>
      <c r="V6266" s="6"/>
    </row>
    <row r="6267" spans="1:22" x14ac:dyDescent="0.25">
      <c r="A6267" s="81"/>
      <c r="J6267" s="6">
        <v>9</v>
      </c>
      <c r="K6267" s="6"/>
      <c r="L6267" s="6"/>
      <c r="M6267" s="6"/>
      <c r="N6267" s="6"/>
      <c r="O6267" s="6"/>
      <c r="P6267" s="6"/>
      <c r="Q6267" s="6"/>
      <c r="R6267" s="6"/>
      <c r="S6267" s="6"/>
      <c r="T6267" s="6"/>
      <c r="U6267" s="6"/>
      <c r="V6267" s="6"/>
    </row>
    <row r="6268" spans="1:22" x14ac:dyDescent="0.25">
      <c r="A6268" s="65"/>
      <c r="J6268" s="6">
        <v>10</v>
      </c>
      <c r="K6268" s="6"/>
      <c r="L6268" s="6"/>
      <c r="M6268" s="6"/>
      <c r="N6268" s="6"/>
      <c r="O6268" s="6"/>
      <c r="P6268" s="6"/>
      <c r="Q6268" s="6"/>
      <c r="R6268" s="6"/>
      <c r="S6268" s="6"/>
      <c r="T6268" s="6"/>
      <c r="U6268" s="6"/>
      <c r="V6268" s="6"/>
    </row>
    <row r="6269" spans="1:22" x14ac:dyDescent="0.25">
      <c r="A6269" s="65"/>
      <c r="J6269" s="6">
        <v>11</v>
      </c>
      <c r="K6269" s="6"/>
      <c r="L6269" s="6"/>
      <c r="M6269" s="6"/>
      <c r="N6269" s="6"/>
      <c r="O6269" s="6"/>
      <c r="P6269" s="6"/>
      <c r="Q6269" s="6"/>
      <c r="R6269" s="6"/>
      <c r="S6269" s="6"/>
      <c r="T6269" s="6"/>
      <c r="U6269" s="6"/>
      <c r="V6269" s="6"/>
    </row>
    <row r="6270" spans="1:22" x14ac:dyDescent="0.25">
      <c r="A6270" s="79"/>
      <c r="J6270" s="6">
        <v>12</v>
      </c>
      <c r="K6270" s="6"/>
      <c r="L6270" s="6"/>
      <c r="M6270" s="6"/>
      <c r="N6270" s="6"/>
      <c r="O6270" s="6"/>
      <c r="P6270" s="6"/>
      <c r="Q6270" s="6"/>
      <c r="R6270" s="6"/>
      <c r="S6270" s="6"/>
      <c r="T6270" s="6"/>
      <c r="U6270" s="6"/>
      <c r="V6270" s="6"/>
    </row>
    <row r="6271" spans="1:22" x14ac:dyDescent="0.25">
      <c r="A6271" s="79"/>
      <c r="J6271" s="6">
        <v>13</v>
      </c>
      <c r="K6271" s="6"/>
      <c r="L6271" s="6"/>
      <c r="M6271" s="6"/>
      <c r="N6271" s="6"/>
      <c r="O6271" s="6"/>
      <c r="P6271" s="6"/>
      <c r="Q6271" s="6"/>
      <c r="R6271" s="6"/>
      <c r="S6271" s="6"/>
      <c r="T6271" s="6"/>
      <c r="U6271" s="6"/>
      <c r="V6271" s="6"/>
    </row>
    <row r="6272" spans="1:22" x14ac:dyDescent="0.25">
      <c r="J6272" s="6">
        <v>14</v>
      </c>
      <c r="K6272" s="6"/>
      <c r="L6272" s="6"/>
      <c r="M6272" s="6"/>
      <c r="N6272" s="6"/>
      <c r="O6272" s="6"/>
      <c r="P6272" s="6"/>
      <c r="Q6272" s="6"/>
      <c r="R6272" s="6"/>
      <c r="S6272" s="6"/>
      <c r="T6272" s="6"/>
      <c r="U6272" s="6"/>
      <c r="V6272" s="6"/>
    </row>
    <row r="6273" spans="1:22" x14ac:dyDescent="0.25">
      <c r="A6273" s="80"/>
      <c r="J6273" s="6">
        <v>15</v>
      </c>
      <c r="K6273" s="6"/>
      <c r="L6273" s="6"/>
      <c r="M6273" s="6"/>
      <c r="N6273" s="6"/>
      <c r="O6273" s="6"/>
      <c r="P6273" s="6"/>
      <c r="Q6273" s="6"/>
      <c r="R6273" s="6"/>
      <c r="S6273" s="6"/>
      <c r="T6273" s="6"/>
      <c r="U6273" s="6"/>
      <c r="V6273" s="6"/>
    </row>
    <row r="6274" spans="1:22" ht="31.5" x14ac:dyDescent="0.25">
      <c r="A6274" s="64" t="s">
        <v>590</v>
      </c>
      <c r="J6274" s="6">
        <v>16</v>
      </c>
      <c r="K6274" s="6"/>
      <c r="L6274" s="6"/>
      <c r="M6274" s="6"/>
      <c r="N6274" s="6"/>
      <c r="O6274" s="6"/>
      <c r="P6274" s="6"/>
      <c r="Q6274" s="6"/>
      <c r="R6274" s="6"/>
      <c r="S6274" s="6"/>
      <c r="T6274" s="6"/>
      <c r="U6274" s="6"/>
      <c r="V6274" s="6"/>
    </row>
    <row r="6275" spans="1:22" x14ac:dyDescent="0.25">
      <c r="A6275" s="79"/>
      <c r="J6275" s="6">
        <v>17</v>
      </c>
      <c r="K6275" s="6"/>
      <c r="L6275" s="6"/>
      <c r="M6275" s="6"/>
      <c r="N6275" s="6"/>
      <c r="O6275" s="6"/>
      <c r="P6275" s="6"/>
      <c r="Q6275" s="6"/>
      <c r="R6275" s="6"/>
      <c r="S6275" s="6"/>
      <c r="T6275" s="6"/>
      <c r="U6275" s="6"/>
      <c r="V6275" s="6"/>
    </row>
    <row r="6276" spans="1:22" ht="25.5" x14ac:dyDescent="0.25">
      <c r="A6276" s="81" t="s">
        <v>595</v>
      </c>
      <c r="J6276" s="6">
        <v>18</v>
      </c>
      <c r="K6276" s="6"/>
      <c r="L6276" s="6"/>
      <c r="M6276" s="6"/>
      <c r="N6276" s="6"/>
      <c r="O6276" s="6"/>
      <c r="P6276" s="6"/>
      <c r="Q6276" s="6"/>
      <c r="R6276" s="6"/>
      <c r="S6276" s="6"/>
      <c r="T6276" s="6"/>
      <c r="U6276" s="6"/>
      <c r="V6276" s="6"/>
    </row>
    <row r="6277" spans="1:22" x14ac:dyDescent="0.25">
      <c r="A6277" s="81"/>
      <c r="J6277" s="6">
        <v>19</v>
      </c>
      <c r="K6277" s="6"/>
      <c r="L6277" s="6"/>
      <c r="M6277" s="6"/>
      <c r="N6277" s="6"/>
      <c r="O6277" s="6"/>
      <c r="P6277" s="6"/>
      <c r="Q6277" s="6"/>
      <c r="R6277" s="6"/>
      <c r="S6277" s="6"/>
      <c r="T6277" s="6"/>
      <c r="U6277" s="6"/>
      <c r="V6277" s="6"/>
    </row>
    <row r="6278" spans="1:22" ht="89.25" x14ac:dyDescent="0.25">
      <c r="A6278" s="81" t="s">
        <v>975</v>
      </c>
      <c r="J6278" s="6">
        <v>20</v>
      </c>
      <c r="K6278" s="6"/>
      <c r="L6278" s="6"/>
      <c r="M6278" s="6"/>
      <c r="N6278" s="6"/>
      <c r="O6278" s="6"/>
      <c r="P6278" s="6"/>
      <c r="Q6278" s="6"/>
      <c r="R6278" s="6"/>
      <c r="S6278" s="6"/>
      <c r="T6278" s="6"/>
      <c r="U6278" s="6"/>
      <c r="V6278" s="6"/>
    </row>
    <row r="6279" spans="1:22" x14ac:dyDescent="0.25">
      <c r="A6279" s="65"/>
      <c r="J6279" s="6">
        <v>21</v>
      </c>
      <c r="K6279" s="6"/>
      <c r="L6279" s="6"/>
      <c r="M6279" s="6"/>
      <c r="N6279" s="6"/>
      <c r="O6279" s="6"/>
      <c r="P6279" s="6"/>
      <c r="Q6279" s="6"/>
      <c r="R6279" s="6"/>
      <c r="S6279" s="6"/>
      <c r="T6279" s="6"/>
      <c r="U6279" s="6"/>
      <c r="V6279" s="6"/>
    </row>
    <row r="6280" spans="1:22" x14ac:dyDescent="0.25">
      <c r="A6280" s="65"/>
      <c r="J6280" s="6">
        <v>22</v>
      </c>
      <c r="K6280" s="6"/>
      <c r="L6280" s="6"/>
      <c r="M6280" s="6"/>
      <c r="N6280" s="6"/>
      <c r="O6280" s="6"/>
      <c r="P6280" s="6"/>
      <c r="Q6280" s="6"/>
      <c r="R6280" s="6"/>
      <c r="S6280" s="6"/>
      <c r="T6280" s="6"/>
      <c r="U6280" s="6"/>
      <c r="V6280" s="6"/>
    </row>
    <row r="6281" spans="1:22" ht="140.25" x14ac:dyDescent="0.25">
      <c r="A6281" s="96" t="s">
        <v>624</v>
      </c>
      <c r="B6281" s="97" t="s">
        <v>625</v>
      </c>
      <c r="J6281" s="6">
        <v>23</v>
      </c>
      <c r="K6281" s="6"/>
      <c r="L6281" s="6"/>
      <c r="M6281" s="6"/>
      <c r="N6281" s="6"/>
      <c r="O6281" s="6"/>
      <c r="P6281" s="6"/>
      <c r="Q6281" s="6"/>
      <c r="R6281" s="6"/>
      <c r="S6281" s="6"/>
      <c r="T6281" s="6"/>
      <c r="U6281" s="6"/>
      <c r="V6281" s="6"/>
    </row>
    <row r="6282" spans="1:22" ht="15.75" thickBot="1" x14ac:dyDescent="0.3">
      <c r="A6282" s="65"/>
      <c r="J6282" s="6">
        <v>24</v>
      </c>
      <c r="K6282" s="6"/>
      <c r="L6282" s="6"/>
      <c r="M6282" s="6"/>
      <c r="N6282" s="6"/>
      <c r="O6282" s="6"/>
      <c r="P6282" s="6"/>
      <c r="Q6282" s="6"/>
      <c r="R6282" s="6"/>
      <c r="S6282" s="6"/>
      <c r="T6282" s="6"/>
      <c r="U6282" s="6"/>
      <c r="V6282" s="6"/>
    </row>
    <row r="6283" spans="1:22" ht="15.75" thickBot="1" x14ac:dyDescent="0.3">
      <c r="A6283" s="88" t="s">
        <v>626</v>
      </c>
      <c r="B6283" s="89">
        <v>0.05</v>
      </c>
      <c r="J6283" s="6">
        <v>25</v>
      </c>
      <c r="K6283" s="6"/>
      <c r="L6283" s="6"/>
      <c r="M6283" s="6"/>
      <c r="N6283" s="6"/>
      <c r="O6283" s="6"/>
      <c r="P6283" s="6"/>
      <c r="Q6283" s="6"/>
      <c r="R6283" s="6"/>
      <c r="S6283" s="6"/>
      <c r="T6283" s="6"/>
      <c r="U6283" s="6"/>
      <c r="V6283" s="6"/>
    </row>
    <row r="6284" spans="1:22" ht="39" thickBot="1" x14ac:dyDescent="0.3">
      <c r="A6284" s="110" t="s">
        <v>627</v>
      </c>
      <c r="B6284" s="74">
        <v>18</v>
      </c>
      <c r="J6284" s="6">
        <v>26</v>
      </c>
      <c r="K6284" s="6"/>
      <c r="L6284" s="6"/>
      <c r="M6284" s="6"/>
      <c r="N6284" s="6"/>
      <c r="O6284" s="6"/>
      <c r="P6284" s="6"/>
      <c r="Q6284" s="6"/>
      <c r="R6284" s="6"/>
      <c r="S6284" s="6"/>
      <c r="T6284" s="6"/>
      <c r="U6284" s="6"/>
      <c r="V6284" s="6"/>
    </row>
    <row r="6285" spans="1:22" ht="39" thickBot="1" x14ac:dyDescent="0.3">
      <c r="A6285" s="110" t="s">
        <v>628</v>
      </c>
      <c r="B6285" s="74">
        <v>7.2999999999999996E-4</v>
      </c>
      <c r="J6285" s="6">
        <v>27</v>
      </c>
      <c r="K6285" s="6"/>
      <c r="L6285" s="6"/>
      <c r="M6285" s="6"/>
      <c r="N6285" s="6"/>
      <c r="O6285" s="6"/>
      <c r="P6285" s="6"/>
      <c r="Q6285" s="6"/>
      <c r="R6285" s="6"/>
      <c r="S6285" s="6"/>
      <c r="T6285" s="6"/>
      <c r="U6285" s="6"/>
      <c r="V6285" s="6"/>
    </row>
    <row r="6286" spans="1:22" ht="64.5" thickBot="1" x14ac:dyDescent="0.3">
      <c r="A6286" s="110" t="s">
        <v>629</v>
      </c>
      <c r="B6286" s="74">
        <v>2.97105</v>
      </c>
      <c r="J6286" s="6">
        <v>28</v>
      </c>
      <c r="K6286" s="6"/>
      <c r="L6286" s="6"/>
      <c r="M6286" s="6"/>
      <c r="N6286" s="6"/>
      <c r="O6286" s="6"/>
      <c r="P6286" s="6"/>
      <c r="Q6286" s="6"/>
      <c r="R6286" s="6"/>
      <c r="S6286" s="6"/>
      <c r="T6286" s="6"/>
      <c r="U6286" s="6"/>
      <c r="V6286" s="6"/>
    </row>
    <row r="6287" spans="1:22" ht="38.25" x14ac:dyDescent="0.25">
      <c r="A6287" s="109" t="s">
        <v>630</v>
      </c>
      <c r="B6287" s="78">
        <v>2.01E-2</v>
      </c>
      <c r="J6287" s="6">
        <v>29</v>
      </c>
      <c r="K6287" s="6"/>
      <c r="L6287" s="6"/>
      <c r="M6287" s="6"/>
      <c r="N6287" s="6"/>
      <c r="O6287" s="6"/>
      <c r="P6287" s="6"/>
      <c r="Q6287" s="6"/>
      <c r="R6287" s="6"/>
      <c r="S6287" s="6"/>
      <c r="T6287" s="6"/>
      <c r="U6287" s="6"/>
      <c r="V6287" s="6"/>
    </row>
    <row r="6288" spans="1:22" ht="15.75" thickBot="1" x14ac:dyDescent="0.3">
      <c r="A6288" s="65"/>
      <c r="J6288" s="6">
        <v>30</v>
      </c>
      <c r="K6288" s="6"/>
      <c r="L6288" s="6"/>
      <c r="M6288" s="6"/>
      <c r="N6288" s="6"/>
      <c r="O6288" s="6"/>
      <c r="P6288" s="6"/>
      <c r="Q6288" s="6"/>
      <c r="R6288" s="6"/>
      <c r="S6288" s="6"/>
      <c r="T6288" s="6"/>
      <c r="U6288" s="6"/>
      <c r="V6288" s="6"/>
    </row>
    <row r="6289" spans="1:22" x14ac:dyDescent="0.25">
      <c r="A6289" s="254" t="s">
        <v>631</v>
      </c>
      <c r="B6289" s="255"/>
      <c r="C6289" s="255"/>
      <c r="D6289" s="255"/>
      <c r="J6289" s="6">
        <v>31</v>
      </c>
      <c r="K6289" s="6"/>
      <c r="L6289" s="6"/>
      <c r="M6289" s="6"/>
      <c r="N6289" s="6"/>
      <c r="O6289" s="6"/>
      <c r="P6289" s="6"/>
      <c r="Q6289" s="6"/>
      <c r="R6289" s="6"/>
      <c r="S6289" s="6"/>
      <c r="T6289" s="6"/>
      <c r="U6289" s="6"/>
      <c r="V6289" s="6"/>
    </row>
    <row r="6290" spans="1:22" x14ac:dyDescent="0.25">
      <c r="A6290" s="262" t="s">
        <v>632</v>
      </c>
      <c r="B6290" s="263"/>
      <c r="C6290" s="263"/>
      <c r="D6290" s="263"/>
      <c r="J6290" s="6">
        <v>32</v>
      </c>
      <c r="K6290" s="6"/>
      <c r="L6290" s="6"/>
      <c r="M6290" s="6"/>
      <c r="N6290" s="6"/>
      <c r="O6290" s="6"/>
      <c r="P6290" s="6"/>
      <c r="Q6290" s="6"/>
      <c r="R6290" s="6"/>
      <c r="S6290" s="6"/>
      <c r="T6290" s="6"/>
      <c r="U6290" s="6"/>
      <c r="V6290" s="6"/>
    </row>
    <row r="6291" spans="1:22" ht="15.75" thickBot="1" x14ac:dyDescent="0.3">
      <c r="A6291" s="256" t="s">
        <v>633</v>
      </c>
      <c r="B6291" s="257"/>
      <c r="C6291" s="257"/>
      <c r="D6291" s="257"/>
      <c r="J6291" s="6">
        <v>33</v>
      </c>
      <c r="K6291" s="6"/>
      <c r="L6291" s="6"/>
      <c r="M6291" s="6"/>
      <c r="N6291" s="6"/>
      <c r="O6291" s="6"/>
      <c r="P6291" s="6"/>
      <c r="Q6291" s="6"/>
      <c r="R6291" s="6"/>
      <c r="S6291" s="6"/>
      <c r="T6291" s="6"/>
      <c r="U6291" s="6"/>
      <c r="V6291" s="6"/>
    </row>
    <row r="6292" spans="1:22" ht="27" thickBot="1" x14ac:dyDescent="0.3">
      <c r="A6292" s="98" t="s">
        <v>634</v>
      </c>
      <c r="B6292" s="83" t="s">
        <v>635</v>
      </c>
      <c r="C6292" s="83" t="s">
        <v>566</v>
      </c>
      <c r="D6292" s="85" t="s">
        <v>592</v>
      </c>
      <c r="K6292" s="121" t="s">
        <v>1123</v>
      </c>
      <c r="L6292" s="121" t="s">
        <v>1124</v>
      </c>
      <c r="M6292" s="121" t="str">
        <f>A6278</f>
        <v>Prueba del rango estudentizado de Tukey (HSD) para P1FPCM5</v>
      </c>
      <c r="N6292" s="120"/>
      <c r="S6292" s="122" t="str">
        <f>K6292</f>
        <v>Factor</v>
      </c>
      <c r="T6292" s="122" t="str">
        <f>L6292</f>
        <v>Nivel</v>
      </c>
      <c r="U6292" s="114"/>
      <c r="V6292" s="123"/>
    </row>
    <row r="6293" spans="1:22" ht="16.5" thickBot="1" x14ac:dyDescent="0.3">
      <c r="A6293" s="99" t="s">
        <v>592</v>
      </c>
      <c r="B6293" s="68">
        <v>0.14874999999999999</v>
      </c>
      <c r="C6293" s="68">
        <v>16</v>
      </c>
      <c r="D6293" s="86" t="s">
        <v>45</v>
      </c>
      <c r="J6293" s="6"/>
      <c r="K6293" s="228" t="s">
        <v>1125</v>
      </c>
      <c r="L6293" s="124" t="str">
        <f>D6293</f>
        <v>Con</v>
      </c>
      <c r="M6293" s="125">
        <f>B6293</f>
        <v>0.14874999999999999</v>
      </c>
      <c r="N6293" s="125" t="str">
        <f>A6293</f>
        <v>A</v>
      </c>
      <c r="S6293" s="230" t="str">
        <f>K6293</f>
        <v>Enmienda (A)</v>
      </c>
      <c r="T6293" s="126" t="str">
        <f>L6293</f>
        <v>Con</v>
      </c>
      <c r="U6293" s="127">
        <f>M6293</f>
        <v>0.14874999999999999</v>
      </c>
      <c r="V6293" s="128" t="str">
        <f>N6293</f>
        <v>A</v>
      </c>
    </row>
    <row r="6294" spans="1:22" ht="16.5" thickBot="1" x14ac:dyDescent="0.3">
      <c r="A6294" s="99"/>
      <c r="B6294" s="68"/>
      <c r="C6294" s="68"/>
      <c r="D6294" s="86"/>
      <c r="J6294" s="6"/>
      <c r="K6294" s="229"/>
      <c r="L6294" s="124" t="str">
        <f>D6295</f>
        <v>Sin</v>
      </c>
      <c r="M6294" s="125">
        <f>B6295</f>
        <v>0.119375</v>
      </c>
      <c r="N6294" s="125" t="str">
        <f>A6295</f>
        <v>B</v>
      </c>
      <c r="S6294" s="227"/>
      <c r="T6294" s="129" t="str">
        <f>L6294</f>
        <v>Sin</v>
      </c>
      <c r="U6294" s="130">
        <f>M6294</f>
        <v>0.119375</v>
      </c>
      <c r="V6294" s="131" t="str">
        <f>N6294</f>
        <v>B</v>
      </c>
    </row>
    <row r="6295" spans="1:22" x14ac:dyDescent="0.25">
      <c r="A6295" s="100" t="s">
        <v>593</v>
      </c>
      <c r="B6295" s="77">
        <v>0.119375</v>
      </c>
      <c r="C6295" s="77">
        <v>16</v>
      </c>
      <c r="D6295" s="87" t="s">
        <v>47</v>
      </c>
      <c r="J6295" s="6">
        <v>1</v>
      </c>
      <c r="K6295" s="6"/>
      <c r="L6295" s="6"/>
      <c r="M6295" s="6"/>
      <c r="N6295" s="6"/>
      <c r="O6295" s="6"/>
      <c r="P6295" s="6"/>
      <c r="Q6295" s="6"/>
      <c r="R6295" s="6"/>
      <c r="S6295" s="6"/>
      <c r="T6295" s="6"/>
      <c r="U6295" s="6"/>
      <c r="V6295" s="6"/>
    </row>
    <row r="6296" spans="1:22" x14ac:dyDescent="0.25">
      <c r="A6296" s="79"/>
      <c r="J6296" s="6">
        <v>2</v>
      </c>
      <c r="K6296" s="6"/>
      <c r="L6296" s="6"/>
      <c r="M6296" s="6"/>
      <c r="N6296" s="6"/>
      <c r="O6296" s="6"/>
      <c r="P6296" s="6"/>
      <c r="Q6296" s="6"/>
      <c r="R6296" s="6"/>
      <c r="S6296" s="6"/>
      <c r="T6296" s="6"/>
      <c r="U6296" s="6"/>
      <c r="V6296" s="6"/>
    </row>
    <row r="6297" spans="1:22" x14ac:dyDescent="0.25">
      <c r="A6297" s="79"/>
      <c r="J6297" s="6">
        <v>3</v>
      </c>
      <c r="K6297" s="6"/>
      <c r="L6297" s="6"/>
      <c r="M6297" s="6"/>
      <c r="N6297" s="6"/>
      <c r="O6297" s="6"/>
      <c r="P6297" s="6"/>
      <c r="Q6297" s="6"/>
      <c r="R6297" s="6"/>
      <c r="S6297" s="6"/>
      <c r="T6297" s="6"/>
      <c r="U6297" s="6"/>
      <c r="V6297" s="6"/>
    </row>
    <row r="6298" spans="1:22" x14ac:dyDescent="0.25">
      <c r="J6298" s="6">
        <v>4</v>
      </c>
      <c r="K6298" s="6"/>
      <c r="L6298" s="6"/>
      <c r="M6298" s="6"/>
      <c r="N6298" s="6"/>
      <c r="O6298" s="6"/>
      <c r="P6298" s="6"/>
      <c r="Q6298" s="6"/>
      <c r="R6298" s="6"/>
      <c r="S6298" s="6"/>
      <c r="T6298" s="6"/>
      <c r="U6298" s="6"/>
      <c r="V6298" s="6"/>
    </row>
    <row r="6299" spans="1:22" x14ac:dyDescent="0.25">
      <c r="A6299" s="80"/>
      <c r="J6299" s="6">
        <v>5</v>
      </c>
      <c r="K6299" s="6"/>
      <c r="L6299" s="6"/>
      <c r="M6299" s="6"/>
      <c r="N6299" s="6"/>
      <c r="O6299" s="6"/>
      <c r="P6299" s="6"/>
      <c r="Q6299" s="6"/>
      <c r="R6299" s="6"/>
      <c r="S6299" s="6"/>
      <c r="T6299" s="6"/>
      <c r="U6299" s="6"/>
      <c r="V6299" s="6"/>
    </row>
    <row r="6300" spans="1:22" ht="31.5" x14ac:dyDescent="0.25">
      <c r="A6300" s="64" t="s">
        <v>590</v>
      </c>
      <c r="J6300" s="6">
        <v>6</v>
      </c>
      <c r="K6300" s="6"/>
      <c r="L6300" s="6"/>
      <c r="M6300" s="6"/>
      <c r="N6300" s="6"/>
      <c r="O6300" s="6"/>
      <c r="P6300" s="6"/>
      <c r="Q6300" s="6"/>
      <c r="R6300" s="6"/>
      <c r="S6300" s="6"/>
      <c r="T6300" s="6"/>
      <c r="U6300" s="6"/>
      <c r="V6300" s="6"/>
    </row>
    <row r="6301" spans="1:22" x14ac:dyDescent="0.25">
      <c r="A6301" s="79"/>
      <c r="J6301" s="6">
        <v>7</v>
      </c>
      <c r="K6301" s="6"/>
      <c r="L6301" s="6"/>
      <c r="M6301" s="6"/>
      <c r="N6301" s="6"/>
      <c r="O6301" s="6"/>
      <c r="P6301" s="6"/>
      <c r="Q6301" s="6"/>
      <c r="R6301" s="6"/>
      <c r="S6301" s="6"/>
      <c r="T6301" s="6"/>
      <c r="U6301" s="6"/>
      <c r="V6301" s="6"/>
    </row>
    <row r="6302" spans="1:22" ht="25.5" x14ac:dyDescent="0.25">
      <c r="A6302" s="81" t="s">
        <v>595</v>
      </c>
      <c r="J6302" s="6">
        <v>8</v>
      </c>
      <c r="K6302" s="6"/>
      <c r="L6302" s="6"/>
      <c r="M6302" s="6"/>
      <c r="N6302" s="6"/>
      <c r="O6302" s="6"/>
      <c r="P6302" s="6"/>
      <c r="Q6302" s="6"/>
      <c r="R6302" s="6"/>
      <c r="S6302" s="6"/>
      <c r="T6302" s="6"/>
      <c r="U6302" s="6"/>
      <c r="V6302" s="6"/>
    </row>
    <row r="6303" spans="1:22" x14ac:dyDescent="0.25">
      <c r="A6303" s="81"/>
      <c r="J6303" s="6">
        <v>9</v>
      </c>
      <c r="K6303" s="6"/>
      <c r="L6303" s="6"/>
      <c r="M6303" s="6"/>
      <c r="N6303" s="6"/>
      <c r="O6303" s="6"/>
      <c r="P6303" s="6"/>
      <c r="Q6303" s="6"/>
      <c r="R6303" s="6"/>
      <c r="S6303" s="6"/>
      <c r="T6303" s="6"/>
      <c r="U6303" s="6"/>
      <c r="V6303" s="6"/>
    </row>
    <row r="6304" spans="1:22" x14ac:dyDescent="0.25">
      <c r="A6304" s="65"/>
      <c r="J6304" s="6">
        <v>10</v>
      </c>
      <c r="K6304" s="6"/>
      <c r="L6304" s="6"/>
      <c r="M6304" s="6"/>
      <c r="N6304" s="6"/>
      <c r="O6304" s="6"/>
      <c r="P6304" s="6"/>
      <c r="Q6304" s="6"/>
      <c r="R6304" s="6"/>
      <c r="S6304" s="6"/>
      <c r="T6304" s="6"/>
      <c r="U6304" s="6"/>
      <c r="V6304" s="6"/>
    </row>
    <row r="6305" spans="1:22" x14ac:dyDescent="0.25">
      <c r="A6305" s="65"/>
      <c r="J6305" s="6">
        <v>11</v>
      </c>
      <c r="K6305" s="6"/>
      <c r="L6305" s="6"/>
      <c r="M6305" s="6"/>
      <c r="N6305" s="6"/>
      <c r="O6305" s="6"/>
      <c r="P6305" s="6"/>
      <c r="Q6305" s="6"/>
      <c r="R6305" s="6"/>
      <c r="S6305" s="6"/>
      <c r="T6305" s="6"/>
      <c r="U6305" s="6"/>
      <c r="V6305" s="6"/>
    </row>
    <row r="6306" spans="1:22" x14ac:dyDescent="0.25">
      <c r="A6306" s="79"/>
      <c r="J6306" s="6">
        <v>12</v>
      </c>
      <c r="K6306" s="6"/>
      <c r="L6306" s="6"/>
      <c r="M6306" s="6"/>
      <c r="N6306" s="6"/>
      <c r="O6306" s="6"/>
      <c r="P6306" s="6"/>
      <c r="Q6306" s="6"/>
      <c r="R6306" s="6"/>
      <c r="S6306" s="6"/>
      <c r="T6306" s="6"/>
      <c r="U6306" s="6"/>
      <c r="V6306" s="6"/>
    </row>
    <row r="6307" spans="1:22" x14ac:dyDescent="0.25">
      <c r="A6307" s="79"/>
      <c r="J6307" s="6">
        <v>13</v>
      </c>
      <c r="K6307" s="6"/>
      <c r="L6307" s="6"/>
      <c r="M6307" s="6"/>
      <c r="N6307" s="6"/>
      <c r="O6307" s="6"/>
      <c r="P6307" s="6"/>
      <c r="Q6307" s="6"/>
      <c r="R6307" s="6"/>
      <c r="S6307" s="6"/>
      <c r="T6307" s="6"/>
      <c r="U6307" s="6"/>
      <c r="V6307" s="6"/>
    </row>
    <row r="6308" spans="1:22" x14ac:dyDescent="0.25">
      <c r="J6308" s="6">
        <v>14</v>
      </c>
      <c r="K6308" s="6"/>
      <c r="L6308" s="6"/>
      <c r="M6308" s="6"/>
      <c r="N6308" s="6"/>
      <c r="O6308" s="6"/>
      <c r="P6308" s="6"/>
      <c r="Q6308" s="6"/>
      <c r="R6308" s="6"/>
      <c r="S6308" s="6"/>
      <c r="T6308" s="6"/>
      <c r="U6308" s="6"/>
      <c r="V6308" s="6"/>
    </row>
    <row r="6309" spans="1:22" x14ac:dyDescent="0.25">
      <c r="A6309" s="80"/>
      <c r="J6309" s="6">
        <v>15</v>
      </c>
      <c r="K6309" s="6"/>
      <c r="L6309" s="6"/>
      <c r="M6309" s="6"/>
      <c r="N6309" s="6"/>
      <c r="O6309" s="6"/>
      <c r="P6309" s="6"/>
      <c r="Q6309" s="6"/>
      <c r="R6309" s="6"/>
      <c r="S6309" s="6"/>
      <c r="T6309" s="6"/>
      <c r="U6309" s="6"/>
      <c r="V6309" s="6"/>
    </row>
    <row r="6310" spans="1:22" ht="31.5" x14ac:dyDescent="0.25">
      <c r="A6310" s="64" t="s">
        <v>590</v>
      </c>
      <c r="J6310" s="6">
        <v>16</v>
      </c>
      <c r="K6310" s="6"/>
      <c r="L6310" s="6"/>
      <c r="M6310" s="6"/>
      <c r="N6310" s="6"/>
      <c r="O6310" s="6"/>
      <c r="P6310" s="6"/>
      <c r="Q6310" s="6"/>
      <c r="R6310" s="6"/>
      <c r="S6310" s="6"/>
      <c r="T6310" s="6"/>
      <c r="U6310" s="6"/>
      <c r="V6310" s="6"/>
    </row>
    <row r="6311" spans="1:22" x14ac:dyDescent="0.25">
      <c r="A6311" s="79"/>
      <c r="J6311" s="6">
        <v>17</v>
      </c>
      <c r="K6311" s="6"/>
      <c r="L6311" s="6"/>
      <c r="M6311" s="6"/>
      <c r="N6311" s="6"/>
      <c r="O6311" s="6"/>
      <c r="P6311" s="6"/>
      <c r="Q6311" s="6"/>
      <c r="R6311" s="6"/>
      <c r="S6311" s="6"/>
      <c r="T6311" s="6"/>
      <c r="U6311" s="6"/>
      <c r="V6311" s="6"/>
    </row>
    <row r="6312" spans="1:22" ht="25.5" x14ac:dyDescent="0.25">
      <c r="A6312" s="81" t="s">
        <v>595</v>
      </c>
      <c r="J6312" s="6">
        <v>18</v>
      </c>
      <c r="K6312" s="6"/>
      <c r="L6312" s="6"/>
      <c r="M6312" s="6"/>
      <c r="N6312" s="6"/>
      <c r="O6312" s="6"/>
      <c r="P6312" s="6"/>
      <c r="Q6312" s="6"/>
      <c r="R6312" s="6"/>
      <c r="S6312" s="6"/>
      <c r="T6312" s="6"/>
      <c r="U6312" s="6"/>
      <c r="V6312" s="6"/>
    </row>
    <row r="6313" spans="1:22" x14ac:dyDescent="0.25">
      <c r="A6313" s="81"/>
      <c r="J6313" s="6">
        <v>19</v>
      </c>
      <c r="K6313" s="6"/>
      <c r="L6313" s="6"/>
      <c r="M6313" s="6"/>
      <c r="N6313" s="6"/>
      <c r="O6313" s="6"/>
      <c r="P6313" s="6"/>
      <c r="Q6313" s="6"/>
      <c r="R6313" s="6"/>
      <c r="S6313" s="6"/>
      <c r="T6313" s="6"/>
      <c r="U6313" s="6"/>
      <c r="V6313" s="6"/>
    </row>
    <row r="6314" spans="1:22" ht="89.25" x14ac:dyDescent="0.25">
      <c r="A6314" s="81" t="s">
        <v>976</v>
      </c>
      <c r="J6314" s="6">
        <v>20</v>
      </c>
      <c r="K6314" s="6"/>
      <c r="L6314" s="6"/>
      <c r="M6314" s="6"/>
      <c r="N6314" s="6"/>
      <c r="O6314" s="6"/>
      <c r="P6314" s="6"/>
      <c r="Q6314" s="6"/>
      <c r="R6314" s="6"/>
      <c r="S6314" s="6"/>
      <c r="T6314" s="6"/>
      <c r="U6314" s="6"/>
      <c r="V6314" s="6"/>
    </row>
    <row r="6315" spans="1:22" x14ac:dyDescent="0.25">
      <c r="A6315" s="65"/>
      <c r="J6315" s="6">
        <v>21</v>
      </c>
      <c r="K6315" s="6"/>
      <c r="L6315" s="6"/>
      <c r="M6315" s="6"/>
      <c r="N6315" s="6"/>
      <c r="O6315" s="6"/>
      <c r="P6315" s="6"/>
      <c r="Q6315" s="6"/>
      <c r="R6315" s="6"/>
      <c r="S6315" s="6"/>
      <c r="T6315" s="6"/>
      <c r="U6315" s="6"/>
      <c r="V6315" s="6"/>
    </row>
    <row r="6316" spans="1:22" x14ac:dyDescent="0.25">
      <c r="A6316" s="65"/>
      <c r="J6316" s="6">
        <v>22</v>
      </c>
      <c r="K6316" s="6"/>
      <c r="L6316" s="6"/>
      <c r="M6316" s="6"/>
      <c r="N6316" s="6"/>
      <c r="O6316" s="6"/>
      <c r="P6316" s="6"/>
      <c r="Q6316" s="6"/>
      <c r="R6316" s="6"/>
      <c r="S6316" s="6"/>
      <c r="T6316" s="6"/>
      <c r="U6316" s="6"/>
      <c r="V6316" s="6"/>
    </row>
    <row r="6317" spans="1:22" ht="140.25" x14ac:dyDescent="0.25">
      <c r="A6317" s="96" t="s">
        <v>624</v>
      </c>
      <c r="B6317" s="97" t="s">
        <v>625</v>
      </c>
      <c r="J6317" s="6">
        <v>23</v>
      </c>
      <c r="K6317" s="6"/>
      <c r="L6317" s="6"/>
      <c r="M6317" s="6"/>
      <c r="N6317" s="6"/>
      <c r="O6317" s="6"/>
      <c r="P6317" s="6"/>
      <c r="Q6317" s="6"/>
      <c r="R6317" s="6"/>
      <c r="S6317" s="6"/>
      <c r="T6317" s="6"/>
      <c r="U6317" s="6"/>
      <c r="V6317" s="6"/>
    </row>
    <row r="6318" spans="1:22" ht="15.75" thickBot="1" x14ac:dyDescent="0.3">
      <c r="A6318" s="65"/>
      <c r="J6318" s="6">
        <v>24</v>
      </c>
      <c r="K6318" s="6"/>
      <c r="L6318" s="6"/>
      <c r="M6318" s="6"/>
      <c r="N6318" s="6"/>
      <c r="O6318" s="6"/>
      <c r="P6318" s="6"/>
      <c r="Q6318" s="6"/>
      <c r="R6318" s="6"/>
      <c r="S6318" s="6"/>
      <c r="T6318" s="6"/>
      <c r="U6318" s="6"/>
      <c r="V6318" s="6"/>
    </row>
    <row r="6319" spans="1:22" ht="15.75" thickBot="1" x14ac:dyDescent="0.3">
      <c r="A6319" s="88" t="s">
        <v>626</v>
      </c>
      <c r="B6319" s="89">
        <v>0.05</v>
      </c>
      <c r="J6319" s="6">
        <v>25</v>
      </c>
      <c r="K6319" s="6"/>
      <c r="L6319" s="6"/>
      <c r="M6319" s="6"/>
      <c r="N6319" s="6"/>
      <c r="O6319" s="6"/>
      <c r="P6319" s="6"/>
      <c r="Q6319" s="6"/>
      <c r="R6319" s="6"/>
      <c r="S6319" s="6"/>
      <c r="T6319" s="6"/>
      <c r="U6319" s="6"/>
      <c r="V6319" s="6"/>
    </row>
    <row r="6320" spans="1:22" ht="39" thickBot="1" x14ac:dyDescent="0.3">
      <c r="A6320" s="110" t="s">
        <v>627</v>
      </c>
      <c r="B6320" s="74">
        <v>18</v>
      </c>
      <c r="J6320" s="6">
        <v>26</v>
      </c>
      <c r="K6320" s="6"/>
      <c r="L6320" s="6"/>
      <c r="M6320" s="6"/>
      <c r="N6320" s="6"/>
      <c r="O6320" s="6"/>
      <c r="P6320" s="6"/>
      <c r="Q6320" s="6"/>
      <c r="R6320" s="6"/>
      <c r="S6320" s="6"/>
      <c r="T6320" s="6"/>
      <c r="U6320" s="6"/>
      <c r="V6320" s="6"/>
    </row>
    <row r="6321" spans="1:23" ht="39" thickBot="1" x14ac:dyDescent="0.3">
      <c r="A6321" s="110" t="s">
        <v>628</v>
      </c>
      <c r="B6321" s="74">
        <v>1.511E-3</v>
      </c>
      <c r="J6321" s="6">
        <v>27</v>
      </c>
      <c r="K6321" s="6"/>
      <c r="L6321" s="6"/>
      <c r="M6321" s="6"/>
      <c r="N6321" s="6"/>
      <c r="O6321" s="6"/>
      <c r="P6321" s="6"/>
      <c r="Q6321" s="6"/>
      <c r="R6321" s="6"/>
      <c r="S6321" s="6"/>
      <c r="T6321" s="6"/>
      <c r="U6321" s="6"/>
      <c r="V6321" s="6"/>
    </row>
    <row r="6322" spans="1:23" ht="64.5" thickBot="1" x14ac:dyDescent="0.3">
      <c r="A6322" s="110" t="s">
        <v>629</v>
      </c>
      <c r="B6322" s="74">
        <v>2.97105</v>
      </c>
      <c r="J6322" s="6">
        <v>28</v>
      </c>
      <c r="K6322" s="6"/>
      <c r="L6322" s="6"/>
      <c r="M6322" s="6"/>
      <c r="N6322" s="6"/>
      <c r="O6322" s="6"/>
      <c r="P6322" s="6"/>
      <c r="Q6322" s="6"/>
      <c r="R6322" s="6"/>
      <c r="S6322" s="6"/>
      <c r="T6322" s="6"/>
      <c r="U6322" s="6"/>
      <c r="V6322" s="6"/>
    </row>
    <row r="6323" spans="1:23" ht="38.25" x14ac:dyDescent="0.25">
      <c r="A6323" s="109" t="s">
        <v>630</v>
      </c>
      <c r="B6323" s="78">
        <v>2.8899999999999999E-2</v>
      </c>
      <c r="J6323" s="6">
        <v>29</v>
      </c>
      <c r="K6323" s="6"/>
      <c r="L6323" s="6"/>
      <c r="M6323" s="6"/>
      <c r="N6323" s="6"/>
      <c r="O6323" s="6"/>
      <c r="P6323" s="6"/>
      <c r="Q6323" s="6"/>
      <c r="R6323" s="6"/>
      <c r="S6323" s="6"/>
      <c r="T6323" s="6"/>
      <c r="U6323" s="6"/>
      <c r="V6323" s="6"/>
    </row>
    <row r="6324" spans="1:23" ht="15.75" thickBot="1" x14ac:dyDescent="0.3">
      <c r="A6324" s="65"/>
      <c r="J6324" s="6">
        <v>30</v>
      </c>
      <c r="K6324" s="6"/>
      <c r="L6324" s="6"/>
      <c r="M6324" s="6"/>
      <c r="N6324" s="6"/>
      <c r="O6324" s="6"/>
      <c r="P6324" s="6"/>
      <c r="Q6324" s="6"/>
      <c r="R6324" s="6"/>
      <c r="S6324" s="6"/>
      <c r="T6324" s="6"/>
      <c r="U6324" s="6"/>
      <c r="V6324" s="6"/>
    </row>
    <row r="6325" spans="1:23" x14ac:dyDescent="0.25">
      <c r="A6325" s="254" t="s">
        <v>631</v>
      </c>
      <c r="B6325" s="255"/>
      <c r="C6325" s="255"/>
      <c r="D6325" s="255"/>
      <c r="J6325" s="6">
        <v>31</v>
      </c>
      <c r="K6325" s="6"/>
      <c r="L6325" s="6"/>
      <c r="M6325" s="6"/>
      <c r="N6325" s="6"/>
      <c r="O6325" s="6"/>
      <c r="P6325" s="6"/>
      <c r="Q6325" s="6"/>
      <c r="R6325" s="6"/>
      <c r="S6325" s="6"/>
      <c r="T6325" s="6"/>
      <c r="U6325" s="6"/>
      <c r="V6325" s="6"/>
    </row>
    <row r="6326" spans="1:23" x14ac:dyDescent="0.25">
      <c r="A6326" s="262" t="s">
        <v>632</v>
      </c>
      <c r="B6326" s="263"/>
      <c r="C6326" s="263"/>
      <c r="D6326" s="263"/>
      <c r="J6326" s="6">
        <v>32</v>
      </c>
      <c r="K6326" s="6"/>
      <c r="L6326" s="6"/>
      <c r="M6326" s="6"/>
      <c r="N6326" s="6"/>
      <c r="O6326" s="6"/>
      <c r="P6326" s="6"/>
      <c r="Q6326" s="6"/>
      <c r="R6326" s="6"/>
      <c r="S6326" s="6"/>
      <c r="T6326" s="6"/>
      <c r="U6326" s="6"/>
      <c r="V6326" s="6"/>
    </row>
    <row r="6327" spans="1:23" ht="15.75" thickBot="1" x14ac:dyDescent="0.3">
      <c r="A6327" s="256" t="s">
        <v>633</v>
      </c>
      <c r="B6327" s="257"/>
      <c r="C6327" s="257"/>
      <c r="D6327" s="257"/>
      <c r="J6327" s="6">
        <v>33</v>
      </c>
      <c r="K6327" s="6"/>
      <c r="L6327" s="6"/>
      <c r="M6327" s="6"/>
      <c r="N6327" s="6"/>
      <c r="O6327" s="6"/>
      <c r="P6327" s="6"/>
      <c r="Q6327" s="6"/>
      <c r="R6327" s="6"/>
      <c r="S6327" s="6"/>
      <c r="T6327" s="6"/>
      <c r="U6327" s="6"/>
      <c r="V6327" s="6"/>
    </row>
    <row r="6328" spans="1:23" ht="27" thickBot="1" x14ac:dyDescent="0.3">
      <c r="A6328" s="98" t="s">
        <v>634</v>
      </c>
      <c r="B6328" s="83" t="s">
        <v>635</v>
      </c>
      <c r="C6328" s="83" t="s">
        <v>566</v>
      </c>
      <c r="D6328" s="85" t="s">
        <v>592</v>
      </c>
      <c r="K6328" s="121" t="s">
        <v>1123</v>
      </c>
      <c r="L6328" s="121" t="s">
        <v>1124</v>
      </c>
      <c r="M6328" s="121" t="str">
        <f>A6314</f>
        <v>Prueba del rango estudentizado de Tukey (HSD) para P1FPCM6</v>
      </c>
      <c r="N6328" s="120"/>
      <c r="S6328" s="122" t="str">
        <f>K6328</f>
        <v>Factor</v>
      </c>
      <c r="T6328" s="122" t="str">
        <f>L6328</f>
        <v>Nivel</v>
      </c>
      <c r="U6328" s="114"/>
      <c r="V6328" s="123"/>
      <c r="W6328" s="6"/>
    </row>
    <row r="6329" spans="1:23" ht="16.5" thickBot="1" x14ac:dyDescent="0.3">
      <c r="A6329" s="99" t="s">
        <v>592</v>
      </c>
      <c r="B6329" s="68">
        <v>0.12938</v>
      </c>
      <c r="C6329" s="68">
        <v>16</v>
      </c>
      <c r="D6329" s="86" t="s">
        <v>45</v>
      </c>
      <c r="J6329" s="6"/>
      <c r="K6329" s="228" t="s">
        <v>1125</v>
      </c>
      <c r="L6329" s="124" t="str">
        <f>D6329</f>
        <v>Con</v>
      </c>
      <c r="M6329" s="125">
        <f>B6329</f>
        <v>0.12938</v>
      </c>
      <c r="N6329" s="125" t="str">
        <f>A6329</f>
        <v>A</v>
      </c>
      <c r="S6329" s="230" t="str">
        <f>K6329</f>
        <v>Enmienda (A)</v>
      </c>
      <c r="T6329" s="126" t="str">
        <f>L6329</f>
        <v>Con</v>
      </c>
      <c r="U6329" s="127">
        <f>M6329</f>
        <v>0.12938</v>
      </c>
      <c r="V6329" s="128" t="str">
        <f>N6329</f>
        <v>A</v>
      </c>
      <c r="W6329" s="6"/>
    </row>
    <row r="6330" spans="1:23" ht="16.5" thickBot="1" x14ac:dyDescent="0.3">
      <c r="A6330" s="99"/>
      <c r="B6330" s="68"/>
      <c r="C6330" s="68"/>
      <c r="D6330" s="86"/>
      <c r="J6330" s="6"/>
      <c r="K6330" s="229"/>
      <c r="L6330" s="124" t="str">
        <f>D6331</f>
        <v>Sin</v>
      </c>
      <c r="M6330" s="125">
        <f>B6331</f>
        <v>9.7500000000000003E-2</v>
      </c>
      <c r="N6330" s="125" t="str">
        <f>A6331</f>
        <v>B</v>
      </c>
      <c r="S6330" s="227"/>
      <c r="T6330" s="129" t="str">
        <f>L6330</f>
        <v>Sin</v>
      </c>
      <c r="U6330" s="130">
        <f>M6330</f>
        <v>9.7500000000000003E-2</v>
      </c>
      <c r="V6330" s="131" t="str">
        <f>N6330</f>
        <v>B</v>
      </c>
      <c r="W6330" s="6"/>
    </row>
    <row r="6331" spans="1:23" x14ac:dyDescent="0.25">
      <c r="A6331" s="100" t="s">
        <v>593</v>
      </c>
      <c r="B6331" s="77">
        <v>9.7500000000000003E-2</v>
      </c>
      <c r="C6331" s="77">
        <v>16</v>
      </c>
      <c r="D6331" s="87" t="s">
        <v>47</v>
      </c>
      <c r="J6331" s="6">
        <v>1</v>
      </c>
      <c r="K6331" s="6"/>
      <c r="L6331" s="6"/>
      <c r="M6331" s="6"/>
      <c r="N6331" s="6"/>
      <c r="O6331" s="6"/>
      <c r="P6331" s="6"/>
      <c r="Q6331" s="6"/>
      <c r="R6331" s="6"/>
      <c r="S6331" s="6"/>
      <c r="T6331" s="6"/>
      <c r="U6331" s="6"/>
      <c r="V6331" s="6"/>
      <c r="W6331" s="6"/>
    </row>
    <row r="6332" spans="1:23" x14ac:dyDescent="0.25">
      <c r="A6332" s="79"/>
      <c r="J6332" s="6">
        <v>2</v>
      </c>
      <c r="K6332" s="6"/>
      <c r="L6332" s="6"/>
      <c r="M6332" s="6"/>
      <c r="N6332" s="6"/>
      <c r="O6332" s="6"/>
      <c r="P6332" s="6"/>
      <c r="Q6332" s="6"/>
      <c r="R6332" s="6"/>
      <c r="S6332" s="6"/>
      <c r="T6332" s="6"/>
      <c r="U6332" s="6"/>
      <c r="V6332" s="6"/>
      <c r="W6332" s="6"/>
    </row>
    <row r="6333" spans="1:23" x14ac:dyDescent="0.25">
      <c r="A6333" s="79"/>
      <c r="J6333" s="6">
        <v>3</v>
      </c>
      <c r="K6333" s="6"/>
      <c r="L6333" s="6"/>
      <c r="M6333" s="6"/>
      <c r="N6333" s="6"/>
      <c r="O6333" s="6"/>
      <c r="P6333" s="6"/>
      <c r="Q6333" s="6"/>
      <c r="R6333" s="6"/>
      <c r="S6333" s="6"/>
      <c r="T6333" s="6"/>
      <c r="U6333" s="6"/>
      <c r="V6333" s="6"/>
      <c r="W6333" s="6"/>
    </row>
    <row r="6334" spans="1:23" x14ac:dyDescent="0.25">
      <c r="J6334" s="6">
        <v>4</v>
      </c>
      <c r="K6334" s="6"/>
      <c r="L6334" s="6"/>
      <c r="M6334" s="6"/>
      <c r="N6334" s="6"/>
      <c r="O6334" s="6"/>
      <c r="P6334" s="6"/>
      <c r="Q6334" s="6"/>
      <c r="R6334" s="6"/>
      <c r="S6334" s="6"/>
      <c r="T6334" s="6"/>
      <c r="U6334" s="6"/>
      <c r="V6334" s="6"/>
      <c r="W6334" s="6"/>
    </row>
    <row r="6335" spans="1:23" x14ac:dyDescent="0.25">
      <c r="A6335" s="80"/>
      <c r="J6335" s="6">
        <v>5</v>
      </c>
      <c r="K6335" s="6"/>
      <c r="L6335" s="6"/>
      <c r="M6335" s="6"/>
      <c r="N6335" s="6"/>
      <c r="O6335" s="6"/>
      <c r="P6335" s="6"/>
      <c r="Q6335" s="6"/>
      <c r="R6335" s="6"/>
      <c r="S6335" s="6"/>
      <c r="T6335" s="6"/>
      <c r="U6335" s="6"/>
      <c r="V6335" s="6"/>
      <c r="W6335" s="6"/>
    </row>
    <row r="6336" spans="1:23" ht="31.5" x14ac:dyDescent="0.25">
      <c r="A6336" s="64" t="s">
        <v>590</v>
      </c>
      <c r="J6336" s="6">
        <v>6</v>
      </c>
      <c r="K6336" s="6"/>
      <c r="L6336" s="6"/>
      <c r="M6336" s="6"/>
      <c r="N6336" s="6"/>
      <c r="O6336" s="6"/>
      <c r="P6336" s="6"/>
      <c r="Q6336" s="6"/>
      <c r="R6336" s="6"/>
      <c r="S6336" s="6"/>
      <c r="T6336" s="6"/>
      <c r="U6336" s="6"/>
      <c r="V6336" s="6"/>
      <c r="W6336" s="6"/>
    </row>
    <row r="6337" spans="1:23" x14ac:dyDescent="0.25">
      <c r="A6337" s="79"/>
      <c r="J6337" s="6">
        <v>7</v>
      </c>
      <c r="K6337" s="6"/>
      <c r="L6337" s="6"/>
      <c r="M6337" s="6"/>
      <c r="N6337" s="6"/>
      <c r="O6337" s="6"/>
      <c r="P6337" s="6"/>
      <c r="Q6337" s="6"/>
      <c r="R6337" s="6"/>
      <c r="S6337" s="6"/>
      <c r="T6337" s="6"/>
      <c r="U6337" s="6"/>
      <c r="V6337" s="6"/>
      <c r="W6337" s="6"/>
    </row>
    <row r="6338" spans="1:23" ht="25.5" x14ac:dyDescent="0.25">
      <c r="A6338" s="81" t="s">
        <v>595</v>
      </c>
      <c r="J6338" s="6">
        <v>8</v>
      </c>
      <c r="K6338" s="6"/>
      <c r="L6338" s="6"/>
      <c r="M6338" s="6"/>
      <c r="N6338" s="6"/>
      <c r="O6338" s="6"/>
      <c r="P6338" s="6"/>
      <c r="Q6338" s="6"/>
      <c r="R6338" s="6"/>
      <c r="S6338" s="6"/>
      <c r="T6338" s="6"/>
      <c r="U6338" s="6"/>
      <c r="V6338" s="6"/>
      <c r="W6338" s="6"/>
    </row>
    <row r="6339" spans="1:23" x14ac:dyDescent="0.25">
      <c r="A6339" s="81"/>
      <c r="J6339" s="6">
        <v>9</v>
      </c>
      <c r="K6339" s="6"/>
      <c r="L6339" s="6"/>
      <c r="M6339" s="6"/>
      <c r="N6339" s="6"/>
      <c r="O6339" s="6"/>
      <c r="P6339" s="6"/>
      <c r="Q6339" s="6"/>
      <c r="R6339" s="6"/>
      <c r="S6339" s="6"/>
      <c r="T6339" s="6"/>
      <c r="U6339" s="6"/>
      <c r="V6339" s="6"/>
      <c r="W6339" s="6"/>
    </row>
    <row r="6340" spans="1:23" x14ac:dyDescent="0.25">
      <c r="A6340" s="65"/>
      <c r="J6340" s="6">
        <v>10</v>
      </c>
      <c r="K6340" s="6"/>
      <c r="L6340" s="6"/>
      <c r="M6340" s="6"/>
      <c r="N6340" s="6"/>
      <c r="O6340" s="6"/>
      <c r="P6340" s="6"/>
      <c r="Q6340" s="6"/>
      <c r="R6340" s="6"/>
      <c r="S6340" s="6"/>
      <c r="T6340" s="6"/>
      <c r="U6340" s="6"/>
      <c r="V6340" s="6"/>
      <c r="W6340" s="6"/>
    </row>
    <row r="6341" spans="1:23" x14ac:dyDescent="0.25">
      <c r="A6341" s="65"/>
      <c r="J6341" s="6">
        <v>11</v>
      </c>
      <c r="K6341" s="6"/>
      <c r="L6341" s="6"/>
      <c r="M6341" s="6"/>
      <c r="N6341" s="6"/>
      <c r="O6341" s="6"/>
      <c r="P6341" s="6"/>
      <c r="Q6341" s="6"/>
      <c r="R6341" s="6"/>
      <c r="S6341" s="6"/>
      <c r="T6341" s="6"/>
      <c r="U6341" s="6"/>
      <c r="V6341" s="6"/>
      <c r="W6341" s="6"/>
    </row>
    <row r="6342" spans="1:23" x14ac:dyDescent="0.25">
      <c r="A6342" s="79"/>
      <c r="J6342" s="6">
        <v>12</v>
      </c>
      <c r="K6342" s="6"/>
      <c r="L6342" s="6"/>
      <c r="M6342" s="6"/>
      <c r="N6342" s="6"/>
      <c r="O6342" s="6"/>
      <c r="P6342" s="6"/>
      <c r="Q6342" s="6"/>
      <c r="R6342" s="6"/>
      <c r="S6342" s="6"/>
      <c r="T6342" s="6"/>
      <c r="U6342" s="6"/>
      <c r="V6342" s="6"/>
      <c r="W6342" s="6"/>
    </row>
    <row r="6343" spans="1:23" x14ac:dyDescent="0.25">
      <c r="A6343" s="79"/>
      <c r="J6343" s="6">
        <v>13</v>
      </c>
      <c r="K6343" s="6"/>
      <c r="L6343" s="6"/>
      <c r="M6343" s="6"/>
      <c r="N6343" s="6"/>
      <c r="O6343" s="6"/>
      <c r="P6343" s="6"/>
      <c r="Q6343" s="6"/>
      <c r="R6343" s="6"/>
      <c r="S6343" s="6"/>
      <c r="T6343" s="6"/>
      <c r="U6343" s="6"/>
      <c r="V6343" s="6"/>
      <c r="W6343" s="6"/>
    </row>
    <row r="6344" spans="1:23" x14ac:dyDescent="0.25">
      <c r="J6344" s="6">
        <v>14</v>
      </c>
      <c r="K6344" s="6"/>
      <c r="L6344" s="6"/>
      <c r="M6344" s="6"/>
      <c r="N6344" s="6"/>
      <c r="O6344" s="6"/>
      <c r="P6344" s="6"/>
      <c r="Q6344" s="6"/>
      <c r="R6344" s="6"/>
      <c r="S6344" s="6"/>
      <c r="T6344" s="6"/>
      <c r="U6344" s="6"/>
      <c r="V6344" s="6"/>
      <c r="W6344" s="6"/>
    </row>
    <row r="6345" spans="1:23" x14ac:dyDescent="0.25">
      <c r="A6345" s="80"/>
      <c r="J6345" s="6">
        <v>15</v>
      </c>
      <c r="K6345" s="6"/>
      <c r="L6345" s="6"/>
      <c r="M6345" s="6"/>
      <c r="N6345" s="6"/>
      <c r="O6345" s="6"/>
      <c r="P6345" s="6"/>
      <c r="Q6345" s="6"/>
      <c r="R6345" s="6"/>
      <c r="S6345" s="6"/>
      <c r="T6345" s="6"/>
      <c r="U6345" s="6"/>
      <c r="V6345" s="6"/>
      <c r="W6345" s="6"/>
    </row>
    <row r="6346" spans="1:23" ht="31.5" x14ac:dyDescent="0.25">
      <c r="A6346" s="64" t="s">
        <v>590</v>
      </c>
      <c r="J6346" s="6">
        <v>16</v>
      </c>
      <c r="K6346" s="6"/>
      <c r="L6346" s="6"/>
      <c r="M6346" s="6"/>
      <c r="N6346" s="6"/>
      <c r="O6346" s="6"/>
      <c r="P6346" s="6"/>
      <c r="Q6346" s="6"/>
      <c r="R6346" s="6"/>
      <c r="S6346" s="6"/>
      <c r="T6346" s="6"/>
      <c r="U6346" s="6"/>
      <c r="V6346" s="6"/>
      <c r="W6346" s="6"/>
    </row>
    <row r="6347" spans="1:23" x14ac:dyDescent="0.25">
      <c r="A6347" s="79"/>
      <c r="J6347" s="6">
        <v>17</v>
      </c>
      <c r="K6347" s="6"/>
      <c r="L6347" s="6"/>
      <c r="M6347" s="6"/>
      <c r="N6347" s="6"/>
      <c r="O6347" s="6"/>
      <c r="P6347" s="6"/>
      <c r="Q6347" s="6"/>
      <c r="R6347" s="6"/>
      <c r="S6347" s="6"/>
      <c r="T6347" s="6"/>
      <c r="U6347" s="6"/>
      <c r="V6347" s="6"/>
      <c r="W6347" s="6"/>
    </row>
    <row r="6348" spans="1:23" ht="25.5" x14ac:dyDescent="0.25">
      <c r="A6348" s="81" t="s">
        <v>595</v>
      </c>
      <c r="J6348" s="6">
        <v>18</v>
      </c>
      <c r="K6348" s="6"/>
      <c r="L6348" s="6"/>
      <c r="M6348" s="6"/>
      <c r="N6348" s="6"/>
      <c r="O6348" s="6"/>
      <c r="P6348" s="6"/>
      <c r="Q6348" s="6"/>
      <c r="R6348" s="6"/>
      <c r="S6348" s="6"/>
      <c r="T6348" s="6"/>
      <c r="U6348" s="6"/>
      <c r="V6348" s="6"/>
      <c r="W6348" s="6"/>
    </row>
    <row r="6349" spans="1:23" x14ac:dyDescent="0.25">
      <c r="A6349" s="81"/>
      <c r="J6349" s="6">
        <v>19</v>
      </c>
      <c r="K6349" s="6"/>
      <c r="L6349" s="6"/>
      <c r="M6349" s="6"/>
      <c r="N6349" s="6"/>
      <c r="O6349" s="6"/>
      <c r="P6349" s="6"/>
      <c r="Q6349" s="6"/>
      <c r="R6349" s="6"/>
      <c r="S6349" s="6"/>
      <c r="T6349" s="6"/>
      <c r="U6349" s="6"/>
      <c r="V6349" s="6"/>
      <c r="W6349" s="6"/>
    </row>
    <row r="6350" spans="1:23" ht="89.25" x14ac:dyDescent="0.25">
      <c r="A6350" s="81" t="s">
        <v>977</v>
      </c>
      <c r="J6350" s="6">
        <v>20</v>
      </c>
      <c r="K6350" s="6"/>
      <c r="L6350" s="6"/>
      <c r="M6350" s="6"/>
      <c r="N6350" s="6"/>
      <c r="O6350" s="6"/>
      <c r="P6350" s="6"/>
      <c r="Q6350" s="6"/>
      <c r="R6350" s="6"/>
      <c r="S6350" s="6"/>
      <c r="T6350" s="6"/>
      <c r="U6350" s="6"/>
      <c r="V6350" s="6"/>
      <c r="W6350" s="6"/>
    </row>
    <row r="6351" spans="1:23" x14ac:dyDescent="0.25">
      <c r="A6351" s="65"/>
      <c r="J6351" s="6">
        <v>21</v>
      </c>
      <c r="K6351" s="6"/>
      <c r="L6351" s="6"/>
      <c r="M6351" s="6"/>
      <c r="N6351" s="6"/>
      <c r="O6351" s="6"/>
      <c r="P6351" s="6"/>
      <c r="Q6351" s="6"/>
      <c r="R6351" s="6"/>
      <c r="S6351" s="6"/>
      <c r="T6351" s="6"/>
      <c r="U6351" s="6"/>
      <c r="V6351" s="6"/>
      <c r="W6351" s="6"/>
    </row>
    <row r="6352" spans="1:23" x14ac:dyDescent="0.25">
      <c r="A6352" s="65"/>
      <c r="J6352" s="6">
        <v>22</v>
      </c>
      <c r="K6352" s="6"/>
      <c r="L6352" s="6"/>
      <c r="M6352" s="6"/>
      <c r="N6352" s="6"/>
      <c r="O6352" s="6"/>
      <c r="P6352" s="6"/>
      <c r="Q6352" s="6"/>
      <c r="R6352" s="6"/>
      <c r="S6352" s="6"/>
      <c r="T6352" s="6"/>
      <c r="U6352" s="6"/>
      <c r="V6352" s="6"/>
      <c r="W6352" s="6"/>
    </row>
    <row r="6353" spans="1:49" ht="140.25" x14ac:dyDescent="0.25">
      <c r="A6353" s="96" t="s">
        <v>624</v>
      </c>
      <c r="B6353" s="97" t="s">
        <v>625</v>
      </c>
      <c r="J6353" s="6">
        <v>23</v>
      </c>
      <c r="K6353" s="6"/>
      <c r="L6353" s="6"/>
      <c r="M6353" s="6"/>
      <c r="N6353" s="6"/>
      <c r="O6353" s="6"/>
      <c r="P6353" s="6"/>
      <c r="Q6353" s="6"/>
      <c r="R6353" s="6"/>
      <c r="S6353" s="6"/>
      <c r="T6353" s="6"/>
      <c r="U6353" s="6"/>
      <c r="V6353" s="6"/>
      <c r="W6353" s="6"/>
    </row>
    <row r="6354" spans="1:49" ht="15.75" thickBot="1" x14ac:dyDescent="0.3">
      <c r="A6354" s="65"/>
      <c r="J6354" s="6">
        <v>24</v>
      </c>
      <c r="K6354" s="6"/>
      <c r="L6354" s="6"/>
      <c r="M6354" s="6"/>
      <c r="N6354" s="6"/>
      <c r="O6354" s="6"/>
      <c r="P6354" s="6"/>
      <c r="Q6354" s="6"/>
      <c r="R6354" s="6"/>
      <c r="S6354" s="6"/>
      <c r="T6354" s="6"/>
      <c r="U6354" s="6"/>
      <c r="V6354" s="6"/>
      <c r="W6354" s="6"/>
    </row>
    <row r="6355" spans="1:49" ht="15.75" thickBot="1" x14ac:dyDescent="0.3">
      <c r="A6355" s="88" t="s">
        <v>626</v>
      </c>
      <c r="B6355" s="89">
        <v>0.05</v>
      </c>
      <c r="J6355" s="6">
        <v>25</v>
      </c>
      <c r="K6355" s="6"/>
      <c r="L6355" s="6"/>
      <c r="M6355" s="6"/>
      <c r="N6355" s="6"/>
      <c r="O6355" s="6"/>
      <c r="P6355" s="6"/>
      <c r="Q6355" s="6"/>
      <c r="R6355" s="6"/>
      <c r="S6355" s="6"/>
      <c r="T6355" s="6"/>
      <c r="U6355" s="6"/>
      <c r="V6355" s="6"/>
      <c r="W6355" s="6"/>
    </row>
    <row r="6356" spans="1:49" ht="39" thickBot="1" x14ac:dyDescent="0.3">
      <c r="A6356" s="110" t="s">
        <v>627</v>
      </c>
      <c r="B6356" s="74">
        <v>18</v>
      </c>
      <c r="J6356" s="6">
        <v>26</v>
      </c>
      <c r="K6356" s="6"/>
      <c r="L6356" s="6"/>
      <c r="M6356" s="6"/>
      <c r="N6356" s="6"/>
      <c r="O6356" s="6"/>
      <c r="P6356" s="6"/>
      <c r="Q6356" s="6"/>
      <c r="R6356" s="6"/>
      <c r="S6356" s="6"/>
      <c r="T6356" s="6"/>
      <c r="U6356" s="6"/>
      <c r="V6356" s="6"/>
      <c r="W6356" s="6"/>
    </row>
    <row r="6357" spans="1:49" ht="39" thickBot="1" x14ac:dyDescent="0.3">
      <c r="A6357" s="110" t="s">
        <v>628</v>
      </c>
      <c r="B6357" s="74">
        <v>4.6700000000000002E-4</v>
      </c>
      <c r="J6357" s="6">
        <v>27</v>
      </c>
      <c r="K6357" s="6"/>
      <c r="L6357" s="6"/>
      <c r="M6357" s="6"/>
      <c r="N6357" s="6"/>
      <c r="O6357" s="6"/>
      <c r="P6357" s="6"/>
      <c r="Q6357" s="6"/>
      <c r="R6357" s="6"/>
      <c r="S6357" s="6"/>
      <c r="T6357" s="6"/>
      <c r="U6357" s="6"/>
      <c r="V6357" s="6"/>
      <c r="W6357" s="6"/>
    </row>
    <row r="6358" spans="1:49" ht="64.5" thickBot="1" x14ac:dyDescent="0.3">
      <c r="A6358" s="110" t="s">
        <v>629</v>
      </c>
      <c r="B6358" s="74">
        <v>2.97105</v>
      </c>
      <c r="J6358" s="6">
        <v>28</v>
      </c>
      <c r="K6358" s="6"/>
      <c r="L6358" s="6"/>
      <c r="M6358" s="6"/>
      <c r="N6358" s="6"/>
      <c r="O6358" s="6"/>
      <c r="P6358" s="6"/>
      <c r="Q6358" s="6"/>
      <c r="R6358" s="6"/>
      <c r="S6358" s="6"/>
      <c r="T6358" s="6"/>
      <c r="U6358" s="6"/>
      <c r="V6358" s="6"/>
      <c r="W6358" s="6"/>
    </row>
    <row r="6359" spans="1:49" ht="38.25" x14ac:dyDescent="0.25">
      <c r="A6359" s="109" t="s">
        <v>630</v>
      </c>
      <c r="B6359" s="78">
        <v>1.6E-2</v>
      </c>
      <c r="J6359" s="6">
        <v>29</v>
      </c>
      <c r="K6359" s="6"/>
      <c r="L6359" s="6"/>
      <c r="M6359" s="6"/>
      <c r="N6359" s="6"/>
      <c r="O6359" s="6"/>
      <c r="P6359" s="6"/>
      <c r="Q6359" s="6"/>
      <c r="R6359" s="6"/>
      <c r="S6359" s="6"/>
      <c r="T6359" s="6"/>
      <c r="U6359" s="6"/>
      <c r="V6359" s="6"/>
      <c r="W6359" s="6"/>
    </row>
    <row r="6360" spans="1:49" ht="15.75" thickBot="1" x14ac:dyDescent="0.3">
      <c r="A6360" s="65"/>
      <c r="J6360" s="6">
        <v>30</v>
      </c>
      <c r="K6360" s="6"/>
      <c r="L6360" s="6"/>
      <c r="M6360" s="6"/>
      <c r="N6360" s="6"/>
      <c r="O6360" s="6"/>
      <c r="P6360" s="6"/>
      <c r="Q6360" s="6"/>
      <c r="R6360" s="6"/>
      <c r="S6360" s="6"/>
      <c r="T6360" s="6"/>
      <c r="U6360" s="6"/>
      <c r="V6360" s="6"/>
      <c r="W6360" s="6"/>
    </row>
    <row r="6361" spans="1:49" x14ac:dyDescent="0.25">
      <c r="A6361" s="254" t="s">
        <v>631</v>
      </c>
      <c r="B6361" s="255"/>
      <c r="C6361" s="255"/>
      <c r="D6361" s="255"/>
      <c r="J6361" s="6">
        <v>31</v>
      </c>
      <c r="K6361" s="6"/>
      <c r="L6361" s="6"/>
      <c r="M6361" s="6"/>
      <c r="N6361" s="6"/>
      <c r="O6361" s="6"/>
      <c r="P6361" s="6"/>
      <c r="Q6361" s="6"/>
      <c r="R6361" s="6"/>
      <c r="S6361" s="6"/>
      <c r="T6361" s="6"/>
      <c r="U6361" s="6"/>
      <c r="V6361" s="6"/>
      <c r="W6361" s="6"/>
    </row>
    <row r="6362" spans="1:49" x14ac:dyDescent="0.25">
      <c r="A6362" s="262" t="s">
        <v>632</v>
      </c>
      <c r="B6362" s="263"/>
      <c r="C6362" s="263"/>
      <c r="D6362" s="263"/>
      <c r="J6362" s="6">
        <v>32</v>
      </c>
      <c r="K6362" s="6"/>
      <c r="L6362" s="6"/>
      <c r="M6362" s="6"/>
      <c r="N6362" s="6"/>
      <c r="O6362" s="6"/>
      <c r="P6362" s="6"/>
      <c r="Q6362" s="6"/>
      <c r="R6362" s="6"/>
      <c r="S6362" s="6"/>
      <c r="T6362" s="6"/>
      <c r="U6362" s="6"/>
      <c r="V6362" s="6"/>
      <c r="W6362" s="6"/>
    </row>
    <row r="6363" spans="1:49" ht="15.75" thickBot="1" x14ac:dyDescent="0.3">
      <c r="A6363" s="256" t="s">
        <v>633</v>
      </c>
      <c r="B6363" s="257"/>
      <c r="C6363" s="257"/>
      <c r="D6363" s="257"/>
      <c r="J6363" s="6">
        <v>33</v>
      </c>
      <c r="K6363" s="6"/>
      <c r="L6363" s="6"/>
      <c r="M6363" s="6"/>
      <c r="N6363" s="6"/>
      <c r="O6363" s="6"/>
      <c r="P6363" s="6"/>
      <c r="Q6363" s="6"/>
      <c r="R6363" s="6"/>
      <c r="S6363" s="6"/>
      <c r="T6363" s="6"/>
      <c r="U6363" s="6"/>
      <c r="V6363" s="6"/>
      <c r="W6363" s="6"/>
    </row>
    <row r="6364" spans="1:49" ht="27" thickBot="1" x14ac:dyDescent="0.3">
      <c r="A6364" s="98" t="s">
        <v>634</v>
      </c>
      <c r="B6364" s="83" t="s">
        <v>635</v>
      </c>
      <c r="C6364" s="83" t="s">
        <v>566</v>
      </c>
      <c r="D6364" s="85" t="s">
        <v>592</v>
      </c>
      <c r="K6364" s="121" t="s">
        <v>1123</v>
      </c>
      <c r="L6364" s="121" t="s">
        <v>1124</v>
      </c>
      <c r="M6364" s="121" t="str">
        <f>A6350</f>
        <v>Prueba del rango estudentizado de Tukey (HSD) para P1FSCM1</v>
      </c>
      <c r="N6364" s="120"/>
      <c r="S6364" s="122" t="str">
        <f>K6364</f>
        <v>Factor</v>
      </c>
      <c r="T6364" s="122" t="str">
        <f>L6364</f>
        <v>Nivel</v>
      </c>
      <c r="U6364" s="114"/>
      <c r="V6364" s="123"/>
      <c r="W6364" s="161"/>
      <c r="X6364" s="161"/>
      <c r="Y6364" s="161"/>
      <c r="Z6364" s="161"/>
      <c r="AA6364" s="161"/>
      <c r="AB6364" s="161"/>
      <c r="AC6364" s="161"/>
      <c r="AD6364" s="161"/>
      <c r="AE6364" s="161"/>
      <c r="AF6364" s="161"/>
      <c r="AG6364" s="161"/>
      <c r="AH6364" s="161"/>
      <c r="AI6364" s="161"/>
      <c r="AJ6364" s="161"/>
      <c r="AK6364" s="161"/>
      <c r="AL6364" s="161"/>
      <c r="AM6364" s="161"/>
      <c r="AN6364" s="161"/>
      <c r="AO6364" s="161"/>
      <c r="AP6364" s="161"/>
      <c r="AQ6364" s="161"/>
      <c r="AR6364" s="161"/>
      <c r="AS6364" s="161"/>
      <c r="AT6364" s="161"/>
      <c r="AU6364" s="160"/>
      <c r="AV6364" s="160"/>
      <c r="AW6364" s="160"/>
    </row>
    <row r="6365" spans="1:49" ht="16.5" thickBot="1" x14ac:dyDescent="0.3">
      <c r="A6365" s="99" t="s">
        <v>592</v>
      </c>
      <c r="B6365" s="68">
        <v>6.8750000000000006E-2</v>
      </c>
      <c r="C6365" s="68">
        <v>16</v>
      </c>
      <c r="D6365" s="86" t="s">
        <v>45</v>
      </c>
      <c r="J6365" s="6"/>
      <c r="K6365" s="228" t="s">
        <v>1125</v>
      </c>
      <c r="L6365" s="124" t="str">
        <f>D6365</f>
        <v>Con</v>
      </c>
      <c r="M6365" s="125">
        <f>B6365</f>
        <v>6.8750000000000006E-2</v>
      </c>
      <c r="N6365" s="125" t="str">
        <f>A6365</f>
        <v>A</v>
      </c>
      <c r="S6365" s="230" t="str">
        <f>K6365</f>
        <v>Enmienda (A)</v>
      </c>
      <c r="T6365" s="126" t="str">
        <f>L6365</f>
        <v>Con</v>
      </c>
      <c r="U6365" s="127">
        <f>M6365</f>
        <v>6.8750000000000006E-2</v>
      </c>
      <c r="V6365" s="128" t="str">
        <f>N6365</f>
        <v>A</v>
      </c>
      <c r="W6365" s="160"/>
      <c r="X6365" s="160"/>
      <c r="Y6365" s="160"/>
      <c r="Z6365" s="160"/>
      <c r="AA6365" s="160"/>
      <c r="AB6365" s="160"/>
      <c r="AC6365" s="160"/>
      <c r="AD6365" s="160"/>
      <c r="AE6365" s="160"/>
      <c r="AF6365" s="160"/>
      <c r="AG6365" s="160"/>
      <c r="AH6365" s="160"/>
      <c r="AI6365" s="160"/>
      <c r="AJ6365" s="160"/>
      <c r="AK6365" s="160"/>
      <c r="AL6365" s="160"/>
      <c r="AM6365" s="160"/>
      <c r="AN6365" s="160"/>
      <c r="AO6365" s="160"/>
      <c r="AP6365" s="160"/>
      <c r="AQ6365" s="160"/>
      <c r="AR6365" s="160"/>
      <c r="AS6365" s="160"/>
      <c r="AT6365" s="160"/>
      <c r="AU6365" s="160"/>
      <c r="AV6365" s="160"/>
      <c r="AW6365" s="160"/>
    </row>
    <row r="6366" spans="1:49" ht="16.5" thickBot="1" x14ac:dyDescent="0.3">
      <c r="A6366" s="99" t="s">
        <v>592</v>
      </c>
      <c r="B6366" s="68"/>
      <c r="C6366" s="68"/>
      <c r="D6366" s="86"/>
      <c r="J6366" s="6"/>
      <c r="K6366" s="229"/>
      <c r="L6366" s="124" t="str">
        <f>D6367</f>
        <v>Sin</v>
      </c>
      <c r="M6366" s="125">
        <f>B6367</f>
        <v>6.8750000000000006E-2</v>
      </c>
      <c r="N6366" s="125" t="str">
        <f>A6367</f>
        <v>A</v>
      </c>
      <c r="S6366" s="227"/>
      <c r="T6366" s="129" t="str">
        <f>L6366</f>
        <v>Sin</v>
      </c>
      <c r="U6366" s="130">
        <f>M6366</f>
        <v>6.8750000000000006E-2</v>
      </c>
      <c r="V6366" s="131" t="str">
        <f>N6366</f>
        <v>A</v>
      </c>
      <c r="W6366" s="160"/>
      <c r="X6366" s="160"/>
      <c r="Y6366" s="160"/>
      <c r="Z6366" s="160"/>
      <c r="AA6366" s="160"/>
      <c r="AB6366" s="160"/>
      <c r="AC6366" s="160"/>
      <c r="AD6366" s="160"/>
      <c r="AE6366" s="160"/>
      <c r="AF6366" s="160"/>
      <c r="AG6366" s="160"/>
      <c r="AH6366" s="160"/>
      <c r="AI6366" s="160"/>
      <c r="AJ6366" s="160"/>
      <c r="AK6366" s="160"/>
      <c r="AL6366" s="160"/>
      <c r="AM6366" s="160"/>
      <c r="AN6366" s="160"/>
      <c r="AO6366" s="160"/>
      <c r="AP6366" s="160"/>
      <c r="AQ6366" s="160"/>
      <c r="AR6366" s="160"/>
      <c r="AS6366" s="160"/>
      <c r="AT6366" s="160"/>
      <c r="AU6366" s="160"/>
      <c r="AV6366" s="160"/>
      <c r="AW6366" s="160"/>
    </row>
    <row r="6367" spans="1:49" x14ac:dyDescent="0.25">
      <c r="A6367" s="100" t="s">
        <v>592</v>
      </c>
      <c r="B6367" s="77">
        <v>6.8750000000000006E-2</v>
      </c>
      <c r="C6367" s="77">
        <v>16</v>
      </c>
      <c r="D6367" s="87" t="s">
        <v>47</v>
      </c>
      <c r="J6367" s="6">
        <v>1</v>
      </c>
      <c r="K6367" s="6"/>
      <c r="L6367" s="6"/>
      <c r="M6367" s="6"/>
      <c r="N6367" s="6"/>
      <c r="O6367" s="6"/>
      <c r="P6367" s="6"/>
      <c r="Q6367" s="6"/>
      <c r="R6367" s="6"/>
      <c r="S6367" s="6"/>
      <c r="T6367" s="6"/>
      <c r="U6367" s="6"/>
      <c r="V6367" s="6"/>
      <c r="W6367" s="160"/>
      <c r="X6367" s="160"/>
      <c r="Y6367" s="160"/>
      <c r="Z6367" s="160"/>
      <c r="AA6367" s="160"/>
      <c r="AB6367" s="160"/>
      <c r="AC6367" s="160"/>
      <c r="AD6367" s="160"/>
      <c r="AE6367" s="160"/>
      <c r="AF6367" s="160"/>
      <c r="AG6367" s="160"/>
      <c r="AH6367" s="160"/>
      <c r="AI6367" s="160"/>
      <c r="AJ6367" s="160"/>
      <c r="AK6367" s="160"/>
      <c r="AL6367" s="160"/>
      <c r="AM6367" s="160"/>
      <c r="AN6367" s="160"/>
      <c r="AO6367" s="160"/>
      <c r="AP6367" s="160"/>
      <c r="AQ6367" s="160"/>
      <c r="AR6367" s="160"/>
      <c r="AS6367" s="160"/>
      <c r="AT6367" s="160"/>
      <c r="AU6367" s="160"/>
      <c r="AV6367" s="160"/>
      <c r="AW6367" s="160"/>
    </row>
    <row r="6368" spans="1:49" x14ac:dyDescent="0.25">
      <c r="A6368" s="79"/>
      <c r="J6368" s="6">
        <v>2</v>
      </c>
      <c r="K6368" s="6"/>
      <c r="L6368" s="6"/>
      <c r="M6368" s="6"/>
      <c r="N6368" s="6"/>
      <c r="O6368" s="6"/>
      <c r="P6368" s="6"/>
      <c r="Q6368" s="6"/>
      <c r="R6368" s="6"/>
      <c r="S6368" s="6"/>
      <c r="T6368" s="6"/>
      <c r="U6368" s="6"/>
      <c r="V6368" s="6"/>
      <c r="W6368" s="160"/>
      <c r="X6368" s="160"/>
      <c r="Y6368" s="160"/>
      <c r="Z6368" s="160"/>
      <c r="AA6368" s="160"/>
      <c r="AB6368" s="160"/>
      <c r="AC6368" s="160"/>
      <c r="AD6368" s="160"/>
      <c r="AE6368" s="160"/>
      <c r="AF6368" s="160"/>
      <c r="AG6368" s="160"/>
      <c r="AH6368" s="160"/>
      <c r="AI6368" s="160"/>
      <c r="AJ6368" s="160"/>
      <c r="AK6368" s="160"/>
      <c r="AL6368" s="160"/>
      <c r="AM6368" s="160"/>
      <c r="AN6368" s="160"/>
      <c r="AO6368" s="160"/>
      <c r="AP6368" s="160"/>
      <c r="AQ6368" s="160"/>
      <c r="AR6368" s="160"/>
      <c r="AS6368" s="160"/>
      <c r="AT6368" s="160"/>
      <c r="AU6368" s="160"/>
      <c r="AV6368" s="160"/>
      <c r="AW6368" s="160"/>
    </row>
    <row r="6369" spans="1:49" x14ac:dyDescent="0.25">
      <c r="A6369" s="79"/>
      <c r="J6369" s="6">
        <v>3</v>
      </c>
      <c r="K6369" s="6"/>
      <c r="L6369" s="6"/>
      <c r="M6369" s="6"/>
      <c r="N6369" s="6"/>
      <c r="O6369" s="6"/>
      <c r="P6369" s="6"/>
      <c r="Q6369" s="6"/>
      <c r="R6369" s="6"/>
      <c r="S6369" s="6"/>
      <c r="T6369" s="6"/>
      <c r="U6369" s="6"/>
      <c r="V6369" s="6"/>
      <c r="W6369" s="160"/>
      <c r="X6369" s="160"/>
      <c r="Y6369" s="160"/>
      <c r="Z6369" s="160"/>
      <c r="AA6369" s="160"/>
      <c r="AB6369" s="160"/>
      <c r="AC6369" s="160"/>
      <c r="AD6369" s="160"/>
      <c r="AE6369" s="160"/>
      <c r="AF6369" s="160"/>
      <c r="AG6369" s="160"/>
      <c r="AH6369" s="160"/>
      <c r="AI6369" s="160"/>
      <c r="AJ6369" s="160"/>
      <c r="AK6369" s="160"/>
      <c r="AL6369" s="160"/>
      <c r="AM6369" s="160"/>
      <c r="AN6369" s="160"/>
      <c r="AO6369" s="160"/>
      <c r="AP6369" s="160"/>
      <c r="AQ6369" s="160"/>
      <c r="AR6369" s="160"/>
      <c r="AS6369" s="160"/>
      <c r="AT6369" s="160"/>
      <c r="AU6369" s="160"/>
      <c r="AV6369" s="160"/>
      <c r="AW6369" s="160"/>
    </row>
    <row r="6370" spans="1:49" x14ac:dyDescent="0.25">
      <c r="J6370" s="6">
        <v>4</v>
      </c>
      <c r="K6370" s="6"/>
      <c r="L6370" s="6"/>
      <c r="M6370" s="6"/>
      <c r="N6370" s="6"/>
      <c r="O6370" s="6"/>
      <c r="P6370" s="6"/>
      <c r="Q6370" s="6"/>
      <c r="R6370" s="6"/>
      <c r="S6370" s="6"/>
      <c r="T6370" s="6"/>
      <c r="U6370" s="6"/>
      <c r="V6370" s="6"/>
      <c r="W6370" s="160"/>
      <c r="X6370" s="160"/>
      <c r="Y6370" s="160"/>
      <c r="Z6370" s="160"/>
      <c r="AA6370" s="160"/>
      <c r="AB6370" s="160"/>
      <c r="AC6370" s="160"/>
      <c r="AD6370" s="160"/>
      <c r="AE6370" s="160"/>
      <c r="AF6370" s="160"/>
      <c r="AG6370" s="160"/>
      <c r="AH6370" s="160"/>
      <c r="AI6370" s="160"/>
      <c r="AJ6370" s="160"/>
      <c r="AK6370" s="160"/>
      <c r="AL6370" s="160"/>
      <c r="AM6370" s="160"/>
      <c r="AN6370" s="160"/>
      <c r="AO6370" s="160"/>
      <c r="AP6370" s="160"/>
      <c r="AQ6370" s="160"/>
      <c r="AR6370" s="160"/>
      <c r="AS6370" s="160"/>
      <c r="AT6370" s="160"/>
      <c r="AU6370" s="160"/>
      <c r="AV6370" s="160"/>
      <c r="AW6370" s="160"/>
    </row>
    <row r="6371" spans="1:49" x14ac:dyDescent="0.25">
      <c r="A6371" s="80"/>
      <c r="J6371" s="6">
        <v>5</v>
      </c>
      <c r="K6371" s="6"/>
      <c r="L6371" s="6"/>
      <c r="M6371" s="6"/>
      <c r="N6371" s="6"/>
      <c r="O6371" s="6"/>
      <c r="P6371" s="6"/>
      <c r="Q6371" s="6"/>
      <c r="R6371" s="6"/>
      <c r="S6371" s="6"/>
      <c r="T6371" s="6"/>
      <c r="U6371" s="6"/>
      <c r="V6371" s="6"/>
      <c r="W6371" s="160"/>
      <c r="X6371" s="160"/>
      <c r="Y6371" s="160"/>
      <c r="Z6371" s="160"/>
      <c r="AA6371" s="160"/>
      <c r="AB6371" s="160"/>
      <c r="AC6371" s="160"/>
      <c r="AD6371" s="160"/>
      <c r="AE6371" s="160"/>
      <c r="AF6371" s="160"/>
      <c r="AG6371" s="160"/>
      <c r="AH6371" s="160"/>
      <c r="AI6371" s="160"/>
      <c r="AJ6371" s="160"/>
      <c r="AK6371" s="160"/>
      <c r="AL6371" s="160"/>
      <c r="AM6371" s="160"/>
      <c r="AN6371" s="160"/>
      <c r="AO6371" s="160"/>
      <c r="AP6371" s="160"/>
      <c r="AQ6371" s="160"/>
      <c r="AR6371" s="160"/>
      <c r="AS6371" s="160"/>
      <c r="AT6371" s="160"/>
      <c r="AU6371" s="160"/>
      <c r="AV6371" s="160"/>
      <c r="AW6371" s="160"/>
    </row>
    <row r="6372" spans="1:49" ht="31.5" x14ac:dyDescent="0.25">
      <c r="A6372" s="64" t="s">
        <v>590</v>
      </c>
      <c r="J6372" s="6">
        <v>6</v>
      </c>
      <c r="K6372" s="6"/>
      <c r="L6372" s="6"/>
      <c r="M6372" s="6"/>
      <c r="N6372" s="6"/>
      <c r="O6372" s="6"/>
      <c r="P6372" s="6"/>
      <c r="Q6372" s="6"/>
      <c r="R6372" s="6"/>
      <c r="S6372" s="6"/>
      <c r="T6372" s="6"/>
      <c r="U6372" s="6"/>
      <c r="V6372" s="6"/>
      <c r="W6372" s="160"/>
      <c r="X6372" s="160"/>
      <c r="Y6372" s="160"/>
      <c r="Z6372" s="160"/>
      <c r="AA6372" s="160"/>
      <c r="AB6372" s="160"/>
      <c r="AC6372" s="160"/>
      <c r="AD6372" s="160"/>
      <c r="AE6372" s="160"/>
      <c r="AF6372" s="160"/>
      <c r="AG6372" s="160"/>
      <c r="AH6372" s="160"/>
      <c r="AI6372" s="160"/>
      <c r="AJ6372" s="160"/>
      <c r="AK6372" s="160"/>
      <c r="AL6372" s="160"/>
      <c r="AM6372" s="160"/>
      <c r="AN6372" s="160"/>
      <c r="AO6372" s="160"/>
      <c r="AP6372" s="160"/>
      <c r="AQ6372" s="160"/>
      <c r="AR6372" s="160"/>
      <c r="AS6372" s="160"/>
      <c r="AT6372" s="160"/>
      <c r="AU6372" s="160"/>
      <c r="AV6372" s="160"/>
      <c r="AW6372" s="160"/>
    </row>
    <row r="6373" spans="1:49" x14ac:dyDescent="0.25">
      <c r="A6373" s="79"/>
      <c r="J6373" s="6">
        <v>7</v>
      </c>
      <c r="K6373" s="6"/>
      <c r="L6373" s="6"/>
      <c r="M6373" s="6"/>
      <c r="N6373" s="6"/>
      <c r="O6373" s="6"/>
      <c r="P6373" s="6"/>
      <c r="Q6373" s="6"/>
      <c r="R6373" s="6"/>
      <c r="S6373" s="6"/>
      <c r="T6373" s="6"/>
      <c r="U6373" s="6"/>
      <c r="V6373" s="6"/>
    </row>
    <row r="6374" spans="1:49" ht="25.5" x14ac:dyDescent="0.25">
      <c r="A6374" s="81" t="s">
        <v>595</v>
      </c>
      <c r="J6374" s="6">
        <v>8</v>
      </c>
      <c r="K6374" s="6"/>
      <c r="L6374" s="6"/>
      <c r="M6374" s="6"/>
      <c r="N6374" s="6"/>
      <c r="O6374" s="6"/>
      <c r="P6374" s="6"/>
      <c r="Q6374" s="6"/>
      <c r="R6374" s="6"/>
      <c r="S6374" s="6"/>
      <c r="T6374" s="6"/>
      <c r="U6374" s="6"/>
      <c r="V6374" s="6"/>
    </row>
    <row r="6375" spans="1:49" x14ac:dyDescent="0.25">
      <c r="A6375" s="81"/>
      <c r="J6375" s="6">
        <v>9</v>
      </c>
      <c r="K6375" s="6"/>
      <c r="L6375" s="6"/>
      <c r="M6375" s="6"/>
      <c r="N6375" s="6"/>
      <c r="O6375" s="6"/>
      <c r="P6375" s="6"/>
      <c r="Q6375" s="6"/>
      <c r="R6375" s="6"/>
      <c r="S6375" s="6"/>
      <c r="T6375" s="6"/>
      <c r="U6375" s="6"/>
      <c r="V6375" s="6"/>
    </row>
    <row r="6376" spans="1:49" x14ac:dyDescent="0.25">
      <c r="A6376" s="65"/>
      <c r="J6376" s="6">
        <v>10</v>
      </c>
      <c r="K6376" s="6"/>
      <c r="L6376" s="6"/>
      <c r="M6376" s="6"/>
      <c r="N6376" s="6"/>
      <c r="O6376" s="6"/>
      <c r="P6376" s="6"/>
      <c r="Q6376" s="6"/>
      <c r="R6376" s="6"/>
      <c r="S6376" s="6"/>
      <c r="T6376" s="6"/>
      <c r="U6376" s="6"/>
      <c r="V6376" s="6"/>
    </row>
    <row r="6377" spans="1:49" x14ac:dyDescent="0.25">
      <c r="A6377" s="65"/>
      <c r="J6377" s="6">
        <v>11</v>
      </c>
      <c r="K6377" s="6"/>
      <c r="L6377" s="6"/>
      <c r="M6377" s="6"/>
      <c r="N6377" s="6"/>
      <c r="O6377" s="6"/>
      <c r="P6377" s="6"/>
      <c r="Q6377" s="6"/>
      <c r="R6377" s="6"/>
      <c r="S6377" s="6"/>
      <c r="T6377" s="6"/>
      <c r="U6377" s="6"/>
      <c r="V6377" s="6"/>
    </row>
    <row r="6378" spans="1:49" x14ac:dyDescent="0.25">
      <c r="A6378" s="79"/>
      <c r="J6378" s="6">
        <v>12</v>
      </c>
      <c r="K6378" s="6"/>
      <c r="L6378" s="6"/>
      <c r="M6378" s="6"/>
      <c r="N6378" s="6"/>
      <c r="O6378" s="6"/>
      <c r="P6378" s="6"/>
      <c r="Q6378" s="6"/>
      <c r="R6378" s="6"/>
      <c r="S6378" s="6"/>
      <c r="T6378" s="6"/>
      <c r="U6378" s="6"/>
      <c r="V6378" s="6"/>
    </row>
    <row r="6379" spans="1:49" x14ac:dyDescent="0.25">
      <c r="A6379" s="79"/>
      <c r="J6379" s="6">
        <v>13</v>
      </c>
      <c r="K6379" s="6"/>
      <c r="L6379" s="6"/>
      <c r="M6379" s="6"/>
      <c r="N6379" s="6"/>
      <c r="O6379" s="6"/>
      <c r="P6379" s="6"/>
      <c r="Q6379" s="6"/>
      <c r="R6379" s="6"/>
      <c r="S6379" s="6"/>
      <c r="T6379" s="6"/>
      <c r="U6379" s="6"/>
      <c r="V6379" s="6"/>
    </row>
    <row r="6380" spans="1:49" x14ac:dyDescent="0.25">
      <c r="J6380" s="6">
        <v>14</v>
      </c>
      <c r="K6380" s="6"/>
      <c r="L6380" s="6"/>
      <c r="M6380" s="6"/>
      <c r="N6380" s="6"/>
      <c r="O6380" s="6"/>
      <c r="P6380" s="6"/>
      <c r="Q6380" s="6"/>
      <c r="R6380" s="6"/>
      <c r="S6380" s="6"/>
      <c r="T6380" s="6"/>
      <c r="U6380" s="6"/>
      <c r="V6380" s="6"/>
    </row>
    <row r="6381" spans="1:49" x14ac:dyDescent="0.25">
      <c r="A6381" s="80"/>
      <c r="J6381" s="6">
        <v>15</v>
      </c>
      <c r="K6381" s="6"/>
      <c r="L6381" s="6"/>
      <c r="M6381" s="6"/>
      <c r="N6381" s="6"/>
      <c r="O6381" s="6"/>
      <c r="P6381" s="6"/>
      <c r="Q6381" s="6"/>
      <c r="R6381" s="6"/>
      <c r="S6381" s="6"/>
      <c r="T6381" s="6"/>
      <c r="U6381" s="6"/>
      <c r="V6381" s="6"/>
    </row>
    <row r="6382" spans="1:49" ht="31.5" x14ac:dyDescent="0.25">
      <c r="A6382" s="64" t="s">
        <v>590</v>
      </c>
      <c r="J6382" s="6">
        <v>16</v>
      </c>
      <c r="K6382" s="6"/>
      <c r="L6382" s="6"/>
      <c r="M6382" s="6"/>
      <c r="N6382" s="6"/>
      <c r="O6382" s="6"/>
      <c r="P6382" s="6"/>
      <c r="Q6382" s="6"/>
      <c r="R6382" s="6"/>
      <c r="S6382" s="6"/>
      <c r="T6382" s="6"/>
      <c r="U6382" s="6"/>
      <c r="V6382" s="6"/>
    </row>
    <row r="6383" spans="1:49" x14ac:dyDescent="0.25">
      <c r="A6383" s="79"/>
      <c r="J6383" s="6">
        <v>17</v>
      </c>
      <c r="K6383" s="6"/>
      <c r="L6383" s="6"/>
      <c r="M6383" s="6"/>
      <c r="N6383" s="6"/>
      <c r="O6383" s="6"/>
      <c r="P6383" s="6"/>
      <c r="Q6383" s="6"/>
      <c r="R6383" s="6"/>
      <c r="S6383" s="6"/>
      <c r="T6383" s="6"/>
      <c r="U6383" s="6"/>
      <c r="V6383" s="6"/>
    </row>
    <row r="6384" spans="1:49" ht="25.5" x14ac:dyDescent="0.25">
      <c r="A6384" s="81" t="s">
        <v>595</v>
      </c>
      <c r="J6384" s="6">
        <v>18</v>
      </c>
      <c r="K6384" s="6"/>
      <c r="L6384" s="6"/>
      <c r="M6384" s="6"/>
      <c r="N6384" s="6"/>
      <c r="O6384" s="6"/>
      <c r="P6384" s="6"/>
      <c r="Q6384" s="6"/>
      <c r="R6384" s="6"/>
      <c r="S6384" s="6"/>
      <c r="T6384" s="6"/>
      <c r="U6384" s="6"/>
      <c r="V6384" s="6"/>
    </row>
    <row r="6385" spans="1:22" x14ac:dyDescent="0.25">
      <c r="A6385" s="81"/>
      <c r="J6385" s="6">
        <v>19</v>
      </c>
      <c r="K6385" s="6"/>
      <c r="L6385" s="6"/>
      <c r="M6385" s="6"/>
      <c r="N6385" s="6"/>
      <c r="O6385" s="6"/>
      <c r="P6385" s="6"/>
      <c r="Q6385" s="6"/>
      <c r="R6385" s="6"/>
      <c r="S6385" s="6"/>
      <c r="T6385" s="6"/>
      <c r="U6385" s="6"/>
      <c r="V6385" s="6"/>
    </row>
    <row r="6386" spans="1:22" ht="89.25" x14ac:dyDescent="0.25">
      <c r="A6386" s="81" t="s">
        <v>978</v>
      </c>
      <c r="J6386" s="6">
        <v>20</v>
      </c>
      <c r="K6386" s="6"/>
      <c r="L6386" s="6"/>
      <c r="M6386" s="6"/>
      <c r="N6386" s="6"/>
      <c r="O6386" s="6"/>
      <c r="P6386" s="6"/>
      <c r="Q6386" s="6"/>
      <c r="R6386" s="6"/>
      <c r="S6386" s="6"/>
      <c r="T6386" s="6"/>
      <c r="U6386" s="6"/>
      <c r="V6386" s="6"/>
    </row>
    <row r="6387" spans="1:22" x14ac:dyDescent="0.25">
      <c r="A6387" s="65"/>
      <c r="J6387" s="6">
        <v>21</v>
      </c>
      <c r="K6387" s="6"/>
      <c r="L6387" s="6"/>
      <c r="M6387" s="6"/>
      <c r="N6387" s="6"/>
      <c r="O6387" s="6"/>
      <c r="P6387" s="6"/>
      <c r="Q6387" s="6"/>
      <c r="R6387" s="6"/>
      <c r="S6387" s="6"/>
      <c r="T6387" s="6"/>
      <c r="U6387" s="6"/>
      <c r="V6387" s="6"/>
    </row>
    <row r="6388" spans="1:22" x14ac:dyDescent="0.25">
      <c r="A6388" s="65"/>
      <c r="J6388" s="6">
        <v>22</v>
      </c>
      <c r="K6388" s="6"/>
      <c r="L6388" s="6"/>
      <c r="M6388" s="6"/>
      <c r="N6388" s="6"/>
      <c r="O6388" s="6"/>
      <c r="P6388" s="6"/>
      <c r="Q6388" s="6"/>
      <c r="R6388" s="6"/>
      <c r="S6388" s="6"/>
      <c r="T6388" s="6"/>
      <c r="U6388" s="6"/>
      <c r="V6388" s="6"/>
    </row>
    <row r="6389" spans="1:22" ht="140.25" x14ac:dyDescent="0.25">
      <c r="A6389" s="96" t="s">
        <v>624</v>
      </c>
      <c r="B6389" s="97" t="s">
        <v>625</v>
      </c>
      <c r="J6389" s="6">
        <v>23</v>
      </c>
      <c r="K6389" s="6"/>
      <c r="L6389" s="6"/>
      <c r="M6389" s="6"/>
      <c r="N6389" s="6"/>
      <c r="O6389" s="6"/>
      <c r="P6389" s="6"/>
      <c r="Q6389" s="6"/>
      <c r="R6389" s="6"/>
      <c r="S6389" s="6"/>
      <c r="T6389" s="6"/>
      <c r="U6389" s="6"/>
      <c r="V6389" s="6"/>
    </row>
    <row r="6390" spans="1:22" ht="15.75" thickBot="1" x14ac:dyDescent="0.3">
      <c r="A6390" s="65"/>
      <c r="J6390" s="6">
        <v>24</v>
      </c>
      <c r="K6390" s="6"/>
      <c r="L6390" s="6"/>
      <c r="M6390" s="6"/>
      <c r="N6390" s="6"/>
      <c r="O6390" s="6"/>
      <c r="P6390" s="6"/>
      <c r="Q6390" s="6"/>
      <c r="R6390" s="6"/>
      <c r="S6390" s="6"/>
      <c r="T6390" s="6"/>
      <c r="U6390" s="6"/>
      <c r="V6390" s="6"/>
    </row>
    <row r="6391" spans="1:22" ht="15.75" thickBot="1" x14ac:dyDescent="0.3">
      <c r="A6391" s="88" t="s">
        <v>626</v>
      </c>
      <c r="B6391" s="89">
        <v>0.05</v>
      </c>
      <c r="J6391" s="6">
        <v>25</v>
      </c>
      <c r="K6391" s="6"/>
      <c r="L6391" s="6"/>
      <c r="M6391" s="6"/>
      <c r="N6391" s="6"/>
      <c r="O6391" s="6"/>
      <c r="P6391" s="6"/>
      <c r="Q6391" s="6"/>
      <c r="R6391" s="6"/>
      <c r="S6391" s="6"/>
      <c r="T6391" s="6"/>
      <c r="U6391" s="6"/>
      <c r="V6391" s="6"/>
    </row>
    <row r="6392" spans="1:22" ht="39" thickBot="1" x14ac:dyDescent="0.3">
      <c r="A6392" s="110" t="s">
        <v>627</v>
      </c>
      <c r="B6392" s="74">
        <v>18</v>
      </c>
      <c r="J6392" s="6">
        <v>26</v>
      </c>
      <c r="K6392" s="6"/>
      <c r="L6392" s="6"/>
      <c r="M6392" s="6"/>
      <c r="N6392" s="6"/>
      <c r="O6392" s="6"/>
      <c r="P6392" s="6"/>
      <c r="Q6392" s="6"/>
      <c r="R6392" s="6"/>
      <c r="S6392" s="6"/>
      <c r="T6392" s="6"/>
      <c r="U6392" s="6"/>
      <c r="V6392" s="6"/>
    </row>
    <row r="6393" spans="1:22" ht="39" thickBot="1" x14ac:dyDescent="0.3">
      <c r="A6393" s="110" t="s">
        <v>628</v>
      </c>
      <c r="B6393" s="74">
        <v>3.6400000000000001E-4</v>
      </c>
      <c r="J6393" s="6">
        <v>27</v>
      </c>
      <c r="K6393" s="6"/>
      <c r="L6393" s="6"/>
      <c r="M6393" s="6"/>
      <c r="N6393" s="6"/>
      <c r="O6393" s="6"/>
      <c r="P6393" s="6"/>
      <c r="Q6393" s="6"/>
      <c r="R6393" s="6"/>
      <c r="S6393" s="6"/>
      <c r="T6393" s="6"/>
      <c r="U6393" s="6"/>
      <c r="V6393" s="6"/>
    </row>
    <row r="6394" spans="1:22" ht="64.5" thickBot="1" x14ac:dyDescent="0.3">
      <c r="A6394" s="110" t="s">
        <v>629</v>
      </c>
      <c r="B6394" s="74">
        <v>2.97105</v>
      </c>
      <c r="J6394" s="6">
        <v>28</v>
      </c>
      <c r="K6394" s="6"/>
      <c r="L6394" s="6"/>
      <c r="M6394" s="6"/>
      <c r="N6394" s="6"/>
      <c r="O6394" s="6"/>
      <c r="P6394" s="6"/>
      <c r="Q6394" s="6"/>
      <c r="R6394" s="6"/>
      <c r="S6394" s="6"/>
      <c r="T6394" s="6"/>
      <c r="U6394" s="6"/>
      <c r="V6394" s="6"/>
    </row>
    <row r="6395" spans="1:22" ht="38.25" x14ac:dyDescent="0.25">
      <c r="A6395" s="109" t="s">
        <v>630</v>
      </c>
      <c r="B6395" s="78">
        <v>1.4200000000000001E-2</v>
      </c>
      <c r="J6395" s="6">
        <v>29</v>
      </c>
      <c r="K6395" s="6"/>
      <c r="L6395" s="6"/>
      <c r="M6395" s="6"/>
      <c r="N6395" s="6"/>
      <c r="O6395" s="6"/>
      <c r="P6395" s="6"/>
      <c r="Q6395" s="6"/>
      <c r="R6395" s="6"/>
      <c r="S6395" s="6"/>
      <c r="T6395" s="6"/>
      <c r="U6395" s="6"/>
      <c r="V6395" s="6"/>
    </row>
    <row r="6396" spans="1:22" ht="15.75" thickBot="1" x14ac:dyDescent="0.3">
      <c r="A6396" s="65"/>
      <c r="J6396" s="6">
        <v>30</v>
      </c>
      <c r="K6396" s="6"/>
      <c r="L6396" s="6"/>
      <c r="M6396" s="6"/>
      <c r="N6396" s="6"/>
      <c r="O6396" s="6"/>
      <c r="P6396" s="6"/>
      <c r="Q6396" s="6"/>
      <c r="R6396" s="6"/>
      <c r="S6396" s="6"/>
      <c r="T6396" s="6"/>
      <c r="U6396" s="6"/>
      <c r="V6396" s="6"/>
    </row>
    <row r="6397" spans="1:22" x14ac:dyDescent="0.25">
      <c r="A6397" s="254" t="s">
        <v>631</v>
      </c>
      <c r="B6397" s="255"/>
      <c r="C6397" s="255"/>
      <c r="D6397" s="255"/>
      <c r="J6397" s="6">
        <v>31</v>
      </c>
      <c r="K6397" s="6"/>
      <c r="L6397" s="6"/>
      <c r="M6397" s="6"/>
      <c r="N6397" s="6"/>
      <c r="O6397" s="6"/>
      <c r="P6397" s="6"/>
      <c r="Q6397" s="6"/>
      <c r="R6397" s="6"/>
      <c r="S6397" s="6"/>
      <c r="T6397" s="6"/>
      <c r="U6397" s="6"/>
      <c r="V6397" s="6"/>
    </row>
    <row r="6398" spans="1:22" x14ac:dyDescent="0.25">
      <c r="A6398" s="262" t="s">
        <v>632</v>
      </c>
      <c r="B6398" s="263"/>
      <c r="C6398" s="263"/>
      <c r="D6398" s="263"/>
      <c r="J6398" s="6">
        <v>32</v>
      </c>
      <c r="K6398" s="6"/>
      <c r="L6398" s="6"/>
      <c r="M6398" s="6"/>
      <c r="N6398" s="6"/>
      <c r="O6398" s="6"/>
      <c r="P6398" s="6"/>
      <c r="Q6398" s="6"/>
      <c r="R6398" s="6"/>
      <c r="S6398" s="6"/>
      <c r="T6398" s="6"/>
      <c r="U6398" s="6"/>
      <c r="V6398" s="6"/>
    </row>
    <row r="6399" spans="1:22" ht="15.75" thickBot="1" x14ac:dyDescent="0.3">
      <c r="A6399" s="256" t="s">
        <v>633</v>
      </c>
      <c r="B6399" s="257"/>
      <c r="C6399" s="257"/>
      <c r="D6399" s="257"/>
      <c r="J6399" s="6">
        <v>33</v>
      </c>
      <c r="K6399" s="6"/>
      <c r="L6399" s="6"/>
      <c r="M6399" s="6"/>
      <c r="N6399" s="6"/>
      <c r="O6399" s="6"/>
      <c r="P6399" s="6"/>
      <c r="Q6399" s="6"/>
      <c r="R6399" s="6"/>
      <c r="S6399" s="6"/>
      <c r="T6399" s="6"/>
      <c r="U6399" s="6"/>
      <c r="V6399" s="6"/>
    </row>
    <row r="6400" spans="1:22" ht="27" thickBot="1" x14ac:dyDescent="0.3">
      <c r="A6400" s="98" t="s">
        <v>634</v>
      </c>
      <c r="B6400" s="83" t="s">
        <v>635</v>
      </c>
      <c r="C6400" s="83" t="s">
        <v>566</v>
      </c>
      <c r="D6400" s="85" t="s">
        <v>592</v>
      </c>
      <c r="K6400" s="121" t="s">
        <v>1123</v>
      </c>
      <c r="L6400" s="121" t="s">
        <v>1124</v>
      </c>
      <c r="M6400" s="121" t="str">
        <f>A6386</f>
        <v>Prueba del rango estudentizado de Tukey (HSD) para P1FSCM2</v>
      </c>
      <c r="N6400" s="120"/>
      <c r="S6400" s="122" t="str">
        <f>K6400</f>
        <v>Factor</v>
      </c>
      <c r="T6400" s="122" t="str">
        <f>L6400</f>
        <v>Nivel</v>
      </c>
      <c r="U6400" s="114"/>
      <c r="V6400" s="123"/>
    </row>
    <row r="6401" spans="1:22" ht="16.5" thickBot="1" x14ac:dyDescent="0.3">
      <c r="A6401" s="99" t="s">
        <v>592</v>
      </c>
      <c r="B6401" s="68">
        <v>9.2499999999999999E-2</v>
      </c>
      <c r="C6401" s="68">
        <v>16</v>
      </c>
      <c r="D6401" s="86" t="s">
        <v>47</v>
      </c>
      <c r="J6401" s="6"/>
      <c r="K6401" s="228" t="s">
        <v>1125</v>
      </c>
      <c r="L6401" s="124" t="str">
        <f>D6401</f>
        <v>Sin</v>
      </c>
      <c r="M6401" s="125">
        <f>B6401</f>
        <v>9.2499999999999999E-2</v>
      </c>
      <c r="N6401" s="125" t="str">
        <f>A6401</f>
        <v>A</v>
      </c>
      <c r="S6401" s="230" t="str">
        <f>K6401</f>
        <v>Enmienda (A)</v>
      </c>
      <c r="T6401" s="126" t="str">
        <f>L6401</f>
        <v>Sin</v>
      </c>
      <c r="U6401" s="127">
        <f>M6401</f>
        <v>9.2499999999999999E-2</v>
      </c>
      <c r="V6401" s="128" t="str">
        <f>N6401</f>
        <v>A</v>
      </c>
    </row>
    <row r="6402" spans="1:22" ht="16.5" thickBot="1" x14ac:dyDescent="0.3">
      <c r="A6402" s="99" t="s">
        <v>592</v>
      </c>
      <c r="B6402" s="68"/>
      <c r="C6402" s="68"/>
      <c r="D6402" s="86"/>
      <c r="J6402" s="6"/>
      <c r="K6402" s="229"/>
      <c r="L6402" s="124" t="str">
        <f>D6403</f>
        <v>Con</v>
      </c>
      <c r="M6402" s="125">
        <f>B6403</f>
        <v>8.5000000000000006E-2</v>
      </c>
      <c r="N6402" s="125" t="str">
        <f>A6403</f>
        <v>A</v>
      </c>
      <c r="S6402" s="227"/>
      <c r="T6402" s="129" t="str">
        <f>L6402</f>
        <v>Con</v>
      </c>
      <c r="U6402" s="130">
        <f>M6402</f>
        <v>8.5000000000000006E-2</v>
      </c>
      <c r="V6402" s="131" t="str">
        <f>N6402</f>
        <v>A</v>
      </c>
    </row>
    <row r="6403" spans="1:22" x14ac:dyDescent="0.25">
      <c r="A6403" s="100" t="s">
        <v>592</v>
      </c>
      <c r="B6403" s="77">
        <v>8.5000000000000006E-2</v>
      </c>
      <c r="C6403" s="77">
        <v>16</v>
      </c>
      <c r="D6403" s="87" t="s">
        <v>45</v>
      </c>
      <c r="J6403" s="6">
        <v>1</v>
      </c>
      <c r="K6403" s="6"/>
      <c r="L6403" s="6"/>
      <c r="M6403" s="6"/>
      <c r="N6403" s="6"/>
      <c r="O6403" s="6"/>
      <c r="P6403" s="6"/>
      <c r="Q6403" s="6"/>
      <c r="R6403" s="6"/>
      <c r="S6403" s="6"/>
      <c r="T6403" s="6"/>
      <c r="U6403" s="6"/>
      <c r="V6403" s="6"/>
    </row>
    <row r="6404" spans="1:22" x14ac:dyDescent="0.25">
      <c r="A6404" s="79"/>
      <c r="J6404" s="6">
        <v>2</v>
      </c>
      <c r="K6404" s="6"/>
      <c r="L6404" s="6"/>
      <c r="M6404" s="6"/>
      <c r="N6404" s="6"/>
      <c r="O6404" s="6"/>
      <c r="P6404" s="6"/>
      <c r="Q6404" s="6"/>
      <c r="R6404" s="6"/>
      <c r="S6404" s="6"/>
      <c r="T6404" s="6"/>
      <c r="U6404" s="6"/>
      <c r="V6404" s="6"/>
    </row>
    <row r="6405" spans="1:22" x14ac:dyDescent="0.25">
      <c r="A6405" s="79"/>
      <c r="J6405" s="6">
        <v>3</v>
      </c>
      <c r="K6405" s="6"/>
      <c r="L6405" s="6"/>
      <c r="M6405" s="6"/>
      <c r="N6405" s="6"/>
      <c r="O6405" s="6"/>
      <c r="P6405" s="6"/>
      <c r="Q6405" s="6"/>
      <c r="R6405" s="6"/>
      <c r="S6405" s="6"/>
      <c r="T6405" s="6"/>
      <c r="U6405" s="6"/>
      <c r="V6405" s="6"/>
    </row>
    <row r="6406" spans="1:22" x14ac:dyDescent="0.25">
      <c r="J6406" s="6">
        <v>4</v>
      </c>
      <c r="K6406" s="6"/>
      <c r="L6406" s="6"/>
      <c r="M6406" s="6"/>
      <c r="N6406" s="6"/>
      <c r="O6406" s="6"/>
      <c r="P6406" s="6"/>
      <c r="Q6406" s="6"/>
      <c r="R6406" s="6"/>
      <c r="S6406" s="6"/>
      <c r="T6406" s="6"/>
      <c r="U6406" s="6"/>
      <c r="V6406" s="6"/>
    </row>
    <row r="6407" spans="1:22" x14ac:dyDescent="0.25">
      <c r="A6407" s="80"/>
      <c r="J6407" s="6">
        <v>5</v>
      </c>
      <c r="K6407" s="6"/>
      <c r="L6407" s="6"/>
      <c r="M6407" s="6"/>
      <c r="N6407" s="6"/>
      <c r="O6407" s="6"/>
      <c r="P6407" s="6"/>
      <c r="Q6407" s="6"/>
      <c r="R6407" s="6"/>
      <c r="S6407" s="6"/>
      <c r="T6407" s="6"/>
      <c r="U6407" s="6"/>
      <c r="V6407" s="6"/>
    </row>
    <row r="6408" spans="1:22" ht="31.5" x14ac:dyDescent="0.25">
      <c r="A6408" s="64" t="s">
        <v>590</v>
      </c>
      <c r="J6408" s="6">
        <v>6</v>
      </c>
      <c r="K6408" s="6"/>
      <c r="L6408" s="6"/>
      <c r="M6408" s="6"/>
      <c r="N6408" s="6"/>
      <c r="O6408" s="6"/>
      <c r="P6408" s="6"/>
      <c r="Q6408" s="6"/>
      <c r="R6408" s="6"/>
      <c r="S6408" s="6"/>
      <c r="T6408" s="6"/>
      <c r="U6408" s="6"/>
      <c r="V6408" s="6"/>
    </row>
    <row r="6409" spans="1:22" x14ac:dyDescent="0.25">
      <c r="A6409" s="79"/>
      <c r="J6409" s="6">
        <v>7</v>
      </c>
      <c r="K6409" s="6"/>
      <c r="L6409" s="6"/>
      <c r="M6409" s="6"/>
      <c r="N6409" s="6"/>
      <c r="O6409" s="6"/>
      <c r="P6409" s="6"/>
      <c r="Q6409" s="6"/>
      <c r="R6409" s="6"/>
      <c r="S6409" s="6"/>
      <c r="T6409" s="6"/>
      <c r="U6409" s="6"/>
      <c r="V6409" s="6"/>
    </row>
    <row r="6410" spans="1:22" ht="25.5" x14ac:dyDescent="0.25">
      <c r="A6410" s="81" t="s">
        <v>595</v>
      </c>
      <c r="J6410" s="6">
        <v>8</v>
      </c>
      <c r="K6410" s="6"/>
      <c r="L6410" s="6"/>
      <c r="M6410" s="6"/>
      <c r="N6410" s="6"/>
      <c r="O6410" s="6"/>
      <c r="P6410" s="6"/>
      <c r="Q6410" s="6"/>
      <c r="R6410" s="6"/>
      <c r="S6410" s="6"/>
      <c r="T6410" s="6"/>
      <c r="U6410" s="6"/>
      <c r="V6410" s="6"/>
    </row>
    <row r="6411" spans="1:22" x14ac:dyDescent="0.25">
      <c r="A6411" s="81"/>
      <c r="J6411" s="6">
        <v>9</v>
      </c>
      <c r="K6411" s="6"/>
      <c r="L6411" s="6"/>
      <c r="M6411" s="6"/>
      <c r="N6411" s="6"/>
      <c r="O6411" s="6"/>
      <c r="P6411" s="6"/>
      <c r="Q6411" s="6"/>
      <c r="R6411" s="6"/>
      <c r="S6411" s="6"/>
      <c r="T6411" s="6"/>
      <c r="U6411" s="6"/>
      <c r="V6411" s="6"/>
    </row>
    <row r="6412" spans="1:22" x14ac:dyDescent="0.25">
      <c r="A6412" s="65"/>
      <c r="J6412" s="6">
        <v>10</v>
      </c>
      <c r="K6412" s="6"/>
      <c r="L6412" s="6"/>
      <c r="M6412" s="6"/>
      <c r="N6412" s="6"/>
      <c r="O6412" s="6"/>
      <c r="P6412" s="6"/>
      <c r="Q6412" s="6"/>
      <c r="R6412" s="6"/>
      <c r="S6412" s="6"/>
      <c r="T6412" s="6"/>
      <c r="U6412" s="6"/>
      <c r="V6412" s="6"/>
    </row>
    <row r="6413" spans="1:22" x14ac:dyDescent="0.25">
      <c r="A6413" s="65"/>
      <c r="J6413" s="6">
        <v>11</v>
      </c>
      <c r="K6413" s="6"/>
      <c r="L6413" s="6"/>
      <c r="M6413" s="6"/>
      <c r="N6413" s="6"/>
      <c r="O6413" s="6"/>
      <c r="P6413" s="6"/>
      <c r="Q6413" s="6"/>
      <c r="R6413" s="6"/>
      <c r="S6413" s="6"/>
      <c r="T6413" s="6"/>
      <c r="U6413" s="6"/>
      <c r="V6413" s="6"/>
    </row>
    <row r="6414" spans="1:22" x14ac:dyDescent="0.25">
      <c r="A6414" s="79"/>
      <c r="J6414" s="6">
        <v>12</v>
      </c>
      <c r="K6414" s="6"/>
      <c r="L6414" s="6"/>
      <c r="M6414" s="6"/>
      <c r="N6414" s="6"/>
      <c r="O6414" s="6"/>
      <c r="P6414" s="6"/>
      <c r="Q6414" s="6"/>
      <c r="R6414" s="6"/>
      <c r="S6414" s="6"/>
      <c r="T6414" s="6"/>
      <c r="U6414" s="6"/>
      <c r="V6414" s="6"/>
    </row>
    <row r="6415" spans="1:22" x14ac:dyDescent="0.25">
      <c r="A6415" s="79"/>
      <c r="J6415" s="6">
        <v>13</v>
      </c>
      <c r="K6415" s="6"/>
      <c r="L6415" s="6"/>
      <c r="M6415" s="6"/>
      <c r="N6415" s="6"/>
      <c r="O6415" s="6"/>
      <c r="P6415" s="6"/>
      <c r="Q6415" s="6"/>
      <c r="R6415" s="6"/>
      <c r="S6415" s="6"/>
      <c r="T6415" s="6"/>
      <c r="U6415" s="6"/>
      <c r="V6415" s="6"/>
    </row>
    <row r="6416" spans="1:22" x14ac:dyDescent="0.25">
      <c r="J6416" s="6">
        <v>14</v>
      </c>
      <c r="K6416" s="6"/>
      <c r="L6416" s="6"/>
      <c r="M6416" s="6"/>
      <c r="N6416" s="6"/>
      <c r="O6416" s="6"/>
      <c r="P6416" s="6"/>
      <c r="Q6416" s="6"/>
      <c r="R6416" s="6"/>
      <c r="S6416" s="6"/>
      <c r="T6416" s="6"/>
      <c r="U6416" s="6"/>
      <c r="V6416" s="6"/>
    </row>
    <row r="6417" spans="1:22" x14ac:dyDescent="0.25">
      <c r="A6417" s="80"/>
      <c r="J6417" s="6">
        <v>15</v>
      </c>
      <c r="K6417" s="6"/>
      <c r="L6417" s="6"/>
      <c r="M6417" s="6"/>
      <c r="N6417" s="6"/>
      <c r="O6417" s="6"/>
      <c r="P6417" s="6"/>
      <c r="Q6417" s="6"/>
      <c r="R6417" s="6"/>
      <c r="S6417" s="6"/>
      <c r="T6417" s="6"/>
      <c r="U6417" s="6"/>
      <c r="V6417" s="6"/>
    </row>
    <row r="6418" spans="1:22" ht="31.5" x14ac:dyDescent="0.25">
      <c r="A6418" s="64" t="s">
        <v>590</v>
      </c>
      <c r="J6418" s="6">
        <v>16</v>
      </c>
      <c r="K6418" s="6"/>
      <c r="L6418" s="6"/>
      <c r="M6418" s="6"/>
      <c r="N6418" s="6"/>
      <c r="O6418" s="6"/>
      <c r="P6418" s="6"/>
      <c r="Q6418" s="6"/>
      <c r="R6418" s="6"/>
      <c r="S6418" s="6"/>
      <c r="T6418" s="6"/>
      <c r="U6418" s="6"/>
      <c r="V6418" s="6"/>
    </row>
    <row r="6419" spans="1:22" x14ac:dyDescent="0.25">
      <c r="A6419" s="79"/>
      <c r="J6419" s="6">
        <v>17</v>
      </c>
      <c r="K6419" s="6"/>
      <c r="L6419" s="6"/>
      <c r="M6419" s="6"/>
      <c r="N6419" s="6"/>
      <c r="O6419" s="6"/>
      <c r="P6419" s="6"/>
      <c r="Q6419" s="6"/>
      <c r="R6419" s="6"/>
      <c r="S6419" s="6"/>
      <c r="T6419" s="6"/>
      <c r="U6419" s="6"/>
      <c r="V6419" s="6"/>
    </row>
    <row r="6420" spans="1:22" ht="25.5" x14ac:dyDescent="0.25">
      <c r="A6420" s="81" t="s">
        <v>595</v>
      </c>
      <c r="J6420" s="6">
        <v>18</v>
      </c>
      <c r="K6420" s="6"/>
      <c r="L6420" s="6"/>
      <c r="M6420" s="6"/>
      <c r="N6420" s="6"/>
      <c r="O6420" s="6"/>
      <c r="P6420" s="6"/>
      <c r="Q6420" s="6"/>
      <c r="R6420" s="6"/>
      <c r="S6420" s="6"/>
      <c r="T6420" s="6"/>
      <c r="U6420" s="6"/>
      <c r="V6420" s="6"/>
    </row>
    <row r="6421" spans="1:22" x14ac:dyDescent="0.25">
      <c r="A6421" s="81"/>
      <c r="J6421" s="6">
        <v>19</v>
      </c>
      <c r="K6421" s="6"/>
      <c r="L6421" s="6"/>
      <c r="M6421" s="6"/>
      <c r="N6421" s="6"/>
      <c r="O6421" s="6"/>
      <c r="P6421" s="6"/>
      <c r="Q6421" s="6"/>
      <c r="R6421" s="6"/>
      <c r="S6421" s="6"/>
      <c r="T6421" s="6"/>
      <c r="U6421" s="6"/>
      <c r="V6421" s="6"/>
    </row>
    <row r="6422" spans="1:22" ht="89.25" x14ac:dyDescent="0.25">
      <c r="A6422" s="81" t="s">
        <v>979</v>
      </c>
      <c r="J6422" s="6">
        <v>20</v>
      </c>
      <c r="K6422" s="6"/>
      <c r="L6422" s="6"/>
      <c r="M6422" s="6"/>
      <c r="N6422" s="6"/>
      <c r="O6422" s="6"/>
      <c r="P6422" s="6"/>
      <c r="Q6422" s="6"/>
      <c r="R6422" s="6"/>
      <c r="S6422" s="6"/>
      <c r="T6422" s="6"/>
      <c r="U6422" s="6"/>
      <c r="V6422" s="6"/>
    </row>
    <row r="6423" spans="1:22" x14ac:dyDescent="0.25">
      <c r="A6423" s="65"/>
      <c r="J6423" s="6">
        <v>21</v>
      </c>
      <c r="K6423" s="6"/>
      <c r="L6423" s="6"/>
      <c r="M6423" s="6"/>
      <c r="N6423" s="6"/>
      <c r="O6423" s="6"/>
      <c r="P6423" s="6"/>
      <c r="Q6423" s="6"/>
      <c r="R6423" s="6"/>
      <c r="S6423" s="6"/>
      <c r="T6423" s="6"/>
      <c r="U6423" s="6"/>
      <c r="V6423" s="6"/>
    </row>
    <row r="6424" spans="1:22" x14ac:dyDescent="0.25">
      <c r="A6424" s="65"/>
      <c r="J6424" s="6">
        <v>22</v>
      </c>
      <c r="K6424" s="6"/>
      <c r="L6424" s="6"/>
      <c r="M6424" s="6"/>
      <c r="N6424" s="6"/>
      <c r="O6424" s="6"/>
      <c r="P6424" s="6"/>
      <c r="Q6424" s="6"/>
      <c r="R6424" s="6"/>
      <c r="S6424" s="6"/>
      <c r="T6424" s="6"/>
      <c r="U6424" s="6"/>
      <c r="V6424" s="6"/>
    </row>
    <row r="6425" spans="1:22" ht="140.25" x14ac:dyDescent="0.25">
      <c r="A6425" s="96" t="s">
        <v>624</v>
      </c>
      <c r="B6425" s="97" t="s">
        <v>625</v>
      </c>
      <c r="J6425" s="6">
        <v>23</v>
      </c>
      <c r="K6425" s="6"/>
      <c r="L6425" s="6"/>
      <c r="M6425" s="6"/>
      <c r="N6425" s="6"/>
      <c r="O6425" s="6"/>
      <c r="P6425" s="6"/>
      <c r="Q6425" s="6"/>
      <c r="R6425" s="6"/>
      <c r="S6425" s="6"/>
      <c r="T6425" s="6"/>
      <c r="U6425" s="6"/>
      <c r="V6425" s="6"/>
    </row>
    <row r="6426" spans="1:22" ht="15.75" thickBot="1" x14ac:dyDescent="0.3">
      <c r="A6426" s="65"/>
      <c r="J6426" s="6">
        <v>24</v>
      </c>
      <c r="K6426" s="6"/>
      <c r="L6426" s="6"/>
      <c r="M6426" s="6"/>
      <c r="N6426" s="6"/>
      <c r="O6426" s="6"/>
      <c r="P6426" s="6"/>
      <c r="Q6426" s="6"/>
      <c r="R6426" s="6"/>
      <c r="S6426" s="6"/>
      <c r="T6426" s="6"/>
      <c r="U6426" s="6"/>
      <c r="V6426" s="6"/>
    </row>
    <row r="6427" spans="1:22" ht="15.75" thickBot="1" x14ac:dyDescent="0.3">
      <c r="A6427" s="88" t="s">
        <v>626</v>
      </c>
      <c r="B6427" s="89">
        <v>0.05</v>
      </c>
      <c r="J6427" s="6">
        <v>25</v>
      </c>
      <c r="K6427" s="6"/>
      <c r="L6427" s="6"/>
      <c r="M6427" s="6"/>
      <c r="N6427" s="6"/>
      <c r="O6427" s="6"/>
      <c r="P6427" s="6"/>
      <c r="Q6427" s="6"/>
      <c r="R6427" s="6"/>
      <c r="S6427" s="6"/>
      <c r="T6427" s="6"/>
      <c r="U6427" s="6"/>
      <c r="V6427" s="6"/>
    </row>
    <row r="6428" spans="1:22" ht="39" thickBot="1" x14ac:dyDescent="0.3">
      <c r="A6428" s="110" t="s">
        <v>627</v>
      </c>
      <c r="B6428" s="74">
        <v>18</v>
      </c>
      <c r="J6428" s="6">
        <v>26</v>
      </c>
      <c r="K6428" s="6"/>
      <c r="L6428" s="6"/>
      <c r="M6428" s="6"/>
      <c r="N6428" s="6"/>
      <c r="O6428" s="6"/>
      <c r="P6428" s="6"/>
      <c r="Q6428" s="6"/>
      <c r="R6428" s="6"/>
      <c r="S6428" s="6"/>
      <c r="T6428" s="6"/>
      <c r="U6428" s="6"/>
      <c r="V6428" s="6"/>
    </row>
    <row r="6429" spans="1:22" ht="39" thickBot="1" x14ac:dyDescent="0.3">
      <c r="A6429" s="110" t="s">
        <v>628</v>
      </c>
      <c r="B6429" s="74">
        <v>6.9999999999999994E-5</v>
      </c>
      <c r="J6429" s="6">
        <v>27</v>
      </c>
      <c r="K6429" s="6"/>
      <c r="L6429" s="6"/>
      <c r="M6429" s="6"/>
      <c r="N6429" s="6"/>
      <c r="O6429" s="6"/>
      <c r="P6429" s="6"/>
      <c r="Q6429" s="6"/>
      <c r="R6429" s="6"/>
      <c r="S6429" s="6"/>
      <c r="T6429" s="6"/>
      <c r="U6429" s="6"/>
      <c r="V6429" s="6"/>
    </row>
    <row r="6430" spans="1:22" ht="64.5" thickBot="1" x14ac:dyDescent="0.3">
      <c r="A6430" s="110" t="s">
        <v>629</v>
      </c>
      <c r="B6430" s="74">
        <v>2.97105</v>
      </c>
      <c r="J6430" s="6">
        <v>28</v>
      </c>
      <c r="K6430" s="6"/>
      <c r="L6430" s="6"/>
      <c r="M6430" s="6"/>
      <c r="N6430" s="6"/>
      <c r="O6430" s="6"/>
      <c r="P6430" s="6"/>
      <c r="Q6430" s="6"/>
      <c r="R6430" s="6"/>
      <c r="S6430" s="6"/>
      <c r="T6430" s="6"/>
      <c r="U6430" s="6"/>
      <c r="V6430" s="6"/>
    </row>
    <row r="6431" spans="1:22" ht="38.25" x14ac:dyDescent="0.25">
      <c r="A6431" s="109" t="s">
        <v>630</v>
      </c>
      <c r="B6431" s="78">
        <v>6.1999999999999998E-3</v>
      </c>
      <c r="J6431" s="6">
        <v>29</v>
      </c>
      <c r="K6431" s="6"/>
      <c r="L6431" s="6"/>
      <c r="M6431" s="6"/>
      <c r="N6431" s="6"/>
      <c r="O6431" s="6"/>
      <c r="P6431" s="6"/>
      <c r="Q6431" s="6"/>
      <c r="R6431" s="6"/>
      <c r="S6431" s="6"/>
      <c r="T6431" s="6"/>
      <c r="U6431" s="6"/>
      <c r="V6431" s="6"/>
    </row>
    <row r="6432" spans="1:22" ht="15.75" thickBot="1" x14ac:dyDescent="0.3">
      <c r="A6432" s="65"/>
      <c r="J6432" s="6">
        <v>30</v>
      </c>
      <c r="K6432" s="6"/>
      <c r="L6432" s="6"/>
      <c r="M6432" s="6"/>
      <c r="N6432" s="6"/>
      <c r="O6432" s="6"/>
      <c r="P6432" s="6"/>
      <c r="Q6432" s="6"/>
      <c r="R6432" s="6"/>
      <c r="S6432" s="6"/>
      <c r="T6432" s="6"/>
      <c r="U6432" s="6"/>
      <c r="V6432" s="6"/>
    </row>
    <row r="6433" spans="1:22" x14ac:dyDescent="0.25">
      <c r="A6433" s="254" t="s">
        <v>631</v>
      </c>
      <c r="B6433" s="255"/>
      <c r="C6433" s="255"/>
      <c r="D6433" s="255"/>
      <c r="J6433" s="6">
        <v>31</v>
      </c>
      <c r="K6433" s="6"/>
      <c r="L6433" s="6"/>
      <c r="M6433" s="6"/>
      <c r="N6433" s="6"/>
      <c r="O6433" s="6"/>
      <c r="P6433" s="6"/>
      <c r="Q6433" s="6"/>
      <c r="R6433" s="6"/>
      <c r="S6433" s="6"/>
      <c r="T6433" s="6"/>
      <c r="U6433" s="6"/>
      <c r="V6433" s="6"/>
    </row>
    <row r="6434" spans="1:22" x14ac:dyDescent="0.25">
      <c r="A6434" s="262" t="s">
        <v>632</v>
      </c>
      <c r="B6434" s="263"/>
      <c r="C6434" s="263"/>
      <c r="D6434" s="263"/>
      <c r="J6434" s="6">
        <v>32</v>
      </c>
      <c r="K6434" s="6"/>
      <c r="L6434" s="6"/>
      <c r="M6434" s="6"/>
      <c r="N6434" s="6"/>
      <c r="O6434" s="6"/>
      <c r="P6434" s="6"/>
      <c r="Q6434" s="6"/>
      <c r="R6434" s="6"/>
      <c r="S6434" s="6"/>
      <c r="T6434" s="6"/>
      <c r="U6434" s="6"/>
      <c r="V6434" s="6"/>
    </row>
    <row r="6435" spans="1:22" ht="15.75" thickBot="1" x14ac:dyDescent="0.3">
      <c r="A6435" s="256" t="s">
        <v>633</v>
      </c>
      <c r="B6435" s="257"/>
      <c r="C6435" s="257"/>
      <c r="D6435" s="257"/>
      <c r="J6435" s="6">
        <v>33</v>
      </c>
      <c r="K6435" s="6"/>
      <c r="L6435" s="6"/>
      <c r="M6435" s="6"/>
      <c r="N6435" s="6"/>
      <c r="O6435" s="6"/>
      <c r="P6435" s="6"/>
      <c r="Q6435" s="6"/>
      <c r="R6435" s="6"/>
      <c r="S6435" s="6"/>
      <c r="T6435" s="6"/>
      <c r="U6435" s="6"/>
      <c r="V6435" s="6"/>
    </row>
    <row r="6436" spans="1:22" ht="27" thickBot="1" x14ac:dyDescent="0.3">
      <c r="A6436" s="98" t="s">
        <v>634</v>
      </c>
      <c r="B6436" s="83" t="s">
        <v>635</v>
      </c>
      <c r="C6436" s="83" t="s">
        <v>566</v>
      </c>
      <c r="D6436" s="85" t="s">
        <v>592</v>
      </c>
      <c r="K6436" s="121" t="s">
        <v>1123</v>
      </c>
      <c r="L6436" s="121" t="s">
        <v>1124</v>
      </c>
      <c r="M6436" s="121" t="str">
        <f>A6422</f>
        <v>Prueba del rango estudentizado de Tukey (HSD) para P1FSCM3</v>
      </c>
      <c r="N6436" s="120"/>
      <c r="S6436" s="122" t="str">
        <f>K6436</f>
        <v>Factor</v>
      </c>
      <c r="T6436" s="122" t="str">
        <f>L6436</f>
        <v>Nivel</v>
      </c>
      <c r="U6436" s="114"/>
      <c r="V6436" s="123"/>
    </row>
    <row r="6437" spans="1:22" ht="16.5" thickBot="1" x14ac:dyDescent="0.3">
      <c r="A6437" s="99" t="s">
        <v>592</v>
      </c>
      <c r="B6437" s="68">
        <v>9.2499999999999999E-2</v>
      </c>
      <c r="C6437" s="68">
        <v>16</v>
      </c>
      <c r="D6437" s="86" t="s">
        <v>47</v>
      </c>
      <c r="J6437" s="6"/>
      <c r="K6437" s="228" t="s">
        <v>1125</v>
      </c>
      <c r="L6437" s="124" t="str">
        <f>D6437</f>
        <v>Sin</v>
      </c>
      <c r="M6437" s="125">
        <f>B6437</f>
        <v>9.2499999999999999E-2</v>
      </c>
      <c r="N6437" s="125" t="str">
        <f>A6437</f>
        <v>A</v>
      </c>
      <c r="S6437" s="230" t="str">
        <f>K6437</f>
        <v>Enmienda (A)</v>
      </c>
      <c r="T6437" s="126" t="str">
        <f>L6437</f>
        <v>Sin</v>
      </c>
      <c r="U6437" s="127">
        <f>M6437</f>
        <v>9.2499999999999999E-2</v>
      </c>
      <c r="V6437" s="128" t="str">
        <f>N6437</f>
        <v>A</v>
      </c>
    </row>
    <row r="6438" spans="1:22" ht="16.5" thickBot="1" x14ac:dyDescent="0.3">
      <c r="A6438" s="99" t="s">
        <v>592</v>
      </c>
      <c r="B6438" s="68"/>
      <c r="C6438" s="68"/>
      <c r="D6438" s="86"/>
      <c r="J6438" s="6"/>
      <c r="K6438" s="229"/>
      <c r="L6438" s="124" t="str">
        <f>D6439</f>
        <v>Con</v>
      </c>
      <c r="M6438" s="125">
        <f>B6439</f>
        <v>8.9374999999999996E-2</v>
      </c>
      <c r="N6438" s="125" t="str">
        <f>A6439</f>
        <v>A</v>
      </c>
      <c r="S6438" s="227"/>
      <c r="T6438" s="129" t="str">
        <f>L6438</f>
        <v>Con</v>
      </c>
      <c r="U6438" s="130">
        <f>M6438</f>
        <v>8.9374999999999996E-2</v>
      </c>
      <c r="V6438" s="131" t="str">
        <f>N6438</f>
        <v>A</v>
      </c>
    </row>
    <row r="6439" spans="1:22" x14ac:dyDescent="0.25">
      <c r="A6439" s="100" t="s">
        <v>592</v>
      </c>
      <c r="B6439" s="77">
        <v>8.9374999999999996E-2</v>
      </c>
      <c r="C6439" s="77">
        <v>16</v>
      </c>
      <c r="D6439" s="87" t="s">
        <v>45</v>
      </c>
      <c r="J6439" s="6">
        <v>1</v>
      </c>
      <c r="K6439" s="6"/>
      <c r="L6439" s="6"/>
      <c r="M6439" s="6"/>
      <c r="N6439" s="6"/>
      <c r="O6439" s="6"/>
      <c r="P6439" s="6"/>
      <c r="Q6439" s="6"/>
      <c r="R6439" s="6"/>
      <c r="S6439" s="6"/>
      <c r="T6439" s="6"/>
      <c r="U6439" s="6"/>
      <c r="V6439" s="6"/>
    </row>
    <row r="6440" spans="1:22" x14ac:dyDescent="0.25">
      <c r="A6440" s="79"/>
      <c r="J6440" s="6">
        <v>2</v>
      </c>
      <c r="K6440" s="6"/>
      <c r="L6440" s="6"/>
      <c r="M6440" s="6"/>
      <c r="N6440" s="6"/>
      <c r="O6440" s="6"/>
      <c r="P6440" s="6"/>
      <c r="Q6440" s="6"/>
      <c r="R6440" s="6"/>
      <c r="S6440" s="6"/>
      <c r="T6440" s="6"/>
      <c r="U6440" s="6"/>
      <c r="V6440" s="6"/>
    </row>
    <row r="6441" spans="1:22" x14ac:dyDescent="0.25">
      <c r="A6441" s="79"/>
      <c r="J6441" s="6">
        <v>3</v>
      </c>
      <c r="K6441" s="6"/>
      <c r="L6441" s="6"/>
      <c r="M6441" s="6"/>
      <c r="N6441" s="6"/>
      <c r="O6441" s="6"/>
      <c r="P6441" s="6"/>
      <c r="Q6441" s="6"/>
      <c r="R6441" s="6"/>
      <c r="S6441" s="6"/>
      <c r="T6441" s="6"/>
      <c r="U6441" s="6"/>
      <c r="V6441" s="6"/>
    </row>
    <row r="6442" spans="1:22" x14ac:dyDescent="0.25">
      <c r="J6442" s="6">
        <v>4</v>
      </c>
      <c r="K6442" s="6"/>
      <c r="L6442" s="6"/>
      <c r="M6442" s="6"/>
      <c r="N6442" s="6"/>
      <c r="O6442" s="6"/>
      <c r="P6442" s="6"/>
      <c r="Q6442" s="6"/>
      <c r="R6442" s="6"/>
      <c r="S6442" s="6"/>
      <c r="T6442" s="6"/>
      <c r="U6442" s="6"/>
      <c r="V6442" s="6"/>
    </row>
    <row r="6443" spans="1:22" x14ac:dyDescent="0.25">
      <c r="A6443" s="80"/>
      <c r="J6443" s="6">
        <v>5</v>
      </c>
      <c r="K6443" s="6"/>
      <c r="L6443" s="6"/>
      <c r="M6443" s="6"/>
      <c r="N6443" s="6"/>
      <c r="O6443" s="6"/>
      <c r="P6443" s="6"/>
      <c r="Q6443" s="6"/>
      <c r="R6443" s="6"/>
      <c r="S6443" s="6"/>
      <c r="T6443" s="6"/>
      <c r="U6443" s="6"/>
      <c r="V6443" s="6"/>
    </row>
    <row r="6444" spans="1:22" ht="31.5" x14ac:dyDescent="0.25">
      <c r="A6444" s="64" t="s">
        <v>590</v>
      </c>
      <c r="J6444" s="6">
        <v>6</v>
      </c>
      <c r="K6444" s="6"/>
      <c r="L6444" s="6"/>
      <c r="M6444" s="6"/>
      <c r="N6444" s="6"/>
      <c r="O6444" s="6"/>
      <c r="P6444" s="6"/>
      <c r="Q6444" s="6"/>
      <c r="R6444" s="6"/>
      <c r="S6444" s="6"/>
      <c r="T6444" s="6"/>
      <c r="U6444" s="6"/>
      <c r="V6444" s="6"/>
    </row>
    <row r="6445" spans="1:22" x14ac:dyDescent="0.25">
      <c r="A6445" s="79"/>
      <c r="J6445" s="6">
        <v>7</v>
      </c>
      <c r="K6445" s="6"/>
      <c r="L6445" s="6"/>
      <c r="M6445" s="6"/>
      <c r="N6445" s="6"/>
      <c r="O6445" s="6"/>
      <c r="P6445" s="6"/>
      <c r="Q6445" s="6"/>
      <c r="R6445" s="6"/>
      <c r="S6445" s="6"/>
      <c r="T6445" s="6"/>
      <c r="U6445" s="6"/>
      <c r="V6445" s="6"/>
    </row>
    <row r="6446" spans="1:22" ht="25.5" x14ac:dyDescent="0.25">
      <c r="A6446" s="81" t="s">
        <v>595</v>
      </c>
      <c r="J6446" s="6">
        <v>8</v>
      </c>
      <c r="K6446" s="6"/>
      <c r="L6446" s="6"/>
      <c r="M6446" s="6"/>
      <c r="N6446" s="6"/>
      <c r="O6446" s="6"/>
      <c r="P6446" s="6"/>
      <c r="Q6446" s="6"/>
      <c r="R6446" s="6"/>
      <c r="S6446" s="6"/>
      <c r="T6446" s="6"/>
      <c r="U6446" s="6"/>
      <c r="V6446" s="6"/>
    </row>
    <row r="6447" spans="1:22" x14ac:dyDescent="0.25">
      <c r="A6447" s="81"/>
      <c r="J6447" s="6">
        <v>9</v>
      </c>
      <c r="K6447" s="6"/>
      <c r="L6447" s="6"/>
      <c r="M6447" s="6"/>
      <c r="N6447" s="6"/>
      <c r="O6447" s="6"/>
      <c r="P6447" s="6"/>
      <c r="Q6447" s="6"/>
      <c r="R6447" s="6"/>
      <c r="S6447" s="6"/>
      <c r="T6447" s="6"/>
      <c r="U6447" s="6"/>
      <c r="V6447" s="6"/>
    </row>
    <row r="6448" spans="1:22" x14ac:dyDescent="0.25">
      <c r="A6448" s="65"/>
      <c r="J6448" s="6">
        <v>10</v>
      </c>
      <c r="K6448" s="6"/>
      <c r="L6448" s="6"/>
      <c r="M6448" s="6"/>
      <c r="N6448" s="6"/>
      <c r="O6448" s="6"/>
      <c r="P6448" s="6"/>
      <c r="Q6448" s="6"/>
      <c r="R6448" s="6"/>
      <c r="S6448" s="6"/>
      <c r="T6448" s="6"/>
      <c r="U6448" s="6"/>
      <c r="V6448" s="6"/>
    </row>
    <row r="6449" spans="1:22" x14ac:dyDescent="0.25">
      <c r="A6449" s="65"/>
      <c r="J6449" s="6">
        <v>11</v>
      </c>
      <c r="K6449" s="6"/>
      <c r="L6449" s="6"/>
      <c r="M6449" s="6"/>
      <c r="N6449" s="6"/>
      <c r="O6449" s="6"/>
      <c r="P6449" s="6"/>
      <c r="Q6449" s="6"/>
      <c r="R6449" s="6"/>
      <c r="S6449" s="6"/>
      <c r="T6449" s="6"/>
      <c r="U6449" s="6"/>
      <c r="V6449" s="6"/>
    </row>
    <row r="6450" spans="1:22" x14ac:dyDescent="0.25">
      <c r="A6450" s="79"/>
      <c r="J6450" s="6">
        <v>12</v>
      </c>
      <c r="K6450" s="6"/>
      <c r="L6450" s="6"/>
      <c r="M6450" s="6"/>
      <c r="N6450" s="6"/>
      <c r="O6450" s="6"/>
      <c r="P6450" s="6"/>
      <c r="Q6450" s="6"/>
      <c r="R6450" s="6"/>
      <c r="S6450" s="6"/>
      <c r="T6450" s="6"/>
      <c r="U6450" s="6"/>
      <c r="V6450" s="6"/>
    </row>
    <row r="6451" spans="1:22" x14ac:dyDescent="0.25">
      <c r="A6451" s="79"/>
      <c r="J6451" s="6">
        <v>13</v>
      </c>
      <c r="K6451" s="6"/>
      <c r="L6451" s="6"/>
      <c r="M6451" s="6"/>
      <c r="N6451" s="6"/>
      <c r="O6451" s="6"/>
      <c r="P6451" s="6"/>
      <c r="Q6451" s="6"/>
      <c r="R6451" s="6"/>
      <c r="S6451" s="6"/>
      <c r="T6451" s="6"/>
      <c r="U6451" s="6"/>
      <c r="V6451" s="6"/>
    </row>
    <row r="6452" spans="1:22" x14ac:dyDescent="0.25">
      <c r="J6452" s="6">
        <v>14</v>
      </c>
      <c r="K6452" s="6"/>
      <c r="L6452" s="6"/>
      <c r="M6452" s="6"/>
      <c r="N6452" s="6"/>
      <c r="O6452" s="6"/>
      <c r="P6452" s="6"/>
      <c r="Q6452" s="6"/>
      <c r="R6452" s="6"/>
      <c r="S6452" s="6"/>
      <c r="T6452" s="6"/>
      <c r="U6452" s="6"/>
      <c r="V6452" s="6"/>
    </row>
    <row r="6453" spans="1:22" x14ac:dyDescent="0.25">
      <c r="A6453" s="80"/>
      <c r="J6453" s="6">
        <v>15</v>
      </c>
      <c r="K6453" s="6"/>
      <c r="L6453" s="6"/>
      <c r="M6453" s="6"/>
      <c r="N6453" s="6"/>
      <c r="O6453" s="6"/>
      <c r="P6453" s="6"/>
      <c r="Q6453" s="6"/>
      <c r="R6453" s="6"/>
      <c r="S6453" s="6"/>
      <c r="T6453" s="6"/>
      <c r="U6453" s="6"/>
      <c r="V6453" s="6"/>
    </row>
    <row r="6454" spans="1:22" ht="31.5" x14ac:dyDescent="0.25">
      <c r="A6454" s="64" t="s">
        <v>590</v>
      </c>
      <c r="J6454" s="6">
        <v>16</v>
      </c>
      <c r="K6454" s="6"/>
      <c r="L6454" s="6"/>
      <c r="M6454" s="6"/>
      <c r="N6454" s="6"/>
      <c r="O6454" s="6"/>
      <c r="P6454" s="6"/>
      <c r="Q6454" s="6"/>
      <c r="R6454" s="6"/>
      <c r="S6454" s="6"/>
      <c r="T6454" s="6"/>
      <c r="U6454" s="6"/>
      <c r="V6454" s="6"/>
    </row>
    <row r="6455" spans="1:22" x14ac:dyDescent="0.25">
      <c r="A6455" s="79"/>
      <c r="J6455" s="6">
        <v>17</v>
      </c>
      <c r="K6455" s="6"/>
      <c r="L6455" s="6"/>
      <c r="M6455" s="6"/>
      <c r="N6455" s="6"/>
      <c r="O6455" s="6"/>
      <c r="P6455" s="6"/>
      <c r="Q6455" s="6"/>
      <c r="R6455" s="6"/>
      <c r="S6455" s="6"/>
      <c r="T6455" s="6"/>
      <c r="U6455" s="6"/>
      <c r="V6455" s="6"/>
    </row>
    <row r="6456" spans="1:22" ht="25.5" x14ac:dyDescent="0.25">
      <c r="A6456" s="81" t="s">
        <v>595</v>
      </c>
      <c r="J6456" s="6">
        <v>18</v>
      </c>
      <c r="K6456" s="6"/>
      <c r="L6456" s="6"/>
      <c r="M6456" s="6"/>
      <c r="N6456" s="6"/>
      <c r="O6456" s="6"/>
      <c r="P6456" s="6"/>
      <c r="Q6456" s="6"/>
      <c r="R6456" s="6"/>
      <c r="S6456" s="6"/>
      <c r="T6456" s="6"/>
      <c r="U6456" s="6"/>
      <c r="V6456" s="6"/>
    </row>
    <row r="6457" spans="1:22" x14ac:dyDescent="0.25">
      <c r="A6457" s="81"/>
      <c r="J6457" s="6">
        <v>19</v>
      </c>
      <c r="K6457" s="6"/>
      <c r="L6457" s="6"/>
      <c r="M6457" s="6"/>
      <c r="N6457" s="6"/>
      <c r="O6457" s="6"/>
      <c r="P6457" s="6"/>
      <c r="Q6457" s="6"/>
      <c r="R6457" s="6"/>
      <c r="S6457" s="6"/>
      <c r="T6457" s="6"/>
      <c r="U6457" s="6"/>
      <c r="V6457" s="6"/>
    </row>
    <row r="6458" spans="1:22" ht="89.25" x14ac:dyDescent="0.25">
      <c r="A6458" s="81" t="s">
        <v>980</v>
      </c>
      <c r="J6458" s="6">
        <v>20</v>
      </c>
      <c r="K6458" s="6"/>
      <c r="L6458" s="6"/>
      <c r="M6458" s="6"/>
      <c r="N6458" s="6"/>
      <c r="O6458" s="6"/>
      <c r="P6458" s="6"/>
      <c r="Q6458" s="6"/>
      <c r="R6458" s="6"/>
      <c r="S6458" s="6"/>
      <c r="T6458" s="6"/>
      <c r="U6458" s="6"/>
      <c r="V6458" s="6"/>
    </row>
    <row r="6459" spans="1:22" x14ac:dyDescent="0.25">
      <c r="A6459" s="65"/>
      <c r="J6459" s="6">
        <v>21</v>
      </c>
      <c r="K6459" s="6"/>
      <c r="L6459" s="6"/>
      <c r="M6459" s="6"/>
      <c r="N6459" s="6"/>
      <c r="O6459" s="6"/>
      <c r="P6459" s="6"/>
      <c r="Q6459" s="6"/>
      <c r="R6459" s="6"/>
      <c r="S6459" s="6"/>
      <c r="T6459" s="6"/>
      <c r="U6459" s="6"/>
      <c r="V6459" s="6"/>
    </row>
    <row r="6460" spans="1:22" x14ac:dyDescent="0.25">
      <c r="A6460" s="65"/>
      <c r="J6460" s="6">
        <v>22</v>
      </c>
      <c r="K6460" s="6"/>
      <c r="L6460" s="6"/>
      <c r="M6460" s="6"/>
      <c r="N6460" s="6"/>
      <c r="O6460" s="6"/>
      <c r="P6460" s="6"/>
      <c r="Q6460" s="6"/>
      <c r="R6460" s="6"/>
      <c r="S6460" s="6"/>
      <c r="T6460" s="6"/>
      <c r="U6460" s="6"/>
      <c r="V6460" s="6"/>
    </row>
    <row r="6461" spans="1:22" ht="140.25" x14ac:dyDescent="0.25">
      <c r="A6461" s="96" t="s">
        <v>624</v>
      </c>
      <c r="B6461" s="97" t="s">
        <v>625</v>
      </c>
      <c r="J6461" s="6">
        <v>23</v>
      </c>
      <c r="K6461" s="6"/>
      <c r="L6461" s="6"/>
      <c r="M6461" s="6"/>
      <c r="N6461" s="6"/>
      <c r="O6461" s="6"/>
      <c r="P6461" s="6"/>
      <c r="Q6461" s="6"/>
      <c r="R6461" s="6"/>
      <c r="S6461" s="6"/>
      <c r="T6461" s="6"/>
      <c r="U6461" s="6"/>
      <c r="V6461" s="6"/>
    </row>
    <row r="6462" spans="1:22" ht="15.75" thickBot="1" x14ac:dyDescent="0.3">
      <c r="A6462" s="65"/>
      <c r="J6462" s="6">
        <v>24</v>
      </c>
      <c r="K6462" s="6"/>
      <c r="L6462" s="6"/>
      <c r="M6462" s="6"/>
      <c r="N6462" s="6"/>
      <c r="O6462" s="6"/>
      <c r="P6462" s="6"/>
      <c r="Q6462" s="6"/>
      <c r="R6462" s="6"/>
      <c r="S6462" s="6"/>
      <c r="T6462" s="6"/>
      <c r="U6462" s="6"/>
      <c r="V6462" s="6"/>
    </row>
    <row r="6463" spans="1:22" ht="15.75" thickBot="1" x14ac:dyDescent="0.3">
      <c r="A6463" s="88" t="s">
        <v>626</v>
      </c>
      <c r="B6463" s="89">
        <v>0.05</v>
      </c>
      <c r="J6463" s="6">
        <v>25</v>
      </c>
      <c r="K6463" s="6"/>
      <c r="L6463" s="6"/>
      <c r="M6463" s="6"/>
      <c r="N6463" s="6"/>
      <c r="O6463" s="6"/>
      <c r="P6463" s="6"/>
      <c r="Q6463" s="6"/>
      <c r="R6463" s="6"/>
      <c r="S6463" s="6"/>
      <c r="T6463" s="6"/>
      <c r="U6463" s="6"/>
      <c r="V6463" s="6"/>
    </row>
    <row r="6464" spans="1:22" ht="39" thickBot="1" x14ac:dyDescent="0.3">
      <c r="A6464" s="110" t="s">
        <v>627</v>
      </c>
      <c r="B6464" s="74">
        <v>18</v>
      </c>
      <c r="J6464" s="6">
        <v>26</v>
      </c>
      <c r="K6464" s="6"/>
      <c r="L6464" s="6"/>
      <c r="M6464" s="6"/>
      <c r="N6464" s="6"/>
      <c r="O6464" s="6"/>
      <c r="P6464" s="6"/>
      <c r="Q6464" s="6"/>
      <c r="R6464" s="6"/>
      <c r="S6464" s="6"/>
      <c r="T6464" s="6"/>
      <c r="U6464" s="6"/>
      <c r="V6464" s="6"/>
    </row>
    <row r="6465" spans="1:22" ht="39" thickBot="1" x14ac:dyDescent="0.3">
      <c r="A6465" s="110" t="s">
        <v>628</v>
      </c>
      <c r="B6465" s="74">
        <v>5.0000000000000002E-5</v>
      </c>
      <c r="J6465" s="6">
        <v>27</v>
      </c>
      <c r="K6465" s="6"/>
      <c r="L6465" s="6"/>
      <c r="M6465" s="6"/>
      <c r="N6465" s="6"/>
      <c r="O6465" s="6"/>
      <c r="P6465" s="6"/>
      <c r="Q6465" s="6"/>
      <c r="R6465" s="6"/>
      <c r="S6465" s="6"/>
      <c r="T6465" s="6"/>
      <c r="U6465" s="6"/>
      <c r="V6465" s="6"/>
    </row>
    <row r="6466" spans="1:22" ht="64.5" thickBot="1" x14ac:dyDescent="0.3">
      <c r="A6466" s="110" t="s">
        <v>629</v>
      </c>
      <c r="B6466" s="74">
        <v>2.97105</v>
      </c>
      <c r="J6466" s="6">
        <v>28</v>
      </c>
      <c r="K6466" s="6"/>
      <c r="L6466" s="6"/>
      <c r="M6466" s="6"/>
      <c r="N6466" s="6"/>
      <c r="O6466" s="6"/>
      <c r="P6466" s="6"/>
      <c r="Q6466" s="6"/>
      <c r="R6466" s="6"/>
      <c r="S6466" s="6"/>
      <c r="T6466" s="6"/>
      <c r="U6466" s="6"/>
      <c r="V6466" s="6"/>
    </row>
    <row r="6467" spans="1:22" ht="38.25" x14ac:dyDescent="0.25">
      <c r="A6467" s="109" t="s">
        <v>630</v>
      </c>
      <c r="B6467" s="78">
        <v>5.3E-3</v>
      </c>
      <c r="J6467" s="6">
        <v>29</v>
      </c>
      <c r="K6467" s="6"/>
      <c r="L6467" s="6"/>
      <c r="M6467" s="6"/>
      <c r="N6467" s="6"/>
      <c r="O6467" s="6"/>
      <c r="P6467" s="6"/>
      <c r="Q6467" s="6"/>
      <c r="R6467" s="6"/>
      <c r="S6467" s="6"/>
      <c r="T6467" s="6"/>
      <c r="U6467" s="6"/>
      <c r="V6467" s="6"/>
    </row>
    <row r="6468" spans="1:22" ht="15.75" thickBot="1" x14ac:dyDescent="0.3">
      <c r="A6468" s="65"/>
      <c r="J6468" s="6">
        <v>30</v>
      </c>
      <c r="K6468" s="6"/>
      <c r="L6468" s="6"/>
      <c r="M6468" s="6"/>
      <c r="N6468" s="6"/>
      <c r="O6468" s="6"/>
      <c r="P6468" s="6"/>
      <c r="Q6468" s="6"/>
      <c r="R6468" s="6"/>
      <c r="S6468" s="6"/>
      <c r="T6468" s="6"/>
      <c r="U6468" s="6"/>
      <c r="V6468" s="6"/>
    </row>
    <row r="6469" spans="1:22" x14ac:dyDescent="0.25">
      <c r="A6469" s="254" t="s">
        <v>631</v>
      </c>
      <c r="B6469" s="255"/>
      <c r="C6469" s="255"/>
      <c r="D6469" s="255"/>
      <c r="J6469" s="6">
        <v>31</v>
      </c>
      <c r="K6469" s="6"/>
      <c r="L6469" s="6"/>
      <c r="M6469" s="6"/>
      <c r="N6469" s="6"/>
      <c r="O6469" s="6"/>
      <c r="P6469" s="6"/>
      <c r="Q6469" s="6"/>
      <c r="R6469" s="6"/>
      <c r="S6469" s="6"/>
      <c r="T6469" s="6"/>
      <c r="U6469" s="6"/>
      <c r="V6469" s="6"/>
    </row>
    <row r="6470" spans="1:22" x14ac:dyDescent="0.25">
      <c r="A6470" s="262" t="s">
        <v>632</v>
      </c>
      <c r="B6470" s="263"/>
      <c r="C6470" s="263"/>
      <c r="D6470" s="263"/>
      <c r="J6470" s="6">
        <v>32</v>
      </c>
      <c r="K6470" s="6"/>
      <c r="L6470" s="6"/>
      <c r="M6470" s="6"/>
      <c r="N6470" s="6"/>
      <c r="O6470" s="6"/>
      <c r="P6470" s="6"/>
      <c r="Q6470" s="6"/>
      <c r="R6470" s="6"/>
      <c r="S6470" s="6"/>
      <c r="T6470" s="6"/>
      <c r="U6470" s="6"/>
      <c r="V6470" s="6"/>
    </row>
    <row r="6471" spans="1:22" ht="15.75" thickBot="1" x14ac:dyDescent="0.3">
      <c r="A6471" s="256" t="s">
        <v>633</v>
      </c>
      <c r="B6471" s="257"/>
      <c r="C6471" s="257"/>
      <c r="D6471" s="257"/>
      <c r="J6471" s="6">
        <v>33</v>
      </c>
      <c r="K6471" s="6"/>
      <c r="L6471" s="6"/>
      <c r="M6471" s="6"/>
      <c r="N6471" s="6"/>
      <c r="O6471" s="6"/>
      <c r="P6471" s="6"/>
      <c r="Q6471" s="6"/>
      <c r="R6471" s="6"/>
      <c r="S6471" s="6"/>
      <c r="T6471" s="6"/>
      <c r="U6471" s="6"/>
      <c r="V6471" s="6"/>
    </row>
    <row r="6472" spans="1:22" ht="27" thickBot="1" x14ac:dyDescent="0.3">
      <c r="A6472" s="98" t="s">
        <v>634</v>
      </c>
      <c r="B6472" s="83" t="s">
        <v>635</v>
      </c>
      <c r="C6472" s="83" t="s">
        <v>566</v>
      </c>
      <c r="D6472" s="85" t="s">
        <v>592</v>
      </c>
      <c r="K6472" s="121" t="s">
        <v>1123</v>
      </c>
      <c r="L6472" s="121" t="s">
        <v>1124</v>
      </c>
      <c r="M6472" s="121" t="str">
        <f>A6458</f>
        <v>Prueba del rango estudentizado de Tukey (HSD) para P1FSCM4</v>
      </c>
      <c r="N6472" s="120"/>
      <c r="S6472" s="122" t="str">
        <f>K6472</f>
        <v>Factor</v>
      </c>
      <c r="T6472" s="122" t="str">
        <f>L6472</f>
        <v>Nivel</v>
      </c>
      <c r="U6472" s="114"/>
      <c r="V6472" s="123"/>
    </row>
    <row r="6473" spans="1:22" ht="16.5" thickBot="1" x14ac:dyDescent="0.3">
      <c r="A6473" s="99" t="s">
        <v>592</v>
      </c>
      <c r="B6473" s="68">
        <v>9.1874999999999998E-2</v>
      </c>
      <c r="C6473" s="68">
        <v>16</v>
      </c>
      <c r="D6473" s="86" t="s">
        <v>45</v>
      </c>
      <c r="J6473" s="6"/>
      <c r="K6473" s="228" t="s">
        <v>1125</v>
      </c>
      <c r="L6473" s="124" t="str">
        <f>D6473</f>
        <v>Con</v>
      </c>
      <c r="M6473" s="125">
        <f>B6473</f>
        <v>9.1874999999999998E-2</v>
      </c>
      <c r="N6473" s="125" t="str">
        <f>A6473</f>
        <v>A</v>
      </c>
      <c r="S6473" s="230" t="str">
        <f>K6473</f>
        <v>Enmienda (A)</v>
      </c>
      <c r="T6473" s="126" t="str">
        <f>L6473</f>
        <v>Con</v>
      </c>
      <c r="U6473" s="127">
        <f>M6473</f>
        <v>9.1874999999999998E-2</v>
      </c>
      <c r="V6473" s="128" t="str">
        <f>N6473</f>
        <v>A</v>
      </c>
    </row>
    <row r="6474" spans="1:22" ht="16.5" thickBot="1" x14ac:dyDescent="0.3">
      <c r="A6474" s="99" t="s">
        <v>592</v>
      </c>
      <c r="B6474" s="68"/>
      <c r="C6474" s="68"/>
      <c r="D6474" s="86"/>
      <c r="J6474" s="6"/>
      <c r="K6474" s="229"/>
      <c r="L6474" s="124" t="str">
        <f>D6475</f>
        <v>Sin</v>
      </c>
      <c r="M6474" s="125">
        <f>B6475</f>
        <v>8.7499999999999994E-2</v>
      </c>
      <c r="N6474" s="125" t="str">
        <f>A6475</f>
        <v>A</v>
      </c>
      <c r="S6474" s="227"/>
      <c r="T6474" s="129" t="str">
        <f>L6474</f>
        <v>Sin</v>
      </c>
      <c r="U6474" s="130">
        <f>M6474</f>
        <v>8.7499999999999994E-2</v>
      </c>
      <c r="V6474" s="131" t="str">
        <f>N6474</f>
        <v>A</v>
      </c>
    </row>
    <row r="6475" spans="1:22" x14ac:dyDescent="0.25">
      <c r="A6475" s="100" t="s">
        <v>592</v>
      </c>
      <c r="B6475" s="77">
        <v>8.7499999999999994E-2</v>
      </c>
      <c r="C6475" s="77">
        <v>16</v>
      </c>
      <c r="D6475" s="87" t="s">
        <v>47</v>
      </c>
      <c r="J6475" s="6">
        <v>1</v>
      </c>
      <c r="K6475" s="6"/>
      <c r="L6475" s="6"/>
      <c r="M6475" s="6"/>
      <c r="N6475" s="6"/>
      <c r="O6475" s="6"/>
      <c r="P6475" s="6"/>
      <c r="Q6475" s="6"/>
      <c r="R6475" s="6"/>
      <c r="S6475" s="6"/>
      <c r="T6475" s="6"/>
      <c r="U6475" s="6"/>
      <c r="V6475" s="6"/>
    </row>
    <row r="6476" spans="1:22" x14ac:dyDescent="0.25">
      <c r="A6476" s="79"/>
      <c r="J6476" s="6">
        <v>2</v>
      </c>
      <c r="K6476" s="6"/>
      <c r="L6476" s="6"/>
      <c r="M6476" s="6"/>
      <c r="N6476" s="6"/>
      <c r="O6476" s="6"/>
      <c r="P6476" s="6"/>
      <c r="Q6476" s="6"/>
      <c r="R6476" s="6"/>
      <c r="S6476" s="6"/>
      <c r="T6476" s="6"/>
      <c r="U6476" s="6"/>
      <c r="V6476" s="6"/>
    </row>
    <row r="6477" spans="1:22" x14ac:dyDescent="0.25">
      <c r="A6477" s="79"/>
      <c r="J6477" s="6">
        <v>3</v>
      </c>
      <c r="K6477" s="6"/>
      <c r="L6477" s="6"/>
      <c r="M6477" s="6"/>
      <c r="N6477" s="6"/>
      <c r="O6477" s="6"/>
      <c r="P6477" s="6"/>
      <c r="Q6477" s="6"/>
      <c r="R6477" s="6"/>
      <c r="S6477" s="6"/>
      <c r="T6477" s="6"/>
      <c r="U6477" s="6"/>
      <c r="V6477" s="6"/>
    </row>
    <row r="6478" spans="1:22" x14ac:dyDescent="0.25">
      <c r="J6478" s="6">
        <v>4</v>
      </c>
      <c r="K6478" s="6"/>
      <c r="L6478" s="6"/>
      <c r="M6478" s="6"/>
      <c r="N6478" s="6"/>
      <c r="O6478" s="6"/>
      <c r="P6478" s="6"/>
      <c r="Q6478" s="6"/>
      <c r="R6478" s="6"/>
      <c r="S6478" s="6"/>
      <c r="T6478" s="6"/>
      <c r="U6478" s="6"/>
      <c r="V6478" s="6"/>
    </row>
    <row r="6479" spans="1:22" x14ac:dyDescent="0.25">
      <c r="A6479" s="80"/>
      <c r="J6479" s="6">
        <v>5</v>
      </c>
      <c r="K6479" s="6"/>
      <c r="L6479" s="6"/>
      <c r="M6479" s="6"/>
      <c r="N6479" s="6"/>
      <c r="O6479" s="6"/>
      <c r="P6479" s="6"/>
      <c r="Q6479" s="6"/>
      <c r="R6479" s="6"/>
      <c r="S6479" s="6"/>
      <c r="T6479" s="6"/>
      <c r="U6479" s="6"/>
      <c r="V6479" s="6"/>
    </row>
    <row r="6480" spans="1:22" ht="31.5" x14ac:dyDescent="0.25">
      <c r="A6480" s="64" t="s">
        <v>590</v>
      </c>
      <c r="J6480" s="6">
        <v>6</v>
      </c>
      <c r="K6480" s="6"/>
      <c r="L6480" s="6"/>
      <c r="M6480" s="6"/>
      <c r="N6480" s="6"/>
      <c r="O6480" s="6"/>
      <c r="P6480" s="6"/>
      <c r="Q6480" s="6"/>
      <c r="R6480" s="6"/>
      <c r="S6480" s="6"/>
      <c r="T6480" s="6"/>
      <c r="U6480" s="6"/>
      <c r="V6480" s="6"/>
    </row>
    <row r="6481" spans="1:22" x14ac:dyDescent="0.25">
      <c r="A6481" s="79"/>
      <c r="J6481" s="6">
        <v>7</v>
      </c>
      <c r="K6481" s="6"/>
      <c r="L6481" s="6"/>
      <c r="M6481" s="6"/>
      <c r="N6481" s="6"/>
      <c r="O6481" s="6"/>
      <c r="P6481" s="6"/>
      <c r="Q6481" s="6"/>
      <c r="R6481" s="6"/>
      <c r="S6481" s="6"/>
      <c r="T6481" s="6"/>
      <c r="U6481" s="6"/>
      <c r="V6481" s="6"/>
    </row>
    <row r="6482" spans="1:22" ht="25.5" x14ac:dyDescent="0.25">
      <c r="A6482" s="81" t="s">
        <v>595</v>
      </c>
      <c r="J6482" s="6">
        <v>8</v>
      </c>
      <c r="K6482" s="6"/>
      <c r="L6482" s="6"/>
      <c r="M6482" s="6"/>
      <c r="N6482" s="6"/>
      <c r="O6482" s="6"/>
      <c r="P6482" s="6"/>
      <c r="Q6482" s="6"/>
      <c r="R6482" s="6"/>
      <c r="S6482" s="6"/>
      <c r="T6482" s="6"/>
      <c r="U6482" s="6"/>
      <c r="V6482" s="6"/>
    </row>
    <row r="6483" spans="1:22" x14ac:dyDescent="0.25">
      <c r="A6483" s="81"/>
      <c r="J6483" s="6">
        <v>9</v>
      </c>
      <c r="K6483" s="6"/>
      <c r="L6483" s="6"/>
      <c r="M6483" s="6"/>
      <c r="N6483" s="6"/>
      <c r="O6483" s="6"/>
      <c r="P6483" s="6"/>
      <c r="Q6483" s="6"/>
      <c r="R6483" s="6"/>
      <c r="S6483" s="6"/>
      <c r="T6483" s="6"/>
      <c r="U6483" s="6"/>
      <c r="V6483" s="6"/>
    </row>
    <row r="6484" spans="1:22" x14ac:dyDescent="0.25">
      <c r="A6484" s="65"/>
      <c r="J6484" s="6">
        <v>10</v>
      </c>
      <c r="K6484" s="6"/>
      <c r="L6484" s="6"/>
      <c r="M6484" s="6"/>
      <c r="N6484" s="6"/>
      <c r="O6484" s="6"/>
      <c r="P6484" s="6"/>
      <c r="Q6484" s="6"/>
      <c r="R6484" s="6"/>
      <c r="S6484" s="6"/>
      <c r="T6484" s="6"/>
      <c r="U6484" s="6"/>
      <c r="V6484" s="6"/>
    </row>
    <row r="6485" spans="1:22" x14ac:dyDescent="0.25">
      <c r="A6485" s="65"/>
      <c r="J6485" s="6">
        <v>11</v>
      </c>
      <c r="K6485" s="6"/>
      <c r="L6485" s="6"/>
      <c r="M6485" s="6"/>
      <c r="N6485" s="6"/>
      <c r="O6485" s="6"/>
      <c r="P6485" s="6"/>
      <c r="Q6485" s="6"/>
      <c r="R6485" s="6"/>
      <c r="S6485" s="6"/>
      <c r="T6485" s="6"/>
      <c r="U6485" s="6"/>
      <c r="V6485" s="6"/>
    </row>
    <row r="6486" spans="1:22" x14ac:dyDescent="0.25">
      <c r="A6486" s="79"/>
      <c r="J6486" s="6">
        <v>12</v>
      </c>
      <c r="K6486" s="6"/>
      <c r="L6486" s="6"/>
      <c r="M6486" s="6"/>
      <c r="N6486" s="6"/>
      <c r="O6486" s="6"/>
      <c r="P6486" s="6"/>
      <c r="Q6486" s="6"/>
      <c r="R6486" s="6"/>
      <c r="S6486" s="6"/>
      <c r="T6486" s="6"/>
      <c r="U6486" s="6"/>
      <c r="V6486" s="6"/>
    </row>
    <row r="6487" spans="1:22" x14ac:dyDescent="0.25">
      <c r="A6487" s="79"/>
      <c r="J6487" s="6">
        <v>13</v>
      </c>
      <c r="K6487" s="6"/>
      <c r="L6487" s="6"/>
      <c r="M6487" s="6"/>
      <c r="N6487" s="6"/>
      <c r="O6487" s="6"/>
      <c r="P6487" s="6"/>
      <c r="Q6487" s="6"/>
      <c r="R6487" s="6"/>
      <c r="S6487" s="6"/>
      <c r="T6487" s="6"/>
      <c r="U6487" s="6"/>
      <c r="V6487" s="6"/>
    </row>
    <row r="6488" spans="1:22" x14ac:dyDescent="0.25">
      <c r="J6488" s="6">
        <v>14</v>
      </c>
      <c r="K6488" s="6"/>
      <c r="L6488" s="6"/>
      <c r="M6488" s="6"/>
      <c r="N6488" s="6"/>
      <c r="O6488" s="6"/>
      <c r="P6488" s="6"/>
      <c r="Q6488" s="6"/>
      <c r="R6488" s="6"/>
      <c r="S6488" s="6"/>
      <c r="T6488" s="6"/>
      <c r="U6488" s="6"/>
      <c r="V6488" s="6"/>
    </row>
    <row r="6489" spans="1:22" x14ac:dyDescent="0.25">
      <c r="A6489" s="80"/>
      <c r="J6489" s="6">
        <v>15</v>
      </c>
      <c r="K6489" s="6"/>
      <c r="L6489" s="6"/>
      <c r="M6489" s="6"/>
      <c r="N6489" s="6"/>
      <c r="O6489" s="6"/>
      <c r="P6489" s="6"/>
      <c r="Q6489" s="6"/>
      <c r="R6489" s="6"/>
      <c r="S6489" s="6"/>
      <c r="T6489" s="6"/>
      <c r="U6489" s="6"/>
      <c r="V6489" s="6"/>
    </row>
    <row r="6490" spans="1:22" ht="31.5" x14ac:dyDescent="0.25">
      <c r="A6490" s="64" t="s">
        <v>590</v>
      </c>
      <c r="J6490" s="6">
        <v>16</v>
      </c>
      <c r="K6490" s="6"/>
      <c r="L6490" s="6"/>
      <c r="M6490" s="6"/>
      <c r="N6490" s="6"/>
      <c r="O6490" s="6"/>
      <c r="P6490" s="6"/>
      <c r="Q6490" s="6"/>
      <c r="R6490" s="6"/>
      <c r="S6490" s="6"/>
      <c r="T6490" s="6"/>
      <c r="U6490" s="6"/>
      <c r="V6490" s="6"/>
    </row>
    <row r="6491" spans="1:22" x14ac:dyDescent="0.25">
      <c r="A6491" s="79"/>
      <c r="J6491" s="6">
        <v>17</v>
      </c>
      <c r="K6491" s="6"/>
      <c r="L6491" s="6"/>
      <c r="M6491" s="6"/>
      <c r="N6491" s="6"/>
      <c r="O6491" s="6"/>
      <c r="P6491" s="6"/>
      <c r="Q6491" s="6"/>
      <c r="R6491" s="6"/>
      <c r="S6491" s="6"/>
      <c r="T6491" s="6"/>
      <c r="U6491" s="6"/>
      <c r="V6491" s="6"/>
    </row>
    <row r="6492" spans="1:22" ht="25.5" x14ac:dyDescent="0.25">
      <c r="A6492" s="81" t="s">
        <v>595</v>
      </c>
      <c r="J6492" s="6">
        <v>18</v>
      </c>
      <c r="K6492" s="6"/>
      <c r="L6492" s="6"/>
      <c r="M6492" s="6"/>
      <c r="N6492" s="6"/>
      <c r="O6492" s="6"/>
      <c r="P6492" s="6"/>
      <c r="Q6492" s="6"/>
      <c r="R6492" s="6"/>
      <c r="S6492" s="6"/>
      <c r="T6492" s="6"/>
      <c r="U6492" s="6"/>
      <c r="V6492" s="6"/>
    </row>
    <row r="6493" spans="1:22" x14ac:dyDescent="0.25">
      <c r="A6493" s="81"/>
      <c r="J6493" s="6">
        <v>19</v>
      </c>
      <c r="K6493" s="6"/>
      <c r="L6493" s="6"/>
      <c r="M6493" s="6"/>
      <c r="N6493" s="6"/>
      <c r="O6493" s="6"/>
      <c r="P6493" s="6"/>
      <c r="Q6493" s="6"/>
      <c r="R6493" s="6"/>
      <c r="S6493" s="6"/>
      <c r="T6493" s="6"/>
      <c r="U6493" s="6"/>
      <c r="V6493" s="6"/>
    </row>
    <row r="6494" spans="1:22" ht="89.25" x14ac:dyDescent="0.25">
      <c r="A6494" s="81" t="s">
        <v>981</v>
      </c>
      <c r="J6494" s="6">
        <v>20</v>
      </c>
      <c r="K6494" s="6"/>
      <c r="L6494" s="6"/>
      <c r="M6494" s="6"/>
      <c r="N6494" s="6"/>
      <c r="O6494" s="6"/>
      <c r="P6494" s="6"/>
      <c r="Q6494" s="6"/>
      <c r="R6494" s="6"/>
      <c r="S6494" s="6"/>
      <c r="T6494" s="6"/>
      <c r="U6494" s="6"/>
      <c r="V6494" s="6"/>
    </row>
    <row r="6495" spans="1:22" x14ac:dyDescent="0.25">
      <c r="A6495" s="65"/>
      <c r="J6495" s="6">
        <v>21</v>
      </c>
      <c r="K6495" s="6"/>
      <c r="L6495" s="6"/>
      <c r="M6495" s="6"/>
      <c r="N6495" s="6"/>
      <c r="O6495" s="6"/>
      <c r="P6495" s="6"/>
      <c r="Q6495" s="6"/>
      <c r="R6495" s="6"/>
      <c r="S6495" s="6"/>
      <c r="T6495" s="6"/>
      <c r="U6495" s="6"/>
      <c r="V6495" s="6"/>
    </row>
    <row r="6496" spans="1:22" x14ac:dyDescent="0.25">
      <c r="A6496" s="65"/>
      <c r="J6496" s="6">
        <v>22</v>
      </c>
      <c r="K6496" s="6"/>
      <c r="L6496" s="6"/>
      <c r="M6496" s="6"/>
      <c r="N6496" s="6"/>
      <c r="O6496" s="6"/>
      <c r="P6496" s="6"/>
      <c r="Q6496" s="6"/>
      <c r="R6496" s="6"/>
      <c r="S6496" s="6"/>
      <c r="T6496" s="6"/>
      <c r="U6496" s="6"/>
      <c r="V6496" s="6"/>
    </row>
    <row r="6497" spans="1:22" ht="140.25" x14ac:dyDescent="0.25">
      <c r="A6497" s="96" t="s">
        <v>624</v>
      </c>
      <c r="B6497" s="97" t="s">
        <v>625</v>
      </c>
      <c r="J6497" s="6">
        <v>23</v>
      </c>
      <c r="K6497" s="6"/>
      <c r="L6497" s="6"/>
      <c r="M6497" s="6"/>
      <c r="N6497" s="6"/>
      <c r="O6497" s="6"/>
      <c r="P6497" s="6"/>
      <c r="Q6497" s="6"/>
      <c r="R6497" s="6"/>
      <c r="S6497" s="6"/>
      <c r="T6497" s="6"/>
      <c r="U6497" s="6"/>
      <c r="V6497" s="6"/>
    </row>
    <row r="6498" spans="1:22" ht="15.75" thickBot="1" x14ac:dyDescent="0.3">
      <c r="A6498" s="65"/>
      <c r="J6498" s="6">
        <v>24</v>
      </c>
      <c r="K6498" s="6"/>
      <c r="L6498" s="6"/>
      <c r="M6498" s="6"/>
      <c r="N6498" s="6"/>
      <c r="O6498" s="6"/>
      <c r="P6498" s="6"/>
      <c r="Q6498" s="6"/>
      <c r="R6498" s="6"/>
      <c r="S6498" s="6"/>
      <c r="T6498" s="6"/>
      <c r="U6498" s="6"/>
      <c r="V6498" s="6"/>
    </row>
    <row r="6499" spans="1:22" ht="15.75" thickBot="1" x14ac:dyDescent="0.3">
      <c r="A6499" s="88" t="s">
        <v>626</v>
      </c>
      <c r="B6499" s="89">
        <v>0.05</v>
      </c>
      <c r="J6499" s="6">
        <v>25</v>
      </c>
      <c r="K6499" s="6"/>
      <c r="L6499" s="6"/>
      <c r="M6499" s="6"/>
      <c r="N6499" s="6"/>
      <c r="O6499" s="6"/>
      <c r="P6499" s="6"/>
      <c r="Q6499" s="6"/>
      <c r="R6499" s="6"/>
      <c r="S6499" s="6"/>
      <c r="T6499" s="6"/>
      <c r="U6499" s="6"/>
      <c r="V6499" s="6"/>
    </row>
    <row r="6500" spans="1:22" ht="39" thickBot="1" x14ac:dyDescent="0.3">
      <c r="A6500" s="110" t="s">
        <v>627</v>
      </c>
      <c r="B6500" s="74">
        <v>18</v>
      </c>
      <c r="J6500" s="6">
        <v>26</v>
      </c>
      <c r="K6500" s="6"/>
      <c r="L6500" s="6"/>
      <c r="M6500" s="6"/>
      <c r="N6500" s="6"/>
      <c r="O6500" s="6"/>
      <c r="P6500" s="6"/>
      <c r="Q6500" s="6"/>
      <c r="R6500" s="6"/>
      <c r="S6500" s="6"/>
      <c r="T6500" s="6"/>
      <c r="U6500" s="6"/>
      <c r="V6500" s="6"/>
    </row>
    <row r="6501" spans="1:22" ht="39" thickBot="1" x14ac:dyDescent="0.3">
      <c r="A6501" s="110" t="s">
        <v>628</v>
      </c>
      <c r="B6501" s="74">
        <v>2.7E-4</v>
      </c>
      <c r="J6501" s="6">
        <v>27</v>
      </c>
      <c r="K6501" s="6"/>
      <c r="L6501" s="6"/>
      <c r="M6501" s="6"/>
      <c r="N6501" s="6"/>
      <c r="O6501" s="6"/>
      <c r="P6501" s="6"/>
      <c r="Q6501" s="6"/>
      <c r="R6501" s="6"/>
      <c r="S6501" s="6"/>
      <c r="T6501" s="6"/>
      <c r="U6501" s="6"/>
      <c r="V6501" s="6"/>
    </row>
    <row r="6502" spans="1:22" ht="64.5" thickBot="1" x14ac:dyDescent="0.3">
      <c r="A6502" s="110" t="s">
        <v>629</v>
      </c>
      <c r="B6502" s="74">
        <v>2.97105</v>
      </c>
      <c r="J6502" s="6">
        <v>28</v>
      </c>
      <c r="K6502" s="6"/>
      <c r="L6502" s="6"/>
      <c r="M6502" s="6"/>
      <c r="N6502" s="6"/>
      <c r="O6502" s="6"/>
      <c r="P6502" s="6"/>
      <c r="Q6502" s="6"/>
      <c r="R6502" s="6"/>
      <c r="S6502" s="6"/>
      <c r="T6502" s="6"/>
      <c r="U6502" s="6"/>
      <c r="V6502" s="6"/>
    </row>
    <row r="6503" spans="1:22" ht="38.25" x14ac:dyDescent="0.25">
      <c r="A6503" s="109" t="s">
        <v>630</v>
      </c>
      <c r="B6503" s="78">
        <v>1.2200000000000001E-2</v>
      </c>
      <c r="J6503" s="6">
        <v>29</v>
      </c>
      <c r="K6503" s="6"/>
      <c r="L6503" s="6"/>
      <c r="M6503" s="6"/>
      <c r="N6503" s="6"/>
      <c r="O6503" s="6"/>
      <c r="P6503" s="6"/>
      <c r="Q6503" s="6"/>
      <c r="R6503" s="6"/>
      <c r="S6503" s="6"/>
      <c r="T6503" s="6"/>
      <c r="U6503" s="6"/>
      <c r="V6503" s="6"/>
    </row>
    <row r="6504" spans="1:22" ht="15.75" thickBot="1" x14ac:dyDescent="0.3">
      <c r="A6504" s="65"/>
      <c r="J6504" s="6">
        <v>30</v>
      </c>
      <c r="K6504" s="6"/>
      <c r="L6504" s="6"/>
      <c r="M6504" s="6"/>
      <c r="N6504" s="6"/>
      <c r="O6504" s="6"/>
      <c r="P6504" s="6"/>
      <c r="Q6504" s="6"/>
      <c r="R6504" s="6"/>
      <c r="S6504" s="6"/>
      <c r="T6504" s="6"/>
      <c r="U6504" s="6"/>
      <c r="V6504" s="6"/>
    </row>
    <row r="6505" spans="1:22" x14ac:dyDescent="0.25">
      <c r="A6505" s="254" t="s">
        <v>631</v>
      </c>
      <c r="B6505" s="255"/>
      <c r="C6505" s="255"/>
      <c r="D6505" s="255"/>
      <c r="J6505" s="6">
        <v>31</v>
      </c>
      <c r="K6505" s="6"/>
      <c r="L6505" s="6"/>
      <c r="M6505" s="6"/>
      <c r="N6505" s="6"/>
      <c r="O6505" s="6"/>
      <c r="P6505" s="6"/>
      <c r="Q6505" s="6"/>
      <c r="R6505" s="6"/>
      <c r="S6505" s="6"/>
      <c r="T6505" s="6"/>
      <c r="U6505" s="6"/>
      <c r="V6505" s="6"/>
    </row>
    <row r="6506" spans="1:22" x14ac:dyDescent="0.25">
      <c r="A6506" s="262" t="s">
        <v>632</v>
      </c>
      <c r="B6506" s="263"/>
      <c r="C6506" s="263"/>
      <c r="D6506" s="263"/>
      <c r="J6506" s="6">
        <v>32</v>
      </c>
      <c r="K6506" s="6"/>
      <c r="L6506" s="6"/>
      <c r="M6506" s="6"/>
      <c r="N6506" s="6"/>
      <c r="O6506" s="6"/>
      <c r="P6506" s="6"/>
      <c r="Q6506" s="6"/>
      <c r="R6506" s="6"/>
      <c r="S6506" s="6"/>
      <c r="T6506" s="6"/>
      <c r="U6506" s="6"/>
      <c r="V6506" s="6"/>
    </row>
    <row r="6507" spans="1:22" ht="15.75" thickBot="1" x14ac:dyDescent="0.3">
      <c r="A6507" s="256" t="s">
        <v>633</v>
      </c>
      <c r="B6507" s="257"/>
      <c r="C6507" s="257"/>
      <c r="D6507" s="257"/>
      <c r="J6507" s="6">
        <v>33</v>
      </c>
      <c r="K6507" s="6"/>
      <c r="L6507" s="6"/>
      <c r="M6507" s="6"/>
      <c r="N6507" s="6"/>
      <c r="O6507" s="6"/>
      <c r="P6507" s="6"/>
      <c r="Q6507" s="6"/>
      <c r="R6507" s="6"/>
      <c r="S6507" s="6"/>
      <c r="T6507" s="6"/>
      <c r="U6507" s="6"/>
      <c r="V6507" s="6"/>
    </row>
    <row r="6508" spans="1:22" ht="27" thickBot="1" x14ac:dyDescent="0.3">
      <c r="A6508" s="98" t="s">
        <v>634</v>
      </c>
      <c r="B6508" s="83" t="s">
        <v>635</v>
      </c>
      <c r="C6508" s="83" t="s">
        <v>566</v>
      </c>
      <c r="D6508" s="85" t="s">
        <v>592</v>
      </c>
      <c r="K6508" s="121" t="s">
        <v>1123</v>
      </c>
      <c r="L6508" s="121" t="s">
        <v>1124</v>
      </c>
      <c r="M6508" s="121" t="str">
        <f>A6494</f>
        <v>Prueba del rango estudentizado de Tukey (HSD) para P1FSCM5</v>
      </c>
      <c r="N6508" s="120"/>
      <c r="S6508" s="122" t="str">
        <f>K6508</f>
        <v>Factor</v>
      </c>
      <c r="T6508" s="122" t="str">
        <f>L6508</f>
        <v>Nivel</v>
      </c>
      <c r="U6508" s="114"/>
      <c r="V6508" s="123"/>
    </row>
    <row r="6509" spans="1:22" ht="16.5" thickBot="1" x14ac:dyDescent="0.3">
      <c r="A6509" s="99" t="s">
        <v>592</v>
      </c>
      <c r="B6509" s="68">
        <v>8.9374999999999996E-2</v>
      </c>
      <c r="C6509" s="68">
        <v>16</v>
      </c>
      <c r="D6509" s="86" t="s">
        <v>45</v>
      </c>
      <c r="J6509" s="6"/>
      <c r="K6509" s="228" t="s">
        <v>1125</v>
      </c>
      <c r="L6509" s="124" t="str">
        <f>D6509</f>
        <v>Con</v>
      </c>
      <c r="M6509" s="125">
        <f>B6509</f>
        <v>8.9374999999999996E-2</v>
      </c>
      <c r="N6509" s="125" t="str">
        <f>A6509</f>
        <v>A</v>
      </c>
      <c r="S6509" s="230" t="str">
        <f>K6509</f>
        <v>Enmienda (A)</v>
      </c>
      <c r="T6509" s="126" t="str">
        <f>L6509</f>
        <v>Con</v>
      </c>
      <c r="U6509" s="127">
        <f>M6509</f>
        <v>8.9374999999999996E-2</v>
      </c>
      <c r="V6509" s="128" t="str">
        <f>N6509</f>
        <v>A</v>
      </c>
    </row>
    <row r="6510" spans="1:22" ht="16.5" thickBot="1" x14ac:dyDescent="0.3">
      <c r="A6510" s="99"/>
      <c r="B6510" s="68"/>
      <c r="C6510" s="68"/>
      <c r="D6510" s="86"/>
      <c r="J6510" s="6"/>
      <c r="K6510" s="229"/>
      <c r="L6510" s="124" t="str">
        <f>D6511</f>
        <v>Sin</v>
      </c>
      <c r="M6510" s="125">
        <f>B6511</f>
        <v>7.6874999999999999E-2</v>
      </c>
      <c r="N6510" s="125" t="str">
        <f>A6511</f>
        <v>B</v>
      </c>
      <c r="S6510" s="227"/>
      <c r="T6510" s="129" t="str">
        <f>L6510</f>
        <v>Sin</v>
      </c>
      <c r="U6510" s="130">
        <f>M6510</f>
        <v>7.6874999999999999E-2</v>
      </c>
      <c r="V6510" s="131" t="str">
        <f>N6510</f>
        <v>B</v>
      </c>
    </row>
    <row r="6511" spans="1:22" x14ac:dyDescent="0.25">
      <c r="A6511" s="100" t="s">
        <v>593</v>
      </c>
      <c r="B6511" s="77">
        <v>7.6874999999999999E-2</v>
      </c>
      <c r="C6511" s="77">
        <v>16</v>
      </c>
      <c r="D6511" s="87" t="s">
        <v>47</v>
      </c>
      <c r="J6511" s="6">
        <v>1</v>
      </c>
      <c r="K6511" s="6"/>
      <c r="L6511" s="6"/>
      <c r="M6511" s="6"/>
      <c r="N6511" s="6"/>
      <c r="O6511" s="6"/>
      <c r="P6511" s="6"/>
      <c r="Q6511" s="6"/>
      <c r="R6511" s="6"/>
      <c r="S6511" s="6"/>
      <c r="T6511" s="6"/>
      <c r="U6511" s="6"/>
      <c r="V6511" s="6"/>
    </row>
    <row r="6512" spans="1:22" x14ac:dyDescent="0.25">
      <c r="A6512" s="79"/>
      <c r="J6512" s="6">
        <v>2</v>
      </c>
      <c r="K6512" s="6"/>
      <c r="L6512" s="6"/>
      <c r="M6512" s="6"/>
      <c r="N6512" s="6"/>
      <c r="O6512" s="6"/>
      <c r="P6512" s="6"/>
      <c r="Q6512" s="6"/>
      <c r="R6512" s="6"/>
      <c r="S6512" s="6"/>
      <c r="T6512" s="6"/>
      <c r="U6512" s="6"/>
      <c r="V6512" s="6"/>
    </row>
    <row r="6513" spans="1:22" x14ac:dyDescent="0.25">
      <c r="A6513" s="79"/>
      <c r="J6513" s="6">
        <v>3</v>
      </c>
      <c r="K6513" s="6"/>
      <c r="L6513" s="6"/>
      <c r="M6513" s="6"/>
      <c r="N6513" s="6"/>
      <c r="O6513" s="6"/>
      <c r="P6513" s="6"/>
      <c r="Q6513" s="6"/>
      <c r="R6513" s="6"/>
      <c r="S6513" s="6"/>
      <c r="T6513" s="6"/>
      <c r="U6513" s="6"/>
      <c r="V6513" s="6"/>
    </row>
    <row r="6514" spans="1:22" x14ac:dyDescent="0.25">
      <c r="J6514" s="6">
        <v>4</v>
      </c>
      <c r="K6514" s="6"/>
      <c r="L6514" s="6"/>
      <c r="M6514" s="6"/>
      <c r="N6514" s="6"/>
      <c r="O6514" s="6"/>
      <c r="P6514" s="6"/>
      <c r="Q6514" s="6"/>
      <c r="R6514" s="6"/>
      <c r="S6514" s="6"/>
      <c r="T6514" s="6"/>
      <c r="U6514" s="6"/>
      <c r="V6514" s="6"/>
    </row>
    <row r="6515" spans="1:22" x14ac:dyDescent="0.25">
      <c r="A6515" s="80"/>
      <c r="J6515" s="6">
        <v>5</v>
      </c>
      <c r="K6515" s="6"/>
      <c r="L6515" s="6"/>
      <c r="M6515" s="6"/>
      <c r="N6515" s="6"/>
      <c r="O6515" s="6"/>
      <c r="P6515" s="6"/>
      <c r="Q6515" s="6"/>
      <c r="R6515" s="6"/>
      <c r="S6515" s="6"/>
      <c r="T6515" s="6"/>
      <c r="U6515" s="6"/>
      <c r="V6515" s="6"/>
    </row>
    <row r="6516" spans="1:22" ht="31.5" x14ac:dyDescent="0.25">
      <c r="A6516" s="64" t="s">
        <v>590</v>
      </c>
      <c r="J6516" s="6">
        <v>6</v>
      </c>
      <c r="K6516" s="6"/>
      <c r="L6516" s="6"/>
      <c r="M6516" s="6"/>
      <c r="N6516" s="6"/>
      <c r="O6516" s="6"/>
      <c r="P6516" s="6"/>
      <c r="Q6516" s="6"/>
      <c r="R6516" s="6"/>
      <c r="S6516" s="6"/>
      <c r="T6516" s="6"/>
      <c r="U6516" s="6"/>
      <c r="V6516" s="6"/>
    </row>
    <row r="6517" spans="1:22" x14ac:dyDescent="0.25">
      <c r="A6517" s="79"/>
      <c r="J6517" s="6">
        <v>7</v>
      </c>
      <c r="K6517" s="6"/>
      <c r="L6517" s="6"/>
      <c r="M6517" s="6"/>
      <c r="N6517" s="6"/>
      <c r="O6517" s="6"/>
      <c r="P6517" s="6"/>
      <c r="Q6517" s="6"/>
      <c r="R6517" s="6"/>
      <c r="S6517" s="6"/>
      <c r="T6517" s="6"/>
      <c r="U6517" s="6"/>
      <c r="V6517" s="6"/>
    </row>
    <row r="6518" spans="1:22" ht="25.5" x14ac:dyDescent="0.25">
      <c r="A6518" s="81" t="s">
        <v>595</v>
      </c>
      <c r="J6518" s="6">
        <v>8</v>
      </c>
      <c r="K6518" s="6"/>
      <c r="L6518" s="6"/>
      <c r="M6518" s="6"/>
      <c r="N6518" s="6"/>
      <c r="O6518" s="6"/>
      <c r="P6518" s="6"/>
      <c r="Q6518" s="6"/>
      <c r="R6518" s="6"/>
      <c r="S6518" s="6"/>
      <c r="T6518" s="6"/>
      <c r="U6518" s="6"/>
      <c r="V6518" s="6"/>
    </row>
    <row r="6519" spans="1:22" x14ac:dyDescent="0.25">
      <c r="A6519" s="81"/>
      <c r="J6519" s="6">
        <v>9</v>
      </c>
      <c r="K6519" s="6"/>
      <c r="L6519" s="6"/>
      <c r="M6519" s="6"/>
      <c r="N6519" s="6"/>
      <c r="O6519" s="6"/>
      <c r="P6519" s="6"/>
      <c r="Q6519" s="6"/>
      <c r="R6519" s="6"/>
      <c r="S6519" s="6"/>
      <c r="T6519" s="6"/>
      <c r="U6519" s="6"/>
      <c r="V6519" s="6"/>
    </row>
    <row r="6520" spans="1:22" x14ac:dyDescent="0.25">
      <c r="A6520" s="65"/>
      <c r="J6520" s="6">
        <v>10</v>
      </c>
      <c r="K6520" s="6"/>
      <c r="L6520" s="6"/>
      <c r="M6520" s="6"/>
      <c r="N6520" s="6"/>
      <c r="O6520" s="6"/>
      <c r="P6520" s="6"/>
      <c r="Q6520" s="6"/>
      <c r="R6520" s="6"/>
      <c r="S6520" s="6"/>
      <c r="T6520" s="6"/>
      <c r="U6520" s="6"/>
      <c r="V6520" s="6"/>
    </row>
    <row r="6521" spans="1:22" x14ac:dyDescent="0.25">
      <c r="A6521" s="65"/>
      <c r="J6521" s="6">
        <v>11</v>
      </c>
      <c r="K6521" s="6"/>
      <c r="L6521" s="6"/>
      <c r="M6521" s="6"/>
      <c r="N6521" s="6"/>
      <c r="O6521" s="6"/>
      <c r="P6521" s="6"/>
      <c r="Q6521" s="6"/>
      <c r="R6521" s="6"/>
      <c r="S6521" s="6"/>
      <c r="T6521" s="6"/>
      <c r="U6521" s="6"/>
      <c r="V6521" s="6"/>
    </row>
    <row r="6522" spans="1:22" x14ac:dyDescent="0.25">
      <c r="A6522" s="79"/>
      <c r="J6522" s="6">
        <v>12</v>
      </c>
      <c r="K6522" s="6"/>
      <c r="L6522" s="6"/>
      <c r="M6522" s="6"/>
      <c r="N6522" s="6"/>
      <c r="O6522" s="6"/>
      <c r="P6522" s="6"/>
      <c r="Q6522" s="6"/>
      <c r="R6522" s="6"/>
      <c r="S6522" s="6"/>
      <c r="T6522" s="6"/>
      <c r="U6522" s="6"/>
      <c r="V6522" s="6"/>
    </row>
    <row r="6523" spans="1:22" x14ac:dyDescent="0.25">
      <c r="A6523" s="79"/>
      <c r="J6523" s="6">
        <v>13</v>
      </c>
      <c r="K6523" s="6"/>
      <c r="L6523" s="6"/>
      <c r="M6523" s="6"/>
      <c r="N6523" s="6"/>
      <c r="O6523" s="6"/>
      <c r="P6523" s="6"/>
      <c r="Q6523" s="6"/>
      <c r="R6523" s="6"/>
      <c r="S6523" s="6"/>
      <c r="T6523" s="6"/>
      <c r="U6523" s="6"/>
      <c r="V6523" s="6"/>
    </row>
    <row r="6524" spans="1:22" x14ac:dyDescent="0.25">
      <c r="J6524" s="6">
        <v>14</v>
      </c>
      <c r="K6524" s="6"/>
      <c r="L6524" s="6"/>
      <c r="M6524" s="6"/>
      <c r="N6524" s="6"/>
      <c r="O6524" s="6"/>
      <c r="P6524" s="6"/>
      <c r="Q6524" s="6"/>
      <c r="R6524" s="6"/>
      <c r="S6524" s="6"/>
      <c r="T6524" s="6"/>
      <c r="U6524" s="6"/>
      <c r="V6524" s="6"/>
    </row>
    <row r="6525" spans="1:22" x14ac:dyDescent="0.25">
      <c r="A6525" s="80"/>
      <c r="J6525" s="6">
        <v>15</v>
      </c>
      <c r="K6525" s="6"/>
      <c r="L6525" s="6"/>
      <c r="M6525" s="6"/>
      <c r="N6525" s="6"/>
      <c r="O6525" s="6"/>
      <c r="P6525" s="6"/>
      <c r="Q6525" s="6"/>
      <c r="R6525" s="6"/>
      <c r="S6525" s="6"/>
      <c r="T6525" s="6"/>
      <c r="U6525" s="6"/>
      <c r="V6525" s="6"/>
    </row>
    <row r="6526" spans="1:22" ht="31.5" x14ac:dyDescent="0.25">
      <c r="A6526" s="64" t="s">
        <v>590</v>
      </c>
      <c r="J6526" s="6">
        <v>16</v>
      </c>
      <c r="K6526" s="6"/>
      <c r="L6526" s="6"/>
      <c r="M6526" s="6"/>
      <c r="N6526" s="6"/>
      <c r="O6526" s="6"/>
      <c r="P6526" s="6"/>
      <c r="Q6526" s="6"/>
      <c r="R6526" s="6"/>
      <c r="S6526" s="6"/>
      <c r="T6526" s="6"/>
      <c r="U6526" s="6"/>
      <c r="V6526" s="6"/>
    </row>
    <row r="6527" spans="1:22" x14ac:dyDescent="0.25">
      <c r="A6527" s="79"/>
      <c r="J6527" s="6">
        <v>17</v>
      </c>
      <c r="K6527" s="6"/>
      <c r="L6527" s="6"/>
      <c r="M6527" s="6"/>
      <c r="N6527" s="6"/>
      <c r="O6527" s="6"/>
      <c r="P6527" s="6"/>
      <c r="Q6527" s="6"/>
      <c r="R6527" s="6"/>
      <c r="S6527" s="6"/>
      <c r="T6527" s="6"/>
      <c r="U6527" s="6"/>
      <c r="V6527" s="6"/>
    </row>
    <row r="6528" spans="1:22" ht="25.5" x14ac:dyDescent="0.25">
      <c r="A6528" s="81" t="s">
        <v>595</v>
      </c>
      <c r="J6528" s="6">
        <v>18</v>
      </c>
      <c r="K6528" s="6"/>
      <c r="L6528" s="6"/>
      <c r="M6528" s="6"/>
      <c r="N6528" s="6"/>
      <c r="O6528" s="6"/>
      <c r="P6528" s="6"/>
      <c r="Q6528" s="6"/>
      <c r="R6528" s="6"/>
      <c r="S6528" s="6"/>
      <c r="T6528" s="6"/>
      <c r="U6528" s="6"/>
      <c r="V6528" s="6"/>
    </row>
    <row r="6529" spans="1:22" x14ac:dyDescent="0.25">
      <c r="A6529" s="81"/>
      <c r="J6529" s="6">
        <v>19</v>
      </c>
      <c r="K6529" s="6"/>
      <c r="L6529" s="6"/>
      <c r="M6529" s="6"/>
      <c r="N6529" s="6"/>
      <c r="O6529" s="6"/>
      <c r="P6529" s="6"/>
      <c r="Q6529" s="6"/>
      <c r="R6529" s="6"/>
      <c r="S6529" s="6"/>
      <c r="T6529" s="6"/>
      <c r="U6529" s="6"/>
      <c r="V6529" s="6"/>
    </row>
    <row r="6530" spans="1:22" ht="89.25" x14ac:dyDescent="0.25">
      <c r="A6530" s="81" t="s">
        <v>982</v>
      </c>
      <c r="J6530" s="6">
        <v>20</v>
      </c>
      <c r="K6530" s="6"/>
      <c r="L6530" s="6"/>
      <c r="M6530" s="6"/>
      <c r="N6530" s="6"/>
      <c r="O6530" s="6"/>
      <c r="P6530" s="6"/>
      <c r="Q6530" s="6"/>
      <c r="R6530" s="6"/>
      <c r="S6530" s="6"/>
      <c r="T6530" s="6"/>
      <c r="U6530" s="6"/>
      <c r="V6530" s="6"/>
    </row>
    <row r="6531" spans="1:22" x14ac:dyDescent="0.25">
      <c r="A6531" s="65"/>
      <c r="J6531" s="6">
        <v>21</v>
      </c>
      <c r="K6531" s="6"/>
      <c r="L6531" s="6"/>
      <c r="M6531" s="6"/>
      <c r="N6531" s="6"/>
      <c r="O6531" s="6"/>
      <c r="P6531" s="6"/>
      <c r="Q6531" s="6"/>
      <c r="R6531" s="6"/>
      <c r="S6531" s="6"/>
      <c r="T6531" s="6"/>
      <c r="U6531" s="6"/>
      <c r="V6531" s="6"/>
    </row>
    <row r="6532" spans="1:22" x14ac:dyDescent="0.25">
      <c r="A6532" s="65"/>
      <c r="J6532" s="6">
        <v>22</v>
      </c>
      <c r="K6532" s="6"/>
      <c r="L6532" s="6"/>
      <c r="M6532" s="6"/>
      <c r="N6532" s="6"/>
      <c r="O6532" s="6"/>
      <c r="P6532" s="6"/>
      <c r="Q6532" s="6"/>
      <c r="R6532" s="6"/>
      <c r="S6532" s="6"/>
      <c r="T6532" s="6"/>
      <c r="U6532" s="6"/>
      <c r="V6532" s="6"/>
    </row>
    <row r="6533" spans="1:22" ht="140.25" x14ac:dyDescent="0.25">
      <c r="A6533" s="96" t="s">
        <v>624</v>
      </c>
      <c r="B6533" s="97" t="s">
        <v>625</v>
      </c>
      <c r="J6533" s="6">
        <v>23</v>
      </c>
      <c r="K6533" s="6"/>
      <c r="L6533" s="6"/>
      <c r="M6533" s="6"/>
      <c r="N6533" s="6"/>
      <c r="O6533" s="6"/>
      <c r="P6533" s="6"/>
      <c r="Q6533" s="6"/>
      <c r="R6533" s="6"/>
      <c r="S6533" s="6"/>
      <c r="T6533" s="6"/>
      <c r="U6533" s="6"/>
      <c r="V6533" s="6"/>
    </row>
    <row r="6534" spans="1:22" ht="15.75" thickBot="1" x14ac:dyDescent="0.3">
      <c r="A6534" s="65"/>
      <c r="J6534" s="6">
        <v>24</v>
      </c>
      <c r="K6534" s="6"/>
      <c r="L6534" s="6"/>
      <c r="M6534" s="6"/>
      <c r="N6534" s="6"/>
      <c r="O6534" s="6"/>
      <c r="P6534" s="6"/>
      <c r="Q6534" s="6"/>
      <c r="R6534" s="6"/>
      <c r="S6534" s="6"/>
      <c r="T6534" s="6"/>
      <c r="U6534" s="6"/>
      <c r="V6534" s="6"/>
    </row>
    <row r="6535" spans="1:22" ht="15.75" thickBot="1" x14ac:dyDescent="0.3">
      <c r="A6535" s="88" t="s">
        <v>626</v>
      </c>
      <c r="B6535" s="89">
        <v>0.05</v>
      </c>
      <c r="J6535" s="6">
        <v>25</v>
      </c>
      <c r="K6535" s="6"/>
      <c r="L6535" s="6"/>
      <c r="M6535" s="6"/>
      <c r="N6535" s="6"/>
      <c r="O6535" s="6"/>
      <c r="P6535" s="6"/>
      <c r="Q6535" s="6"/>
      <c r="R6535" s="6"/>
      <c r="S6535" s="6"/>
      <c r="T6535" s="6"/>
      <c r="U6535" s="6"/>
      <c r="V6535" s="6"/>
    </row>
    <row r="6536" spans="1:22" ht="39" thickBot="1" x14ac:dyDescent="0.3">
      <c r="A6536" s="110" t="s">
        <v>627</v>
      </c>
      <c r="B6536" s="74">
        <v>18</v>
      </c>
      <c r="J6536" s="6">
        <v>26</v>
      </c>
      <c r="K6536" s="6"/>
      <c r="L6536" s="6"/>
      <c r="M6536" s="6"/>
      <c r="N6536" s="6"/>
      <c r="O6536" s="6"/>
      <c r="P6536" s="6"/>
      <c r="Q6536" s="6"/>
      <c r="R6536" s="6"/>
      <c r="S6536" s="6"/>
      <c r="T6536" s="6"/>
      <c r="U6536" s="6"/>
      <c r="V6536" s="6"/>
    </row>
    <row r="6537" spans="1:22" ht="39" thickBot="1" x14ac:dyDescent="0.3">
      <c r="A6537" s="110" t="s">
        <v>628</v>
      </c>
      <c r="B6537" s="74">
        <v>3.21E-4</v>
      </c>
      <c r="J6537" s="6">
        <v>27</v>
      </c>
      <c r="K6537" s="6"/>
      <c r="L6537" s="6"/>
      <c r="M6537" s="6"/>
      <c r="N6537" s="6"/>
      <c r="O6537" s="6"/>
      <c r="P6537" s="6"/>
      <c r="Q6537" s="6"/>
      <c r="R6537" s="6"/>
      <c r="S6537" s="6"/>
      <c r="T6537" s="6"/>
      <c r="U6537" s="6"/>
      <c r="V6537" s="6"/>
    </row>
    <row r="6538" spans="1:22" ht="64.5" thickBot="1" x14ac:dyDescent="0.3">
      <c r="A6538" s="110" t="s">
        <v>629</v>
      </c>
      <c r="B6538" s="74">
        <v>2.97105</v>
      </c>
      <c r="J6538" s="6">
        <v>28</v>
      </c>
      <c r="K6538" s="6"/>
      <c r="L6538" s="6"/>
      <c r="M6538" s="6"/>
      <c r="N6538" s="6"/>
      <c r="O6538" s="6"/>
      <c r="P6538" s="6"/>
      <c r="Q6538" s="6"/>
      <c r="R6538" s="6"/>
      <c r="S6538" s="6"/>
      <c r="T6538" s="6"/>
      <c r="U6538" s="6"/>
      <c r="V6538" s="6"/>
    </row>
    <row r="6539" spans="1:22" ht="38.25" x14ac:dyDescent="0.25">
      <c r="A6539" s="109" t="s">
        <v>630</v>
      </c>
      <c r="B6539" s="78">
        <v>1.3299999999999999E-2</v>
      </c>
      <c r="J6539" s="6">
        <v>29</v>
      </c>
      <c r="K6539" s="6"/>
      <c r="L6539" s="6"/>
      <c r="M6539" s="6"/>
      <c r="N6539" s="6"/>
      <c r="O6539" s="6"/>
      <c r="P6539" s="6"/>
      <c r="Q6539" s="6"/>
      <c r="R6539" s="6"/>
      <c r="S6539" s="6"/>
      <c r="T6539" s="6"/>
      <c r="U6539" s="6"/>
      <c r="V6539" s="6"/>
    </row>
    <row r="6540" spans="1:22" ht="15.75" thickBot="1" x14ac:dyDescent="0.3">
      <c r="A6540" s="65"/>
      <c r="J6540" s="6">
        <v>30</v>
      </c>
      <c r="K6540" s="6"/>
      <c r="L6540" s="6"/>
      <c r="M6540" s="6"/>
      <c r="N6540" s="6"/>
      <c r="O6540" s="6"/>
      <c r="P6540" s="6"/>
      <c r="Q6540" s="6"/>
      <c r="R6540" s="6"/>
      <c r="S6540" s="6"/>
      <c r="T6540" s="6"/>
      <c r="U6540" s="6"/>
      <c r="V6540" s="6"/>
    </row>
    <row r="6541" spans="1:22" x14ac:dyDescent="0.25">
      <c r="A6541" s="254" t="s">
        <v>631</v>
      </c>
      <c r="B6541" s="255"/>
      <c r="C6541" s="255"/>
      <c r="D6541" s="255"/>
      <c r="J6541" s="6">
        <v>31</v>
      </c>
      <c r="K6541" s="6"/>
      <c r="L6541" s="6"/>
      <c r="M6541" s="6"/>
      <c r="N6541" s="6"/>
      <c r="O6541" s="6"/>
      <c r="P6541" s="6"/>
      <c r="Q6541" s="6"/>
      <c r="R6541" s="6"/>
      <c r="S6541" s="6"/>
      <c r="T6541" s="6"/>
      <c r="U6541" s="6"/>
      <c r="V6541" s="6"/>
    </row>
    <row r="6542" spans="1:22" x14ac:dyDescent="0.25">
      <c r="A6542" s="262" t="s">
        <v>632</v>
      </c>
      <c r="B6542" s="263"/>
      <c r="C6542" s="263"/>
      <c r="D6542" s="263"/>
      <c r="J6542" s="6">
        <v>32</v>
      </c>
      <c r="K6542" s="6"/>
      <c r="L6542" s="6"/>
      <c r="M6542" s="6"/>
      <c r="N6542" s="6"/>
      <c r="O6542" s="6"/>
      <c r="P6542" s="6"/>
      <c r="Q6542" s="6"/>
      <c r="R6542" s="6"/>
      <c r="S6542" s="6"/>
      <c r="T6542" s="6"/>
      <c r="U6542" s="6"/>
      <c r="V6542" s="6"/>
    </row>
    <row r="6543" spans="1:22" ht="15.75" thickBot="1" x14ac:dyDescent="0.3">
      <c r="A6543" s="256" t="s">
        <v>633</v>
      </c>
      <c r="B6543" s="257"/>
      <c r="C6543" s="257"/>
      <c r="D6543" s="257"/>
      <c r="J6543" s="6">
        <v>33</v>
      </c>
      <c r="K6543" s="6"/>
      <c r="L6543" s="6"/>
      <c r="M6543" s="6"/>
      <c r="N6543" s="6"/>
      <c r="O6543" s="6"/>
      <c r="P6543" s="6"/>
      <c r="Q6543" s="6"/>
      <c r="R6543" s="6"/>
      <c r="S6543" s="6"/>
      <c r="T6543" s="6"/>
      <c r="U6543" s="6"/>
      <c r="V6543" s="6"/>
    </row>
    <row r="6544" spans="1:22" ht="27" thickBot="1" x14ac:dyDescent="0.3">
      <c r="A6544" s="98" t="s">
        <v>634</v>
      </c>
      <c r="B6544" s="83" t="s">
        <v>635</v>
      </c>
      <c r="C6544" s="83" t="s">
        <v>566</v>
      </c>
      <c r="D6544" s="85" t="s">
        <v>592</v>
      </c>
      <c r="K6544" s="121" t="s">
        <v>1123</v>
      </c>
      <c r="L6544" s="121" t="s">
        <v>1124</v>
      </c>
      <c r="M6544" s="121" t="str">
        <f>A6530</f>
        <v>Prueba del rango estudentizado de Tukey (HSD) para P1FSCM6</v>
      </c>
      <c r="N6544" s="120"/>
      <c r="S6544" s="122" t="str">
        <f>K6544</f>
        <v>Factor</v>
      </c>
      <c r="T6544" s="122" t="str">
        <f>L6544</f>
        <v>Nivel</v>
      </c>
      <c r="U6544" s="114"/>
      <c r="V6544" s="123"/>
    </row>
    <row r="6545" spans="1:22" ht="16.5" thickBot="1" x14ac:dyDescent="0.3">
      <c r="A6545" s="99" t="s">
        <v>592</v>
      </c>
      <c r="B6545" s="68">
        <v>8.8749999999999996E-2</v>
      </c>
      <c r="C6545" s="68">
        <v>16</v>
      </c>
      <c r="D6545" s="86" t="s">
        <v>45</v>
      </c>
      <c r="J6545" s="6"/>
      <c r="K6545" s="228" t="s">
        <v>1125</v>
      </c>
      <c r="L6545" s="124" t="str">
        <f>D6545</f>
        <v>Con</v>
      </c>
      <c r="M6545" s="125">
        <f>B6545</f>
        <v>8.8749999999999996E-2</v>
      </c>
      <c r="N6545" s="125" t="str">
        <f>A6545</f>
        <v>A</v>
      </c>
      <c r="S6545" s="230" t="str">
        <f>K6545</f>
        <v>Enmienda (A)</v>
      </c>
      <c r="T6545" s="126" t="str">
        <f>L6545</f>
        <v>Con</v>
      </c>
      <c r="U6545" s="127">
        <f>M6545</f>
        <v>8.8749999999999996E-2</v>
      </c>
      <c r="V6545" s="128" t="str">
        <f>N6545</f>
        <v>A</v>
      </c>
    </row>
    <row r="6546" spans="1:22" ht="16.5" thickBot="1" x14ac:dyDescent="0.3">
      <c r="A6546" s="99" t="s">
        <v>592</v>
      </c>
      <c r="B6546" s="68"/>
      <c r="C6546" s="68"/>
      <c r="D6546" s="86"/>
      <c r="J6546" s="6"/>
      <c r="K6546" s="229"/>
      <c r="L6546" s="124" t="str">
        <f>D6547</f>
        <v>Sin</v>
      </c>
      <c r="M6546" s="125">
        <f>B6547</f>
        <v>7.6874999999999999E-2</v>
      </c>
      <c r="N6546" s="125" t="str">
        <f>A6547</f>
        <v>A</v>
      </c>
      <c r="S6546" s="227"/>
      <c r="T6546" s="129" t="str">
        <f>L6546</f>
        <v>Sin</v>
      </c>
      <c r="U6546" s="130">
        <f>M6546</f>
        <v>7.6874999999999999E-2</v>
      </c>
      <c r="V6546" s="131" t="str">
        <f>N6546</f>
        <v>A</v>
      </c>
    </row>
    <row r="6547" spans="1:22" x14ac:dyDescent="0.25">
      <c r="A6547" s="100" t="s">
        <v>592</v>
      </c>
      <c r="B6547" s="77">
        <v>7.6874999999999999E-2</v>
      </c>
      <c r="C6547" s="77">
        <v>16</v>
      </c>
      <c r="D6547" s="87" t="s">
        <v>47</v>
      </c>
      <c r="J6547" s="6">
        <v>1</v>
      </c>
      <c r="K6547" s="6"/>
      <c r="L6547" s="6"/>
      <c r="M6547" s="6"/>
      <c r="N6547" s="6"/>
      <c r="O6547" s="6"/>
      <c r="P6547" s="6"/>
      <c r="Q6547" s="6"/>
      <c r="R6547" s="6"/>
      <c r="S6547" s="6"/>
      <c r="T6547" s="6"/>
      <c r="U6547" s="6"/>
      <c r="V6547" s="6"/>
    </row>
    <row r="6548" spans="1:22" x14ac:dyDescent="0.25">
      <c r="A6548" s="79"/>
      <c r="J6548" s="6">
        <v>2</v>
      </c>
      <c r="K6548" s="6"/>
      <c r="L6548" s="6"/>
      <c r="M6548" s="6"/>
      <c r="N6548" s="6"/>
      <c r="O6548" s="6"/>
      <c r="P6548" s="6"/>
      <c r="Q6548" s="6"/>
      <c r="R6548" s="6"/>
      <c r="S6548" s="6"/>
      <c r="T6548" s="6"/>
      <c r="U6548" s="6"/>
      <c r="V6548" s="6"/>
    </row>
    <row r="6549" spans="1:22" x14ac:dyDescent="0.25">
      <c r="A6549" s="79"/>
      <c r="J6549" s="6">
        <v>3</v>
      </c>
      <c r="K6549" s="6"/>
      <c r="L6549" s="6"/>
      <c r="M6549" s="6"/>
      <c r="N6549" s="6"/>
      <c r="O6549" s="6"/>
      <c r="P6549" s="6"/>
      <c r="Q6549" s="6"/>
      <c r="R6549" s="6"/>
      <c r="S6549" s="6"/>
      <c r="T6549" s="6"/>
      <c r="U6549" s="6"/>
      <c r="V6549" s="6"/>
    </row>
    <row r="6550" spans="1:22" x14ac:dyDescent="0.25">
      <c r="J6550" s="6">
        <v>4</v>
      </c>
      <c r="K6550" s="6"/>
      <c r="L6550" s="6"/>
      <c r="M6550" s="6"/>
      <c r="N6550" s="6"/>
      <c r="O6550" s="6"/>
      <c r="P6550" s="6"/>
      <c r="Q6550" s="6"/>
      <c r="R6550" s="6"/>
      <c r="S6550" s="6"/>
      <c r="T6550" s="6"/>
      <c r="U6550" s="6"/>
      <c r="V6550" s="6"/>
    </row>
    <row r="6551" spans="1:22" x14ac:dyDescent="0.25">
      <c r="A6551" s="80"/>
      <c r="J6551" s="6">
        <v>5</v>
      </c>
      <c r="K6551" s="6"/>
      <c r="L6551" s="6"/>
      <c r="M6551" s="6"/>
      <c r="N6551" s="6"/>
      <c r="O6551" s="6"/>
      <c r="P6551" s="6"/>
      <c r="Q6551" s="6"/>
      <c r="R6551" s="6"/>
      <c r="S6551" s="6"/>
      <c r="T6551" s="6"/>
      <c r="U6551" s="6"/>
      <c r="V6551" s="6"/>
    </row>
    <row r="6552" spans="1:22" ht="31.5" x14ac:dyDescent="0.25">
      <c r="A6552" s="64" t="s">
        <v>590</v>
      </c>
      <c r="J6552" s="6">
        <v>6</v>
      </c>
      <c r="K6552" s="6"/>
      <c r="L6552" s="6"/>
      <c r="M6552" s="6"/>
      <c r="N6552" s="6"/>
      <c r="O6552" s="6"/>
      <c r="P6552" s="6"/>
      <c r="Q6552" s="6"/>
      <c r="R6552" s="6"/>
      <c r="S6552" s="6"/>
      <c r="T6552" s="6"/>
      <c r="U6552" s="6"/>
      <c r="V6552" s="6"/>
    </row>
    <row r="6553" spans="1:22" x14ac:dyDescent="0.25">
      <c r="A6553" s="79"/>
      <c r="J6553" s="6">
        <v>7</v>
      </c>
      <c r="K6553" s="6"/>
      <c r="L6553" s="6"/>
      <c r="M6553" s="6"/>
      <c r="N6553" s="6"/>
      <c r="O6553" s="6"/>
      <c r="P6553" s="6"/>
      <c r="Q6553" s="6"/>
      <c r="R6553" s="6"/>
      <c r="S6553" s="6"/>
      <c r="T6553" s="6"/>
      <c r="U6553" s="6"/>
      <c r="V6553" s="6"/>
    </row>
    <row r="6554" spans="1:22" ht="25.5" x14ac:dyDescent="0.25">
      <c r="A6554" s="81" t="s">
        <v>595</v>
      </c>
      <c r="J6554" s="6">
        <v>8</v>
      </c>
      <c r="K6554" s="6"/>
      <c r="L6554" s="6"/>
      <c r="M6554" s="6"/>
      <c r="N6554" s="6"/>
      <c r="O6554" s="6"/>
      <c r="P6554" s="6"/>
      <c r="Q6554" s="6"/>
      <c r="R6554" s="6"/>
      <c r="S6554" s="6"/>
      <c r="T6554" s="6"/>
      <c r="U6554" s="6"/>
      <c r="V6554" s="6"/>
    </row>
    <row r="6555" spans="1:22" x14ac:dyDescent="0.25">
      <c r="A6555" s="81"/>
      <c r="J6555" s="6">
        <v>9</v>
      </c>
      <c r="K6555" s="6"/>
      <c r="L6555" s="6"/>
      <c r="M6555" s="6"/>
      <c r="N6555" s="6"/>
      <c r="O6555" s="6"/>
      <c r="P6555" s="6"/>
      <c r="Q6555" s="6"/>
      <c r="R6555" s="6"/>
      <c r="S6555" s="6"/>
      <c r="T6555" s="6"/>
      <c r="U6555" s="6"/>
      <c r="V6555" s="6"/>
    </row>
    <row r="6556" spans="1:22" x14ac:dyDescent="0.25">
      <c r="A6556" s="65"/>
      <c r="J6556" s="6">
        <v>10</v>
      </c>
      <c r="K6556" s="6"/>
      <c r="L6556" s="6"/>
      <c r="M6556" s="6"/>
      <c r="N6556" s="6"/>
      <c r="O6556" s="6"/>
      <c r="P6556" s="6"/>
      <c r="Q6556" s="6"/>
      <c r="R6556" s="6"/>
      <c r="S6556" s="6"/>
      <c r="T6556" s="6"/>
      <c r="U6556" s="6"/>
      <c r="V6556" s="6"/>
    </row>
    <row r="6557" spans="1:22" x14ac:dyDescent="0.25">
      <c r="A6557" s="65"/>
      <c r="J6557" s="6">
        <v>11</v>
      </c>
      <c r="K6557" s="6"/>
      <c r="L6557" s="6"/>
      <c r="M6557" s="6"/>
      <c r="N6557" s="6"/>
      <c r="O6557" s="6"/>
      <c r="P6557" s="6"/>
      <c r="Q6557" s="6"/>
      <c r="R6557" s="6"/>
      <c r="S6557" s="6"/>
      <c r="T6557" s="6"/>
      <c r="U6557" s="6"/>
      <c r="V6557" s="6"/>
    </row>
    <row r="6558" spans="1:22" x14ac:dyDescent="0.25">
      <c r="A6558" s="79"/>
      <c r="J6558" s="6">
        <v>12</v>
      </c>
      <c r="K6558" s="6"/>
      <c r="L6558" s="6"/>
      <c r="M6558" s="6"/>
      <c r="N6558" s="6"/>
      <c r="O6558" s="6"/>
      <c r="P6558" s="6"/>
      <c r="Q6558" s="6"/>
      <c r="R6558" s="6"/>
      <c r="S6558" s="6"/>
      <c r="T6558" s="6"/>
      <c r="U6558" s="6"/>
      <c r="V6558" s="6"/>
    </row>
    <row r="6559" spans="1:22" x14ac:dyDescent="0.25">
      <c r="A6559" s="79"/>
      <c r="J6559" s="6">
        <v>13</v>
      </c>
      <c r="K6559" s="6"/>
      <c r="L6559" s="6"/>
      <c r="M6559" s="6"/>
      <c r="N6559" s="6"/>
      <c r="O6559" s="6"/>
      <c r="P6559" s="6"/>
      <c r="Q6559" s="6"/>
      <c r="R6559" s="6"/>
      <c r="S6559" s="6"/>
      <c r="T6559" s="6"/>
      <c r="U6559" s="6"/>
      <c r="V6559" s="6"/>
    </row>
    <row r="6560" spans="1:22" x14ac:dyDescent="0.25">
      <c r="J6560" s="6">
        <v>14</v>
      </c>
      <c r="K6560" s="6"/>
      <c r="L6560" s="6"/>
      <c r="M6560" s="6"/>
      <c r="N6560" s="6"/>
      <c r="O6560" s="6"/>
      <c r="P6560" s="6"/>
      <c r="Q6560" s="6"/>
      <c r="R6560" s="6"/>
      <c r="S6560" s="6"/>
      <c r="T6560" s="6"/>
      <c r="U6560" s="6"/>
      <c r="V6560" s="6"/>
    </row>
    <row r="6561" spans="1:22" x14ac:dyDescent="0.25">
      <c r="A6561" s="80"/>
      <c r="J6561" s="6">
        <v>15</v>
      </c>
      <c r="K6561" s="6"/>
      <c r="L6561" s="6"/>
      <c r="M6561" s="6"/>
      <c r="N6561" s="6"/>
      <c r="O6561" s="6"/>
      <c r="P6561" s="6"/>
      <c r="Q6561" s="6"/>
      <c r="R6561" s="6"/>
      <c r="S6561" s="6"/>
      <c r="T6561" s="6"/>
      <c r="U6561" s="6"/>
      <c r="V6561" s="6"/>
    </row>
    <row r="6562" spans="1:22" ht="31.5" x14ac:dyDescent="0.25">
      <c r="A6562" s="64" t="s">
        <v>590</v>
      </c>
      <c r="J6562" s="6">
        <v>16</v>
      </c>
      <c r="K6562" s="6"/>
      <c r="L6562" s="6"/>
      <c r="M6562" s="6"/>
      <c r="N6562" s="6"/>
      <c r="O6562" s="6"/>
      <c r="P6562" s="6"/>
      <c r="Q6562" s="6"/>
      <c r="R6562" s="6"/>
      <c r="S6562" s="6"/>
      <c r="T6562" s="6"/>
      <c r="U6562" s="6"/>
      <c r="V6562" s="6"/>
    </row>
    <row r="6563" spans="1:22" x14ac:dyDescent="0.25">
      <c r="A6563" s="79"/>
      <c r="J6563" s="6">
        <v>17</v>
      </c>
      <c r="K6563" s="6"/>
      <c r="L6563" s="6"/>
      <c r="M6563" s="6"/>
      <c r="N6563" s="6"/>
      <c r="O6563" s="6"/>
      <c r="P6563" s="6"/>
      <c r="Q6563" s="6"/>
      <c r="R6563" s="6"/>
      <c r="S6563" s="6"/>
      <c r="T6563" s="6"/>
      <c r="U6563" s="6"/>
      <c r="V6563" s="6"/>
    </row>
    <row r="6564" spans="1:22" ht="25.5" x14ac:dyDescent="0.25">
      <c r="A6564" s="81" t="s">
        <v>595</v>
      </c>
      <c r="J6564" s="6">
        <v>18</v>
      </c>
      <c r="K6564" s="6"/>
      <c r="L6564" s="6"/>
      <c r="M6564" s="6"/>
      <c r="N6564" s="6"/>
      <c r="O6564" s="6"/>
      <c r="P6564" s="6"/>
      <c r="Q6564" s="6"/>
      <c r="R6564" s="6"/>
      <c r="S6564" s="6"/>
      <c r="T6564" s="6"/>
      <c r="U6564" s="6"/>
      <c r="V6564" s="6"/>
    </row>
    <row r="6565" spans="1:22" x14ac:dyDescent="0.25">
      <c r="A6565" s="81"/>
      <c r="J6565" s="6">
        <v>19</v>
      </c>
      <c r="K6565" s="6"/>
      <c r="L6565" s="6"/>
      <c r="M6565" s="6"/>
      <c r="N6565" s="6"/>
      <c r="O6565" s="6"/>
      <c r="P6565" s="6"/>
      <c r="Q6565" s="6"/>
      <c r="R6565" s="6"/>
      <c r="S6565" s="6"/>
      <c r="T6565" s="6"/>
      <c r="U6565" s="6"/>
      <c r="V6565" s="6"/>
    </row>
    <row r="6566" spans="1:22" ht="89.25" x14ac:dyDescent="0.25">
      <c r="A6566" s="81" t="s">
        <v>983</v>
      </c>
      <c r="J6566" s="6">
        <v>20</v>
      </c>
      <c r="K6566" s="6"/>
      <c r="L6566" s="6"/>
      <c r="M6566" s="6"/>
      <c r="N6566" s="6"/>
      <c r="O6566" s="6"/>
      <c r="P6566" s="6"/>
      <c r="Q6566" s="6"/>
      <c r="R6566" s="6"/>
      <c r="S6566" s="6"/>
      <c r="T6566" s="6"/>
      <c r="U6566" s="6"/>
      <c r="V6566" s="6"/>
    </row>
    <row r="6567" spans="1:22" x14ac:dyDescent="0.25">
      <c r="A6567" s="65"/>
      <c r="J6567" s="6">
        <v>21</v>
      </c>
      <c r="K6567" s="6"/>
      <c r="L6567" s="6"/>
      <c r="M6567" s="6"/>
      <c r="N6567" s="6"/>
      <c r="O6567" s="6"/>
      <c r="P6567" s="6"/>
      <c r="Q6567" s="6"/>
      <c r="R6567" s="6"/>
      <c r="S6567" s="6"/>
      <c r="T6567" s="6"/>
      <c r="U6567" s="6"/>
      <c r="V6567" s="6"/>
    </row>
    <row r="6568" spans="1:22" x14ac:dyDescent="0.25">
      <c r="A6568" s="65"/>
      <c r="J6568" s="6">
        <v>22</v>
      </c>
      <c r="K6568" s="6"/>
      <c r="L6568" s="6"/>
      <c r="M6568" s="6"/>
      <c r="N6568" s="6"/>
      <c r="O6568" s="6"/>
      <c r="P6568" s="6"/>
      <c r="Q6568" s="6"/>
      <c r="R6568" s="6"/>
      <c r="S6568" s="6"/>
      <c r="T6568" s="6"/>
      <c r="U6568" s="6"/>
      <c r="V6568" s="6"/>
    </row>
    <row r="6569" spans="1:22" ht="140.25" x14ac:dyDescent="0.25">
      <c r="A6569" s="96" t="s">
        <v>624</v>
      </c>
      <c r="B6569" s="97" t="s">
        <v>625</v>
      </c>
      <c r="J6569" s="6">
        <v>23</v>
      </c>
      <c r="K6569" s="6"/>
      <c r="L6569" s="6"/>
      <c r="M6569" s="6"/>
      <c r="N6569" s="6"/>
      <c r="O6569" s="6"/>
      <c r="P6569" s="6"/>
      <c r="Q6569" s="6"/>
      <c r="R6569" s="6"/>
      <c r="S6569" s="6"/>
      <c r="T6569" s="6"/>
      <c r="U6569" s="6"/>
      <c r="V6569" s="6"/>
    </row>
    <row r="6570" spans="1:22" ht="15.75" thickBot="1" x14ac:dyDescent="0.3">
      <c r="A6570" s="65"/>
      <c r="J6570" s="6">
        <v>24</v>
      </c>
      <c r="K6570" s="6"/>
      <c r="L6570" s="6"/>
      <c r="M6570" s="6"/>
      <c r="N6570" s="6"/>
      <c r="O6570" s="6"/>
      <c r="P6570" s="6"/>
      <c r="Q6570" s="6"/>
      <c r="R6570" s="6"/>
      <c r="S6570" s="6"/>
      <c r="T6570" s="6"/>
      <c r="U6570" s="6"/>
      <c r="V6570" s="6"/>
    </row>
    <row r="6571" spans="1:22" ht="15.75" thickBot="1" x14ac:dyDescent="0.3">
      <c r="A6571" s="88" t="s">
        <v>626</v>
      </c>
      <c r="B6571" s="89">
        <v>0.05</v>
      </c>
      <c r="J6571" s="6">
        <v>25</v>
      </c>
      <c r="K6571" s="6"/>
      <c r="L6571" s="6"/>
      <c r="M6571" s="6"/>
      <c r="N6571" s="6"/>
      <c r="O6571" s="6"/>
      <c r="P6571" s="6"/>
      <c r="Q6571" s="6"/>
      <c r="R6571" s="6"/>
      <c r="S6571" s="6"/>
      <c r="T6571" s="6"/>
      <c r="U6571" s="6"/>
      <c r="V6571" s="6"/>
    </row>
    <row r="6572" spans="1:22" ht="39" thickBot="1" x14ac:dyDescent="0.3">
      <c r="A6572" s="110" t="s">
        <v>627</v>
      </c>
      <c r="B6572" s="74">
        <v>18</v>
      </c>
      <c r="J6572" s="6">
        <v>26</v>
      </c>
      <c r="K6572" s="6"/>
      <c r="L6572" s="6"/>
      <c r="M6572" s="6"/>
      <c r="N6572" s="6"/>
      <c r="O6572" s="6"/>
      <c r="P6572" s="6"/>
      <c r="Q6572" s="6"/>
      <c r="R6572" s="6"/>
      <c r="S6572" s="6"/>
      <c r="T6572" s="6"/>
      <c r="U6572" s="6"/>
      <c r="V6572" s="6"/>
    </row>
    <row r="6573" spans="1:22" ht="39" thickBot="1" x14ac:dyDescent="0.3">
      <c r="A6573" s="110" t="s">
        <v>628</v>
      </c>
      <c r="B6573" s="74">
        <v>336.79509999999999</v>
      </c>
      <c r="J6573" s="6">
        <v>27</v>
      </c>
      <c r="K6573" s="6"/>
      <c r="L6573" s="6"/>
      <c r="M6573" s="6"/>
      <c r="N6573" s="6"/>
      <c r="O6573" s="6"/>
      <c r="P6573" s="6"/>
      <c r="Q6573" s="6"/>
      <c r="R6573" s="6"/>
      <c r="S6573" s="6"/>
      <c r="T6573" s="6"/>
      <c r="U6573" s="6"/>
      <c r="V6573" s="6"/>
    </row>
    <row r="6574" spans="1:22" ht="64.5" thickBot="1" x14ac:dyDescent="0.3">
      <c r="A6574" s="110" t="s">
        <v>629</v>
      </c>
      <c r="B6574" s="74">
        <v>2.97105</v>
      </c>
      <c r="J6574" s="6">
        <v>28</v>
      </c>
      <c r="K6574" s="6"/>
      <c r="L6574" s="6"/>
      <c r="M6574" s="6"/>
      <c r="N6574" s="6"/>
      <c r="O6574" s="6"/>
      <c r="P6574" s="6"/>
      <c r="Q6574" s="6"/>
      <c r="R6574" s="6"/>
      <c r="S6574" s="6"/>
      <c r="T6574" s="6"/>
      <c r="U6574" s="6"/>
      <c r="V6574" s="6"/>
    </row>
    <row r="6575" spans="1:22" ht="38.25" x14ac:dyDescent="0.25">
      <c r="A6575" s="109" t="s">
        <v>630</v>
      </c>
      <c r="B6575" s="78">
        <v>13.631</v>
      </c>
      <c r="J6575" s="6">
        <v>29</v>
      </c>
      <c r="K6575" s="6"/>
      <c r="L6575" s="6"/>
      <c r="M6575" s="6"/>
      <c r="N6575" s="6"/>
      <c r="O6575" s="6"/>
      <c r="P6575" s="6"/>
      <c r="Q6575" s="6"/>
      <c r="R6575" s="6"/>
      <c r="S6575" s="6"/>
      <c r="T6575" s="6"/>
      <c r="U6575" s="6"/>
      <c r="V6575" s="6"/>
    </row>
    <row r="6576" spans="1:22" ht="15.75" thickBot="1" x14ac:dyDescent="0.3">
      <c r="A6576" s="65"/>
      <c r="J6576" s="6">
        <v>30</v>
      </c>
      <c r="K6576" s="6"/>
      <c r="L6576" s="6"/>
      <c r="M6576" s="6"/>
      <c r="N6576" s="6"/>
      <c r="O6576" s="6"/>
      <c r="P6576" s="6"/>
      <c r="Q6576" s="6"/>
      <c r="R6576" s="6"/>
      <c r="S6576" s="6"/>
      <c r="T6576" s="6"/>
      <c r="U6576" s="6"/>
      <c r="V6576" s="6"/>
    </row>
    <row r="6577" spans="1:49" x14ac:dyDescent="0.25">
      <c r="A6577" s="254" t="s">
        <v>631</v>
      </c>
      <c r="B6577" s="255"/>
      <c r="C6577" s="255"/>
      <c r="D6577" s="255"/>
      <c r="J6577" s="6">
        <v>31</v>
      </c>
      <c r="K6577" s="6"/>
      <c r="L6577" s="6"/>
      <c r="M6577" s="6"/>
      <c r="N6577" s="6"/>
      <c r="O6577" s="6"/>
      <c r="P6577" s="6"/>
      <c r="Q6577" s="6"/>
      <c r="R6577" s="6"/>
      <c r="S6577" s="6"/>
      <c r="T6577" s="6"/>
      <c r="U6577" s="6"/>
      <c r="V6577" s="6"/>
    </row>
    <row r="6578" spans="1:49" x14ac:dyDescent="0.25">
      <c r="A6578" s="262" t="s">
        <v>632</v>
      </c>
      <c r="B6578" s="263"/>
      <c r="C6578" s="263"/>
      <c r="D6578" s="263"/>
      <c r="J6578" s="6">
        <v>32</v>
      </c>
      <c r="K6578" s="6"/>
      <c r="L6578" s="6"/>
      <c r="M6578" s="6"/>
      <c r="N6578" s="6"/>
      <c r="O6578" s="6"/>
      <c r="P6578" s="6"/>
      <c r="Q6578" s="6"/>
      <c r="R6578" s="6"/>
      <c r="S6578" s="6"/>
      <c r="T6578" s="6"/>
      <c r="U6578" s="6"/>
      <c r="V6578" s="6"/>
    </row>
    <row r="6579" spans="1:49" ht="15.75" thickBot="1" x14ac:dyDescent="0.3">
      <c r="A6579" s="256" t="s">
        <v>633</v>
      </c>
      <c r="B6579" s="257"/>
      <c r="C6579" s="257"/>
      <c r="D6579" s="257"/>
      <c r="J6579" s="6">
        <v>33</v>
      </c>
      <c r="K6579" s="6"/>
      <c r="L6579" s="6"/>
      <c r="M6579" s="6"/>
      <c r="N6579" s="6"/>
      <c r="O6579" s="6"/>
      <c r="P6579" s="6"/>
      <c r="Q6579" s="6"/>
      <c r="R6579" s="6"/>
      <c r="S6579" s="6"/>
      <c r="T6579" s="6"/>
      <c r="U6579" s="6"/>
      <c r="V6579" s="6"/>
    </row>
    <row r="6580" spans="1:49" ht="27" thickBot="1" x14ac:dyDescent="0.3">
      <c r="A6580" s="98" t="s">
        <v>634</v>
      </c>
      <c r="B6580" s="83" t="s">
        <v>635</v>
      </c>
      <c r="C6580" s="83" t="s">
        <v>566</v>
      </c>
      <c r="D6580" s="85" t="s">
        <v>592</v>
      </c>
      <c r="K6580" s="121" t="s">
        <v>1123</v>
      </c>
      <c r="L6580" s="121" t="s">
        <v>1124</v>
      </c>
      <c r="M6580" s="121" t="str">
        <f>A6566</f>
        <v>Prueba del rango estudentizado de Tukey (HSD) para NF1</v>
      </c>
      <c r="N6580" s="120"/>
      <c r="S6580" s="122" t="str">
        <f>K6580</f>
        <v>Factor</v>
      </c>
      <c r="T6580" s="122" t="str">
        <f>L6580</f>
        <v>Nivel</v>
      </c>
      <c r="U6580" s="114"/>
      <c r="V6580" s="123"/>
      <c r="W6580" s="161"/>
      <c r="X6580" s="161"/>
      <c r="Y6580" s="161"/>
      <c r="Z6580" s="161"/>
      <c r="AA6580" s="161"/>
      <c r="AB6580" s="161"/>
      <c r="AC6580" s="161"/>
      <c r="AD6580" s="161"/>
      <c r="AE6580" s="161"/>
      <c r="AF6580" s="161"/>
      <c r="AG6580" s="161"/>
      <c r="AH6580" s="161"/>
      <c r="AI6580" s="161"/>
      <c r="AJ6580" s="161"/>
      <c r="AK6580" s="161"/>
      <c r="AL6580" s="161"/>
      <c r="AM6580" s="161"/>
      <c r="AN6580" s="161"/>
      <c r="AO6580" s="161"/>
      <c r="AP6580" s="161"/>
      <c r="AQ6580" s="161"/>
      <c r="AR6580" s="161"/>
      <c r="AS6580" s="161"/>
      <c r="AT6580" s="161"/>
      <c r="AU6580" s="160"/>
      <c r="AV6580" s="160"/>
      <c r="AW6580" s="160"/>
    </row>
    <row r="6581" spans="1:49" ht="16.5" thickBot="1" x14ac:dyDescent="0.3">
      <c r="A6581" s="99" t="s">
        <v>592</v>
      </c>
      <c r="B6581" s="68">
        <v>82.875</v>
      </c>
      <c r="C6581" s="68">
        <v>16</v>
      </c>
      <c r="D6581" s="86" t="s">
        <v>45</v>
      </c>
      <c r="J6581" s="6"/>
      <c r="K6581" s="228" t="s">
        <v>1125</v>
      </c>
      <c r="L6581" s="124" t="str">
        <f>D6581</f>
        <v>Con</v>
      </c>
      <c r="M6581" s="125">
        <f>B6581</f>
        <v>82.875</v>
      </c>
      <c r="N6581" s="125" t="str">
        <f>A6581</f>
        <v>A</v>
      </c>
      <c r="S6581" s="230" t="str">
        <f>K6581</f>
        <v>Enmienda (A)</v>
      </c>
      <c r="T6581" s="126" t="str">
        <f>L6581</f>
        <v>Con</v>
      </c>
      <c r="U6581" s="127">
        <f>M6581</f>
        <v>82.875</v>
      </c>
      <c r="V6581" s="128" t="str">
        <f>N6581</f>
        <v>A</v>
      </c>
      <c r="W6581" s="160"/>
      <c r="X6581" s="160"/>
      <c r="Y6581" s="160"/>
      <c r="Z6581" s="160"/>
      <c r="AA6581" s="160"/>
      <c r="AB6581" s="160"/>
      <c r="AC6581" s="160"/>
      <c r="AD6581" s="160"/>
      <c r="AE6581" s="160"/>
      <c r="AF6581" s="160"/>
      <c r="AG6581" s="160"/>
      <c r="AH6581" s="160"/>
      <c r="AI6581" s="160"/>
      <c r="AJ6581" s="160"/>
      <c r="AK6581" s="160"/>
      <c r="AL6581" s="160"/>
      <c r="AM6581" s="160"/>
      <c r="AN6581" s="160"/>
      <c r="AO6581" s="160"/>
      <c r="AP6581" s="160"/>
      <c r="AQ6581" s="160"/>
      <c r="AR6581" s="160"/>
      <c r="AS6581" s="160"/>
      <c r="AT6581" s="160"/>
      <c r="AU6581" s="160"/>
      <c r="AV6581" s="160"/>
      <c r="AW6581" s="160"/>
    </row>
    <row r="6582" spans="1:49" ht="16.5" thickBot="1" x14ac:dyDescent="0.3">
      <c r="A6582" s="99"/>
      <c r="B6582" s="68"/>
      <c r="C6582" s="68"/>
      <c r="D6582" s="86"/>
      <c r="J6582" s="6"/>
      <c r="K6582" s="229"/>
      <c r="L6582" s="124" t="str">
        <f>D6583</f>
        <v>Sin</v>
      </c>
      <c r="M6582" s="125">
        <f>B6583</f>
        <v>56.938000000000002</v>
      </c>
      <c r="N6582" s="125" t="str">
        <f>A6583</f>
        <v>B</v>
      </c>
      <c r="S6582" s="227"/>
      <c r="T6582" s="129" t="str">
        <f>L6582</f>
        <v>Sin</v>
      </c>
      <c r="U6582" s="130">
        <f>M6582</f>
        <v>56.938000000000002</v>
      </c>
      <c r="V6582" s="131" t="str">
        <f>N6582</f>
        <v>B</v>
      </c>
      <c r="W6582" s="160"/>
      <c r="X6582" s="160"/>
      <c r="Y6582" s="160"/>
      <c r="Z6582" s="160"/>
      <c r="AA6582" s="160"/>
      <c r="AB6582" s="160"/>
      <c r="AC6582" s="160"/>
      <c r="AD6582" s="160"/>
      <c r="AE6582" s="160"/>
      <c r="AF6582" s="160"/>
      <c r="AG6582" s="160"/>
      <c r="AH6582" s="160"/>
      <c r="AI6582" s="160"/>
      <c r="AJ6582" s="160"/>
      <c r="AK6582" s="160"/>
      <c r="AL6582" s="160"/>
      <c r="AM6582" s="160"/>
      <c r="AN6582" s="160"/>
      <c r="AO6582" s="160"/>
      <c r="AP6582" s="160"/>
      <c r="AQ6582" s="160"/>
      <c r="AR6582" s="160"/>
      <c r="AS6582" s="160"/>
      <c r="AT6582" s="160"/>
      <c r="AU6582" s="160"/>
      <c r="AV6582" s="160"/>
      <c r="AW6582" s="160"/>
    </row>
    <row r="6583" spans="1:49" x14ac:dyDescent="0.25">
      <c r="A6583" s="100" t="s">
        <v>593</v>
      </c>
      <c r="B6583" s="77">
        <v>56.938000000000002</v>
      </c>
      <c r="C6583" s="77">
        <v>16</v>
      </c>
      <c r="D6583" s="87" t="s">
        <v>47</v>
      </c>
      <c r="J6583" s="6">
        <v>1</v>
      </c>
      <c r="K6583" s="6"/>
      <c r="L6583" s="6"/>
      <c r="M6583" s="6"/>
      <c r="N6583" s="6"/>
      <c r="O6583" s="6"/>
      <c r="P6583" s="6"/>
      <c r="Q6583" s="6"/>
      <c r="R6583" s="6"/>
      <c r="S6583" s="6"/>
      <c r="T6583" s="6"/>
      <c r="U6583" s="6"/>
      <c r="V6583" s="6"/>
      <c r="W6583" s="160"/>
      <c r="X6583" s="160"/>
      <c r="Y6583" s="160"/>
      <c r="Z6583" s="160"/>
      <c r="AA6583" s="160"/>
      <c r="AB6583" s="160"/>
      <c r="AC6583" s="160"/>
      <c r="AD6583" s="160"/>
      <c r="AE6583" s="160"/>
      <c r="AF6583" s="160"/>
      <c r="AG6583" s="160"/>
      <c r="AH6583" s="160"/>
      <c r="AI6583" s="160"/>
      <c r="AJ6583" s="160"/>
      <c r="AK6583" s="160"/>
      <c r="AL6583" s="160"/>
      <c r="AM6583" s="160"/>
      <c r="AN6583" s="160"/>
      <c r="AO6583" s="160"/>
      <c r="AP6583" s="160"/>
      <c r="AQ6583" s="160"/>
      <c r="AR6583" s="160"/>
      <c r="AS6583" s="160"/>
      <c r="AT6583" s="160"/>
      <c r="AU6583" s="160"/>
      <c r="AV6583" s="160"/>
      <c r="AW6583" s="160"/>
    </row>
    <row r="6584" spans="1:49" x14ac:dyDescent="0.25">
      <c r="A6584" s="79"/>
      <c r="J6584" s="6">
        <v>2</v>
      </c>
      <c r="K6584" s="6"/>
      <c r="L6584" s="6"/>
      <c r="M6584" s="6"/>
      <c r="N6584" s="6"/>
      <c r="O6584" s="6"/>
      <c r="P6584" s="6"/>
      <c r="Q6584" s="6"/>
      <c r="R6584" s="6"/>
      <c r="S6584" s="6"/>
      <c r="T6584" s="6"/>
      <c r="U6584" s="6"/>
      <c r="V6584" s="6"/>
      <c r="W6584" s="160"/>
      <c r="X6584" s="160"/>
      <c r="Y6584" s="160"/>
      <c r="Z6584" s="160"/>
      <c r="AA6584" s="160"/>
      <c r="AB6584" s="160"/>
      <c r="AC6584" s="160"/>
      <c r="AD6584" s="160"/>
      <c r="AE6584" s="160"/>
      <c r="AF6584" s="160"/>
      <c r="AG6584" s="160"/>
      <c r="AH6584" s="160"/>
      <c r="AI6584" s="160"/>
      <c r="AJ6584" s="160"/>
      <c r="AK6584" s="160"/>
      <c r="AL6584" s="160"/>
      <c r="AM6584" s="160"/>
      <c r="AN6584" s="160"/>
      <c r="AO6584" s="160"/>
      <c r="AP6584" s="160"/>
      <c r="AQ6584" s="160"/>
      <c r="AR6584" s="160"/>
      <c r="AS6584" s="160"/>
      <c r="AT6584" s="160"/>
      <c r="AU6584" s="160"/>
      <c r="AV6584" s="160"/>
      <c r="AW6584" s="160"/>
    </row>
    <row r="6585" spans="1:49" x14ac:dyDescent="0.25">
      <c r="A6585" s="79"/>
      <c r="J6585" s="6">
        <v>3</v>
      </c>
      <c r="K6585" s="6"/>
      <c r="L6585" s="6"/>
      <c r="M6585" s="6"/>
      <c r="N6585" s="6"/>
      <c r="O6585" s="6"/>
      <c r="P6585" s="6"/>
      <c r="Q6585" s="6"/>
      <c r="R6585" s="6"/>
      <c r="S6585" s="6"/>
      <c r="T6585" s="6"/>
      <c r="U6585" s="6"/>
      <c r="V6585" s="6"/>
      <c r="W6585" s="160"/>
      <c r="X6585" s="160"/>
      <c r="Y6585" s="160"/>
      <c r="Z6585" s="160"/>
      <c r="AA6585" s="160"/>
      <c r="AB6585" s="160"/>
      <c r="AC6585" s="160"/>
      <c r="AD6585" s="160"/>
      <c r="AE6585" s="160"/>
      <c r="AF6585" s="160"/>
      <c r="AG6585" s="160"/>
      <c r="AH6585" s="160"/>
      <c r="AI6585" s="160"/>
      <c r="AJ6585" s="160"/>
      <c r="AK6585" s="160"/>
      <c r="AL6585" s="160"/>
      <c r="AM6585" s="160"/>
      <c r="AN6585" s="160"/>
      <c r="AO6585" s="160"/>
      <c r="AP6585" s="160"/>
      <c r="AQ6585" s="160"/>
      <c r="AR6585" s="160"/>
      <c r="AS6585" s="160"/>
      <c r="AT6585" s="160"/>
      <c r="AU6585" s="160"/>
      <c r="AV6585" s="160"/>
      <c r="AW6585" s="160"/>
    </row>
    <row r="6586" spans="1:49" x14ac:dyDescent="0.25">
      <c r="J6586" s="6">
        <v>4</v>
      </c>
      <c r="K6586" s="6"/>
      <c r="L6586" s="6"/>
      <c r="M6586" s="6"/>
      <c r="N6586" s="6"/>
      <c r="O6586" s="6"/>
      <c r="P6586" s="6"/>
      <c r="Q6586" s="6"/>
      <c r="R6586" s="6"/>
      <c r="S6586" s="6"/>
      <c r="T6586" s="6"/>
      <c r="U6586" s="6"/>
      <c r="V6586" s="6"/>
      <c r="W6586" s="160"/>
      <c r="X6586" s="160"/>
      <c r="Y6586" s="160"/>
      <c r="Z6586" s="160"/>
      <c r="AA6586" s="160"/>
      <c r="AB6586" s="160"/>
      <c r="AC6586" s="160"/>
      <c r="AD6586" s="160"/>
      <c r="AE6586" s="160"/>
      <c r="AF6586" s="160"/>
      <c r="AG6586" s="160"/>
      <c r="AH6586" s="160"/>
      <c r="AI6586" s="160"/>
      <c r="AJ6586" s="160"/>
      <c r="AK6586" s="160"/>
      <c r="AL6586" s="160"/>
      <c r="AM6586" s="160"/>
      <c r="AN6586" s="160"/>
      <c r="AO6586" s="160"/>
      <c r="AP6586" s="160"/>
      <c r="AQ6586" s="160"/>
      <c r="AR6586" s="160"/>
      <c r="AS6586" s="160"/>
      <c r="AT6586" s="160"/>
      <c r="AU6586" s="160"/>
      <c r="AV6586" s="160"/>
      <c r="AW6586" s="160"/>
    </row>
    <row r="6587" spans="1:49" x14ac:dyDescent="0.25">
      <c r="A6587" s="80"/>
      <c r="J6587" s="6">
        <v>5</v>
      </c>
      <c r="K6587" s="6"/>
      <c r="L6587" s="6"/>
      <c r="M6587" s="6"/>
      <c r="N6587" s="6"/>
      <c r="O6587" s="6"/>
      <c r="P6587" s="6"/>
      <c r="Q6587" s="6"/>
      <c r="R6587" s="6"/>
      <c r="S6587" s="6"/>
      <c r="T6587" s="6"/>
      <c r="U6587" s="6"/>
      <c r="V6587" s="6"/>
      <c r="W6587" s="160"/>
      <c r="X6587" s="160"/>
      <c r="Y6587" s="160"/>
      <c r="Z6587" s="160"/>
      <c r="AA6587" s="160"/>
      <c r="AB6587" s="160"/>
      <c r="AC6587" s="160"/>
      <c r="AD6587" s="160"/>
      <c r="AE6587" s="160"/>
      <c r="AF6587" s="160"/>
      <c r="AG6587" s="160"/>
      <c r="AH6587" s="160"/>
      <c r="AI6587" s="160"/>
      <c r="AJ6587" s="160"/>
      <c r="AK6587" s="160"/>
      <c r="AL6587" s="160"/>
      <c r="AM6587" s="160"/>
      <c r="AN6587" s="160"/>
      <c r="AO6587" s="160"/>
      <c r="AP6587" s="160"/>
      <c r="AQ6587" s="160"/>
      <c r="AR6587" s="160"/>
      <c r="AS6587" s="160"/>
      <c r="AT6587" s="160"/>
      <c r="AU6587" s="160"/>
      <c r="AV6587" s="160"/>
      <c r="AW6587" s="160"/>
    </row>
    <row r="6588" spans="1:49" ht="31.5" x14ac:dyDescent="0.25">
      <c r="A6588" s="64" t="s">
        <v>590</v>
      </c>
      <c r="J6588" s="6">
        <v>6</v>
      </c>
      <c r="K6588" s="6"/>
      <c r="L6588" s="6"/>
      <c r="M6588" s="6"/>
      <c r="N6588" s="6"/>
      <c r="O6588" s="6"/>
      <c r="P6588" s="6"/>
      <c r="Q6588" s="6"/>
      <c r="R6588" s="6"/>
      <c r="S6588" s="6"/>
      <c r="T6588" s="6"/>
      <c r="U6588" s="6"/>
      <c r="V6588" s="6"/>
    </row>
    <row r="6589" spans="1:49" x14ac:dyDescent="0.25">
      <c r="A6589" s="79"/>
      <c r="J6589" s="6">
        <v>7</v>
      </c>
      <c r="K6589" s="6"/>
      <c r="L6589" s="6"/>
      <c r="M6589" s="6"/>
      <c r="N6589" s="6"/>
      <c r="O6589" s="6"/>
      <c r="P6589" s="6"/>
      <c r="Q6589" s="6"/>
      <c r="R6589" s="6"/>
      <c r="S6589" s="6"/>
      <c r="T6589" s="6"/>
      <c r="U6589" s="6"/>
      <c r="V6589" s="6"/>
    </row>
    <row r="6590" spans="1:49" ht="25.5" x14ac:dyDescent="0.25">
      <c r="A6590" s="81" t="s">
        <v>595</v>
      </c>
      <c r="J6590" s="6">
        <v>8</v>
      </c>
      <c r="K6590" s="6"/>
      <c r="L6590" s="6"/>
      <c r="M6590" s="6"/>
      <c r="N6590" s="6"/>
      <c r="O6590" s="6"/>
      <c r="P6590" s="6"/>
      <c r="Q6590" s="6"/>
      <c r="R6590" s="6"/>
      <c r="S6590" s="6"/>
      <c r="T6590" s="6"/>
      <c r="U6590" s="6"/>
      <c r="V6590" s="6"/>
    </row>
    <row r="6591" spans="1:49" x14ac:dyDescent="0.25">
      <c r="A6591" s="81"/>
      <c r="J6591" s="6">
        <v>9</v>
      </c>
      <c r="K6591" s="6"/>
      <c r="L6591" s="6"/>
      <c r="M6591" s="6"/>
      <c r="N6591" s="6"/>
      <c r="O6591" s="6"/>
      <c r="P6591" s="6"/>
      <c r="Q6591" s="6"/>
      <c r="R6591" s="6"/>
      <c r="S6591" s="6"/>
      <c r="T6591" s="6"/>
      <c r="U6591" s="6"/>
      <c r="V6591" s="6"/>
    </row>
    <row r="6592" spans="1:49" x14ac:dyDescent="0.25">
      <c r="A6592" s="65"/>
      <c r="J6592" s="6">
        <v>10</v>
      </c>
      <c r="K6592" s="6"/>
      <c r="L6592" s="6"/>
      <c r="M6592" s="6"/>
      <c r="N6592" s="6"/>
      <c r="O6592" s="6"/>
      <c r="P6592" s="6"/>
      <c r="Q6592" s="6"/>
      <c r="R6592" s="6"/>
      <c r="S6592" s="6"/>
      <c r="T6592" s="6"/>
      <c r="U6592" s="6"/>
      <c r="V6592" s="6"/>
    </row>
    <row r="6593" spans="1:23" x14ac:dyDescent="0.25">
      <c r="A6593" s="65"/>
      <c r="J6593" s="6">
        <v>11</v>
      </c>
      <c r="K6593" s="6"/>
      <c r="L6593" s="6"/>
      <c r="M6593" s="6"/>
      <c r="N6593" s="6"/>
      <c r="O6593" s="6"/>
      <c r="P6593" s="6"/>
      <c r="Q6593" s="6"/>
      <c r="R6593" s="6"/>
      <c r="S6593" s="6"/>
      <c r="T6593" s="6"/>
      <c r="U6593" s="6"/>
      <c r="V6593" s="6"/>
    </row>
    <row r="6594" spans="1:23" x14ac:dyDescent="0.25">
      <c r="A6594" s="79"/>
      <c r="J6594" s="6">
        <v>12</v>
      </c>
      <c r="K6594" s="6"/>
      <c r="L6594" s="6"/>
      <c r="M6594" s="6"/>
      <c r="N6594" s="6"/>
      <c r="O6594" s="6"/>
      <c r="P6594" s="6"/>
      <c r="Q6594" s="6"/>
      <c r="R6594" s="6"/>
      <c r="S6594" s="6"/>
      <c r="T6594" s="6"/>
      <c r="U6594" s="6"/>
      <c r="V6594" s="6"/>
    </row>
    <row r="6595" spans="1:23" x14ac:dyDescent="0.25">
      <c r="A6595" s="79"/>
      <c r="J6595" s="6">
        <v>13</v>
      </c>
      <c r="K6595" s="6"/>
      <c r="L6595" s="6"/>
      <c r="M6595" s="6"/>
      <c r="N6595" s="6"/>
      <c r="O6595" s="6"/>
      <c r="P6595" s="6"/>
      <c r="Q6595" s="6"/>
      <c r="R6595" s="6"/>
      <c r="S6595" s="6"/>
      <c r="T6595" s="6"/>
      <c r="U6595" s="6"/>
      <c r="V6595" s="6"/>
    </row>
    <row r="6596" spans="1:23" x14ac:dyDescent="0.25">
      <c r="J6596" s="6">
        <v>14</v>
      </c>
      <c r="K6596" s="6"/>
      <c r="L6596" s="6"/>
      <c r="M6596" s="6"/>
      <c r="N6596" s="6"/>
      <c r="O6596" s="6"/>
      <c r="P6596" s="6"/>
      <c r="Q6596" s="6"/>
      <c r="R6596" s="6"/>
      <c r="S6596" s="6"/>
      <c r="T6596" s="6"/>
      <c r="U6596" s="6"/>
      <c r="V6596" s="6"/>
    </row>
    <row r="6597" spans="1:23" x14ac:dyDescent="0.25">
      <c r="A6597" s="80"/>
      <c r="J6597" s="6">
        <v>15</v>
      </c>
      <c r="K6597" s="6"/>
      <c r="L6597" s="6"/>
      <c r="M6597" s="6"/>
      <c r="N6597" s="6"/>
      <c r="O6597" s="6"/>
      <c r="P6597" s="6"/>
      <c r="Q6597" s="6"/>
      <c r="R6597" s="6"/>
      <c r="S6597" s="6"/>
      <c r="T6597" s="6"/>
      <c r="U6597" s="6"/>
      <c r="V6597" s="6"/>
    </row>
    <row r="6598" spans="1:23" ht="31.5" x14ac:dyDescent="0.25">
      <c r="A6598" s="64" t="s">
        <v>590</v>
      </c>
      <c r="J6598" s="6">
        <v>16</v>
      </c>
      <c r="K6598" s="6"/>
      <c r="L6598" s="6"/>
      <c r="M6598" s="6"/>
      <c r="N6598" s="6"/>
      <c r="O6598" s="6"/>
      <c r="P6598" s="6"/>
      <c r="Q6598" s="6"/>
      <c r="R6598" s="6"/>
      <c r="S6598" s="6"/>
      <c r="T6598" s="6"/>
      <c r="U6598" s="6"/>
      <c r="V6598" s="6"/>
    </row>
    <row r="6599" spans="1:23" x14ac:dyDescent="0.25">
      <c r="A6599" s="79"/>
      <c r="J6599" s="6">
        <v>17</v>
      </c>
      <c r="K6599" s="6"/>
      <c r="L6599" s="6"/>
      <c r="M6599" s="6"/>
      <c r="N6599" s="6"/>
      <c r="O6599" s="6"/>
      <c r="P6599" s="6"/>
      <c r="Q6599" s="6"/>
      <c r="R6599" s="6"/>
      <c r="S6599" s="6"/>
      <c r="T6599" s="6"/>
      <c r="U6599" s="6"/>
      <c r="V6599" s="6"/>
    </row>
    <row r="6600" spans="1:23" ht="25.5" x14ac:dyDescent="0.25">
      <c r="A6600" s="81" t="s">
        <v>595</v>
      </c>
      <c r="J6600" s="6">
        <v>18</v>
      </c>
      <c r="K6600" s="6"/>
      <c r="L6600" s="6"/>
      <c r="M6600" s="6"/>
      <c r="N6600" s="6"/>
      <c r="O6600" s="6"/>
      <c r="P6600" s="6"/>
      <c r="Q6600" s="6"/>
      <c r="R6600" s="6"/>
      <c r="S6600" s="6"/>
      <c r="T6600" s="6"/>
      <c r="U6600" s="6"/>
      <c r="V6600" s="6"/>
    </row>
    <row r="6601" spans="1:23" x14ac:dyDescent="0.25">
      <c r="A6601" s="81"/>
      <c r="J6601" s="6">
        <v>19</v>
      </c>
      <c r="K6601" s="6"/>
      <c r="L6601" s="6"/>
      <c r="M6601" s="6"/>
      <c r="N6601" s="6"/>
      <c r="O6601" s="6"/>
      <c r="P6601" s="6"/>
      <c r="Q6601" s="6"/>
      <c r="R6601" s="6"/>
      <c r="S6601" s="6"/>
      <c r="T6601" s="6"/>
      <c r="U6601" s="6"/>
      <c r="V6601" s="6"/>
    </row>
    <row r="6602" spans="1:23" ht="89.25" x14ac:dyDescent="0.25">
      <c r="A6602" s="81" t="s">
        <v>984</v>
      </c>
      <c r="J6602" s="6">
        <v>20</v>
      </c>
      <c r="K6602" s="6"/>
      <c r="L6602" s="6"/>
      <c r="M6602" s="6"/>
      <c r="N6602" s="6"/>
      <c r="O6602" s="6"/>
      <c r="P6602" s="6"/>
      <c r="Q6602" s="6"/>
      <c r="R6602" s="6"/>
      <c r="S6602" s="6"/>
      <c r="T6602" s="6"/>
      <c r="U6602" s="6"/>
      <c r="V6602" s="6"/>
    </row>
    <row r="6603" spans="1:23" x14ac:dyDescent="0.25">
      <c r="A6603" s="65"/>
      <c r="J6603" s="6">
        <v>21</v>
      </c>
      <c r="K6603" s="6"/>
      <c r="L6603" s="6"/>
      <c r="M6603" s="6"/>
      <c r="N6603" s="6"/>
      <c r="O6603" s="6"/>
      <c r="P6603" s="6"/>
      <c r="Q6603" s="6"/>
      <c r="R6603" s="6"/>
      <c r="S6603" s="6"/>
      <c r="T6603" s="6"/>
      <c r="U6603" s="6"/>
      <c r="V6603" s="6"/>
    </row>
    <row r="6604" spans="1:23" x14ac:dyDescent="0.25">
      <c r="A6604" s="65"/>
      <c r="J6604" s="6">
        <v>22</v>
      </c>
      <c r="K6604" s="6"/>
      <c r="L6604" s="6"/>
      <c r="M6604" s="6"/>
      <c r="N6604" s="6"/>
      <c r="O6604" s="6"/>
      <c r="P6604" s="6"/>
      <c r="Q6604" s="6"/>
      <c r="R6604" s="6"/>
      <c r="S6604" s="6"/>
      <c r="T6604" s="6"/>
      <c r="U6604" s="6"/>
      <c r="V6604" s="6"/>
    </row>
    <row r="6605" spans="1:23" ht="140.25" x14ac:dyDescent="0.25">
      <c r="A6605" s="96" t="s">
        <v>624</v>
      </c>
      <c r="B6605" s="97" t="s">
        <v>625</v>
      </c>
      <c r="J6605" s="6">
        <v>23</v>
      </c>
      <c r="K6605" s="6"/>
      <c r="L6605" s="6"/>
      <c r="M6605" s="6"/>
      <c r="N6605" s="6"/>
      <c r="O6605" s="6"/>
      <c r="P6605" s="6"/>
      <c r="Q6605" s="6"/>
      <c r="R6605" s="6"/>
      <c r="S6605" s="6"/>
      <c r="T6605" s="6"/>
      <c r="U6605" s="6"/>
      <c r="V6605" s="6"/>
      <c r="W6605" s="6"/>
    </row>
    <row r="6606" spans="1:23" ht="15.75" thickBot="1" x14ac:dyDescent="0.3">
      <c r="A6606" s="65"/>
      <c r="J6606" s="6">
        <v>24</v>
      </c>
      <c r="K6606" s="6"/>
      <c r="L6606" s="6"/>
      <c r="M6606" s="6"/>
      <c r="N6606" s="6"/>
      <c r="O6606" s="6"/>
      <c r="P6606" s="6"/>
      <c r="Q6606" s="6"/>
      <c r="R6606" s="6"/>
      <c r="S6606" s="6"/>
      <c r="T6606" s="6"/>
      <c r="U6606" s="6"/>
      <c r="V6606" s="6"/>
      <c r="W6606" s="6"/>
    </row>
    <row r="6607" spans="1:23" ht="15.75" thickBot="1" x14ac:dyDescent="0.3">
      <c r="A6607" s="88" t="s">
        <v>626</v>
      </c>
      <c r="B6607" s="89">
        <v>0.05</v>
      </c>
      <c r="J6607" s="6">
        <v>25</v>
      </c>
      <c r="K6607" s="6"/>
      <c r="L6607" s="6"/>
      <c r="M6607" s="6"/>
      <c r="N6607" s="6"/>
      <c r="O6607" s="6"/>
      <c r="P6607" s="6"/>
      <c r="Q6607" s="6"/>
      <c r="R6607" s="6"/>
      <c r="S6607" s="6"/>
      <c r="T6607" s="6"/>
      <c r="U6607" s="6"/>
      <c r="V6607" s="6"/>
      <c r="W6607" s="6"/>
    </row>
    <row r="6608" spans="1:23" ht="39" thickBot="1" x14ac:dyDescent="0.3">
      <c r="A6608" s="110" t="s">
        <v>627</v>
      </c>
      <c r="B6608" s="74">
        <v>18</v>
      </c>
      <c r="J6608" s="6">
        <v>26</v>
      </c>
      <c r="K6608" s="6"/>
      <c r="L6608" s="6"/>
      <c r="M6608" s="6"/>
      <c r="N6608" s="6"/>
      <c r="O6608" s="6"/>
      <c r="P6608" s="6"/>
      <c r="Q6608" s="6"/>
      <c r="R6608" s="6"/>
      <c r="S6608" s="6"/>
      <c r="T6608" s="6"/>
      <c r="U6608" s="6"/>
      <c r="V6608" s="6"/>
      <c r="W6608" s="6"/>
    </row>
    <row r="6609" spans="1:23" ht="39" thickBot="1" x14ac:dyDescent="0.3">
      <c r="A6609" s="110" t="s">
        <v>628</v>
      </c>
      <c r="B6609" s="74">
        <v>425.10070000000002</v>
      </c>
      <c r="J6609" s="6">
        <v>27</v>
      </c>
      <c r="K6609" s="6"/>
      <c r="L6609" s="6"/>
      <c r="M6609" s="6"/>
      <c r="N6609" s="6"/>
      <c r="O6609" s="6"/>
      <c r="P6609" s="6"/>
      <c r="Q6609" s="6"/>
      <c r="R6609" s="6"/>
      <c r="S6609" s="6"/>
      <c r="T6609" s="6"/>
      <c r="U6609" s="6"/>
      <c r="V6609" s="6"/>
      <c r="W6609" s="6"/>
    </row>
    <row r="6610" spans="1:23" ht="64.5" thickBot="1" x14ac:dyDescent="0.3">
      <c r="A6610" s="110" t="s">
        <v>629</v>
      </c>
      <c r="B6610" s="74">
        <v>2.97105</v>
      </c>
      <c r="J6610" s="6">
        <v>28</v>
      </c>
      <c r="K6610" s="6"/>
      <c r="L6610" s="6"/>
      <c r="M6610" s="6"/>
      <c r="N6610" s="6"/>
      <c r="O6610" s="6"/>
      <c r="P6610" s="6"/>
      <c r="Q6610" s="6"/>
      <c r="R6610" s="6"/>
      <c r="S6610" s="6"/>
      <c r="T6610" s="6"/>
      <c r="U6610" s="6"/>
      <c r="V6610" s="6"/>
      <c r="W6610" s="6"/>
    </row>
    <row r="6611" spans="1:23" ht="38.25" x14ac:dyDescent="0.25">
      <c r="A6611" s="109" t="s">
        <v>630</v>
      </c>
      <c r="B6611" s="78">
        <v>15.314</v>
      </c>
      <c r="J6611" s="6">
        <v>29</v>
      </c>
      <c r="K6611" s="6"/>
      <c r="L6611" s="6"/>
      <c r="M6611" s="6"/>
      <c r="N6611" s="6"/>
      <c r="O6611" s="6"/>
      <c r="P6611" s="6"/>
      <c r="Q6611" s="6"/>
      <c r="R6611" s="6"/>
      <c r="S6611" s="6"/>
      <c r="T6611" s="6"/>
      <c r="U6611" s="6"/>
      <c r="V6611" s="6"/>
      <c r="W6611" s="6"/>
    </row>
    <row r="6612" spans="1:23" ht="15.75" thickBot="1" x14ac:dyDescent="0.3">
      <c r="A6612" s="65"/>
      <c r="J6612" s="6">
        <v>30</v>
      </c>
      <c r="K6612" s="6"/>
      <c r="L6612" s="6"/>
      <c r="M6612" s="6"/>
      <c r="N6612" s="6"/>
      <c r="O6612" s="6"/>
      <c r="P6612" s="6"/>
      <c r="Q6612" s="6"/>
      <c r="R6612" s="6"/>
      <c r="S6612" s="6"/>
      <c r="T6612" s="6"/>
      <c r="U6612" s="6"/>
      <c r="V6612" s="6"/>
      <c r="W6612" s="6"/>
    </row>
    <row r="6613" spans="1:23" x14ac:dyDescent="0.25">
      <c r="A6613" s="254" t="s">
        <v>631</v>
      </c>
      <c r="B6613" s="255"/>
      <c r="C6613" s="255"/>
      <c r="D6613" s="255"/>
      <c r="J6613" s="6">
        <v>31</v>
      </c>
      <c r="K6613" s="6"/>
      <c r="L6613" s="6"/>
      <c r="M6613" s="6"/>
      <c r="N6613" s="6"/>
      <c r="O6613" s="6"/>
      <c r="P6613" s="6"/>
      <c r="Q6613" s="6"/>
      <c r="R6613" s="6"/>
      <c r="S6613" s="6"/>
      <c r="T6613" s="6"/>
      <c r="U6613" s="6"/>
      <c r="V6613" s="6"/>
      <c r="W6613" s="6"/>
    </row>
    <row r="6614" spans="1:23" x14ac:dyDescent="0.25">
      <c r="A6614" s="262" t="s">
        <v>632</v>
      </c>
      <c r="B6614" s="263"/>
      <c r="C6614" s="263"/>
      <c r="D6614" s="263"/>
      <c r="J6614" s="6">
        <v>32</v>
      </c>
      <c r="K6614" s="6"/>
      <c r="L6614" s="6"/>
      <c r="M6614" s="6"/>
      <c r="N6614" s="6"/>
      <c r="O6614" s="6"/>
      <c r="P6614" s="6"/>
      <c r="Q6614" s="6"/>
      <c r="R6614" s="6"/>
      <c r="S6614" s="6"/>
      <c r="T6614" s="6"/>
      <c r="U6614" s="6"/>
      <c r="V6614" s="6"/>
      <c r="W6614" s="6"/>
    </row>
    <row r="6615" spans="1:23" ht="15.75" thickBot="1" x14ac:dyDescent="0.3">
      <c r="A6615" s="256" t="s">
        <v>633</v>
      </c>
      <c r="B6615" s="257"/>
      <c r="C6615" s="257"/>
      <c r="D6615" s="257"/>
      <c r="J6615" s="6">
        <v>33</v>
      </c>
      <c r="K6615" s="6"/>
      <c r="L6615" s="6"/>
      <c r="M6615" s="6"/>
      <c r="N6615" s="6"/>
      <c r="O6615" s="6"/>
      <c r="P6615" s="6"/>
      <c r="Q6615" s="6"/>
      <c r="R6615" s="6"/>
      <c r="S6615" s="6"/>
      <c r="T6615" s="6"/>
      <c r="U6615" s="6"/>
      <c r="V6615" s="6"/>
      <c r="W6615" s="6"/>
    </row>
    <row r="6616" spans="1:23" ht="27" thickBot="1" x14ac:dyDescent="0.3">
      <c r="A6616" s="98" t="s">
        <v>634</v>
      </c>
      <c r="B6616" s="83" t="s">
        <v>635</v>
      </c>
      <c r="C6616" s="83" t="s">
        <v>566</v>
      </c>
      <c r="D6616" s="85" t="s">
        <v>592</v>
      </c>
      <c r="K6616" s="121" t="s">
        <v>1123</v>
      </c>
      <c r="L6616" s="121" t="s">
        <v>1124</v>
      </c>
      <c r="M6616" s="121" t="str">
        <f>A6602</f>
        <v>Prueba del rango estudentizado de Tukey (HSD) para NF2</v>
      </c>
      <c r="N6616" s="120"/>
      <c r="S6616" s="122" t="str">
        <f>K6616</f>
        <v>Factor</v>
      </c>
      <c r="T6616" s="122" t="str">
        <f>L6616</f>
        <v>Nivel</v>
      </c>
      <c r="U6616" s="114"/>
      <c r="V6616" s="123"/>
      <c r="W6616" s="6"/>
    </row>
    <row r="6617" spans="1:23" ht="16.5" thickBot="1" x14ac:dyDescent="0.3">
      <c r="A6617" s="99" t="s">
        <v>592</v>
      </c>
      <c r="B6617" s="68">
        <v>81.438000000000002</v>
      </c>
      <c r="C6617" s="68">
        <v>16</v>
      </c>
      <c r="D6617" s="86" t="s">
        <v>45</v>
      </c>
      <c r="J6617" s="6"/>
      <c r="K6617" s="228" t="s">
        <v>1125</v>
      </c>
      <c r="L6617" s="124" t="str">
        <f>D6617</f>
        <v>Con</v>
      </c>
      <c r="M6617" s="125">
        <f>B6617</f>
        <v>81.438000000000002</v>
      </c>
      <c r="N6617" s="125" t="str">
        <f>A6617</f>
        <v>A</v>
      </c>
      <c r="S6617" s="230" t="str">
        <f>K6617</f>
        <v>Enmienda (A)</v>
      </c>
      <c r="T6617" s="126" t="str">
        <f>L6617</f>
        <v>Con</v>
      </c>
      <c r="U6617" s="127">
        <f>M6617</f>
        <v>81.438000000000002</v>
      </c>
      <c r="V6617" s="128" t="str">
        <f>N6617</f>
        <v>A</v>
      </c>
      <c r="W6617" s="6"/>
    </row>
    <row r="6618" spans="1:23" ht="16.5" thickBot="1" x14ac:dyDescent="0.3">
      <c r="A6618" s="99" t="s">
        <v>592</v>
      </c>
      <c r="B6618" s="68"/>
      <c r="C6618" s="68"/>
      <c r="D6618" s="86"/>
      <c r="J6618" s="6"/>
      <c r="K6618" s="229"/>
      <c r="L6618" s="124" t="str">
        <f>D6619</f>
        <v>Sin</v>
      </c>
      <c r="M6618" s="125">
        <f>B6619</f>
        <v>73.625</v>
      </c>
      <c r="N6618" s="125" t="str">
        <f>A6619</f>
        <v>A</v>
      </c>
      <c r="S6618" s="227"/>
      <c r="T6618" s="129" t="str">
        <f>L6618</f>
        <v>Sin</v>
      </c>
      <c r="U6618" s="130">
        <f>M6618</f>
        <v>73.625</v>
      </c>
      <c r="V6618" s="131" t="str">
        <f>N6618</f>
        <v>A</v>
      </c>
      <c r="W6618" s="6"/>
    </row>
    <row r="6619" spans="1:23" x14ac:dyDescent="0.25">
      <c r="A6619" s="100" t="s">
        <v>592</v>
      </c>
      <c r="B6619" s="77">
        <v>73.625</v>
      </c>
      <c r="C6619" s="77">
        <v>16</v>
      </c>
      <c r="D6619" s="87" t="s">
        <v>47</v>
      </c>
      <c r="J6619" s="6">
        <v>1</v>
      </c>
      <c r="K6619" s="6"/>
      <c r="L6619" s="6"/>
      <c r="M6619" s="6"/>
      <c r="N6619" s="6"/>
      <c r="O6619" s="6"/>
      <c r="P6619" s="6"/>
      <c r="Q6619" s="6"/>
      <c r="R6619" s="6"/>
      <c r="S6619" s="6"/>
      <c r="T6619" s="6"/>
      <c r="U6619" s="6"/>
      <c r="V6619" s="6"/>
      <c r="W6619" s="6"/>
    </row>
    <row r="6620" spans="1:23" x14ac:dyDescent="0.25">
      <c r="A6620" s="79"/>
      <c r="J6620" s="6">
        <v>2</v>
      </c>
      <c r="K6620" s="6"/>
      <c r="L6620" s="6"/>
      <c r="M6620" s="6"/>
      <c r="N6620" s="6"/>
      <c r="O6620" s="6"/>
      <c r="P6620" s="6"/>
      <c r="Q6620" s="6"/>
      <c r="R6620" s="6"/>
      <c r="S6620" s="6"/>
      <c r="T6620" s="6"/>
      <c r="U6620" s="6"/>
      <c r="V6620" s="6"/>
      <c r="W6620" s="6"/>
    </row>
    <row r="6621" spans="1:23" x14ac:dyDescent="0.25">
      <c r="A6621" s="79"/>
      <c r="J6621" s="6">
        <v>3</v>
      </c>
      <c r="K6621" s="6"/>
      <c r="L6621" s="6"/>
      <c r="M6621" s="6"/>
      <c r="N6621" s="6"/>
      <c r="O6621" s="6"/>
      <c r="P6621" s="6"/>
      <c r="Q6621" s="6"/>
      <c r="R6621" s="6"/>
      <c r="S6621" s="6"/>
      <c r="T6621" s="6"/>
      <c r="U6621" s="6"/>
      <c r="V6621" s="6"/>
      <c r="W6621" s="6"/>
    </row>
    <row r="6622" spans="1:23" x14ac:dyDescent="0.25">
      <c r="J6622" s="6">
        <v>4</v>
      </c>
      <c r="K6622" s="6"/>
      <c r="L6622" s="6"/>
      <c r="M6622" s="6"/>
      <c r="N6622" s="6"/>
      <c r="O6622" s="6"/>
      <c r="P6622" s="6"/>
      <c r="Q6622" s="6"/>
      <c r="R6622" s="6"/>
      <c r="S6622" s="6"/>
      <c r="T6622" s="6"/>
      <c r="U6622" s="6"/>
      <c r="V6622" s="6"/>
      <c r="W6622" s="6"/>
    </row>
    <row r="6623" spans="1:23" x14ac:dyDescent="0.25">
      <c r="A6623" s="80"/>
      <c r="J6623" s="6">
        <v>5</v>
      </c>
      <c r="K6623" s="6"/>
      <c r="L6623" s="6"/>
      <c r="M6623" s="6"/>
      <c r="N6623" s="6"/>
      <c r="O6623" s="6"/>
      <c r="P6623" s="6"/>
      <c r="Q6623" s="6"/>
      <c r="R6623" s="6"/>
      <c r="S6623" s="6"/>
      <c r="T6623" s="6"/>
      <c r="U6623" s="6"/>
      <c r="V6623" s="6"/>
    </row>
    <row r="6624" spans="1:23" ht="31.5" x14ac:dyDescent="0.25">
      <c r="A6624" s="64" t="s">
        <v>590</v>
      </c>
      <c r="J6624" s="6">
        <v>6</v>
      </c>
      <c r="K6624" s="6"/>
      <c r="L6624" s="6"/>
      <c r="M6624" s="6"/>
      <c r="N6624" s="6"/>
      <c r="O6624" s="6"/>
      <c r="P6624" s="6"/>
      <c r="Q6624" s="6"/>
      <c r="R6624" s="6"/>
      <c r="S6624" s="6"/>
      <c r="T6624" s="6"/>
      <c r="U6624" s="6"/>
      <c r="V6624" s="6"/>
    </row>
    <row r="6625" spans="1:22" x14ac:dyDescent="0.25">
      <c r="A6625" s="79"/>
      <c r="J6625" s="6">
        <v>7</v>
      </c>
      <c r="K6625" s="6"/>
      <c r="L6625" s="6"/>
      <c r="M6625" s="6"/>
      <c r="N6625" s="6"/>
      <c r="O6625" s="6"/>
      <c r="P6625" s="6"/>
      <c r="Q6625" s="6"/>
      <c r="R6625" s="6"/>
      <c r="S6625" s="6"/>
      <c r="T6625" s="6"/>
      <c r="U6625" s="6"/>
      <c r="V6625" s="6"/>
    </row>
    <row r="6626" spans="1:22" ht="25.5" x14ac:dyDescent="0.25">
      <c r="A6626" s="81" t="s">
        <v>595</v>
      </c>
      <c r="J6626" s="6">
        <v>8</v>
      </c>
      <c r="K6626" s="6"/>
      <c r="L6626" s="6"/>
      <c r="M6626" s="6"/>
      <c r="N6626" s="6"/>
      <c r="O6626" s="6"/>
      <c r="P6626" s="6"/>
      <c r="Q6626" s="6"/>
      <c r="R6626" s="6"/>
      <c r="S6626" s="6"/>
      <c r="T6626" s="6"/>
      <c r="U6626" s="6"/>
      <c r="V6626" s="6"/>
    </row>
    <row r="6627" spans="1:22" x14ac:dyDescent="0.25">
      <c r="A6627" s="81"/>
      <c r="J6627" s="6">
        <v>9</v>
      </c>
      <c r="K6627" s="6"/>
      <c r="L6627" s="6"/>
      <c r="M6627" s="6"/>
      <c r="N6627" s="6"/>
      <c r="O6627" s="6"/>
      <c r="P6627" s="6"/>
      <c r="Q6627" s="6"/>
      <c r="R6627" s="6"/>
      <c r="S6627" s="6"/>
      <c r="T6627" s="6"/>
      <c r="U6627" s="6"/>
      <c r="V6627" s="6"/>
    </row>
    <row r="6628" spans="1:22" x14ac:dyDescent="0.25">
      <c r="A6628" s="65"/>
      <c r="J6628" s="6">
        <v>10</v>
      </c>
      <c r="K6628" s="6"/>
      <c r="L6628" s="6"/>
      <c r="M6628" s="6"/>
      <c r="N6628" s="6"/>
      <c r="O6628" s="6"/>
      <c r="P6628" s="6"/>
      <c r="Q6628" s="6"/>
      <c r="R6628" s="6"/>
      <c r="S6628" s="6"/>
      <c r="T6628" s="6"/>
      <c r="U6628" s="6"/>
      <c r="V6628" s="6"/>
    </row>
    <row r="6629" spans="1:22" x14ac:dyDescent="0.25">
      <c r="A6629" s="65"/>
      <c r="J6629" s="6">
        <v>11</v>
      </c>
      <c r="K6629" s="6"/>
      <c r="L6629" s="6"/>
      <c r="M6629" s="6"/>
      <c r="N6629" s="6"/>
      <c r="O6629" s="6"/>
      <c r="P6629" s="6"/>
      <c r="Q6629" s="6"/>
      <c r="R6629" s="6"/>
      <c r="S6629" s="6"/>
      <c r="T6629" s="6"/>
      <c r="U6629" s="6"/>
      <c r="V6629" s="6"/>
    </row>
    <row r="6630" spans="1:22" x14ac:dyDescent="0.25">
      <c r="A6630" s="79"/>
      <c r="J6630" s="6">
        <v>12</v>
      </c>
      <c r="K6630" s="6"/>
      <c r="L6630" s="6"/>
      <c r="M6630" s="6"/>
      <c r="N6630" s="6"/>
      <c r="O6630" s="6"/>
      <c r="P6630" s="6"/>
      <c r="Q6630" s="6"/>
      <c r="R6630" s="6"/>
      <c r="S6630" s="6"/>
      <c r="T6630" s="6"/>
      <c r="U6630" s="6"/>
      <c r="V6630" s="6"/>
    </row>
    <row r="6631" spans="1:22" x14ac:dyDescent="0.25">
      <c r="A6631" s="79"/>
      <c r="J6631" s="6">
        <v>13</v>
      </c>
      <c r="K6631" s="6"/>
      <c r="L6631" s="6"/>
      <c r="M6631" s="6"/>
      <c r="N6631" s="6"/>
      <c r="O6631" s="6"/>
      <c r="P6631" s="6"/>
      <c r="Q6631" s="6"/>
      <c r="R6631" s="6"/>
      <c r="S6631" s="6"/>
      <c r="T6631" s="6"/>
      <c r="U6631" s="6"/>
      <c r="V6631" s="6"/>
    </row>
    <row r="6632" spans="1:22" x14ac:dyDescent="0.25">
      <c r="J6632" s="6">
        <v>14</v>
      </c>
      <c r="K6632" s="6"/>
      <c r="L6632" s="6"/>
      <c r="M6632" s="6"/>
      <c r="N6632" s="6"/>
      <c r="O6632" s="6"/>
      <c r="P6632" s="6"/>
      <c r="Q6632" s="6"/>
      <c r="R6632" s="6"/>
      <c r="S6632" s="6"/>
      <c r="T6632" s="6"/>
      <c r="U6632" s="6"/>
      <c r="V6632" s="6"/>
    </row>
    <row r="6633" spans="1:22" x14ac:dyDescent="0.25">
      <c r="A6633" s="80"/>
      <c r="J6633" s="6">
        <v>15</v>
      </c>
      <c r="K6633" s="6"/>
      <c r="L6633" s="6"/>
      <c r="M6633" s="6"/>
      <c r="N6633" s="6"/>
      <c r="O6633" s="6"/>
      <c r="P6633" s="6"/>
      <c r="Q6633" s="6"/>
      <c r="R6633" s="6"/>
      <c r="S6633" s="6"/>
      <c r="T6633" s="6"/>
      <c r="U6633" s="6"/>
      <c r="V6633" s="6"/>
    </row>
    <row r="6634" spans="1:22" ht="31.5" x14ac:dyDescent="0.25">
      <c r="A6634" s="64" t="s">
        <v>590</v>
      </c>
      <c r="J6634" s="6">
        <v>16</v>
      </c>
      <c r="K6634" s="6"/>
      <c r="L6634" s="6"/>
      <c r="M6634" s="6"/>
      <c r="N6634" s="6"/>
      <c r="O6634" s="6"/>
      <c r="P6634" s="6"/>
      <c r="Q6634" s="6"/>
      <c r="R6634" s="6"/>
      <c r="S6634" s="6"/>
      <c r="T6634" s="6"/>
      <c r="U6634" s="6"/>
      <c r="V6634" s="6"/>
    </row>
    <row r="6635" spans="1:22" x14ac:dyDescent="0.25">
      <c r="A6635" s="79"/>
      <c r="J6635" s="6">
        <v>17</v>
      </c>
      <c r="K6635" s="6"/>
      <c r="L6635" s="6"/>
      <c r="M6635" s="6"/>
      <c r="N6635" s="6"/>
      <c r="O6635" s="6"/>
      <c r="P6635" s="6"/>
      <c r="Q6635" s="6"/>
      <c r="R6635" s="6"/>
      <c r="S6635" s="6"/>
      <c r="T6635" s="6"/>
      <c r="U6635" s="6"/>
      <c r="V6635" s="6"/>
    </row>
    <row r="6636" spans="1:22" ht="25.5" x14ac:dyDescent="0.25">
      <c r="A6636" s="81" t="s">
        <v>595</v>
      </c>
      <c r="J6636" s="6">
        <v>18</v>
      </c>
      <c r="K6636" s="6"/>
      <c r="L6636" s="6"/>
      <c r="M6636" s="6"/>
      <c r="N6636" s="6"/>
      <c r="O6636" s="6"/>
      <c r="P6636" s="6"/>
      <c r="Q6636" s="6"/>
      <c r="R6636" s="6"/>
      <c r="S6636" s="6"/>
      <c r="T6636" s="6"/>
      <c r="U6636" s="6"/>
      <c r="V6636" s="6"/>
    </row>
    <row r="6637" spans="1:22" x14ac:dyDescent="0.25">
      <c r="A6637" s="81"/>
      <c r="J6637" s="6">
        <v>19</v>
      </c>
      <c r="K6637" s="6"/>
      <c r="L6637" s="6"/>
      <c r="M6637" s="6"/>
      <c r="N6637" s="6"/>
      <c r="O6637" s="6"/>
      <c r="P6637" s="6"/>
      <c r="Q6637" s="6"/>
      <c r="R6637" s="6"/>
      <c r="S6637" s="6"/>
      <c r="T6637" s="6"/>
      <c r="U6637" s="6"/>
      <c r="V6637" s="6"/>
    </row>
    <row r="6638" spans="1:22" ht="89.25" x14ac:dyDescent="0.25">
      <c r="A6638" s="81" t="s">
        <v>985</v>
      </c>
      <c r="J6638" s="6">
        <v>20</v>
      </c>
      <c r="K6638" s="6"/>
      <c r="L6638" s="6"/>
      <c r="M6638" s="6"/>
      <c r="N6638" s="6"/>
      <c r="O6638" s="6"/>
      <c r="P6638" s="6"/>
      <c r="Q6638" s="6"/>
      <c r="R6638" s="6"/>
      <c r="S6638" s="6"/>
      <c r="T6638" s="6"/>
      <c r="U6638" s="6"/>
      <c r="V6638" s="6"/>
    </row>
    <row r="6639" spans="1:22" x14ac:dyDescent="0.25">
      <c r="A6639" s="65"/>
      <c r="J6639" s="6">
        <v>21</v>
      </c>
      <c r="K6639" s="6"/>
      <c r="L6639" s="6"/>
      <c r="M6639" s="6"/>
      <c r="N6639" s="6"/>
      <c r="O6639" s="6"/>
      <c r="P6639" s="6"/>
      <c r="Q6639" s="6"/>
      <c r="R6639" s="6"/>
      <c r="S6639" s="6"/>
      <c r="T6639" s="6"/>
      <c r="U6639" s="6"/>
      <c r="V6639" s="6"/>
    </row>
    <row r="6640" spans="1:22" x14ac:dyDescent="0.25">
      <c r="A6640" s="65"/>
      <c r="J6640" s="6">
        <v>22</v>
      </c>
      <c r="K6640" s="6"/>
      <c r="L6640" s="6"/>
      <c r="M6640" s="6"/>
      <c r="N6640" s="6"/>
      <c r="O6640" s="6"/>
      <c r="P6640" s="6"/>
      <c r="Q6640" s="6"/>
      <c r="R6640" s="6"/>
      <c r="S6640" s="6"/>
      <c r="T6640" s="6"/>
      <c r="U6640" s="6"/>
      <c r="V6640" s="6"/>
    </row>
    <row r="6641" spans="1:22" ht="140.25" x14ac:dyDescent="0.25">
      <c r="A6641" s="96" t="s">
        <v>624</v>
      </c>
      <c r="B6641" s="97" t="s">
        <v>625</v>
      </c>
      <c r="J6641" s="6">
        <v>23</v>
      </c>
      <c r="K6641" s="6"/>
      <c r="L6641" s="6"/>
      <c r="M6641" s="6"/>
      <c r="N6641" s="6"/>
      <c r="O6641" s="6"/>
      <c r="P6641" s="6"/>
      <c r="Q6641" s="6"/>
      <c r="R6641" s="6"/>
      <c r="S6641" s="6"/>
      <c r="T6641" s="6"/>
      <c r="U6641" s="6"/>
      <c r="V6641" s="6"/>
    </row>
    <row r="6642" spans="1:22" ht="15.75" thickBot="1" x14ac:dyDescent="0.3">
      <c r="A6642" s="65"/>
      <c r="J6642" s="6">
        <v>24</v>
      </c>
      <c r="K6642" s="6"/>
      <c r="L6642" s="6"/>
      <c r="M6642" s="6"/>
      <c r="N6642" s="6"/>
      <c r="O6642" s="6"/>
      <c r="P6642" s="6"/>
      <c r="Q6642" s="6"/>
      <c r="R6642" s="6"/>
      <c r="S6642" s="6"/>
      <c r="T6642" s="6"/>
      <c r="U6642" s="6"/>
      <c r="V6642" s="6"/>
    </row>
    <row r="6643" spans="1:22" ht="15.75" thickBot="1" x14ac:dyDescent="0.3">
      <c r="A6643" s="88" t="s">
        <v>626</v>
      </c>
      <c r="B6643" s="89">
        <v>0.05</v>
      </c>
      <c r="J6643" s="6">
        <v>25</v>
      </c>
      <c r="K6643" s="6"/>
      <c r="L6643" s="6"/>
      <c r="M6643" s="6"/>
      <c r="N6643" s="6"/>
      <c r="O6643" s="6"/>
      <c r="P6643" s="6"/>
      <c r="Q6643" s="6"/>
      <c r="R6643" s="6"/>
      <c r="S6643" s="6"/>
      <c r="T6643" s="6"/>
      <c r="U6643" s="6"/>
      <c r="V6643" s="6"/>
    </row>
    <row r="6644" spans="1:22" ht="39" thickBot="1" x14ac:dyDescent="0.3">
      <c r="A6644" s="110" t="s">
        <v>627</v>
      </c>
      <c r="B6644" s="74">
        <v>18</v>
      </c>
      <c r="J6644" s="6">
        <v>26</v>
      </c>
      <c r="K6644" s="6"/>
      <c r="L6644" s="6"/>
      <c r="M6644" s="6"/>
      <c r="N6644" s="6"/>
      <c r="O6644" s="6"/>
      <c r="P6644" s="6"/>
      <c r="Q6644" s="6"/>
      <c r="R6644" s="6"/>
      <c r="S6644" s="6"/>
      <c r="T6644" s="6"/>
      <c r="U6644" s="6"/>
      <c r="V6644" s="6"/>
    </row>
    <row r="6645" spans="1:22" ht="39" thickBot="1" x14ac:dyDescent="0.3">
      <c r="A6645" s="110" t="s">
        <v>628</v>
      </c>
      <c r="B6645" s="74">
        <v>40.239579999999997</v>
      </c>
      <c r="J6645" s="6">
        <v>27</v>
      </c>
      <c r="K6645" s="6"/>
      <c r="L6645" s="6"/>
      <c r="M6645" s="6"/>
      <c r="N6645" s="6"/>
      <c r="O6645" s="6"/>
      <c r="P6645" s="6"/>
      <c r="Q6645" s="6"/>
      <c r="R6645" s="6"/>
      <c r="S6645" s="6"/>
      <c r="T6645" s="6"/>
      <c r="U6645" s="6"/>
      <c r="V6645" s="6"/>
    </row>
    <row r="6646" spans="1:22" ht="64.5" thickBot="1" x14ac:dyDescent="0.3">
      <c r="A6646" s="110" t="s">
        <v>629</v>
      </c>
      <c r="B6646" s="74">
        <v>2.97105</v>
      </c>
      <c r="J6646" s="6">
        <v>28</v>
      </c>
      <c r="K6646" s="6"/>
      <c r="L6646" s="6"/>
      <c r="M6646" s="6"/>
      <c r="N6646" s="6"/>
      <c r="O6646" s="6"/>
      <c r="P6646" s="6"/>
      <c r="Q6646" s="6"/>
      <c r="R6646" s="6"/>
      <c r="S6646" s="6"/>
      <c r="T6646" s="6"/>
      <c r="U6646" s="6"/>
      <c r="V6646" s="6"/>
    </row>
    <row r="6647" spans="1:22" ht="38.25" x14ac:dyDescent="0.25">
      <c r="A6647" s="109" t="s">
        <v>630</v>
      </c>
      <c r="B6647" s="78">
        <v>4.7117000000000004</v>
      </c>
      <c r="J6647" s="6">
        <v>29</v>
      </c>
      <c r="K6647" s="6"/>
      <c r="L6647" s="6"/>
      <c r="M6647" s="6"/>
      <c r="N6647" s="6"/>
      <c r="O6647" s="6"/>
      <c r="P6647" s="6"/>
      <c r="Q6647" s="6"/>
      <c r="R6647" s="6"/>
      <c r="S6647" s="6"/>
      <c r="T6647" s="6"/>
      <c r="U6647" s="6"/>
      <c r="V6647" s="6"/>
    </row>
    <row r="6648" spans="1:22" ht="15.75" thickBot="1" x14ac:dyDescent="0.3">
      <c r="A6648" s="65"/>
      <c r="J6648" s="6">
        <v>30</v>
      </c>
      <c r="K6648" s="6"/>
      <c r="L6648" s="6"/>
      <c r="M6648" s="6"/>
      <c r="N6648" s="6"/>
      <c r="O6648" s="6"/>
      <c r="P6648" s="6"/>
      <c r="Q6648" s="6"/>
      <c r="R6648" s="6"/>
      <c r="S6648" s="6"/>
      <c r="T6648" s="6"/>
      <c r="U6648" s="6"/>
      <c r="V6648" s="6"/>
    </row>
    <row r="6649" spans="1:22" x14ac:dyDescent="0.25">
      <c r="A6649" s="254" t="s">
        <v>631</v>
      </c>
      <c r="B6649" s="255"/>
      <c r="C6649" s="255"/>
      <c r="D6649" s="255"/>
      <c r="J6649" s="6">
        <v>31</v>
      </c>
      <c r="K6649" s="6"/>
      <c r="L6649" s="6"/>
      <c r="M6649" s="6"/>
      <c r="N6649" s="6"/>
      <c r="O6649" s="6"/>
      <c r="P6649" s="6"/>
      <c r="Q6649" s="6"/>
      <c r="R6649" s="6"/>
      <c r="S6649" s="6"/>
      <c r="T6649" s="6"/>
      <c r="U6649" s="6"/>
      <c r="V6649" s="6"/>
    </row>
    <row r="6650" spans="1:22" x14ac:dyDescent="0.25">
      <c r="A6650" s="262" t="s">
        <v>632</v>
      </c>
      <c r="B6650" s="263"/>
      <c r="C6650" s="263"/>
      <c r="D6650" s="263"/>
      <c r="J6650" s="6">
        <v>32</v>
      </c>
      <c r="K6650" s="6"/>
      <c r="L6650" s="6"/>
      <c r="M6650" s="6"/>
      <c r="N6650" s="6"/>
      <c r="O6650" s="6"/>
      <c r="P6650" s="6"/>
      <c r="Q6650" s="6"/>
      <c r="R6650" s="6"/>
      <c r="S6650" s="6"/>
      <c r="T6650" s="6"/>
      <c r="U6650" s="6"/>
      <c r="V6650" s="6"/>
    </row>
    <row r="6651" spans="1:22" ht="15.75" thickBot="1" x14ac:dyDescent="0.3">
      <c r="A6651" s="256" t="s">
        <v>633</v>
      </c>
      <c r="B6651" s="257"/>
      <c r="C6651" s="257"/>
      <c r="D6651" s="257"/>
      <c r="J6651" s="6">
        <v>33</v>
      </c>
      <c r="K6651" s="6"/>
      <c r="L6651" s="6"/>
      <c r="M6651" s="6"/>
      <c r="N6651" s="6"/>
      <c r="O6651" s="6"/>
      <c r="P6651" s="6"/>
      <c r="Q6651" s="6"/>
      <c r="R6651" s="6"/>
      <c r="S6651" s="6"/>
      <c r="T6651" s="6"/>
      <c r="U6651" s="6"/>
      <c r="V6651" s="6"/>
    </row>
    <row r="6652" spans="1:22" ht="27" thickBot="1" x14ac:dyDescent="0.3">
      <c r="A6652" s="98" t="s">
        <v>634</v>
      </c>
      <c r="B6652" s="83" t="s">
        <v>635</v>
      </c>
      <c r="C6652" s="83" t="s">
        <v>566</v>
      </c>
      <c r="D6652" s="85" t="s">
        <v>592</v>
      </c>
      <c r="K6652" s="121" t="s">
        <v>1123</v>
      </c>
      <c r="L6652" s="121" t="s">
        <v>1124</v>
      </c>
      <c r="M6652" s="121" t="str">
        <f>A6638</f>
        <v>Prueba del rango estudentizado de Tukey (HSD) para NF3</v>
      </c>
      <c r="N6652" s="120"/>
      <c r="S6652" s="122" t="str">
        <f>K6652</f>
        <v>Factor</v>
      </c>
      <c r="T6652" s="122" t="str">
        <f>L6652</f>
        <v>Nivel</v>
      </c>
      <c r="U6652" s="114"/>
      <c r="V6652" s="123"/>
    </row>
    <row r="6653" spans="1:22" ht="16.5" thickBot="1" x14ac:dyDescent="0.3">
      <c r="A6653" s="99" t="s">
        <v>592</v>
      </c>
      <c r="B6653" s="68">
        <v>18.187999999999999</v>
      </c>
      <c r="C6653" s="68">
        <v>16</v>
      </c>
      <c r="D6653" s="86" t="s">
        <v>45</v>
      </c>
      <c r="J6653" s="6"/>
      <c r="K6653" s="228" t="s">
        <v>1125</v>
      </c>
      <c r="L6653" s="124" t="str">
        <f>D6653</f>
        <v>Con</v>
      </c>
      <c r="M6653" s="125">
        <f>B6653</f>
        <v>18.187999999999999</v>
      </c>
      <c r="N6653" s="125" t="str">
        <f>A6653</f>
        <v>A</v>
      </c>
      <c r="S6653" s="230" t="str">
        <f>K6653</f>
        <v>Enmienda (A)</v>
      </c>
      <c r="T6653" s="126" t="str">
        <f>L6653</f>
        <v>Con</v>
      </c>
      <c r="U6653" s="127">
        <f>M6653</f>
        <v>18.187999999999999</v>
      </c>
      <c r="V6653" s="128" t="str">
        <f>N6653</f>
        <v>A</v>
      </c>
    </row>
    <row r="6654" spans="1:22" ht="16.5" thickBot="1" x14ac:dyDescent="0.3">
      <c r="A6654" s="99"/>
      <c r="B6654" s="68"/>
      <c r="C6654" s="68"/>
      <c r="D6654" s="86"/>
      <c r="J6654" s="6"/>
      <c r="K6654" s="229"/>
      <c r="L6654" s="124" t="str">
        <f>D6655</f>
        <v>Sin</v>
      </c>
      <c r="M6654" s="125">
        <f>B6655</f>
        <v>11.875</v>
      </c>
      <c r="N6654" s="125" t="str">
        <f>A6655</f>
        <v>B</v>
      </c>
      <c r="S6654" s="227"/>
      <c r="T6654" s="129" t="str">
        <f>L6654</f>
        <v>Sin</v>
      </c>
      <c r="U6654" s="130">
        <f>M6654</f>
        <v>11.875</v>
      </c>
      <c r="V6654" s="131" t="str">
        <f>N6654</f>
        <v>B</v>
      </c>
    </row>
    <row r="6655" spans="1:22" x14ac:dyDescent="0.25">
      <c r="A6655" s="100" t="s">
        <v>593</v>
      </c>
      <c r="B6655" s="77">
        <v>11.875</v>
      </c>
      <c r="C6655" s="77">
        <v>16</v>
      </c>
      <c r="D6655" s="87" t="s">
        <v>47</v>
      </c>
      <c r="J6655" s="6">
        <v>1</v>
      </c>
      <c r="K6655" s="6"/>
      <c r="L6655" s="6"/>
      <c r="M6655" s="6"/>
      <c r="N6655" s="6"/>
      <c r="O6655" s="6"/>
      <c r="P6655" s="6"/>
      <c r="Q6655" s="6"/>
      <c r="R6655" s="6"/>
      <c r="S6655" s="6"/>
      <c r="T6655" s="6"/>
      <c r="U6655" s="6"/>
      <c r="V6655" s="6"/>
    </row>
    <row r="6656" spans="1:22" x14ac:dyDescent="0.25">
      <c r="A6656" s="79"/>
      <c r="J6656" s="6">
        <v>2</v>
      </c>
      <c r="K6656" s="6"/>
      <c r="L6656" s="6"/>
      <c r="M6656" s="6"/>
      <c r="N6656" s="6"/>
      <c r="O6656" s="6"/>
      <c r="P6656" s="6"/>
      <c r="Q6656" s="6"/>
      <c r="R6656" s="6"/>
      <c r="S6656" s="6"/>
      <c r="T6656" s="6"/>
      <c r="U6656" s="6"/>
      <c r="V6656" s="6"/>
    </row>
    <row r="6657" spans="1:22" x14ac:dyDescent="0.25">
      <c r="A6657" s="79"/>
      <c r="J6657" s="6">
        <v>3</v>
      </c>
      <c r="K6657" s="6"/>
      <c r="L6657" s="6"/>
      <c r="M6657" s="6"/>
      <c r="N6657" s="6"/>
      <c r="O6657" s="6"/>
      <c r="P6657" s="6"/>
      <c r="Q6657" s="6"/>
      <c r="R6657" s="6"/>
      <c r="S6657" s="6"/>
      <c r="T6657" s="6"/>
      <c r="U6657" s="6"/>
      <c r="V6657" s="6"/>
    </row>
    <row r="6658" spans="1:22" x14ac:dyDescent="0.25">
      <c r="J6658" s="6">
        <v>4</v>
      </c>
      <c r="K6658" s="6"/>
      <c r="L6658" s="6"/>
      <c r="M6658" s="6"/>
      <c r="N6658" s="6"/>
      <c r="O6658" s="6"/>
      <c r="P6658" s="6"/>
      <c r="Q6658" s="6"/>
      <c r="R6658" s="6"/>
      <c r="S6658" s="6"/>
      <c r="T6658" s="6"/>
      <c r="U6658" s="6"/>
      <c r="V6658" s="6"/>
    </row>
    <row r="6659" spans="1:22" x14ac:dyDescent="0.25">
      <c r="A6659" s="80"/>
      <c r="J6659" s="6">
        <v>5</v>
      </c>
      <c r="K6659" s="6"/>
      <c r="L6659" s="6"/>
      <c r="M6659" s="6"/>
      <c r="N6659" s="6"/>
      <c r="O6659" s="6"/>
      <c r="P6659" s="6"/>
      <c r="Q6659" s="6"/>
      <c r="R6659" s="6"/>
      <c r="S6659" s="6"/>
      <c r="T6659" s="6"/>
      <c r="U6659" s="6"/>
      <c r="V6659" s="6"/>
    </row>
    <row r="6660" spans="1:22" ht="31.5" x14ac:dyDescent="0.25">
      <c r="A6660" s="64" t="s">
        <v>590</v>
      </c>
      <c r="J6660" s="6">
        <v>6</v>
      </c>
      <c r="K6660" s="6"/>
      <c r="L6660" s="6"/>
      <c r="M6660" s="6"/>
      <c r="N6660" s="6"/>
      <c r="O6660" s="6"/>
      <c r="P6660" s="6"/>
      <c r="Q6660" s="6"/>
      <c r="R6660" s="6"/>
      <c r="S6660" s="6"/>
      <c r="T6660" s="6"/>
      <c r="U6660" s="6"/>
      <c r="V6660" s="6"/>
    </row>
    <row r="6661" spans="1:22" x14ac:dyDescent="0.25">
      <c r="A6661" s="79"/>
      <c r="J6661" s="6">
        <v>7</v>
      </c>
      <c r="K6661" s="6"/>
      <c r="L6661" s="6"/>
      <c r="M6661" s="6"/>
      <c r="N6661" s="6"/>
      <c r="O6661" s="6"/>
      <c r="P6661" s="6"/>
      <c r="Q6661" s="6"/>
      <c r="R6661" s="6"/>
      <c r="S6661" s="6"/>
      <c r="T6661" s="6"/>
      <c r="U6661" s="6"/>
      <c r="V6661" s="6"/>
    </row>
    <row r="6662" spans="1:22" ht="25.5" x14ac:dyDescent="0.25">
      <c r="A6662" s="81" t="s">
        <v>595</v>
      </c>
      <c r="J6662" s="6">
        <v>8</v>
      </c>
      <c r="K6662" s="6"/>
      <c r="L6662" s="6"/>
      <c r="M6662" s="6"/>
      <c r="N6662" s="6"/>
      <c r="O6662" s="6"/>
      <c r="P6662" s="6"/>
      <c r="Q6662" s="6"/>
      <c r="R6662" s="6"/>
      <c r="S6662" s="6"/>
      <c r="T6662" s="6"/>
      <c r="U6662" s="6"/>
      <c r="V6662" s="6"/>
    </row>
    <row r="6663" spans="1:22" x14ac:dyDescent="0.25">
      <c r="A6663" s="81"/>
      <c r="J6663" s="6">
        <v>9</v>
      </c>
      <c r="K6663" s="6"/>
      <c r="L6663" s="6"/>
      <c r="M6663" s="6"/>
      <c r="N6663" s="6"/>
      <c r="O6663" s="6"/>
      <c r="P6663" s="6"/>
      <c r="Q6663" s="6"/>
      <c r="R6663" s="6"/>
      <c r="S6663" s="6"/>
      <c r="T6663" s="6"/>
      <c r="U6663" s="6"/>
      <c r="V6663" s="6"/>
    </row>
    <row r="6664" spans="1:22" x14ac:dyDescent="0.25">
      <c r="A6664" s="65"/>
      <c r="J6664" s="6">
        <v>10</v>
      </c>
      <c r="K6664" s="6"/>
      <c r="L6664" s="6"/>
      <c r="M6664" s="6"/>
      <c r="N6664" s="6"/>
      <c r="O6664" s="6"/>
      <c r="P6664" s="6"/>
      <c r="Q6664" s="6"/>
      <c r="R6664" s="6"/>
      <c r="S6664" s="6"/>
      <c r="T6664" s="6"/>
      <c r="U6664" s="6"/>
      <c r="V6664" s="6"/>
    </row>
    <row r="6665" spans="1:22" x14ac:dyDescent="0.25">
      <c r="A6665" s="65"/>
      <c r="J6665" s="6">
        <v>11</v>
      </c>
      <c r="K6665" s="6"/>
      <c r="L6665" s="6"/>
      <c r="M6665" s="6"/>
      <c r="N6665" s="6"/>
      <c r="O6665" s="6"/>
      <c r="P6665" s="6"/>
      <c r="Q6665" s="6"/>
      <c r="R6665" s="6"/>
      <c r="S6665" s="6"/>
      <c r="T6665" s="6"/>
      <c r="U6665" s="6"/>
      <c r="V6665" s="6"/>
    </row>
    <row r="6666" spans="1:22" x14ac:dyDescent="0.25">
      <c r="A6666" s="79"/>
      <c r="J6666" s="6">
        <v>12</v>
      </c>
      <c r="K6666" s="6"/>
      <c r="L6666" s="6"/>
      <c r="M6666" s="6"/>
      <c r="N6666" s="6"/>
      <c r="O6666" s="6"/>
      <c r="P6666" s="6"/>
      <c r="Q6666" s="6"/>
      <c r="R6666" s="6"/>
      <c r="S6666" s="6"/>
      <c r="T6666" s="6"/>
      <c r="U6666" s="6"/>
      <c r="V6666" s="6"/>
    </row>
    <row r="6667" spans="1:22" x14ac:dyDescent="0.25">
      <c r="A6667" s="79"/>
      <c r="J6667" s="6">
        <v>13</v>
      </c>
      <c r="K6667" s="6"/>
      <c r="L6667" s="6"/>
      <c r="M6667" s="6"/>
      <c r="N6667" s="6"/>
      <c r="O6667" s="6"/>
      <c r="P6667" s="6"/>
      <c r="Q6667" s="6"/>
      <c r="R6667" s="6"/>
      <c r="S6667" s="6"/>
      <c r="T6667" s="6"/>
      <c r="U6667" s="6"/>
      <c r="V6667" s="6"/>
    </row>
    <row r="6668" spans="1:22" x14ac:dyDescent="0.25">
      <c r="J6668" s="6">
        <v>14</v>
      </c>
      <c r="K6668" s="6"/>
      <c r="L6668" s="6"/>
      <c r="M6668" s="6"/>
      <c r="N6668" s="6"/>
      <c r="O6668" s="6"/>
      <c r="P6668" s="6"/>
      <c r="Q6668" s="6"/>
      <c r="R6668" s="6"/>
      <c r="S6668" s="6"/>
      <c r="T6668" s="6"/>
      <c r="U6668" s="6"/>
      <c r="V6668" s="6"/>
    </row>
    <row r="6669" spans="1:22" x14ac:dyDescent="0.25">
      <c r="A6669" s="80"/>
      <c r="J6669" s="6">
        <v>15</v>
      </c>
      <c r="K6669" s="6"/>
      <c r="L6669" s="6"/>
      <c r="M6669" s="6"/>
      <c r="N6669" s="6"/>
      <c r="O6669" s="6"/>
      <c r="P6669" s="6"/>
      <c r="Q6669" s="6"/>
      <c r="R6669" s="6"/>
      <c r="S6669" s="6"/>
      <c r="T6669" s="6"/>
      <c r="U6669" s="6"/>
      <c r="V6669" s="6"/>
    </row>
    <row r="6670" spans="1:22" ht="31.5" x14ac:dyDescent="0.25">
      <c r="A6670" s="64" t="s">
        <v>590</v>
      </c>
      <c r="J6670" s="6">
        <v>16</v>
      </c>
      <c r="K6670" s="6"/>
      <c r="L6670" s="6"/>
      <c r="M6670" s="6"/>
      <c r="N6670" s="6"/>
      <c r="O6670" s="6"/>
      <c r="P6670" s="6"/>
      <c r="Q6670" s="6"/>
      <c r="R6670" s="6"/>
      <c r="S6670" s="6"/>
      <c r="T6670" s="6"/>
      <c r="U6670" s="6"/>
      <c r="V6670" s="6"/>
    </row>
    <row r="6671" spans="1:22" x14ac:dyDescent="0.25">
      <c r="A6671" s="79"/>
      <c r="J6671" s="6">
        <v>17</v>
      </c>
      <c r="K6671" s="6"/>
      <c r="L6671" s="6"/>
      <c r="M6671" s="6"/>
      <c r="N6671" s="6"/>
      <c r="O6671" s="6"/>
      <c r="P6671" s="6"/>
      <c r="Q6671" s="6"/>
      <c r="R6671" s="6"/>
      <c r="S6671" s="6"/>
      <c r="T6671" s="6"/>
      <c r="U6671" s="6"/>
      <c r="V6671" s="6"/>
    </row>
    <row r="6672" spans="1:22" ht="25.5" x14ac:dyDescent="0.25">
      <c r="A6672" s="81" t="s">
        <v>595</v>
      </c>
      <c r="J6672" s="6">
        <v>18</v>
      </c>
      <c r="K6672" s="6"/>
      <c r="L6672" s="6"/>
      <c r="M6672" s="6"/>
      <c r="N6672" s="6"/>
      <c r="O6672" s="6"/>
      <c r="P6672" s="6"/>
      <c r="Q6672" s="6"/>
      <c r="R6672" s="6"/>
      <c r="S6672" s="6"/>
      <c r="T6672" s="6"/>
      <c r="U6672" s="6"/>
      <c r="V6672" s="6"/>
    </row>
    <row r="6673" spans="1:22" x14ac:dyDescent="0.25">
      <c r="A6673" s="81"/>
      <c r="J6673" s="6">
        <v>19</v>
      </c>
      <c r="K6673" s="6"/>
      <c r="L6673" s="6"/>
      <c r="M6673" s="6"/>
      <c r="N6673" s="6"/>
      <c r="O6673" s="6"/>
      <c r="P6673" s="6"/>
      <c r="Q6673" s="6"/>
      <c r="R6673" s="6"/>
      <c r="S6673" s="6"/>
      <c r="T6673" s="6"/>
      <c r="U6673" s="6"/>
      <c r="V6673" s="6"/>
    </row>
    <row r="6674" spans="1:22" ht="89.25" x14ac:dyDescent="0.25">
      <c r="A6674" s="81" t="s">
        <v>986</v>
      </c>
      <c r="J6674" s="6">
        <v>20</v>
      </c>
      <c r="K6674" s="6"/>
      <c r="L6674" s="6"/>
      <c r="M6674" s="6"/>
      <c r="N6674" s="6"/>
      <c r="O6674" s="6"/>
      <c r="P6674" s="6"/>
      <c r="Q6674" s="6"/>
      <c r="R6674" s="6"/>
      <c r="S6674" s="6"/>
      <c r="T6674" s="6"/>
      <c r="U6674" s="6"/>
      <c r="V6674" s="6"/>
    </row>
    <row r="6675" spans="1:22" x14ac:dyDescent="0.25">
      <c r="A6675" s="65"/>
      <c r="J6675" s="6">
        <v>21</v>
      </c>
      <c r="K6675" s="6"/>
      <c r="L6675" s="6"/>
      <c r="M6675" s="6"/>
      <c r="N6675" s="6"/>
      <c r="O6675" s="6"/>
      <c r="P6675" s="6"/>
      <c r="Q6675" s="6"/>
      <c r="R6675" s="6"/>
      <c r="S6675" s="6"/>
      <c r="T6675" s="6"/>
      <c r="U6675" s="6"/>
      <c r="V6675" s="6"/>
    </row>
    <row r="6676" spans="1:22" x14ac:dyDescent="0.25">
      <c r="A6676" s="65"/>
      <c r="J6676" s="6">
        <v>22</v>
      </c>
      <c r="K6676" s="6"/>
      <c r="L6676" s="6"/>
      <c r="M6676" s="6"/>
      <c r="N6676" s="6"/>
      <c r="O6676" s="6"/>
      <c r="P6676" s="6"/>
      <c r="Q6676" s="6"/>
      <c r="R6676" s="6"/>
      <c r="S6676" s="6"/>
      <c r="T6676" s="6"/>
      <c r="U6676" s="6"/>
      <c r="V6676" s="6"/>
    </row>
    <row r="6677" spans="1:22" ht="140.25" x14ac:dyDescent="0.25">
      <c r="A6677" s="96" t="s">
        <v>624</v>
      </c>
      <c r="B6677" s="97" t="s">
        <v>625</v>
      </c>
      <c r="J6677" s="6">
        <v>23</v>
      </c>
      <c r="K6677" s="6"/>
      <c r="L6677" s="6"/>
      <c r="M6677" s="6"/>
      <c r="N6677" s="6"/>
      <c r="O6677" s="6"/>
      <c r="P6677" s="6"/>
      <c r="Q6677" s="6"/>
      <c r="R6677" s="6"/>
      <c r="S6677" s="6"/>
      <c r="T6677" s="6"/>
      <c r="U6677" s="6"/>
      <c r="V6677" s="6"/>
    </row>
    <row r="6678" spans="1:22" ht="15.75" thickBot="1" x14ac:dyDescent="0.3">
      <c r="A6678" s="65"/>
      <c r="J6678" s="6">
        <v>24</v>
      </c>
      <c r="K6678" s="6"/>
      <c r="L6678" s="6"/>
      <c r="M6678" s="6"/>
      <c r="N6678" s="6"/>
      <c r="O6678" s="6"/>
      <c r="P6678" s="6"/>
      <c r="Q6678" s="6"/>
      <c r="R6678" s="6"/>
      <c r="S6678" s="6"/>
      <c r="T6678" s="6"/>
      <c r="U6678" s="6"/>
      <c r="V6678" s="6"/>
    </row>
    <row r="6679" spans="1:22" ht="15.75" thickBot="1" x14ac:dyDescent="0.3">
      <c r="A6679" s="88" t="s">
        <v>626</v>
      </c>
      <c r="B6679" s="89">
        <v>0.05</v>
      </c>
      <c r="J6679" s="6">
        <v>25</v>
      </c>
      <c r="K6679" s="6"/>
      <c r="L6679" s="6"/>
      <c r="M6679" s="6"/>
      <c r="N6679" s="6"/>
      <c r="O6679" s="6"/>
      <c r="P6679" s="6"/>
      <c r="Q6679" s="6"/>
      <c r="R6679" s="6"/>
      <c r="S6679" s="6"/>
      <c r="T6679" s="6"/>
      <c r="U6679" s="6"/>
      <c r="V6679" s="6"/>
    </row>
    <row r="6680" spans="1:22" ht="39" thickBot="1" x14ac:dyDescent="0.3">
      <c r="A6680" s="110" t="s">
        <v>627</v>
      </c>
      <c r="B6680" s="74">
        <v>18</v>
      </c>
      <c r="J6680" s="6">
        <v>26</v>
      </c>
      <c r="K6680" s="6"/>
      <c r="L6680" s="6"/>
      <c r="M6680" s="6"/>
      <c r="N6680" s="6"/>
      <c r="O6680" s="6"/>
      <c r="P6680" s="6"/>
      <c r="Q6680" s="6"/>
      <c r="R6680" s="6"/>
      <c r="S6680" s="6"/>
      <c r="T6680" s="6"/>
      <c r="U6680" s="6"/>
      <c r="V6680" s="6"/>
    </row>
    <row r="6681" spans="1:22" ht="39" thickBot="1" x14ac:dyDescent="0.3">
      <c r="A6681" s="110" t="s">
        <v>628</v>
      </c>
      <c r="B6681" s="74">
        <v>293.01740000000001</v>
      </c>
      <c r="J6681" s="6">
        <v>27</v>
      </c>
      <c r="K6681" s="6"/>
      <c r="L6681" s="6"/>
      <c r="M6681" s="6"/>
      <c r="N6681" s="6"/>
      <c r="O6681" s="6"/>
      <c r="P6681" s="6"/>
      <c r="Q6681" s="6"/>
      <c r="R6681" s="6"/>
      <c r="S6681" s="6"/>
      <c r="T6681" s="6"/>
      <c r="U6681" s="6"/>
      <c r="V6681" s="6"/>
    </row>
    <row r="6682" spans="1:22" ht="64.5" thickBot="1" x14ac:dyDescent="0.3">
      <c r="A6682" s="110" t="s">
        <v>629</v>
      </c>
      <c r="B6682" s="74">
        <v>2.97105</v>
      </c>
      <c r="J6682" s="6">
        <v>28</v>
      </c>
      <c r="K6682" s="6"/>
      <c r="L6682" s="6"/>
      <c r="M6682" s="6"/>
      <c r="N6682" s="6"/>
      <c r="O6682" s="6"/>
      <c r="P6682" s="6"/>
      <c r="Q6682" s="6"/>
      <c r="R6682" s="6"/>
      <c r="S6682" s="6"/>
      <c r="T6682" s="6"/>
      <c r="U6682" s="6"/>
      <c r="V6682" s="6"/>
    </row>
    <row r="6683" spans="1:22" ht="38.25" x14ac:dyDescent="0.25">
      <c r="A6683" s="109" t="s">
        <v>630</v>
      </c>
      <c r="B6683" s="78">
        <v>12.714</v>
      </c>
      <c r="J6683" s="6">
        <v>29</v>
      </c>
      <c r="K6683" s="6"/>
      <c r="L6683" s="6"/>
      <c r="M6683" s="6"/>
      <c r="N6683" s="6"/>
      <c r="O6683" s="6"/>
      <c r="P6683" s="6"/>
      <c r="Q6683" s="6"/>
      <c r="R6683" s="6"/>
      <c r="S6683" s="6"/>
      <c r="T6683" s="6"/>
      <c r="U6683" s="6"/>
      <c r="V6683" s="6"/>
    </row>
    <row r="6684" spans="1:22" ht="15.75" thickBot="1" x14ac:dyDescent="0.3">
      <c r="A6684" s="65"/>
      <c r="J6684" s="6">
        <v>30</v>
      </c>
      <c r="K6684" s="6"/>
      <c r="L6684" s="6"/>
      <c r="M6684" s="6"/>
      <c r="N6684" s="6"/>
      <c r="O6684" s="6"/>
      <c r="P6684" s="6"/>
      <c r="Q6684" s="6"/>
      <c r="R6684" s="6"/>
      <c r="S6684" s="6"/>
      <c r="T6684" s="6"/>
      <c r="U6684" s="6"/>
      <c r="V6684" s="6"/>
    </row>
    <row r="6685" spans="1:22" x14ac:dyDescent="0.25">
      <c r="A6685" s="254" t="s">
        <v>631</v>
      </c>
      <c r="B6685" s="255"/>
      <c r="C6685" s="255"/>
      <c r="D6685" s="255"/>
      <c r="J6685" s="6">
        <v>31</v>
      </c>
      <c r="K6685" s="6"/>
      <c r="L6685" s="6"/>
      <c r="M6685" s="6"/>
      <c r="N6685" s="6"/>
      <c r="O6685" s="6"/>
      <c r="P6685" s="6"/>
      <c r="Q6685" s="6"/>
      <c r="R6685" s="6"/>
      <c r="S6685" s="6"/>
      <c r="T6685" s="6"/>
      <c r="U6685" s="6"/>
      <c r="V6685" s="6"/>
    </row>
    <row r="6686" spans="1:22" x14ac:dyDescent="0.25">
      <c r="A6686" s="262" t="s">
        <v>632</v>
      </c>
      <c r="B6686" s="263"/>
      <c r="C6686" s="263"/>
      <c r="D6686" s="263"/>
      <c r="J6686" s="6">
        <v>32</v>
      </c>
      <c r="K6686" s="6"/>
      <c r="L6686" s="6"/>
      <c r="M6686" s="6"/>
      <c r="N6686" s="6"/>
      <c r="O6686" s="6"/>
      <c r="P6686" s="6"/>
      <c r="Q6686" s="6"/>
      <c r="R6686" s="6"/>
      <c r="S6686" s="6"/>
      <c r="T6686" s="6"/>
      <c r="U6686" s="6"/>
      <c r="V6686" s="6"/>
    </row>
    <row r="6687" spans="1:22" ht="15.75" thickBot="1" x14ac:dyDescent="0.3">
      <c r="A6687" s="256" t="s">
        <v>633</v>
      </c>
      <c r="B6687" s="257"/>
      <c r="C6687" s="257"/>
      <c r="D6687" s="257"/>
      <c r="J6687" s="6">
        <v>33</v>
      </c>
      <c r="K6687" s="6"/>
      <c r="L6687" s="6"/>
      <c r="M6687" s="6"/>
      <c r="N6687" s="6"/>
      <c r="O6687" s="6"/>
      <c r="P6687" s="6"/>
      <c r="Q6687" s="6"/>
      <c r="R6687" s="6"/>
      <c r="S6687" s="6"/>
      <c r="T6687" s="6"/>
      <c r="U6687" s="6"/>
      <c r="V6687" s="6"/>
    </row>
    <row r="6688" spans="1:22" ht="27" thickBot="1" x14ac:dyDescent="0.3">
      <c r="A6688" s="98" t="s">
        <v>634</v>
      </c>
      <c r="B6688" s="83" t="s">
        <v>635</v>
      </c>
      <c r="C6688" s="83" t="s">
        <v>566</v>
      </c>
      <c r="D6688" s="85" t="s">
        <v>592</v>
      </c>
      <c r="K6688" s="121" t="s">
        <v>1123</v>
      </c>
      <c r="L6688" s="121" t="s">
        <v>1124</v>
      </c>
      <c r="M6688" s="121" t="str">
        <f>A6674</f>
        <v>Prueba del rango estudentizado de Tukey (HSD) para NF4</v>
      </c>
      <c r="N6688" s="120"/>
      <c r="S6688" s="122" t="str">
        <f>K6688</f>
        <v>Factor</v>
      </c>
      <c r="T6688" s="122" t="str">
        <f>L6688</f>
        <v>Nivel</v>
      </c>
      <c r="U6688" s="114"/>
      <c r="V6688" s="123"/>
    </row>
    <row r="6689" spans="1:22" ht="16.5" thickBot="1" x14ac:dyDescent="0.3">
      <c r="A6689" s="99" t="s">
        <v>592</v>
      </c>
      <c r="B6689" s="68">
        <v>48.375</v>
      </c>
      <c r="C6689" s="68">
        <v>16</v>
      </c>
      <c r="D6689" s="86" t="s">
        <v>45</v>
      </c>
      <c r="J6689" s="6"/>
      <c r="K6689" s="228" t="s">
        <v>1125</v>
      </c>
      <c r="L6689" s="124" t="str">
        <f>D6689</f>
        <v>Con</v>
      </c>
      <c r="M6689" s="125">
        <f>B6689</f>
        <v>48.375</v>
      </c>
      <c r="N6689" s="125" t="str">
        <f>A6689</f>
        <v>A</v>
      </c>
      <c r="S6689" s="230" t="str">
        <f>K6689</f>
        <v>Enmienda (A)</v>
      </c>
      <c r="T6689" s="126" t="str">
        <f>L6689</f>
        <v>Con</v>
      </c>
      <c r="U6689" s="127">
        <f>M6689</f>
        <v>48.375</v>
      </c>
      <c r="V6689" s="128" t="str">
        <f>N6689</f>
        <v>A</v>
      </c>
    </row>
    <row r="6690" spans="1:22" ht="16.5" thickBot="1" x14ac:dyDescent="0.3">
      <c r="A6690" s="99" t="s">
        <v>592</v>
      </c>
      <c r="B6690" s="68"/>
      <c r="C6690" s="68"/>
      <c r="D6690" s="86"/>
      <c r="J6690" s="6"/>
      <c r="K6690" s="229"/>
      <c r="L6690" s="124" t="str">
        <f>D6691</f>
        <v>Sin</v>
      </c>
      <c r="M6690" s="125">
        <f>B6691</f>
        <v>40.813000000000002</v>
      </c>
      <c r="N6690" s="125" t="str">
        <f>A6691</f>
        <v>A</v>
      </c>
      <c r="S6690" s="227"/>
      <c r="T6690" s="129" t="str">
        <f>L6690</f>
        <v>Sin</v>
      </c>
      <c r="U6690" s="130">
        <f>M6690</f>
        <v>40.813000000000002</v>
      </c>
      <c r="V6690" s="131" t="str">
        <f>N6690</f>
        <v>A</v>
      </c>
    </row>
    <row r="6691" spans="1:22" x14ac:dyDescent="0.25">
      <c r="A6691" s="100" t="s">
        <v>592</v>
      </c>
      <c r="B6691" s="77">
        <v>40.813000000000002</v>
      </c>
      <c r="C6691" s="77">
        <v>16</v>
      </c>
      <c r="D6691" s="87" t="s">
        <v>47</v>
      </c>
      <c r="J6691" s="6">
        <v>1</v>
      </c>
      <c r="K6691" s="6"/>
      <c r="L6691" s="6"/>
      <c r="M6691" s="6"/>
      <c r="N6691" s="6"/>
      <c r="O6691" s="6"/>
      <c r="P6691" s="6"/>
      <c r="Q6691" s="6"/>
      <c r="R6691" s="6"/>
      <c r="S6691" s="6"/>
      <c r="T6691" s="6"/>
      <c r="U6691" s="6"/>
      <c r="V6691" s="6"/>
    </row>
    <row r="6692" spans="1:22" x14ac:dyDescent="0.25">
      <c r="A6692" s="79"/>
      <c r="J6692" s="6">
        <v>2</v>
      </c>
      <c r="K6692" s="6"/>
      <c r="L6692" s="6"/>
      <c r="M6692" s="6"/>
      <c r="N6692" s="6"/>
      <c r="O6692" s="6"/>
      <c r="P6692" s="6"/>
      <c r="Q6692" s="6"/>
      <c r="R6692" s="6"/>
      <c r="S6692" s="6"/>
      <c r="T6692" s="6"/>
      <c r="U6692" s="6"/>
      <c r="V6692" s="6"/>
    </row>
    <row r="6693" spans="1:22" x14ac:dyDescent="0.25">
      <c r="A6693" s="79"/>
      <c r="J6693" s="6">
        <v>3</v>
      </c>
      <c r="K6693" s="6"/>
      <c r="L6693" s="6"/>
      <c r="M6693" s="6"/>
      <c r="N6693" s="6"/>
      <c r="O6693" s="6"/>
      <c r="P6693" s="6"/>
      <c r="Q6693" s="6"/>
      <c r="R6693" s="6"/>
      <c r="S6693" s="6"/>
      <c r="T6693" s="6"/>
      <c r="U6693" s="6"/>
      <c r="V6693" s="6"/>
    </row>
    <row r="6694" spans="1:22" x14ac:dyDescent="0.25">
      <c r="J6694" s="6">
        <v>4</v>
      </c>
      <c r="K6694" s="6"/>
      <c r="L6694" s="6"/>
      <c r="M6694" s="6"/>
      <c r="N6694" s="6"/>
      <c r="O6694" s="6"/>
      <c r="P6694" s="6"/>
      <c r="Q6694" s="6"/>
      <c r="R6694" s="6"/>
      <c r="S6694" s="6"/>
      <c r="T6694" s="6"/>
      <c r="U6694" s="6"/>
      <c r="V6694" s="6"/>
    </row>
    <row r="6695" spans="1:22" x14ac:dyDescent="0.25">
      <c r="A6695" s="80"/>
      <c r="J6695" s="6">
        <v>5</v>
      </c>
      <c r="K6695" s="6"/>
      <c r="L6695" s="6"/>
      <c r="M6695" s="6"/>
      <c r="N6695" s="6"/>
      <c r="O6695" s="6"/>
      <c r="P6695" s="6"/>
      <c r="Q6695" s="6"/>
      <c r="R6695" s="6"/>
      <c r="S6695" s="6"/>
      <c r="T6695" s="6"/>
      <c r="U6695" s="6"/>
      <c r="V6695" s="6"/>
    </row>
    <row r="6696" spans="1:22" ht="31.5" x14ac:dyDescent="0.25">
      <c r="A6696" s="64" t="s">
        <v>590</v>
      </c>
      <c r="J6696" s="6">
        <v>6</v>
      </c>
      <c r="K6696" s="6"/>
      <c r="L6696" s="6"/>
      <c r="M6696" s="6"/>
      <c r="N6696" s="6"/>
      <c r="O6696" s="6"/>
      <c r="P6696" s="6"/>
      <c r="Q6696" s="6"/>
      <c r="R6696" s="6"/>
      <c r="S6696" s="6"/>
      <c r="T6696" s="6"/>
      <c r="U6696" s="6"/>
      <c r="V6696" s="6"/>
    </row>
    <row r="6697" spans="1:22" x14ac:dyDescent="0.25">
      <c r="A6697" s="79"/>
      <c r="J6697" s="6">
        <v>7</v>
      </c>
      <c r="K6697" s="6"/>
      <c r="L6697" s="6"/>
      <c r="M6697" s="6"/>
      <c r="N6697" s="6"/>
      <c r="O6697" s="6"/>
      <c r="P6697" s="6"/>
      <c r="Q6697" s="6"/>
      <c r="R6697" s="6"/>
      <c r="S6697" s="6"/>
      <c r="T6697" s="6"/>
      <c r="U6697" s="6"/>
      <c r="V6697" s="6"/>
    </row>
    <row r="6698" spans="1:22" ht="25.5" x14ac:dyDescent="0.25">
      <c r="A6698" s="81" t="s">
        <v>595</v>
      </c>
      <c r="J6698" s="6">
        <v>8</v>
      </c>
      <c r="K6698" s="6"/>
      <c r="L6698" s="6"/>
      <c r="M6698" s="6"/>
      <c r="N6698" s="6"/>
      <c r="O6698" s="6"/>
      <c r="P6698" s="6"/>
      <c r="Q6698" s="6"/>
      <c r="R6698" s="6"/>
      <c r="S6698" s="6"/>
      <c r="T6698" s="6"/>
      <c r="U6698" s="6"/>
      <c r="V6698" s="6"/>
    </row>
    <row r="6699" spans="1:22" x14ac:dyDescent="0.25">
      <c r="A6699" s="81"/>
      <c r="J6699" s="6">
        <v>9</v>
      </c>
      <c r="K6699" s="6"/>
      <c r="L6699" s="6"/>
      <c r="M6699" s="6"/>
      <c r="N6699" s="6"/>
      <c r="O6699" s="6"/>
      <c r="P6699" s="6"/>
      <c r="Q6699" s="6"/>
      <c r="R6699" s="6"/>
      <c r="S6699" s="6"/>
      <c r="T6699" s="6"/>
      <c r="U6699" s="6"/>
      <c r="V6699" s="6"/>
    </row>
    <row r="6700" spans="1:22" x14ac:dyDescent="0.25">
      <c r="A6700" s="65"/>
      <c r="J6700" s="6">
        <v>10</v>
      </c>
      <c r="K6700" s="6"/>
      <c r="L6700" s="6"/>
      <c r="M6700" s="6"/>
      <c r="N6700" s="6"/>
      <c r="O6700" s="6"/>
      <c r="P6700" s="6"/>
      <c r="Q6700" s="6"/>
      <c r="R6700" s="6"/>
      <c r="S6700" s="6"/>
      <c r="T6700" s="6"/>
      <c r="U6700" s="6"/>
      <c r="V6700" s="6"/>
    </row>
    <row r="6701" spans="1:22" x14ac:dyDescent="0.25">
      <c r="A6701" s="65"/>
      <c r="J6701" s="6">
        <v>11</v>
      </c>
      <c r="K6701" s="6"/>
      <c r="L6701" s="6"/>
      <c r="M6701" s="6"/>
      <c r="N6701" s="6"/>
      <c r="O6701" s="6"/>
      <c r="P6701" s="6"/>
      <c r="Q6701" s="6"/>
      <c r="R6701" s="6"/>
      <c r="S6701" s="6"/>
      <c r="T6701" s="6"/>
      <c r="U6701" s="6"/>
      <c r="V6701" s="6"/>
    </row>
    <row r="6702" spans="1:22" x14ac:dyDescent="0.25">
      <c r="A6702" s="79"/>
      <c r="J6702" s="6">
        <v>12</v>
      </c>
      <c r="K6702" s="6"/>
      <c r="L6702" s="6"/>
      <c r="M6702" s="6"/>
      <c r="N6702" s="6"/>
      <c r="O6702" s="6"/>
      <c r="P6702" s="6"/>
      <c r="Q6702" s="6"/>
      <c r="R6702" s="6"/>
      <c r="S6702" s="6"/>
      <c r="T6702" s="6"/>
      <c r="U6702" s="6"/>
      <c r="V6702" s="6"/>
    </row>
    <row r="6703" spans="1:22" x14ac:dyDescent="0.25">
      <c r="A6703" s="79"/>
      <c r="J6703" s="6">
        <v>13</v>
      </c>
      <c r="K6703" s="6"/>
      <c r="L6703" s="6"/>
      <c r="M6703" s="6"/>
      <c r="N6703" s="6"/>
      <c r="O6703" s="6"/>
      <c r="P6703" s="6"/>
      <c r="Q6703" s="6"/>
      <c r="R6703" s="6"/>
      <c r="S6703" s="6"/>
      <c r="T6703" s="6"/>
      <c r="U6703" s="6"/>
      <c r="V6703" s="6"/>
    </row>
    <row r="6704" spans="1:22" x14ac:dyDescent="0.25">
      <c r="J6704" s="6">
        <v>14</v>
      </c>
      <c r="K6704" s="6"/>
      <c r="L6704" s="6"/>
      <c r="M6704" s="6"/>
      <c r="N6704" s="6"/>
      <c r="O6704" s="6"/>
      <c r="P6704" s="6"/>
      <c r="Q6704" s="6"/>
      <c r="R6704" s="6"/>
      <c r="S6704" s="6"/>
      <c r="T6704" s="6"/>
      <c r="U6704" s="6"/>
      <c r="V6704" s="6"/>
    </row>
    <row r="6705" spans="1:22" x14ac:dyDescent="0.25">
      <c r="A6705" s="80"/>
      <c r="J6705" s="6">
        <v>15</v>
      </c>
      <c r="K6705" s="6"/>
      <c r="L6705" s="6"/>
      <c r="M6705" s="6"/>
      <c r="N6705" s="6"/>
      <c r="O6705" s="6"/>
      <c r="P6705" s="6"/>
      <c r="Q6705" s="6"/>
      <c r="R6705" s="6"/>
      <c r="S6705" s="6"/>
      <c r="T6705" s="6"/>
      <c r="U6705" s="6"/>
      <c r="V6705" s="6"/>
    </row>
    <row r="6706" spans="1:22" ht="31.5" x14ac:dyDescent="0.25">
      <c r="A6706" s="64" t="s">
        <v>590</v>
      </c>
      <c r="J6706" s="6">
        <v>16</v>
      </c>
      <c r="K6706" s="6"/>
      <c r="L6706" s="6"/>
      <c r="M6706" s="6"/>
      <c r="N6706" s="6"/>
      <c r="O6706" s="6"/>
      <c r="P6706" s="6"/>
      <c r="Q6706" s="6"/>
      <c r="R6706" s="6"/>
      <c r="S6706" s="6"/>
      <c r="T6706" s="6"/>
      <c r="U6706" s="6"/>
      <c r="V6706" s="6"/>
    </row>
    <row r="6707" spans="1:22" x14ac:dyDescent="0.25">
      <c r="A6707" s="79"/>
      <c r="J6707" s="6">
        <v>17</v>
      </c>
      <c r="K6707" s="6"/>
      <c r="L6707" s="6"/>
      <c r="M6707" s="6"/>
      <c r="N6707" s="6"/>
      <c r="O6707" s="6"/>
      <c r="P6707" s="6"/>
      <c r="Q6707" s="6"/>
      <c r="R6707" s="6"/>
      <c r="S6707" s="6"/>
      <c r="T6707" s="6"/>
      <c r="U6707" s="6"/>
      <c r="V6707" s="6"/>
    </row>
    <row r="6708" spans="1:22" ht="25.5" x14ac:dyDescent="0.25">
      <c r="A6708" s="81" t="s">
        <v>595</v>
      </c>
      <c r="J6708" s="6">
        <v>18</v>
      </c>
      <c r="K6708" s="6"/>
      <c r="L6708" s="6"/>
      <c r="M6708" s="6"/>
      <c r="N6708" s="6"/>
      <c r="O6708" s="6"/>
      <c r="P6708" s="6"/>
      <c r="Q6708" s="6"/>
      <c r="R6708" s="6"/>
      <c r="S6708" s="6"/>
      <c r="T6708" s="6"/>
      <c r="U6708" s="6"/>
      <c r="V6708" s="6"/>
    </row>
    <row r="6709" spans="1:22" x14ac:dyDescent="0.25">
      <c r="A6709" s="81"/>
      <c r="J6709" s="6">
        <v>19</v>
      </c>
      <c r="K6709" s="6"/>
      <c r="L6709" s="6"/>
      <c r="M6709" s="6"/>
      <c r="N6709" s="6"/>
      <c r="O6709" s="6"/>
      <c r="P6709" s="6"/>
      <c r="Q6709" s="6"/>
      <c r="R6709" s="6"/>
      <c r="S6709" s="6"/>
      <c r="T6709" s="6"/>
      <c r="U6709" s="6"/>
      <c r="V6709" s="6"/>
    </row>
    <row r="6710" spans="1:22" ht="89.25" x14ac:dyDescent="0.25">
      <c r="A6710" s="81" t="s">
        <v>987</v>
      </c>
      <c r="J6710" s="6">
        <v>20</v>
      </c>
      <c r="K6710" s="6"/>
      <c r="L6710" s="6"/>
      <c r="M6710" s="6"/>
      <c r="N6710" s="6"/>
      <c r="O6710" s="6"/>
      <c r="P6710" s="6"/>
      <c r="Q6710" s="6"/>
      <c r="R6710" s="6"/>
      <c r="S6710" s="6"/>
      <c r="T6710" s="6"/>
      <c r="U6710" s="6"/>
      <c r="V6710" s="6"/>
    </row>
    <row r="6711" spans="1:22" x14ac:dyDescent="0.25">
      <c r="A6711" s="65"/>
      <c r="J6711" s="6">
        <v>21</v>
      </c>
      <c r="K6711" s="6"/>
      <c r="L6711" s="6"/>
      <c r="M6711" s="6"/>
      <c r="N6711" s="6"/>
      <c r="O6711" s="6"/>
      <c r="P6711" s="6"/>
      <c r="Q6711" s="6"/>
      <c r="R6711" s="6"/>
      <c r="S6711" s="6"/>
      <c r="T6711" s="6"/>
      <c r="U6711" s="6"/>
      <c r="V6711" s="6"/>
    </row>
    <row r="6712" spans="1:22" x14ac:dyDescent="0.25">
      <c r="A6712" s="65"/>
      <c r="J6712" s="6">
        <v>22</v>
      </c>
      <c r="K6712" s="6"/>
      <c r="L6712" s="6"/>
      <c r="M6712" s="6"/>
      <c r="N6712" s="6"/>
      <c r="O6712" s="6"/>
      <c r="P6712" s="6"/>
      <c r="Q6712" s="6"/>
      <c r="R6712" s="6"/>
      <c r="S6712" s="6"/>
      <c r="T6712" s="6"/>
      <c r="U6712" s="6"/>
      <c r="V6712" s="6"/>
    </row>
    <row r="6713" spans="1:22" ht="140.25" x14ac:dyDescent="0.25">
      <c r="A6713" s="96" t="s">
        <v>624</v>
      </c>
      <c r="B6713" s="97" t="s">
        <v>625</v>
      </c>
      <c r="J6713" s="6">
        <v>23</v>
      </c>
      <c r="K6713" s="6"/>
      <c r="L6713" s="6"/>
      <c r="M6713" s="6"/>
      <c r="N6713" s="6"/>
      <c r="O6713" s="6"/>
      <c r="P6713" s="6"/>
      <c r="Q6713" s="6"/>
      <c r="R6713" s="6"/>
      <c r="S6713" s="6"/>
      <c r="T6713" s="6"/>
      <c r="U6713" s="6"/>
      <c r="V6713" s="6"/>
    </row>
    <row r="6714" spans="1:22" ht="15.75" thickBot="1" x14ac:dyDescent="0.3">
      <c r="A6714" s="65"/>
      <c r="J6714" s="6">
        <v>24</v>
      </c>
      <c r="K6714" s="6"/>
      <c r="L6714" s="6"/>
      <c r="M6714" s="6"/>
      <c r="N6714" s="6"/>
      <c r="O6714" s="6"/>
      <c r="P6714" s="6"/>
      <c r="Q6714" s="6"/>
      <c r="R6714" s="6"/>
      <c r="S6714" s="6"/>
      <c r="T6714" s="6"/>
      <c r="U6714" s="6"/>
      <c r="V6714" s="6"/>
    </row>
    <row r="6715" spans="1:22" ht="15.75" thickBot="1" x14ac:dyDescent="0.3">
      <c r="A6715" s="88" t="s">
        <v>626</v>
      </c>
      <c r="B6715" s="89">
        <v>0.05</v>
      </c>
      <c r="J6715" s="6">
        <v>25</v>
      </c>
      <c r="K6715" s="6"/>
      <c r="L6715" s="6"/>
      <c r="M6715" s="6"/>
      <c r="N6715" s="6"/>
      <c r="O6715" s="6"/>
      <c r="P6715" s="6"/>
      <c r="Q6715" s="6"/>
      <c r="R6715" s="6"/>
      <c r="S6715" s="6"/>
      <c r="T6715" s="6"/>
      <c r="U6715" s="6"/>
      <c r="V6715" s="6"/>
    </row>
    <row r="6716" spans="1:22" ht="39" thickBot="1" x14ac:dyDescent="0.3">
      <c r="A6716" s="110" t="s">
        <v>627</v>
      </c>
      <c r="B6716" s="74">
        <v>18</v>
      </c>
      <c r="J6716" s="6">
        <v>26</v>
      </c>
      <c r="K6716" s="6"/>
      <c r="L6716" s="6"/>
      <c r="M6716" s="6"/>
      <c r="N6716" s="6"/>
      <c r="O6716" s="6"/>
      <c r="P6716" s="6"/>
      <c r="Q6716" s="6"/>
      <c r="R6716" s="6"/>
      <c r="S6716" s="6"/>
      <c r="T6716" s="6"/>
      <c r="U6716" s="6"/>
      <c r="V6716" s="6"/>
    </row>
    <row r="6717" spans="1:22" ht="39" thickBot="1" x14ac:dyDescent="0.3">
      <c r="A6717" s="110" t="s">
        <v>628</v>
      </c>
      <c r="B6717" s="74">
        <v>485.23610000000002</v>
      </c>
      <c r="J6717" s="6">
        <v>27</v>
      </c>
      <c r="K6717" s="6"/>
      <c r="L6717" s="6"/>
      <c r="M6717" s="6"/>
      <c r="N6717" s="6"/>
      <c r="O6717" s="6"/>
      <c r="P6717" s="6"/>
      <c r="Q6717" s="6"/>
      <c r="R6717" s="6"/>
      <c r="S6717" s="6"/>
      <c r="T6717" s="6"/>
      <c r="U6717" s="6"/>
      <c r="V6717" s="6"/>
    </row>
    <row r="6718" spans="1:22" ht="64.5" thickBot="1" x14ac:dyDescent="0.3">
      <c r="A6718" s="110" t="s">
        <v>629</v>
      </c>
      <c r="B6718" s="74">
        <v>2.97105</v>
      </c>
      <c r="J6718" s="6">
        <v>28</v>
      </c>
      <c r="K6718" s="6"/>
      <c r="L6718" s="6"/>
      <c r="M6718" s="6"/>
      <c r="N6718" s="6"/>
      <c r="O6718" s="6"/>
      <c r="P6718" s="6"/>
      <c r="Q6718" s="6"/>
      <c r="R6718" s="6"/>
      <c r="S6718" s="6"/>
      <c r="T6718" s="6"/>
      <c r="U6718" s="6"/>
      <c r="V6718" s="6"/>
    </row>
    <row r="6719" spans="1:22" ht="38.25" x14ac:dyDescent="0.25">
      <c r="A6719" s="109" t="s">
        <v>630</v>
      </c>
      <c r="B6719" s="78">
        <v>16.361999999999998</v>
      </c>
      <c r="J6719" s="6">
        <v>29</v>
      </c>
      <c r="K6719" s="6"/>
      <c r="L6719" s="6"/>
      <c r="M6719" s="6"/>
      <c r="N6719" s="6"/>
      <c r="O6719" s="6"/>
      <c r="P6719" s="6"/>
      <c r="Q6719" s="6"/>
      <c r="R6719" s="6"/>
      <c r="S6719" s="6"/>
      <c r="T6719" s="6"/>
      <c r="U6719" s="6"/>
      <c r="V6719" s="6"/>
    </row>
    <row r="6720" spans="1:22" ht="15.75" thickBot="1" x14ac:dyDescent="0.3">
      <c r="A6720" s="65"/>
      <c r="J6720" s="6">
        <v>30</v>
      </c>
      <c r="K6720" s="6"/>
      <c r="L6720" s="6"/>
      <c r="M6720" s="6"/>
      <c r="N6720" s="6"/>
      <c r="O6720" s="6"/>
      <c r="P6720" s="6"/>
      <c r="Q6720" s="6"/>
      <c r="R6720" s="6"/>
      <c r="S6720" s="6"/>
      <c r="T6720" s="6"/>
      <c r="U6720" s="6"/>
      <c r="V6720" s="6"/>
    </row>
    <row r="6721" spans="1:22" x14ac:dyDescent="0.25">
      <c r="A6721" s="254" t="s">
        <v>631</v>
      </c>
      <c r="B6721" s="255"/>
      <c r="C6721" s="255"/>
      <c r="D6721" s="255"/>
      <c r="J6721" s="6">
        <v>31</v>
      </c>
      <c r="K6721" s="6"/>
      <c r="L6721" s="6"/>
      <c r="M6721" s="6"/>
      <c r="N6721" s="6"/>
      <c r="O6721" s="6"/>
      <c r="P6721" s="6"/>
      <c r="Q6721" s="6"/>
      <c r="R6721" s="6"/>
      <c r="S6721" s="6"/>
      <c r="T6721" s="6"/>
      <c r="U6721" s="6"/>
      <c r="V6721" s="6"/>
    </row>
    <row r="6722" spans="1:22" x14ac:dyDescent="0.25">
      <c r="A6722" s="262" t="s">
        <v>632</v>
      </c>
      <c r="B6722" s="263"/>
      <c r="C6722" s="263"/>
      <c r="D6722" s="263"/>
      <c r="J6722" s="6">
        <v>32</v>
      </c>
      <c r="K6722" s="6"/>
      <c r="L6722" s="6"/>
      <c r="M6722" s="6"/>
      <c r="N6722" s="6"/>
      <c r="O6722" s="6"/>
      <c r="P6722" s="6"/>
      <c r="Q6722" s="6"/>
      <c r="R6722" s="6"/>
      <c r="S6722" s="6"/>
      <c r="T6722" s="6"/>
      <c r="U6722" s="6"/>
      <c r="V6722" s="6"/>
    </row>
    <row r="6723" spans="1:22" ht="15.75" thickBot="1" x14ac:dyDescent="0.3">
      <c r="A6723" s="256" t="s">
        <v>633</v>
      </c>
      <c r="B6723" s="257"/>
      <c r="C6723" s="257"/>
      <c r="D6723" s="257"/>
      <c r="J6723" s="6">
        <v>33</v>
      </c>
      <c r="K6723" s="6"/>
      <c r="L6723" s="6"/>
      <c r="M6723" s="6"/>
      <c r="N6723" s="6"/>
      <c r="O6723" s="6"/>
      <c r="P6723" s="6"/>
      <c r="Q6723" s="6"/>
      <c r="R6723" s="6"/>
      <c r="S6723" s="6"/>
      <c r="T6723" s="6"/>
      <c r="U6723" s="6"/>
      <c r="V6723" s="6"/>
    </row>
    <row r="6724" spans="1:22" ht="27" thickBot="1" x14ac:dyDescent="0.3">
      <c r="A6724" s="98" t="s">
        <v>634</v>
      </c>
      <c r="B6724" s="83" t="s">
        <v>635</v>
      </c>
      <c r="C6724" s="83" t="s">
        <v>566</v>
      </c>
      <c r="D6724" s="85" t="s">
        <v>592</v>
      </c>
      <c r="K6724" s="121" t="s">
        <v>1123</v>
      </c>
      <c r="L6724" s="121" t="s">
        <v>1124</v>
      </c>
      <c r="M6724" s="121" t="str">
        <f>A6710</f>
        <v>Prueba del rango estudentizado de Tukey (HSD) para NFT</v>
      </c>
      <c r="N6724" s="120"/>
      <c r="S6724" s="122" t="str">
        <f>K6724</f>
        <v>Factor</v>
      </c>
      <c r="T6724" s="122" t="str">
        <f>L6724</f>
        <v>Nivel</v>
      </c>
      <c r="U6724" s="114"/>
      <c r="V6724" s="123"/>
    </row>
    <row r="6725" spans="1:22" ht="16.5" thickBot="1" x14ac:dyDescent="0.3">
      <c r="A6725" s="99" t="s">
        <v>592</v>
      </c>
      <c r="B6725" s="68">
        <v>230.875</v>
      </c>
      <c r="C6725" s="68">
        <v>16</v>
      </c>
      <c r="D6725" s="86" t="s">
        <v>45</v>
      </c>
      <c r="J6725" s="6"/>
      <c r="K6725" s="228" t="s">
        <v>1125</v>
      </c>
      <c r="L6725" s="124" t="str">
        <f>D6725</f>
        <v>Con</v>
      </c>
      <c r="M6725" s="125">
        <f>B6725</f>
        <v>230.875</v>
      </c>
      <c r="N6725" s="125" t="str">
        <f>A6725</f>
        <v>A</v>
      </c>
      <c r="S6725" s="230" t="str">
        <f>K6725</f>
        <v>Enmienda (A)</v>
      </c>
      <c r="T6725" s="126" t="str">
        <f>L6725</f>
        <v>Con</v>
      </c>
      <c r="U6725" s="127">
        <f>M6725</f>
        <v>230.875</v>
      </c>
      <c r="V6725" s="128" t="str">
        <f>N6725</f>
        <v>A</v>
      </c>
    </row>
    <row r="6726" spans="1:22" ht="16.5" thickBot="1" x14ac:dyDescent="0.3">
      <c r="A6726" s="99"/>
      <c r="B6726" s="68"/>
      <c r="C6726" s="68"/>
      <c r="D6726" s="86"/>
      <c r="J6726" s="6"/>
      <c r="K6726" s="229"/>
      <c r="L6726" s="124" t="str">
        <f>D6727</f>
        <v>Sin</v>
      </c>
      <c r="M6726" s="125">
        <f>B6727</f>
        <v>183.25</v>
      </c>
      <c r="N6726" s="125" t="str">
        <f>A6727</f>
        <v>B</v>
      </c>
      <c r="S6726" s="227"/>
      <c r="T6726" s="129" t="str">
        <f>L6726</f>
        <v>Sin</v>
      </c>
      <c r="U6726" s="130">
        <f>M6726</f>
        <v>183.25</v>
      </c>
      <c r="V6726" s="131" t="str">
        <f>N6726</f>
        <v>B</v>
      </c>
    </row>
    <row r="6727" spans="1:22" x14ac:dyDescent="0.25">
      <c r="A6727" s="100" t="s">
        <v>593</v>
      </c>
      <c r="B6727" s="77">
        <v>183.25</v>
      </c>
      <c r="C6727" s="77">
        <v>16</v>
      </c>
      <c r="D6727" s="87" t="s">
        <v>47</v>
      </c>
      <c r="J6727" s="6">
        <v>1</v>
      </c>
      <c r="K6727" s="6"/>
      <c r="L6727" s="6"/>
      <c r="M6727" s="6"/>
      <c r="N6727" s="6"/>
      <c r="O6727" s="6"/>
      <c r="P6727" s="6"/>
      <c r="Q6727" s="6"/>
      <c r="R6727" s="6"/>
      <c r="S6727" s="6"/>
      <c r="T6727" s="6"/>
      <c r="U6727" s="6"/>
      <c r="V6727" s="6"/>
    </row>
    <row r="6728" spans="1:22" x14ac:dyDescent="0.25">
      <c r="A6728" s="79"/>
      <c r="J6728" s="6">
        <v>2</v>
      </c>
      <c r="K6728" s="6"/>
      <c r="L6728" s="6"/>
      <c r="M6728" s="6"/>
      <c r="N6728" s="6"/>
      <c r="O6728" s="6"/>
      <c r="P6728" s="6"/>
      <c r="Q6728" s="6"/>
      <c r="R6728" s="6"/>
      <c r="S6728" s="6"/>
      <c r="T6728" s="6"/>
      <c r="U6728" s="6"/>
      <c r="V6728" s="6"/>
    </row>
    <row r="6729" spans="1:22" x14ac:dyDescent="0.25">
      <c r="A6729" s="79"/>
      <c r="J6729" s="6">
        <v>3</v>
      </c>
      <c r="K6729" s="6"/>
      <c r="L6729" s="6"/>
      <c r="M6729" s="6"/>
      <c r="N6729" s="6"/>
      <c r="O6729" s="6"/>
      <c r="P6729" s="6"/>
      <c r="Q6729" s="6"/>
      <c r="R6729" s="6"/>
      <c r="S6729" s="6"/>
      <c r="T6729" s="6"/>
      <c r="U6729" s="6"/>
      <c r="V6729" s="6"/>
    </row>
    <row r="6730" spans="1:22" x14ac:dyDescent="0.25">
      <c r="J6730" s="6">
        <v>4</v>
      </c>
      <c r="K6730" s="6"/>
      <c r="L6730" s="6"/>
      <c r="M6730" s="6"/>
      <c r="N6730" s="6"/>
      <c r="O6730" s="6"/>
      <c r="P6730" s="6"/>
      <c r="Q6730" s="6"/>
      <c r="R6730" s="6"/>
      <c r="S6730" s="6"/>
      <c r="T6730" s="6"/>
      <c r="U6730" s="6"/>
      <c r="V6730" s="6"/>
    </row>
    <row r="6731" spans="1:22" x14ac:dyDescent="0.25">
      <c r="A6731" s="80"/>
      <c r="J6731" s="6">
        <v>5</v>
      </c>
      <c r="K6731" s="6"/>
      <c r="L6731" s="6"/>
      <c r="M6731" s="6"/>
      <c r="N6731" s="6"/>
      <c r="O6731" s="6"/>
      <c r="P6731" s="6"/>
      <c r="Q6731" s="6"/>
      <c r="R6731" s="6"/>
      <c r="S6731" s="6"/>
      <c r="T6731" s="6"/>
      <c r="U6731" s="6"/>
      <c r="V6731" s="6"/>
    </row>
    <row r="6732" spans="1:22" ht="31.5" x14ac:dyDescent="0.25">
      <c r="A6732" s="64" t="s">
        <v>590</v>
      </c>
      <c r="J6732" s="6">
        <v>6</v>
      </c>
      <c r="K6732" s="6"/>
      <c r="L6732" s="6"/>
      <c r="M6732" s="6"/>
      <c r="N6732" s="6"/>
      <c r="O6732" s="6"/>
      <c r="P6732" s="6"/>
      <c r="Q6732" s="6"/>
      <c r="R6732" s="6"/>
      <c r="S6732" s="6"/>
      <c r="T6732" s="6"/>
      <c r="U6732" s="6"/>
      <c r="V6732" s="6"/>
    </row>
    <row r="6733" spans="1:22" x14ac:dyDescent="0.25">
      <c r="A6733" s="79"/>
      <c r="J6733" s="6">
        <v>7</v>
      </c>
      <c r="K6733" s="6"/>
      <c r="L6733" s="6"/>
      <c r="M6733" s="6"/>
      <c r="N6733" s="6"/>
      <c r="O6733" s="6"/>
      <c r="P6733" s="6"/>
      <c r="Q6733" s="6"/>
      <c r="R6733" s="6"/>
      <c r="S6733" s="6"/>
      <c r="T6733" s="6"/>
      <c r="U6733" s="6"/>
      <c r="V6733" s="6"/>
    </row>
    <row r="6734" spans="1:22" ht="25.5" x14ac:dyDescent="0.25">
      <c r="A6734" s="81" t="s">
        <v>595</v>
      </c>
      <c r="J6734" s="6">
        <v>8</v>
      </c>
      <c r="K6734" s="6"/>
      <c r="L6734" s="6"/>
      <c r="M6734" s="6"/>
      <c r="N6734" s="6"/>
      <c r="O6734" s="6"/>
      <c r="P6734" s="6"/>
      <c r="Q6734" s="6"/>
      <c r="R6734" s="6"/>
      <c r="S6734" s="6"/>
      <c r="T6734" s="6"/>
      <c r="U6734" s="6"/>
      <c r="V6734" s="6"/>
    </row>
    <row r="6735" spans="1:22" x14ac:dyDescent="0.25">
      <c r="A6735" s="81"/>
      <c r="J6735" s="6">
        <v>9</v>
      </c>
      <c r="K6735" s="6"/>
      <c r="L6735" s="6"/>
      <c r="M6735" s="6"/>
      <c r="N6735" s="6"/>
      <c r="O6735" s="6"/>
      <c r="P6735" s="6"/>
      <c r="Q6735" s="6"/>
      <c r="R6735" s="6"/>
      <c r="S6735" s="6"/>
      <c r="T6735" s="6"/>
      <c r="U6735" s="6"/>
      <c r="V6735" s="6"/>
    </row>
    <row r="6736" spans="1:22" x14ac:dyDescent="0.25">
      <c r="A6736" s="65"/>
      <c r="J6736" s="6">
        <v>10</v>
      </c>
      <c r="K6736" s="6"/>
      <c r="L6736" s="6"/>
      <c r="M6736" s="6"/>
      <c r="N6736" s="6"/>
      <c r="O6736" s="6"/>
      <c r="P6736" s="6"/>
      <c r="Q6736" s="6"/>
      <c r="R6736" s="6"/>
      <c r="S6736" s="6"/>
      <c r="T6736" s="6"/>
      <c r="U6736" s="6"/>
      <c r="V6736" s="6"/>
    </row>
    <row r="6737" spans="1:22" x14ac:dyDescent="0.25">
      <c r="A6737" s="65"/>
      <c r="J6737" s="6">
        <v>11</v>
      </c>
      <c r="K6737" s="6"/>
      <c r="L6737" s="6"/>
      <c r="M6737" s="6"/>
      <c r="N6737" s="6"/>
      <c r="O6737" s="6"/>
      <c r="P6737" s="6"/>
      <c r="Q6737" s="6"/>
      <c r="R6737" s="6"/>
      <c r="S6737" s="6"/>
      <c r="T6737" s="6"/>
      <c r="U6737" s="6"/>
      <c r="V6737" s="6"/>
    </row>
    <row r="6738" spans="1:22" x14ac:dyDescent="0.25">
      <c r="A6738" s="79"/>
      <c r="J6738" s="6">
        <v>12</v>
      </c>
      <c r="K6738" s="6"/>
      <c r="L6738" s="6"/>
      <c r="M6738" s="6"/>
      <c r="N6738" s="6"/>
      <c r="O6738" s="6"/>
      <c r="P6738" s="6"/>
      <c r="Q6738" s="6"/>
      <c r="R6738" s="6"/>
      <c r="S6738" s="6"/>
      <c r="T6738" s="6"/>
      <c r="U6738" s="6"/>
      <c r="V6738" s="6"/>
    </row>
    <row r="6739" spans="1:22" x14ac:dyDescent="0.25">
      <c r="A6739" s="79"/>
      <c r="J6739" s="6">
        <v>13</v>
      </c>
      <c r="K6739" s="6"/>
      <c r="L6739" s="6"/>
      <c r="M6739" s="6"/>
      <c r="N6739" s="6"/>
      <c r="O6739" s="6"/>
      <c r="P6739" s="6"/>
      <c r="Q6739" s="6"/>
      <c r="R6739" s="6"/>
      <c r="S6739" s="6"/>
      <c r="T6739" s="6"/>
      <c r="U6739" s="6"/>
      <c r="V6739" s="6"/>
    </row>
    <row r="6740" spans="1:22" x14ac:dyDescent="0.25">
      <c r="J6740" s="6">
        <v>14</v>
      </c>
      <c r="K6740" s="6"/>
      <c r="L6740" s="6"/>
      <c r="M6740" s="6"/>
      <c r="N6740" s="6"/>
      <c r="O6740" s="6"/>
      <c r="P6740" s="6"/>
      <c r="Q6740" s="6"/>
      <c r="R6740" s="6"/>
      <c r="S6740" s="6"/>
      <c r="T6740" s="6"/>
      <c r="U6740" s="6"/>
      <c r="V6740" s="6"/>
    </row>
    <row r="6741" spans="1:22" x14ac:dyDescent="0.25">
      <c r="A6741" s="80"/>
      <c r="J6741" s="6">
        <v>15</v>
      </c>
      <c r="K6741" s="6"/>
      <c r="L6741" s="6"/>
      <c r="M6741" s="6"/>
      <c r="N6741" s="6"/>
      <c r="O6741" s="6"/>
      <c r="P6741" s="6"/>
      <c r="Q6741" s="6"/>
      <c r="R6741" s="6"/>
      <c r="S6741" s="6"/>
      <c r="T6741" s="6"/>
      <c r="U6741" s="6"/>
      <c r="V6741" s="6"/>
    </row>
    <row r="6742" spans="1:22" ht="31.5" x14ac:dyDescent="0.25">
      <c r="A6742" s="64" t="s">
        <v>590</v>
      </c>
      <c r="J6742" s="6">
        <v>16</v>
      </c>
      <c r="K6742" s="6"/>
      <c r="L6742" s="6"/>
      <c r="M6742" s="6"/>
      <c r="N6742" s="6"/>
      <c r="O6742" s="6"/>
      <c r="P6742" s="6"/>
      <c r="Q6742" s="6"/>
      <c r="R6742" s="6"/>
      <c r="S6742" s="6"/>
      <c r="T6742" s="6"/>
      <c r="U6742" s="6"/>
      <c r="V6742" s="6"/>
    </row>
    <row r="6743" spans="1:22" x14ac:dyDescent="0.25">
      <c r="A6743" s="79"/>
      <c r="J6743" s="6">
        <v>17</v>
      </c>
      <c r="K6743" s="6"/>
      <c r="L6743" s="6"/>
      <c r="M6743" s="6"/>
      <c r="N6743" s="6"/>
      <c r="O6743" s="6"/>
      <c r="P6743" s="6"/>
      <c r="Q6743" s="6"/>
      <c r="R6743" s="6"/>
      <c r="S6743" s="6"/>
      <c r="T6743" s="6"/>
      <c r="U6743" s="6"/>
      <c r="V6743" s="6"/>
    </row>
    <row r="6744" spans="1:22" ht="25.5" x14ac:dyDescent="0.25">
      <c r="A6744" s="81" t="s">
        <v>595</v>
      </c>
      <c r="J6744" s="6">
        <v>18</v>
      </c>
      <c r="K6744" s="6"/>
      <c r="L6744" s="6"/>
      <c r="M6744" s="6"/>
      <c r="N6744" s="6"/>
      <c r="O6744" s="6"/>
      <c r="P6744" s="6"/>
      <c r="Q6744" s="6"/>
      <c r="R6744" s="6"/>
      <c r="S6744" s="6"/>
      <c r="T6744" s="6"/>
      <c r="U6744" s="6"/>
      <c r="V6744" s="6"/>
    </row>
    <row r="6745" spans="1:22" x14ac:dyDescent="0.25">
      <c r="A6745" s="81"/>
      <c r="J6745" s="6">
        <v>19</v>
      </c>
      <c r="K6745" s="6"/>
      <c r="L6745" s="6"/>
      <c r="M6745" s="6"/>
      <c r="N6745" s="6"/>
      <c r="O6745" s="6"/>
      <c r="P6745" s="6"/>
      <c r="Q6745" s="6"/>
      <c r="R6745" s="6"/>
      <c r="S6745" s="6"/>
      <c r="T6745" s="6"/>
      <c r="U6745" s="6"/>
      <c r="V6745" s="6"/>
    </row>
    <row r="6746" spans="1:22" ht="89.25" x14ac:dyDescent="0.25">
      <c r="A6746" s="81" t="s">
        <v>988</v>
      </c>
      <c r="J6746" s="6">
        <v>20</v>
      </c>
      <c r="K6746" s="6"/>
      <c r="L6746" s="6"/>
      <c r="M6746" s="6"/>
      <c r="N6746" s="6"/>
      <c r="O6746" s="6"/>
      <c r="P6746" s="6"/>
      <c r="Q6746" s="6"/>
      <c r="R6746" s="6"/>
      <c r="S6746" s="6"/>
      <c r="T6746" s="6"/>
      <c r="U6746" s="6"/>
      <c r="V6746" s="6"/>
    </row>
    <row r="6747" spans="1:22" x14ac:dyDescent="0.25">
      <c r="A6747" s="65"/>
      <c r="J6747" s="6">
        <v>21</v>
      </c>
      <c r="K6747" s="6"/>
      <c r="L6747" s="6"/>
      <c r="M6747" s="6"/>
      <c r="N6747" s="6"/>
      <c r="O6747" s="6"/>
      <c r="P6747" s="6"/>
      <c r="Q6747" s="6"/>
      <c r="R6747" s="6"/>
      <c r="S6747" s="6"/>
      <c r="T6747" s="6"/>
      <c r="U6747" s="6"/>
      <c r="V6747" s="6"/>
    </row>
    <row r="6748" spans="1:22" x14ac:dyDescent="0.25">
      <c r="A6748" s="65"/>
      <c r="J6748" s="6">
        <v>22</v>
      </c>
      <c r="K6748" s="6"/>
      <c r="L6748" s="6"/>
      <c r="M6748" s="6"/>
      <c r="N6748" s="6"/>
      <c r="O6748" s="6"/>
      <c r="P6748" s="6"/>
      <c r="Q6748" s="6"/>
      <c r="R6748" s="6"/>
      <c r="S6748" s="6"/>
      <c r="T6748" s="6"/>
      <c r="U6748" s="6"/>
      <c r="V6748" s="6"/>
    </row>
    <row r="6749" spans="1:22" ht="140.25" x14ac:dyDescent="0.25">
      <c r="A6749" s="96" t="s">
        <v>624</v>
      </c>
      <c r="B6749" s="97" t="s">
        <v>625</v>
      </c>
      <c r="J6749" s="6">
        <v>23</v>
      </c>
      <c r="K6749" s="6"/>
      <c r="L6749" s="6"/>
      <c r="M6749" s="6"/>
      <c r="N6749" s="6"/>
      <c r="O6749" s="6"/>
      <c r="P6749" s="6"/>
      <c r="Q6749" s="6"/>
      <c r="R6749" s="6"/>
      <c r="S6749" s="6"/>
      <c r="T6749" s="6"/>
      <c r="U6749" s="6"/>
      <c r="V6749" s="6"/>
    </row>
    <row r="6750" spans="1:22" ht="15.75" thickBot="1" x14ac:dyDescent="0.3">
      <c r="A6750" s="65"/>
      <c r="J6750" s="6">
        <v>24</v>
      </c>
      <c r="K6750" s="6"/>
      <c r="L6750" s="6"/>
      <c r="M6750" s="6"/>
      <c r="N6750" s="6"/>
      <c r="O6750" s="6"/>
      <c r="P6750" s="6"/>
      <c r="Q6750" s="6"/>
      <c r="R6750" s="6"/>
      <c r="S6750" s="6"/>
      <c r="T6750" s="6"/>
      <c r="U6750" s="6"/>
      <c r="V6750" s="6"/>
    </row>
    <row r="6751" spans="1:22" ht="15.75" thickBot="1" x14ac:dyDescent="0.3">
      <c r="A6751" s="88" t="s">
        <v>626</v>
      </c>
      <c r="B6751" s="89">
        <v>0.05</v>
      </c>
      <c r="J6751" s="6">
        <v>25</v>
      </c>
      <c r="K6751" s="6"/>
      <c r="L6751" s="6"/>
      <c r="M6751" s="6"/>
      <c r="N6751" s="6"/>
      <c r="O6751" s="6"/>
      <c r="P6751" s="6"/>
      <c r="Q6751" s="6"/>
      <c r="R6751" s="6"/>
      <c r="S6751" s="6"/>
      <c r="T6751" s="6"/>
      <c r="U6751" s="6"/>
      <c r="V6751" s="6"/>
    </row>
    <row r="6752" spans="1:22" ht="39" thickBot="1" x14ac:dyDescent="0.3">
      <c r="A6752" s="110" t="s">
        <v>627</v>
      </c>
      <c r="B6752" s="74">
        <v>18</v>
      </c>
      <c r="J6752" s="6">
        <v>26</v>
      </c>
      <c r="K6752" s="6"/>
      <c r="L6752" s="6"/>
      <c r="M6752" s="6"/>
      <c r="N6752" s="6"/>
      <c r="O6752" s="6"/>
      <c r="P6752" s="6"/>
      <c r="Q6752" s="6"/>
      <c r="R6752" s="6"/>
      <c r="S6752" s="6"/>
      <c r="T6752" s="6"/>
      <c r="U6752" s="6"/>
      <c r="V6752" s="6"/>
    </row>
    <row r="6753" spans="1:46" ht="39" thickBot="1" x14ac:dyDescent="0.3">
      <c r="A6753" s="110" t="s">
        <v>628</v>
      </c>
      <c r="B6753" s="74">
        <v>4.8758840000000001</v>
      </c>
      <c r="J6753" s="6">
        <v>27</v>
      </c>
      <c r="K6753" s="6"/>
      <c r="L6753" s="6"/>
      <c r="M6753" s="6"/>
      <c r="N6753" s="6"/>
      <c r="O6753" s="6"/>
      <c r="P6753" s="6"/>
      <c r="Q6753" s="6"/>
      <c r="R6753" s="6"/>
      <c r="S6753" s="6"/>
      <c r="T6753" s="6"/>
      <c r="U6753" s="6"/>
      <c r="V6753" s="6"/>
    </row>
    <row r="6754" spans="1:46" ht="64.5" thickBot="1" x14ac:dyDescent="0.3">
      <c r="A6754" s="110" t="s">
        <v>629</v>
      </c>
      <c r="B6754" s="74">
        <v>2.97105</v>
      </c>
      <c r="J6754" s="6">
        <v>28</v>
      </c>
      <c r="K6754" s="6"/>
      <c r="L6754" s="6"/>
      <c r="M6754" s="6"/>
      <c r="N6754" s="6"/>
      <c r="O6754" s="6"/>
      <c r="P6754" s="6"/>
      <c r="Q6754" s="6"/>
      <c r="R6754" s="6"/>
      <c r="S6754" s="6"/>
      <c r="T6754" s="6"/>
      <c r="U6754" s="6"/>
      <c r="V6754" s="6"/>
    </row>
    <row r="6755" spans="1:46" ht="38.25" x14ac:dyDescent="0.25">
      <c r="A6755" s="109" t="s">
        <v>630</v>
      </c>
      <c r="B6755" s="78">
        <v>1.6400999999999999</v>
      </c>
      <c r="J6755" s="6">
        <v>29</v>
      </c>
      <c r="K6755" s="6"/>
      <c r="L6755" s="6"/>
      <c r="M6755" s="6"/>
      <c r="N6755" s="6"/>
      <c r="O6755" s="6"/>
      <c r="P6755" s="6"/>
      <c r="Q6755" s="6"/>
      <c r="R6755" s="6"/>
      <c r="S6755" s="6"/>
      <c r="T6755" s="6"/>
      <c r="U6755" s="6"/>
      <c r="V6755" s="6"/>
    </row>
    <row r="6756" spans="1:46" ht="15.75" thickBot="1" x14ac:dyDescent="0.3">
      <c r="A6756" s="65"/>
      <c r="J6756" s="6">
        <v>30</v>
      </c>
      <c r="K6756" s="6"/>
      <c r="L6756" s="6"/>
      <c r="M6756" s="6"/>
      <c r="N6756" s="6"/>
      <c r="O6756" s="6"/>
      <c r="P6756" s="6"/>
      <c r="Q6756" s="6"/>
      <c r="R6756" s="6"/>
      <c r="S6756" s="6"/>
      <c r="T6756" s="6"/>
      <c r="U6756" s="6"/>
      <c r="V6756" s="6"/>
    </row>
    <row r="6757" spans="1:46" x14ac:dyDescent="0.25">
      <c r="A6757" s="254" t="s">
        <v>631</v>
      </c>
      <c r="B6757" s="255"/>
      <c r="C6757" s="255"/>
      <c r="D6757" s="255"/>
      <c r="J6757" s="6">
        <v>31</v>
      </c>
      <c r="K6757" s="6"/>
      <c r="L6757" s="6"/>
      <c r="M6757" s="6"/>
      <c r="N6757" s="6"/>
      <c r="O6757" s="6"/>
      <c r="P6757" s="6"/>
      <c r="Q6757" s="6"/>
      <c r="R6757" s="6"/>
      <c r="S6757" s="6"/>
      <c r="T6757" s="6"/>
      <c r="U6757" s="6"/>
      <c r="V6757" s="6"/>
    </row>
    <row r="6758" spans="1:46" x14ac:dyDescent="0.25">
      <c r="A6758" s="262" t="s">
        <v>632</v>
      </c>
      <c r="B6758" s="263"/>
      <c r="C6758" s="263"/>
      <c r="D6758" s="263"/>
      <c r="J6758" s="6">
        <v>32</v>
      </c>
      <c r="K6758" s="6"/>
      <c r="L6758" s="6"/>
      <c r="M6758" s="6"/>
      <c r="N6758" s="6"/>
      <c r="O6758" s="6"/>
      <c r="P6758" s="6"/>
      <c r="Q6758" s="6"/>
      <c r="R6758" s="6"/>
      <c r="S6758" s="6"/>
      <c r="T6758" s="6"/>
      <c r="U6758" s="6"/>
      <c r="V6758" s="6"/>
    </row>
    <row r="6759" spans="1:46" ht="15.75" thickBot="1" x14ac:dyDescent="0.3">
      <c r="A6759" s="256" t="s">
        <v>633</v>
      </c>
      <c r="B6759" s="257"/>
      <c r="C6759" s="257"/>
      <c r="D6759" s="257"/>
      <c r="J6759" s="6">
        <v>33</v>
      </c>
      <c r="K6759" s="6"/>
      <c r="L6759" s="6"/>
      <c r="M6759" s="6"/>
      <c r="N6759" s="6"/>
      <c r="O6759" s="6"/>
      <c r="P6759" s="6"/>
      <c r="Q6759" s="6"/>
      <c r="R6759" s="6"/>
      <c r="S6759" s="6"/>
      <c r="T6759" s="6"/>
      <c r="U6759" s="6"/>
      <c r="V6759" s="6"/>
    </row>
    <row r="6760" spans="1:46" ht="27" thickBot="1" x14ac:dyDescent="0.3">
      <c r="A6760" s="98" t="s">
        <v>634</v>
      </c>
      <c r="B6760" s="83" t="s">
        <v>635</v>
      </c>
      <c r="C6760" s="83" t="s">
        <v>566</v>
      </c>
      <c r="D6760" s="85" t="s">
        <v>592</v>
      </c>
      <c r="K6760" s="121" t="s">
        <v>1123</v>
      </c>
      <c r="L6760" s="121" t="s">
        <v>1124</v>
      </c>
      <c r="M6760" s="121" t="str">
        <f>A6746</f>
        <v>Prueba del rango estudentizado de Tukey (HSD) para PF1</v>
      </c>
      <c r="N6760" s="120"/>
      <c r="S6760" s="122" t="str">
        <f>K6760</f>
        <v>Factor</v>
      </c>
      <c r="T6760" s="122" t="str">
        <f>L6760</f>
        <v>Nivel</v>
      </c>
      <c r="U6760" s="114"/>
      <c r="V6760" s="123"/>
      <c r="W6760" s="161"/>
      <c r="X6760" s="161"/>
      <c r="Y6760" s="161"/>
      <c r="Z6760" s="161"/>
      <c r="AA6760" s="161"/>
      <c r="AB6760" s="161"/>
      <c r="AC6760" s="161"/>
      <c r="AD6760" s="161"/>
      <c r="AE6760" s="161"/>
      <c r="AF6760" s="161"/>
      <c r="AG6760" s="161"/>
      <c r="AH6760" s="161"/>
      <c r="AI6760" s="161"/>
      <c r="AJ6760" s="161"/>
      <c r="AK6760" s="161"/>
      <c r="AL6760" s="161"/>
      <c r="AM6760" s="161"/>
      <c r="AN6760" s="161"/>
      <c r="AO6760" s="161"/>
      <c r="AP6760" s="161"/>
      <c r="AQ6760" s="161"/>
      <c r="AR6760" s="161"/>
      <c r="AS6760" s="161"/>
      <c r="AT6760" s="161"/>
    </row>
    <row r="6761" spans="1:46" ht="16.5" thickBot="1" x14ac:dyDescent="0.3">
      <c r="A6761" s="99" t="s">
        <v>592</v>
      </c>
      <c r="B6761" s="68">
        <v>10.4869</v>
      </c>
      <c r="C6761" s="68">
        <v>16</v>
      </c>
      <c r="D6761" s="86" t="s">
        <v>45</v>
      </c>
      <c r="J6761" s="6"/>
      <c r="K6761" s="228" t="s">
        <v>1125</v>
      </c>
      <c r="L6761" s="124" t="str">
        <f>D6761</f>
        <v>Con</v>
      </c>
      <c r="M6761" s="125">
        <f>B6761</f>
        <v>10.4869</v>
      </c>
      <c r="N6761" s="125" t="str">
        <f>A6761</f>
        <v>A</v>
      </c>
      <c r="S6761" s="230" t="str">
        <f>K6761</f>
        <v>Enmienda (A)</v>
      </c>
      <c r="T6761" s="126" t="str">
        <f>L6761</f>
        <v>Con</v>
      </c>
      <c r="U6761" s="127">
        <f>M6761</f>
        <v>10.4869</v>
      </c>
      <c r="V6761" s="128" t="str">
        <f>N6761</f>
        <v>A</v>
      </c>
      <c r="W6761" s="160"/>
      <c r="X6761" s="160"/>
      <c r="Y6761" s="160"/>
      <c r="Z6761" s="160"/>
      <c r="AA6761" s="160"/>
      <c r="AB6761" s="160"/>
      <c r="AC6761" s="160"/>
      <c r="AD6761" s="160"/>
      <c r="AE6761" s="160"/>
      <c r="AF6761" s="160"/>
      <c r="AG6761" s="160"/>
      <c r="AH6761" s="160"/>
      <c r="AI6761" s="160"/>
      <c r="AJ6761" s="160"/>
      <c r="AK6761" s="160"/>
      <c r="AL6761" s="160"/>
      <c r="AM6761" s="160"/>
      <c r="AN6761" s="160"/>
      <c r="AO6761" s="160"/>
      <c r="AP6761" s="160"/>
      <c r="AQ6761" s="160"/>
      <c r="AR6761" s="160"/>
      <c r="AS6761" s="160"/>
      <c r="AT6761" s="160"/>
    </row>
    <row r="6762" spans="1:46" ht="16.5" thickBot="1" x14ac:dyDescent="0.3">
      <c r="A6762" s="99"/>
      <c r="B6762" s="68"/>
      <c r="C6762" s="68"/>
      <c r="D6762" s="86"/>
      <c r="J6762" s="6"/>
      <c r="K6762" s="229"/>
      <c r="L6762" s="124" t="str">
        <f>D6763</f>
        <v>Sin</v>
      </c>
      <c r="M6762" s="125">
        <f>B6763</f>
        <v>7.2218999999999998</v>
      </c>
      <c r="N6762" s="125" t="str">
        <f>A6763</f>
        <v>B</v>
      </c>
      <c r="S6762" s="227"/>
      <c r="T6762" s="129" t="str">
        <f>L6762</f>
        <v>Sin</v>
      </c>
      <c r="U6762" s="130">
        <f>M6762</f>
        <v>7.2218999999999998</v>
      </c>
      <c r="V6762" s="131" t="str">
        <f>N6762</f>
        <v>B</v>
      </c>
      <c r="W6762" s="160"/>
      <c r="X6762" s="160"/>
      <c r="Y6762" s="160"/>
      <c r="Z6762" s="160"/>
      <c r="AA6762" s="160"/>
      <c r="AB6762" s="160"/>
      <c r="AC6762" s="160"/>
      <c r="AD6762" s="160"/>
      <c r="AE6762" s="160"/>
      <c r="AF6762" s="160"/>
      <c r="AG6762" s="160"/>
      <c r="AH6762" s="160"/>
      <c r="AI6762" s="160"/>
      <c r="AJ6762" s="160"/>
      <c r="AK6762" s="160"/>
      <c r="AL6762" s="160"/>
      <c r="AM6762" s="160"/>
      <c r="AN6762" s="160"/>
      <c r="AO6762" s="160"/>
      <c r="AP6762" s="160"/>
      <c r="AQ6762" s="160"/>
      <c r="AR6762" s="160"/>
      <c r="AS6762" s="160"/>
      <c r="AT6762" s="160"/>
    </row>
    <row r="6763" spans="1:46" x14ac:dyDescent="0.25">
      <c r="A6763" s="100" t="s">
        <v>593</v>
      </c>
      <c r="B6763" s="77">
        <v>7.2218999999999998</v>
      </c>
      <c r="C6763" s="77">
        <v>16</v>
      </c>
      <c r="D6763" s="87" t="s">
        <v>47</v>
      </c>
      <c r="J6763" s="6">
        <v>1</v>
      </c>
      <c r="K6763" s="6"/>
      <c r="L6763" s="6"/>
      <c r="M6763" s="6"/>
      <c r="N6763" s="6"/>
      <c r="O6763" s="6"/>
      <c r="P6763" s="6"/>
      <c r="Q6763" s="6"/>
      <c r="R6763" s="6"/>
      <c r="S6763" s="6"/>
      <c r="T6763" s="6"/>
      <c r="U6763" s="6"/>
      <c r="V6763" s="6"/>
      <c r="W6763" s="160"/>
      <c r="X6763" s="160"/>
      <c r="Y6763" s="160"/>
      <c r="Z6763" s="160"/>
      <c r="AA6763" s="160"/>
      <c r="AB6763" s="160"/>
      <c r="AC6763" s="160"/>
      <c r="AD6763" s="160"/>
      <c r="AE6763" s="160"/>
      <c r="AF6763" s="160"/>
      <c r="AG6763" s="160"/>
      <c r="AH6763" s="160"/>
      <c r="AI6763" s="160"/>
      <c r="AJ6763" s="160"/>
      <c r="AK6763" s="160"/>
      <c r="AL6763" s="160"/>
      <c r="AM6763" s="160"/>
      <c r="AN6763" s="160"/>
      <c r="AO6763" s="160"/>
      <c r="AP6763" s="160"/>
      <c r="AQ6763" s="160"/>
      <c r="AR6763" s="160"/>
      <c r="AS6763" s="160"/>
      <c r="AT6763" s="160"/>
    </row>
    <row r="6764" spans="1:46" x14ac:dyDescent="0.25">
      <c r="A6764" s="79"/>
      <c r="J6764" s="6">
        <v>2</v>
      </c>
      <c r="K6764" s="6"/>
      <c r="L6764" s="6"/>
      <c r="M6764" s="6"/>
      <c r="N6764" s="6"/>
      <c r="O6764" s="6"/>
      <c r="P6764" s="6"/>
      <c r="Q6764" s="6"/>
      <c r="R6764" s="6"/>
      <c r="S6764" s="6"/>
      <c r="T6764" s="6"/>
      <c r="U6764" s="6"/>
      <c r="V6764" s="6"/>
      <c r="W6764" s="160"/>
      <c r="X6764" s="160"/>
      <c r="Y6764" s="160"/>
      <c r="Z6764" s="160"/>
      <c r="AA6764" s="160"/>
      <c r="AB6764" s="160"/>
      <c r="AC6764" s="160"/>
      <c r="AD6764" s="160"/>
      <c r="AE6764" s="160"/>
      <c r="AF6764" s="160"/>
      <c r="AG6764" s="160"/>
      <c r="AH6764" s="160"/>
      <c r="AI6764" s="160"/>
      <c r="AJ6764" s="160"/>
      <c r="AK6764" s="160"/>
      <c r="AL6764" s="160"/>
      <c r="AM6764" s="160"/>
      <c r="AN6764" s="160"/>
      <c r="AO6764" s="160"/>
      <c r="AP6764" s="160"/>
      <c r="AQ6764" s="160"/>
      <c r="AR6764" s="160"/>
      <c r="AS6764" s="160"/>
      <c r="AT6764" s="160"/>
    </row>
    <row r="6765" spans="1:46" x14ac:dyDescent="0.25">
      <c r="A6765" s="79"/>
      <c r="J6765" s="6">
        <v>3</v>
      </c>
      <c r="K6765" s="6"/>
      <c r="L6765" s="6"/>
      <c r="M6765" s="6"/>
      <c r="N6765" s="6"/>
      <c r="O6765" s="6"/>
      <c r="P6765" s="6"/>
      <c r="Q6765" s="6"/>
      <c r="R6765" s="6"/>
      <c r="S6765" s="6"/>
      <c r="T6765" s="6"/>
      <c r="U6765" s="6"/>
      <c r="V6765" s="6"/>
      <c r="W6765" s="160"/>
      <c r="X6765" s="160"/>
      <c r="Y6765" s="160"/>
      <c r="Z6765" s="160"/>
      <c r="AA6765" s="160"/>
      <c r="AB6765" s="160"/>
      <c r="AC6765" s="160"/>
      <c r="AD6765" s="160"/>
      <c r="AE6765" s="160"/>
      <c r="AF6765" s="160"/>
      <c r="AG6765" s="160"/>
      <c r="AH6765" s="160"/>
      <c r="AI6765" s="160"/>
      <c r="AJ6765" s="160"/>
      <c r="AK6765" s="160"/>
      <c r="AL6765" s="160"/>
      <c r="AM6765" s="160"/>
      <c r="AN6765" s="160"/>
      <c r="AO6765" s="160"/>
      <c r="AP6765" s="160"/>
      <c r="AQ6765" s="160"/>
      <c r="AR6765" s="160"/>
      <c r="AS6765" s="160"/>
      <c r="AT6765" s="160"/>
    </row>
    <row r="6766" spans="1:46" x14ac:dyDescent="0.25">
      <c r="J6766" s="6">
        <v>4</v>
      </c>
      <c r="K6766" s="6"/>
      <c r="L6766" s="6"/>
      <c r="M6766" s="6"/>
      <c r="N6766" s="6"/>
      <c r="O6766" s="6"/>
      <c r="P6766" s="6"/>
      <c r="Q6766" s="6"/>
      <c r="R6766" s="6"/>
      <c r="S6766" s="6"/>
      <c r="T6766" s="6"/>
      <c r="U6766" s="6"/>
      <c r="V6766" s="6"/>
      <c r="W6766" s="160"/>
      <c r="X6766" s="160"/>
      <c r="Y6766" s="160"/>
      <c r="Z6766" s="160"/>
      <c r="AA6766" s="160"/>
      <c r="AB6766" s="160"/>
      <c r="AC6766" s="160"/>
      <c r="AD6766" s="160"/>
      <c r="AE6766" s="160"/>
      <c r="AF6766" s="160"/>
      <c r="AG6766" s="160"/>
      <c r="AH6766" s="160"/>
      <c r="AI6766" s="160"/>
      <c r="AJ6766" s="160"/>
      <c r="AK6766" s="160"/>
      <c r="AL6766" s="160"/>
      <c r="AM6766" s="160"/>
      <c r="AN6766" s="160"/>
      <c r="AO6766" s="160"/>
      <c r="AP6766" s="160"/>
      <c r="AQ6766" s="160"/>
      <c r="AR6766" s="160"/>
      <c r="AS6766" s="160"/>
      <c r="AT6766" s="160"/>
    </row>
    <row r="6767" spans="1:46" x14ac:dyDescent="0.25">
      <c r="A6767" s="80"/>
      <c r="J6767" s="6">
        <v>5</v>
      </c>
      <c r="K6767" s="6"/>
      <c r="L6767" s="6"/>
      <c r="M6767" s="6"/>
      <c r="N6767" s="6"/>
      <c r="O6767" s="6"/>
      <c r="P6767" s="6"/>
      <c r="Q6767" s="6"/>
      <c r="R6767" s="6"/>
      <c r="S6767" s="6"/>
      <c r="T6767" s="6"/>
      <c r="U6767" s="6"/>
      <c r="V6767" s="6"/>
      <c r="W6767" s="160"/>
      <c r="X6767" s="160"/>
      <c r="Y6767" s="160"/>
      <c r="Z6767" s="160"/>
      <c r="AA6767" s="160"/>
      <c r="AB6767" s="160"/>
      <c r="AC6767" s="160"/>
      <c r="AD6767" s="160"/>
      <c r="AE6767" s="160"/>
      <c r="AF6767" s="160"/>
      <c r="AG6767" s="160"/>
      <c r="AH6767" s="160"/>
      <c r="AI6767" s="160"/>
      <c r="AJ6767" s="160"/>
      <c r="AK6767" s="160"/>
      <c r="AL6767" s="160"/>
      <c r="AM6767" s="160"/>
      <c r="AN6767" s="160"/>
      <c r="AO6767" s="160"/>
      <c r="AP6767" s="160"/>
      <c r="AQ6767" s="160"/>
      <c r="AR6767" s="160"/>
      <c r="AS6767" s="160"/>
      <c r="AT6767" s="160"/>
    </row>
    <row r="6768" spans="1:46" ht="31.5" x14ac:dyDescent="0.25">
      <c r="A6768" s="64" t="s">
        <v>590</v>
      </c>
      <c r="J6768" s="6">
        <v>6</v>
      </c>
      <c r="K6768" s="6"/>
      <c r="L6768" s="6"/>
      <c r="M6768" s="6"/>
      <c r="N6768" s="6"/>
      <c r="O6768" s="6"/>
      <c r="P6768" s="6"/>
      <c r="Q6768" s="6"/>
      <c r="R6768" s="6"/>
      <c r="S6768" s="6"/>
      <c r="T6768" s="6"/>
      <c r="U6768" s="6"/>
      <c r="V6768" s="6"/>
      <c r="W6768" s="160"/>
      <c r="X6768" s="160"/>
      <c r="Y6768" s="160"/>
      <c r="Z6768" s="160"/>
      <c r="AA6768" s="160"/>
      <c r="AB6768" s="160"/>
      <c r="AC6768" s="160"/>
      <c r="AD6768" s="160"/>
      <c r="AE6768" s="160"/>
      <c r="AF6768" s="160"/>
      <c r="AG6768" s="160"/>
      <c r="AH6768" s="160"/>
      <c r="AI6768" s="160"/>
      <c r="AJ6768" s="160"/>
      <c r="AK6768" s="160"/>
      <c r="AL6768" s="160"/>
      <c r="AM6768" s="160"/>
      <c r="AN6768" s="160"/>
      <c r="AO6768" s="160"/>
      <c r="AP6768" s="160"/>
      <c r="AQ6768" s="160"/>
      <c r="AR6768" s="160"/>
      <c r="AS6768" s="160"/>
      <c r="AT6768" s="160"/>
    </row>
    <row r="6769" spans="1:22" x14ac:dyDescent="0.25">
      <c r="A6769" s="79"/>
      <c r="J6769" s="6">
        <v>7</v>
      </c>
      <c r="K6769" s="6"/>
      <c r="L6769" s="6"/>
      <c r="M6769" s="6"/>
      <c r="N6769" s="6"/>
      <c r="O6769" s="6"/>
      <c r="P6769" s="6"/>
      <c r="Q6769" s="6"/>
      <c r="R6769" s="6"/>
      <c r="S6769" s="6"/>
      <c r="T6769" s="6"/>
      <c r="U6769" s="6"/>
      <c r="V6769" s="6"/>
    </row>
    <row r="6770" spans="1:22" ht="25.5" x14ac:dyDescent="0.25">
      <c r="A6770" s="81" t="s">
        <v>595</v>
      </c>
      <c r="J6770" s="6">
        <v>8</v>
      </c>
      <c r="K6770" s="6"/>
      <c r="L6770" s="6"/>
      <c r="M6770" s="6"/>
      <c r="N6770" s="6"/>
      <c r="O6770" s="6"/>
      <c r="P6770" s="6"/>
      <c r="Q6770" s="6"/>
      <c r="R6770" s="6"/>
      <c r="S6770" s="6"/>
      <c r="T6770" s="6"/>
      <c r="U6770" s="6"/>
      <c r="V6770" s="6"/>
    </row>
    <row r="6771" spans="1:22" x14ac:dyDescent="0.25">
      <c r="A6771" s="81"/>
      <c r="J6771" s="6">
        <v>9</v>
      </c>
      <c r="K6771" s="6"/>
      <c r="L6771" s="6"/>
      <c r="M6771" s="6"/>
      <c r="N6771" s="6"/>
      <c r="O6771" s="6"/>
      <c r="P6771" s="6"/>
      <c r="Q6771" s="6"/>
      <c r="R6771" s="6"/>
      <c r="S6771" s="6"/>
      <c r="T6771" s="6"/>
      <c r="U6771" s="6"/>
      <c r="V6771" s="6"/>
    </row>
    <row r="6772" spans="1:22" x14ac:dyDescent="0.25">
      <c r="A6772" s="65"/>
      <c r="J6772" s="6">
        <v>10</v>
      </c>
      <c r="K6772" s="6"/>
      <c r="L6772" s="6"/>
      <c r="M6772" s="6"/>
      <c r="N6772" s="6"/>
      <c r="O6772" s="6"/>
      <c r="P6772" s="6"/>
      <c r="Q6772" s="6"/>
      <c r="R6772" s="6"/>
      <c r="S6772" s="6"/>
      <c r="T6772" s="6"/>
      <c r="U6772" s="6"/>
      <c r="V6772" s="6"/>
    </row>
    <row r="6773" spans="1:22" x14ac:dyDescent="0.25">
      <c r="A6773" s="65"/>
      <c r="J6773" s="6">
        <v>11</v>
      </c>
      <c r="K6773" s="6"/>
      <c r="L6773" s="6"/>
      <c r="M6773" s="6"/>
      <c r="N6773" s="6"/>
      <c r="O6773" s="6"/>
      <c r="P6773" s="6"/>
      <c r="Q6773" s="6"/>
      <c r="R6773" s="6"/>
      <c r="S6773" s="6"/>
      <c r="T6773" s="6"/>
      <c r="U6773" s="6"/>
      <c r="V6773" s="6"/>
    </row>
    <row r="6774" spans="1:22" x14ac:dyDescent="0.25">
      <c r="A6774" s="79"/>
      <c r="J6774" s="6">
        <v>12</v>
      </c>
      <c r="K6774" s="6"/>
      <c r="L6774" s="6"/>
      <c r="M6774" s="6"/>
      <c r="N6774" s="6"/>
      <c r="O6774" s="6"/>
      <c r="P6774" s="6"/>
      <c r="Q6774" s="6"/>
      <c r="R6774" s="6"/>
      <c r="S6774" s="6"/>
      <c r="T6774" s="6"/>
      <c r="U6774" s="6"/>
      <c r="V6774" s="6"/>
    </row>
    <row r="6775" spans="1:22" x14ac:dyDescent="0.25">
      <c r="A6775" s="79"/>
      <c r="J6775" s="6">
        <v>13</v>
      </c>
      <c r="K6775" s="6"/>
      <c r="L6775" s="6"/>
      <c r="M6775" s="6"/>
      <c r="N6775" s="6"/>
      <c r="O6775" s="6"/>
      <c r="P6775" s="6"/>
      <c r="Q6775" s="6"/>
      <c r="R6775" s="6"/>
      <c r="S6775" s="6"/>
      <c r="T6775" s="6"/>
      <c r="U6775" s="6"/>
      <c r="V6775" s="6"/>
    </row>
    <row r="6776" spans="1:22" x14ac:dyDescent="0.25">
      <c r="J6776" s="6">
        <v>14</v>
      </c>
      <c r="K6776" s="6"/>
      <c r="L6776" s="6"/>
      <c r="M6776" s="6"/>
      <c r="N6776" s="6"/>
      <c r="O6776" s="6"/>
      <c r="P6776" s="6"/>
      <c r="Q6776" s="6"/>
      <c r="R6776" s="6"/>
      <c r="S6776" s="6"/>
      <c r="T6776" s="6"/>
      <c r="U6776" s="6"/>
      <c r="V6776" s="6"/>
    </row>
    <row r="6777" spans="1:22" x14ac:dyDescent="0.25">
      <c r="A6777" s="80"/>
      <c r="J6777" s="6">
        <v>15</v>
      </c>
      <c r="K6777" s="6"/>
      <c r="L6777" s="6"/>
      <c r="M6777" s="6"/>
      <c r="N6777" s="6"/>
      <c r="O6777" s="6"/>
      <c r="P6777" s="6"/>
      <c r="Q6777" s="6"/>
      <c r="R6777" s="6"/>
      <c r="S6777" s="6"/>
      <c r="T6777" s="6"/>
      <c r="U6777" s="6"/>
      <c r="V6777" s="6"/>
    </row>
    <row r="6778" spans="1:22" ht="31.5" x14ac:dyDescent="0.25">
      <c r="A6778" s="64" t="s">
        <v>590</v>
      </c>
      <c r="J6778" s="6">
        <v>16</v>
      </c>
      <c r="K6778" s="6"/>
      <c r="L6778" s="6"/>
      <c r="M6778" s="6"/>
      <c r="N6778" s="6"/>
      <c r="O6778" s="6"/>
      <c r="P6778" s="6"/>
      <c r="Q6778" s="6"/>
      <c r="R6778" s="6"/>
      <c r="S6778" s="6"/>
      <c r="T6778" s="6"/>
      <c r="U6778" s="6"/>
      <c r="V6778" s="6"/>
    </row>
    <row r="6779" spans="1:22" x14ac:dyDescent="0.25">
      <c r="A6779" s="79"/>
      <c r="J6779" s="6">
        <v>17</v>
      </c>
      <c r="K6779" s="6"/>
      <c r="L6779" s="6"/>
      <c r="M6779" s="6"/>
      <c r="N6779" s="6"/>
      <c r="O6779" s="6"/>
      <c r="P6779" s="6"/>
      <c r="Q6779" s="6"/>
      <c r="R6779" s="6"/>
      <c r="S6779" s="6"/>
      <c r="T6779" s="6"/>
      <c r="U6779" s="6"/>
      <c r="V6779" s="6"/>
    </row>
    <row r="6780" spans="1:22" ht="25.5" x14ac:dyDescent="0.25">
      <c r="A6780" s="81" t="s">
        <v>595</v>
      </c>
      <c r="J6780" s="6">
        <v>18</v>
      </c>
      <c r="K6780" s="6"/>
      <c r="L6780" s="6"/>
      <c r="M6780" s="6"/>
      <c r="N6780" s="6"/>
      <c r="O6780" s="6"/>
      <c r="P6780" s="6"/>
      <c r="Q6780" s="6"/>
      <c r="R6780" s="6"/>
      <c r="S6780" s="6"/>
      <c r="T6780" s="6"/>
      <c r="U6780" s="6"/>
      <c r="V6780" s="6"/>
    </row>
    <row r="6781" spans="1:22" x14ac:dyDescent="0.25">
      <c r="A6781" s="81"/>
      <c r="J6781" s="6">
        <v>19</v>
      </c>
      <c r="K6781" s="6"/>
      <c r="L6781" s="6"/>
      <c r="M6781" s="6"/>
      <c r="N6781" s="6"/>
      <c r="O6781" s="6"/>
      <c r="P6781" s="6"/>
      <c r="Q6781" s="6"/>
      <c r="R6781" s="6"/>
      <c r="S6781" s="6"/>
      <c r="T6781" s="6"/>
      <c r="U6781" s="6"/>
      <c r="V6781" s="6"/>
    </row>
    <row r="6782" spans="1:22" ht="89.25" x14ac:dyDescent="0.25">
      <c r="A6782" s="81" t="s">
        <v>989</v>
      </c>
      <c r="J6782" s="6">
        <v>20</v>
      </c>
      <c r="K6782" s="6"/>
      <c r="L6782" s="6"/>
      <c r="M6782" s="6"/>
      <c r="N6782" s="6"/>
      <c r="O6782" s="6"/>
      <c r="P6782" s="6"/>
      <c r="Q6782" s="6"/>
      <c r="R6782" s="6"/>
      <c r="S6782" s="6"/>
      <c r="T6782" s="6"/>
      <c r="U6782" s="6"/>
      <c r="V6782" s="6"/>
    </row>
    <row r="6783" spans="1:22" x14ac:dyDescent="0.25">
      <c r="A6783" s="65"/>
      <c r="J6783" s="6">
        <v>21</v>
      </c>
      <c r="K6783" s="6"/>
      <c r="L6783" s="6"/>
      <c r="M6783" s="6"/>
      <c r="N6783" s="6"/>
      <c r="O6783" s="6"/>
      <c r="P6783" s="6"/>
      <c r="Q6783" s="6"/>
      <c r="R6783" s="6"/>
      <c r="S6783" s="6"/>
      <c r="T6783" s="6"/>
      <c r="U6783" s="6"/>
      <c r="V6783" s="6"/>
    </row>
    <row r="6784" spans="1:22" x14ac:dyDescent="0.25">
      <c r="A6784" s="65"/>
      <c r="J6784" s="6">
        <v>22</v>
      </c>
      <c r="K6784" s="6"/>
      <c r="L6784" s="6"/>
      <c r="M6784" s="6"/>
      <c r="N6784" s="6"/>
      <c r="O6784" s="6"/>
      <c r="P6784" s="6"/>
      <c r="Q6784" s="6"/>
      <c r="R6784" s="6"/>
      <c r="S6784" s="6"/>
      <c r="T6784" s="6"/>
      <c r="U6784" s="6"/>
      <c r="V6784" s="6"/>
    </row>
    <row r="6785" spans="1:22" ht="140.25" x14ac:dyDescent="0.25">
      <c r="A6785" s="96" t="s">
        <v>624</v>
      </c>
      <c r="B6785" s="97" t="s">
        <v>625</v>
      </c>
      <c r="J6785" s="6">
        <v>23</v>
      </c>
      <c r="K6785" s="6"/>
      <c r="L6785" s="6"/>
      <c r="M6785" s="6"/>
      <c r="N6785" s="6"/>
      <c r="O6785" s="6"/>
      <c r="P6785" s="6"/>
      <c r="Q6785" s="6"/>
      <c r="R6785" s="6"/>
      <c r="S6785" s="6"/>
      <c r="T6785" s="6"/>
      <c r="U6785" s="6"/>
      <c r="V6785" s="6"/>
    </row>
    <row r="6786" spans="1:22" ht="15.75" thickBot="1" x14ac:dyDescent="0.3">
      <c r="A6786" s="65"/>
      <c r="J6786" s="6">
        <v>24</v>
      </c>
      <c r="K6786" s="6"/>
      <c r="L6786" s="6"/>
      <c r="M6786" s="6"/>
      <c r="N6786" s="6"/>
      <c r="O6786" s="6"/>
      <c r="P6786" s="6"/>
      <c r="Q6786" s="6"/>
      <c r="R6786" s="6"/>
      <c r="S6786" s="6"/>
      <c r="T6786" s="6"/>
      <c r="U6786" s="6"/>
      <c r="V6786" s="6"/>
    </row>
    <row r="6787" spans="1:22" ht="15.75" thickBot="1" x14ac:dyDescent="0.3">
      <c r="A6787" s="88" t="s">
        <v>626</v>
      </c>
      <c r="B6787" s="89">
        <v>0.05</v>
      </c>
      <c r="J6787" s="6">
        <v>25</v>
      </c>
      <c r="K6787" s="6"/>
      <c r="L6787" s="6"/>
      <c r="M6787" s="6"/>
      <c r="N6787" s="6"/>
      <c r="O6787" s="6"/>
      <c r="P6787" s="6"/>
      <c r="Q6787" s="6"/>
      <c r="R6787" s="6"/>
      <c r="S6787" s="6"/>
      <c r="T6787" s="6"/>
      <c r="U6787" s="6"/>
      <c r="V6787" s="6"/>
    </row>
    <row r="6788" spans="1:22" ht="39" thickBot="1" x14ac:dyDescent="0.3">
      <c r="A6788" s="110" t="s">
        <v>627</v>
      </c>
      <c r="B6788" s="74">
        <v>18</v>
      </c>
      <c r="J6788" s="6">
        <v>26</v>
      </c>
      <c r="K6788" s="6"/>
      <c r="L6788" s="6"/>
      <c r="M6788" s="6"/>
      <c r="N6788" s="6"/>
      <c r="O6788" s="6"/>
      <c r="P6788" s="6"/>
      <c r="Q6788" s="6"/>
      <c r="R6788" s="6"/>
      <c r="S6788" s="6"/>
      <c r="T6788" s="6"/>
      <c r="U6788" s="6"/>
      <c r="V6788" s="6"/>
    </row>
    <row r="6789" spans="1:22" ht="39" thickBot="1" x14ac:dyDescent="0.3">
      <c r="A6789" s="110" t="s">
        <v>628</v>
      </c>
      <c r="B6789" s="74">
        <v>2.3506819999999999</v>
      </c>
      <c r="J6789" s="6">
        <v>27</v>
      </c>
      <c r="K6789" s="6"/>
      <c r="L6789" s="6"/>
      <c r="M6789" s="6"/>
      <c r="N6789" s="6"/>
      <c r="O6789" s="6"/>
      <c r="P6789" s="6"/>
      <c r="Q6789" s="6"/>
      <c r="R6789" s="6"/>
      <c r="S6789" s="6"/>
      <c r="T6789" s="6"/>
      <c r="U6789" s="6"/>
      <c r="V6789" s="6"/>
    </row>
    <row r="6790" spans="1:22" ht="64.5" thickBot="1" x14ac:dyDescent="0.3">
      <c r="A6790" s="110" t="s">
        <v>629</v>
      </c>
      <c r="B6790" s="74">
        <v>2.97105</v>
      </c>
      <c r="J6790" s="6">
        <v>28</v>
      </c>
      <c r="K6790" s="6"/>
      <c r="L6790" s="6"/>
      <c r="M6790" s="6"/>
      <c r="N6790" s="6"/>
      <c r="O6790" s="6"/>
      <c r="P6790" s="6"/>
      <c r="Q6790" s="6"/>
      <c r="R6790" s="6"/>
      <c r="S6790" s="6"/>
      <c r="T6790" s="6"/>
      <c r="U6790" s="6"/>
      <c r="V6790" s="6"/>
    </row>
    <row r="6791" spans="1:22" ht="38.25" x14ac:dyDescent="0.25">
      <c r="A6791" s="109" t="s">
        <v>630</v>
      </c>
      <c r="B6791" s="78">
        <v>1.1388</v>
      </c>
      <c r="J6791" s="6">
        <v>29</v>
      </c>
      <c r="K6791" s="6"/>
      <c r="L6791" s="6"/>
      <c r="M6791" s="6"/>
      <c r="N6791" s="6"/>
      <c r="O6791" s="6"/>
      <c r="P6791" s="6"/>
      <c r="Q6791" s="6"/>
      <c r="R6791" s="6"/>
      <c r="S6791" s="6"/>
      <c r="T6791" s="6"/>
      <c r="U6791" s="6"/>
      <c r="V6791" s="6"/>
    </row>
    <row r="6792" spans="1:22" ht="15.75" thickBot="1" x14ac:dyDescent="0.3">
      <c r="A6792" s="65"/>
      <c r="J6792" s="6">
        <v>30</v>
      </c>
      <c r="K6792" s="6"/>
      <c r="L6792" s="6"/>
      <c r="M6792" s="6"/>
      <c r="N6792" s="6"/>
      <c r="O6792" s="6"/>
      <c r="P6792" s="6"/>
      <c r="Q6792" s="6"/>
      <c r="R6792" s="6"/>
      <c r="S6792" s="6"/>
      <c r="T6792" s="6"/>
      <c r="U6792" s="6"/>
      <c r="V6792" s="6"/>
    </row>
    <row r="6793" spans="1:22" x14ac:dyDescent="0.25">
      <c r="A6793" s="254" t="s">
        <v>631</v>
      </c>
      <c r="B6793" s="255"/>
      <c r="C6793" s="255"/>
      <c r="D6793" s="255"/>
      <c r="J6793" s="6">
        <v>31</v>
      </c>
      <c r="K6793" s="6"/>
      <c r="L6793" s="6"/>
      <c r="M6793" s="6"/>
      <c r="N6793" s="6"/>
      <c r="O6793" s="6"/>
      <c r="P6793" s="6"/>
      <c r="Q6793" s="6"/>
      <c r="R6793" s="6"/>
      <c r="S6793" s="6"/>
      <c r="T6793" s="6"/>
      <c r="U6793" s="6"/>
      <c r="V6793" s="6"/>
    </row>
    <row r="6794" spans="1:22" x14ac:dyDescent="0.25">
      <c r="A6794" s="262" t="s">
        <v>632</v>
      </c>
      <c r="B6794" s="263"/>
      <c r="C6794" s="263"/>
      <c r="D6794" s="263"/>
      <c r="J6794" s="6">
        <v>32</v>
      </c>
      <c r="K6794" s="6"/>
      <c r="L6794" s="6"/>
      <c r="M6794" s="6"/>
      <c r="N6794" s="6"/>
      <c r="O6794" s="6"/>
      <c r="P6794" s="6"/>
      <c r="Q6794" s="6"/>
      <c r="R6794" s="6"/>
      <c r="S6794" s="6"/>
      <c r="T6794" s="6"/>
      <c r="U6794" s="6"/>
      <c r="V6794" s="6"/>
    </row>
    <row r="6795" spans="1:22" ht="15.75" thickBot="1" x14ac:dyDescent="0.3">
      <c r="A6795" s="256" t="s">
        <v>633</v>
      </c>
      <c r="B6795" s="257"/>
      <c r="C6795" s="257"/>
      <c r="D6795" s="257"/>
      <c r="J6795" s="6">
        <v>33</v>
      </c>
      <c r="K6795" s="6"/>
      <c r="L6795" s="6"/>
      <c r="M6795" s="6"/>
      <c r="N6795" s="6"/>
      <c r="O6795" s="6"/>
      <c r="P6795" s="6"/>
      <c r="Q6795" s="6"/>
      <c r="R6795" s="6"/>
      <c r="S6795" s="6"/>
      <c r="T6795" s="6"/>
      <c r="U6795" s="6"/>
      <c r="V6795" s="6"/>
    </row>
    <row r="6796" spans="1:22" ht="27" thickBot="1" x14ac:dyDescent="0.3">
      <c r="A6796" s="98" t="s">
        <v>634</v>
      </c>
      <c r="B6796" s="83" t="s">
        <v>635</v>
      </c>
      <c r="C6796" s="83" t="s">
        <v>566</v>
      </c>
      <c r="D6796" s="85" t="s">
        <v>592</v>
      </c>
      <c r="K6796" s="121" t="s">
        <v>1123</v>
      </c>
      <c r="L6796" s="121" t="s">
        <v>1124</v>
      </c>
      <c r="M6796" s="121" t="str">
        <f>A6782</f>
        <v>Prueba del rango estudentizado de Tukey (HSD) para PF2</v>
      </c>
      <c r="N6796" s="120"/>
      <c r="S6796" s="122" t="str">
        <f>K6796</f>
        <v>Factor</v>
      </c>
      <c r="T6796" s="122" t="str">
        <f>L6796</f>
        <v>Nivel</v>
      </c>
      <c r="U6796" s="114"/>
      <c r="V6796" s="123"/>
    </row>
    <row r="6797" spans="1:22" ht="16.5" thickBot="1" x14ac:dyDescent="0.3">
      <c r="A6797" s="99" t="s">
        <v>592</v>
      </c>
      <c r="B6797" s="68">
        <v>6.0425000000000004</v>
      </c>
      <c r="C6797" s="68">
        <v>16</v>
      </c>
      <c r="D6797" s="86" t="s">
        <v>45</v>
      </c>
      <c r="J6797" s="6"/>
      <c r="K6797" s="228" t="s">
        <v>1125</v>
      </c>
      <c r="L6797" s="124" t="str">
        <f>D6797</f>
        <v>Con</v>
      </c>
      <c r="M6797" s="125">
        <f>B6797</f>
        <v>6.0425000000000004</v>
      </c>
      <c r="N6797" s="125" t="str">
        <f>A6797</f>
        <v>A</v>
      </c>
      <c r="S6797" s="230" t="str">
        <f>K6797</f>
        <v>Enmienda (A)</v>
      </c>
      <c r="T6797" s="126" t="str">
        <f>L6797</f>
        <v>Con</v>
      </c>
      <c r="U6797" s="127">
        <f>M6797</f>
        <v>6.0425000000000004</v>
      </c>
      <c r="V6797" s="128" t="str">
        <f>N6797</f>
        <v>A</v>
      </c>
    </row>
    <row r="6798" spans="1:22" ht="16.5" thickBot="1" x14ac:dyDescent="0.3">
      <c r="A6798" s="99" t="s">
        <v>592</v>
      </c>
      <c r="B6798" s="68"/>
      <c r="C6798" s="68"/>
      <c r="D6798" s="86"/>
      <c r="J6798" s="6"/>
      <c r="K6798" s="229"/>
      <c r="L6798" s="124" t="str">
        <f>D6799</f>
        <v>Sin</v>
      </c>
      <c r="M6798" s="125">
        <f>B6799</f>
        <v>5.5012999999999996</v>
      </c>
      <c r="N6798" s="125" t="str">
        <f>A6799</f>
        <v>A</v>
      </c>
      <c r="S6798" s="227"/>
      <c r="T6798" s="129" t="str">
        <f>L6798</f>
        <v>Sin</v>
      </c>
      <c r="U6798" s="130">
        <f>M6798</f>
        <v>5.5012999999999996</v>
      </c>
      <c r="V6798" s="131" t="str">
        <f>N6798</f>
        <v>A</v>
      </c>
    </row>
    <row r="6799" spans="1:22" x14ac:dyDescent="0.25">
      <c r="A6799" s="100" t="s">
        <v>592</v>
      </c>
      <c r="B6799" s="77">
        <v>5.5012999999999996</v>
      </c>
      <c r="C6799" s="77">
        <v>16</v>
      </c>
      <c r="D6799" s="87" t="s">
        <v>47</v>
      </c>
      <c r="J6799" s="6">
        <v>1</v>
      </c>
      <c r="K6799" s="6"/>
      <c r="L6799" s="6"/>
      <c r="M6799" s="6"/>
      <c r="N6799" s="6"/>
      <c r="O6799" s="6"/>
      <c r="P6799" s="6"/>
      <c r="Q6799" s="6"/>
      <c r="R6799" s="6"/>
      <c r="S6799" s="6"/>
      <c r="T6799" s="6"/>
      <c r="U6799" s="6"/>
      <c r="V6799" s="6"/>
    </row>
    <row r="6800" spans="1:22" x14ac:dyDescent="0.25">
      <c r="A6800" s="79"/>
      <c r="J6800" s="6">
        <v>2</v>
      </c>
      <c r="K6800" s="6"/>
      <c r="L6800" s="6"/>
      <c r="M6800" s="6"/>
      <c r="N6800" s="6"/>
      <c r="O6800" s="6"/>
      <c r="P6800" s="6"/>
      <c r="Q6800" s="6"/>
      <c r="R6800" s="6"/>
      <c r="S6800" s="6"/>
      <c r="T6800" s="6"/>
      <c r="U6800" s="6"/>
      <c r="V6800" s="6"/>
    </row>
    <row r="6801" spans="1:22" x14ac:dyDescent="0.25">
      <c r="A6801" s="79"/>
      <c r="J6801" s="6">
        <v>3</v>
      </c>
      <c r="K6801" s="6"/>
      <c r="L6801" s="6"/>
      <c r="M6801" s="6"/>
      <c r="N6801" s="6"/>
      <c r="O6801" s="6"/>
      <c r="P6801" s="6"/>
      <c r="Q6801" s="6"/>
      <c r="R6801" s="6"/>
      <c r="S6801" s="6"/>
      <c r="T6801" s="6"/>
      <c r="U6801" s="6"/>
      <c r="V6801" s="6"/>
    </row>
    <row r="6802" spans="1:22" x14ac:dyDescent="0.25">
      <c r="J6802" s="6">
        <v>4</v>
      </c>
      <c r="K6802" s="6"/>
      <c r="L6802" s="6"/>
      <c r="M6802" s="6"/>
      <c r="N6802" s="6"/>
      <c r="O6802" s="6"/>
      <c r="P6802" s="6"/>
      <c r="Q6802" s="6"/>
      <c r="R6802" s="6"/>
      <c r="S6802" s="6"/>
      <c r="T6802" s="6"/>
      <c r="U6802" s="6"/>
      <c r="V6802" s="6"/>
    </row>
    <row r="6803" spans="1:22" x14ac:dyDescent="0.25">
      <c r="A6803" s="80"/>
      <c r="J6803" s="6">
        <v>5</v>
      </c>
      <c r="K6803" s="6"/>
      <c r="L6803" s="6"/>
      <c r="M6803" s="6"/>
      <c r="N6803" s="6"/>
      <c r="O6803" s="6"/>
      <c r="P6803" s="6"/>
      <c r="Q6803" s="6"/>
      <c r="R6803" s="6"/>
      <c r="S6803" s="6"/>
      <c r="T6803" s="6"/>
      <c r="U6803" s="6"/>
      <c r="V6803" s="6"/>
    </row>
    <row r="6804" spans="1:22" ht="31.5" x14ac:dyDescent="0.25">
      <c r="A6804" s="64" t="s">
        <v>590</v>
      </c>
      <c r="J6804" s="6">
        <v>6</v>
      </c>
      <c r="K6804" s="6"/>
      <c r="L6804" s="6"/>
      <c r="M6804" s="6"/>
      <c r="N6804" s="6"/>
      <c r="O6804" s="6"/>
      <c r="P6804" s="6"/>
      <c r="Q6804" s="6"/>
      <c r="R6804" s="6"/>
      <c r="S6804" s="6"/>
      <c r="T6804" s="6"/>
      <c r="U6804" s="6"/>
      <c r="V6804" s="6"/>
    </row>
    <row r="6805" spans="1:22" x14ac:dyDescent="0.25">
      <c r="A6805" s="79"/>
      <c r="J6805" s="6">
        <v>7</v>
      </c>
      <c r="K6805" s="6"/>
      <c r="L6805" s="6"/>
      <c r="M6805" s="6"/>
      <c r="N6805" s="6"/>
      <c r="O6805" s="6"/>
      <c r="P6805" s="6"/>
      <c r="Q6805" s="6"/>
      <c r="R6805" s="6"/>
      <c r="S6805" s="6"/>
      <c r="T6805" s="6"/>
      <c r="U6805" s="6"/>
      <c r="V6805" s="6"/>
    </row>
    <row r="6806" spans="1:22" ht="25.5" x14ac:dyDescent="0.25">
      <c r="A6806" s="81" t="s">
        <v>595</v>
      </c>
      <c r="J6806" s="6">
        <v>8</v>
      </c>
      <c r="K6806" s="6"/>
      <c r="L6806" s="6"/>
      <c r="M6806" s="6"/>
      <c r="N6806" s="6"/>
      <c r="O6806" s="6"/>
      <c r="P6806" s="6"/>
      <c r="Q6806" s="6"/>
      <c r="R6806" s="6"/>
      <c r="S6806" s="6"/>
      <c r="T6806" s="6"/>
      <c r="U6806" s="6"/>
      <c r="V6806" s="6"/>
    </row>
    <row r="6807" spans="1:22" x14ac:dyDescent="0.25">
      <c r="A6807" s="81"/>
      <c r="J6807" s="6">
        <v>9</v>
      </c>
      <c r="K6807" s="6"/>
      <c r="L6807" s="6"/>
      <c r="M6807" s="6"/>
      <c r="N6807" s="6"/>
      <c r="O6807" s="6"/>
      <c r="P6807" s="6"/>
      <c r="Q6807" s="6"/>
      <c r="R6807" s="6"/>
      <c r="S6807" s="6"/>
      <c r="T6807" s="6"/>
      <c r="U6807" s="6"/>
      <c r="V6807" s="6"/>
    </row>
    <row r="6808" spans="1:22" x14ac:dyDescent="0.25">
      <c r="A6808" s="65"/>
      <c r="J6808" s="6">
        <v>10</v>
      </c>
      <c r="K6808" s="6"/>
      <c r="L6808" s="6"/>
      <c r="M6808" s="6"/>
      <c r="N6808" s="6"/>
      <c r="O6808" s="6"/>
      <c r="P6808" s="6"/>
      <c r="Q6808" s="6"/>
      <c r="R6808" s="6"/>
      <c r="S6808" s="6"/>
      <c r="T6808" s="6"/>
      <c r="U6808" s="6"/>
      <c r="V6808" s="6"/>
    </row>
    <row r="6809" spans="1:22" x14ac:dyDescent="0.25">
      <c r="A6809" s="65"/>
      <c r="J6809" s="6">
        <v>11</v>
      </c>
      <c r="K6809" s="6"/>
      <c r="L6809" s="6"/>
      <c r="M6809" s="6"/>
      <c r="N6809" s="6"/>
      <c r="O6809" s="6"/>
      <c r="P6809" s="6"/>
      <c r="Q6809" s="6"/>
      <c r="R6809" s="6"/>
      <c r="S6809" s="6"/>
      <c r="T6809" s="6"/>
      <c r="U6809" s="6"/>
      <c r="V6809" s="6"/>
    </row>
    <row r="6810" spans="1:22" x14ac:dyDescent="0.25">
      <c r="A6810" s="79"/>
      <c r="J6810" s="6">
        <v>12</v>
      </c>
      <c r="K6810" s="6"/>
      <c r="L6810" s="6"/>
      <c r="M6810" s="6"/>
      <c r="N6810" s="6"/>
      <c r="O6810" s="6"/>
      <c r="P6810" s="6"/>
      <c r="Q6810" s="6"/>
      <c r="R6810" s="6"/>
      <c r="S6810" s="6"/>
      <c r="T6810" s="6"/>
      <c r="U6810" s="6"/>
      <c r="V6810" s="6"/>
    </row>
    <row r="6811" spans="1:22" x14ac:dyDescent="0.25">
      <c r="A6811" s="79"/>
      <c r="J6811" s="6">
        <v>13</v>
      </c>
      <c r="K6811" s="6"/>
      <c r="L6811" s="6"/>
      <c r="M6811" s="6"/>
      <c r="N6811" s="6"/>
      <c r="O6811" s="6"/>
      <c r="P6811" s="6"/>
      <c r="Q6811" s="6"/>
      <c r="R6811" s="6"/>
      <c r="S6811" s="6"/>
      <c r="T6811" s="6"/>
      <c r="U6811" s="6"/>
      <c r="V6811" s="6"/>
    </row>
    <row r="6812" spans="1:22" x14ac:dyDescent="0.25">
      <c r="J6812" s="6">
        <v>14</v>
      </c>
      <c r="K6812" s="6"/>
      <c r="L6812" s="6"/>
      <c r="M6812" s="6"/>
      <c r="N6812" s="6"/>
      <c r="O6812" s="6"/>
      <c r="P6812" s="6"/>
      <c r="Q6812" s="6"/>
      <c r="R6812" s="6"/>
      <c r="S6812" s="6"/>
      <c r="T6812" s="6"/>
      <c r="U6812" s="6"/>
      <c r="V6812" s="6"/>
    </row>
    <row r="6813" spans="1:22" x14ac:dyDescent="0.25">
      <c r="A6813" s="80"/>
      <c r="J6813" s="6">
        <v>15</v>
      </c>
      <c r="K6813" s="6"/>
      <c r="L6813" s="6"/>
      <c r="M6813" s="6"/>
      <c r="N6813" s="6"/>
      <c r="O6813" s="6"/>
      <c r="P6813" s="6"/>
      <c r="Q6813" s="6"/>
      <c r="R6813" s="6"/>
      <c r="S6813" s="6"/>
      <c r="T6813" s="6"/>
      <c r="U6813" s="6"/>
      <c r="V6813" s="6"/>
    </row>
    <row r="6814" spans="1:22" ht="31.5" x14ac:dyDescent="0.25">
      <c r="A6814" s="64" t="s">
        <v>590</v>
      </c>
      <c r="J6814" s="6">
        <v>16</v>
      </c>
      <c r="K6814" s="6"/>
      <c r="L6814" s="6"/>
      <c r="M6814" s="6"/>
      <c r="N6814" s="6"/>
      <c r="O6814" s="6"/>
      <c r="P6814" s="6"/>
      <c r="Q6814" s="6"/>
      <c r="R6814" s="6"/>
      <c r="S6814" s="6"/>
      <c r="T6814" s="6"/>
      <c r="U6814" s="6"/>
      <c r="V6814" s="6"/>
    </row>
    <row r="6815" spans="1:22" x14ac:dyDescent="0.25">
      <c r="A6815" s="79"/>
      <c r="J6815" s="6">
        <v>17</v>
      </c>
      <c r="K6815" s="6"/>
      <c r="L6815" s="6"/>
      <c r="M6815" s="6"/>
      <c r="N6815" s="6"/>
      <c r="O6815" s="6"/>
      <c r="P6815" s="6"/>
      <c r="Q6815" s="6"/>
      <c r="R6815" s="6"/>
      <c r="S6815" s="6"/>
      <c r="T6815" s="6"/>
      <c r="U6815" s="6"/>
      <c r="V6815" s="6"/>
    </row>
    <row r="6816" spans="1:22" ht="25.5" x14ac:dyDescent="0.25">
      <c r="A6816" s="81" t="s">
        <v>595</v>
      </c>
      <c r="J6816" s="6">
        <v>18</v>
      </c>
      <c r="K6816" s="6"/>
      <c r="L6816" s="6"/>
      <c r="M6816" s="6"/>
      <c r="N6816" s="6"/>
      <c r="O6816" s="6"/>
      <c r="P6816" s="6"/>
      <c r="Q6816" s="6"/>
      <c r="R6816" s="6"/>
      <c r="S6816" s="6"/>
      <c r="T6816" s="6"/>
      <c r="U6816" s="6"/>
      <c r="V6816" s="6"/>
    </row>
    <row r="6817" spans="1:23" x14ac:dyDescent="0.25">
      <c r="A6817" s="81"/>
      <c r="J6817" s="6">
        <v>19</v>
      </c>
      <c r="K6817" s="6"/>
      <c r="L6817" s="6"/>
      <c r="M6817" s="6"/>
      <c r="N6817" s="6"/>
      <c r="O6817" s="6"/>
      <c r="P6817" s="6"/>
      <c r="Q6817" s="6"/>
      <c r="R6817" s="6"/>
      <c r="S6817" s="6"/>
      <c r="T6817" s="6"/>
      <c r="U6817" s="6"/>
      <c r="V6817" s="6"/>
    </row>
    <row r="6818" spans="1:23" ht="89.25" x14ac:dyDescent="0.25">
      <c r="A6818" s="81" t="s">
        <v>990</v>
      </c>
      <c r="J6818" s="6">
        <v>20</v>
      </c>
      <c r="K6818" s="6"/>
      <c r="L6818" s="6"/>
      <c r="M6818" s="6"/>
      <c r="N6818" s="6"/>
      <c r="O6818" s="6"/>
      <c r="P6818" s="6"/>
      <c r="Q6818" s="6"/>
      <c r="R6818" s="6"/>
      <c r="S6818" s="6"/>
      <c r="T6818" s="6"/>
      <c r="U6818" s="6"/>
      <c r="V6818" s="6"/>
    </row>
    <row r="6819" spans="1:23" x14ac:dyDescent="0.25">
      <c r="A6819" s="65"/>
      <c r="J6819" s="6">
        <v>21</v>
      </c>
      <c r="K6819" s="6"/>
      <c r="L6819" s="6"/>
      <c r="M6819" s="6"/>
      <c r="N6819" s="6"/>
      <c r="O6819" s="6"/>
      <c r="P6819" s="6"/>
      <c r="Q6819" s="6"/>
      <c r="R6819" s="6"/>
      <c r="S6819" s="6"/>
      <c r="T6819" s="6"/>
      <c r="U6819" s="6"/>
      <c r="V6819" s="6"/>
    </row>
    <row r="6820" spans="1:23" x14ac:dyDescent="0.25">
      <c r="A6820" s="65"/>
      <c r="J6820" s="6">
        <v>22</v>
      </c>
      <c r="K6820" s="6"/>
      <c r="L6820" s="6"/>
      <c r="M6820" s="6"/>
      <c r="N6820" s="6"/>
      <c r="O6820" s="6"/>
      <c r="P6820" s="6"/>
      <c r="Q6820" s="6"/>
      <c r="R6820" s="6"/>
      <c r="S6820" s="6"/>
      <c r="T6820" s="6"/>
      <c r="U6820" s="6"/>
      <c r="V6820" s="6"/>
    </row>
    <row r="6821" spans="1:23" ht="140.25" x14ac:dyDescent="0.25">
      <c r="A6821" s="96" t="s">
        <v>624</v>
      </c>
      <c r="B6821" s="97" t="s">
        <v>625</v>
      </c>
      <c r="J6821" s="6">
        <v>23</v>
      </c>
      <c r="K6821" s="6"/>
      <c r="L6821" s="6"/>
      <c r="M6821" s="6"/>
      <c r="N6821" s="6"/>
      <c r="O6821" s="6"/>
      <c r="P6821" s="6"/>
      <c r="Q6821" s="6"/>
      <c r="R6821" s="6"/>
      <c r="S6821" s="6"/>
      <c r="T6821" s="6"/>
      <c r="U6821" s="6"/>
      <c r="V6821" s="6"/>
    </row>
    <row r="6822" spans="1:23" ht="15.75" thickBot="1" x14ac:dyDescent="0.3">
      <c r="A6822" s="65"/>
      <c r="J6822" s="6">
        <v>24</v>
      </c>
      <c r="K6822" s="6"/>
      <c r="L6822" s="6"/>
      <c r="M6822" s="6"/>
      <c r="N6822" s="6"/>
      <c r="O6822" s="6"/>
      <c r="P6822" s="6"/>
      <c r="Q6822" s="6"/>
      <c r="R6822" s="6"/>
      <c r="S6822" s="6"/>
      <c r="T6822" s="6"/>
      <c r="U6822" s="6"/>
      <c r="V6822" s="6"/>
    </row>
    <row r="6823" spans="1:23" ht="15.75" thickBot="1" x14ac:dyDescent="0.3">
      <c r="A6823" s="88" t="s">
        <v>626</v>
      </c>
      <c r="B6823" s="89">
        <v>0.05</v>
      </c>
      <c r="J6823" s="6">
        <v>25</v>
      </c>
      <c r="K6823" s="6"/>
      <c r="L6823" s="6"/>
      <c r="M6823" s="6"/>
      <c r="N6823" s="6"/>
      <c r="O6823" s="6"/>
      <c r="P6823" s="6"/>
      <c r="Q6823" s="6"/>
      <c r="R6823" s="6"/>
      <c r="S6823" s="6"/>
      <c r="T6823" s="6"/>
      <c r="U6823" s="6"/>
      <c r="V6823" s="6"/>
    </row>
    <row r="6824" spans="1:23" ht="39" thickBot="1" x14ac:dyDescent="0.3">
      <c r="A6824" s="110" t="s">
        <v>627</v>
      </c>
      <c r="B6824" s="74">
        <v>18</v>
      </c>
      <c r="J6824" s="6">
        <v>26</v>
      </c>
      <c r="K6824" s="6"/>
      <c r="L6824" s="6"/>
      <c r="M6824" s="6"/>
      <c r="N6824" s="6"/>
      <c r="O6824" s="6"/>
      <c r="P6824" s="6"/>
      <c r="Q6824" s="6"/>
      <c r="R6824" s="6"/>
      <c r="S6824" s="6"/>
      <c r="T6824" s="6"/>
      <c r="U6824" s="6"/>
      <c r="V6824" s="6"/>
    </row>
    <row r="6825" spans="1:23" ht="39" thickBot="1" x14ac:dyDescent="0.3">
      <c r="A6825" s="110" t="s">
        <v>628</v>
      </c>
      <c r="B6825" s="74">
        <v>0.17365700000000001</v>
      </c>
      <c r="J6825" s="6">
        <v>27</v>
      </c>
      <c r="K6825" s="6"/>
      <c r="L6825" s="6"/>
      <c r="M6825" s="6"/>
      <c r="N6825" s="6"/>
      <c r="O6825" s="6"/>
      <c r="P6825" s="6"/>
      <c r="Q6825" s="6"/>
      <c r="R6825" s="6"/>
      <c r="S6825" s="6"/>
      <c r="T6825" s="6"/>
      <c r="U6825" s="6"/>
      <c r="V6825" s="6"/>
    </row>
    <row r="6826" spans="1:23" ht="64.5" thickBot="1" x14ac:dyDescent="0.3">
      <c r="A6826" s="110" t="s">
        <v>629</v>
      </c>
      <c r="B6826" s="74">
        <v>2.97105</v>
      </c>
      <c r="J6826" s="6">
        <v>28</v>
      </c>
      <c r="K6826" s="6"/>
      <c r="L6826" s="6"/>
      <c r="M6826" s="6"/>
      <c r="N6826" s="6"/>
      <c r="O6826" s="6"/>
      <c r="P6826" s="6"/>
      <c r="Q6826" s="6"/>
      <c r="R6826" s="6"/>
      <c r="S6826" s="6"/>
      <c r="T6826" s="6"/>
      <c r="U6826" s="6"/>
      <c r="V6826" s="6"/>
    </row>
    <row r="6827" spans="1:23" ht="38.25" x14ac:dyDescent="0.25">
      <c r="A6827" s="109" t="s">
        <v>630</v>
      </c>
      <c r="B6827" s="78">
        <v>0.3095</v>
      </c>
      <c r="J6827" s="6">
        <v>29</v>
      </c>
      <c r="K6827" s="6"/>
      <c r="L6827" s="6"/>
      <c r="M6827" s="6"/>
      <c r="N6827" s="6"/>
      <c r="O6827" s="6"/>
      <c r="P6827" s="6"/>
      <c r="Q6827" s="6"/>
      <c r="R6827" s="6"/>
      <c r="S6827" s="6"/>
      <c r="T6827" s="6"/>
      <c r="U6827" s="6"/>
      <c r="V6827" s="6"/>
    </row>
    <row r="6828" spans="1:23" ht="15.75" thickBot="1" x14ac:dyDescent="0.3">
      <c r="A6828" s="65"/>
      <c r="J6828" s="6">
        <v>30</v>
      </c>
      <c r="K6828" s="6"/>
      <c r="L6828" s="6"/>
      <c r="M6828" s="6"/>
      <c r="N6828" s="6"/>
      <c r="O6828" s="6"/>
      <c r="P6828" s="6"/>
      <c r="Q6828" s="6"/>
      <c r="R6828" s="6"/>
      <c r="S6828" s="6"/>
      <c r="T6828" s="6"/>
      <c r="U6828" s="6"/>
      <c r="V6828" s="6"/>
    </row>
    <row r="6829" spans="1:23" x14ac:dyDescent="0.25">
      <c r="A6829" s="254" t="s">
        <v>631</v>
      </c>
      <c r="B6829" s="255"/>
      <c r="C6829" s="255"/>
      <c r="D6829" s="255"/>
      <c r="J6829" s="6">
        <v>31</v>
      </c>
      <c r="K6829" s="6"/>
      <c r="L6829" s="6"/>
      <c r="M6829" s="6"/>
      <c r="N6829" s="6"/>
      <c r="O6829" s="6"/>
      <c r="P6829" s="6"/>
      <c r="Q6829" s="6"/>
      <c r="R6829" s="6"/>
      <c r="S6829" s="6"/>
      <c r="T6829" s="6"/>
      <c r="U6829" s="6"/>
      <c r="V6829" s="6"/>
    </row>
    <row r="6830" spans="1:23" x14ac:dyDescent="0.25">
      <c r="A6830" s="262" t="s">
        <v>632</v>
      </c>
      <c r="B6830" s="263"/>
      <c r="C6830" s="263"/>
      <c r="D6830" s="263"/>
      <c r="J6830" s="6">
        <v>32</v>
      </c>
      <c r="K6830" s="6"/>
      <c r="L6830" s="6"/>
      <c r="M6830" s="6"/>
      <c r="N6830" s="6"/>
      <c r="O6830" s="6"/>
      <c r="P6830" s="6"/>
      <c r="Q6830" s="6"/>
      <c r="R6830" s="6"/>
      <c r="S6830" s="6"/>
      <c r="T6830" s="6"/>
      <c r="U6830" s="6"/>
      <c r="V6830" s="6"/>
    </row>
    <row r="6831" spans="1:23" ht="15.75" thickBot="1" x14ac:dyDescent="0.3">
      <c r="A6831" s="256" t="s">
        <v>633</v>
      </c>
      <c r="B6831" s="257"/>
      <c r="C6831" s="257"/>
      <c r="D6831" s="257"/>
      <c r="J6831" s="6">
        <v>33</v>
      </c>
      <c r="K6831" s="6"/>
      <c r="L6831" s="6"/>
      <c r="M6831" s="6"/>
      <c r="N6831" s="6"/>
      <c r="O6831" s="6"/>
      <c r="P6831" s="6"/>
      <c r="Q6831" s="6"/>
      <c r="R6831" s="6"/>
      <c r="S6831" s="6"/>
      <c r="T6831" s="6"/>
      <c r="U6831" s="6"/>
      <c r="V6831" s="6"/>
    </row>
    <row r="6832" spans="1:23" ht="27" thickBot="1" x14ac:dyDescent="0.3">
      <c r="A6832" s="98" t="s">
        <v>634</v>
      </c>
      <c r="B6832" s="83" t="s">
        <v>635</v>
      </c>
      <c r="C6832" s="83" t="s">
        <v>566</v>
      </c>
      <c r="D6832" s="85" t="s">
        <v>592</v>
      </c>
      <c r="K6832" s="121" t="s">
        <v>1123</v>
      </c>
      <c r="L6832" s="121" t="s">
        <v>1124</v>
      </c>
      <c r="M6832" s="121" t="str">
        <f>A6818</f>
        <v>Prueba del rango estudentizado de Tukey (HSD) para PF3</v>
      </c>
      <c r="N6832" s="120"/>
      <c r="S6832" s="122" t="str">
        <f>K6832</f>
        <v>Factor</v>
      </c>
      <c r="T6832" s="122" t="str">
        <f>L6832</f>
        <v>Nivel</v>
      </c>
      <c r="U6832" s="114"/>
      <c r="V6832" s="123"/>
      <c r="W6832" s="6"/>
    </row>
    <row r="6833" spans="1:23" ht="16.5" thickBot="1" x14ac:dyDescent="0.3">
      <c r="A6833" s="99" t="s">
        <v>592</v>
      </c>
      <c r="B6833" s="68">
        <v>0.94130000000000003</v>
      </c>
      <c r="C6833" s="68">
        <v>16</v>
      </c>
      <c r="D6833" s="86" t="s">
        <v>45</v>
      </c>
      <c r="J6833" s="6"/>
      <c r="K6833" s="228" t="s">
        <v>1125</v>
      </c>
      <c r="L6833" s="124" t="str">
        <f>D6833</f>
        <v>Con</v>
      </c>
      <c r="M6833" s="125">
        <f>B6833</f>
        <v>0.94130000000000003</v>
      </c>
      <c r="N6833" s="125" t="str">
        <f>A6833</f>
        <v>A</v>
      </c>
      <c r="S6833" s="230" t="str">
        <f>K6833</f>
        <v>Enmienda (A)</v>
      </c>
      <c r="T6833" s="126" t="str">
        <f>L6833</f>
        <v>Con</v>
      </c>
      <c r="U6833" s="127">
        <f>M6833</f>
        <v>0.94130000000000003</v>
      </c>
      <c r="V6833" s="128" t="str">
        <f>N6833</f>
        <v>A</v>
      </c>
      <c r="W6833" s="6"/>
    </row>
    <row r="6834" spans="1:23" ht="16.5" thickBot="1" x14ac:dyDescent="0.3">
      <c r="A6834" s="99" t="s">
        <v>592</v>
      </c>
      <c r="B6834" s="68"/>
      <c r="C6834" s="68"/>
      <c r="D6834" s="86"/>
      <c r="J6834" s="6"/>
      <c r="K6834" s="229"/>
      <c r="L6834" s="124" t="str">
        <f>D6835</f>
        <v>Sin</v>
      </c>
      <c r="M6834" s="125">
        <f>B6835</f>
        <v>0.72499999999999998</v>
      </c>
      <c r="N6834" s="125" t="str">
        <f>A6835</f>
        <v>A</v>
      </c>
      <c r="S6834" s="227"/>
      <c r="T6834" s="129" t="str">
        <f>L6834</f>
        <v>Sin</v>
      </c>
      <c r="U6834" s="130">
        <f>M6834</f>
        <v>0.72499999999999998</v>
      </c>
      <c r="V6834" s="131" t="str">
        <f>N6834</f>
        <v>A</v>
      </c>
      <c r="W6834" s="6"/>
    </row>
    <row r="6835" spans="1:23" x14ac:dyDescent="0.25">
      <c r="A6835" s="100" t="s">
        <v>592</v>
      </c>
      <c r="B6835" s="77">
        <v>0.72499999999999998</v>
      </c>
      <c r="C6835" s="77">
        <v>16</v>
      </c>
      <c r="D6835" s="87" t="s">
        <v>47</v>
      </c>
      <c r="J6835" s="6">
        <v>1</v>
      </c>
      <c r="K6835" s="6"/>
      <c r="L6835" s="6"/>
      <c r="M6835" s="6"/>
      <c r="N6835" s="6"/>
      <c r="O6835" s="6"/>
      <c r="P6835" s="6"/>
      <c r="Q6835" s="6"/>
      <c r="R6835" s="6"/>
      <c r="S6835" s="6"/>
      <c r="T6835" s="6"/>
      <c r="U6835" s="6"/>
      <c r="V6835" s="6"/>
      <c r="W6835" s="6"/>
    </row>
    <row r="6836" spans="1:23" x14ac:dyDescent="0.25">
      <c r="A6836" s="79"/>
      <c r="J6836" s="6">
        <v>2</v>
      </c>
      <c r="K6836" s="6"/>
      <c r="L6836" s="6"/>
      <c r="M6836" s="6"/>
      <c r="N6836" s="6"/>
      <c r="O6836" s="6"/>
      <c r="P6836" s="6"/>
      <c r="Q6836" s="6"/>
      <c r="R6836" s="6"/>
      <c r="S6836" s="6"/>
      <c r="T6836" s="6"/>
      <c r="U6836" s="6"/>
      <c r="V6836" s="6"/>
      <c r="W6836" s="6"/>
    </row>
    <row r="6837" spans="1:23" x14ac:dyDescent="0.25">
      <c r="A6837" s="79"/>
      <c r="J6837" s="6">
        <v>3</v>
      </c>
      <c r="K6837" s="6"/>
      <c r="L6837" s="6"/>
      <c r="M6837" s="6"/>
      <c r="N6837" s="6"/>
      <c r="O6837" s="6"/>
      <c r="P6837" s="6"/>
      <c r="Q6837" s="6"/>
      <c r="R6837" s="6"/>
      <c r="S6837" s="6"/>
      <c r="T6837" s="6"/>
      <c r="U6837" s="6"/>
      <c r="V6837" s="6"/>
      <c r="W6837" s="6"/>
    </row>
    <row r="6838" spans="1:23" x14ac:dyDescent="0.25">
      <c r="J6838" s="6">
        <v>4</v>
      </c>
      <c r="K6838" s="6"/>
      <c r="L6838" s="6"/>
      <c r="M6838" s="6"/>
      <c r="N6838" s="6"/>
      <c r="O6838" s="6"/>
      <c r="P6838" s="6"/>
      <c r="Q6838" s="6"/>
      <c r="R6838" s="6"/>
      <c r="S6838" s="6"/>
      <c r="T6838" s="6"/>
      <c r="U6838" s="6"/>
      <c r="V6838" s="6"/>
      <c r="W6838" s="6"/>
    </row>
    <row r="6839" spans="1:23" x14ac:dyDescent="0.25">
      <c r="A6839" s="80"/>
      <c r="J6839" s="6">
        <v>5</v>
      </c>
      <c r="K6839" s="6"/>
      <c r="L6839" s="6"/>
      <c r="M6839" s="6"/>
      <c r="N6839" s="6"/>
      <c r="O6839" s="6"/>
      <c r="P6839" s="6"/>
      <c r="Q6839" s="6"/>
      <c r="R6839" s="6"/>
      <c r="S6839" s="6"/>
      <c r="T6839" s="6"/>
      <c r="U6839" s="6"/>
      <c r="V6839" s="6"/>
      <c r="W6839" s="6"/>
    </row>
    <row r="6840" spans="1:23" ht="31.5" x14ac:dyDescent="0.25">
      <c r="A6840" s="64" t="s">
        <v>590</v>
      </c>
      <c r="J6840" s="6">
        <v>6</v>
      </c>
      <c r="K6840" s="6"/>
      <c r="L6840" s="6"/>
      <c r="M6840" s="6"/>
      <c r="N6840" s="6"/>
      <c r="O6840" s="6"/>
      <c r="P6840" s="6"/>
      <c r="Q6840" s="6"/>
      <c r="R6840" s="6"/>
      <c r="S6840" s="6"/>
      <c r="T6840" s="6"/>
      <c r="U6840" s="6"/>
      <c r="V6840" s="6"/>
      <c r="W6840" s="6"/>
    </row>
    <row r="6841" spans="1:23" x14ac:dyDescent="0.25">
      <c r="A6841" s="79"/>
      <c r="J6841" s="6">
        <v>7</v>
      </c>
      <c r="K6841" s="6"/>
      <c r="L6841" s="6"/>
      <c r="M6841" s="6"/>
      <c r="N6841" s="6"/>
      <c r="O6841" s="6"/>
      <c r="P6841" s="6"/>
      <c r="Q6841" s="6"/>
      <c r="R6841" s="6"/>
      <c r="S6841" s="6"/>
      <c r="T6841" s="6"/>
      <c r="U6841" s="6"/>
      <c r="V6841" s="6"/>
      <c r="W6841" s="6"/>
    </row>
    <row r="6842" spans="1:23" ht="25.5" x14ac:dyDescent="0.25">
      <c r="A6842" s="81" t="s">
        <v>595</v>
      </c>
      <c r="J6842" s="6">
        <v>8</v>
      </c>
      <c r="K6842" s="6"/>
      <c r="L6842" s="6"/>
      <c r="M6842" s="6"/>
      <c r="N6842" s="6"/>
      <c r="O6842" s="6"/>
      <c r="P6842" s="6"/>
      <c r="Q6842" s="6"/>
      <c r="R6842" s="6"/>
      <c r="S6842" s="6"/>
      <c r="T6842" s="6"/>
      <c r="U6842" s="6"/>
      <c r="V6842" s="6"/>
      <c r="W6842" s="6"/>
    </row>
    <row r="6843" spans="1:23" x14ac:dyDescent="0.25">
      <c r="A6843" s="81"/>
      <c r="J6843" s="6">
        <v>9</v>
      </c>
      <c r="K6843" s="6"/>
      <c r="L6843" s="6"/>
      <c r="M6843" s="6"/>
      <c r="N6843" s="6"/>
      <c r="O6843" s="6"/>
      <c r="P6843" s="6"/>
      <c r="Q6843" s="6"/>
      <c r="R6843" s="6"/>
      <c r="S6843" s="6"/>
      <c r="T6843" s="6"/>
      <c r="U6843" s="6"/>
      <c r="V6843" s="6"/>
      <c r="W6843" s="6"/>
    </row>
    <row r="6844" spans="1:23" x14ac:dyDescent="0.25">
      <c r="A6844" s="65"/>
      <c r="J6844" s="6">
        <v>10</v>
      </c>
      <c r="K6844" s="6"/>
      <c r="L6844" s="6"/>
      <c r="M6844" s="6"/>
      <c r="N6844" s="6"/>
      <c r="O6844" s="6"/>
      <c r="P6844" s="6"/>
      <c r="Q6844" s="6"/>
      <c r="R6844" s="6"/>
      <c r="S6844" s="6"/>
      <c r="T6844" s="6"/>
      <c r="U6844" s="6"/>
      <c r="V6844" s="6"/>
      <c r="W6844" s="6"/>
    </row>
    <row r="6845" spans="1:23" x14ac:dyDescent="0.25">
      <c r="A6845" s="65"/>
      <c r="J6845" s="6">
        <v>11</v>
      </c>
      <c r="K6845" s="6"/>
      <c r="L6845" s="6"/>
      <c r="M6845" s="6"/>
      <c r="N6845" s="6"/>
      <c r="O6845" s="6"/>
      <c r="P6845" s="6"/>
      <c r="Q6845" s="6"/>
      <c r="R6845" s="6"/>
      <c r="S6845" s="6"/>
      <c r="T6845" s="6"/>
      <c r="U6845" s="6"/>
      <c r="V6845" s="6"/>
      <c r="W6845" s="6"/>
    </row>
    <row r="6846" spans="1:23" x14ac:dyDescent="0.25">
      <c r="A6846" s="79"/>
      <c r="J6846" s="6">
        <v>12</v>
      </c>
      <c r="K6846" s="6"/>
      <c r="L6846" s="6"/>
      <c r="M6846" s="6"/>
      <c r="N6846" s="6"/>
      <c r="O6846" s="6"/>
      <c r="P6846" s="6"/>
      <c r="Q6846" s="6"/>
      <c r="R6846" s="6"/>
      <c r="S6846" s="6"/>
      <c r="T6846" s="6"/>
      <c r="U6846" s="6"/>
      <c r="V6846" s="6"/>
      <c r="W6846" s="6"/>
    </row>
    <row r="6847" spans="1:23" x14ac:dyDescent="0.25">
      <c r="A6847" s="79"/>
      <c r="J6847" s="6">
        <v>13</v>
      </c>
      <c r="K6847" s="6"/>
      <c r="L6847" s="6"/>
      <c r="M6847" s="6"/>
      <c r="N6847" s="6"/>
      <c r="O6847" s="6"/>
      <c r="P6847" s="6"/>
      <c r="Q6847" s="6"/>
      <c r="R6847" s="6"/>
      <c r="S6847" s="6"/>
      <c r="T6847" s="6"/>
      <c r="U6847" s="6"/>
      <c r="V6847" s="6"/>
      <c r="W6847" s="6"/>
    </row>
    <row r="6848" spans="1:23" x14ac:dyDescent="0.25">
      <c r="J6848" s="6">
        <v>14</v>
      </c>
      <c r="K6848" s="6"/>
      <c r="L6848" s="6"/>
      <c r="M6848" s="6"/>
      <c r="N6848" s="6"/>
      <c r="O6848" s="6"/>
      <c r="P6848" s="6"/>
      <c r="Q6848" s="6"/>
      <c r="R6848" s="6"/>
      <c r="S6848" s="6"/>
      <c r="T6848" s="6"/>
      <c r="U6848" s="6"/>
      <c r="V6848" s="6"/>
      <c r="W6848" s="6"/>
    </row>
    <row r="6849" spans="1:23" x14ac:dyDescent="0.25">
      <c r="A6849" s="80"/>
      <c r="J6849" s="6">
        <v>15</v>
      </c>
      <c r="K6849" s="6"/>
      <c r="L6849" s="6"/>
      <c r="M6849" s="6"/>
      <c r="N6849" s="6"/>
      <c r="O6849" s="6"/>
      <c r="P6849" s="6"/>
      <c r="Q6849" s="6"/>
      <c r="R6849" s="6"/>
      <c r="S6849" s="6"/>
      <c r="T6849" s="6"/>
      <c r="U6849" s="6"/>
      <c r="V6849" s="6"/>
      <c r="W6849" s="6"/>
    </row>
    <row r="6850" spans="1:23" ht="31.5" x14ac:dyDescent="0.25">
      <c r="A6850" s="64" t="s">
        <v>590</v>
      </c>
      <c r="J6850" s="6">
        <v>16</v>
      </c>
      <c r="K6850" s="6"/>
      <c r="L6850" s="6"/>
      <c r="M6850" s="6"/>
      <c r="N6850" s="6"/>
      <c r="O6850" s="6"/>
      <c r="P6850" s="6"/>
      <c r="Q6850" s="6"/>
      <c r="R6850" s="6"/>
      <c r="S6850" s="6"/>
      <c r="T6850" s="6"/>
      <c r="U6850" s="6"/>
      <c r="V6850" s="6"/>
      <c r="W6850" s="6"/>
    </row>
    <row r="6851" spans="1:23" x14ac:dyDescent="0.25">
      <c r="A6851" s="79"/>
      <c r="J6851" s="6">
        <v>17</v>
      </c>
      <c r="K6851" s="6"/>
      <c r="L6851" s="6"/>
      <c r="M6851" s="6"/>
      <c r="N6851" s="6"/>
      <c r="O6851" s="6"/>
      <c r="P6851" s="6"/>
      <c r="Q6851" s="6"/>
      <c r="R6851" s="6"/>
      <c r="S6851" s="6"/>
      <c r="T6851" s="6"/>
      <c r="U6851" s="6"/>
      <c r="V6851" s="6"/>
      <c r="W6851" s="6"/>
    </row>
    <row r="6852" spans="1:23" ht="25.5" x14ac:dyDescent="0.25">
      <c r="A6852" s="81" t="s">
        <v>595</v>
      </c>
      <c r="J6852" s="6">
        <v>18</v>
      </c>
      <c r="K6852" s="6"/>
      <c r="L6852" s="6"/>
      <c r="M6852" s="6"/>
      <c r="N6852" s="6"/>
      <c r="O6852" s="6"/>
      <c r="P6852" s="6"/>
      <c r="Q6852" s="6"/>
      <c r="R6852" s="6"/>
      <c r="S6852" s="6"/>
      <c r="T6852" s="6"/>
      <c r="U6852" s="6"/>
      <c r="V6852" s="6"/>
      <c r="W6852" s="6"/>
    </row>
    <row r="6853" spans="1:23" x14ac:dyDescent="0.25">
      <c r="A6853" s="81"/>
      <c r="J6853" s="6">
        <v>19</v>
      </c>
      <c r="K6853" s="6"/>
      <c r="L6853" s="6"/>
      <c r="M6853" s="6"/>
      <c r="N6853" s="6"/>
      <c r="O6853" s="6"/>
      <c r="P6853" s="6"/>
      <c r="Q6853" s="6"/>
      <c r="R6853" s="6"/>
      <c r="S6853" s="6"/>
      <c r="T6853" s="6"/>
      <c r="U6853" s="6"/>
      <c r="V6853" s="6"/>
      <c r="W6853" s="6"/>
    </row>
    <row r="6854" spans="1:23" ht="89.25" x14ac:dyDescent="0.25">
      <c r="A6854" s="81" t="s">
        <v>991</v>
      </c>
      <c r="J6854" s="6">
        <v>20</v>
      </c>
      <c r="K6854" s="6"/>
      <c r="L6854" s="6"/>
      <c r="M6854" s="6"/>
      <c r="N6854" s="6"/>
      <c r="O6854" s="6"/>
      <c r="P6854" s="6"/>
      <c r="Q6854" s="6"/>
      <c r="R6854" s="6"/>
      <c r="S6854" s="6"/>
      <c r="T6854" s="6"/>
      <c r="U6854" s="6"/>
      <c r="V6854" s="6"/>
      <c r="W6854" s="6"/>
    </row>
    <row r="6855" spans="1:23" x14ac:dyDescent="0.25">
      <c r="A6855" s="65"/>
      <c r="J6855" s="6">
        <v>21</v>
      </c>
      <c r="K6855" s="6"/>
      <c r="L6855" s="6"/>
      <c r="M6855" s="6"/>
      <c r="N6855" s="6"/>
      <c r="O6855" s="6"/>
      <c r="P6855" s="6"/>
      <c r="Q6855" s="6"/>
      <c r="R6855" s="6"/>
      <c r="S6855" s="6"/>
      <c r="T6855" s="6"/>
      <c r="U6855" s="6"/>
      <c r="V6855" s="6"/>
      <c r="W6855" s="6"/>
    </row>
    <row r="6856" spans="1:23" x14ac:dyDescent="0.25">
      <c r="A6856" s="65"/>
      <c r="J6856" s="6">
        <v>22</v>
      </c>
      <c r="K6856" s="6"/>
      <c r="L6856" s="6"/>
      <c r="M6856" s="6"/>
      <c r="N6856" s="6"/>
      <c r="O6856" s="6"/>
      <c r="P6856" s="6"/>
      <c r="Q6856" s="6"/>
      <c r="R6856" s="6"/>
      <c r="S6856" s="6"/>
      <c r="T6856" s="6"/>
      <c r="U6856" s="6"/>
      <c r="V6856" s="6"/>
      <c r="W6856" s="6"/>
    </row>
    <row r="6857" spans="1:23" ht="140.25" x14ac:dyDescent="0.25">
      <c r="A6857" s="96" t="s">
        <v>624</v>
      </c>
      <c r="B6857" s="97" t="s">
        <v>625</v>
      </c>
      <c r="J6857" s="6">
        <v>23</v>
      </c>
      <c r="K6857" s="6"/>
      <c r="L6857" s="6"/>
      <c r="M6857" s="6"/>
      <c r="N6857" s="6"/>
      <c r="O6857" s="6"/>
      <c r="P6857" s="6"/>
      <c r="Q6857" s="6"/>
      <c r="R6857" s="6"/>
      <c r="S6857" s="6"/>
      <c r="T6857" s="6"/>
      <c r="U6857" s="6"/>
      <c r="V6857" s="6"/>
      <c r="W6857" s="6"/>
    </row>
    <row r="6858" spans="1:23" ht="15.75" thickBot="1" x14ac:dyDescent="0.3">
      <c r="A6858" s="65"/>
      <c r="J6858" s="6">
        <v>24</v>
      </c>
      <c r="K6858" s="6"/>
      <c r="L6858" s="6"/>
      <c r="M6858" s="6"/>
      <c r="N6858" s="6"/>
      <c r="O6858" s="6"/>
      <c r="P6858" s="6"/>
      <c r="Q6858" s="6"/>
      <c r="R6858" s="6"/>
      <c r="S6858" s="6"/>
      <c r="T6858" s="6"/>
      <c r="U6858" s="6"/>
      <c r="V6858" s="6"/>
      <c r="W6858" s="6"/>
    </row>
    <row r="6859" spans="1:23" ht="15.75" thickBot="1" x14ac:dyDescent="0.3">
      <c r="A6859" s="88" t="s">
        <v>626</v>
      </c>
      <c r="B6859" s="89">
        <v>0.05</v>
      </c>
      <c r="J6859" s="6">
        <v>25</v>
      </c>
      <c r="K6859" s="6"/>
      <c r="L6859" s="6"/>
      <c r="M6859" s="6"/>
      <c r="N6859" s="6"/>
      <c r="O6859" s="6"/>
      <c r="P6859" s="6"/>
      <c r="Q6859" s="6"/>
      <c r="R6859" s="6"/>
      <c r="S6859" s="6"/>
      <c r="T6859" s="6"/>
      <c r="U6859" s="6"/>
      <c r="V6859" s="6"/>
      <c r="W6859" s="6"/>
    </row>
    <row r="6860" spans="1:23" ht="39" thickBot="1" x14ac:dyDescent="0.3">
      <c r="A6860" s="110" t="s">
        <v>627</v>
      </c>
      <c r="B6860" s="74">
        <v>18</v>
      </c>
      <c r="J6860" s="6">
        <v>26</v>
      </c>
      <c r="K6860" s="6"/>
      <c r="L6860" s="6"/>
      <c r="M6860" s="6"/>
      <c r="N6860" s="6"/>
      <c r="O6860" s="6"/>
      <c r="P6860" s="6"/>
      <c r="Q6860" s="6"/>
      <c r="R6860" s="6"/>
      <c r="S6860" s="6"/>
      <c r="T6860" s="6"/>
      <c r="U6860" s="6"/>
      <c r="V6860" s="6"/>
      <c r="W6860" s="6"/>
    </row>
    <row r="6861" spans="1:23" ht="39" thickBot="1" x14ac:dyDescent="0.3">
      <c r="A6861" s="110" t="s">
        <v>628</v>
      </c>
      <c r="B6861" s="74">
        <v>1.6687350000000001</v>
      </c>
      <c r="J6861" s="6">
        <v>27</v>
      </c>
      <c r="K6861" s="6"/>
      <c r="L6861" s="6"/>
      <c r="M6861" s="6"/>
      <c r="N6861" s="6"/>
      <c r="O6861" s="6"/>
      <c r="P6861" s="6"/>
      <c r="Q6861" s="6"/>
      <c r="R6861" s="6"/>
      <c r="S6861" s="6"/>
      <c r="T6861" s="6"/>
      <c r="U6861" s="6"/>
      <c r="V6861" s="6"/>
      <c r="W6861" s="6"/>
    </row>
    <row r="6862" spans="1:23" ht="64.5" thickBot="1" x14ac:dyDescent="0.3">
      <c r="A6862" s="110" t="s">
        <v>629</v>
      </c>
      <c r="B6862" s="74">
        <v>2.97105</v>
      </c>
      <c r="J6862" s="6">
        <v>28</v>
      </c>
      <c r="K6862" s="6"/>
      <c r="L6862" s="6"/>
      <c r="M6862" s="6"/>
      <c r="N6862" s="6"/>
      <c r="O6862" s="6"/>
      <c r="P6862" s="6"/>
      <c r="Q6862" s="6"/>
      <c r="R6862" s="6"/>
      <c r="S6862" s="6"/>
      <c r="T6862" s="6"/>
      <c r="U6862" s="6"/>
      <c r="V6862" s="6"/>
      <c r="W6862" s="6"/>
    </row>
    <row r="6863" spans="1:23" ht="38.25" x14ac:dyDescent="0.25">
      <c r="A6863" s="109" t="s">
        <v>630</v>
      </c>
      <c r="B6863" s="78">
        <v>0.95950000000000002</v>
      </c>
      <c r="J6863" s="6">
        <v>29</v>
      </c>
      <c r="K6863" s="6"/>
      <c r="L6863" s="6"/>
      <c r="M6863" s="6"/>
      <c r="N6863" s="6"/>
      <c r="O6863" s="6"/>
      <c r="P6863" s="6"/>
      <c r="Q6863" s="6"/>
      <c r="R6863" s="6"/>
      <c r="S6863" s="6"/>
      <c r="T6863" s="6"/>
      <c r="U6863" s="6"/>
      <c r="V6863" s="6"/>
      <c r="W6863" s="6"/>
    </row>
    <row r="6864" spans="1:23" ht="15.75" thickBot="1" x14ac:dyDescent="0.3">
      <c r="A6864" s="65"/>
      <c r="J6864" s="6">
        <v>30</v>
      </c>
      <c r="K6864" s="6"/>
      <c r="L6864" s="6"/>
      <c r="M6864" s="6"/>
      <c r="N6864" s="6"/>
      <c r="O6864" s="6"/>
      <c r="P6864" s="6"/>
      <c r="Q6864" s="6"/>
      <c r="R6864" s="6"/>
      <c r="S6864" s="6"/>
      <c r="T6864" s="6"/>
      <c r="U6864" s="6"/>
      <c r="V6864" s="6"/>
      <c r="W6864" s="6"/>
    </row>
    <row r="6865" spans="1:23" x14ac:dyDescent="0.25">
      <c r="A6865" s="254" t="s">
        <v>631</v>
      </c>
      <c r="B6865" s="255"/>
      <c r="C6865" s="255"/>
      <c r="D6865" s="255"/>
      <c r="J6865" s="6">
        <v>31</v>
      </c>
      <c r="K6865" s="6"/>
      <c r="L6865" s="6"/>
      <c r="M6865" s="6"/>
      <c r="N6865" s="6"/>
      <c r="O6865" s="6"/>
      <c r="P6865" s="6"/>
      <c r="Q6865" s="6"/>
      <c r="R6865" s="6"/>
      <c r="S6865" s="6"/>
      <c r="T6865" s="6"/>
      <c r="U6865" s="6"/>
      <c r="V6865" s="6"/>
      <c r="W6865" s="6"/>
    </row>
    <row r="6866" spans="1:23" x14ac:dyDescent="0.25">
      <c r="A6866" s="262" t="s">
        <v>632</v>
      </c>
      <c r="B6866" s="263"/>
      <c r="C6866" s="263"/>
      <c r="D6866" s="263"/>
      <c r="J6866" s="6">
        <v>32</v>
      </c>
      <c r="K6866" s="6"/>
      <c r="L6866" s="6"/>
      <c r="M6866" s="6"/>
      <c r="N6866" s="6"/>
      <c r="O6866" s="6"/>
      <c r="P6866" s="6"/>
      <c r="Q6866" s="6"/>
      <c r="R6866" s="6"/>
      <c r="S6866" s="6"/>
      <c r="T6866" s="6"/>
      <c r="U6866" s="6"/>
      <c r="V6866" s="6"/>
      <c r="W6866" s="6"/>
    </row>
    <row r="6867" spans="1:23" ht="15.75" thickBot="1" x14ac:dyDescent="0.3">
      <c r="A6867" s="256" t="s">
        <v>633</v>
      </c>
      <c r="B6867" s="257"/>
      <c r="C6867" s="257"/>
      <c r="D6867" s="257"/>
      <c r="J6867" s="6">
        <v>33</v>
      </c>
      <c r="K6867" s="6"/>
      <c r="L6867" s="6"/>
      <c r="M6867" s="6"/>
      <c r="N6867" s="6"/>
      <c r="O6867" s="6"/>
      <c r="P6867" s="6"/>
      <c r="Q6867" s="6"/>
      <c r="R6867" s="6"/>
      <c r="S6867" s="6"/>
      <c r="T6867" s="6"/>
      <c r="U6867" s="6"/>
      <c r="V6867" s="6"/>
      <c r="W6867" s="6"/>
    </row>
    <row r="6868" spans="1:23" ht="27" thickBot="1" x14ac:dyDescent="0.3">
      <c r="A6868" s="98" t="s">
        <v>634</v>
      </c>
      <c r="B6868" s="83" t="s">
        <v>635</v>
      </c>
      <c r="C6868" s="83" t="s">
        <v>566</v>
      </c>
      <c r="D6868" s="85" t="s">
        <v>592</v>
      </c>
      <c r="K6868" s="121" t="s">
        <v>1123</v>
      </c>
      <c r="L6868" s="121" t="s">
        <v>1124</v>
      </c>
      <c r="M6868" s="121" t="str">
        <f>A6854</f>
        <v>Prueba del rango estudentizado de Tukey (HSD) para PF4</v>
      </c>
      <c r="N6868" s="120"/>
      <c r="S6868" s="122" t="str">
        <f>K6868</f>
        <v>Factor</v>
      </c>
      <c r="T6868" s="122" t="str">
        <f>L6868</f>
        <v>Nivel</v>
      </c>
      <c r="U6868" s="114"/>
      <c r="V6868" s="123"/>
      <c r="W6868" s="6"/>
    </row>
    <row r="6869" spans="1:23" ht="16.5" thickBot="1" x14ac:dyDescent="0.3">
      <c r="A6869" s="99" t="s">
        <v>592</v>
      </c>
      <c r="B6869" s="68">
        <v>3.7913000000000001</v>
      </c>
      <c r="C6869" s="68">
        <v>16</v>
      </c>
      <c r="D6869" s="86" t="s">
        <v>45</v>
      </c>
      <c r="J6869" s="6"/>
      <c r="K6869" s="228" t="s">
        <v>1125</v>
      </c>
      <c r="L6869" s="124" t="str">
        <f>D6869</f>
        <v>Con</v>
      </c>
      <c r="M6869" s="125">
        <f>B6869</f>
        <v>3.7913000000000001</v>
      </c>
      <c r="N6869" s="125" t="str">
        <f>A6869</f>
        <v>A</v>
      </c>
      <c r="S6869" s="230" t="str">
        <f>K6869</f>
        <v>Enmienda (A)</v>
      </c>
      <c r="T6869" s="126" t="str">
        <f>L6869</f>
        <v>Con</v>
      </c>
      <c r="U6869" s="127">
        <f>M6869</f>
        <v>3.7913000000000001</v>
      </c>
      <c r="V6869" s="128" t="str">
        <f>N6869</f>
        <v>A</v>
      </c>
      <c r="W6869" s="6"/>
    </row>
    <row r="6870" spans="1:23" ht="16.5" thickBot="1" x14ac:dyDescent="0.3">
      <c r="A6870" s="99" t="s">
        <v>592</v>
      </c>
      <c r="B6870" s="68"/>
      <c r="C6870" s="68"/>
      <c r="D6870" s="86"/>
      <c r="J6870" s="6"/>
      <c r="K6870" s="229"/>
      <c r="L6870" s="124" t="str">
        <f>D6871</f>
        <v>Sin</v>
      </c>
      <c r="M6870" s="125">
        <f>B6871</f>
        <v>3.145</v>
      </c>
      <c r="N6870" s="125" t="str">
        <f>A6871</f>
        <v>A</v>
      </c>
      <c r="S6870" s="227"/>
      <c r="T6870" s="129" t="str">
        <f>L6870</f>
        <v>Sin</v>
      </c>
      <c r="U6870" s="130">
        <f>M6870</f>
        <v>3.145</v>
      </c>
      <c r="V6870" s="131" t="str">
        <f>N6870</f>
        <v>A</v>
      </c>
      <c r="W6870" s="6"/>
    </row>
    <row r="6871" spans="1:23" x14ac:dyDescent="0.25">
      <c r="A6871" s="100" t="s">
        <v>592</v>
      </c>
      <c r="B6871" s="77">
        <v>3.145</v>
      </c>
      <c r="C6871" s="77">
        <v>16</v>
      </c>
      <c r="D6871" s="87" t="s">
        <v>47</v>
      </c>
      <c r="J6871" s="6">
        <v>1</v>
      </c>
      <c r="K6871" s="6"/>
      <c r="L6871" s="6"/>
      <c r="M6871" s="6"/>
      <c r="N6871" s="6"/>
      <c r="O6871" s="6"/>
      <c r="P6871" s="6"/>
      <c r="Q6871" s="6"/>
      <c r="R6871" s="6"/>
      <c r="S6871" s="6"/>
      <c r="T6871" s="6"/>
      <c r="U6871" s="6"/>
      <c r="V6871" s="6"/>
      <c r="W6871" s="6"/>
    </row>
    <row r="6872" spans="1:23" x14ac:dyDescent="0.25">
      <c r="A6872" s="79"/>
      <c r="J6872" s="6">
        <v>2</v>
      </c>
      <c r="K6872" s="6"/>
      <c r="L6872" s="6"/>
      <c r="M6872" s="6"/>
      <c r="N6872" s="6"/>
      <c r="O6872" s="6"/>
      <c r="P6872" s="6"/>
      <c r="Q6872" s="6"/>
      <c r="R6872" s="6"/>
      <c r="S6872" s="6"/>
      <c r="T6872" s="6"/>
      <c r="U6872" s="6"/>
      <c r="V6872" s="6"/>
      <c r="W6872" s="6"/>
    </row>
    <row r="6873" spans="1:23" x14ac:dyDescent="0.25">
      <c r="A6873" s="79"/>
      <c r="J6873" s="6">
        <v>3</v>
      </c>
      <c r="K6873" s="6"/>
      <c r="L6873" s="6"/>
      <c r="M6873" s="6"/>
      <c r="N6873" s="6"/>
      <c r="O6873" s="6"/>
      <c r="P6873" s="6"/>
      <c r="Q6873" s="6"/>
      <c r="R6873" s="6"/>
      <c r="S6873" s="6"/>
      <c r="T6873" s="6"/>
      <c r="U6873" s="6"/>
      <c r="V6873" s="6"/>
      <c r="W6873" s="6"/>
    </row>
    <row r="6874" spans="1:23" x14ac:dyDescent="0.25">
      <c r="J6874" s="6">
        <v>4</v>
      </c>
      <c r="K6874" s="6"/>
      <c r="L6874" s="6"/>
      <c r="M6874" s="6"/>
      <c r="N6874" s="6"/>
      <c r="O6874" s="6"/>
      <c r="P6874" s="6"/>
      <c r="Q6874" s="6"/>
      <c r="R6874" s="6"/>
      <c r="S6874" s="6"/>
      <c r="T6874" s="6"/>
      <c r="U6874" s="6"/>
      <c r="V6874" s="6"/>
      <c r="W6874" s="6"/>
    </row>
    <row r="6875" spans="1:23" x14ac:dyDescent="0.25">
      <c r="A6875" s="80"/>
      <c r="J6875" s="6">
        <v>5</v>
      </c>
      <c r="K6875" s="6"/>
      <c r="L6875" s="6"/>
      <c r="M6875" s="6"/>
      <c r="N6875" s="6"/>
      <c r="O6875" s="6"/>
      <c r="P6875" s="6"/>
      <c r="Q6875" s="6"/>
      <c r="R6875" s="6"/>
      <c r="S6875" s="6"/>
      <c r="T6875" s="6"/>
      <c r="U6875" s="6"/>
      <c r="V6875" s="6"/>
    </row>
    <row r="6876" spans="1:23" ht="31.5" x14ac:dyDescent="0.25">
      <c r="A6876" s="64" t="s">
        <v>590</v>
      </c>
      <c r="J6876" s="6">
        <v>6</v>
      </c>
      <c r="K6876" s="6"/>
      <c r="L6876" s="6"/>
      <c r="M6876" s="6"/>
      <c r="N6876" s="6"/>
      <c r="O6876" s="6"/>
      <c r="P6876" s="6"/>
      <c r="Q6876" s="6"/>
      <c r="R6876" s="6"/>
      <c r="S6876" s="6"/>
      <c r="T6876" s="6"/>
      <c r="U6876" s="6"/>
      <c r="V6876" s="6"/>
    </row>
    <row r="6877" spans="1:23" x14ac:dyDescent="0.25">
      <c r="A6877" s="79"/>
      <c r="J6877" s="6">
        <v>7</v>
      </c>
      <c r="K6877" s="6"/>
      <c r="L6877" s="6"/>
      <c r="M6877" s="6"/>
      <c r="N6877" s="6"/>
      <c r="O6877" s="6"/>
      <c r="P6877" s="6"/>
      <c r="Q6877" s="6"/>
      <c r="R6877" s="6"/>
      <c r="S6877" s="6"/>
      <c r="T6877" s="6"/>
      <c r="U6877" s="6"/>
      <c r="V6877" s="6"/>
    </row>
    <row r="6878" spans="1:23" ht="25.5" x14ac:dyDescent="0.25">
      <c r="A6878" s="81" t="s">
        <v>595</v>
      </c>
      <c r="J6878" s="6">
        <v>8</v>
      </c>
      <c r="K6878" s="6"/>
      <c r="L6878" s="6"/>
      <c r="M6878" s="6"/>
      <c r="N6878" s="6"/>
      <c r="O6878" s="6"/>
      <c r="P6878" s="6"/>
      <c r="Q6878" s="6"/>
      <c r="R6878" s="6"/>
      <c r="S6878" s="6"/>
      <c r="T6878" s="6"/>
      <c r="U6878" s="6"/>
      <c r="V6878" s="6"/>
    </row>
    <row r="6879" spans="1:23" x14ac:dyDescent="0.25">
      <c r="A6879" s="81"/>
      <c r="J6879" s="6">
        <v>9</v>
      </c>
      <c r="K6879" s="6"/>
      <c r="L6879" s="6"/>
      <c r="M6879" s="6"/>
      <c r="N6879" s="6"/>
      <c r="O6879" s="6"/>
      <c r="P6879" s="6"/>
      <c r="Q6879" s="6"/>
      <c r="R6879" s="6"/>
      <c r="S6879" s="6"/>
      <c r="T6879" s="6"/>
      <c r="U6879" s="6"/>
      <c r="V6879" s="6"/>
    </row>
    <row r="6880" spans="1:23" x14ac:dyDescent="0.25">
      <c r="A6880" s="65"/>
      <c r="J6880" s="6">
        <v>10</v>
      </c>
      <c r="K6880" s="6"/>
      <c r="L6880" s="6"/>
      <c r="M6880" s="6"/>
      <c r="N6880" s="6"/>
      <c r="O6880" s="6"/>
      <c r="P6880" s="6"/>
      <c r="Q6880" s="6"/>
      <c r="R6880" s="6"/>
      <c r="S6880" s="6"/>
      <c r="T6880" s="6"/>
      <c r="U6880" s="6"/>
      <c r="V6880" s="6"/>
    </row>
    <row r="6881" spans="1:22" x14ac:dyDescent="0.25">
      <c r="A6881" s="65"/>
      <c r="J6881" s="6">
        <v>11</v>
      </c>
      <c r="K6881" s="6"/>
      <c r="L6881" s="6"/>
      <c r="M6881" s="6"/>
      <c r="N6881" s="6"/>
      <c r="O6881" s="6"/>
      <c r="P6881" s="6"/>
      <c r="Q6881" s="6"/>
      <c r="R6881" s="6"/>
      <c r="S6881" s="6"/>
      <c r="T6881" s="6"/>
      <c r="U6881" s="6"/>
      <c r="V6881" s="6"/>
    </row>
    <row r="6882" spans="1:22" x14ac:dyDescent="0.25">
      <c r="A6882" s="79"/>
      <c r="J6882" s="6">
        <v>12</v>
      </c>
      <c r="K6882" s="6"/>
      <c r="L6882" s="6"/>
      <c r="M6882" s="6"/>
      <c r="N6882" s="6"/>
      <c r="O6882" s="6"/>
      <c r="P6882" s="6"/>
      <c r="Q6882" s="6"/>
      <c r="R6882" s="6"/>
      <c r="S6882" s="6"/>
      <c r="T6882" s="6"/>
      <c r="U6882" s="6"/>
      <c r="V6882" s="6"/>
    </row>
    <row r="6883" spans="1:22" x14ac:dyDescent="0.25">
      <c r="A6883" s="79"/>
      <c r="J6883" s="6">
        <v>13</v>
      </c>
      <c r="K6883" s="6"/>
      <c r="L6883" s="6"/>
      <c r="M6883" s="6"/>
      <c r="N6883" s="6"/>
      <c r="O6883" s="6"/>
      <c r="P6883" s="6"/>
      <c r="Q6883" s="6"/>
      <c r="R6883" s="6"/>
      <c r="S6883" s="6"/>
      <c r="T6883" s="6"/>
      <c r="U6883" s="6"/>
      <c r="V6883" s="6"/>
    </row>
    <row r="6884" spans="1:22" x14ac:dyDescent="0.25">
      <c r="J6884" s="6">
        <v>14</v>
      </c>
      <c r="K6884" s="6"/>
      <c r="L6884" s="6"/>
      <c r="M6884" s="6"/>
      <c r="N6884" s="6"/>
      <c r="O6884" s="6"/>
      <c r="P6884" s="6"/>
      <c r="Q6884" s="6"/>
      <c r="R6884" s="6"/>
      <c r="S6884" s="6"/>
      <c r="T6884" s="6"/>
      <c r="U6884" s="6"/>
      <c r="V6884" s="6"/>
    </row>
    <row r="6885" spans="1:22" x14ac:dyDescent="0.25">
      <c r="A6885" s="80"/>
      <c r="J6885" s="6">
        <v>15</v>
      </c>
      <c r="K6885" s="6"/>
      <c r="L6885" s="6"/>
      <c r="M6885" s="6"/>
      <c r="N6885" s="6"/>
      <c r="O6885" s="6"/>
      <c r="P6885" s="6"/>
      <c r="Q6885" s="6"/>
      <c r="R6885" s="6"/>
      <c r="S6885" s="6"/>
      <c r="T6885" s="6"/>
      <c r="U6885" s="6"/>
      <c r="V6885" s="6"/>
    </row>
    <row r="6886" spans="1:22" ht="31.5" x14ac:dyDescent="0.25">
      <c r="A6886" s="64" t="s">
        <v>590</v>
      </c>
      <c r="J6886" s="6">
        <v>16</v>
      </c>
      <c r="K6886" s="6"/>
      <c r="L6886" s="6"/>
      <c r="M6886" s="6"/>
      <c r="N6886" s="6"/>
      <c r="O6886" s="6"/>
      <c r="P6886" s="6"/>
      <c r="Q6886" s="6"/>
      <c r="R6886" s="6"/>
      <c r="S6886" s="6"/>
      <c r="T6886" s="6"/>
      <c r="U6886" s="6"/>
      <c r="V6886" s="6"/>
    </row>
    <row r="6887" spans="1:22" x14ac:dyDescent="0.25">
      <c r="A6887" s="79"/>
      <c r="J6887" s="6">
        <v>17</v>
      </c>
      <c r="K6887" s="6"/>
      <c r="L6887" s="6"/>
      <c r="M6887" s="6"/>
      <c r="N6887" s="6"/>
      <c r="O6887" s="6"/>
      <c r="P6887" s="6"/>
      <c r="Q6887" s="6"/>
      <c r="R6887" s="6"/>
      <c r="S6887" s="6"/>
      <c r="T6887" s="6"/>
      <c r="U6887" s="6"/>
      <c r="V6887" s="6"/>
    </row>
    <row r="6888" spans="1:22" ht="25.5" x14ac:dyDescent="0.25">
      <c r="A6888" s="81" t="s">
        <v>595</v>
      </c>
      <c r="J6888" s="6">
        <v>18</v>
      </c>
      <c r="K6888" s="6"/>
      <c r="L6888" s="6"/>
      <c r="M6888" s="6"/>
      <c r="N6888" s="6"/>
      <c r="O6888" s="6"/>
      <c r="P6888" s="6"/>
      <c r="Q6888" s="6"/>
      <c r="R6888" s="6"/>
      <c r="S6888" s="6"/>
      <c r="T6888" s="6"/>
      <c r="U6888" s="6"/>
      <c r="V6888" s="6"/>
    </row>
    <row r="6889" spans="1:22" x14ac:dyDescent="0.25">
      <c r="A6889" s="81"/>
      <c r="J6889" s="6">
        <v>19</v>
      </c>
      <c r="K6889" s="6"/>
      <c r="L6889" s="6"/>
      <c r="M6889" s="6"/>
      <c r="N6889" s="6"/>
      <c r="O6889" s="6"/>
      <c r="P6889" s="6"/>
      <c r="Q6889" s="6"/>
      <c r="R6889" s="6"/>
      <c r="S6889" s="6"/>
      <c r="T6889" s="6"/>
      <c r="U6889" s="6"/>
      <c r="V6889" s="6"/>
    </row>
    <row r="6890" spans="1:22" ht="89.25" x14ac:dyDescent="0.25">
      <c r="A6890" s="81" t="s">
        <v>992</v>
      </c>
      <c r="J6890" s="6">
        <v>20</v>
      </c>
      <c r="K6890" s="6"/>
      <c r="L6890" s="6"/>
      <c r="M6890" s="6"/>
      <c r="N6890" s="6"/>
      <c r="O6890" s="6"/>
      <c r="P6890" s="6"/>
      <c r="Q6890" s="6"/>
      <c r="R6890" s="6"/>
      <c r="S6890" s="6"/>
      <c r="T6890" s="6"/>
      <c r="U6890" s="6"/>
      <c r="V6890" s="6"/>
    </row>
    <row r="6891" spans="1:22" x14ac:dyDescent="0.25">
      <c r="A6891" s="65"/>
      <c r="J6891" s="6">
        <v>21</v>
      </c>
      <c r="K6891" s="6"/>
      <c r="L6891" s="6"/>
      <c r="M6891" s="6"/>
      <c r="N6891" s="6"/>
      <c r="O6891" s="6"/>
      <c r="P6891" s="6"/>
      <c r="Q6891" s="6"/>
      <c r="R6891" s="6"/>
      <c r="S6891" s="6"/>
      <c r="T6891" s="6"/>
      <c r="U6891" s="6"/>
      <c r="V6891" s="6"/>
    </row>
    <row r="6892" spans="1:22" x14ac:dyDescent="0.25">
      <c r="A6892" s="65"/>
      <c r="J6892" s="6">
        <v>22</v>
      </c>
      <c r="K6892" s="6"/>
      <c r="L6892" s="6"/>
      <c r="M6892" s="6"/>
      <c r="N6892" s="6"/>
      <c r="O6892" s="6"/>
      <c r="P6892" s="6"/>
      <c r="Q6892" s="6"/>
      <c r="R6892" s="6"/>
      <c r="S6892" s="6"/>
      <c r="T6892" s="6"/>
      <c r="U6892" s="6"/>
      <c r="V6892" s="6"/>
    </row>
    <row r="6893" spans="1:22" ht="140.25" x14ac:dyDescent="0.25">
      <c r="A6893" s="96" t="s">
        <v>624</v>
      </c>
      <c r="B6893" s="97" t="s">
        <v>625</v>
      </c>
      <c r="J6893" s="6">
        <v>23</v>
      </c>
      <c r="K6893" s="6"/>
      <c r="L6893" s="6"/>
      <c r="M6893" s="6"/>
      <c r="N6893" s="6"/>
      <c r="O6893" s="6"/>
      <c r="P6893" s="6"/>
      <c r="Q6893" s="6"/>
      <c r="R6893" s="6"/>
      <c r="S6893" s="6"/>
      <c r="T6893" s="6"/>
      <c r="U6893" s="6"/>
      <c r="V6893" s="6"/>
    </row>
    <row r="6894" spans="1:22" ht="15.75" thickBot="1" x14ac:dyDescent="0.3">
      <c r="A6894" s="65"/>
      <c r="J6894" s="6">
        <v>24</v>
      </c>
      <c r="K6894" s="6"/>
      <c r="L6894" s="6"/>
      <c r="M6894" s="6"/>
      <c r="N6894" s="6"/>
      <c r="O6894" s="6"/>
      <c r="P6894" s="6"/>
      <c r="Q6894" s="6"/>
      <c r="R6894" s="6"/>
      <c r="S6894" s="6"/>
      <c r="T6894" s="6"/>
      <c r="U6894" s="6"/>
      <c r="V6894" s="6"/>
    </row>
    <row r="6895" spans="1:22" ht="15.75" thickBot="1" x14ac:dyDescent="0.3">
      <c r="A6895" s="88" t="s">
        <v>626</v>
      </c>
      <c r="B6895" s="89">
        <v>0.05</v>
      </c>
      <c r="J6895" s="6">
        <v>25</v>
      </c>
      <c r="K6895" s="6"/>
      <c r="L6895" s="6"/>
      <c r="M6895" s="6"/>
      <c r="N6895" s="6"/>
      <c r="O6895" s="6"/>
      <c r="P6895" s="6"/>
      <c r="Q6895" s="6"/>
      <c r="R6895" s="6"/>
      <c r="S6895" s="6"/>
      <c r="T6895" s="6"/>
      <c r="U6895" s="6"/>
      <c r="V6895" s="6"/>
    </row>
    <row r="6896" spans="1:22" ht="39" thickBot="1" x14ac:dyDescent="0.3">
      <c r="A6896" s="110" t="s">
        <v>627</v>
      </c>
      <c r="B6896" s="74">
        <v>18</v>
      </c>
      <c r="J6896" s="6">
        <v>26</v>
      </c>
      <c r="K6896" s="6"/>
      <c r="L6896" s="6"/>
      <c r="M6896" s="6"/>
      <c r="N6896" s="6"/>
      <c r="O6896" s="6"/>
      <c r="P6896" s="6"/>
      <c r="Q6896" s="6"/>
      <c r="R6896" s="6"/>
      <c r="S6896" s="6"/>
      <c r="T6896" s="6"/>
      <c r="U6896" s="6"/>
      <c r="V6896" s="6"/>
    </row>
    <row r="6897" spans="1:22" ht="39" thickBot="1" x14ac:dyDescent="0.3">
      <c r="A6897" s="110" t="s">
        <v>628</v>
      </c>
      <c r="B6897" s="74">
        <v>6.0280110000000002</v>
      </c>
      <c r="J6897" s="6">
        <v>27</v>
      </c>
      <c r="K6897" s="6"/>
      <c r="L6897" s="6"/>
      <c r="M6897" s="6"/>
      <c r="N6897" s="6"/>
      <c r="O6897" s="6"/>
      <c r="P6897" s="6"/>
      <c r="Q6897" s="6"/>
      <c r="R6897" s="6"/>
      <c r="S6897" s="6"/>
      <c r="T6897" s="6"/>
      <c r="U6897" s="6"/>
      <c r="V6897" s="6"/>
    </row>
    <row r="6898" spans="1:22" ht="64.5" thickBot="1" x14ac:dyDescent="0.3">
      <c r="A6898" s="110" t="s">
        <v>629</v>
      </c>
      <c r="B6898" s="74">
        <v>2.97105</v>
      </c>
      <c r="J6898" s="6">
        <v>28</v>
      </c>
      <c r="K6898" s="6"/>
      <c r="L6898" s="6"/>
      <c r="M6898" s="6"/>
      <c r="N6898" s="6"/>
      <c r="O6898" s="6"/>
      <c r="P6898" s="6"/>
      <c r="Q6898" s="6"/>
      <c r="R6898" s="6"/>
      <c r="S6898" s="6"/>
      <c r="T6898" s="6"/>
      <c r="U6898" s="6"/>
      <c r="V6898" s="6"/>
    </row>
    <row r="6899" spans="1:22" ht="38.25" x14ac:dyDescent="0.25">
      <c r="A6899" s="109" t="s">
        <v>630</v>
      </c>
      <c r="B6899" s="78">
        <v>1.8236000000000001</v>
      </c>
      <c r="J6899" s="6">
        <v>29</v>
      </c>
      <c r="K6899" s="6"/>
      <c r="L6899" s="6"/>
      <c r="M6899" s="6"/>
      <c r="N6899" s="6"/>
      <c r="O6899" s="6"/>
      <c r="P6899" s="6"/>
      <c r="Q6899" s="6"/>
      <c r="R6899" s="6"/>
      <c r="S6899" s="6"/>
      <c r="T6899" s="6"/>
      <c r="U6899" s="6"/>
      <c r="V6899" s="6"/>
    </row>
    <row r="6900" spans="1:22" ht="15.75" thickBot="1" x14ac:dyDescent="0.3">
      <c r="A6900" s="65"/>
      <c r="J6900" s="6">
        <v>30</v>
      </c>
      <c r="K6900" s="6"/>
      <c r="L6900" s="6"/>
      <c r="M6900" s="6"/>
      <c r="N6900" s="6"/>
      <c r="O6900" s="6"/>
      <c r="P6900" s="6"/>
      <c r="Q6900" s="6"/>
      <c r="R6900" s="6"/>
      <c r="S6900" s="6"/>
      <c r="T6900" s="6"/>
      <c r="U6900" s="6"/>
      <c r="V6900" s="6"/>
    </row>
    <row r="6901" spans="1:22" x14ac:dyDescent="0.25">
      <c r="A6901" s="254" t="s">
        <v>631</v>
      </c>
      <c r="B6901" s="255"/>
      <c r="C6901" s="255"/>
      <c r="D6901" s="255"/>
      <c r="J6901" s="6">
        <v>31</v>
      </c>
      <c r="K6901" s="6"/>
      <c r="L6901" s="6"/>
      <c r="M6901" s="6"/>
      <c r="N6901" s="6"/>
      <c r="O6901" s="6"/>
      <c r="P6901" s="6"/>
      <c r="Q6901" s="6"/>
      <c r="R6901" s="6"/>
      <c r="S6901" s="6"/>
      <c r="T6901" s="6"/>
      <c r="U6901" s="6"/>
      <c r="V6901" s="6"/>
    </row>
    <row r="6902" spans="1:22" x14ac:dyDescent="0.25">
      <c r="A6902" s="262" t="s">
        <v>632</v>
      </c>
      <c r="B6902" s="263"/>
      <c r="C6902" s="263"/>
      <c r="D6902" s="263"/>
      <c r="J6902" s="6">
        <v>32</v>
      </c>
      <c r="K6902" s="6"/>
      <c r="L6902" s="6"/>
      <c r="M6902" s="6"/>
      <c r="N6902" s="6"/>
      <c r="O6902" s="6"/>
      <c r="P6902" s="6"/>
      <c r="Q6902" s="6"/>
      <c r="R6902" s="6"/>
      <c r="S6902" s="6"/>
      <c r="T6902" s="6"/>
      <c r="U6902" s="6"/>
      <c r="V6902" s="6"/>
    </row>
    <row r="6903" spans="1:22" ht="15.75" thickBot="1" x14ac:dyDescent="0.3">
      <c r="A6903" s="256" t="s">
        <v>633</v>
      </c>
      <c r="B6903" s="257"/>
      <c r="C6903" s="257"/>
      <c r="D6903" s="257"/>
      <c r="J6903" s="6">
        <v>33</v>
      </c>
      <c r="K6903" s="6"/>
      <c r="L6903" s="6"/>
      <c r="M6903" s="6"/>
      <c r="N6903" s="6"/>
      <c r="O6903" s="6"/>
      <c r="P6903" s="6"/>
      <c r="Q6903" s="6"/>
      <c r="R6903" s="6"/>
      <c r="S6903" s="6"/>
      <c r="T6903" s="6"/>
      <c r="U6903" s="6"/>
      <c r="V6903" s="6"/>
    </row>
    <row r="6904" spans="1:22" ht="27" thickBot="1" x14ac:dyDescent="0.3">
      <c r="A6904" s="98" t="s">
        <v>634</v>
      </c>
      <c r="B6904" s="83" t="s">
        <v>635</v>
      </c>
      <c r="C6904" s="83" t="s">
        <v>566</v>
      </c>
      <c r="D6904" s="85" t="s">
        <v>592</v>
      </c>
      <c r="K6904" s="121" t="s">
        <v>1123</v>
      </c>
      <c r="L6904" s="121" t="s">
        <v>1124</v>
      </c>
      <c r="M6904" s="121" t="str">
        <f>A6890</f>
        <v>Prueba del rango estudentizado de Tukey (HSD) para PFT</v>
      </c>
      <c r="N6904" s="120"/>
      <c r="S6904" s="122" t="str">
        <f>K6904</f>
        <v>Factor</v>
      </c>
      <c r="T6904" s="122" t="str">
        <f>L6904</f>
        <v>Nivel</v>
      </c>
      <c r="U6904" s="114"/>
      <c r="V6904" s="123"/>
    </row>
    <row r="6905" spans="1:22" ht="16.5" thickBot="1" x14ac:dyDescent="0.3">
      <c r="A6905" s="99" t="s">
        <v>592</v>
      </c>
      <c r="B6905" s="68">
        <v>21.2544</v>
      </c>
      <c r="C6905" s="68">
        <v>16</v>
      </c>
      <c r="D6905" s="86" t="s">
        <v>45</v>
      </c>
      <c r="J6905" s="6"/>
      <c r="K6905" s="228" t="s">
        <v>1125</v>
      </c>
      <c r="L6905" s="124" t="str">
        <f>D6905</f>
        <v>Con</v>
      </c>
      <c r="M6905" s="125">
        <f>B6905</f>
        <v>21.2544</v>
      </c>
      <c r="N6905" s="125" t="str">
        <f>A6905</f>
        <v>A</v>
      </c>
      <c r="S6905" s="230" t="str">
        <f>K6905</f>
        <v>Enmienda (A)</v>
      </c>
      <c r="T6905" s="126" t="str">
        <f>L6905</f>
        <v>Con</v>
      </c>
      <c r="U6905" s="127">
        <f>M6905</f>
        <v>21.2544</v>
      </c>
      <c r="V6905" s="128" t="str">
        <f>N6905</f>
        <v>A</v>
      </c>
    </row>
    <row r="6906" spans="1:22" ht="16.5" thickBot="1" x14ac:dyDescent="0.3">
      <c r="A6906" s="99"/>
      <c r="B6906" s="68"/>
      <c r="C6906" s="68"/>
      <c r="D6906" s="86"/>
      <c r="J6906" s="6"/>
      <c r="K6906" s="229"/>
      <c r="L6906" s="124" t="str">
        <f>D6907</f>
        <v>Sin</v>
      </c>
      <c r="M6906" s="125">
        <f>B6907</f>
        <v>16.587499999999999</v>
      </c>
      <c r="N6906" s="125" t="str">
        <f>A6907</f>
        <v>B</v>
      </c>
      <c r="S6906" s="227"/>
      <c r="T6906" s="129" t="str">
        <f>L6906</f>
        <v>Sin</v>
      </c>
      <c r="U6906" s="130">
        <f>M6906</f>
        <v>16.587499999999999</v>
      </c>
      <c r="V6906" s="131" t="str">
        <f>N6906</f>
        <v>B</v>
      </c>
    </row>
    <row r="6907" spans="1:22" x14ac:dyDescent="0.25">
      <c r="A6907" s="100" t="s">
        <v>593</v>
      </c>
      <c r="B6907" s="77">
        <v>16.587499999999999</v>
      </c>
      <c r="C6907" s="77">
        <v>16</v>
      </c>
      <c r="D6907" s="87" t="s">
        <v>47</v>
      </c>
      <c r="J6907" s="6">
        <v>1</v>
      </c>
      <c r="K6907" s="6"/>
      <c r="L6907" s="6"/>
      <c r="M6907" s="6"/>
      <c r="N6907" s="6"/>
      <c r="O6907" s="6"/>
      <c r="P6907" s="6"/>
      <c r="Q6907" s="6"/>
      <c r="R6907" s="6"/>
      <c r="S6907" s="6"/>
      <c r="T6907" s="6"/>
      <c r="U6907" s="6"/>
      <c r="V6907" s="6"/>
    </row>
    <row r="6908" spans="1:22" x14ac:dyDescent="0.25">
      <c r="A6908" s="79"/>
      <c r="J6908" s="6">
        <v>2</v>
      </c>
      <c r="K6908" s="6"/>
      <c r="L6908" s="6"/>
      <c r="M6908" s="6"/>
      <c r="N6908" s="6"/>
      <c r="O6908" s="6"/>
      <c r="P6908" s="6"/>
      <c r="Q6908" s="6"/>
      <c r="R6908" s="6"/>
      <c r="S6908" s="6"/>
      <c r="T6908" s="6"/>
      <c r="U6908" s="6"/>
      <c r="V6908" s="6"/>
    </row>
    <row r="6909" spans="1:22" x14ac:dyDescent="0.25">
      <c r="A6909" s="79"/>
      <c r="J6909" s="6">
        <v>3</v>
      </c>
      <c r="K6909" s="6"/>
      <c r="L6909" s="6"/>
      <c r="M6909" s="6"/>
      <c r="N6909" s="6"/>
      <c r="O6909" s="6"/>
      <c r="P6909" s="6"/>
      <c r="Q6909" s="6"/>
      <c r="R6909" s="6"/>
      <c r="S6909" s="6"/>
      <c r="T6909" s="6"/>
      <c r="U6909" s="6"/>
      <c r="V6909" s="6"/>
    </row>
    <row r="6910" spans="1:22" x14ac:dyDescent="0.25">
      <c r="J6910" s="6">
        <v>4</v>
      </c>
      <c r="K6910" s="6"/>
      <c r="L6910" s="6"/>
      <c r="M6910" s="6"/>
      <c r="N6910" s="6"/>
      <c r="O6910" s="6"/>
      <c r="P6910" s="6"/>
      <c r="Q6910" s="6"/>
      <c r="R6910" s="6"/>
      <c r="S6910" s="6"/>
      <c r="T6910" s="6"/>
      <c r="U6910" s="6"/>
      <c r="V6910" s="6"/>
    </row>
    <row r="6911" spans="1:22" x14ac:dyDescent="0.25">
      <c r="A6911" s="80"/>
      <c r="J6911" s="6">
        <v>5</v>
      </c>
      <c r="K6911" s="6"/>
      <c r="L6911" s="6"/>
      <c r="M6911" s="6"/>
      <c r="N6911" s="6"/>
      <c r="O6911" s="6"/>
      <c r="P6911" s="6"/>
      <c r="Q6911" s="6"/>
      <c r="R6911" s="6"/>
      <c r="S6911" s="6"/>
      <c r="T6911" s="6"/>
      <c r="U6911" s="6"/>
      <c r="V6911" s="6"/>
    </row>
    <row r="6912" spans="1:22" ht="31.5" x14ac:dyDescent="0.25">
      <c r="A6912" s="64" t="s">
        <v>590</v>
      </c>
      <c r="J6912" s="6">
        <v>6</v>
      </c>
      <c r="K6912" s="6"/>
      <c r="L6912" s="6"/>
      <c r="M6912" s="6"/>
      <c r="N6912" s="6"/>
      <c r="O6912" s="6"/>
      <c r="P6912" s="6"/>
      <c r="Q6912" s="6"/>
      <c r="R6912" s="6"/>
      <c r="S6912" s="6"/>
      <c r="T6912" s="6"/>
      <c r="U6912" s="6"/>
      <c r="V6912" s="6"/>
    </row>
    <row r="6913" spans="1:22" x14ac:dyDescent="0.25">
      <c r="A6913" s="79"/>
      <c r="J6913" s="6">
        <v>7</v>
      </c>
      <c r="K6913" s="6"/>
      <c r="L6913" s="6"/>
      <c r="M6913" s="6"/>
      <c r="N6913" s="6"/>
      <c r="O6913" s="6"/>
      <c r="P6913" s="6"/>
      <c r="Q6913" s="6"/>
      <c r="R6913" s="6"/>
      <c r="S6913" s="6"/>
      <c r="T6913" s="6"/>
      <c r="U6913" s="6"/>
      <c r="V6913" s="6"/>
    </row>
    <row r="6914" spans="1:22" ht="25.5" x14ac:dyDescent="0.25">
      <c r="A6914" s="81" t="s">
        <v>595</v>
      </c>
      <c r="J6914" s="6">
        <v>8</v>
      </c>
      <c r="K6914" s="6"/>
      <c r="L6914" s="6"/>
      <c r="M6914" s="6"/>
      <c r="N6914" s="6"/>
      <c r="O6914" s="6"/>
      <c r="P6914" s="6"/>
      <c r="Q6914" s="6"/>
      <c r="R6914" s="6"/>
      <c r="S6914" s="6"/>
      <c r="T6914" s="6"/>
      <c r="U6914" s="6"/>
      <c r="V6914" s="6"/>
    </row>
    <row r="6915" spans="1:22" x14ac:dyDescent="0.25">
      <c r="A6915" s="81"/>
      <c r="J6915" s="6">
        <v>9</v>
      </c>
      <c r="K6915" s="6"/>
      <c r="L6915" s="6"/>
      <c r="M6915" s="6"/>
      <c r="N6915" s="6"/>
      <c r="O6915" s="6"/>
      <c r="P6915" s="6"/>
      <c r="Q6915" s="6"/>
      <c r="R6915" s="6"/>
      <c r="S6915" s="6"/>
      <c r="T6915" s="6"/>
      <c r="U6915" s="6"/>
      <c r="V6915" s="6"/>
    </row>
    <row r="6916" spans="1:22" x14ac:dyDescent="0.25">
      <c r="A6916" s="65"/>
      <c r="J6916" s="6">
        <v>10</v>
      </c>
      <c r="K6916" s="6"/>
      <c r="L6916" s="6"/>
      <c r="M6916" s="6"/>
      <c r="N6916" s="6"/>
      <c r="O6916" s="6"/>
      <c r="P6916" s="6"/>
      <c r="Q6916" s="6"/>
      <c r="R6916" s="6"/>
      <c r="S6916" s="6"/>
      <c r="T6916" s="6"/>
      <c r="U6916" s="6"/>
      <c r="V6916" s="6"/>
    </row>
    <row r="6917" spans="1:22" x14ac:dyDescent="0.25">
      <c r="A6917" s="65"/>
      <c r="J6917" s="6">
        <v>11</v>
      </c>
      <c r="K6917" s="6"/>
      <c r="L6917" s="6"/>
      <c r="M6917" s="6"/>
      <c r="N6917" s="6"/>
      <c r="O6917" s="6"/>
      <c r="P6917" s="6"/>
      <c r="Q6917" s="6"/>
      <c r="R6917" s="6"/>
      <c r="S6917" s="6"/>
      <c r="T6917" s="6"/>
      <c r="U6917" s="6"/>
      <c r="V6917" s="6"/>
    </row>
    <row r="6918" spans="1:22" x14ac:dyDescent="0.25">
      <c r="A6918" s="79"/>
      <c r="J6918" s="6">
        <v>12</v>
      </c>
      <c r="K6918" s="6"/>
      <c r="L6918" s="6"/>
      <c r="M6918" s="6"/>
      <c r="N6918" s="6"/>
      <c r="O6918" s="6"/>
      <c r="P6918" s="6"/>
      <c r="Q6918" s="6"/>
      <c r="R6918" s="6"/>
      <c r="S6918" s="6"/>
      <c r="T6918" s="6"/>
      <c r="U6918" s="6"/>
      <c r="V6918" s="6"/>
    </row>
    <row r="6919" spans="1:22" x14ac:dyDescent="0.25">
      <c r="A6919" s="79"/>
      <c r="J6919" s="6">
        <v>13</v>
      </c>
      <c r="K6919" s="6"/>
      <c r="L6919" s="6"/>
      <c r="M6919" s="6"/>
      <c r="N6919" s="6"/>
      <c r="O6919" s="6"/>
      <c r="P6919" s="6"/>
      <c r="Q6919" s="6"/>
      <c r="R6919" s="6"/>
      <c r="S6919" s="6"/>
      <c r="T6919" s="6"/>
      <c r="U6919" s="6"/>
      <c r="V6919" s="6"/>
    </row>
    <row r="6920" spans="1:22" x14ac:dyDescent="0.25">
      <c r="J6920" s="6">
        <v>14</v>
      </c>
      <c r="K6920" s="6"/>
      <c r="L6920" s="6"/>
      <c r="M6920" s="6"/>
      <c r="N6920" s="6"/>
      <c r="O6920" s="6"/>
      <c r="P6920" s="6"/>
      <c r="Q6920" s="6"/>
      <c r="R6920" s="6"/>
      <c r="S6920" s="6"/>
      <c r="T6920" s="6"/>
      <c r="U6920" s="6"/>
      <c r="V6920" s="6"/>
    </row>
    <row r="6921" spans="1:22" x14ac:dyDescent="0.25">
      <c r="A6921" s="80"/>
      <c r="J6921" s="6">
        <v>15</v>
      </c>
      <c r="K6921" s="6"/>
      <c r="L6921" s="6"/>
      <c r="M6921" s="6"/>
      <c r="N6921" s="6"/>
      <c r="O6921" s="6"/>
      <c r="P6921" s="6"/>
      <c r="Q6921" s="6"/>
      <c r="R6921" s="6"/>
      <c r="S6921" s="6"/>
      <c r="T6921" s="6"/>
      <c r="U6921" s="6"/>
      <c r="V6921" s="6"/>
    </row>
    <row r="6922" spans="1:22" ht="31.5" x14ac:dyDescent="0.25">
      <c r="A6922" s="64" t="s">
        <v>590</v>
      </c>
      <c r="J6922" s="6">
        <v>16</v>
      </c>
      <c r="K6922" s="6"/>
      <c r="L6922" s="6"/>
      <c r="M6922" s="6"/>
      <c r="N6922" s="6"/>
      <c r="O6922" s="6"/>
      <c r="P6922" s="6"/>
      <c r="Q6922" s="6"/>
      <c r="R6922" s="6"/>
      <c r="S6922" s="6"/>
      <c r="T6922" s="6"/>
      <c r="U6922" s="6"/>
      <c r="V6922" s="6"/>
    </row>
    <row r="6923" spans="1:22" x14ac:dyDescent="0.25">
      <c r="A6923" s="79"/>
      <c r="J6923" s="6">
        <v>17</v>
      </c>
      <c r="K6923" s="6"/>
      <c r="L6923" s="6"/>
      <c r="M6923" s="6"/>
      <c r="N6923" s="6"/>
      <c r="O6923" s="6"/>
      <c r="P6923" s="6"/>
      <c r="Q6923" s="6"/>
      <c r="R6923" s="6"/>
      <c r="S6923" s="6"/>
      <c r="T6923" s="6"/>
      <c r="U6923" s="6"/>
      <c r="V6923" s="6"/>
    </row>
    <row r="6924" spans="1:22" ht="25.5" x14ac:dyDescent="0.25">
      <c r="A6924" s="81" t="s">
        <v>595</v>
      </c>
      <c r="J6924" s="6">
        <v>18</v>
      </c>
      <c r="K6924" s="6"/>
      <c r="L6924" s="6"/>
      <c r="M6924" s="6"/>
      <c r="N6924" s="6"/>
      <c r="O6924" s="6"/>
      <c r="P6924" s="6"/>
      <c r="Q6924" s="6"/>
      <c r="R6924" s="6"/>
      <c r="S6924" s="6"/>
      <c r="T6924" s="6"/>
      <c r="U6924" s="6"/>
      <c r="V6924" s="6"/>
    </row>
    <row r="6925" spans="1:22" x14ac:dyDescent="0.25">
      <c r="A6925" s="81"/>
      <c r="J6925" s="6">
        <v>19</v>
      </c>
      <c r="K6925" s="6"/>
      <c r="L6925" s="6"/>
      <c r="M6925" s="6"/>
      <c r="N6925" s="6"/>
      <c r="O6925" s="6"/>
      <c r="P6925" s="6"/>
      <c r="Q6925" s="6"/>
      <c r="R6925" s="6"/>
      <c r="S6925" s="6"/>
      <c r="T6925" s="6"/>
      <c r="U6925" s="6"/>
      <c r="V6925" s="6"/>
    </row>
    <row r="6926" spans="1:22" ht="89.25" x14ac:dyDescent="0.25">
      <c r="A6926" s="81" t="s">
        <v>993</v>
      </c>
      <c r="J6926" s="6">
        <v>20</v>
      </c>
      <c r="K6926" s="6"/>
      <c r="L6926" s="6"/>
      <c r="M6926" s="6"/>
      <c r="N6926" s="6"/>
      <c r="O6926" s="6"/>
      <c r="P6926" s="6"/>
      <c r="Q6926" s="6"/>
      <c r="R6926" s="6"/>
      <c r="S6926" s="6"/>
      <c r="T6926" s="6"/>
      <c r="U6926" s="6"/>
      <c r="V6926" s="6"/>
    </row>
    <row r="6927" spans="1:22" x14ac:dyDescent="0.25">
      <c r="A6927" s="65"/>
      <c r="J6927" s="6">
        <v>21</v>
      </c>
      <c r="K6927" s="6"/>
      <c r="L6927" s="6"/>
      <c r="M6927" s="6"/>
      <c r="N6927" s="6"/>
      <c r="O6927" s="6"/>
      <c r="P6927" s="6"/>
      <c r="Q6927" s="6"/>
      <c r="R6927" s="6"/>
      <c r="S6927" s="6"/>
      <c r="T6927" s="6"/>
      <c r="U6927" s="6"/>
      <c r="V6927" s="6"/>
    </row>
    <row r="6928" spans="1:22" x14ac:dyDescent="0.25">
      <c r="A6928" s="65"/>
      <c r="J6928" s="6">
        <v>22</v>
      </c>
      <c r="K6928" s="6"/>
      <c r="L6928" s="6"/>
      <c r="M6928" s="6"/>
      <c r="N6928" s="6"/>
      <c r="O6928" s="6"/>
      <c r="P6928" s="6"/>
      <c r="Q6928" s="6"/>
      <c r="R6928" s="6"/>
      <c r="S6928" s="6"/>
      <c r="T6928" s="6"/>
      <c r="U6928" s="6"/>
      <c r="V6928" s="6"/>
    </row>
    <row r="6929" spans="1:46" ht="140.25" x14ac:dyDescent="0.25">
      <c r="A6929" s="96" t="s">
        <v>624</v>
      </c>
      <c r="B6929" s="97" t="s">
        <v>625</v>
      </c>
      <c r="J6929" s="6">
        <v>23</v>
      </c>
      <c r="K6929" s="6"/>
      <c r="L6929" s="6"/>
      <c r="M6929" s="6"/>
      <c r="N6929" s="6"/>
      <c r="O6929" s="6"/>
      <c r="P6929" s="6"/>
      <c r="Q6929" s="6"/>
      <c r="R6929" s="6"/>
      <c r="S6929" s="6"/>
      <c r="T6929" s="6"/>
      <c r="U6929" s="6"/>
      <c r="V6929" s="6"/>
    </row>
    <row r="6930" spans="1:46" ht="15.75" thickBot="1" x14ac:dyDescent="0.3">
      <c r="A6930" s="65"/>
      <c r="J6930" s="6">
        <v>24</v>
      </c>
      <c r="K6930" s="6"/>
      <c r="L6930" s="6"/>
      <c r="M6930" s="6"/>
      <c r="N6930" s="6"/>
      <c r="O6930" s="6"/>
      <c r="P6930" s="6"/>
      <c r="Q6930" s="6"/>
      <c r="R6930" s="6"/>
      <c r="S6930" s="6"/>
      <c r="T6930" s="6"/>
      <c r="U6930" s="6"/>
      <c r="V6930" s="6"/>
    </row>
    <row r="6931" spans="1:46" ht="15.75" thickBot="1" x14ac:dyDescent="0.3">
      <c r="A6931" s="88" t="s">
        <v>626</v>
      </c>
      <c r="B6931" s="89">
        <v>0.05</v>
      </c>
      <c r="J6931" s="6">
        <v>25</v>
      </c>
      <c r="K6931" s="6"/>
      <c r="L6931" s="6"/>
      <c r="M6931" s="6"/>
      <c r="N6931" s="6"/>
      <c r="O6931" s="6"/>
      <c r="P6931" s="6"/>
      <c r="Q6931" s="6"/>
      <c r="R6931" s="6"/>
      <c r="S6931" s="6"/>
      <c r="T6931" s="6"/>
      <c r="U6931" s="6"/>
      <c r="V6931" s="6"/>
    </row>
    <row r="6932" spans="1:46" ht="39" thickBot="1" x14ac:dyDescent="0.3">
      <c r="A6932" s="110" t="s">
        <v>627</v>
      </c>
      <c r="B6932" s="74">
        <v>18</v>
      </c>
      <c r="J6932" s="6">
        <v>26</v>
      </c>
      <c r="K6932" s="6"/>
      <c r="L6932" s="6"/>
      <c r="M6932" s="6"/>
      <c r="N6932" s="6"/>
      <c r="O6932" s="6"/>
      <c r="P6932" s="6"/>
      <c r="Q6932" s="6"/>
      <c r="R6932" s="6"/>
      <c r="S6932" s="6"/>
      <c r="T6932" s="6"/>
      <c r="U6932" s="6"/>
      <c r="V6932" s="6"/>
    </row>
    <row r="6933" spans="1:46" ht="39" thickBot="1" x14ac:dyDescent="0.3">
      <c r="A6933" s="110" t="s">
        <v>628</v>
      </c>
      <c r="B6933" s="74">
        <v>30.989049999999999</v>
      </c>
      <c r="J6933" s="6">
        <v>27</v>
      </c>
      <c r="K6933" s="6"/>
      <c r="L6933" s="6"/>
      <c r="M6933" s="6"/>
      <c r="N6933" s="6"/>
      <c r="O6933" s="6"/>
      <c r="P6933" s="6"/>
      <c r="Q6933" s="6"/>
      <c r="R6933" s="6"/>
      <c r="S6933" s="6"/>
      <c r="T6933" s="6"/>
      <c r="U6933" s="6"/>
      <c r="V6933" s="6"/>
    </row>
    <row r="6934" spans="1:46" ht="64.5" thickBot="1" x14ac:dyDescent="0.3">
      <c r="A6934" s="110" t="s">
        <v>629</v>
      </c>
      <c r="B6934" s="74">
        <v>2.97105</v>
      </c>
      <c r="J6934" s="6">
        <v>28</v>
      </c>
      <c r="K6934" s="6"/>
      <c r="L6934" s="6"/>
      <c r="M6934" s="6"/>
      <c r="N6934" s="6"/>
      <c r="O6934" s="6"/>
      <c r="P6934" s="6"/>
      <c r="Q6934" s="6"/>
      <c r="R6934" s="6"/>
      <c r="S6934" s="6"/>
      <c r="T6934" s="6"/>
      <c r="U6934" s="6"/>
      <c r="V6934" s="6"/>
    </row>
    <row r="6935" spans="1:46" ht="38.25" x14ac:dyDescent="0.25">
      <c r="A6935" s="109" t="s">
        <v>630</v>
      </c>
      <c r="B6935" s="78">
        <v>4.1348000000000003</v>
      </c>
      <c r="J6935" s="6">
        <v>29</v>
      </c>
      <c r="K6935" s="6"/>
      <c r="L6935" s="6"/>
      <c r="M6935" s="6"/>
      <c r="N6935" s="6"/>
      <c r="O6935" s="6"/>
      <c r="P6935" s="6"/>
      <c r="Q6935" s="6"/>
      <c r="R6935" s="6"/>
      <c r="S6935" s="6"/>
      <c r="T6935" s="6"/>
      <c r="U6935" s="6"/>
      <c r="V6935" s="6"/>
    </row>
    <row r="6936" spans="1:46" ht="15.75" thickBot="1" x14ac:dyDescent="0.3">
      <c r="A6936" s="65"/>
      <c r="J6936" s="6">
        <v>30</v>
      </c>
      <c r="K6936" s="6"/>
      <c r="L6936" s="6"/>
      <c r="M6936" s="6"/>
      <c r="N6936" s="6"/>
      <c r="O6936" s="6"/>
      <c r="P6936" s="6"/>
      <c r="Q6936" s="6"/>
      <c r="R6936" s="6"/>
      <c r="S6936" s="6"/>
      <c r="T6936" s="6"/>
      <c r="U6936" s="6"/>
      <c r="V6936" s="6"/>
    </row>
    <row r="6937" spans="1:46" x14ac:dyDescent="0.25">
      <c r="A6937" s="254" t="s">
        <v>631</v>
      </c>
      <c r="B6937" s="255"/>
      <c r="C6937" s="255"/>
      <c r="D6937" s="255"/>
      <c r="J6937" s="6">
        <v>31</v>
      </c>
      <c r="K6937" s="6"/>
      <c r="L6937" s="6"/>
      <c r="M6937" s="6"/>
      <c r="N6937" s="6"/>
      <c r="O6937" s="6"/>
      <c r="P6937" s="6"/>
      <c r="Q6937" s="6"/>
      <c r="R6937" s="6"/>
      <c r="S6937" s="6"/>
      <c r="T6937" s="6"/>
      <c r="U6937" s="6"/>
      <c r="V6937" s="6"/>
    </row>
    <row r="6938" spans="1:46" x14ac:dyDescent="0.25">
      <c r="A6938" s="262" t="s">
        <v>632</v>
      </c>
      <c r="B6938" s="263"/>
      <c r="C6938" s="263"/>
      <c r="D6938" s="263"/>
      <c r="J6938" s="6">
        <v>32</v>
      </c>
      <c r="K6938" s="6"/>
      <c r="L6938" s="6"/>
      <c r="M6938" s="6"/>
      <c r="N6938" s="6"/>
      <c r="O6938" s="6"/>
      <c r="P6938" s="6"/>
      <c r="Q6938" s="6"/>
      <c r="R6938" s="6"/>
      <c r="S6938" s="6"/>
      <c r="T6938" s="6"/>
      <c r="U6938" s="6"/>
      <c r="V6938" s="6"/>
    </row>
    <row r="6939" spans="1:46" ht="15.75" thickBot="1" x14ac:dyDescent="0.3">
      <c r="A6939" s="256" t="s">
        <v>633</v>
      </c>
      <c r="B6939" s="257"/>
      <c r="C6939" s="257"/>
      <c r="D6939" s="257"/>
      <c r="J6939" s="6">
        <v>33</v>
      </c>
      <c r="K6939" s="6"/>
      <c r="L6939" s="6"/>
      <c r="M6939" s="6"/>
      <c r="N6939" s="6"/>
      <c r="O6939" s="6"/>
      <c r="P6939" s="6"/>
      <c r="Q6939" s="6"/>
      <c r="R6939" s="6"/>
      <c r="S6939" s="6"/>
      <c r="T6939" s="6"/>
      <c r="U6939" s="6"/>
      <c r="V6939" s="6"/>
    </row>
    <row r="6940" spans="1:46" ht="27" thickBot="1" x14ac:dyDescent="0.3">
      <c r="A6940" s="98" t="s">
        <v>634</v>
      </c>
      <c r="B6940" s="83" t="s">
        <v>635</v>
      </c>
      <c r="C6940" s="83" t="s">
        <v>566</v>
      </c>
      <c r="D6940" s="85" t="s">
        <v>592</v>
      </c>
      <c r="K6940" s="121" t="s">
        <v>1123</v>
      </c>
      <c r="L6940" s="121" t="s">
        <v>1124</v>
      </c>
      <c r="M6940" s="121" t="str">
        <f>A6926</f>
        <v>Prueba del rango estudentizado de Tukey (HSD) para D1Fr1</v>
      </c>
      <c r="N6940" s="120"/>
      <c r="S6940" s="122" t="str">
        <f>K6940</f>
        <v>Factor</v>
      </c>
      <c r="T6940" s="122" t="str">
        <f>L6940</f>
        <v>Nivel</v>
      </c>
      <c r="U6940" s="114"/>
      <c r="V6940" s="123"/>
      <c r="W6940" s="161"/>
      <c r="X6940" s="161"/>
      <c r="Y6940" s="161"/>
      <c r="Z6940" s="161"/>
      <c r="AA6940" s="161"/>
      <c r="AB6940" s="161"/>
      <c r="AC6940" s="161"/>
      <c r="AD6940" s="161"/>
      <c r="AE6940" s="161"/>
      <c r="AF6940" s="161"/>
      <c r="AG6940" s="161"/>
      <c r="AH6940" s="161"/>
      <c r="AI6940" s="161"/>
      <c r="AJ6940" s="161"/>
      <c r="AK6940" s="161"/>
      <c r="AL6940" s="161"/>
      <c r="AM6940" s="161"/>
      <c r="AN6940" s="161"/>
      <c r="AO6940" s="161"/>
      <c r="AP6940" s="161"/>
      <c r="AQ6940" s="161"/>
      <c r="AR6940" s="161"/>
      <c r="AS6940" s="161"/>
      <c r="AT6940" s="161"/>
    </row>
    <row r="6941" spans="1:46" ht="16.5" thickBot="1" x14ac:dyDescent="0.3">
      <c r="A6941" s="99" t="s">
        <v>592</v>
      </c>
      <c r="B6941" s="68">
        <v>57.110999999999997</v>
      </c>
      <c r="C6941" s="68">
        <v>16</v>
      </c>
      <c r="D6941" s="86" t="s">
        <v>45</v>
      </c>
      <c r="J6941" s="6"/>
      <c r="K6941" s="228" t="s">
        <v>1125</v>
      </c>
      <c r="L6941" s="124" t="str">
        <f>D6941</f>
        <v>Con</v>
      </c>
      <c r="M6941" s="125">
        <f>B6941</f>
        <v>57.110999999999997</v>
      </c>
      <c r="N6941" s="125" t="str">
        <f>A6941</f>
        <v>A</v>
      </c>
      <c r="S6941" s="230" t="str">
        <f>K6941</f>
        <v>Enmienda (A)</v>
      </c>
      <c r="T6941" s="126" t="str">
        <f>L6941</f>
        <v>Con</v>
      </c>
      <c r="U6941" s="127">
        <f>M6941</f>
        <v>57.110999999999997</v>
      </c>
      <c r="V6941" s="128" t="str">
        <f>N6941</f>
        <v>A</v>
      </c>
      <c r="W6941" s="160"/>
      <c r="X6941" s="160"/>
      <c r="Y6941" s="160"/>
      <c r="Z6941" s="160"/>
      <c r="AA6941" s="160"/>
      <c r="AB6941" s="160"/>
      <c r="AC6941" s="160"/>
      <c r="AD6941" s="160"/>
      <c r="AE6941" s="160"/>
      <c r="AF6941" s="160"/>
      <c r="AG6941" s="160"/>
      <c r="AH6941" s="160"/>
      <c r="AI6941" s="160"/>
      <c r="AJ6941" s="160"/>
      <c r="AK6941" s="160"/>
      <c r="AL6941" s="160"/>
      <c r="AM6941" s="160"/>
      <c r="AN6941" s="160"/>
      <c r="AO6941" s="160"/>
      <c r="AP6941" s="160"/>
      <c r="AQ6941" s="160"/>
      <c r="AR6941" s="160"/>
      <c r="AS6941" s="160"/>
      <c r="AT6941" s="160"/>
    </row>
    <row r="6942" spans="1:46" ht="16.5" thickBot="1" x14ac:dyDescent="0.3">
      <c r="A6942" s="99"/>
      <c r="B6942" s="68"/>
      <c r="C6942" s="68"/>
      <c r="D6942" s="86"/>
      <c r="J6942" s="6"/>
      <c r="K6942" s="229"/>
      <c r="L6942" s="124" t="str">
        <f>D6943</f>
        <v>Sin</v>
      </c>
      <c r="M6942" s="125">
        <f>B6943</f>
        <v>52.228999999999999</v>
      </c>
      <c r="N6942" s="125" t="str">
        <f>A6943</f>
        <v>B</v>
      </c>
      <c r="S6942" s="227"/>
      <c r="T6942" s="129" t="str">
        <f>L6942</f>
        <v>Sin</v>
      </c>
      <c r="U6942" s="130">
        <f>M6942</f>
        <v>52.228999999999999</v>
      </c>
      <c r="V6942" s="131" t="str">
        <f>N6942</f>
        <v>B</v>
      </c>
      <c r="W6942" s="160"/>
      <c r="X6942" s="160"/>
      <c r="Y6942" s="160"/>
      <c r="Z6942" s="160"/>
      <c r="AA6942" s="160"/>
      <c r="AB6942" s="160"/>
      <c r="AC6942" s="160"/>
      <c r="AD6942" s="160"/>
      <c r="AE6942" s="160"/>
      <c r="AF6942" s="160"/>
      <c r="AG6942" s="160"/>
      <c r="AH6942" s="160"/>
      <c r="AI6942" s="160"/>
      <c r="AJ6942" s="160"/>
      <c r="AK6942" s="160"/>
      <c r="AL6942" s="160"/>
      <c r="AM6942" s="160"/>
      <c r="AN6942" s="160"/>
      <c r="AO6942" s="160"/>
      <c r="AP6942" s="160"/>
      <c r="AQ6942" s="160"/>
      <c r="AR6942" s="160"/>
      <c r="AS6942" s="160"/>
      <c r="AT6942" s="160"/>
    </row>
    <row r="6943" spans="1:46" x14ac:dyDescent="0.25">
      <c r="A6943" s="100" t="s">
        <v>593</v>
      </c>
      <c r="B6943" s="77">
        <v>52.228999999999999</v>
      </c>
      <c r="C6943" s="77">
        <v>16</v>
      </c>
      <c r="D6943" s="87" t="s">
        <v>47</v>
      </c>
      <c r="J6943" s="6">
        <v>1</v>
      </c>
      <c r="K6943" s="6"/>
      <c r="L6943" s="6"/>
      <c r="M6943" s="6"/>
      <c r="N6943" s="6"/>
      <c r="O6943" s="6"/>
      <c r="P6943" s="6"/>
      <c r="Q6943" s="6"/>
      <c r="R6943" s="6"/>
      <c r="S6943" s="6"/>
      <c r="T6943" s="6"/>
      <c r="U6943" s="6"/>
      <c r="V6943" s="6"/>
      <c r="W6943" s="160"/>
      <c r="X6943" s="160"/>
      <c r="Y6943" s="160"/>
      <c r="Z6943" s="160"/>
      <c r="AA6943" s="160"/>
      <c r="AB6943" s="160"/>
      <c r="AC6943" s="160"/>
      <c r="AD6943" s="160"/>
      <c r="AE6943" s="160"/>
      <c r="AF6943" s="160"/>
      <c r="AG6943" s="160"/>
      <c r="AH6943" s="160"/>
      <c r="AI6943" s="160"/>
      <c r="AJ6943" s="160"/>
      <c r="AK6943" s="160"/>
      <c r="AL6943" s="160"/>
      <c r="AM6943" s="160"/>
      <c r="AN6943" s="160"/>
      <c r="AO6943" s="160"/>
      <c r="AP6943" s="160"/>
      <c r="AQ6943" s="160"/>
      <c r="AR6943" s="160"/>
      <c r="AS6943" s="160"/>
      <c r="AT6943" s="160"/>
    </row>
    <row r="6944" spans="1:46" x14ac:dyDescent="0.25">
      <c r="A6944" s="79"/>
      <c r="J6944" s="6">
        <v>2</v>
      </c>
      <c r="K6944" s="6"/>
      <c r="L6944" s="6"/>
      <c r="M6944" s="6"/>
      <c r="N6944" s="6"/>
      <c r="O6944" s="6"/>
      <c r="P6944" s="6"/>
      <c r="Q6944" s="6"/>
      <c r="R6944" s="6"/>
      <c r="S6944" s="6"/>
      <c r="T6944" s="6"/>
      <c r="U6944" s="6"/>
      <c r="V6944" s="6"/>
      <c r="W6944" s="160"/>
      <c r="X6944" s="160"/>
      <c r="Y6944" s="160"/>
      <c r="Z6944" s="160"/>
      <c r="AA6944" s="160"/>
      <c r="AB6944" s="160"/>
      <c r="AC6944" s="160"/>
      <c r="AD6944" s="160"/>
      <c r="AE6944" s="160"/>
      <c r="AF6944" s="160"/>
      <c r="AG6944" s="160"/>
      <c r="AH6944" s="160"/>
      <c r="AI6944" s="160"/>
      <c r="AJ6944" s="160"/>
      <c r="AK6944" s="160"/>
      <c r="AL6944" s="160"/>
      <c r="AM6944" s="160"/>
      <c r="AN6944" s="160"/>
      <c r="AO6944" s="160"/>
      <c r="AP6944" s="160"/>
      <c r="AQ6944" s="160"/>
      <c r="AR6944" s="160"/>
      <c r="AS6944" s="160"/>
      <c r="AT6944" s="160"/>
    </row>
    <row r="6945" spans="1:46" x14ac:dyDescent="0.25">
      <c r="A6945" s="79"/>
      <c r="J6945" s="6">
        <v>3</v>
      </c>
      <c r="K6945" s="6"/>
      <c r="L6945" s="6"/>
      <c r="M6945" s="6"/>
      <c r="N6945" s="6"/>
      <c r="O6945" s="6"/>
      <c r="P6945" s="6"/>
      <c r="Q6945" s="6"/>
      <c r="R6945" s="6"/>
      <c r="S6945" s="6"/>
      <c r="T6945" s="6"/>
      <c r="U6945" s="6"/>
      <c r="V6945" s="6"/>
      <c r="W6945" s="160"/>
      <c r="X6945" s="160"/>
      <c r="Y6945" s="160"/>
      <c r="Z6945" s="160"/>
      <c r="AA6945" s="160"/>
      <c r="AB6945" s="160"/>
      <c r="AC6945" s="160"/>
      <c r="AD6945" s="160"/>
      <c r="AE6945" s="160"/>
      <c r="AF6945" s="160"/>
      <c r="AG6945" s="160"/>
      <c r="AH6945" s="160"/>
      <c r="AI6945" s="160"/>
      <c r="AJ6945" s="160"/>
      <c r="AK6945" s="160"/>
      <c r="AL6945" s="160"/>
      <c r="AM6945" s="160"/>
      <c r="AN6945" s="160"/>
      <c r="AO6945" s="160"/>
      <c r="AP6945" s="160"/>
      <c r="AQ6945" s="160"/>
      <c r="AR6945" s="160"/>
      <c r="AS6945" s="160"/>
      <c r="AT6945" s="160"/>
    </row>
    <row r="6946" spans="1:46" x14ac:dyDescent="0.25">
      <c r="J6946" s="6">
        <v>4</v>
      </c>
      <c r="K6946" s="6"/>
      <c r="L6946" s="6"/>
      <c r="M6946" s="6"/>
      <c r="N6946" s="6"/>
      <c r="O6946" s="6"/>
      <c r="P6946" s="6"/>
      <c r="Q6946" s="6"/>
      <c r="R6946" s="6"/>
      <c r="S6946" s="6"/>
      <c r="T6946" s="6"/>
      <c r="U6946" s="6"/>
      <c r="V6946" s="6"/>
      <c r="W6946" s="160"/>
      <c r="X6946" s="160"/>
      <c r="Y6946" s="160"/>
      <c r="Z6946" s="160"/>
      <c r="AA6946" s="160"/>
      <c r="AB6946" s="160"/>
      <c r="AC6946" s="160"/>
      <c r="AD6946" s="160"/>
      <c r="AE6946" s="160"/>
      <c r="AF6946" s="160"/>
      <c r="AG6946" s="160"/>
      <c r="AH6946" s="160"/>
      <c r="AI6946" s="160"/>
      <c r="AJ6946" s="160"/>
      <c r="AK6946" s="160"/>
      <c r="AL6946" s="160"/>
      <c r="AM6946" s="160"/>
      <c r="AN6946" s="160"/>
      <c r="AO6946" s="160"/>
      <c r="AP6946" s="160"/>
      <c r="AQ6946" s="160"/>
      <c r="AR6946" s="160"/>
      <c r="AS6946" s="160"/>
      <c r="AT6946" s="160"/>
    </row>
    <row r="6947" spans="1:46" x14ac:dyDescent="0.25">
      <c r="A6947" s="80"/>
      <c r="J6947" s="6">
        <v>5</v>
      </c>
      <c r="K6947" s="6"/>
      <c r="L6947" s="6"/>
      <c r="M6947" s="6"/>
      <c r="N6947" s="6"/>
      <c r="O6947" s="6"/>
      <c r="P6947" s="6"/>
      <c r="Q6947" s="6"/>
      <c r="R6947" s="6"/>
      <c r="S6947" s="6"/>
      <c r="T6947" s="6"/>
      <c r="U6947" s="6"/>
      <c r="V6947" s="6"/>
      <c r="W6947" s="160"/>
      <c r="X6947" s="160"/>
      <c r="Y6947" s="160"/>
      <c r="Z6947" s="160"/>
      <c r="AA6947" s="160"/>
      <c r="AB6947" s="160"/>
      <c r="AC6947" s="160"/>
      <c r="AD6947" s="160"/>
      <c r="AE6947" s="160"/>
      <c r="AF6947" s="160"/>
      <c r="AG6947" s="160"/>
      <c r="AH6947" s="160"/>
      <c r="AI6947" s="160"/>
      <c r="AJ6947" s="160"/>
      <c r="AK6947" s="160"/>
      <c r="AL6947" s="160"/>
      <c r="AM6947" s="160"/>
      <c r="AN6947" s="160"/>
      <c r="AO6947" s="160"/>
      <c r="AP6947" s="160"/>
      <c r="AQ6947" s="160"/>
      <c r="AR6947" s="160"/>
      <c r="AS6947" s="160"/>
      <c r="AT6947" s="160"/>
    </row>
    <row r="6948" spans="1:46" ht="31.5" x14ac:dyDescent="0.25">
      <c r="A6948" s="64" t="s">
        <v>590</v>
      </c>
      <c r="J6948" s="6">
        <v>6</v>
      </c>
      <c r="K6948" s="6"/>
      <c r="L6948" s="6"/>
      <c r="M6948" s="6"/>
      <c r="N6948" s="6"/>
      <c r="O6948" s="6"/>
      <c r="P6948" s="6"/>
      <c r="Q6948" s="6"/>
      <c r="R6948" s="6"/>
      <c r="S6948" s="6"/>
      <c r="T6948" s="6"/>
      <c r="U6948" s="6"/>
      <c r="V6948" s="6"/>
      <c r="W6948" s="160"/>
      <c r="X6948" s="160"/>
      <c r="Y6948" s="160"/>
      <c r="Z6948" s="160"/>
      <c r="AA6948" s="160"/>
      <c r="AB6948" s="160"/>
      <c r="AC6948" s="160"/>
      <c r="AD6948" s="160"/>
      <c r="AE6948" s="160"/>
      <c r="AF6948" s="160"/>
      <c r="AG6948" s="160"/>
      <c r="AH6948" s="160"/>
      <c r="AI6948" s="160"/>
      <c r="AJ6948" s="160"/>
      <c r="AK6948" s="160"/>
      <c r="AL6948" s="160"/>
      <c r="AM6948" s="160"/>
      <c r="AN6948" s="160"/>
      <c r="AO6948" s="160"/>
      <c r="AP6948" s="160"/>
      <c r="AQ6948" s="160"/>
      <c r="AR6948" s="160"/>
      <c r="AS6948" s="160"/>
      <c r="AT6948" s="160"/>
    </row>
    <row r="6949" spans="1:46" x14ac:dyDescent="0.25">
      <c r="A6949" s="79"/>
      <c r="J6949" s="6">
        <v>7</v>
      </c>
      <c r="K6949" s="6"/>
      <c r="L6949" s="6"/>
      <c r="M6949" s="6"/>
      <c r="N6949" s="6"/>
      <c r="O6949" s="6"/>
      <c r="P6949" s="6"/>
      <c r="Q6949" s="6"/>
      <c r="R6949" s="6"/>
      <c r="S6949" s="6"/>
      <c r="T6949" s="6"/>
      <c r="U6949" s="6"/>
      <c r="V6949" s="6"/>
      <c r="W6949" s="160"/>
      <c r="X6949" s="160"/>
      <c r="Y6949" s="160"/>
      <c r="Z6949" s="160"/>
      <c r="AA6949" s="160"/>
      <c r="AB6949" s="160"/>
      <c r="AC6949" s="160"/>
      <c r="AD6949" s="160"/>
      <c r="AE6949" s="160"/>
      <c r="AF6949" s="160"/>
      <c r="AG6949" s="160"/>
      <c r="AH6949" s="160"/>
      <c r="AI6949" s="160"/>
      <c r="AJ6949" s="160"/>
      <c r="AK6949" s="160"/>
      <c r="AL6949" s="160"/>
      <c r="AM6949" s="160"/>
      <c r="AN6949" s="160"/>
      <c r="AO6949" s="160"/>
      <c r="AP6949" s="160"/>
      <c r="AQ6949" s="160"/>
      <c r="AR6949" s="160"/>
      <c r="AS6949" s="160"/>
      <c r="AT6949" s="160"/>
    </row>
    <row r="6950" spans="1:46" ht="25.5" x14ac:dyDescent="0.25">
      <c r="A6950" s="81" t="s">
        <v>595</v>
      </c>
      <c r="J6950" s="6">
        <v>8</v>
      </c>
      <c r="K6950" s="6"/>
      <c r="L6950" s="6"/>
      <c r="M6950" s="6"/>
      <c r="N6950" s="6"/>
      <c r="O6950" s="6"/>
      <c r="P6950" s="6"/>
      <c r="Q6950" s="6"/>
      <c r="R6950" s="6"/>
      <c r="S6950" s="6"/>
      <c r="T6950" s="6"/>
      <c r="U6950" s="6"/>
      <c r="V6950" s="6"/>
    </row>
    <row r="6951" spans="1:46" x14ac:dyDescent="0.25">
      <c r="A6951" s="81"/>
      <c r="J6951" s="6">
        <v>9</v>
      </c>
      <c r="K6951" s="6"/>
      <c r="L6951" s="6"/>
      <c r="M6951" s="6"/>
      <c r="N6951" s="6"/>
      <c r="O6951" s="6"/>
      <c r="P6951" s="6"/>
      <c r="Q6951" s="6"/>
      <c r="R6951" s="6"/>
      <c r="S6951" s="6"/>
      <c r="T6951" s="6"/>
      <c r="U6951" s="6"/>
      <c r="V6951" s="6"/>
    </row>
    <row r="6952" spans="1:46" x14ac:dyDescent="0.25">
      <c r="A6952" s="65"/>
      <c r="J6952" s="6">
        <v>10</v>
      </c>
      <c r="K6952" s="6"/>
      <c r="L6952" s="6"/>
      <c r="M6952" s="6"/>
      <c r="N6952" s="6"/>
      <c r="O6952" s="6"/>
      <c r="P6952" s="6"/>
      <c r="Q6952" s="6"/>
      <c r="R6952" s="6"/>
      <c r="S6952" s="6"/>
      <c r="T6952" s="6"/>
      <c r="U6952" s="6"/>
      <c r="V6952" s="6"/>
    </row>
    <row r="6953" spans="1:46" x14ac:dyDescent="0.25">
      <c r="A6953" s="65"/>
      <c r="J6953" s="6">
        <v>11</v>
      </c>
      <c r="K6953" s="6"/>
      <c r="L6953" s="6"/>
      <c r="M6953" s="6"/>
      <c r="N6953" s="6"/>
      <c r="O6953" s="6"/>
      <c r="P6953" s="6"/>
      <c r="Q6953" s="6"/>
      <c r="R6953" s="6"/>
      <c r="S6953" s="6"/>
      <c r="T6953" s="6"/>
      <c r="U6953" s="6"/>
      <c r="V6953" s="6"/>
    </row>
    <row r="6954" spans="1:46" x14ac:dyDescent="0.25">
      <c r="A6954" s="79"/>
      <c r="J6954" s="6">
        <v>12</v>
      </c>
      <c r="K6954" s="6"/>
      <c r="L6954" s="6"/>
      <c r="M6954" s="6"/>
      <c r="N6954" s="6"/>
      <c r="O6954" s="6"/>
      <c r="P6954" s="6"/>
      <c r="Q6954" s="6"/>
      <c r="R6954" s="6"/>
      <c r="S6954" s="6"/>
      <c r="T6954" s="6"/>
      <c r="U6954" s="6"/>
      <c r="V6954" s="6"/>
    </row>
    <row r="6955" spans="1:46" x14ac:dyDescent="0.25">
      <c r="A6955" s="79"/>
      <c r="J6955" s="6">
        <v>13</v>
      </c>
      <c r="K6955" s="6"/>
      <c r="L6955" s="6"/>
      <c r="M6955" s="6"/>
      <c r="N6955" s="6"/>
      <c r="O6955" s="6"/>
      <c r="P6955" s="6"/>
      <c r="Q6955" s="6"/>
      <c r="R6955" s="6"/>
      <c r="S6955" s="6"/>
      <c r="T6955" s="6"/>
      <c r="U6955" s="6"/>
      <c r="V6955" s="6"/>
    </row>
    <row r="6956" spans="1:46" x14ac:dyDescent="0.25">
      <c r="J6956" s="6">
        <v>14</v>
      </c>
      <c r="K6956" s="6"/>
      <c r="L6956" s="6"/>
      <c r="M6956" s="6"/>
      <c r="N6956" s="6"/>
      <c r="O6956" s="6"/>
      <c r="P6956" s="6"/>
      <c r="Q6956" s="6"/>
      <c r="R6956" s="6"/>
      <c r="S6956" s="6"/>
      <c r="T6956" s="6"/>
      <c r="U6956" s="6"/>
      <c r="V6956" s="6"/>
    </row>
    <row r="6957" spans="1:46" x14ac:dyDescent="0.25">
      <c r="A6957" s="80"/>
      <c r="J6957" s="6">
        <v>15</v>
      </c>
      <c r="K6957" s="6"/>
      <c r="L6957" s="6"/>
      <c r="M6957" s="6"/>
      <c r="N6957" s="6"/>
      <c r="O6957" s="6"/>
      <c r="P6957" s="6"/>
      <c r="Q6957" s="6"/>
      <c r="R6957" s="6"/>
      <c r="S6957" s="6"/>
      <c r="T6957" s="6"/>
      <c r="U6957" s="6"/>
      <c r="V6957" s="6"/>
    </row>
    <row r="6958" spans="1:46" ht="31.5" x14ac:dyDescent="0.25">
      <c r="A6958" s="64" t="s">
        <v>590</v>
      </c>
      <c r="J6958" s="6">
        <v>16</v>
      </c>
      <c r="K6958" s="6"/>
      <c r="L6958" s="6"/>
      <c r="M6958" s="6"/>
      <c r="N6958" s="6"/>
      <c r="O6958" s="6"/>
      <c r="P6958" s="6"/>
      <c r="Q6958" s="6"/>
      <c r="R6958" s="6"/>
      <c r="S6958" s="6"/>
      <c r="T6958" s="6"/>
      <c r="U6958" s="6"/>
      <c r="V6958" s="6"/>
    </row>
    <row r="6959" spans="1:46" x14ac:dyDescent="0.25">
      <c r="A6959" s="79"/>
      <c r="J6959" s="6">
        <v>17</v>
      </c>
      <c r="K6959" s="6"/>
      <c r="L6959" s="6"/>
      <c r="M6959" s="6"/>
      <c r="N6959" s="6"/>
      <c r="O6959" s="6"/>
      <c r="P6959" s="6"/>
      <c r="Q6959" s="6"/>
      <c r="R6959" s="6"/>
      <c r="S6959" s="6"/>
      <c r="T6959" s="6"/>
      <c r="U6959" s="6"/>
      <c r="V6959" s="6"/>
    </row>
    <row r="6960" spans="1:46" ht="25.5" x14ac:dyDescent="0.25">
      <c r="A6960" s="81" t="s">
        <v>595</v>
      </c>
      <c r="J6960" s="6">
        <v>18</v>
      </c>
      <c r="K6960" s="6"/>
      <c r="L6960" s="6"/>
      <c r="M6960" s="6"/>
      <c r="N6960" s="6"/>
      <c r="O6960" s="6"/>
      <c r="P6960" s="6"/>
      <c r="Q6960" s="6"/>
      <c r="R6960" s="6"/>
      <c r="S6960" s="6"/>
      <c r="T6960" s="6"/>
      <c r="U6960" s="6"/>
      <c r="V6960" s="6"/>
    </row>
    <row r="6961" spans="1:22" x14ac:dyDescent="0.25">
      <c r="A6961" s="81"/>
      <c r="J6961" s="6">
        <v>19</v>
      </c>
      <c r="K6961" s="6"/>
      <c r="L6961" s="6"/>
      <c r="M6961" s="6"/>
      <c r="N6961" s="6"/>
      <c r="O6961" s="6"/>
      <c r="P6961" s="6"/>
      <c r="Q6961" s="6"/>
      <c r="R6961" s="6"/>
      <c r="S6961" s="6"/>
      <c r="T6961" s="6"/>
      <c r="U6961" s="6"/>
      <c r="V6961" s="6"/>
    </row>
    <row r="6962" spans="1:22" ht="89.25" x14ac:dyDescent="0.25">
      <c r="A6962" s="81" t="s">
        <v>994</v>
      </c>
      <c r="J6962" s="6">
        <v>20</v>
      </c>
      <c r="K6962" s="6"/>
      <c r="L6962" s="6"/>
      <c r="M6962" s="6"/>
      <c r="N6962" s="6"/>
      <c r="O6962" s="6"/>
      <c r="P6962" s="6"/>
      <c r="Q6962" s="6"/>
      <c r="R6962" s="6"/>
      <c r="S6962" s="6"/>
      <c r="T6962" s="6"/>
      <c r="U6962" s="6"/>
      <c r="V6962" s="6"/>
    </row>
    <row r="6963" spans="1:22" x14ac:dyDescent="0.25">
      <c r="A6963" s="65"/>
      <c r="J6963" s="6">
        <v>21</v>
      </c>
      <c r="K6963" s="6"/>
      <c r="L6963" s="6"/>
      <c r="M6963" s="6"/>
      <c r="N6963" s="6"/>
      <c r="O6963" s="6"/>
      <c r="P6963" s="6"/>
      <c r="Q6963" s="6"/>
      <c r="R6963" s="6"/>
      <c r="S6963" s="6"/>
      <c r="T6963" s="6"/>
      <c r="U6963" s="6"/>
      <c r="V6963" s="6"/>
    </row>
    <row r="6964" spans="1:22" x14ac:dyDescent="0.25">
      <c r="A6964" s="65"/>
      <c r="J6964" s="6">
        <v>22</v>
      </c>
      <c r="K6964" s="6"/>
      <c r="L6964" s="6"/>
      <c r="M6964" s="6"/>
      <c r="N6964" s="6"/>
      <c r="O6964" s="6"/>
      <c r="P6964" s="6"/>
      <c r="Q6964" s="6"/>
      <c r="R6964" s="6"/>
      <c r="S6964" s="6"/>
      <c r="T6964" s="6"/>
      <c r="U6964" s="6"/>
      <c r="V6964" s="6"/>
    </row>
    <row r="6965" spans="1:22" ht="140.25" x14ac:dyDescent="0.25">
      <c r="A6965" s="96" t="s">
        <v>624</v>
      </c>
      <c r="B6965" s="97" t="s">
        <v>625</v>
      </c>
      <c r="J6965" s="6">
        <v>23</v>
      </c>
      <c r="K6965" s="6"/>
      <c r="L6965" s="6"/>
      <c r="M6965" s="6"/>
      <c r="N6965" s="6"/>
      <c r="O6965" s="6"/>
      <c r="P6965" s="6"/>
      <c r="Q6965" s="6"/>
      <c r="R6965" s="6"/>
      <c r="S6965" s="6"/>
      <c r="T6965" s="6"/>
      <c r="U6965" s="6"/>
      <c r="V6965" s="6"/>
    </row>
    <row r="6966" spans="1:22" ht="15.75" thickBot="1" x14ac:dyDescent="0.3">
      <c r="A6966" s="65"/>
      <c r="J6966" s="6">
        <v>24</v>
      </c>
      <c r="K6966" s="6"/>
      <c r="L6966" s="6"/>
      <c r="M6966" s="6"/>
      <c r="N6966" s="6"/>
      <c r="O6966" s="6"/>
      <c r="P6966" s="6"/>
      <c r="Q6966" s="6"/>
      <c r="R6966" s="6"/>
      <c r="S6966" s="6"/>
      <c r="T6966" s="6"/>
      <c r="U6966" s="6"/>
      <c r="V6966" s="6"/>
    </row>
    <row r="6967" spans="1:22" ht="15.75" thickBot="1" x14ac:dyDescent="0.3">
      <c r="A6967" s="88" t="s">
        <v>626</v>
      </c>
      <c r="B6967" s="89">
        <v>0.05</v>
      </c>
      <c r="J6967" s="6">
        <v>25</v>
      </c>
      <c r="K6967" s="6"/>
      <c r="L6967" s="6"/>
      <c r="M6967" s="6"/>
      <c r="N6967" s="6"/>
      <c r="O6967" s="6"/>
      <c r="P6967" s="6"/>
      <c r="Q6967" s="6"/>
      <c r="R6967" s="6"/>
      <c r="S6967" s="6"/>
      <c r="T6967" s="6"/>
      <c r="U6967" s="6"/>
      <c r="V6967" s="6"/>
    </row>
    <row r="6968" spans="1:22" ht="39" thickBot="1" x14ac:dyDescent="0.3">
      <c r="A6968" s="110" t="s">
        <v>627</v>
      </c>
      <c r="B6968" s="74">
        <v>18</v>
      </c>
      <c r="J6968" s="6">
        <v>26</v>
      </c>
      <c r="K6968" s="6"/>
      <c r="L6968" s="6"/>
      <c r="M6968" s="6"/>
      <c r="N6968" s="6"/>
      <c r="O6968" s="6"/>
      <c r="P6968" s="6"/>
      <c r="Q6968" s="6"/>
      <c r="R6968" s="6"/>
      <c r="S6968" s="6"/>
      <c r="T6968" s="6"/>
      <c r="U6968" s="6"/>
      <c r="V6968" s="6"/>
    </row>
    <row r="6969" spans="1:22" ht="39" thickBot="1" x14ac:dyDescent="0.3">
      <c r="A6969" s="110" t="s">
        <v>628</v>
      </c>
      <c r="B6969" s="74">
        <v>6.1351849999999999</v>
      </c>
      <c r="J6969" s="6">
        <v>27</v>
      </c>
      <c r="K6969" s="6"/>
      <c r="L6969" s="6"/>
      <c r="M6969" s="6"/>
      <c r="N6969" s="6"/>
      <c r="O6969" s="6"/>
      <c r="P6969" s="6"/>
      <c r="Q6969" s="6"/>
      <c r="R6969" s="6"/>
      <c r="S6969" s="6"/>
      <c r="T6969" s="6"/>
      <c r="U6969" s="6"/>
      <c r="V6969" s="6"/>
    </row>
    <row r="6970" spans="1:22" ht="64.5" thickBot="1" x14ac:dyDescent="0.3">
      <c r="A6970" s="110" t="s">
        <v>629</v>
      </c>
      <c r="B6970" s="74">
        <v>2.97105</v>
      </c>
      <c r="J6970" s="6">
        <v>28</v>
      </c>
      <c r="K6970" s="6"/>
      <c r="L6970" s="6"/>
      <c r="M6970" s="6"/>
      <c r="N6970" s="6"/>
      <c r="O6970" s="6"/>
      <c r="P6970" s="6"/>
      <c r="Q6970" s="6"/>
      <c r="R6970" s="6"/>
      <c r="S6970" s="6"/>
      <c r="T6970" s="6"/>
      <c r="U6970" s="6"/>
      <c r="V6970" s="6"/>
    </row>
    <row r="6971" spans="1:22" ht="38.25" x14ac:dyDescent="0.25">
      <c r="A6971" s="109" t="s">
        <v>630</v>
      </c>
      <c r="B6971" s="78">
        <v>1.8398000000000001</v>
      </c>
      <c r="J6971" s="6">
        <v>29</v>
      </c>
      <c r="K6971" s="6"/>
      <c r="L6971" s="6"/>
      <c r="M6971" s="6"/>
      <c r="N6971" s="6"/>
      <c r="O6971" s="6"/>
      <c r="P6971" s="6"/>
      <c r="Q6971" s="6"/>
      <c r="R6971" s="6"/>
      <c r="S6971" s="6"/>
      <c r="T6971" s="6"/>
      <c r="U6971" s="6"/>
      <c r="V6971" s="6"/>
    </row>
    <row r="6972" spans="1:22" ht="15.75" thickBot="1" x14ac:dyDescent="0.3">
      <c r="A6972" s="65"/>
      <c r="J6972" s="6">
        <v>30</v>
      </c>
      <c r="K6972" s="6"/>
      <c r="L6972" s="6"/>
      <c r="M6972" s="6"/>
      <c r="N6972" s="6"/>
      <c r="O6972" s="6"/>
      <c r="P6972" s="6"/>
      <c r="Q6972" s="6"/>
      <c r="R6972" s="6"/>
      <c r="S6972" s="6"/>
      <c r="T6972" s="6"/>
      <c r="U6972" s="6"/>
      <c r="V6972" s="6"/>
    </row>
    <row r="6973" spans="1:22" x14ac:dyDescent="0.25">
      <c r="A6973" s="254" t="s">
        <v>631</v>
      </c>
      <c r="B6973" s="255"/>
      <c r="C6973" s="255"/>
      <c r="D6973" s="255"/>
      <c r="J6973" s="6">
        <v>31</v>
      </c>
      <c r="K6973" s="6"/>
      <c r="L6973" s="6"/>
      <c r="M6973" s="6"/>
      <c r="N6973" s="6"/>
      <c r="O6973" s="6"/>
      <c r="P6973" s="6"/>
      <c r="Q6973" s="6"/>
      <c r="R6973" s="6"/>
      <c r="S6973" s="6"/>
      <c r="T6973" s="6"/>
      <c r="U6973" s="6"/>
      <c r="V6973" s="6"/>
    </row>
    <row r="6974" spans="1:22" x14ac:dyDescent="0.25">
      <c r="A6974" s="262" t="s">
        <v>632</v>
      </c>
      <c r="B6974" s="263"/>
      <c r="C6974" s="263"/>
      <c r="D6974" s="263"/>
      <c r="J6974" s="6">
        <v>32</v>
      </c>
      <c r="K6974" s="6"/>
      <c r="L6974" s="6"/>
      <c r="M6974" s="6"/>
      <c r="N6974" s="6"/>
      <c r="O6974" s="6"/>
      <c r="P6974" s="6"/>
      <c r="Q6974" s="6"/>
      <c r="R6974" s="6"/>
      <c r="S6974" s="6"/>
      <c r="T6974" s="6"/>
      <c r="U6974" s="6"/>
      <c r="V6974" s="6"/>
    </row>
    <row r="6975" spans="1:22" ht="15.75" thickBot="1" x14ac:dyDescent="0.3">
      <c r="A6975" s="256" t="s">
        <v>633</v>
      </c>
      <c r="B6975" s="257"/>
      <c r="C6975" s="257"/>
      <c r="D6975" s="257"/>
      <c r="J6975" s="6">
        <v>33</v>
      </c>
      <c r="K6975" s="6"/>
      <c r="L6975" s="6"/>
      <c r="M6975" s="6"/>
      <c r="N6975" s="6"/>
      <c r="O6975" s="6"/>
      <c r="P6975" s="6"/>
      <c r="Q6975" s="6"/>
      <c r="R6975" s="6"/>
      <c r="S6975" s="6"/>
      <c r="T6975" s="6"/>
      <c r="U6975" s="6"/>
      <c r="V6975" s="6"/>
    </row>
    <row r="6976" spans="1:22" ht="27" thickBot="1" x14ac:dyDescent="0.3">
      <c r="A6976" s="98" t="s">
        <v>634</v>
      </c>
      <c r="B6976" s="83" t="s">
        <v>635</v>
      </c>
      <c r="C6976" s="83" t="s">
        <v>566</v>
      </c>
      <c r="D6976" s="85" t="s">
        <v>592</v>
      </c>
      <c r="K6976" s="121" t="s">
        <v>1123</v>
      </c>
      <c r="L6976" s="121" t="s">
        <v>1124</v>
      </c>
      <c r="M6976" s="121" t="str">
        <f>A6962</f>
        <v>Prueba del rango estudentizado de Tukey (HSD) para D1Fr2</v>
      </c>
      <c r="N6976" s="120"/>
      <c r="S6976" s="122" t="str">
        <f>K6976</f>
        <v>Factor</v>
      </c>
      <c r="T6976" s="122" t="str">
        <f>L6976</f>
        <v>Nivel</v>
      </c>
      <c r="U6976" s="114"/>
      <c r="V6976" s="123"/>
    </row>
    <row r="6977" spans="1:22" ht="16.5" thickBot="1" x14ac:dyDescent="0.3">
      <c r="A6977" s="99" t="s">
        <v>592</v>
      </c>
      <c r="B6977" s="68">
        <v>46.281300000000002</v>
      </c>
      <c r="C6977" s="68">
        <v>16</v>
      </c>
      <c r="D6977" s="86" t="s">
        <v>45</v>
      </c>
      <c r="J6977" s="6"/>
      <c r="K6977" s="228" t="s">
        <v>1125</v>
      </c>
      <c r="L6977" s="124" t="str">
        <f>D6977</f>
        <v>Con</v>
      </c>
      <c r="M6977" s="125">
        <f>B6977</f>
        <v>46.281300000000002</v>
      </c>
      <c r="N6977" s="125" t="str">
        <f>A6977</f>
        <v>A</v>
      </c>
      <c r="S6977" s="230" t="str">
        <f>K6977</f>
        <v>Enmienda (A)</v>
      </c>
      <c r="T6977" s="126" t="str">
        <f>L6977</f>
        <v>Con</v>
      </c>
      <c r="U6977" s="127">
        <f>M6977</f>
        <v>46.281300000000002</v>
      </c>
      <c r="V6977" s="128" t="str">
        <f>N6977</f>
        <v>A</v>
      </c>
    </row>
    <row r="6978" spans="1:22" ht="16.5" thickBot="1" x14ac:dyDescent="0.3">
      <c r="A6978" s="99" t="s">
        <v>592</v>
      </c>
      <c r="B6978" s="68"/>
      <c r="C6978" s="68"/>
      <c r="D6978" s="86"/>
      <c r="J6978" s="6"/>
      <c r="K6978" s="229"/>
      <c r="L6978" s="124" t="str">
        <f>D6979</f>
        <v>Sin</v>
      </c>
      <c r="M6978" s="125">
        <f>B6979</f>
        <v>46.225000000000001</v>
      </c>
      <c r="N6978" s="125" t="str">
        <f>A6979</f>
        <v>A</v>
      </c>
      <c r="S6978" s="227"/>
      <c r="T6978" s="129" t="str">
        <f>L6978</f>
        <v>Sin</v>
      </c>
      <c r="U6978" s="130">
        <f>M6978</f>
        <v>46.225000000000001</v>
      </c>
      <c r="V6978" s="131" t="str">
        <f>N6978</f>
        <v>A</v>
      </c>
    </row>
    <row r="6979" spans="1:22" x14ac:dyDescent="0.25">
      <c r="A6979" s="100" t="s">
        <v>592</v>
      </c>
      <c r="B6979" s="77">
        <v>46.225000000000001</v>
      </c>
      <c r="C6979" s="77">
        <v>16</v>
      </c>
      <c r="D6979" s="87" t="s">
        <v>47</v>
      </c>
      <c r="J6979" s="6">
        <v>1</v>
      </c>
      <c r="K6979" s="6"/>
      <c r="L6979" s="6"/>
      <c r="M6979" s="6"/>
      <c r="N6979" s="6"/>
      <c r="O6979" s="6"/>
      <c r="P6979" s="6"/>
      <c r="Q6979" s="6"/>
      <c r="R6979" s="6"/>
      <c r="S6979" s="6"/>
      <c r="T6979" s="6"/>
      <c r="U6979" s="6"/>
      <c r="V6979" s="6"/>
    </row>
    <row r="6980" spans="1:22" x14ac:dyDescent="0.25">
      <c r="A6980" s="79"/>
      <c r="J6980" s="6">
        <v>2</v>
      </c>
      <c r="K6980" s="6"/>
      <c r="L6980" s="6"/>
      <c r="M6980" s="6"/>
      <c r="N6980" s="6"/>
      <c r="O6980" s="6"/>
      <c r="P6980" s="6"/>
      <c r="Q6980" s="6"/>
      <c r="R6980" s="6"/>
      <c r="S6980" s="6"/>
      <c r="T6980" s="6"/>
      <c r="U6980" s="6"/>
      <c r="V6980" s="6"/>
    </row>
    <row r="6981" spans="1:22" x14ac:dyDescent="0.25">
      <c r="A6981" s="79"/>
      <c r="J6981" s="6">
        <v>3</v>
      </c>
      <c r="K6981" s="6"/>
      <c r="L6981" s="6"/>
      <c r="M6981" s="6"/>
      <c r="N6981" s="6"/>
      <c r="O6981" s="6"/>
      <c r="P6981" s="6"/>
      <c r="Q6981" s="6"/>
      <c r="R6981" s="6"/>
      <c r="S6981" s="6"/>
      <c r="T6981" s="6"/>
      <c r="U6981" s="6"/>
      <c r="V6981" s="6"/>
    </row>
    <row r="6982" spans="1:22" x14ac:dyDescent="0.25">
      <c r="J6982" s="6">
        <v>4</v>
      </c>
      <c r="K6982" s="6"/>
      <c r="L6982" s="6"/>
      <c r="M6982" s="6"/>
      <c r="N6982" s="6"/>
      <c r="O6982" s="6"/>
      <c r="P6982" s="6"/>
      <c r="Q6982" s="6"/>
      <c r="R6982" s="6"/>
      <c r="S6982" s="6"/>
      <c r="T6982" s="6"/>
      <c r="U6982" s="6"/>
      <c r="V6982" s="6"/>
    </row>
    <row r="6983" spans="1:22" x14ac:dyDescent="0.25">
      <c r="A6983" s="80"/>
      <c r="J6983" s="6">
        <v>5</v>
      </c>
      <c r="K6983" s="6"/>
      <c r="L6983" s="6"/>
      <c r="M6983" s="6"/>
      <c r="N6983" s="6"/>
      <c r="O6983" s="6"/>
      <c r="P6983" s="6"/>
      <c r="Q6983" s="6"/>
      <c r="R6983" s="6"/>
      <c r="S6983" s="6"/>
      <c r="T6983" s="6"/>
      <c r="U6983" s="6"/>
      <c r="V6983" s="6"/>
    </row>
    <row r="6984" spans="1:22" ht="31.5" x14ac:dyDescent="0.25">
      <c r="A6984" s="64" t="s">
        <v>590</v>
      </c>
      <c r="J6984" s="6">
        <v>6</v>
      </c>
      <c r="K6984" s="6"/>
      <c r="L6984" s="6"/>
      <c r="M6984" s="6"/>
      <c r="N6984" s="6"/>
      <c r="O6984" s="6"/>
      <c r="P6984" s="6"/>
      <c r="Q6984" s="6"/>
      <c r="R6984" s="6"/>
      <c r="S6984" s="6"/>
      <c r="T6984" s="6"/>
      <c r="U6984" s="6"/>
      <c r="V6984" s="6"/>
    </row>
    <row r="6985" spans="1:22" x14ac:dyDescent="0.25">
      <c r="A6985" s="79"/>
      <c r="J6985" s="6">
        <v>7</v>
      </c>
      <c r="K6985" s="6"/>
      <c r="L6985" s="6"/>
      <c r="M6985" s="6"/>
      <c r="N6985" s="6"/>
      <c r="O6985" s="6"/>
      <c r="P6985" s="6"/>
      <c r="Q6985" s="6"/>
      <c r="R6985" s="6"/>
      <c r="S6985" s="6"/>
      <c r="T6985" s="6"/>
      <c r="U6985" s="6"/>
      <c r="V6985" s="6"/>
    </row>
    <row r="6986" spans="1:22" ht="25.5" x14ac:dyDescent="0.25">
      <c r="A6986" s="81" t="s">
        <v>595</v>
      </c>
      <c r="J6986" s="6">
        <v>8</v>
      </c>
      <c r="K6986" s="6"/>
      <c r="L6986" s="6"/>
      <c r="M6986" s="6"/>
      <c r="N6986" s="6"/>
      <c r="O6986" s="6"/>
      <c r="P6986" s="6"/>
      <c r="Q6986" s="6"/>
      <c r="R6986" s="6"/>
      <c r="S6986" s="6"/>
      <c r="T6986" s="6"/>
      <c r="U6986" s="6"/>
      <c r="V6986" s="6"/>
    </row>
    <row r="6987" spans="1:22" x14ac:dyDescent="0.25">
      <c r="A6987" s="81"/>
      <c r="J6987" s="6">
        <v>9</v>
      </c>
      <c r="K6987" s="6"/>
      <c r="L6987" s="6"/>
      <c r="M6987" s="6"/>
      <c r="N6987" s="6"/>
      <c r="O6987" s="6"/>
      <c r="P6987" s="6"/>
      <c r="Q6987" s="6"/>
      <c r="R6987" s="6"/>
      <c r="S6987" s="6"/>
      <c r="T6987" s="6"/>
      <c r="U6987" s="6"/>
      <c r="V6987" s="6"/>
    </row>
    <row r="6988" spans="1:22" x14ac:dyDescent="0.25">
      <c r="A6988" s="65"/>
      <c r="J6988" s="6">
        <v>10</v>
      </c>
      <c r="K6988" s="6"/>
      <c r="L6988" s="6"/>
      <c r="M6988" s="6"/>
      <c r="N6988" s="6"/>
      <c r="O6988" s="6"/>
      <c r="P6988" s="6"/>
      <c r="Q6988" s="6"/>
      <c r="R6988" s="6"/>
      <c r="S6988" s="6"/>
      <c r="T6988" s="6"/>
      <c r="U6988" s="6"/>
      <c r="V6988" s="6"/>
    </row>
    <row r="6989" spans="1:22" x14ac:dyDescent="0.25">
      <c r="A6989" s="65"/>
      <c r="J6989" s="6">
        <v>11</v>
      </c>
      <c r="K6989" s="6"/>
      <c r="L6989" s="6"/>
      <c r="M6989" s="6"/>
      <c r="N6989" s="6"/>
      <c r="O6989" s="6"/>
      <c r="P6989" s="6"/>
      <c r="Q6989" s="6"/>
      <c r="R6989" s="6"/>
      <c r="S6989" s="6"/>
      <c r="T6989" s="6"/>
      <c r="U6989" s="6"/>
      <c r="V6989" s="6"/>
    </row>
    <row r="6990" spans="1:22" x14ac:dyDescent="0.25">
      <c r="A6990" s="79"/>
      <c r="J6990" s="6">
        <v>12</v>
      </c>
      <c r="K6990" s="6"/>
      <c r="L6990" s="6"/>
      <c r="M6990" s="6"/>
      <c r="N6990" s="6"/>
      <c r="O6990" s="6"/>
      <c r="P6990" s="6"/>
      <c r="Q6990" s="6"/>
      <c r="R6990" s="6"/>
      <c r="S6990" s="6"/>
      <c r="T6990" s="6"/>
      <c r="U6990" s="6"/>
      <c r="V6990" s="6"/>
    </row>
    <row r="6991" spans="1:22" x14ac:dyDescent="0.25">
      <c r="A6991" s="79"/>
      <c r="J6991" s="6">
        <v>13</v>
      </c>
      <c r="K6991" s="6"/>
      <c r="L6991" s="6"/>
      <c r="M6991" s="6"/>
      <c r="N6991" s="6"/>
      <c r="O6991" s="6"/>
      <c r="P6991" s="6"/>
      <c r="Q6991" s="6"/>
      <c r="R6991" s="6"/>
      <c r="S6991" s="6"/>
      <c r="T6991" s="6"/>
      <c r="U6991" s="6"/>
      <c r="V6991" s="6"/>
    </row>
    <row r="6992" spans="1:22" x14ac:dyDescent="0.25">
      <c r="J6992" s="6">
        <v>14</v>
      </c>
      <c r="K6992" s="6"/>
      <c r="L6992" s="6"/>
      <c r="M6992" s="6"/>
      <c r="N6992" s="6"/>
      <c r="O6992" s="6"/>
      <c r="P6992" s="6"/>
      <c r="Q6992" s="6"/>
      <c r="R6992" s="6"/>
      <c r="S6992" s="6"/>
      <c r="T6992" s="6"/>
      <c r="U6992" s="6"/>
      <c r="V6992" s="6"/>
    </row>
    <row r="6993" spans="1:22" x14ac:dyDescent="0.25">
      <c r="A6993" s="80"/>
      <c r="J6993" s="6">
        <v>15</v>
      </c>
      <c r="K6993" s="6"/>
      <c r="L6993" s="6"/>
      <c r="M6993" s="6"/>
      <c r="N6993" s="6"/>
      <c r="O6993" s="6"/>
      <c r="P6993" s="6"/>
      <c r="Q6993" s="6"/>
      <c r="R6993" s="6"/>
      <c r="S6993" s="6"/>
      <c r="T6993" s="6"/>
      <c r="U6993" s="6"/>
      <c r="V6993" s="6"/>
    </row>
    <row r="6994" spans="1:22" ht="31.5" x14ac:dyDescent="0.25">
      <c r="A6994" s="64" t="s">
        <v>590</v>
      </c>
      <c r="J6994" s="6">
        <v>16</v>
      </c>
      <c r="K6994" s="6"/>
      <c r="L6994" s="6"/>
      <c r="M6994" s="6"/>
      <c r="N6994" s="6"/>
      <c r="O6994" s="6"/>
      <c r="P6994" s="6"/>
      <c r="Q6994" s="6"/>
      <c r="R6994" s="6"/>
      <c r="S6994" s="6"/>
      <c r="T6994" s="6"/>
      <c r="U6994" s="6"/>
      <c r="V6994" s="6"/>
    </row>
    <row r="6995" spans="1:22" x14ac:dyDescent="0.25">
      <c r="A6995" s="79"/>
      <c r="J6995" s="6">
        <v>17</v>
      </c>
      <c r="K6995" s="6"/>
      <c r="L6995" s="6"/>
      <c r="M6995" s="6"/>
      <c r="N6995" s="6"/>
      <c r="O6995" s="6"/>
      <c r="P6995" s="6"/>
      <c r="Q6995" s="6"/>
      <c r="R6995" s="6"/>
      <c r="S6995" s="6"/>
      <c r="T6995" s="6"/>
      <c r="U6995" s="6"/>
      <c r="V6995" s="6"/>
    </row>
    <row r="6996" spans="1:22" ht="25.5" x14ac:dyDescent="0.25">
      <c r="A6996" s="81" t="s">
        <v>595</v>
      </c>
      <c r="J6996" s="6">
        <v>18</v>
      </c>
      <c r="K6996" s="6"/>
      <c r="L6996" s="6"/>
      <c r="M6996" s="6"/>
      <c r="N6996" s="6"/>
      <c r="O6996" s="6"/>
      <c r="P6996" s="6"/>
      <c r="Q6996" s="6"/>
      <c r="R6996" s="6"/>
      <c r="S6996" s="6"/>
      <c r="T6996" s="6"/>
      <c r="U6996" s="6"/>
      <c r="V6996" s="6"/>
    </row>
    <row r="6997" spans="1:22" x14ac:dyDescent="0.25">
      <c r="A6997" s="81"/>
      <c r="J6997" s="6">
        <v>19</v>
      </c>
      <c r="K6997" s="6"/>
      <c r="L6997" s="6"/>
      <c r="M6997" s="6"/>
      <c r="N6997" s="6"/>
      <c r="O6997" s="6"/>
      <c r="P6997" s="6"/>
      <c r="Q6997" s="6"/>
      <c r="R6997" s="6"/>
      <c r="S6997" s="6"/>
      <c r="T6997" s="6"/>
      <c r="U6997" s="6"/>
      <c r="V6997" s="6"/>
    </row>
    <row r="6998" spans="1:22" ht="89.25" x14ac:dyDescent="0.25">
      <c r="A6998" s="81" t="s">
        <v>995</v>
      </c>
      <c r="J6998" s="6">
        <v>20</v>
      </c>
      <c r="K6998" s="6"/>
      <c r="L6998" s="6"/>
      <c r="M6998" s="6"/>
      <c r="N6998" s="6"/>
      <c r="O6998" s="6"/>
      <c r="P6998" s="6"/>
      <c r="Q6998" s="6"/>
      <c r="R6998" s="6"/>
      <c r="S6998" s="6"/>
      <c r="T6998" s="6"/>
      <c r="U6998" s="6"/>
      <c r="V6998" s="6"/>
    </row>
    <row r="6999" spans="1:22" x14ac:dyDescent="0.25">
      <c r="A6999" s="65"/>
      <c r="J6999" s="6">
        <v>21</v>
      </c>
      <c r="K6999" s="6"/>
      <c r="L6999" s="6"/>
      <c r="M6999" s="6"/>
      <c r="N6999" s="6"/>
      <c r="O6999" s="6"/>
      <c r="P6999" s="6"/>
      <c r="Q6999" s="6"/>
      <c r="R6999" s="6"/>
      <c r="S6999" s="6"/>
      <c r="T6999" s="6"/>
      <c r="U6999" s="6"/>
      <c r="V6999" s="6"/>
    </row>
    <row r="7000" spans="1:22" x14ac:dyDescent="0.25">
      <c r="A7000" s="65"/>
      <c r="J7000" s="6">
        <v>22</v>
      </c>
      <c r="K7000" s="6"/>
      <c r="L7000" s="6"/>
      <c r="M7000" s="6"/>
      <c r="N7000" s="6"/>
      <c r="O7000" s="6"/>
      <c r="P7000" s="6"/>
      <c r="Q7000" s="6"/>
      <c r="R7000" s="6"/>
      <c r="S7000" s="6"/>
      <c r="T7000" s="6"/>
      <c r="U7000" s="6"/>
      <c r="V7000" s="6"/>
    </row>
    <row r="7001" spans="1:22" ht="140.25" x14ac:dyDescent="0.25">
      <c r="A7001" s="96" t="s">
        <v>624</v>
      </c>
      <c r="B7001" s="97" t="s">
        <v>625</v>
      </c>
      <c r="J7001" s="6">
        <v>23</v>
      </c>
      <c r="K7001" s="6"/>
      <c r="L7001" s="6"/>
      <c r="M7001" s="6"/>
      <c r="N7001" s="6"/>
      <c r="O7001" s="6"/>
      <c r="P7001" s="6"/>
      <c r="Q7001" s="6"/>
      <c r="R7001" s="6"/>
      <c r="S7001" s="6"/>
      <c r="T7001" s="6"/>
      <c r="U7001" s="6"/>
      <c r="V7001" s="6"/>
    </row>
    <row r="7002" spans="1:22" ht="15.75" thickBot="1" x14ac:dyDescent="0.3">
      <c r="A7002" s="65"/>
      <c r="J7002" s="6">
        <v>24</v>
      </c>
      <c r="K7002" s="6"/>
      <c r="L7002" s="6"/>
      <c r="M7002" s="6"/>
      <c r="N7002" s="6"/>
      <c r="O7002" s="6"/>
      <c r="P7002" s="6"/>
      <c r="Q7002" s="6"/>
      <c r="R7002" s="6"/>
      <c r="S7002" s="6"/>
      <c r="T7002" s="6"/>
      <c r="U7002" s="6"/>
      <c r="V7002" s="6"/>
    </row>
    <row r="7003" spans="1:22" ht="15.75" thickBot="1" x14ac:dyDescent="0.3">
      <c r="A7003" s="88" t="s">
        <v>626</v>
      </c>
      <c r="B7003" s="89">
        <v>0.05</v>
      </c>
      <c r="J7003" s="6">
        <v>25</v>
      </c>
      <c r="K7003" s="6"/>
      <c r="L7003" s="6"/>
      <c r="M7003" s="6"/>
      <c r="N7003" s="6"/>
      <c r="O7003" s="6"/>
      <c r="P7003" s="6"/>
      <c r="Q7003" s="6"/>
      <c r="R7003" s="6"/>
      <c r="S7003" s="6"/>
      <c r="T7003" s="6"/>
      <c r="U7003" s="6"/>
      <c r="V7003" s="6"/>
    </row>
    <row r="7004" spans="1:22" ht="39" thickBot="1" x14ac:dyDescent="0.3">
      <c r="A7004" s="110" t="s">
        <v>627</v>
      </c>
      <c r="B7004" s="74">
        <v>18</v>
      </c>
      <c r="J7004" s="6">
        <v>26</v>
      </c>
      <c r="K7004" s="6"/>
      <c r="L7004" s="6"/>
      <c r="M7004" s="6"/>
      <c r="N7004" s="6"/>
      <c r="O7004" s="6"/>
      <c r="P7004" s="6"/>
      <c r="Q7004" s="6"/>
      <c r="R7004" s="6"/>
      <c r="S7004" s="6"/>
      <c r="T7004" s="6"/>
      <c r="U7004" s="6"/>
      <c r="V7004" s="6"/>
    </row>
    <row r="7005" spans="1:22" ht="39" thickBot="1" x14ac:dyDescent="0.3">
      <c r="A7005" s="110" t="s">
        <v>628</v>
      </c>
      <c r="B7005" s="74">
        <v>59.105789999999999</v>
      </c>
      <c r="J7005" s="6">
        <v>27</v>
      </c>
      <c r="K7005" s="6"/>
      <c r="L7005" s="6"/>
      <c r="M7005" s="6"/>
      <c r="N7005" s="6"/>
      <c r="O7005" s="6"/>
      <c r="P7005" s="6"/>
      <c r="Q7005" s="6"/>
      <c r="R7005" s="6"/>
      <c r="S7005" s="6"/>
      <c r="T7005" s="6"/>
      <c r="U7005" s="6"/>
      <c r="V7005" s="6"/>
    </row>
    <row r="7006" spans="1:22" ht="64.5" thickBot="1" x14ac:dyDescent="0.3">
      <c r="A7006" s="110" t="s">
        <v>629</v>
      </c>
      <c r="B7006" s="74">
        <v>2.97105</v>
      </c>
      <c r="J7006" s="6">
        <v>28</v>
      </c>
      <c r="K7006" s="6"/>
      <c r="L7006" s="6"/>
      <c r="M7006" s="6"/>
      <c r="N7006" s="6"/>
      <c r="O7006" s="6"/>
      <c r="P7006" s="6"/>
      <c r="Q7006" s="6"/>
      <c r="R7006" s="6"/>
      <c r="S7006" s="6"/>
      <c r="T7006" s="6"/>
      <c r="U7006" s="6"/>
      <c r="V7006" s="6"/>
    </row>
    <row r="7007" spans="1:22" ht="38.25" x14ac:dyDescent="0.25">
      <c r="A7007" s="109" t="s">
        <v>630</v>
      </c>
      <c r="B7007" s="78">
        <v>5.7103999999999999</v>
      </c>
      <c r="J7007" s="6">
        <v>29</v>
      </c>
      <c r="K7007" s="6"/>
      <c r="L7007" s="6"/>
      <c r="M7007" s="6"/>
      <c r="N7007" s="6"/>
      <c r="O7007" s="6"/>
      <c r="P7007" s="6"/>
      <c r="Q7007" s="6"/>
      <c r="R7007" s="6"/>
      <c r="S7007" s="6"/>
      <c r="T7007" s="6"/>
      <c r="U7007" s="6"/>
      <c r="V7007" s="6"/>
    </row>
    <row r="7008" spans="1:22" ht="15.75" thickBot="1" x14ac:dyDescent="0.3">
      <c r="A7008" s="65"/>
      <c r="J7008" s="6">
        <v>30</v>
      </c>
      <c r="K7008" s="6"/>
      <c r="L7008" s="6"/>
      <c r="M7008" s="6"/>
      <c r="N7008" s="6"/>
      <c r="O7008" s="6"/>
      <c r="P7008" s="6"/>
      <c r="Q7008" s="6"/>
      <c r="R7008" s="6"/>
      <c r="S7008" s="6"/>
      <c r="T7008" s="6"/>
      <c r="U7008" s="6"/>
      <c r="V7008" s="6"/>
    </row>
    <row r="7009" spans="1:22" x14ac:dyDescent="0.25">
      <c r="A7009" s="254" t="s">
        <v>631</v>
      </c>
      <c r="B7009" s="255"/>
      <c r="C7009" s="255"/>
      <c r="D7009" s="255"/>
      <c r="J7009" s="6">
        <v>31</v>
      </c>
      <c r="K7009" s="6"/>
      <c r="L7009" s="6"/>
      <c r="M7009" s="6"/>
      <c r="N7009" s="6"/>
      <c r="O7009" s="6"/>
      <c r="P7009" s="6"/>
      <c r="Q7009" s="6"/>
      <c r="R7009" s="6"/>
      <c r="S7009" s="6"/>
      <c r="T7009" s="6"/>
      <c r="U7009" s="6"/>
      <c r="V7009" s="6"/>
    </row>
    <row r="7010" spans="1:22" x14ac:dyDescent="0.25">
      <c r="A7010" s="262" t="s">
        <v>632</v>
      </c>
      <c r="B7010" s="263"/>
      <c r="C7010" s="263"/>
      <c r="D7010" s="263"/>
      <c r="J7010" s="6">
        <v>32</v>
      </c>
      <c r="K7010" s="6"/>
      <c r="L7010" s="6"/>
      <c r="M7010" s="6"/>
      <c r="N7010" s="6"/>
      <c r="O7010" s="6"/>
      <c r="P7010" s="6"/>
      <c r="Q7010" s="6"/>
      <c r="R7010" s="6"/>
      <c r="S7010" s="6"/>
      <c r="T7010" s="6"/>
      <c r="U7010" s="6"/>
      <c r="V7010" s="6"/>
    </row>
    <row r="7011" spans="1:22" ht="15.75" thickBot="1" x14ac:dyDescent="0.3">
      <c r="A7011" s="256" t="s">
        <v>633</v>
      </c>
      <c r="B7011" s="257"/>
      <c r="C7011" s="257"/>
      <c r="D7011" s="257"/>
      <c r="J7011" s="6">
        <v>33</v>
      </c>
      <c r="K7011" s="6"/>
      <c r="L7011" s="6"/>
      <c r="M7011" s="6"/>
      <c r="N7011" s="6"/>
      <c r="O7011" s="6"/>
      <c r="P7011" s="6"/>
      <c r="Q7011" s="6"/>
      <c r="R7011" s="6"/>
      <c r="S7011" s="6"/>
      <c r="T7011" s="6"/>
      <c r="U7011" s="6"/>
      <c r="V7011" s="6"/>
    </row>
    <row r="7012" spans="1:22" ht="27" thickBot="1" x14ac:dyDescent="0.3">
      <c r="A7012" s="98" t="s">
        <v>634</v>
      </c>
      <c r="B7012" s="83" t="s">
        <v>635</v>
      </c>
      <c r="C7012" s="83" t="s">
        <v>566</v>
      </c>
      <c r="D7012" s="85" t="s">
        <v>592</v>
      </c>
      <c r="K7012" s="121" t="s">
        <v>1123</v>
      </c>
      <c r="L7012" s="121" t="s">
        <v>1124</v>
      </c>
      <c r="M7012" s="121" t="str">
        <f>A6998</f>
        <v>Prueba del rango estudentizado de Tukey (HSD) para L1Fr1</v>
      </c>
      <c r="N7012" s="120"/>
      <c r="S7012" s="122" t="str">
        <f>K7012</f>
        <v>Factor</v>
      </c>
      <c r="T7012" s="122" t="str">
        <f>L7012</f>
        <v>Nivel</v>
      </c>
      <c r="U7012" s="114"/>
      <c r="V7012" s="123"/>
    </row>
    <row r="7013" spans="1:22" ht="16.5" thickBot="1" x14ac:dyDescent="0.3">
      <c r="A7013" s="99" t="s">
        <v>592</v>
      </c>
      <c r="B7013" s="68">
        <v>70.841999999999999</v>
      </c>
      <c r="C7013" s="68">
        <v>16</v>
      </c>
      <c r="D7013" s="86" t="s">
        <v>45</v>
      </c>
      <c r="J7013" s="6"/>
      <c r="K7013" s="228" t="s">
        <v>1125</v>
      </c>
      <c r="L7013" s="124" t="str">
        <f>D7013</f>
        <v>Con</v>
      </c>
      <c r="M7013" s="125">
        <f>B7013</f>
        <v>70.841999999999999</v>
      </c>
      <c r="N7013" s="125" t="str">
        <f>A7013</f>
        <v>A</v>
      </c>
      <c r="S7013" s="230" t="str">
        <f>K7013</f>
        <v>Enmienda (A)</v>
      </c>
      <c r="T7013" s="126" t="str">
        <f>L7013</f>
        <v>Con</v>
      </c>
      <c r="U7013" s="127">
        <f>M7013</f>
        <v>70.841999999999999</v>
      </c>
      <c r="V7013" s="128" t="str">
        <f>N7013</f>
        <v>A</v>
      </c>
    </row>
    <row r="7014" spans="1:22" ht="16.5" thickBot="1" x14ac:dyDescent="0.3">
      <c r="A7014" s="99" t="s">
        <v>592</v>
      </c>
      <c r="B7014" s="68"/>
      <c r="C7014" s="68"/>
      <c r="D7014" s="86"/>
      <c r="J7014" s="6"/>
      <c r="K7014" s="229"/>
      <c r="L7014" s="124" t="str">
        <f>D7015</f>
        <v>Sin</v>
      </c>
      <c r="M7014" s="125">
        <f>B7015</f>
        <v>65.635999999999996</v>
      </c>
      <c r="N7014" s="125" t="str">
        <f>A7015</f>
        <v>A</v>
      </c>
      <c r="S7014" s="227"/>
      <c r="T7014" s="129" t="str">
        <f>L7014</f>
        <v>Sin</v>
      </c>
      <c r="U7014" s="130">
        <f>M7014</f>
        <v>65.635999999999996</v>
      </c>
      <c r="V7014" s="131" t="str">
        <f>N7014</f>
        <v>A</v>
      </c>
    </row>
    <row r="7015" spans="1:22" x14ac:dyDescent="0.25">
      <c r="A7015" s="100" t="s">
        <v>592</v>
      </c>
      <c r="B7015" s="77">
        <v>65.635999999999996</v>
      </c>
      <c r="C7015" s="77">
        <v>16</v>
      </c>
      <c r="D7015" s="87" t="s">
        <v>47</v>
      </c>
      <c r="J7015" s="6">
        <v>1</v>
      </c>
      <c r="K7015" s="6"/>
      <c r="L7015" s="6"/>
      <c r="M7015" s="6"/>
      <c r="N7015" s="6"/>
      <c r="O7015" s="6"/>
      <c r="P7015" s="6"/>
      <c r="Q7015" s="6"/>
      <c r="R7015" s="6"/>
      <c r="S7015" s="6"/>
      <c r="T7015" s="6"/>
      <c r="U7015" s="6"/>
      <c r="V7015" s="6"/>
    </row>
    <row r="7016" spans="1:22" x14ac:dyDescent="0.25">
      <c r="A7016" s="79"/>
      <c r="J7016" s="6">
        <v>2</v>
      </c>
      <c r="K7016" s="6"/>
      <c r="L7016" s="6"/>
      <c r="M7016" s="6"/>
      <c r="N7016" s="6"/>
      <c r="O7016" s="6"/>
      <c r="P7016" s="6"/>
      <c r="Q7016" s="6"/>
      <c r="R7016" s="6"/>
      <c r="S7016" s="6"/>
      <c r="T7016" s="6"/>
      <c r="U7016" s="6"/>
      <c r="V7016" s="6"/>
    </row>
    <row r="7017" spans="1:22" x14ac:dyDescent="0.25">
      <c r="A7017" s="79"/>
      <c r="J7017" s="6">
        <v>3</v>
      </c>
      <c r="K7017" s="6"/>
      <c r="L7017" s="6"/>
      <c r="M7017" s="6"/>
      <c r="N7017" s="6"/>
      <c r="O7017" s="6"/>
      <c r="P7017" s="6"/>
      <c r="Q7017" s="6"/>
      <c r="R7017" s="6"/>
      <c r="S7017" s="6"/>
      <c r="T7017" s="6"/>
      <c r="U7017" s="6"/>
      <c r="V7017" s="6"/>
    </row>
    <row r="7018" spans="1:22" x14ac:dyDescent="0.25">
      <c r="J7018" s="6">
        <v>4</v>
      </c>
      <c r="K7018" s="6"/>
      <c r="L7018" s="6"/>
      <c r="M7018" s="6"/>
      <c r="N7018" s="6"/>
      <c r="O7018" s="6"/>
      <c r="P7018" s="6"/>
      <c r="Q7018" s="6"/>
      <c r="R7018" s="6"/>
      <c r="S7018" s="6"/>
      <c r="T7018" s="6"/>
      <c r="U7018" s="6"/>
      <c r="V7018" s="6"/>
    </row>
    <row r="7019" spans="1:22" x14ac:dyDescent="0.25">
      <c r="A7019" s="80"/>
      <c r="J7019" s="6">
        <v>5</v>
      </c>
      <c r="K7019" s="6"/>
      <c r="L7019" s="6"/>
      <c r="M7019" s="6"/>
      <c r="N7019" s="6"/>
      <c r="O7019" s="6"/>
      <c r="P7019" s="6"/>
      <c r="Q7019" s="6"/>
      <c r="R7019" s="6"/>
      <c r="S7019" s="6"/>
      <c r="T7019" s="6"/>
      <c r="U7019" s="6"/>
      <c r="V7019" s="6"/>
    </row>
    <row r="7020" spans="1:22" ht="31.5" x14ac:dyDescent="0.25">
      <c r="A7020" s="64" t="s">
        <v>590</v>
      </c>
      <c r="J7020" s="6">
        <v>6</v>
      </c>
      <c r="K7020" s="6"/>
      <c r="L7020" s="6"/>
      <c r="M7020" s="6"/>
      <c r="N7020" s="6"/>
      <c r="O7020" s="6"/>
      <c r="P7020" s="6"/>
      <c r="Q7020" s="6"/>
      <c r="R7020" s="6"/>
      <c r="S7020" s="6"/>
      <c r="T7020" s="6"/>
      <c r="U7020" s="6"/>
      <c r="V7020" s="6"/>
    </row>
    <row r="7021" spans="1:22" x14ac:dyDescent="0.25">
      <c r="A7021" s="79"/>
      <c r="J7021" s="6">
        <v>7</v>
      </c>
      <c r="K7021" s="6"/>
      <c r="L7021" s="6"/>
      <c r="M7021" s="6"/>
      <c r="N7021" s="6"/>
      <c r="O7021" s="6"/>
      <c r="P7021" s="6"/>
      <c r="Q7021" s="6"/>
      <c r="R7021" s="6"/>
      <c r="S7021" s="6"/>
      <c r="T7021" s="6"/>
      <c r="U7021" s="6"/>
      <c r="V7021" s="6"/>
    </row>
    <row r="7022" spans="1:22" ht="25.5" x14ac:dyDescent="0.25">
      <c r="A7022" s="81" t="s">
        <v>595</v>
      </c>
      <c r="J7022" s="6">
        <v>8</v>
      </c>
      <c r="K7022" s="6"/>
      <c r="L7022" s="6"/>
      <c r="M7022" s="6"/>
      <c r="N7022" s="6"/>
      <c r="O7022" s="6"/>
      <c r="P7022" s="6"/>
      <c r="Q7022" s="6"/>
      <c r="R7022" s="6"/>
      <c r="S7022" s="6"/>
      <c r="T7022" s="6"/>
      <c r="U7022" s="6"/>
      <c r="V7022" s="6"/>
    </row>
    <row r="7023" spans="1:22" x14ac:dyDescent="0.25">
      <c r="A7023" s="81"/>
      <c r="J7023" s="6">
        <v>9</v>
      </c>
      <c r="K7023" s="6"/>
      <c r="L7023" s="6"/>
      <c r="M7023" s="6"/>
      <c r="N7023" s="6"/>
      <c r="O7023" s="6"/>
      <c r="P7023" s="6"/>
      <c r="Q7023" s="6"/>
      <c r="R7023" s="6"/>
      <c r="S7023" s="6"/>
      <c r="T7023" s="6"/>
      <c r="U7023" s="6"/>
      <c r="V7023" s="6"/>
    </row>
    <row r="7024" spans="1:22" x14ac:dyDescent="0.25">
      <c r="A7024" s="65"/>
      <c r="J7024" s="6">
        <v>10</v>
      </c>
      <c r="K7024" s="6"/>
      <c r="L7024" s="6"/>
      <c r="M7024" s="6"/>
      <c r="N7024" s="6"/>
      <c r="O7024" s="6"/>
      <c r="P7024" s="6"/>
      <c r="Q7024" s="6"/>
      <c r="R7024" s="6"/>
      <c r="S7024" s="6"/>
      <c r="T7024" s="6"/>
      <c r="U7024" s="6"/>
      <c r="V7024" s="6"/>
    </row>
    <row r="7025" spans="1:22" x14ac:dyDescent="0.25">
      <c r="A7025" s="65"/>
      <c r="J7025" s="6">
        <v>11</v>
      </c>
      <c r="K7025" s="6"/>
      <c r="L7025" s="6"/>
      <c r="M7025" s="6"/>
      <c r="N7025" s="6"/>
      <c r="O7025" s="6"/>
      <c r="P7025" s="6"/>
      <c r="Q7025" s="6"/>
      <c r="R7025" s="6"/>
      <c r="S7025" s="6"/>
      <c r="T7025" s="6"/>
      <c r="U7025" s="6"/>
      <c r="V7025" s="6"/>
    </row>
    <row r="7026" spans="1:22" x14ac:dyDescent="0.25">
      <c r="A7026" s="79"/>
      <c r="J7026" s="6">
        <v>12</v>
      </c>
      <c r="K7026" s="6"/>
      <c r="L7026" s="6"/>
      <c r="M7026" s="6"/>
      <c r="N7026" s="6"/>
      <c r="O7026" s="6"/>
      <c r="P7026" s="6"/>
      <c r="Q7026" s="6"/>
      <c r="R7026" s="6"/>
      <c r="S7026" s="6"/>
      <c r="T7026" s="6"/>
      <c r="U7026" s="6"/>
      <c r="V7026" s="6"/>
    </row>
    <row r="7027" spans="1:22" x14ac:dyDescent="0.25">
      <c r="A7027" s="79"/>
      <c r="J7027" s="6">
        <v>13</v>
      </c>
      <c r="K7027" s="6"/>
      <c r="L7027" s="6"/>
      <c r="M7027" s="6"/>
      <c r="N7027" s="6"/>
      <c r="O7027" s="6"/>
      <c r="P7027" s="6"/>
      <c r="Q7027" s="6"/>
      <c r="R7027" s="6"/>
      <c r="S7027" s="6"/>
      <c r="T7027" s="6"/>
      <c r="U7027" s="6"/>
      <c r="V7027" s="6"/>
    </row>
    <row r="7028" spans="1:22" x14ac:dyDescent="0.25">
      <c r="J7028" s="6">
        <v>14</v>
      </c>
      <c r="K7028" s="6"/>
      <c r="L7028" s="6"/>
      <c r="M7028" s="6"/>
      <c r="N7028" s="6"/>
      <c r="O7028" s="6"/>
      <c r="P7028" s="6"/>
      <c r="Q7028" s="6"/>
      <c r="R7028" s="6"/>
      <c r="S7028" s="6"/>
      <c r="T7028" s="6"/>
      <c r="U7028" s="6"/>
      <c r="V7028" s="6"/>
    </row>
    <row r="7029" spans="1:22" x14ac:dyDescent="0.25">
      <c r="A7029" s="80"/>
      <c r="J7029" s="6">
        <v>15</v>
      </c>
      <c r="K7029" s="6"/>
      <c r="L7029" s="6"/>
      <c r="M7029" s="6"/>
      <c r="N7029" s="6"/>
      <c r="O7029" s="6"/>
      <c r="P7029" s="6"/>
      <c r="Q7029" s="6"/>
      <c r="R7029" s="6"/>
      <c r="S7029" s="6"/>
      <c r="T7029" s="6"/>
      <c r="U7029" s="6"/>
      <c r="V7029" s="6"/>
    </row>
    <row r="7030" spans="1:22" ht="31.5" x14ac:dyDescent="0.25">
      <c r="A7030" s="64" t="s">
        <v>590</v>
      </c>
      <c r="J7030" s="6">
        <v>16</v>
      </c>
      <c r="K7030" s="6"/>
      <c r="L7030" s="6"/>
      <c r="M7030" s="6"/>
      <c r="N7030" s="6"/>
      <c r="O7030" s="6"/>
      <c r="P7030" s="6"/>
      <c r="Q7030" s="6"/>
      <c r="R7030" s="6"/>
      <c r="S7030" s="6"/>
      <c r="T7030" s="6"/>
      <c r="U7030" s="6"/>
      <c r="V7030" s="6"/>
    </row>
    <row r="7031" spans="1:22" x14ac:dyDescent="0.25">
      <c r="A7031" s="79"/>
      <c r="J7031" s="6">
        <v>17</v>
      </c>
      <c r="K7031" s="6"/>
      <c r="L7031" s="6"/>
      <c r="M7031" s="6"/>
      <c r="N7031" s="6"/>
      <c r="O7031" s="6"/>
      <c r="P7031" s="6"/>
      <c r="Q7031" s="6"/>
      <c r="R7031" s="6"/>
      <c r="S7031" s="6"/>
      <c r="T7031" s="6"/>
      <c r="U7031" s="6"/>
      <c r="V7031" s="6"/>
    </row>
    <row r="7032" spans="1:22" ht="25.5" x14ac:dyDescent="0.25">
      <c r="A7032" s="81" t="s">
        <v>595</v>
      </c>
      <c r="J7032" s="6">
        <v>18</v>
      </c>
      <c r="K7032" s="6"/>
      <c r="L7032" s="6"/>
      <c r="M7032" s="6"/>
      <c r="N7032" s="6"/>
      <c r="O7032" s="6"/>
      <c r="P7032" s="6"/>
      <c r="Q7032" s="6"/>
      <c r="R7032" s="6"/>
      <c r="S7032" s="6"/>
      <c r="T7032" s="6"/>
      <c r="U7032" s="6"/>
      <c r="V7032" s="6"/>
    </row>
    <row r="7033" spans="1:22" x14ac:dyDescent="0.25">
      <c r="A7033" s="81"/>
      <c r="J7033" s="6">
        <v>19</v>
      </c>
      <c r="K7033" s="6"/>
      <c r="L7033" s="6"/>
      <c r="M7033" s="6"/>
      <c r="N7033" s="6"/>
      <c r="O7033" s="6"/>
      <c r="P7033" s="6"/>
      <c r="Q7033" s="6"/>
      <c r="R7033" s="6"/>
      <c r="S7033" s="6"/>
      <c r="T7033" s="6"/>
      <c r="U7033" s="6"/>
      <c r="V7033" s="6"/>
    </row>
    <row r="7034" spans="1:22" ht="89.25" x14ac:dyDescent="0.25">
      <c r="A7034" s="81" t="s">
        <v>996</v>
      </c>
      <c r="J7034" s="6">
        <v>20</v>
      </c>
      <c r="K7034" s="6"/>
      <c r="L7034" s="6"/>
      <c r="M7034" s="6"/>
      <c r="N7034" s="6"/>
      <c r="O7034" s="6"/>
      <c r="P7034" s="6"/>
      <c r="Q7034" s="6"/>
      <c r="R7034" s="6"/>
      <c r="S7034" s="6"/>
      <c r="T7034" s="6"/>
      <c r="U7034" s="6"/>
      <c r="V7034" s="6"/>
    </row>
    <row r="7035" spans="1:22" x14ac:dyDescent="0.25">
      <c r="A7035" s="65"/>
      <c r="J7035" s="6">
        <v>21</v>
      </c>
      <c r="K7035" s="6"/>
      <c r="L7035" s="6"/>
      <c r="M7035" s="6"/>
      <c r="N7035" s="6"/>
      <c r="O7035" s="6"/>
      <c r="P7035" s="6"/>
      <c r="Q7035" s="6"/>
      <c r="R7035" s="6"/>
      <c r="S7035" s="6"/>
      <c r="T7035" s="6"/>
      <c r="U7035" s="6"/>
      <c r="V7035" s="6"/>
    </row>
    <row r="7036" spans="1:22" x14ac:dyDescent="0.25">
      <c r="A7036" s="65"/>
      <c r="J7036" s="6">
        <v>22</v>
      </c>
      <c r="K7036" s="6"/>
      <c r="L7036" s="6"/>
      <c r="M7036" s="6"/>
      <c r="N7036" s="6"/>
      <c r="O7036" s="6"/>
      <c r="P7036" s="6"/>
      <c r="Q7036" s="6"/>
      <c r="R7036" s="6"/>
      <c r="S7036" s="6"/>
      <c r="T7036" s="6"/>
      <c r="U7036" s="6"/>
      <c r="V7036" s="6"/>
    </row>
    <row r="7037" spans="1:22" ht="140.25" x14ac:dyDescent="0.25">
      <c r="A7037" s="96" t="s">
        <v>624</v>
      </c>
      <c r="B7037" s="97" t="s">
        <v>625</v>
      </c>
      <c r="J7037" s="6">
        <v>23</v>
      </c>
      <c r="K7037" s="6"/>
      <c r="L7037" s="6"/>
      <c r="M7037" s="6"/>
      <c r="N7037" s="6"/>
      <c r="O7037" s="6"/>
      <c r="P7037" s="6"/>
      <c r="Q7037" s="6"/>
      <c r="R7037" s="6"/>
      <c r="S7037" s="6"/>
      <c r="T7037" s="6"/>
      <c r="U7037" s="6"/>
      <c r="V7037" s="6"/>
    </row>
    <row r="7038" spans="1:22" ht="15.75" thickBot="1" x14ac:dyDescent="0.3">
      <c r="A7038" s="65"/>
      <c r="J7038" s="6">
        <v>24</v>
      </c>
      <c r="K7038" s="6"/>
      <c r="L7038" s="6"/>
      <c r="M7038" s="6"/>
      <c r="N7038" s="6"/>
      <c r="O7038" s="6"/>
      <c r="P7038" s="6"/>
      <c r="Q7038" s="6"/>
      <c r="R7038" s="6"/>
      <c r="S7038" s="6"/>
      <c r="T7038" s="6"/>
      <c r="U7038" s="6"/>
      <c r="V7038" s="6"/>
    </row>
    <row r="7039" spans="1:22" ht="15.75" thickBot="1" x14ac:dyDescent="0.3">
      <c r="A7039" s="88" t="s">
        <v>626</v>
      </c>
      <c r="B7039" s="89">
        <v>0.05</v>
      </c>
      <c r="J7039" s="6">
        <v>25</v>
      </c>
      <c r="K7039" s="6"/>
      <c r="L7039" s="6"/>
      <c r="M7039" s="6"/>
      <c r="N7039" s="6"/>
      <c r="O7039" s="6"/>
      <c r="P7039" s="6"/>
      <c r="Q7039" s="6"/>
      <c r="R7039" s="6"/>
      <c r="S7039" s="6"/>
      <c r="T7039" s="6"/>
      <c r="U7039" s="6"/>
      <c r="V7039" s="6"/>
    </row>
    <row r="7040" spans="1:22" ht="39" thickBot="1" x14ac:dyDescent="0.3">
      <c r="A7040" s="110" t="s">
        <v>627</v>
      </c>
      <c r="B7040" s="74">
        <v>18</v>
      </c>
      <c r="J7040" s="6">
        <v>26</v>
      </c>
      <c r="K7040" s="6"/>
      <c r="L7040" s="6"/>
      <c r="M7040" s="6"/>
      <c r="N7040" s="6"/>
      <c r="O7040" s="6"/>
      <c r="P7040" s="6"/>
      <c r="Q7040" s="6"/>
      <c r="R7040" s="6"/>
      <c r="S7040" s="6"/>
      <c r="T7040" s="6"/>
      <c r="U7040" s="6"/>
      <c r="V7040" s="6"/>
    </row>
    <row r="7041" spans="1:22" ht="39" thickBot="1" x14ac:dyDescent="0.3">
      <c r="A7041" s="110" t="s">
        <v>628</v>
      </c>
      <c r="B7041" s="74">
        <v>23.386299999999999</v>
      </c>
      <c r="J7041" s="6">
        <v>27</v>
      </c>
      <c r="K7041" s="6"/>
      <c r="L7041" s="6"/>
      <c r="M7041" s="6"/>
      <c r="N7041" s="6"/>
      <c r="O7041" s="6"/>
      <c r="P7041" s="6"/>
      <c r="Q7041" s="6"/>
      <c r="R7041" s="6"/>
      <c r="S7041" s="6"/>
      <c r="T7041" s="6"/>
      <c r="U7041" s="6"/>
      <c r="V7041" s="6"/>
    </row>
    <row r="7042" spans="1:22" ht="64.5" thickBot="1" x14ac:dyDescent="0.3">
      <c r="A7042" s="110" t="s">
        <v>629</v>
      </c>
      <c r="B7042" s="74">
        <v>2.97105</v>
      </c>
      <c r="J7042" s="6">
        <v>28</v>
      </c>
      <c r="K7042" s="6"/>
      <c r="L7042" s="6"/>
      <c r="M7042" s="6"/>
      <c r="N7042" s="6"/>
      <c r="O7042" s="6"/>
      <c r="P7042" s="6"/>
      <c r="Q7042" s="6"/>
      <c r="R7042" s="6"/>
      <c r="S7042" s="6"/>
      <c r="T7042" s="6"/>
      <c r="U7042" s="6"/>
      <c r="V7042" s="6"/>
    </row>
    <row r="7043" spans="1:22" ht="38.25" x14ac:dyDescent="0.25">
      <c r="A7043" s="109" t="s">
        <v>630</v>
      </c>
      <c r="B7043" s="78">
        <v>3.5920000000000001</v>
      </c>
      <c r="J7043" s="6">
        <v>29</v>
      </c>
      <c r="K7043" s="6"/>
      <c r="L7043" s="6"/>
      <c r="M7043" s="6"/>
      <c r="N7043" s="6"/>
      <c r="O7043" s="6"/>
      <c r="P7043" s="6"/>
      <c r="Q7043" s="6"/>
      <c r="R7043" s="6"/>
      <c r="S7043" s="6"/>
      <c r="T7043" s="6"/>
      <c r="U7043" s="6"/>
      <c r="V7043" s="6"/>
    </row>
    <row r="7044" spans="1:22" ht="15.75" thickBot="1" x14ac:dyDescent="0.3">
      <c r="A7044" s="65"/>
      <c r="J7044" s="6">
        <v>30</v>
      </c>
      <c r="K7044" s="6"/>
      <c r="L7044" s="6"/>
      <c r="M7044" s="6"/>
      <c r="N7044" s="6"/>
      <c r="O7044" s="6"/>
      <c r="P7044" s="6"/>
      <c r="Q7044" s="6"/>
      <c r="R7044" s="6"/>
      <c r="S7044" s="6"/>
      <c r="T7044" s="6"/>
      <c r="U7044" s="6"/>
      <c r="V7044" s="6"/>
    </row>
    <row r="7045" spans="1:22" x14ac:dyDescent="0.25">
      <c r="A7045" s="254" t="s">
        <v>631</v>
      </c>
      <c r="B7045" s="255"/>
      <c r="C7045" s="255"/>
      <c r="D7045" s="255"/>
      <c r="J7045" s="6">
        <v>31</v>
      </c>
      <c r="K7045" s="6"/>
      <c r="L7045" s="6"/>
      <c r="M7045" s="6"/>
      <c r="N7045" s="6"/>
      <c r="O7045" s="6"/>
      <c r="P7045" s="6"/>
      <c r="Q7045" s="6"/>
      <c r="R7045" s="6"/>
      <c r="S7045" s="6"/>
      <c r="T7045" s="6"/>
      <c r="U7045" s="6"/>
      <c r="V7045" s="6"/>
    </row>
    <row r="7046" spans="1:22" x14ac:dyDescent="0.25">
      <c r="A7046" s="262" t="s">
        <v>632</v>
      </c>
      <c r="B7046" s="263"/>
      <c r="C7046" s="263"/>
      <c r="D7046" s="263"/>
      <c r="J7046" s="6">
        <v>32</v>
      </c>
      <c r="K7046" s="6"/>
      <c r="L7046" s="6"/>
      <c r="M7046" s="6"/>
      <c r="N7046" s="6"/>
      <c r="O7046" s="6"/>
      <c r="P7046" s="6"/>
      <c r="Q7046" s="6"/>
      <c r="R7046" s="6"/>
      <c r="S7046" s="6"/>
      <c r="T7046" s="6"/>
      <c r="U7046" s="6"/>
      <c r="V7046" s="6"/>
    </row>
    <row r="7047" spans="1:22" ht="15.75" thickBot="1" x14ac:dyDescent="0.3">
      <c r="A7047" s="256" t="s">
        <v>633</v>
      </c>
      <c r="B7047" s="257"/>
      <c r="C7047" s="257"/>
      <c r="D7047" s="257"/>
      <c r="J7047" s="6">
        <v>33</v>
      </c>
      <c r="K7047" s="6"/>
      <c r="L7047" s="6"/>
      <c r="M7047" s="6"/>
      <c r="N7047" s="6"/>
      <c r="O7047" s="6"/>
      <c r="P7047" s="6"/>
      <c r="Q7047" s="6"/>
      <c r="R7047" s="6"/>
      <c r="S7047" s="6"/>
      <c r="T7047" s="6"/>
      <c r="U7047" s="6"/>
      <c r="V7047" s="6"/>
    </row>
    <row r="7048" spans="1:22" ht="27" thickBot="1" x14ac:dyDescent="0.3">
      <c r="A7048" s="98" t="s">
        <v>634</v>
      </c>
      <c r="B7048" s="83" t="s">
        <v>635</v>
      </c>
      <c r="C7048" s="83" t="s">
        <v>566</v>
      </c>
      <c r="D7048" s="85" t="s">
        <v>592</v>
      </c>
      <c r="K7048" s="121" t="s">
        <v>1123</v>
      </c>
      <c r="L7048" s="121" t="s">
        <v>1124</v>
      </c>
      <c r="M7048" s="121" t="str">
        <f>A7034</f>
        <v>Prueba del rango estudentizado de Tukey (HSD) para L1Fr2</v>
      </c>
      <c r="N7048" s="120"/>
      <c r="S7048" s="122" t="str">
        <f>K7048</f>
        <v>Factor</v>
      </c>
      <c r="T7048" s="122" t="str">
        <f>L7048</f>
        <v>Nivel</v>
      </c>
      <c r="U7048" s="114"/>
      <c r="V7048" s="123"/>
    </row>
    <row r="7049" spans="1:22" ht="16.5" thickBot="1" x14ac:dyDescent="0.3">
      <c r="A7049" s="99" t="s">
        <v>592</v>
      </c>
      <c r="B7049" s="68">
        <v>59.393999999999998</v>
      </c>
      <c r="C7049" s="68">
        <v>16</v>
      </c>
      <c r="D7049" s="86" t="s">
        <v>45</v>
      </c>
      <c r="J7049" s="6"/>
      <c r="K7049" s="228" t="s">
        <v>1125</v>
      </c>
      <c r="L7049" s="124" t="str">
        <f>D7049</f>
        <v>Con</v>
      </c>
      <c r="M7049" s="125">
        <f>B7049</f>
        <v>59.393999999999998</v>
      </c>
      <c r="N7049" s="125" t="str">
        <f>A7049</f>
        <v>A</v>
      </c>
      <c r="S7049" s="230" t="str">
        <f>K7049</f>
        <v>Enmienda (A)</v>
      </c>
      <c r="T7049" s="126" t="str">
        <f>L7049</f>
        <v>Con</v>
      </c>
      <c r="U7049" s="127">
        <f>M7049</f>
        <v>59.393999999999998</v>
      </c>
      <c r="V7049" s="128" t="str">
        <f>N7049</f>
        <v>A</v>
      </c>
    </row>
    <row r="7050" spans="1:22" ht="16.5" thickBot="1" x14ac:dyDescent="0.3">
      <c r="A7050" s="99" t="s">
        <v>592</v>
      </c>
      <c r="B7050" s="68"/>
      <c r="C7050" s="68"/>
      <c r="D7050" s="86"/>
      <c r="J7050" s="6"/>
      <c r="K7050" s="229"/>
      <c r="L7050" s="124" t="str">
        <f>D7051</f>
        <v>Sin</v>
      </c>
      <c r="M7050" s="125">
        <f>B7051</f>
        <v>59.305999999999997</v>
      </c>
      <c r="N7050" s="125" t="str">
        <f>A7051</f>
        <v>A</v>
      </c>
      <c r="S7050" s="227"/>
      <c r="T7050" s="129" t="str">
        <f>L7050</f>
        <v>Sin</v>
      </c>
      <c r="U7050" s="130">
        <f>M7050</f>
        <v>59.305999999999997</v>
      </c>
      <c r="V7050" s="131" t="str">
        <f>N7050</f>
        <v>A</v>
      </c>
    </row>
    <row r="7051" spans="1:22" x14ac:dyDescent="0.25">
      <c r="A7051" s="100" t="s">
        <v>592</v>
      </c>
      <c r="B7051" s="77">
        <v>59.305999999999997</v>
      </c>
      <c r="C7051" s="77">
        <v>16</v>
      </c>
      <c r="D7051" s="87" t="s">
        <v>47</v>
      </c>
      <c r="J7051" s="6">
        <v>1</v>
      </c>
      <c r="K7051" s="6"/>
      <c r="L7051" s="6"/>
      <c r="M7051" s="6"/>
      <c r="N7051" s="6"/>
      <c r="O7051" s="6"/>
      <c r="P7051" s="6"/>
      <c r="Q7051" s="6"/>
      <c r="R7051" s="6"/>
      <c r="S7051" s="6"/>
      <c r="T7051" s="6"/>
      <c r="U7051" s="6"/>
      <c r="V7051" s="6"/>
    </row>
    <row r="7052" spans="1:22" x14ac:dyDescent="0.25">
      <c r="A7052" s="79"/>
      <c r="J7052" s="6">
        <v>2</v>
      </c>
      <c r="K7052" s="6"/>
      <c r="L7052" s="6"/>
      <c r="M7052" s="6"/>
      <c r="N7052" s="6"/>
      <c r="O7052" s="6"/>
      <c r="P7052" s="6"/>
      <c r="Q7052" s="6"/>
      <c r="R7052" s="6"/>
      <c r="S7052" s="6"/>
      <c r="T7052" s="6"/>
      <c r="U7052" s="6"/>
      <c r="V7052" s="6"/>
    </row>
    <row r="7053" spans="1:22" x14ac:dyDescent="0.25">
      <c r="A7053" s="79"/>
      <c r="J7053" s="6">
        <v>3</v>
      </c>
      <c r="K7053" s="6"/>
      <c r="L7053" s="6"/>
      <c r="M7053" s="6"/>
      <c r="N7053" s="6"/>
      <c r="O7053" s="6"/>
      <c r="P7053" s="6"/>
      <c r="Q7053" s="6"/>
      <c r="R7053" s="6"/>
      <c r="S7053" s="6"/>
      <c r="T7053" s="6"/>
      <c r="U7053" s="6"/>
      <c r="V7053" s="6"/>
    </row>
    <row r="7054" spans="1:22" x14ac:dyDescent="0.25">
      <c r="J7054" s="6">
        <v>4</v>
      </c>
      <c r="K7054" s="6"/>
      <c r="L7054" s="6"/>
      <c r="M7054" s="6"/>
      <c r="N7054" s="6"/>
      <c r="O7054" s="6"/>
      <c r="P7054" s="6"/>
      <c r="Q7054" s="6"/>
      <c r="R7054" s="6"/>
      <c r="S7054" s="6"/>
      <c r="T7054" s="6"/>
      <c r="U7054" s="6"/>
      <c r="V7054" s="6"/>
    </row>
    <row r="7055" spans="1:22" x14ac:dyDescent="0.25">
      <c r="A7055" s="80"/>
      <c r="J7055" s="6">
        <v>5</v>
      </c>
      <c r="K7055" s="6"/>
      <c r="L7055" s="6"/>
      <c r="M7055" s="6"/>
      <c r="N7055" s="6"/>
      <c r="O7055" s="6"/>
      <c r="P7055" s="6"/>
      <c r="Q7055" s="6"/>
      <c r="R7055" s="6"/>
      <c r="S7055" s="6"/>
      <c r="T7055" s="6"/>
      <c r="U7055" s="6"/>
      <c r="V7055" s="6"/>
    </row>
    <row r="7056" spans="1:22" ht="31.5" x14ac:dyDescent="0.25">
      <c r="A7056" s="64" t="s">
        <v>590</v>
      </c>
      <c r="J7056" s="6">
        <v>6</v>
      </c>
      <c r="K7056" s="6"/>
      <c r="L7056" s="6"/>
      <c r="M7056" s="6"/>
      <c r="N7056" s="6"/>
      <c r="O7056" s="6"/>
      <c r="P7056" s="6"/>
      <c r="Q7056" s="6"/>
      <c r="R7056" s="6"/>
      <c r="S7056" s="6"/>
      <c r="T7056" s="6"/>
      <c r="U7056" s="6"/>
      <c r="V7056" s="6"/>
    </row>
    <row r="7057" spans="1:22" x14ac:dyDescent="0.25">
      <c r="A7057" s="79"/>
      <c r="J7057" s="6">
        <v>7</v>
      </c>
      <c r="K7057" s="6"/>
      <c r="L7057" s="6"/>
      <c r="M7057" s="6"/>
      <c r="N7057" s="6"/>
      <c r="O7057" s="6"/>
      <c r="P7057" s="6"/>
      <c r="Q7057" s="6"/>
      <c r="R7057" s="6"/>
      <c r="S7057" s="6"/>
      <c r="T7057" s="6"/>
      <c r="U7057" s="6"/>
      <c r="V7057" s="6"/>
    </row>
    <row r="7058" spans="1:22" ht="25.5" x14ac:dyDescent="0.25">
      <c r="A7058" s="81" t="s">
        <v>595</v>
      </c>
      <c r="J7058" s="6">
        <v>8</v>
      </c>
      <c r="K7058" s="6"/>
      <c r="L7058" s="6"/>
      <c r="M7058" s="6"/>
      <c r="N7058" s="6"/>
      <c r="O7058" s="6"/>
      <c r="P7058" s="6"/>
      <c r="Q7058" s="6"/>
      <c r="R7058" s="6"/>
      <c r="S7058" s="6"/>
      <c r="T7058" s="6"/>
      <c r="U7058" s="6"/>
      <c r="V7058" s="6"/>
    </row>
    <row r="7059" spans="1:22" x14ac:dyDescent="0.25">
      <c r="A7059" s="81"/>
      <c r="J7059" s="6">
        <v>9</v>
      </c>
      <c r="K7059" s="6"/>
      <c r="L7059" s="6"/>
      <c r="M7059" s="6"/>
      <c r="N7059" s="6"/>
      <c r="O7059" s="6"/>
      <c r="P7059" s="6"/>
      <c r="Q7059" s="6"/>
      <c r="R7059" s="6"/>
      <c r="S7059" s="6"/>
      <c r="T7059" s="6"/>
      <c r="U7059" s="6"/>
      <c r="V7059" s="6"/>
    </row>
    <row r="7060" spans="1:22" x14ac:dyDescent="0.25">
      <c r="A7060" s="65"/>
      <c r="J7060" s="6">
        <v>10</v>
      </c>
      <c r="K7060" s="6"/>
      <c r="L7060" s="6"/>
      <c r="M7060" s="6"/>
      <c r="N7060" s="6"/>
      <c r="O7060" s="6"/>
      <c r="P7060" s="6"/>
      <c r="Q7060" s="6"/>
      <c r="R7060" s="6"/>
      <c r="S7060" s="6"/>
      <c r="T7060" s="6"/>
      <c r="U7060" s="6"/>
      <c r="V7060" s="6"/>
    </row>
    <row r="7061" spans="1:22" x14ac:dyDescent="0.25">
      <c r="A7061" s="65"/>
      <c r="J7061" s="6">
        <v>11</v>
      </c>
      <c r="K7061" s="6"/>
      <c r="L7061" s="6"/>
      <c r="M7061" s="6"/>
      <c r="N7061" s="6"/>
      <c r="O7061" s="6"/>
      <c r="P7061" s="6"/>
      <c r="Q7061" s="6"/>
      <c r="R7061" s="6"/>
      <c r="S7061" s="6"/>
      <c r="T7061" s="6"/>
      <c r="U7061" s="6"/>
      <c r="V7061" s="6"/>
    </row>
    <row r="7062" spans="1:22" x14ac:dyDescent="0.25">
      <c r="A7062" s="79"/>
      <c r="J7062" s="6">
        <v>12</v>
      </c>
      <c r="K7062" s="6"/>
      <c r="L7062" s="6"/>
      <c r="M7062" s="6"/>
      <c r="N7062" s="6"/>
      <c r="O7062" s="6"/>
      <c r="P7062" s="6"/>
      <c r="Q7062" s="6"/>
      <c r="R7062" s="6"/>
      <c r="S7062" s="6"/>
      <c r="T7062" s="6"/>
      <c r="U7062" s="6"/>
      <c r="V7062" s="6"/>
    </row>
    <row r="7063" spans="1:22" x14ac:dyDescent="0.25">
      <c r="A7063" s="79"/>
      <c r="J7063" s="6">
        <v>13</v>
      </c>
      <c r="K7063" s="6"/>
      <c r="L7063" s="6"/>
      <c r="M7063" s="6"/>
      <c r="N7063" s="6"/>
      <c r="O7063" s="6"/>
      <c r="P7063" s="6"/>
      <c r="Q7063" s="6"/>
      <c r="R7063" s="6"/>
      <c r="S7063" s="6"/>
      <c r="T7063" s="6"/>
      <c r="U7063" s="6"/>
      <c r="V7063" s="6"/>
    </row>
    <row r="7064" spans="1:22" x14ac:dyDescent="0.25">
      <c r="J7064" s="6">
        <v>14</v>
      </c>
      <c r="K7064" s="6"/>
      <c r="L7064" s="6"/>
      <c r="M7064" s="6"/>
      <c r="N7064" s="6"/>
      <c r="O7064" s="6"/>
      <c r="P7064" s="6"/>
      <c r="Q7064" s="6"/>
      <c r="R7064" s="6"/>
      <c r="S7064" s="6"/>
      <c r="T7064" s="6"/>
      <c r="U7064" s="6"/>
      <c r="V7064" s="6"/>
    </row>
    <row r="7065" spans="1:22" x14ac:dyDescent="0.25">
      <c r="A7065" s="80"/>
      <c r="J7065" s="6">
        <v>15</v>
      </c>
      <c r="K7065" s="6"/>
      <c r="L7065" s="6"/>
      <c r="M7065" s="6"/>
      <c r="N7065" s="6"/>
      <c r="O7065" s="6"/>
      <c r="P7065" s="6"/>
      <c r="Q7065" s="6"/>
      <c r="R7065" s="6"/>
      <c r="S7065" s="6"/>
      <c r="T7065" s="6"/>
      <c r="U7065" s="6"/>
      <c r="V7065" s="6"/>
    </row>
    <row r="7066" spans="1:22" ht="31.5" x14ac:dyDescent="0.25">
      <c r="A7066" s="64" t="s">
        <v>590</v>
      </c>
      <c r="J7066" s="6">
        <v>16</v>
      </c>
      <c r="K7066" s="6"/>
      <c r="L7066" s="6"/>
      <c r="M7066" s="6"/>
      <c r="N7066" s="6"/>
      <c r="O7066" s="6"/>
      <c r="P7066" s="6"/>
      <c r="Q7066" s="6"/>
      <c r="R7066" s="6"/>
      <c r="S7066" s="6"/>
      <c r="T7066" s="6"/>
      <c r="U7066" s="6"/>
      <c r="V7066" s="6"/>
    </row>
    <row r="7067" spans="1:22" x14ac:dyDescent="0.25">
      <c r="A7067" s="79"/>
      <c r="J7067" s="6">
        <v>17</v>
      </c>
      <c r="K7067" s="6"/>
      <c r="L7067" s="6"/>
      <c r="M7067" s="6"/>
      <c r="N7067" s="6"/>
      <c r="O7067" s="6"/>
      <c r="P7067" s="6"/>
      <c r="Q7067" s="6"/>
      <c r="R7067" s="6"/>
      <c r="S7067" s="6"/>
      <c r="T7067" s="6"/>
      <c r="U7067" s="6"/>
      <c r="V7067" s="6"/>
    </row>
    <row r="7068" spans="1:22" ht="25.5" x14ac:dyDescent="0.25">
      <c r="A7068" s="81" t="s">
        <v>595</v>
      </c>
      <c r="J7068" s="6">
        <v>18</v>
      </c>
      <c r="K7068" s="6"/>
      <c r="L7068" s="6"/>
      <c r="M7068" s="6"/>
      <c r="N7068" s="6"/>
      <c r="O7068" s="6"/>
      <c r="P7068" s="6"/>
      <c r="Q7068" s="6"/>
      <c r="R7068" s="6"/>
      <c r="S7068" s="6"/>
      <c r="T7068" s="6"/>
      <c r="U7068" s="6"/>
      <c r="V7068" s="6"/>
    </row>
    <row r="7069" spans="1:22" x14ac:dyDescent="0.25">
      <c r="A7069" s="81"/>
      <c r="J7069" s="6">
        <v>19</v>
      </c>
      <c r="K7069" s="6"/>
      <c r="L7069" s="6"/>
      <c r="M7069" s="6"/>
      <c r="N7069" s="6"/>
      <c r="O7069" s="6"/>
      <c r="P7069" s="6"/>
      <c r="Q7069" s="6"/>
      <c r="R7069" s="6"/>
      <c r="S7069" s="6"/>
      <c r="T7069" s="6"/>
      <c r="U7069" s="6"/>
      <c r="V7069" s="6"/>
    </row>
    <row r="7070" spans="1:22" ht="89.25" x14ac:dyDescent="0.25">
      <c r="A7070" s="81" t="s">
        <v>997</v>
      </c>
      <c r="J7070" s="6">
        <v>20</v>
      </c>
      <c r="K7070" s="6"/>
      <c r="L7070" s="6"/>
      <c r="M7070" s="6"/>
      <c r="N7070" s="6"/>
      <c r="O7070" s="6"/>
      <c r="P7070" s="6"/>
      <c r="Q7070" s="6"/>
      <c r="R7070" s="6"/>
      <c r="S7070" s="6"/>
      <c r="T7070" s="6"/>
      <c r="U7070" s="6"/>
      <c r="V7070" s="6"/>
    </row>
    <row r="7071" spans="1:22" x14ac:dyDescent="0.25">
      <c r="A7071" s="65"/>
      <c r="J7071" s="6">
        <v>21</v>
      </c>
      <c r="K7071" s="6"/>
      <c r="L7071" s="6"/>
      <c r="M7071" s="6"/>
      <c r="N7071" s="6"/>
      <c r="O7071" s="6"/>
      <c r="P7071" s="6"/>
      <c r="Q7071" s="6"/>
      <c r="R7071" s="6"/>
      <c r="S7071" s="6"/>
      <c r="T7071" s="6"/>
      <c r="U7071" s="6"/>
      <c r="V7071" s="6"/>
    </row>
    <row r="7072" spans="1:22" x14ac:dyDescent="0.25">
      <c r="A7072" s="65"/>
      <c r="J7072" s="6">
        <v>22</v>
      </c>
      <c r="K7072" s="6"/>
      <c r="L7072" s="6"/>
      <c r="M7072" s="6"/>
      <c r="N7072" s="6"/>
      <c r="O7072" s="6"/>
      <c r="P7072" s="6"/>
      <c r="Q7072" s="6"/>
      <c r="R7072" s="6"/>
      <c r="S7072" s="6"/>
      <c r="T7072" s="6"/>
      <c r="U7072" s="6"/>
      <c r="V7072" s="6"/>
    </row>
    <row r="7073" spans="1:23" ht="140.25" x14ac:dyDescent="0.25">
      <c r="A7073" s="96" t="s">
        <v>624</v>
      </c>
      <c r="B7073" s="97" t="s">
        <v>625</v>
      </c>
      <c r="J7073" s="6">
        <v>23</v>
      </c>
      <c r="K7073" s="6"/>
      <c r="L7073" s="6"/>
      <c r="M7073" s="6"/>
      <c r="N7073" s="6"/>
      <c r="O7073" s="6"/>
      <c r="P7073" s="6"/>
      <c r="Q7073" s="6"/>
      <c r="R7073" s="6"/>
      <c r="S7073" s="6"/>
      <c r="T7073" s="6"/>
      <c r="U7073" s="6"/>
      <c r="V7073" s="6"/>
    </row>
    <row r="7074" spans="1:23" ht="15.75" thickBot="1" x14ac:dyDescent="0.3">
      <c r="A7074" s="65"/>
      <c r="J7074" s="6">
        <v>24</v>
      </c>
      <c r="K7074" s="6"/>
      <c r="L7074" s="6"/>
      <c r="M7074" s="6"/>
      <c r="N7074" s="6"/>
      <c r="O7074" s="6"/>
      <c r="P7074" s="6"/>
      <c r="Q7074" s="6"/>
      <c r="R7074" s="6"/>
      <c r="S7074" s="6"/>
      <c r="T7074" s="6"/>
      <c r="U7074" s="6"/>
      <c r="V7074" s="6"/>
    </row>
    <row r="7075" spans="1:23" ht="15.75" thickBot="1" x14ac:dyDescent="0.3">
      <c r="A7075" s="88" t="s">
        <v>626</v>
      </c>
      <c r="B7075" s="89">
        <v>0.05</v>
      </c>
      <c r="J7075" s="6">
        <v>25</v>
      </c>
      <c r="K7075" s="6"/>
      <c r="L7075" s="6"/>
      <c r="M7075" s="6"/>
      <c r="N7075" s="6"/>
      <c r="O7075" s="6"/>
      <c r="P7075" s="6"/>
      <c r="Q7075" s="6"/>
      <c r="R7075" s="6"/>
      <c r="S7075" s="6"/>
      <c r="T7075" s="6"/>
      <c r="U7075" s="6"/>
      <c r="V7075" s="6"/>
    </row>
    <row r="7076" spans="1:23" ht="39" thickBot="1" x14ac:dyDescent="0.3">
      <c r="A7076" s="110" t="s">
        <v>627</v>
      </c>
      <c r="B7076" s="74">
        <v>18</v>
      </c>
      <c r="J7076" s="6">
        <v>26</v>
      </c>
      <c r="K7076" s="6"/>
      <c r="L7076" s="6"/>
      <c r="M7076" s="6"/>
      <c r="N7076" s="6"/>
      <c r="O7076" s="6"/>
      <c r="P7076" s="6"/>
      <c r="Q7076" s="6"/>
      <c r="R7076" s="6"/>
      <c r="S7076" s="6"/>
      <c r="T7076" s="6"/>
      <c r="U7076" s="6"/>
      <c r="V7076" s="6"/>
    </row>
    <row r="7077" spans="1:23" ht="39" thickBot="1" x14ac:dyDescent="0.3">
      <c r="A7077" s="110" t="s">
        <v>628</v>
      </c>
      <c r="B7077" s="74">
        <v>3.39E-4</v>
      </c>
      <c r="J7077" s="6">
        <v>27</v>
      </c>
      <c r="K7077" s="6"/>
      <c r="L7077" s="6"/>
      <c r="M7077" s="6"/>
      <c r="N7077" s="6"/>
      <c r="O7077" s="6"/>
      <c r="P7077" s="6"/>
      <c r="Q7077" s="6"/>
      <c r="R7077" s="6"/>
      <c r="S7077" s="6"/>
      <c r="T7077" s="6"/>
      <c r="U7077" s="6"/>
      <c r="V7077" s="6"/>
    </row>
    <row r="7078" spans="1:23" ht="64.5" thickBot="1" x14ac:dyDescent="0.3">
      <c r="A7078" s="110" t="s">
        <v>629</v>
      </c>
      <c r="B7078" s="74">
        <v>2.97105</v>
      </c>
      <c r="J7078" s="6">
        <v>28</v>
      </c>
      <c r="K7078" s="6"/>
      <c r="L7078" s="6"/>
      <c r="M7078" s="6"/>
      <c r="N7078" s="6"/>
      <c r="O7078" s="6"/>
      <c r="P7078" s="6"/>
      <c r="Q7078" s="6"/>
      <c r="R7078" s="6"/>
      <c r="S7078" s="6"/>
      <c r="T7078" s="6"/>
      <c r="U7078" s="6"/>
      <c r="V7078" s="6"/>
    </row>
    <row r="7079" spans="1:23" ht="38.25" x14ac:dyDescent="0.25">
      <c r="A7079" s="109" t="s">
        <v>630</v>
      </c>
      <c r="B7079" s="78">
        <v>1.37E-2</v>
      </c>
      <c r="J7079" s="6">
        <v>29</v>
      </c>
      <c r="K7079" s="6"/>
      <c r="L7079" s="6"/>
      <c r="M7079" s="6"/>
      <c r="N7079" s="6"/>
      <c r="O7079" s="6"/>
      <c r="P7079" s="6"/>
      <c r="Q7079" s="6"/>
      <c r="R7079" s="6"/>
      <c r="S7079" s="6"/>
      <c r="T7079" s="6"/>
      <c r="U7079" s="6"/>
      <c r="V7079" s="6"/>
    </row>
    <row r="7080" spans="1:23" ht="15.75" thickBot="1" x14ac:dyDescent="0.3">
      <c r="A7080" s="65"/>
      <c r="J7080" s="6">
        <v>30</v>
      </c>
      <c r="K7080" s="6"/>
      <c r="L7080" s="6"/>
      <c r="M7080" s="6"/>
      <c r="N7080" s="6"/>
      <c r="O7080" s="6"/>
      <c r="P7080" s="6"/>
      <c r="Q7080" s="6"/>
      <c r="R7080" s="6"/>
      <c r="S7080" s="6"/>
      <c r="T7080" s="6"/>
      <c r="U7080" s="6"/>
      <c r="V7080" s="6"/>
    </row>
    <row r="7081" spans="1:23" x14ac:dyDescent="0.25">
      <c r="A7081" s="254" t="s">
        <v>631</v>
      </c>
      <c r="B7081" s="255"/>
      <c r="C7081" s="255"/>
      <c r="D7081" s="255"/>
      <c r="J7081" s="6">
        <v>31</v>
      </c>
      <c r="K7081" s="6"/>
      <c r="L7081" s="6"/>
      <c r="M7081" s="6"/>
      <c r="N7081" s="6"/>
      <c r="O7081" s="6"/>
      <c r="P7081" s="6"/>
      <c r="Q7081" s="6"/>
      <c r="R7081" s="6"/>
      <c r="S7081" s="6"/>
      <c r="T7081" s="6"/>
      <c r="U7081" s="6"/>
      <c r="V7081" s="6"/>
    </row>
    <row r="7082" spans="1:23" x14ac:dyDescent="0.25">
      <c r="A7082" s="262" t="s">
        <v>632</v>
      </c>
      <c r="B7082" s="263"/>
      <c r="C7082" s="263"/>
      <c r="D7082" s="263"/>
      <c r="J7082" s="6">
        <v>32</v>
      </c>
      <c r="K7082" s="6"/>
      <c r="L7082" s="6"/>
      <c r="M7082" s="6"/>
      <c r="N7082" s="6"/>
      <c r="O7082" s="6"/>
      <c r="P7082" s="6"/>
      <c r="Q7082" s="6"/>
      <c r="R7082" s="6"/>
      <c r="S7082" s="6"/>
      <c r="T7082" s="6"/>
      <c r="U7082" s="6"/>
      <c r="V7082" s="6"/>
    </row>
    <row r="7083" spans="1:23" ht="15.75" thickBot="1" x14ac:dyDescent="0.3">
      <c r="A7083" s="256" t="s">
        <v>633</v>
      </c>
      <c r="B7083" s="257"/>
      <c r="C7083" s="257"/>
      <c r="D7083" s="257"/>
      <c r="J7083" s="6">
        <v>33</v>
      </c>
      <c r="K7083" s="6"/>
      <c r="L7083" s="6"/>
      <c r="M7083" s="6"/>
      <c r="N7083" s="6"/>
      <c r="O7083" s="6"/>
      <c r="P7083" s="6"/>
      <c r="Q7083" s="6"/>
      <c r="R7083" s="6"/>
      <c r="S7083" s="6"/>
      <c r="T7083" s="6"/>
      <c r="U7083" s="6"/>
      <c r="V7083" s="6"/>
    </row>
    <row r="7084" spans="1:23" ht="27" thickBot="1" x14ac:dyDescent="0.3">
      <c r="A7084" s="98" t="s">
        <v>634</v>
      </c>
      <c r="B7084" s="83" t="s">
        <v>635</v>
      </c>
      <c r="C7084" s="83" t="s">
        <v>566</v>
      </c>
      <c r="D7084" s="85" t="s">
        <v>592</v>
      </c>
      <c r="K7084" s="121" t="s">
        <v>1123</v>
      </c>
      <c r="L7084" s="121" t="s">
        <v>1124</v>
      </c>
      <c r="M7084" s="121" t="str">
        <f>A7070</f>
        <v>Prueba del rango estudentizado de Tukey (HSD) para P1Fr1</v>
      </c>
      <c r="N7084" s="120"/>
      <c r="S7084" s="122" t="str">
        <f>K7084</f>
        <v>Factor</v>
      </c>
      <c r="T7084" s="122" t="str">
        <f>L7084</f>
        <v>Nivel</v>
      </c>
      <c r="U7084" s="114"/>
      <c r="V7084" s="123"/>
      <c r="W7084" s="6"/>
    </row>
    <row r="7085" spans="1:23" ht="16.5" thickBot="1" x14ac:dyDescent="0.3">
      <c r="A7085" s="99" t="s">
        <v>592</v>
      </c>
      <c r="B7085" s="68">
        <v>0.144375</v>
      </c>
      <c r="C7085" s="68">
        <v>16</v>
      </c>
      <c r="D7085" s="86" t="s">
        <v>45</v>
      </c>
      <c r="J7085" s="6"/>
      <c r="K7085" s="228" t="s">
        <v>1125</v>
      </c>
      <c r="L7085" s="124" t="str">
        <f>D7085</f>
        <v>Con</v>
      </c>
      <c r="M7085" s="125">
        <f>B7085</f>
        <v>0.144375</v>
      </c>
      <c r="N7085" s="125" t="str">
        <f>A7085</f>
        <v>A</v>
      </c>
      <c r="S7085" s="230" t="str">
        <f>K7085</f>
        <v>Enmienda (A)</v>
      </c>
      <c r="T7085" s="126" t="str">
        <f>L7085</f>
        <v>Con</v>
      </c>
      <c r="U7085" s="127">
        <f>M7085</f>
        <v>0.144375</v>
      </c>
      <c r="V7085" s="128" t="str">
        <f>N7085</f>
        <v>A</v>
      </c>
      <c r="W7085" s="6"/>
    </row>
    <row r="7086" spans="1:23" ht="16.5" thickBot="1" x14ac:dyDescent="0.3">
      <c r="A7086" s="99"/>
      <c r="B7086" s="68"/>
      <c r="C7086" s="68"/>
      <c r="D7086" s="86"/>
      <c r="J7086" s="6"/>
      <c r="K7086" s="229"/>
      <c r="L7086" s="124" t="str">
        <f>D7087</f>
        <v>Sin</v>
      </c>
      <c r="M7086" s="125">
        <f>B7087</f>
        <v>0.125</v>
      </c>
      <c r="N7086" s="125" t="str">
        <f>A7087</f>
        <v>B</v>
      </c>
      <c r="S7086" s="227"/>
      <c r="T7086" s="129" t="str">
        <f>L7086</f>
        <v>Sin</v>
      </c>
      <c r="U7086" s="130">
        <f>M7086</f>
        <v>0.125</v>
      </c>
      <c r="V7086" s="131" t="str">
        <f>N7086</f>
        <v>B</v>
      </c>
      <c r="W7086" s="6"/>
    </row>
    <row r="7087" spans="1:23" x14ac:dyDescent="0.25">
      <c r="A7087" s="100" t="s">
        <v>593</v>
      </c>
      <c r="B7087" s="77">
        <v>0.125</v>
      </c>
      <c r="C7087" s="77">
        <v>16</v>
      </c>
      <c r="D7087" s="87" t="s">
        <v>47</v>
      </c>
      <c r="J7087" s="6">
        <v>1</v>
      </c>
      <c r="K7087" s="6"/>
      <c r="L7087" s="6"/>
      <c r="M7087" s="6"/>
      <c r="N7087" s="6"/>
      <c r="O7087" s="6"/>
      <c r="P7087" s="6"/>
      <c r="Q7087" s="6"/>
      <c r="R7087" s="6"/>
      <c r="S7087" s="6"/>
      <c r="T7087" s="6"/>
      <c r="U7087" s="6"/>
      <c r="V7087" s="6"/>
      <c r="W7087" s="6"/>
    </row>
    <row r="7088" spans="1:23" x14ac:dyDescent="0.25">
      <c r="A7088" s="79"/>
      <c r="J7088" s="6">
        <v>2</v>
      </c>
      <c r="K7088" s="6"/>
      <c r="L7088" s="6"/>
      <c r="M7088" s="6"/>
      <c r="N7088" s="6"/>
      <c r="O7088" s="6"/>
      <c r="P7088" s="6"/>
      <c r="Q7088" s="6"/>
      <c r="R7088" s="6"/>
      <c r="S7088" s="6"/>
      <c r="T7088" s="6"/>
      <c r="U7088" s="6"/>
      <c r="V7088" s="6"/>
      <c r="W7088" s="6"/>
    </row>
    <row r="7089" spans="1:23" x14ac:dyDescent="0.25">
      <c r="A7089" s="79"/>
      <c r="J7089" s="6">
        <v>3</v>
      </c>
      <c r="K7089" s="6"/>
      <c r="L7089" s="6"/>
      <c r="M7089" s="6"/>
      <c r="N7089" s="6"/>
      <c r="O7089" s="6"/>
      <c r="P7089" s="6"/>
      <c r="Q7089" s="6"/>
      <c r="R7089" s="6"/>
      <c r="S7089" s="6"/>
      <c r="T7089" s="6"/>
      <c r="U7089" s="6"/>
      <c r="V7089" s="6"/>
      <c r="W7089" s="6"/>
    </row>
    <row r="7090" spans="1:23" x14ac:dyDescent="0.25">
      <c r="J7090" s="6">
        <v>4</v>
      </c>
      <c r="K7090" s="6"/>
      <c r="L7090" s="6"/>
      <c r="M7090" s="6"/>
      <c r="N7090" s="6"/>
      <c r="O7090" s="6"/>
      <c r="P7090" s="6"/>
      <c r="Q7090" s="6"/>
      <c r="R7090" s="6"/>
      <c r="S7090" s="6"/>
      <c r="T7090" s="6"/>
      <c r="U7090" s="6"/>
      <c r="V7090" s="6"/>
      <c r="W7090" s="6"/>
    </row>
    <row r="7091" spans="1:23" x14ac:dyDescent="0.25">
      <c r="A7091" s="80"/>
      <c r="J7091" s="6">
        <v>5</v>
      </c>
      <c r="K7091" s="6"/>
      <c r="L7091" s="6"/>
      <c r="M7091" s="6"/>
      <c r="N7091" s="6"/>
      <c r="O7091" s="6"/>
      <c r="P7091" s="6"/>
      <c r="Q7091" s="6"/>
      <c r="R7091" s="6"/>
      <c r="S7091" s="6"/>
      <c r="T7091" s="6"/>
      <c r="U7091" s="6"/>
      <c r="V7091" s="6"/>
      <c r="W7091" s="6"/>
    </row>
    <row r="7092" spans="1:23" ht="31.5" x14ac:dyDescent="0.25">
      <c r="A7092" s="64" t="s">
        <v>590</v>
      </c>
      <c r="J7092" s="6">
        <v>6</v>
      </c>
      <c r="K7092" s="6"/>
      <c r="L7092" s="6"/>
      <c r="M7092" s="6"/>
      <c r="N7092" s="6"/>
      <c r="O7092" s="6"/>
      <c r="P7092" s="6"/>
      <c r="Q7092" s="6"/>
      <c r="R7092" s="6"/>
      <c r="S7092" s="6"/>
      <c r="T7092" s="6"/>
      <c r="U7092" s="6"/>
      <c r="V7092" s="6"/>
      <c r="W7092" s="6"/>
    </row>
    <row r="7093" spans="1:23" x14ac:dyDescent="0.25">
      <c r="A7093" s="79"/>
      <c r="J7093" s="6">
        <v>7</v>
      </c>
      <c r="K7093" s="6"/>
      <c r="L7093" s="6"/>
      <c r="M7093" s="6"/>
      <c r="N7093" s="6"/>
      <c r="O7093" s="6"/>
      <c r="P7093" s="6"/>
      <c r="Q7093" s="6"/>
      <c r="R7093" s="6"/>
      <c r="S7093" s="6"/>
      <c r="T7093" s="6"/>
      <c r="U7093" s="6"/>
      <c r="V7093" s="6"/>
      <c r="W7093" s="6"/>
    </row>
    <row r="7094" spans="1:23" ht="25.5" x14ac:dyDescent="0.25">
      <c r="A7094" s="81" t="s">
        <v>595</v>
      </c>
      <c r="J7094" s="6">
        <v>8</v>
      </c>
      <c r="K7094" s="6"/>
      <c r="L7094" s="6"/>
      <c r="M7094" s="6"/>
      <c r="N7094" s="6"/>
      <c r="O7094" s="6"/>
      <c r="P7094" s="6"/>
      <c r="Q7094" s="6"/>
      <c r="R7094" s="6"/>
      <c r="S7094" s="6"/>
      <c r="T7094" s="6"/>
      <c r="U7094" s="6"/>
      <c r="V7094" s="6"/>
      <c r="W7094" s="6"/>
    </row>
    <row r="7095" spans="1:23" x14ac:dyDescent="0.25">
      <c r="A7095" s="81"/>
      <c r="J7095" s="6">
        <v>9</v>
      </c>
      <c r="K7095" s="6"/>
      <c r="L7095" s="6"/>
      <c r="M7095" s="6"/>
      <c r="N7095" s="6"/>
      <c r="O7095" s="6"/>
      <c r="P7095" s="6"/>
      <c r="Q7095" s="6"/>
      <c r="R7095" s="6"/>
      <c r="S7095" s="6"/>
      <c r="T7095" s="6"/>
      <c r="U7095" s="6"/>
      <c r="V7095" s="6"/>
      <c r="W7095" s="6"/>
    </row>
    <row r="7096" spans="1:23" x14ac:dyDescent="0.25">
      <c r="A7096" s="65"/>
      <c r="J7096" s="6">
        <v>10</v>
      </c>
      <c r="K7096" s="6"/>
      <c r="L7096" s="6"/>
      <c r="M7096" s="6"/>
      <c r="N7096" s="6"/>
      <c r="O7096" s="6"/>
      <c r="P7096" s="6"/>
      <c r="Q7096" s="6"/>
      <c r="R7096" s="6"/>
      <c r="S7096" s="6"/>
      <c r="T7096" s="6"/>
      <c r="U7096" s="6"/>
      <c r="V7096" s="6"/>
      <c r="W7096" s="6"/>
    </row>
    <row r="7097" spans="1:23" x14ac:dyDescent="0.25">
      <c r="A7097" s="65"/>
      <c r="J7097" s="6">
        <v>11</v>
      </c>
      <c r="K7097" s="6"/>
      <c r="L7097" s="6"/>
      <c r="M7097" s="6"/>
      <c r="N7097" s="6"/>
      <c r="O7097" s="6"/>
      <c r="P7097" s="6"/>
      <c r="Q7097" s="6"/>
      <c r="R7097" s="6"/>
      <c r="S7097" s="6"/>
      <c r="T7097" s="6"/>
      <c r="U7097" s="6"/>
      <c r="V7097" s="6"/>
      <c r="W7097" s="6"/>
    </row>
    <row r="7098" spans="1:23" x14ac:dyDescent="0.25">
      <c r="A7098" s="79"/>
      <c r="J7098" s="6">
        <v>12</v>
      </c>
      <c r="K7098" s="6"/>
      <c r="L7098" s="6"/>
      <c r="M7098" s="6"/>
      <c r="N7098" s="6"/>
      <c r="O7098" s="6"/>
      <c r="P7098" s="6"/>
      <c r="Q7098" s="6"/>
      <c r="R7098" s="6"/>
      <c r="S7098" s="6"/>
      <c r="T7098" s="6"/>
      <c r="U7098" s="6"/>
      <c r="V7098" s="6"/>
      <c r="W7098" s="6"/>
    </row>
    <row r="7099" spans="1:23" x14ac:dyDescent="0.25">
      <c r="A7099" s="79"/>
      <c r="J7099" s="6">
        <v>13</v>
      </c>
      <c r="K7099" s="6"/>
      <c r="L7099" s="6"/>
      <c r="M7099" s="6"/>
      <c r="N7099" s="6"/>
      <c r="O7099" s="6"/>
      <c r="P7099" s="6"/>
      <c r="Q7099" s="6"/>
      <c r="R7099" s="6"/>
      <c r="S7099" s="6"/>
      <c r="T7099" s="6"/>
      <c r="U7099" s="6"/>
      <c r="V7099" s="6"/>
      <c r="W7099" s="6"/>
    </row>
    <row r="7100" spans="1:23" x14ac:dyDescent="0.25">
      <c r="J7100" s="6">
        <v>14</v>
      </c>
      <c r="K7100" s="6"/>
      <c r="L7100" s="6"/>
      <c r="M7100" s="6"/>
      <c r="N7100" s="6"/>
      <c r="O7100" s="6"/>
      <c r="P7100" s="6"/>
      <c r="Q7100" s="6"/>
      <c r="R7100" s="6"/>
      <c r="S7100" s="6"/>
      <c r="T7100" s="6"/>
      <c r="U7100" s="6"/>
      <c r="V7100" s="6"/>
      <c r="W7100" s="6"/>
    </row>
    <row r="7101" spans="1:23" x14ac:dyDescent="0.25">
      <c r="A7101" s="80"/>
      <c r="J7101" s="6">
        <v>15</v>
      </c>
      <c r="K7101" s="6"/>
      <c r="L7101" s="6"/>
      <c r="M7101" s="6"/>
      <c r="N7101" s="6"/>
      <c r="O7101" s="6"/>
      <c r="P7101" s="6"/>
      <c r="Q7101" s="6"/>
      <c r="R7101" s="6"/>
      <c r="S7101" s="6"/>
      <c r="T7101" s="6"/>
      <c r="U7101" s="6"/>
      <c r="V7101" s="6"/>
      <c r="W7101" s="6"/>
    </row>
    <row r="7102" spans="1:23" ht="31.5" x14ac:dyDescent="0.25">
      <c r="A7102" s="64" t="s">
        <v>590</v>
      </c>
      <c r="J7102" s="6">
        <v>16</v>
      </c>
      <c r="K7102" s="6"/>
      <c r="L7102" s="6"/>
      <c r="M7102" s="6"/>
      <c r="N7102" s="6"/>
      <c r="O7102" s="6"/>
      <c r="P7102" s="6"/>
      <c r="Q7102" s="6"/>
      <c r="R7102" s="6"/>
      <c r="S7102" s="6"/>
      <c r="T7102" s="6"/>
      <c r="U7102" s="6"/>
      <c r="V7102" s="6"/>
      <c r="W7102" s="6"/>
    </row>
    <row r="7103" spans="1:23" x14ac:dyDescent="0.25">
      <c r="A7103" s="79"/>
      <c r="J7103" s="6">
        <v>17</v>
      </c>
      <c r="K7103" s="6"/>
      <c r="L7103" s="6"/>
      <c r="M7103" s="6"/>
      <c r="N7103" s="6"/>
      <c r="O7103" s="6"/>
      <c r="P7103" s="6"/>
      <c r="Q7103" s="6"/>
      <c r="R7103" s="6"/>
      <c r="S7103" s="6"/>
      <c r="T7103" s="6"/>
      <c r="U7103" s="6"/>
      <c r="V7103" s="6"/>
      <c r="W7103" s="6"/>
    </row>
    <row r="7104" spans="1:23" ht="25.5" x14ac:dyDescent="0.25">
      <c r="A7104" s="81" t="s">
        <v>595</v>
      </c>
      <c r="J7104" s="6">
        <v>18</v>
      </c>
      <c r="K7104" s="6"/>
      <c r="L7104" s="6"/>
      <c r="M7104" s="6"/>
      <c r="N7104" s="6"/>
      <c r="O7104" s="6"/>
      <c r="P7104" s="6"/>
      <c r="Q7104" s="6"/>
      <c r="R7104" s="6"/>
      <c r="S7104" s="6"/>
      <c r="T7104" s="6"/>
      <c r="U7104" s="6"/>
      <c r="V7104" s="6"/>
      <c r="W7104" s="6"/>
    </row>
    <row r="7105" spans="1:23" x14ac:dyDescent="0.25">
      <c r="A7105" s="81"/>
      <c r="J7105" s="6">
        <v>19</v>
      </c>
      <c r="K7105" s="6"/>
      <c r="L7105" s="6"/>
      <c r="M7105" s="6"/>
      <c r="N7105" s="6"/>
      <c r="O7105" s="6"/>
      <c r="P7105" s="6"/>
      <c r="Q7105" s="6"/>
      <c r="R7105" s="6"/>
      <c r="S7105" s="6"/>
      <c r="T7105" s="6"/>
      <c r="U7105" s="6"/>
      <c r="V7105" s="6"/>
      <c r="W7105" s="6"/>
    </row>
    <row r="7106" spans="1:23" ht="89.25" x14ac:dyDescent="0.25">
      <c r="A7106" s="81" t="s">
        <v>998</v>
      </c>
      <c r="J7106" s="6">
        <v>20</v>
      </c>
      <c r="K7106" s="6"/>
      <c r="L7106" s="6"/>
      <c r="M7106" s="6"/>
      <c r="N7106" s="6"/>
      <c r="O7106" s="6"/>
      <c r="P7106" s="6"/>
      <c r="Q7106" s="6"/>
      <c r="R7106" s="6"/>
      <c r="S7106" s="6"/>
      <c r="T7106" s="6"/>
      <c r="U7106" s="6"/>
      <c r="V7106" s="6"/>
      <c r="W7106" s="6"/>
    </row>
    <row r="7107" spans="1:23" x14ac:dyDescent="0.25">
      <c r="A7107" s="65"/>
      <c r="J7107" s="6">
        <v>21</v>
      </c>
      <c r="K7107" s="6"/>
      <c r="L7107" s="6"/>
      <c r="M7107" s="6"/>
      <c r="N7107" s="6"/>
      <c r="O7107" s="6"/>
      <c r="P7107" s="6"/>
      <c r="Q7107" s="6"/>
      <c r="R7107" s="6"/>
      <c r="S7107" s="6"/>
      <c r="T7107" s="6"/>
      <c r="U7107" s="6"/>
      <c r="V7107" s="6"/>
      <c r="W7107" s="6"/>
    </row>
    <row r="7108" spans="1:23" x14ac:dyDescent="0.25">
      <c r="A7108" s="65"/>
      <c r="J7108" s="6">
        <v>22</v>
      </c>
      <c r="K7108" s="6"/>
      <c r="L7108" s="6"/>
      <c r="M7108" s="6"/>
      <c r="N7108" s="6"/>
      <c r="O7108" s="6"/>
      <c r="P7108" s="6"/>
      <c r="Q7108" s="6"/>
      <c r="R7108" s="6"/>
      <c r="S7108" s="6"/>
      <c r="T7108" s="6"/>
      <c r="U7108" s="6"/>
      <c r="V7108" s="6"/>
      <c r="W7108" s="6"/>
    </row>
    <row r="7109" spans="1:23" ht="140.25" x14ac:dyDescent="0.25">
      <c r="A7109" s="96" t="s">
        <v>624</v>
      </c>
      <c r="B7109" s="97" t="s">
        <v>625</v>
      </c>
      <c r="J7109" s="6">
        <v>23</v>
      </c>
      <c r="K7109" s="6"/>
      <c r="L7109" s="6"/>
      <c r="M7109" s="6"/>
      <c r="N7109" s="6"/>
      <c r="O7109" s="6"/>
      <c r="P7109" s="6"/>
      <c r="Q7109" s="6"/>
      <c r="R7109" s="6"/>
      <c r="S7109" s="6"/>
      <c r="T7109" s="6"/>
      <c r="U7109" s="6"/>
      <c r="V7109" s="6"/>
      <c r="W7109" s="6"/>
    </row>
    <row r="7110" spans="1:23" ht="15.75" thickBot="1" x14ac:dyDescent="0.3">
      <c r="A7110" s="65"/>
      <c r="J7110" s="6">
        <v>24</v>
      </c>
      <c r="K7110" s="6"/>
      <c r="L7110" s="6"/>
      <c r="M7110" s="6"/>
      <c r="N7110" s="6"/>
      <c r="O7110" s="6"/>
      <c r="P7110" s="6"/>
      <c r="Q7110" s="6"/>
      <c r="R7110" s="6"/>
      <c r="S7110" s="6"/>
      <c r="T7110" s="6"/>
      <c r="U7110" s="6"/>
      <c r="V7110" s="6"/>
      <c r="W7110" s="6"/>
    </row>
    <row r="7111" spans="1:23" ht="15.75" thickBot="1" x14ac:dyDescent="0.3">
      <c r="A7111" s="88" t="s">
        <v>626</v>
      </c>
      <c r="B7111" s="89">
        <v>0.05</v>
      </c>
      <c r="J7111" s="6">
        <v>25</v>
      </c>
      <c r="K7111" s="6"/>
      <c r="L7111" s="6"/>
      <c r="M7111" s="6"/>
      <c r="N7111" s="6"/>
      <c r="O7111" s="6"/>
      <c r="P7111" s="6"/>
      <c r="Q7111" s="6"/>
      <c r="R7111" s="6"/>
      <c r="S7111" s="6"/>
      <c r="T7111" s="6"/>
      <c r="U7111" s="6"/>
      <c r="V7111" s="6"/>
      <c r="W7111" s="6"/>
    </row>
    <row r="7112" spans="1:23" ht="39" thickBot="1" x14ac:dyDescent="0.3">
      <c r="A7112" s="110" t="s">
        <v>627</v>
      </c>
      <c r="B7112" s="74">
        <v>18</v>
      </c>
      <c r="J7112" s="6">
        <v>26</v>
      </c>
      <c r="K7112" s="6"/>
      <c r="L7112" s="6"/>
      <c r="M7112" s="6"/>
      <c r="N7112" s="6"/>
      <c r="O7112" s="6"/>
      <c r="P7112" s="6"/>
      <c r="Q7112" s="6"/>
      <c r="R7112" s="6"/>
      <c r="S7112" s="6"/>
      <c r="T7112" s="6"/>
      <c r="U7112" s="6"/>
      <c r="V7112" s="6"/>
      <c r="W7112" s="6"/>
    </row>
    <row r="7113" spans="1:23" ht="39" thickBot="1" x14ac:dyDescent="0.3">
      <c r="A7113" s="110" t="s">
        <v>628</v>
      </c>
      <c r="B7113" s="74">
        <v>6.2000000000000003E-5</v>
      </c>
      <c r="J7113" s="6">
        <v>27</v>
      </c>
      <c r="K7113" s="6"/>
      <c r="L7113" s="6"/>
      <c r="M7113" s="6"/>
      <c r="N7113" s="6"/>
      <c r="O7113" s="6"/>
      <c r="P7113" s="6"/>
      <c r="Q7113" s="6"/>
      <c r="R7113" s="6"/>
      <c r="S7113" s="6"/>
      <c r="T7113" s="6"/>
      <c r="U7113" s="6"/>
      <c r="V7113" s="6"/>
      <c r="W7113" s="6"/>
    </row>
    <row r="7114" spans="1:23" ht="64.5" thickBot="1" x14ac:dyDescent="0.3">
      <c r="A7114" s="110" t="s">
        <v>629</v>
      </c>
      <c r="B7114" s="74">
        <v>2.97105</v>
      </c>
      <c r="J7114" s="6">
        <v>28</v>
      </c>
      <c r="K7114" s="6"/>
      <c r="L7114" s="6"/>
      <c r="M7114" s="6"/>
      <c r="N7114" s="6"/>
      <c r="O7114" s="6"/>
      <c r="P7114" s="6"/>
      <c r="Q7114" s="6"/>
      <c r="R7114" s="6"/>
      <c r="S7114" s="6"/>
      <c r="T7114" s="6"/>
      <c r="U7114" s="6"/>
      <c r="V7114" s="6"/>
      <c r="W7114" s="6"/>
    </row>
    <row r="7115" spans="1:23" ht="38.25" x14ac:dyDescent="0.25">
      <c r="A7115" s="109" t="s">
        <v>630</v>
      </c>
      <c r="B7115" s="78">
        <v>5.7999999999999996E-3</v>
      </c>
      <c r="J7115" s="6">
        <v>29</v>
      </c>
      <c r="K7115" s="6"/>
      <c r="L7115" s="6"/>
      <c r="M7115" s="6"/>
      <c r="N7115" s="6"/>
      <c r="O7115" s="6"/>
      <c r="P7115" s="6"/>
      <c r="Q7115" s="6"/>
      <c r="R7115" s="6"/>
      <c r="S7115" s="6"/>
      <c r="T7115" s="6"/>
      <c r="U7115" s="6"/>
      <c r="V7115" s="6"/>
      <c r="W7115" s="6"/>
    </row>
    <row r="7116" spans="1:23" ht="15.75" thickBot="1" x14ac:dyDescent="0.3">
      <c r="A7116" s="65"/>
      <c r="J7116" s="6">
        <v>30</v>
      </c>
      <c r="K7116" s="6"/>
      <c r="L7116" s="6"/>
      <c r="M7116" s="6"/>
      <c r="N7116" s="6"/>
      <c r="O7116" s="6"/>
      <c r="P7116" s="6"/>
      <c r="Q7116" s="6"/>
      <c r="R7116" s="6"/>
      <c r="S7116" s="6"/>
      <c r="T7116" s="6"/>
      <c r="U7116" s="6"/>
      <c r="V7116" s="6"/>
      <c r="W7116" s="6"/>
    </row>
    <row r="7117" spans="1:23" x14ac:dyDescent="0.25">
      <c r="A7117" s="254" t="s">
        <v>631</v>
      </c>
      <c r="B7117" s="255"/>
      <c r="C7117" s="255"/>
      <c r="D7117" s="255"/>
      <c r="J7117" s="6">
        <v>31</v>
      </c>
      <c r="K7117" s="6"/>
      <c r="L7117" s="6"/>
      <c r="M7117" s="6"/>
      <c r="N7117" s="6"/>
      <c r="O7117" s="6"/>
      <c r="P7117" s="6"/>
      <c r="Q7117" s="6"/>
      <c r="R7117" s="6"/>
      <c r="S7117" s="6"/>
      <c r="T7117" s="6"/>
      <c r="U7117" s="6"/>
      <c r="V7117" s="6"/>
      <c r="W7117" s="6"/>
    </row>
    <row r="7118" spans="1:23" x14ac:dyDescent="0.25">
      <c r="A7118" s="262" t="s">
        <v>632</v>
      </c>
      <c r="B7118" s="263"/>
      <c r="C7118" s="263"/>
      <c r="D7118" s="263"/>
      <c r="J7118" s="6">
        <v>32</v>
      </c>
      <c r="K7118" s="6"/>
      <c r="L7118" s="6"/>
      <c r="M7118" s="6"/>
      <c r="N7118" s="6"/>
      <c r="O7118" s="6"/>
      <c r="P7118" s="6"/>
      <c r="Q7118" s="6"/>
      <c r="R7118" s="6"/>
      <c r="S7118" s="6"/>
      <c r="T7118" s="6"/>
      <c r="U7118" s="6"/>
      <c r="V7118" s="6"/>
      <c r="W7118" s="6"/>
    </row>
    <row r="7119" spans="1:23" ht="15.75" thickBot="1" x14ac:dyDescent="0.3">
      <c r="A7119" s="256" t="s">
        <v>633</v>
      </c>
      <c r="B7119" s="257"/>
      <c r="C7119" s="257"/>
      <c r="D7119" s="257"/>
      <c r="J7119" s="6">
        <v>33</v>
      </c>
      <c r="K7119" s="6"/>
      <c r="L7119" s="6"/>
      <c r="M7119" s="6"/>
      <c r="N7119" s="6"/>
      <c r="O7119" s="6"/>
      <c r="P7119" s="6"/>
      <c r="Q7119" s="6"/>
      <c r="R7119" s="6"/>
      <c r="S7119" s="6"/>
      <c r="T7119" s="6"/>
      <c r="U7119" s="6"/>
      <c r="V7119" s="6"/>
      <c r="W7119" s="6"/>
    </row>
    <row r="7120" spans="1:23" ht="27" thickBot="1" x14ac:dyDescent="0.3">
      <c r="A7120" s="98" t="s">
        <v>634</v>
      </c>
      <c r="B7120" s="83" t="s">
        <v>635</v>
      </c>
      <c r="C7120" s="83" t="s">
        <v>566</v>
      </c>
      <c r="D7120" s="85" t="s">
        <v>592</v>
      </c>
      <c r="K7120" s="121" t="s">
        <v>1123</v>
      </c>
      <c r="L7120" s="121" t="s">
        <v>1124</v>
      </c>
      <c r="M7120" s="121" t="str">
        <f>A7106</f>
        <v>Prueba del rango estudentizado de Tukey (HSD) para P1Fr2</v>
      </c>
      <c r="N7120" s="120"/>
      <c r="S7120" s="122" t="str">
        <f>K7120</f>
        <v>Factor</v>
      </c>
      <c r="T7120" s="122" t="str">
        <f>L7120</f>
        <v>Nivel</v>
      </c>
      <c r="U7120" s="114"/>
      <c r="V7120" s="123"/>
      <c r="W7120" s="6"/>
    </row>
    <row r="7121" spans="1:23" ht="16.5" thickBot="1" x14ac:dyDescent="0.3">
      <c r="A7121" s="99" t="s">
        <v>592</v>
      </c>
      <c r="B7121" s="68">
        <v>8.3125000000000004E-2</v>
      </c>
      <c r="C7121" s="68">
        <v>16</v>
      </c>
      <c r="D7121" s="86" t="s">
        <v>45</v>
      </c>
      <c r="J7121" s="6"/>
      <c r="K7121" s="228" t="s">
        <v>1125</v>
      </c>
      <c r="L7121" s="124" t="str">
        <f>D7121</f>
        <v>Con</v>
      </c>
      <c r="M7121" s="125">
        <f>B7121</f>
        <v>8.3125000000000004E-2</v>
      </c>
      <c r="N7121" s="125" t="str">
        <f>A7121</f>
        <v>A</v>
      </c>
      <c r="S7121" s="230" t="str">
        <f>K7121</f>
        <v>Enmienda (A)</v>
      </c>
      <c r="T7121" s="126" t="str">
        <f>L7121</f>
        <v>Con</v>
      </c>
      <c r="U7121" s="127">
        <f>M7121</f>
        <v>8.3125000000000004E-2</v>
      </c>
      <c r="V7121" s="128" t="str">
        <f>N7121</f>
        <v>A</v>
      </c>
      <c r="W7121" s="6"/>
    </row>
    <row r="7122" spans="1:23" ht="16.5" thickBot="1" x14ac:dyDescent="0.3">
      <c r="A7122" s="99" t="s">
        <v>592</v>
      </c>
      <c r="B7122" s="68"/>
      <c r="C7122" s="68"/>
      <c r="D7122" s="86"/>
      <c r="J7122" s="6"/>
      <c r="K7122" s="229"/>
      <c r="L7122" s="124" t="str">
        <f>D7123</f>
        <v>Sin</v>
      </c>
      <c r="M7122" s="125">
        <f>B7123</f>
        <v>8.1875000000000003E-2</v>
      </c>
      <c r="N7122" s="125" t="str">
        <f>A7123</f>
        <v>A</v>
      </c>
      <c r="S7122" s="227"/>
      <c r="T7122" s="129" t="str">
        <f>L7122</f>
        <v>Sin</v>
      </c>
      <c r="U7122" s="130">
        <f>M7122</f>
        <v>8.1875000000000003E-2</v>
      </c>
      <c r="V7122" s="131" t="str">
        <f>N7122</f>
        <v>A</v>
      </c>
      <c r="W7122" s="6"/>
    </row>
    <row r="7123" spans="1:23" x14ac:dyDescent="0.25">
      <c r="A7123" s="100" t="s">
        <v>592</v>
      </c>
      <c r="B7123" s="77">
        <v>8.1875000000000003E-2</v>
      </c>
      <c r="C7123" s="77">
        <v>16</v>
      </c>
      <c r="D7123" s="87" t="s">
        <v>47</v>
      </c>
      <c r="J7123" s="6">
        <v>1</v>
      </c>
      <c r="K7123" s="6"/>
      <c r="L7123" s="6"/>
      <c r="M7123" s="6"/>
      <c r="N7123" s="6"/>
      <c r="O7123" s="6"/>
      <c r="P7123" s="6"/>
      <c r="Q7123" s="6"/>
      <c r="R7123" s="6"/>
      <c r="S7123" s="6"/>
      <c r="T7123" s="6"/>
      <c r="U7123" s="6"/>
      <c r="V7123" s="6"/>
      <c r="W7123" s="6"/>
    </row>
    <row r="7124" spans="1:23" x14ac:dyDescent="0.25">
      <c r="A7124" s="79"/>
      <c r="J7124" s="6">
        <v>2</v>
      </c>
      <c r="K7124" s="6"/>
      <c r="L7124" s="6"/>
      <c r="M7124" s="6"/>
      <c r="N7124" s="6"/>
      <c r="O7124" s="6"/>
      <c r="P7124" s="6"/>
      <c r="Q7124" s="6"/>
      <c r="R7124" s="6"/>
      <c r="S7124" s="6"/>
      <c r="T7124" s="6"/>
      <c r="U7124" s="6"/>
      <c r="V7124" s="6"/>
      <c r="W7124" s="6"/>
    </row>
    <row r="7125" spans="1:23" x14ac:dyDescent="0.25">
      <c r="A7125" s="79"/>
      <c r="J7125" s="6">
        <v>3</v>
      </c>
      <c r="K7125" s="6"/>
      <c r="L7125" s="6"/>
      <c r="M7125" s="6"/>
      <c r="N7125" s="6"/>
      <c r="O7125" s="6"/>
      <c r="P7125" s="6"/>
      <c r="Q7125" s="6"/>
      <c r="R7125" s="6"/>
      <c r="S7125" s="6"/>
      <c r="T7125" s="6"/>
      <c r="U7125" s="6"/>
      <c r="V7125" s="6"/>
      <c r="W7125" s="6"/>
    </row>
    <row r="7126" spans="1:23" x14ac:dyDescent="0.25">
      <c r="J7126" s="6">
        <v>4</v>
      </c>
      <c r="K7126" s="6"/>
      <c r="L7126" s="6"/>
      <c r="M7126" s="6"/>
      <c r="N7126" s="6"/>
      <c r="O7126" s="6"/>
      <c r="P7126" s="6"/>
      <c r="Q7126" s="6"/>
      <c r="R7126" s="6"/>
      <c r="S7126" s="6"/>
      <c r="T7126" s="6"/>
      <c r="U7126" s="6"/>
      <c r="V7126" s="6"/>
      <c r="W7126" s="6"/>
    </row>
    <row r="7127" spans="1:23" x14ac:dyDescent="0.25">
      <c r="A7127" s="80"/>
      <c r="J7127" s="6">
        <v>5</v>
      </c>
      <c r="K7127" s="6"/>
      <c r="L7127" s="6"/>
      <c r="M7127" s="6"/>
      <c r="N7127" s="6"/>
      <c r="O7127" s="6"/>
      <c r="P7127" s="6"/>
      <c r="Q7127" s="6"/>
      <c r="R7127" s="6"/>
      <c r="S7127" s="6"/>
      <c r="T7127" s="6"/>
      <c r="U7127" s="6"/>
      <c r="V7127" s="6"/>
    </row>
    <row r="7128" spans="1:23" ht="31.5" x14ac:dyDescent="0.25">
      <c r="A7128" s="64" t="s">
        <v>590</v>
      </c>
      <c r="J7128" s="6">
        <v>6</v>
      </c>
      <c r="K7128" s="6"/>
      <c r="L7128" s="6"/>
      <c r="M7128" s="6"/>
      <c r="N7128" s="6"/>
      <c r="O7128" s="6"/>
      <c r="P7128" s="6"/>
      <c r="Q7128" s="6"/>
      <c r="R7128" s="6"/>
      <c r="S7128" s="6"/>
      <c r="T7128" s="6"/>
      <c r="U7128" s="6"/>
      <c r="V7128" s="6"/>
    </row>
    <row r="7129" spans="1:23" x14ac:dyDescent="0.25">
      <c r="A7129" s="79"/>
      <c r="J7129" s="6">
        <v>7</v>
      </c>
      <c r="K7129" s="6"/>
      <c r="L7129" s="6"/>
      <c r="M7129" s="6"/>
      <c r="N7129" s="6"/>
      <c r="O7129" s="6"/>
      <c r="P7129" s="6"/>
      <c r="Q7129" s="6"/>
      <c r="R7129" s="6"/>
      <c r="S7129" s="6"/>
      <c r="T7129" s="6"/>
      <c r="U7129" s="6"/>
      <c r="V7129" s="6"/>
    </row>
    <row r="7130" spans="1:23" ht="25.5" x14ac:dyDescent="0.25">
      <c r="A7130" s="81" t="s">
        <v>595</v>
      </c>
      <c r="J7130" s="6">
        <v>8</v>
      </c>
      <c r="K7130" s="6"/>
      <c r="L7130" s="6"/>
      <c r="M7130" s="6"/>
      <c r="N7130" s="6"/>
      <c r="O7130" s="6"/>
      <c r="P7130" s="6"/>
      <c r="Q7130" s="6"/>
      <c r="R7130" s="6"/>
      <c r="S7130" s="6"/>
      <c r="T7130" s="6"/>
      <c r="U7130" s="6"/>
      <c r="V7130" s="6"/>
    </row>
    <row r="7131" spans="1:23" x14ac:dyDescent="0.25">
      <c r="A7131" s="81"/>
      <c r="J7131" s="6">
        <v>9</v>
      </c>
      <c r="K7131" s="6"/>
      <c r="L7131" s="6"/>
      <c r="M7131" s="6"/>
      <c r="N7131" s="6"/>
      <c r="O7131" s="6"/>
      <c r="P7131" s="6"/>
      <c r="Q7131" s="6"/>
      <c r="R7131" s="6"/>
      <c r="S7131" s="6"/>
      <c r="T7131" s="6"/>
      <c r="U7131" s="6"/>
      <c r="V7131" s="6"/>
    </row>
    <row r="7132" spans="1:23" x14ac:dyDescent="0.25">
      <c r="A7132" s="65"/>
      <c r="J7132" s="6">
        <v>10</v>
      </c>
      <c r="K7132" s="6"/>
      <c r="L7132" s="6"/>
      <c r="M7132" s="6"/>
      <c r="N7132" s="6"/>
      <c r="O7132" s="6"/>
      <c r="P7132" s="6"/>
      <c r="Q7132" s="6"/>
      <c r="R7132" s="6"/>
      <c r="S7132" s="6"/>
      <c r="T7132" s="6"/>
      <c r="U7132" s="6"/>
      <c r="V7132" s="6"/>
    </row>
    <row r="7133" spans="1:23" x14ac:dyDescent="0.25">
      <c r="A7133" s="65"/>
      <c r="J7133" s="6">
        <v>11</v>
      </c>
      <c r="K7133" s="6"/>
      <c r="L7133" s="6"/>
      <c r="M7133" s="6"/>
      <c r="N7133" s="6"/>
      <c r="O7133" s="6"/>
      <c r="P7133" s="6"/>
      <c r="Q7133" s="6"/>
      <c r="R7133" s="6"/>
      <c r="S7133" s="6"/>
      <c r="T7133" s="6"/>
      <c r="U7133" s="6"/>
      <c r="V7133" s="6"/>
    </row>
    <row r="7134" spans="1:23" x14ac:dyDescent="0.25">
      <c r="A7134" s="79"/>
      <c r="J7134" s="6">
        <v>12</v>
      </c>
      <c r="K7134" s="6"/>
      <c r="L7134" s="6"/>
      <c r="M7134" s="6"/>
      <c r="N7134" s="6"/>
      <c r="O7134" s="6"/>
      <c r="P7134" s="6"/>
      <c r="Q7134" s="6"/>
      <c r="R7134" s="6"/>
      <c r="S7134" s="6"/>
      <c r="T7134" s="6"/>
      <c r="U7134" s="6"/>
      <c r="V7134" s="6"/>
    </row>
    <row r="7135" spans="1:23" x14ac:dyDescent="0.25">
      <c r="A7135" s="79"/>
      <c r="J7135" s="6">
        <v>13</v>
      </c>
      <c r="K7135" s="6"/>
      <c r="L7135" s="6"/>
      <c r="M7135" s="6"/>
      <c r="N7135" s="6"/>
      <c r="O7135" s="6"/>
      <c r="P7135" s="6"/>
      <c r="Q7135" s="6"/>
      <c r="R7135" s="6"/>
      <c r="S7135" s="6"/>
      <c r="T7135" s="6"/>
      <c r="U7135" s="6"/>
      <c r="V7135" s="6"/>
    </row>
    <row r="7136" spans="1:23" x14ac:dyDescent="0.25">
      <c r="J7136" s="6">
        <v>14</v>
      </c>
      <c r="K7136" s="6"/>
      <c r="L7136" s="6"/>
      <c r="M7136" s="6"/>
      <c r="N7136" s="6"/>
      <c r="O7136" s="6"/>
      <c r="P7136" s="6"/>
      <c r="Q7136" s="6"/>
      <c r="R7136" s="6"/>
      <c r="S7136" s="6"/>
      <c r="T7136" s="6"/>
      <c r="U7136" s="6"/>
      <c r="V7136" s="6"/>
    </row>
    <row r="7137" spans="1:22" x14ac:dyDescent="0.25">
      <c r="A7137" s="80"/>
      <c r="J7137" s="6">
        <v>15</v>
      </c>
      <c r="K7137" s="6"/>
      <c r="L7137" s="6"/>
      <c r="M7137" s="6"/>
      <c r="N7137" s="6"/>
      <c r="O7137" s="6"/>
      <c r="P7137" s="6"/>
      <c r="Q7137" s="6"/>
      <c r="R7137" s="6"/>
      <c r="S7137" s="6"/>
      <c r="T7137" s="6"/>
      <c r="U7137" s="6"/>
      <c r="V7137" s="6"/>
    </row>
    <row r="7138" spans="1:22" ht="31.5" x14ac:dyDescent="0.25">
      <c r="A7138" s="64" t="s">
        <v>590</v>
      </c>
      <c r="J7138" s="6">
        <v>16</v>
      </c>
      <c r="K7138" s="6"/>
      <c r="L7138" s="6"/>
      <c r="M7138" s="6"/>
      <c r="N7138" s="6"/>
      <c r="O7138" s="6"/>
      <c r="P7138" s="6"/>
      <c r="Q7138" s="6"/>
      <c r="R7138" s="6"/>
      <c r="S7138" s="6"/>
      <c r="T7138" s="6"/>
      <c r="U7138" s="6"/>
      <c r="V7138" s="6"/>
    </row>
    <row r="7139" spans="1:22" x14ac:dyDescent="0.25">
      <c r="A7139" s="79"/>
      <c r="J7139" s="6">
        <v>17</v>
      </c>
      <c r="K7139" s="6"/>
      <c r="L7139" s="6"/>
      <c r="M7139" s="6"/>
      <c r="N7139" s="6"/>
      <c r="O7139" s="6"/>
      <c r="P7139" s="6"/>
      <c r="Q7139" s="6"/>
      <c r="R7139" s="6"/>
      <c r="S7139" s="6"/>
      <c r="T7139" s="6"/>
      <c r="U7139" s="6"/>
      <c r="V7139" s="6"/>
    </row>
    <row r="7140" spans="1:22" ht="25.5" x14ac:dyDescent="0.25">
      <c r="A7140" s="81" t="s">
        <v>595</v>
      </c>
      <c r="J7140" s="6">
        <v>18</v>
      </c>
      <c r="K7140" s="6"/>
      <c r="L7140" s="6"/>
      <c r="M7140" s="6"/>
      <c r="N7140" s="6"/>
      <c r="O7140" s="6"/>
      <c r="P7140" s="6"/>
      <c r="Q7140" s="6"/>
      <c r="R7140" s="6"/>
      <c r="S7140" s="6"/>
      <c r="T7140" s="6"/>
      <c r="U7140" s="6"/>
      <c r="V7140" s="6"/>
    </row>
    <row r="7141" spans="1:22" x14ac:dyDescent="0.25">
      <c r="A7141" s="81"/>
      <c r="J7141" s="6">
        <v>19</v>
      </c>
      <c r="K7141" s="6"/>
      <c r="L7141" s="6"/>
      <c r="M7141" s="6"/>
      <c r="N7141" s="6"/>
      <c r="O7141" s="6"/>
      <c r="P7141" s="6"/>
      <c r="Q7141" s="6"/>
      <c r="R7141" s="6"/>
      <c r="S7141" s="6"/>
      <c r="T7141" s="6"/>
      <c r="U7141" s="6"/>
      <c r="V7141" s="6"/>
    </row>
    <row r="7142" spans="1:22" ht="89.25" x14ac:dyDescent="0.25">
      <c r="A7142" s="81" t="s">
        <v>999</v>
      </c>
      <c r="J7142" s="6">
        <v>20</v>
      </c>
      <c r="K7142" s="6"/>
      <c r="L7142" s="6"/>
      <c r="M7142" s="6"/>
      <c r="N7142" s="6"/>
      <c r="O7142" s="6"/>
      <c r="P7142" s="6"/>
      <c r="Q7142" s="6"/>
      <c r="R7142" s="6"/>
      <c r="S7142" s="6"/>
      <c r="T7142" s="6"/>
      <c r="U7142" s="6"/>
      <c r="V7142" s="6"/>
    </row>
    <row r="7143" spans="1:22" x14ac:dyDescent="0.25">
      <c r="A7143" s="65"/>
      <c r="J7143" s="6">
        <v>21</v>
      </c>
      <c r="K7143" s="6"/>
      <c r="L7143" s="6"/>
      <c r="M7143" s="6"/>
      <c r="N7143" s="6"/>
      <c r="O7143" s="6"/>
      <c r="P7143" s="6"/>
      <c r="Q7143" s="6"/>
      <c r="R7143" s="6"/>
      <c r="S7143" s="6"/>
      <c r="T7143" s="6"/>
      <c r="U7143" s="6"/>
      <c r="V7143" s="6"/>
    </row>
    <row r="7144" spans="1:22" x14ac:dyDescent="0.25">
      <c r="A7144" s="65"/>
      <c r="J7144" s="6">
        <v>22</v>
      </c>
      <c r="K7144" s="6"/>
      <c r="L7144" s="6"/>
      <c r="M7144" s="6"/>
      <c r="N7144" s="6"/>
      <c r="O7144" s="6"/>
      <c r="P7144" s="6"/>
      <c r="Q7144" s="6"/>
      <c r="R7144" s="6"/>
      <c r="S7144" s="6"/>
      <c r="T7144" s="6"/>
      <c r="U7144" s="6"/>
      <c r="V7144" s="6"/>
    </row>
    <row r="7145" spans="1:22" ht="140.25" x14ac:dyDescent="0.25">
      <c r="A7145" s="96" t="s">
        <v>624</v>
      </c>
      <c r="B7145" s="97" t="s">
        <v>625</v>
      </c>
      <c r="J7145" s="6">
        <v>23</v>
      </c>
      <c r="K7145" s="6"/>
      <c r="L7145" s="6"/>
      <c r="M7145" s="6"/>
      <c r="N7145" s="6"/>
      <c r="O7145" s="6"/>
      <c r="P7145" s="6"/>
      <c r="Q7145" s="6"/>
      <c r="R7145" s="6"/>
      <c r="S7145" s="6"/>
      <c r="T7145" s="6"/>
      <c r="U7145" s="6"/>
      <c r="V7145" s="6"/>
    </row>
    <row r="7146" spans="1:22" ht="15.75" thickBot="1" x14ac:dyDescent="0.3">
      <c r="A7146" s="65"/>
      <c r="J7146" s="6">
        <v>24</v>
      </c>
      <c r="K7146" s="6"/>
      <c r="L7146" s="6"/>
      <c r="M7146" s="6"/>
      <c r="N7146" s="6"/>
      <c r="O7146" s="6"/>
      <c r="P7146" s="6"/>
      <c r="Q7146" s="6"/>
      <c r="R7146" s="6"/>
      <c r="S7146" s="6"/>
      <c r="T7146" s="6"/>
      <c r="U7146" s="6"/>
      <c r="V7146" s="6"/>
    </row>
    <row r="7147" spans="1:22" ht="15.75" thickBot="1" x14ac:dyDescent="0.3">
      <c r="A7147" s="88" t="s">
        <v>626</v>
      </c>
      <c r="B7147" s="89">
        <v>0.05</v>
      </c>
      <c r="J7147" s="6">
        <v>25</v>
      </c>
      <c r="K7147" s="6"/>
      <c r="L7147" s="6"/>
      <c r="M7147" s="6"/>
      <c r="N7147" s="6"/>
      <c r="O7147" s="6"/>
      <c r="P7147" s="6"/>
      <c r="Q7147" s="6"/>
      <c r="R7147" s="6"/>
      <c r="S7147" s="6"/>
      <c r="T7147" s="6"/>
      <c r="U7147" s="6"/>
      <c r="V7147" s="6"/>
    </row>
    <row r="7148" spans="1:22" ht="39" thickBot="1" x14ac:dyDescent="0.3">
      <c r="A7148" s="110" t="s">
        <v>627</v>
      </c>
      <c r="B7148" s="74">
        <v>18</v>
      </c>
      <c r="J7148" s="6">
        <v>26</v>
      </c>
      <c r="K7148" s="6"/>
      <c r="L7148" s="6"/>
      <c r="M7148" s="6"/>
      <c r="N7148" s="6"/>
      <c r="O7148" s="6"/>
      <c r="P7148" s="6"/>
      <c r="Q7148" s="6"/>
      <c r="R7148" s="6"/>
      <c r="S7148" s="6"/>
      <c r="T7148" s="6"/>
      <c r="U7148" s="6"/>
      <c r="V7148" s="6"/>
    </row>
    <row r="7149" spans="1:22" ht="39" thickBot="1" x14ac:dyDescent="0.3">
      <c r="A7149" s="110" t="s">
        <v>628</v>
      </c>
      <c r="B7149" s="74">
        <v>3742.0810000000001</v>
      </c>
      <c r="J7149" s="6">
        <v>27</v>
      </c>
      <c r="K7149" s="6"/>
      <c r="L7149" s="6"/>
      <c r="M7149" s="6"/>
      <c r="N7149" s="6"/>
      <c r="O7149" s="6"/>
      <c r="P7149" s="6"/>
      <c r="Q7149" s="6"/>
      <c r="R7149" s="6"/>
      <c r="S7149" s="6"/>
      <c r="T7149" s="6"/>
      <c r="U7149" s="6"/>
      <c r="V7149" s="6"/>
    </row>
    <row r="7150" spans="1:22" ht="64.5" thickBot="1" x14ac:dyDescent="0.3">
      <c r="A7150" s="110" t="s">
        <v>629</v>
      </c>
      <c r="B7150" s="74">
        <v>2.97105</v>
      </c>
      <c r="J7150" s="6">
        <v>28</v>
      </c>
      <c r="K7150" s="6"/>
      <c r="L7150" s="6"/>
      <c r="M7150" s="6"/>
      <c r="N7150" s="6"/>
      <c r="O7150" s="6"/>
      <c r="P7150" s="6"/>
      <c r="Q7150" s="6"/>
      <c r="R7150" s="6"/>
      <c r="S7150" s="6"/>
      <c r="T7150" s="6"/>
      <c r="U7150" s="6"/>
      <c r="V7150" s="6"/>
    </row>
    <row r="7151" spans="1:22" ht="38.25" x14ac:dyDescent="0.25">
      <c r="A7151" s="109" t="s">
        <v>630</v>
      </c>
      <c r="B7151" s="78">
        <v>45.436999999999998</v>
      </c>
      <c r="J7151" s="6">
        <v>29</v>
      </c>
      <c r="K7151" s="6"/>
      <c r="L7151" s="6"/>
      <c r="M7151" s="6"/>
      <c r="N7151" s="6"/>
      <c r="O7151" s="6"/>
      <c r="P7151" s="6"/>
      <c r="Q7151" s="6"/>
      <c r="R7151" s="6"/>
      <c r="S7151" s="6"/>
      <c r="T7151" s="6"/>
      <c r="U7151" s="6"/>
      <c r="V7151" s="6"/>
    </row>
    <row r="7152" spans="1:22" ht="15.75" thickBot="1" x14ac:dyDescent="0.3">
      <c r="A7152" s="65"/>
      <c r="J7152" s="6">
        <v>30</v>
      </c>
      <c r="K7152" s="6"/>
      <c r="L7152" s="6"/>
      <c r="M7152" s="6"/>
      <c r="N7152" s="6"/>
      <c r="O7152" s="6"/>
      <c r="P7152" s="6"/>
      <c r="Q7152" s="6"/>
      <c r="R7152" s="6"/>
      <c r="S7152" s="6"/>
      <c r="T7152" s="6"/>
      <c r="U7152" s="6"/>
      <c r="V7152" s="6"/>
    </row>
    <row r="7153" spans="1:46" x14ac:dyDescent="0.25">
      <c r="A7153" s="254" t="s">
        <v>631</v>
      </c>
      <c r="B7153" s="255"/>
      <c r="C7153" s="255"/>
      <c r="D7153" s="255"/>
      <c r="J7153" s="6">
        <v>31</v>
      </c>
      <c r="K7153" s="6"/>
      <c r="L7153" s="6"/>
      <c r="M7153" s="6"/>
      <c r="N7153" s="6"/>
      <c r="O7153" s="6"/>
      <c r="P7153" s="6"/>
      <c r="Q7153" s="6"/>
      <c r="R7153" s="6"/>
      <c r="S7153" s="6"/>
      <c r="T7153" s="6"/>
      <c r="U7153" s="6"/>
      <c r="V7153" s="6"/>
    </row>
    <row r="7154" spans="1:46" x14ac:dyDescent="0.25">
      <c r="A7154" s="262" t="s">
        <v>632</v>
      </c>
      <c r="B7154" s="263"/>
      <c r="C7154" s="263"/>
      <c r="D7154" s="263"/>
      <c r="J7154" s="6">
        <v>32</v>
      </c>
      <c r="K7154" s="6"/>
      <c r="L7154" s="6"/>
      <c r="M7154" s="6"/>
      <c r="N7154" s="6"/>
      <c r="O7154" s="6"/>
      <c r="P7154" s="6"/>
      <c r="Q7154" s="6"/>
      <c r="R7154" s="6"/>
      <c r="S7154" s="6"/>
      <c r="T7154" s="6"/>
      <c r="U7154" s="6"/>
      <c r="V7154" s="6"/>
    </row>
    <row r="7155" spans="1:46" ht="15.75" thickBot="1" x14ac:dyDescent="0.3">
      <c r="A7155" s="256" t="s">
        <v>633</v>
      </c>
      <c r="B7155" s="257"/>
      <c r="C7155" s="257"/>
      <c r="D7155" s="257"/>
      <c r="J7155" s="6">
        <v>33</v>
      </c>
      <c r="K7155" s="6"/>
      <c r="L7155" s="6"/>
      <c r="M7155" s="6"/>
      <c r="N7155" s="6"/>
      <c r="O7155" s="6"/>
      <c r="P7155" s="6"/>
      <c r="Q7155" s="6"/>
      <c r="R7155" s="6"/>
      <c r="S7155" s="6"/>
      <c r="T7155" s="6"/>
      <c r="U7155" s="6"/>
      <c r="V7155" s="6"/>
    </row>
    <row r="7156" spans="1:46" ht="27" thickBot="1" x14ac:dyDescent="0.3">
      <c r="A7156" s="98" t="s">
        <v>634</v>
      </c>
      <c r="B7156" s="83" t="s">
        <v>635</v>
      </c>
      <c r="C7156" s="83" t="s">
        <v>566</v>
      </c>
      <c r="D7156" s="85" t="s">
        <v>592</v>
      </c>
      <c r="K7156" s="121" t="s">
        <v>1123</v>
      </c>
      <c r="L7156" s="121" t="s">
        <v>1124</v>
      </c>
      <c r="M7156" s="121" t="str">
        <f>A7142</f>
        <v>Prueba del rango estudentizado de Tukey (HSD) para NF1ha</v>
      </c>
      <c r="N7156" s="120"/>
      <c r="S7156" s="122" t="str">
        <f>K7156</f>
        <v>Factor</v>
      </c>
      <c r="T7156" s="122" t="str">
        <f>L7156</f>
        <v>Nivel</v>
      </c>
      <c r="U7156" s="114"/>
      <c r="V7156" s="123"/>
      <c r="W7156" s="161"/>
      <c r="X7156" s="161"/>
      <c r="Y7156" s="161"/>
      <c r="Z7156" s="161"/>
      <c r="AA7156" s="161"/>
      <c r="AB7156" s="161"/>
      <c r="AC7156" s="161"/>
      <c r="AD7156" s="161"/>
      <c r="AE7156" s="161"/>
      <c r="AF7156" s="161"/>
      <c r="AG7156" s="161"/>
      <c r="AH7156" s="161"/>
      <c r="AI7156" s="161"/>
      <c r="AJ7156" s="161"/>
      <c r="AK7156" s="161"/>
      <c r="AL7156" s="161"/>
      <c r="AM7156" s="161"/>
      <c r="AN7156" s="161"/>
      <c r="AO7156" s="161"/>
      <c r="AP7156" s="161"/>
      <c r="AQ7156" s="161"/>
      <c r="AR7156" s="161"/>
      <c r="AS7156" s="161"/>
      <c r="AT7156" s="161"/>
    </row>
    <row r="7157" spans="1:46" ht="16.5" thickBot="1" x14ac:dyDescent="0.3">
      <c r="A7157" s="99" t="s">
        <v>592</v>
      </c>
      <c r="B7157" s="68">
        <v>276.25</v>
      </c>
      <c r="C7157" s="68">
        <v>16</v>
      </c>
      <c r="D7157" s="86" t="s">
        <v>45</v>
      </c>
      <c r="J7157" s="6"/>
      <c r="K7157" s="228" t="s">
        <v>1125</v>
      </c>
      <c r="L7157" s="124" t="str">
        <f>D7157</f>
        <v>Con</v>
      </c>
      <c r="M7157" s="125">
        <f>B7157</f>
        <v>276.25</v>
      </c>
      <c r="N7157" s="125" t="str">
        <f>A7157</f>
        <v>A</v>
      </c>
      <c r="S7157" s="230" t="str">
        <f>K7157</f>
        <v>Enmienda (A)</v>
      </c>
      <c r="T7157" s="126" t="str">
        <f>L7157</f>
        <v>Con</v>
      </c>
      <c r="U7157" s="127">
        <f>M7157</f>
        <v>276.25</v>
      </c>
      <c r="V7157" s="128" t="str">
        <f>N7157</f>
        <v>A</v>
      </c>
      <c r="W7157" s="160"/>
      <c r="X7157" s="160"/>
      <c r="Y7157" s="160"/>
      <c r="Z7157" s="160"/>
      <c r="AA7157" s="160"/>
      <c r="AB7157" s="160"/>
      <c r="AC7157" s="160"/>
      <c r="AD7157" s="160"/>
      <c r="AE7157" s="160"/>
      <c r="AF7157" s="160"/>
      <c r="AG7157" s="160"/>
      <c r="AH7157" s="160"/>
      <c r="AI7157" s="160"/>
      <c r="AJ7157" s="160"/>
      <c r="AK7157" s="160"/>
      <c r="AL7157" s="160"/>
      <c r="AM7157" s="160"/>
      <c r="AN7157" s="160"/>
      <c r="AO7157" s="160"/>
      <c r="AP7157" s="160"/>
      <c r="AQ7157" s="160"/>
      <c r="AR7157" s="160"/>
      <c r="AS7157" s="160"/>
      <c r="AT7157" s="160"/>
    </row>
    <row r="7158" spans="1:46" ht="16.5" thickBot="1" x14ac:dyDescent="0.3">
      <c r="A7158" s="99"/>
      <c r="B7158" s="68"/>
      <c r="C7158" s="68"/>
      <c r="D7158" s="86"/>
      <c r="J7158" s="6"/>
      <c r="K7158" s="229"/>
      <c r="L7158" s="124" t="str">
        <f>D7159</f>
        <v>Sin</v>
      </c>
      <c r="M7158" s="125">
        <f>B7159</f>
        <v>189.79</v>
      </c>
      <c r="N7158" s="125" t="str">
        <f>A7159</f>
        <v>B</v>
      </c>
      <c r="S7158" s="227"/>
      <c r="T7158" s="129" t="str">
        <f>L7158</f>
        <v>Sin</v>
      </c>
      <c r="U7158" s="130">
        <f>M7158</f>
        <v>189.79</v>
      </c>
      <c r="V7158" s="131" t="str">
        <f>N7158</f>
        <v>B</v>
      </c>
      <c r="W7158" s="160"/>
      <c r="X7158" s="160"/>
      <c r="Y7158" s="160"/>
      <c r="Z7158" s="160"/>
      <c r="AA7158" s="160"/>
      <c r="AB7158" s="160"/>
      <c r="AC7158" s="160"/>
      <c r="AD7158" s="160"/>
      <c r="AE7158" s="160"/>
      <c r="AF7158" s="160"/>
      <c r="AG7158" s="160"/>
      <c r="AH7158" s="160"/>
      <c r="AI7158" s="160"/>
      <c r="AJ7158" s="160"/>
      <c r="AK7158" s="160"/>
      <c r="AL7158" s="160"/>
      <c r="AM7158" s="160"/>
      <c r="AN7158" s="160"/>
      <c r="AO7158" s="160"/>
      <c r="AP7158" s="160"/>
      <c r="AQ7158" s="160"/>
      <c r="AR7158" s="160"/>
      <c r="AS7158" s="160"/>
      <c r="AT7158" s="160"/>
    </row>
    <row r="7159" spans="1:46" x14ac:dyDescent="0.25">
      <c r="A7159" s="100" t="s">
        <v>593</v>
      </c>
      <c r="B7159" s="77">
        <v>189.79</v>
      </c>
      <c r="C7159" s="77">
        <v>16</v>
      </c>
      <c r="D7159" s="87" t="s">
        <v>47</v>
      </c>
      <c r="J7159" s="6">
        <v>1</v>
      </c>
      <c r="K7159" s="6"/>
      <c r="L7159" s="6"/>
      <c r="M7159" s="6"/>
      <c r="N7159" s="6"/>
      <c r="O7159" s="6"/>
      <c r="P7159" s="6"/>
      <c r="Q7159" s="6"/>
      <c r="R7159" s="6"/>
      <c r="S7159" s="6"/>
      <c r="T7159" s="6"/>
      <c r="U7159" s="6"/>
      <c r="V7159" s="6"/>
      <c r="W7159" s="160"/>
      <c r="X7159" s="160"/>
      <c r="Y7159" s="160"/>
      <c r="Z7159" s="160"/>
      <c r="AA7159" s="160"/>
      <c r="AB7159" s="160"/>
      <c r="AC7159" s="160"/>
      <c r="AD7159" s="160"/>
      <c r="AE7159" s="160"/>
      <c r="AF7159" s="160"/>
      <c r="AG7159" s="160"/>
      <c r="AH7159" s="160"/>
      <c r="AI7159" s="160"/>
      <c r="AJ7159" s="160"/>
      <c r="AK7159" s="160"/>
      <c r="AL7159" s="160"/>
      <c r="AM7159" s="160"/>
      <c r="AN7159" s="160"/>
      <c r="AO7159" s="160"/>
      <c r="AP7159" s="160"/>
      <c r="AQ7159" s="160"/>
      <c r="AR7159" s="160"/>
      <c r="AS7159" s="160"/>
      <c r="AT7159" s="160"/>
    </row>
    <row r="7160" spans="1:46" x14ac:dyDescent="0.25">
      <c r="A7160" s="79"/>
      <c r="J7160" s="6">
        <v>2</v>
      </c>
      <c r="K7160" s="6"/>
      <c r="L7160" s="6"/>
      <c r="M7160" s="6"/>
      <c r="N7160" s="6"/>
      <c r="O7160" s="6"/>
      <c r="P7160" s="6"/>
      <c r="Q7160" s="6"/>
      <c r="R7160" s="6"/>
      <c r="S7160" s="6"/>
      <c r="T7160" s="6"/>
      <c r="U7160" s="6"/>
      <c r="V7160" s="6"/>
      <c r="W7160" s="160"/>
      <c r="X7160" s="160"/>
      <c r="Y7160" s="160"/>
      <c r="Z7160" s="160"/>
      <c r="AA7160" s="160"/>
      <c r="AB7160" s="160"/>
      <c r="AC7160" s="160"/>
      <c r="AD7160" s="160"/>
      <c r="AE7160" s="160"/>
      <c r="AF7160" s="160"/>
      <c r="AG7160" s="160"/>
      <c r="AH7160" s="160"/>
      <c r="AI7160" s="160"/>
      <c r="AJ7160" s="160"/>
      <c r="AK7160" s="160"/>
      <c r="AL7160" s="160"/>
      <c r="AM7160" s="160"/>
      <c r="AN7160" s="160"/>
      <c r="AO7160" s="160"/>
      <c r="AP7160" s="160"/>
      <c r="AQ7160" s="160"/>
      <c r="AR7160" s="160"/>
      <c r="AS7160" s="160"/>
      <c r="AT7160" s="160"/>
    </row>
    <row r="7161" spans="1:46" x14ac:dyDescent="0.25">
      <c r="A7161" s="79"/>
      <c r="J7161" s="6">
        <v>3</v>
      </c>
      <c r="K7161" s="6"/>
      <c r="L7161" s="6"/>
      <c r="M7161" s="6"/>
      <c r="N7161" s="6"/>
      <c r="O7161" s="6"/>
      <c r="P7161" s="6"/>
      <c r="Q7161" s="6"/>
      <c r="R7161" s="6"/>
      <c r="S7161" s="6"/>
      <c r="T7161" s="6"/>
      <c r="U7161" s="6"/>
      <c r="V7161" s="6"/>
      <c r="W7161" s="160"/>
      <c r="X7161" s="160"/>
      <c r="Y7161" s="160"/>
      <c r="Z7161" s="160"/>
      <c r="AA7161" s="160"/>
      <c r="AB7161" s="160"/>
      <c r="AC7161" s="160"/>
      <c r="AD7161" s="160"/>
      <c r="AE7161" s="160"/>
      <c r="AF7161" s="160"/>
      <c r="AG7161" s="160"/>
      <c r="AH7161" s="160"/>
      <c r="AI7161" s="160"/>
      <c r="AJ7161" s="160"/>
      <c r="AK7161" s="160"/>
      <c r="AL7161" s="160"/>
      <c r="AM7161" s="160"/>
      <c r="AN7161" s="160"/>
      <c r="AO7161" s="160"/>
      <c r="AP7161" s="160"/>
      <c r="AQ7161" s="160"/>
      <c r="AR7161" s="160"/>
      <c r="AS7161" s="160"/>
      <c r="AT7161" s="160"/>
    </row>
    <row r="7162" spans="1:46" x14ac:dyDescent="0.25">
      <c r="J7162" s="6">
        <v>4</v>
      </c>
      <c r="K7162" s="6"/>
      <c r="L7162" s="6"/>
      <c r="M7162" s="6"/>
      <c r="N7162" s="6"/>
      <c r="O7162" s="6"/>
      <c r="P7162" s="6"/>
      <c r="Q7162" s="6"/>
      <c r="R7162" s="6"/>
      <c r="S7162" s="6"/>
      <c r="T7162" s="6"/>
      <c r="U7162" s="6"/>
      <c r="V7162" s="6"/>
      <c r="W7162" s="160"/>
      <c r="X7162" s="160"/>
      <c r="Y7162" s="160"/>
      <c r="Z7162" s="160"/>
      <c r="AA7162" s="160"/>
      <c r="AB7162" s="160"/>
      <c r="AC7162" s="160"/>
      <c r="AD7162" s="160"/>
      <c r="AE7162" s="160"/>
      <c r="AF7162" s="160"/>
      <c r="AG7162" s="160"/>
      <c r="AH7162" s="160"/>
      <c r="AI7162" s="160"/>
      <c r="AJ7162" s="160"/>
      <c r="AK7162" s="160"/>
      <c r="AL7162" s="160"/>
      <c r="AM7162" s="160"/>
      <c r="AN7162" s="160"/>
      <c r="AO7162" s="160"/>
      <c r="AP7162" s="160"/>
      <c r="AQ7162" s="160"/>
      <c r="AR7162" s="160"/>
      <c r="AS7162" s="160"/>
      <c r="AT7162" s="160"/>
    </row>
    <row r="7163" spans="1:46" x14ac:dyDescent="0.25">
      <c r="A7163" s="80"/>
      <c r="J7163" s="6">
        <v>5</v>
      </c>
      <c r="K7163" s="6"/>
      <c r="L7163" s="6"/>
      <c r="M7163" s="6"/>
      <c r="N7163" s="6"/>
      <c r="O7163" s="6"/>
      <c r="P7163" s="6"/>
      <c r="Q7163" s="6"/>
      <c r="R7163" s="6"/>
      <c r="S7163" s="6"/>
      <c r="T7163" s="6"/>
      <c r="U7163" s="6"/>
      <c r="V7163" s="6"/>
      <c r="W7163" s="160"/>
      <c r="X7163" s="160"/>
      <c r="Y7163" s="160"/>
      <c r="Z7163" s="160"/>
      <c r="AA7163" s="160"/>
      <c r="AB7163" s="160"/>
      <c r="AC7163" s="160"/>
      <c r="AD7163" s="160"/>
      <c r="AE7163" s="160"/>
      <c r="AF7163" s="160"/>
      <c r="AG7163" s="160"/>
      <c r="AH7163" s="160"/>
      <c r="AI7163" s="160"/>
      <c r="AJ7163" s="160"/>
      <c r="AK7163" s="160"/>
      <c r="AL7163" s="160"/>
      <c r="AM7163" s="160"/>
      <c r="AN7163" s="160"/>
      <c r="AO7163" s="160"/>
      <c r="AP7163" s="160"/>
      <c r="AQ7163" s="160"/>
      <c r="AR7163" s="160"/>
      <c r="AS7163" s="160"/>
      <c r="AT7163" s="160"/>
    </row>
    <row r="7164" spans="1:46" ht="31.5" x14ac:dyDescent="0.25">
      <c r="A7164" s="64" t="s">
        <v>590</v>
      </c>
      <c r="J7164" s="6">
        <v>6</v>
      </c>
      <c r="K7164" s="6"/>
      <c r="L7164" s="6"/>
      <c r="M7164" s="6"/>
      <c r="N7164" s="6"/>
      <c r="O7164" s="6"/>
      <c r="P7164" s="6"/>
      <c r="Q7164" s="6"/>
      <c r="R7164" s="6"/>
      <c r="S7164" s="6"/>
      <c r="T7164" s="6"/>
      <c r="U7164" s="6"/>
      <c r="V7164" s="6"/>
      <c r="W7164" s="160"/>
      <c r="X7164" s="160"/>
      <c r="Y7164" s="160"/>
      <c r="Z7164" s="160"/>
      <c r="AA7164" s="160"/>
      <c r="AB7164" s="160"/>
      <c r="AC7164" s="160"/>
      <c r="AD7164" s="160"/>
      <c r="AE7164" s="160"/>
      <c r="AF7164" s="160"/>
      <c r="AG7164" s="160"/>
      <c r="AH7164" s="160"/>
      <c r="AI7164" s="160"/>
      <c r="AJ7164" s="160"/>
      <c r="AK7164" s="160"/>
      <c r="AL7164" s="160"/>
      <c r="AM7164" s="160"/>
      <c r="AN7164" s="160"/>
      <c r="AO7164" s="160"/>
      <c r="AP7164" s="160"/>
      <c r="AQ7164" s="160"/>
      <c r="AR7164" s="160"/>
      <c r="AS7164" s="160"/>
      <c r="AT7164" s="160"/>
    </row>
    <row r="7165" spans="1:46" x14ac:dyDescent="0.25">
      <c r="A7165" s="79"/>
      <c r="J7165" s="6">
        <v>7</v>
      </c>
      <c r="K7165" s="6"/>
      <c r="L7165" s="6"/>
      <c r="M7165" s="6"/>
      <c r="N7165" s="6"/>
      <c r="O7165" s="6"/>
      <c r="P7165" s="6"/>
      <c r="Q7165" s="6"/>
      <c r="R7165" s="6"/>
      <c r="S7165" s="6"/>
      <c r="T7165" s="6"/>
      <c r="U7165" s="6"/>
      <c r="V7165" s="6"/>
    </row>
    <row r="7166" spans="1:46" ht="25.5" x14ac:dyDescent="0.25">
      <c r="A7166" s="81" t="s">
        <v>595</v>
      </c>
      <c r="J7166" s="6">
        <v>8</v>
      </c>
      <c r="K7166" s="6"/>
      <c r="L7166" s="6"/>
      <c r="M7166" s="6"/>
      <c r="N7166" s="6"/>
      <c r="O7166" s="6"/>
      <c r="P7166" s="6"/>
      <c r="Q7166" s="6"/>
      <c r="R7166" s="6"/>
      <c r="S7166" s="6"/>
      <c r="T7166" s="6"/>
      <c r="U7166" s="6"/>
      <c r="V7166" s="6"/>
    </row>
    <row r="7167" spans="1:46" x14ac:dyDescent="0.25">
      <c r="A7167" s="81"/>
      <c r="J7167" s="6">
        <v>9</v>
      </c>
      <c r="K7167" s="6"/>
      <c r="L7167" s="6"/>
      <c r="M7167" s="6"/>
      <c r="N7167" s="6"/>
      <c r="O7167" s="6"/>
      <c r="P7167" s="6"/>
      <c r="Q7167" s="6"/>
      <c r="R7167" s="6"/>
      <c r="S7167" s="6"/>
      <c r="T7167" s="6"/>
      <c r="U7167" s="6"/>
      <c r="V7167" s="6"/>
    </row>
    <row r="7168" spans="1:46" x14ac:dyDescent="0.25">
      <c r="A7168" s="65"/>
      <c r="J7168" s="6">
        <v>10</v>
      </c>
      <c r="K7168" s="6"/>
      <c r="L7168" s="6"/>
      <c r="M7168" s="6"/>
      <c r="N7168" s="6"/>
      <c r="O7168" s="6"/>
      <c r="P7168" s="6"/>
      <c r="Q7168" s="6"/>
      <c r="R7168" s="6"/>
      <c r="S7168" s="6"/>
      <c r="T7168" s="6"/>
      <c r="U7168" s="6"/>
      <c r="V7168" s="6"/>
    </row>
    <row r="7169" spans="1:22" x14ac:dyDescent="0.25">
      <c r="A7169" s="65"/>
      <c r="J7169" s="6">
        <v>11</v>
      </c>
      <c r="K7169" s="6"/>
      <c r="L7169" s="6"/>
      <c r="M7169" s="6"/>
      <c r="N7169" s="6"/>
      <c r="O7169" s="6"/>
      <c r="P7169" s="6"/>
      <c r="Q7169" s="6"/>
      <c r="R7169" s="6"/>
      <c r="S7169" s="6"/>
      <c r="T7169" s="6"/>
      <c r="U7169" s="6"/>
      <c r="V7169" s="6"/>
    </row>
    <row r="7170" spans="1:22" x14ac:dyDescent="0.25">
      <c r="A7170" s="79"/>
      <c r="J7170" s="6">
        <v>12</v>
      </c>
      <c r="K7170" s="6"/>
      <c r="L7170" s="6"/>
      <c r="M7170" s="6"/>
      <c r="N7170" s="6"/>
      <c r="O7170" s="6"/>
      <c r="P7170" s="6"/>
      <c r="Q7170" s="6"/>
      <c r="R7170" s="6"/>
      <c r="S7170" s="6"/>
      <c r="T7170" s="6"/>
      <c r="U7170" s="6"/>
      <c r="V7170" s="6"/>
    </row>
    <row r="7171" spans="1:22" x14ac:dyDescent="0.25">
      <c r="A7171" s="79"/>
      <c r="J7171" s="6">
        <v>13</v>
      </c>
      <c r="K7171" s="6"/>
      <c r="L7171" s="6"/>
      <c r="M7171" s="6"/>
      <c r="N7171" s="6"/>
      <c r="O7171" s="6"/>
      <c r="P7171" s="6"/>
      <c r="Q7171" s="6"/>
      <c r="R7171" s="6"/>
      <c r="S7171" s="6"/>
      <c r="T7171" s="6"/>
      <c r="U7171" s="6"/>
      <c r="V7171" s="6"/>
    </row>
    <row r="7172" spans="1:22" x14ac:dyDescent="0.25">
      <c r="J7172" s="6">
        <v>14</v>
      </c>
      <c r="K7172" s="6"/>
      <c r="L7172" s="6"/>
      <c r="M7172" s="6"/>
      <c r="N7172" s="6"/>
      <c r="O7172" s="6"/>
      <c r="P7172" s="6"/>
      <c r="Q7172" s="6"/>
      <c r="R7172" s="6"/>
      <c r="S7172" s="6"/>
      <c r="T7172" s="6"/>
      <c r="U7172" s="6"/>
      <c r="V7172" s="6"/>
    </row>
    <row r="7173" spans="1:22" x14ac:dyDescent="0.25">
      <c r="A7173" s="80"/>
      <c r="J7173" s="6">
        <v>15</v>
      </c>
      <c r="K7173" s="6"/>
      <c r="L7173" s="6"/>
      <c r="M7173" s="6"/>
      <c r="N7173" s="6"/>
      <c r="O7173" s="6"/>
      <c r="P7173" s="6"/>
      <c r="Q7173" s="6"/>
      <c r="R7173" s="6"/>
      <c r="S7173" s="6"/>
      <c r="T7173" s="6"/>
      <c r="U7173" s="6"/>
      <c r="V7173" s="6"/>
    </row>
    <row r="7174" spans="1:22" ht="31.5" x14ac:dyDescent="0.25">
      <c r="A7174" s="64" t="s">
        <v>590</v>
      </c>
      <c r="J7174" s="6">
        <v>16</v>
      </c>
      <c r="K7174" s="6"/>
      <c r="L7174" s="6"/>
      <c r="M7174" s="6"/>
      <c r="N7174" s="6"/>
      <c r="O7174" s="6"/>
      <c r="P7174" s="6"/>
      <c r="Q7174" s="6"/>
      <c r="R7174" s="6"/>
      <c r="S7174" s="6"/>
      <c r="T7174" s="6"/>
      <c r="U7174" s="6"/>
      <c r="V7174" s="6"/>
    </row>
    <row r="7175" spans="1:22" x14ac:dyDescent="0.25">
      <c r="A7175" s="79"/>
      <c r="J7175" s="6">
        <v>17</v>
      </c>
      <c r="K7175" s="6"/>
      <c r="L7175" s="6"/>
      <c r="M7175" s="6"/>
      <c r="N7175" s="6"/>
      <c r="O7175" s="6"/>
      <c r="P7175" s="6"/>
      <c r="Q7175" s="6"/>
      <c r="R7175" s="6"/>
      <c r="S7175" s="6"/>
      <c r="T7175" s="6"/>
      <c r="U7175" s="6"/>
      <c r="V7175" s="6"/>
    </row>
    <row r="7176" spans="1:22" ht="25.5" x14ac:dyDescent="0.25">
      <c r="A7176" s="81" t="s">
        <v>595</v>
      </c>
      <c r="J7176" s="6">
        <v>18</v>
      </c>
      <c r="K7176" s="6"/>
      <c r="L7176" s="6"/>
      <c r="M7176" s="6"/>
      <c r="N7176" s="6"/>
      <c r="O7176" s="6"/>
      <c r="P7176" s="6"/>
      <c r="Q7176" s="6"/>
      <c r="R7176" s="6"/>
      <c r="S7176" s="6"/>
      <c r="T7176" s="6"/>
      <c r="U7176" s="6"/>
      <c r="V7176" s="6"/>
    </row>
    <row r="7177" spans="1:22" x14ac:dyDescent="0.25">
      <c r="A7177" s="81"/>
      <c r="J7177" s="6">
        <v>19</v>
      </c>
      <c r="K7177" s="6"/>
      <c r="L7177" s="6"/>
      <c r="M7177" s="6"/>
      <c r="N7177" s="6"/>
      <c r="O7177" s="6"/>
      <c r="P7177" s="6"/>
      <c r="Q7177" s="6"/>
      <c r="R7177" s="6"/>
      <c r="S7177" s="6"/>
      <c r="T7177" s="6"/>
      <c r="U7177" s="6"/>
      <c r="V7177" s="6"/>
    </row>
    <row r="7178" spans="1:22" ht="89.25" x14ac:dyDescent="0.25">
      <c r="A7178" s="81" t="s">
        <v>1000</v>
      </c>
      <c r="J7178" s="6">
        <v>20</v>
      </c>
      <c r="K7178" s="6"/>
      <c r="L7178" s="6"/>
      <c r="M7178" s="6"/>
      <c r="N7178" s="6"/>
      <c r="O7178" s="6"/>
      <c r="P7178" s="6"/>
      <c r="Q7178" s="6"/>
      <c r="R7178" s="6"/>
      <c r="S7178" s="6"/>
      <c r="T7178" s="6"/>
      <c r="U7178" s="6"/>
      <c r="V7178" s="6"/>
    </row>
    <row r="7179" spans="1:22" x14ac:dyDescent="0.25">
      <c r="A7179" s="65"/>
      <c r="J7179" s="6">
        <v>21</v>
      </c>
      <c r="K7179" s="6"/>
      <c r="L7179" s="6"/>
      <c r="M7179" s="6"/>
      <c r="N7179" s="6"/>
      <c r="O7179" s="6"/>
      <c r="P7179" s="6"/>
      <c r="Q7179" s="6"/>
      <c r="R7179" s="6"/>
      <c r="S7179" s="6"/>
      <c r="T7179" s="6"/>
      <c r="U7179" s="6"/>
      <c r="V7179" s="6"/>
    </row>
    <row r="7180" spans="1:22" x14ac:dyDescent="0.25">
      <c r="A7180" s="65"/>
      <c r="J7180" s="6">
        <v>22</v>
      </c>
      <c r="K7180" s="6"/>
      <c r="L7180" s="6"/>
      <c r="M7180" s="6"/>
      <c r="N7180" s="6"/>
      <c r="O7180" s="6"/>
      <c r="P7180" s="6"/>
      <c r="Q7180" s="6"/>
      <c r="R7180" s="6"/>
      <c r="S7180" s="6"/>
      <c r="T7180" s="6"/>
      <c r="U7180" s="6"/>
      <c r="V7180" s="6"/>
    </row>
    <row r="7181" spans="1:22" ht="140.25" x14ac:dyDescent="0.25">
      <c r="A7181" s="96" t="s">
        <v>624</v>
      </c>
      <c r="B7181" s="97" t="s">
        <v>625</v>
      </c>
      <c r="J7181" s="6">
        <v>23</v>
      </c>
      <c r="K7181" s="6"/>
      <c r="L7181" s="6"/>
      <c r="M7181" s="6"/>
      <c r="N7181" s="6"/>
      <c r="O7181" s="6"/>
      <c r="P7181" s="6"/>
      <c r="Q7181" s="6"/>
      <c r="R7181" s="6"/>
      <c r="S7181" s="6"/>
      <c r="T7181" s="6"/>
      <c r="U7181" s="6"/>
      <c r="V7181" s="6"/>
    </row>
    <row r="7182" spans="1:22" ht="15.75" thickBot="1" x14ac:dyDescent="0.3">
      <c r="A7182" s="65"/>
      <c r="J7182" s="6">
        <v>24</v>
      </c>
      <c r="K7182" s="6"/>
      <c r="L7182" s="6"/>
      <c r="M7182" s="6"/>
      <c r="N7182" s="6"/>
      <c r="O7182" s="6"/>
      <c r="P7182" s="6"/>
      <c r="Q7182" s="6"/>
      <c r="R7182" s="6"/>
      <c r="S7182" s="6"/>
      <c r="T7182" s="6"/>
      <c r="U7182" s="6"/>
      <c r="V7182" s="6"/>
    </row>
    <row r="7183" spans="1:22" ht="15.75" thickBot="1" x14ac:dyDescent="0.3">
      <c r="A7183" s="88" t="s">
        <v>626</v>
      </c>
      <c r="B7183" s="89">
        <v>0.05</v>
      </c>
      <c r="J7183" s="6">
        <v>25</v>
      </c>
      <c r="K7183" s="6"/>
      <c r="L7183" s="6"/>
      <c r="M7183" s="6"/>
      <c r="N7183" s="6"/>
      <c r="O7183" s="6"/>
      <c r="P7183" s="6"/>
      <c r="Q7183" s="6"/>
      <c r="R7183" s="6"/>
      <c r="S7183" s="6"/>
      <c r="T7183" s="6"/>
      <c r="U7183" s="6"/>
      <c r="V7183" s="6"/>
    </row>
    <row r="7184" spans="1:22" ht="39" thickBot="1" x14ac:dyDescent="0.3">
      <c r="A7184" s="110" t="s">
        <v>627</v>
      </c>
      <c r="B7184" s="74">
        <v>18</v>
      </c>
      <c r="J7184" s="6">
        <v>26</v>
      </c>
      <c r="K7184" s="6"/>
      <c r="L7184" s="6"/>
      <c r="M7184" s="6"/>
      <c r="N7184" s="6"/>
      <c r="O7184" s="6"/>
      <c r="P7184" s="6"/>
      <c r="Q7184" s="6"/>
      <c r="R7184" s="6"/>
      <c r="S7184" s="6"/>
      <c r="T7184" s="6"/>
      <c r="U7184" s="6"/>
      <c r="V7184" s="6"/>
    </row>
    <row r="7185" spans="1:22" ht="39" thickBot="1" x14ac:dyDescent="0.3">
      <c r="A7185" s="110" t="s">
        <v>628</v>
      </c>
      <c r="B7185" s="74">
        <v>4723.4579999999996</v>
      </c>
      <c r="J7185" s="6">
        <v>27</v>
      </c>
      <c r="K7185" s="6"/>
      <c r="L7185" s="6"/>
      <c r="M7185" s="6"/>
      <c r="N7185" s="6"/>
      <c r="O7185" s="6"/>
      <c r="P7185" s="6"/>
      <c r="Q7185" s="6"/>
      <c r="R7185" s="6"/>
      <c r="S7185" s="6"/>
      <c r="T7185" s="6"/>
      <c r="U7185" s="6"/>
      <c r="V7185" s="6"/>
    </row>
    <row r="7186" spans="1:22" ht="64.5" thickBot="1" x14ac:dyDescent="0.3">
      <c r="A7186" s="110" t="s">
        <v>629</v>
      </c>
      <c r="B7186" s="74">
        <v>2.97105</v>
      </c>
      <c r="J7186" s="6">
        <v>28</v>
      </c>
      <c r="K7186" s="6"/>
      <c r="L7186" s="6"/>
      <c r="M7186" s="6"/>
      <c r="N7186" s="6"/>
      <c r="O7186" s="6"/>
      <c r="P7186" s="6"/>
      <c r="Q7186" s="6"/>
      <c r="R7186" s="6"/>
      <c r="S7186" s="6"/>
      <c r="T7186" s="6"/>
      <c r="U7186" s="6"/>
      <c r="V7186" s="6"/>
    </row>
    <row r="7187" spans="1:22" ht="38.25" x14ac:dyDescent="0.25">
      <c r="A7187" s="109" t="s">
        <v>630</v>
      </c>
      <c r="B7187" s="78">
        <v>51.048000000000002</v>
      </c>
      <c r="J7187" s="6">
        <v>29</v>
      </c>
      <c r="K7187" s="6"/>
      <c r="L7187" s="6"/>
      <c r="M7187" s="6"/>
      <c r="N7187" s="6"/>
      <c r="O7187" s="6"/>
      <c r="P7187" s="6"/>
      <c r="Q7187" s="6"/>
      <c r="R7187" s="6"/>
      <c r="S7187" s="6"/>
      <c r="T7187" s="6"/>
      <c r="U7187" s="6"/>
      <c r="V7187" s="6"/>
    </row>
    <row r="7188" spans="1:22" ht="15.75" thickBot="1" x14ac:dyDescent="0.3">
      <c r="A7188" s="65"/>
      <c r="J7188" s="6">
        <v>30</v>
      </c>
      <c r="K7188" s="6"/>
      <c r="L7188" s="6"/>
      <c r="M7188" s="6"/>
      <c r="N7188" s="6"/>
      <c r="O7188" s="6"/>
      <c r="P7188" s="6"/>
      <c r="Q7188" s="6"/>
      <c r="R7188" s="6"/>
      <c r="S7188" s="6"/>
      <c r="T7188" s="6"/>
      <c r="U7188" s="6"/>
      <c r="V7188" s="6"/>
    </row>
    <row r="7189" spans="1:22" x14ac:dyDescent="0.25">
      <c r="A7189" s="254" t="s">
        <v>631</v>
      </c>
      <c r="B7189" s="255"/>
      <c r="C7189" s="255"/>
      <c r="D7189" s="255"/>
      <c r="J7189" s="6">
        <v>31</v>
      </c>
      <c r="K7189" s="6"/>
      <c r="L7189" s="6"/>
      <c r="M7189" s="6"/>
      <c r="N7189" s="6"/>
      <c r="O7189" s="6"/>
      <c r="P7189" s="6"/>
      <c r="Q7189" s="6"/>
      <c r="R7189" s="6"/>
      <c r="S7189" s="6"/>
      <c r="T7189" s="6"/>
      <c r="U7189" s="6"/>
      <c r="V7189" s="6"/>
    </row>
    <row r="7190" spans="1:22" x14ac:dyDescent="0.25">
      <c r="A7190" s="262" t="s">
        <v>632</v>
      </c>
      <c r="B7190" s="263"/>
      <c r="C7190" s="263"/>
      <c r="D7190" s="263"/>
      <c r="J7190" s="6">
        <v>32</v>
      </c>
      <c r="K7190" s="6"/>
      <c r="L7190" s="6"/>
      <c r="M7190" s="6"/>
      <c r="N7190" s="6"/>
      <c r="O7190" s="6"/>
      <c r="P7190" s="6"/>
      <c r="Q7190" s="6"/>
      <c r="R7190" s="6"/>
      <c r="S7190" s="6"/>
      <c r="T7190" s="6"/>
      <c r="U7190" s="6"/>
      <c r="V7190" s="6"/>
    </row>
    <row r="7191" spans="1:22" ht="15.75" thickBot="1" x14ac:dyDescent="0.3">
      <c r="A7191" s="256" t="s">
        <v>633</v>
      </c>
      <c r="B7191" s="257"/>
      <c r="C7191" s="257"/>
      <c r="D7191" s="257"/>
      <c r="J7191" s="6">
        <v>33</v>
      </c>
      <c r="K7191" s="6"/>
      <c r="L7191" s="6"/>
      <c r="M7191" s="6"/>
      <c r="N7191" s="6"/>
      <c r="O7191" s="6"/>
      <c r="P7191" s="6"/>
      <c r="Q7191" s="6"/>
      <c r="R7191" s="6"/>
      <c r="S7191" s="6"/>
      <c r="T7191" s="6"/>
      <c r="U7191" s="6"/>
      <c r="V7191" s="6"/>
    </row>
    <row r="7192" spans="1:22" ht="27" thickBot="1" x14ac:dyDescent="0.3">
      <c r="A7192" s="98" t="s">
        <v>634</v>
      </c>
      <c r="B7192" s="83" t="s">
        <v>635</v>
      </c>
      <c r="C7192" s="83" t="s">
        <v>566</v>
      </c>
      <c r="D7192" s="85" t="s">
        <v>592</v>
      </c>
      <c r="K7192" s="121" t="s">
        <v>1123</v>
      </c>
      <c r="L7192" s="121" t="s">
        <v>1124</v>
      </c>
      <c r="M7192" s="121" t="str">
        <f>A7178</f>
        <v>Prueba del rango estudentizado de Tukey (HSD) para NF2ha</v>
      </c>
      <c r="N7192" s="120"/>
      <c r="S7192" s="122" t="str">
        <f>K7192</f>
        <v>Factor</v>
      </c>
      <c r="T7192" s="122" t="str">
        <f>L7192</f>
        <v>Nivel</v>
      </c>
      <c r="U7192" s="114"/>
      <c r="V7192" s="123"/>
    </row>
    <row r="7193" spans="1:22" ht="16.5" thickBot="1" x14ac:dyDescent="0.3">
      <c r="A7193" s="99" t="s">
        <v>592</v>
      </c>
      <c r="B7193" s="68">
        <v>271.45999999999998</v>
      </c>
      <c r="C7193" s="68">
        <v>16</v>
      </c>
      <c r="D7193" s="86" t="s">
        <v>45</v>
      </c>
      <c r="J7193" s="6"/>
      <c r="K7193" s="228" t="s">
        <v>1125</v>
      </c>
      <c r="L7193" s="124" t="str">
        <f>D7193</f>
        <v>Con</v>
      </c>
      <c r="M7193" s="125">
        <f>B7193</f>
        <v>271.45999999999998</v>
      </c>
      <c r="N7193" s="125" t="str">
        <f>A7193</f>
        <v>A</v>
      </c>
      <c r="S7193" s="230" t="str">
        <f>K7193</f>
        <v>Enmienda (A)</v>
      </c>
      <c r="T7193" s="126" t="str">
        <f>L7193</f>
        <v>Con</v>
      </c>
      <c r="U7193" s="127">
        <f>M7193</f>
        <v>271.45999999999998</v>
      </c>
      <c r="V7193" s="128" t="str">
        <f>N7193</f>
        <v>A</v>
      </c>
    </row>
    <row r="7194" spans="1:22" ht="16.5" thickBot="1" x14ac:dyDescent="0.3">
      <c r="A7194" s="99" t="s">
        <v>592</v>
      </c>
      <c r="B7194" s="68"/>
      <c r="C7194" s="68"/>
      <c r="D7194" s="86"/>
      <c r="J7194" s="6"/>
      <c r="K7194" s="229"/>
      <c r="L7194" s="124" t="str">
        <f>D7195</f>
        <v>Sin</v>
      </c>
      <c r="M7194" s="125">
        <f>B7195</f>
        <v>245.42</v>
      </c>
      <c r="N7194" s="125" t="str">
        <f>A7195</f>
        <v>A</v>
      </c>
      <c r="S7194" s="227"/>
      <c r="T7194" s="129" t="str">
        <f>L7194</f>
        <v>Sin</v>
      </c>
      <c r="U7194" s="130">
        <f>M7194</f>
        <v>245.42</v>
      </c>
      <c r="V7194" s="131" t="str">
        <f>N7194</f>
        <v>A</v>
      </c>
    </row>
    <row r="7195" spans="1:22" x14ac:dyDescent="0.25">
      <c r="A7195" s="100" t="s">
        <v>592</v>
      </c>
      <c r="B7195" s="77">
        <v>245.42</v>
      </c>
      <c r="C7195" s="77">
        <v>16</v>
      </c>
      <c r="D7195" s="87" t="s">
        <v>47</v>
      </c>
      <c r="J7195" s="6">
        <v>1</v>
      </c>
      <c r="K7195" s="6"/>
      <c r="L7195" s="6"/>
      <c r="M7195" s="6"/>
      <c r="N7195" s="6"/>
      <c r="O7195" s="6"/>
      <c r="P7195" s="6"/>
      <c r="Q7195" s="6"/>
      <c r="R7195" s="6"/>
      <c r="S7195" s="6"/>
      <c r="T7195" s="6"/>
      <c r="U7195" s="6"/>
      <c r="V7195" s="6"/>
    </row>
    <row r="7196" spans="1:22" x14ac:dyDescent="0.25">
      <c r="A7196" s="79"/>
      <c r="J7196" s="6">
        <v>2</v>
      </c>
      <c r="K7196" s="6"/>
      <c r="L7196" s="6"/>
      <c r="M7196" s="6"/>
      <c r="N7196" s="6"/>
      <c r="O7196" s="6"/>
      <c r="P7196" s="6"/>
      <c r="Q7196" s="6"/>
      <c r="R7196" s="6"/>
      <c r="S7196" s="6"/>
      <c r="T7196" s="6"/>
      <c r="U7196" s="6"/>
      <c r="V7196" s="6"/>
    </row>
    <row r="7197" spans="1:22" x14ac:dyDescent="0.25">
      <c r="A7197" s="79"/>
      <c r="J7197" s="6">
        <v>3</v>
      </c>
      <c r="K7197" s="6"/>
      <c r="L7197" s="6"/>
      <c r="M7197" s="6"/>
      <c r="N7197" s="6"/>
      <c r="O7197" s="6"/>
      <c r="P7197" s="6"/>
      <c r="Q7197" s="6"/>
      <c r="R7197" s="6"/>
      <c r="S7197" s="6"/>
      <c r="T7197" s="6"/>
      <c r="U7197" s="6"/>
      <c r="V7197" s="6"/>
    </row>
    <row r="7198" spans="1:22" x14ac:dyDescent="0.25">
      <c r="J7198" s="6">
        <v>4</v>
      </c>
      <c r="K7198" s="6"/>
      <c r="L7198" s="6"/>
      <c r="M7198" s="6"/>
      <c r="N7198" s="6"/>
      <c r="O7198" s="6"/>
      <c r="P7198" s="6"/>
      <c r="Q7198" s="6"/>
      <c r="R7198" s="6"/>
      <c r="S7198" s="6"/>
      <c r="T7198" s="6"/>
      <c r="U7198" s="6"/>
      <c r="V7198" s="6"/>
    </row>
    <row r="7199" spans="1:22" x14ac:dyDescent="0.25">
      <c r="A7199" s="80"/>
      <c r="J7199" s="6">
        <v>5</v>
      </c>
      <c r="K7199" s="6"/>
      <c r="L7199" s="6"/>
      <c r="M7199" s="6"/>
      <c r="N7199" s="6"/>
      <c r="O7199" s="6"/>
      <c r="P7199" s="6"/>
      <c r="Q7199" s="6"/>
      <c r="R7199" s="6"/>
      <c r="S7199" s="6"/>
      <c r="T7199" s="6"/>
      <c r="U7199" s="6"/>
      <c r="V7199" s="6"/>
    </row>
    <row r="7200" spans="1:22" ht="31.5" x14ac:dyDescent="0.25">
      <c r="A7200" s="64" t="s">
        <v>590</v>
      </c>
      <c r="J7200" s="6">
        <v>6</v>
      </c>
      <c r="K7200" s="6"/>
      <c r="L7200" s="6"/>
      <c r="M7200" s="6"/>
      <c r="N7200" s="6"/>
      <c r="O7200" s="6"/>
      <c r="P7200" s="6"/>
      <c r="Q7200" s="6"/>
      <c r="R7200" s="6"/>
      <c r="S7200" s="6"/>
      <c r="T7200" s="6"/>
      <c r="U7200" s="6"/>
      <c r="V7200" s="6"/>
    </row>
    <row r="7201" spans="1:22" x14ac:dyDescent="0.25">
      <c r="A7201" s="79"/>
      <c r="J7201" s="6">
        <v>7</v>
      </c>
      <c r="K7201" s="6"/>
      <c r="L7201" s="6"/>
      <c r="M7201" s="6"/>
      <c r="N7201" s="6"/>
      <c r="O7201" s="6"/>
      <c r="P7201" s="6"/>
      <c r="Q7201" s="6"/>
      <c r="R7201" s="6"/>
      <c r="S7201" s="6"/>
      <c r="T7201" s="6"/>
      <c r="U7201" s="6"/>
      <c r="V7201" s="6"/>
    </row>
    <row r="7202" spans="1:22" ht="25.5" x14ac:dyDescent="0.25">
      <c r="A7202" s="81" t="s">
        <v>595</v>
      </c>
      <c r="J7202" s="6">
        <v>8</v>
      </c>
      <c r="K7202" s="6"/>
      <c r="L7202" s="6"/>
      <c r="M7202" s="6"/>
      <c r="N7202" s="6"/>
      <c r="O7202" s="6"/>
      <c r="P7202" s="6"/>
      <c r="Q7202" s="6"/>
      <c r="R7202" s="6"/>
      <c r="S7202" s="6"/>
      <c r="T7202" s="6"/>
      <c r="U7202" s="6"/>
      <c r="V7202" s="6"/>
    </row>
    <row r="7203" spans="1:22" x14ac:dyDescent="0.25">
      <c r="A7203" s="81"/>
      <c r="J7203" s="6">
        <v>9</v>
      </c>
      <c r="K7203" s="6"/>
      <c r="L7203" s="6"/>
      <c r="M7203" s="6"/>
      <c r="N7203" s="6"/>
      <c r="O7203" s="6"/>
      <c r="P7203" s="6"/>
      <c r="Q7203" s="6"/>
      <c r="R7203" s="6"/>
      <c r="S7203" s="6"/>
      <c r="T7203" s="6"/>
      <c r="U7203" s="6"/>
      <c r="V7203" s="6"/>
    </row>
    <row r="7204" spans="1:22" x14ac:dyDescent="0.25">
      <c r="A7204" s="65"/>
      <c r="J7204" s="6">
        <v>10</v>
      </c>
      <c r="K7204" s="6"/>
      <c r="L7204" s="6"/>
      <c r="M7204" s="6"/>
      <c r="N7204" s="6"/>
      <c r="O7204" s="6"/>
      <c r="P7204" s="6"/>
      <c r="Q7204" s="6"/>
      <c r="R7204" s="6"/>
      <c r="S7204" s="6"/>
      <c r="T7204" s="6"/>
      <c r="U7204" s="6"/>
      <c r="V7204" s="6"/>
    </row>
    <row r="7205" spans="1:22" x14ac:dyDescent="0.25">
      <c r="A7205" s="65"/>
      <c r="J7205" s="6">
        <v>11</v>
      </c>
      <c r="K7205" s="6"/>
      <c r="L7205" s="6"/>
      <c r="M7205" s="6"/>
      <c r="N7205" s="6"/>
      <c r="O7205" s="6"/>
      <c r="P7205" s="6"/>
      <c r="Q7205" s="6"/>
      <c r="R7205" s="6"/>
      <c r="S7205" s="6"/>
      <c r="T7205" s="6"/>
      <c r="U7205" s="6"/>
      <c r="V7205" s="6"/>
    </row>
    <row r="7206" spans="1:22" x14ac:dyDescent="0.25">
      <c r="A7206" s="79"/>
      <c r="J7206" s="6">
        <v>12</v>
      </c>
      <c r="K7206" s="6"/>
      <c r="L7206" s="6"/>
      <c r="M7206" s="6"/>
      <c r="N7206" s="6"/>
      <c r="O7206" s="6"/>
      <c r="P7206" s="6"/>
      <c r="Q7206" s="6"/>
      <c r="R7206" s="6"/>
      <c r="S7206" s="6"/>
      <c r="T7206" s="6"/>
      <c r="U7206" s="6"/>
      <c r="V7206" s="6"/>
    </row>
    <row r="7207" spans="1:22" x14ac:dyDescent="0.25">
      <c r="A7207" s="79"/>
      <c r="J7207" s="6">
        <v>13</v>
      </c>
      <c r="K7207" s="6"/>
      <c r="L7207" s="6"/>
      <c r="M7207" s="6"/>
      <c r="N7207" s="6"/>
      <c r="O7207" s="6"/>
      <c r="P7207" s="6"/>
      <c r="Q7207" s="6"/>
      <c r="R7207" s="6"/>
      <c r="S7207" s="6"/>
      <c r="T7207" s="6"/>
      <c r="U7207" s="6"/>
      <c r="V7207" s="6"/>
    </row>
    <row r="7208" spans="1:22" x14ac:dyDescent="0.25">
      <c r="J7208" s="6">
        <v>14</v>
      </c>
      <c r="K7208" s="6"/>
      <c r="L7208" s="6"/>
      <c r="M7208" s="6"/>
      <c r="N7208" s="6"/>
      <c r="O7208" s="6"/>
      <c r="P7208" s="6"/>
      <c r="Q7208" s="6"/>
      <c r="R7208" s="6"/>
      <c r="S7208" s="6"/>
      <c r="T7208" s="6"/>
      <c r="U7208" s="6"/>
      <c r="V7208" s="6"/>
    </row>
    <row r="7209" spans="1:22" x14ac:dyDescent="0.25">
      <c r="A7209" s="80"/>
      <c r="J7209" s="6">
        <v>15</v>
      </c>
      <c r="K7209" s="6"/>
      <c r="L7209" s="6"/>
      <c r="M7209" s="6"/>
      <c r="N7209" s="6"/>
      <c r="O7209" s="6"/>
      <c r="P7209" s="6"/>
      <c r="Q7209" s="6"/>
      <c r="R7209" s="6"/>
      <c r="S7209" s="6"/>
      <c r="T7209" s="6"/>
      <c r="U7209" s="6"/>
      <c r="V7209" s="6"/>
    </row>
    <row r="7210" spans="1:22" ht="31.5" x14ac:dyDescent="0.25">
      <c r="A7210" s="64" t="s">
        <v>590</v>
      </c>
      <c r="J7210" s="6">
        <v>16</v>
      </c>
      <c r="K7210" s="6"/>
      <c r="L7210" s="6"/>
      <c r="M7210" s="6"/>
      <c r="N7210" s="6"/>
      <c r="O7210" s="6"/>
      <c r="P7210" s="6"/>
      <c r="Q7210" s="6"/>
      <c r="R7210" s="6"/>
      <c r="S7210" s="6"/>
      <c r="T7210" s="6"/>
      <c r="U7210" s="6"/>
      <c r="V7210" s="6"/>
    </row>
    <row r="7211" spans="1:22" x14ac:dyDescent="0.25">
      <c r="A7211" s="79"/>
      <c r="J7211" s="6">
        <v>17</v>
      </c>
      <c r="K7211" s="6"/>
      <c r="L7211" s="6"/>
      <c r="M7211" s="6"/>
      <c r="N7211" s="6"/>
      <c r="O7211" s="6"/>
      <c r="P7211" s="6"/>
      <c r="Q7211" s="6"/>
      <c r="R7211" s="6"/>
      <c r="S7211" s="6"/>
      <c r="T7211" s="6"/>
      <c r="U7211" s="6"/>
      <c r="V7211" s="6"/>
    </row>
    <row r="7212" spans="1:22" ht="25.5" x14ac:dyDescent="0.25">
      <c r="A7212" s="81" t="s">
        <v>595</v>
      </c>
      <c r="J7212" s="6">
        <v>18</v>
      </c>
      <c r="K7212" s="6"/>
      <c r="L7212" s="6"/>
      <c r="M7212" s="6"/>
      <c r="N7212" s="6"/>
      <c r="O7212" s="6"/>
      <c r="P7212" s="6"/>
      <c r="Q7212" s="6"/>
      <c r="R7212" s="6"/>
      <c r="S7212" s="6"/>
      <c r="T7212" s="6"/>
      <c r="U7212" s="6"/>
      <c r="V7212" s="6"/>
    </row>
    <row r="7213" spans="1:22" x14ac:dyDescent="0.25">
      <c r="A7213" s="81"/>
      <c r="J7213" s="6">
        <v>19</v>
      </c>
      <c r="K7213" s="6"/>
      <c r="L7213" s="6"/>
      <c r="M7213" s="6"/>
      <c r="N7213" s="6"/>
      <c r="O7213" s="6"/>
      <c r="P7213" s="6"/>
      <c r="Q7213" s="6"/>
      <c r="R7213" s="6"/>
      <c r="S7213" s="6"/>
      <c r="T7213" s="6"/>
      <c r="U7213" s="6"/>
      <c r="V7213" s="6"/>
    </row>
    <row r="7214" spans="1:22" ht="89.25" x14ac:dyDescent="0.25">
      <c r="A7214" s="81" t="s">
        <v>1001</v>
      </c>
      <c r="J7214" s="6">
        <v>20</v>
      </c>
      <c r="K7214" s="6"/>
      <c r="L7214" s="6"/>
      <c r="M7214" s="6"/>
      <c r="N7214" s="6"/>
      <c r="O7214" s="6"/>
      <c r="P7214" s="6"/>
      <c r="Q7214" s="6"/>
      <c r="R7214" s="6"/>
      <c r="S7214" s="6"/>
      <c r="T7214" s="6"/>
      <c r="U7214" s="6"/>
      <c r="V7214" s="6"/>
    </row>
    <row r="7215" spans="1:22" x14ac:dyDescent="0.25">
      <c r="A7215" s="65"/>
      <c r="J7215" s="6">
        <v>21</v>
      </c>
      <c r="K7215" s="6"/>
      <c r="L7215" s="6"/>
      <c r="M7215" s="6"/>
      <c r="N7215" s="6"/>
      <c r="O7215" s="6"/>
      <c r="P7215" s="6"/>
      <c r="Q7215" s="6"/>
      <c r="R7215" s="6"/>
      <c r="S7215" s="6"/>
      <c r="T7215" s="6"/>
      <c r="U7215" s="6"/>
      <c r="V7215" s="6"/>
    </row>
    <row r="7216" spans="1:22" x14ac:dyDescent="0.25">
      <c r="A7216" s="65"/>
      <c r="J7216" s="6">
        <v>22</v>
      </c>
      <c r="K7216" s="6"/>
      <c r="L7216" s="6"/>
      <c r="M7216" s="6"/>
      <c r="N7216" s="6"/>
      <c r="O7216" s="6"/>
      <c r="P7216" s="6"/>
      <c r="Q7216" s="6"/>
      <c r="R7216" s="6"/>
      <c r="S7216" s="6"/>
      <c r="T7216" s="6"/>
      <c r="U7216" s="6"/>
      <c r="V7216" s="6"/>
    </row>
    <row r="7217" spans="1:22" ht="140.25" x14ac:dyDescent="0.25">
      <c r="A7217" s="96" t="s">
        <v>624</v>
      </c>
      <c r="B7217" s="97" t="s">
        <v>625</v>
      </c>
      <c r="J7217" s="6">
        <v>23</v>
      </c>
      <c r="K7217" s="6"/>
      <c r="L7217" s="6"/>
      <c r="M7217" s="6"/>
      <c r="N7217" s="6"/>
      <c r="O7217" s="6"/>
      <c r="P7217" s="6"/>
      <c r="Q7217" s="6"/>
      <c r="R7217" s="6"/>
      <c r="S7217" s="6"/>
      <c r="T7217" s="6"/>
      <c r="U7217" s="6"/>
      <c r="V7217" s="6"/>
    </row>
    <row r="7218" spans="1:22" ht="15.75" thickBot="1" x14ac:dyDescent="0.3">
      <c r="A7218" s="65"/>
      <c r="J7218" s="6">
        <v>24</v>
      </c>
      <c r="K7218" s="6"/>
      <c r="L7218" s="6"/>
      <c r="M7218" s="6"/>
      <c r="N7218" s="6"/>
      <c r="O7218" s="6"/>
      <c r="P7218" s="6"/>
      <c r="Q7218" s="6"/>
      <c r="R7218" s="6"/>
      <c r="S7218" s="6"/>
      <c r="T7218" s="6"/>
      <c r="U7218" s="6"/>
      <c r="V7218" s="6"/>
    </row>
    <row r="7219" spans="1:22" ht="15.75" thickBot="1" x14ac:dyDescent="0.3">
      <c r="A7219" s="88" t="s">
        <v>626</v>
      </c>
      <c r="B7219" s="89">
        <v>0.05</v>
      </c>
      <c r="J7219" s="6">
        <v>25</v>
      </c>
      <c r="K7219" s="6"/>
      <c r="L7219" s="6"/>
      <c r="M7219" s="6"/>
      <c r="N7219" s="6"/>
      <c r="O7219" s="6"/>
      <c r="P7219" s="6"/>
      <c r="Q7219" s="6"/>
      <c r="R7219" s="6"/>
      <c r="S7219" s="6"/>
      <c r="T7219" s="6"/>
      <c r="U7219" s="6"/>
      <c r="V7219" s="6"/>
    </row>
    <row r="7220" spans="1:22" ht="39" thickBot="1" x14ac:dyDescent="0.3">
      <c r="A7220" s="110" t="s">
        <v>627</v>
      </c>
      <c r="B7220" s="74">
        <v>18</v>
      </c>
      <c r="J7220" s="6">
        <v>26</v>
      </c>
      <c r="K7220" s="6"/>
      <c r="L7220" s="6"/>
      <c r="M7220" s="6"/>
      <c r="N7220" s="6"/>
      <c r="O7220" s="6"/>
      <c r="P7220" s="6"/>
      <c r="Q7220" s="6"/>
      <c r="R7220" s="6"/>
      <c r="S7220" s="6"/>
      <c r="T7220" s="6"/>
      <c r="U7220" s="6"/>
      <c r="V7220" s="6"/>
    </row>
    <row r="7221" spans="1:22" ht="39" thickBot="1" x14ac:dyDescent="0.3">
      <c r="A7221" s="110" t="s">
        <v>628</v>
      </c>
      <c r="B7221" s="74">
        <v>447.06229999999999</v>
      </c>
      <c r="J7221" s="6">
        <v>27</v>
      </c>
      <c r="K7221" s="6"/>
      <c r="L7221" s="6"/>
      <c r="M7221" s="6"/>
      <c r="N7221" s="6"/>
      <c r="O7221" s="6"/>
      <c r="P7221" s="6"/>
      <c r="Q7221" s="6"/>
      <c r="R7221" s="6"/>
      <c r="S7221" s="6"/>
      <c r="T7221" s="6"/>
      <c r="U7221" s="6"/>
      <c r="V7221" s="6"/>
    </row>
    <row r="7222" spans="1:22" ht="64.5" thickBot="1" x14ac:dyDescent="0.3">
      <c r="A7222" s="110" t="s">
        <v>629</v>
      </c>
      <c r="B7222" s="74">
        <v>2.97105</v>
      </c>
      <c r="J7222" s="6">
        <v>28</v>
      </c>
      <c r="K7222" s="6"/>
      <c r="L7222" s="6"/>
      <c r="M7222" s="6"/>
      <c r="N7222" s="6"/>
      <c r="O7222" s="6"/>
      <c r="P7222" s="6"/>
      <c r="Q7222" s="6"/>
      <c r="R7222" s="6"/>
      <c r="S7222" s="6"/>
      <c r="T7222" s="6"/>
      <c r="U7222" s="6"/>
      <c r="V7222" s="6"/>
    </row>
    <row r="7223" spans="1:22" ht="38.25" x14ac:dyDescent="0.25">
      <c r="A7223" s="109" t="s">
        <v>630</v>
      </c>
      <c r="B7223" s="78">
        <v>15.705</v>
      </c>
      <c r="J7223" s="6">
        <v>29</v>
      </c>
      <c r="K7223" s="6"/>
      <c r="L7223" s="6"/>
      <c r="M7223" s="6"/>
      <c r="N7223" s="6"/>
      <c r="O7223" s="6"/>
      <c r="P7223" s="6"/>
      <c r="Q7223" s="6"/>
      <c r="R7223" s="6"/>
      <c r="S7223" s="6"/>
      <c r="T7223" s="6"/>
      <c r="U7223" s="6"/>
      <c r="V7223" s="6"/>
    </row>
    <row r="7224" spans="1:22" ht="15.75" thickBot="1" x14ac:dyDescent="0.3">
      <c r="A7224" s="65"/>
      <c r="J7224" s="6">
        <v>30</v>
      </c>
      <c r="K7224" s="6"/>
      <c r="L7224" s="6"/>
      <c r="M7224" s="6"/>
      <c r="N7224" s="6"/>
      <c r="O7224" s="6"/>
      <c r="P7224" s="6"/>
      <c r="Q7224" s="6"/>
      <c r="R7224" s="6"/>
      <c r="S7224" s="6"/>
      <c r="T7224" s="6"/>
      <c r="U7224" s="6"/>
      <c r="V7224" s="6"/>
    </row>
    <row r="7225" spans="1:22" x14ac:dyDescent="0.25">
      <c r="A7225" s="254" t="s">
        <v>631</v>
      </c>
      <c r="B7225" s="255"/>
      <c r="C7225" s="255"/>
      <c r="D7225" s="255"/>
      <c r="J7225" s="6">
        <v>31</v>
      </c>
      <c r="K7225" s="6"/>
      <c r="L7225" s="6"/>
      <c r="M7225" s="6"/>
      <c r="N7225" s="6"/>
      <c r="O7225" s="6"/>
      <c r="P7225" s="6"/>
      <c r="Q7225" s="6"/>
      <c r="R7225" s="6"/>
      <c r="S7225" s="6"/>
      <c r="T7225" s="6"/>
      <c r="U7225" s="6"/>
      <c r="V7225" s="6"/>
    </row>
    <row r="7226" spans="1:22" x14ac:dyDescent="0.25">
      <c r="A7226" s="262" t="s">
        <v>632</v>
      </c>
      <c r="B7226" s="263"/>
      <c r="C7226" s="263"/>
      <c r="D7226" s="263"/>
      <c r="J7226" s="6">
        <v>32</v>
      </c>
      <c r="K7226" s="6"/>
      <c r="L7226" s="6"/>
      <c r="M7226" s="6"/>
      <c r="N7226" s="6"/>
      <c r="O7226" s="6"/>
      <c r="P7226" s="6"/>
      <c r="Q7226" s="6"/>
      <c r="R7226" s="6"/>
      <c r="S7226" s="6"/>
      <c r="T7226" s="6"/>
      <c r="U7226" s="6"/>
      <c r="V7226" s="6"/>
    </row>
    <row r="7227" spans="1:22" ht="15.75" thickBot="1" x14ac:dyDescent="0.3">
      <c r="A7227" s="256" t="s">
        <v>633</v>
      </c>
      <c r="B7227" s="257"/>
      <c r="C7227" s="257"/>
      <c r="D7227" s="257"/>
      <c r="J7227" s="6">
        <v>33</v>
      </c>
      <c r="K7227" s="6"/>
      <c r="L7227" s="6"/>
      <c r="M7227" s="6"/>
      <c r="N7227" s="6"/>
      <c r="O7227" s="6"/>
      <c r="P7227" s="6"/>
      <c r="Q7227" s="6"/>
      <c r="R7227" s="6"/>
      <c r="S7227" s="6"/>
      <c r="T7227" s="6"/>
      <c r="U7227" s="6"/>
      <c r="V7227" s="6"/>
    </row>
    <row r="7228" spans="1:22" ht="27" thickBot="1" x14ac:dyDescent="0.3">
      <c r="A7228" s="98" t="s">
        <v>634</v>
      </c>
      <c r="B7228" s="83" t="s">
        <v>635</v>
      </c>
      <c r="C7228" s="83" t="s">
        <v>566</v>
      </c>
      <c r="D7228" s="85" t="s">
        <v>592</v>
      </c>
      <c r="K7228" s="121" t="s">
        <v>1123</v>
      </c>
      <c r="L7228" s="121" t="s">
        <v>1124</v>
      </c>
      <c r="M7228" s="121" t="str">
        <f>A7214</f>
        <v>Prueba del rango estudentizado de Tukey (HSD) para NF3ha</v>
      </c>
      <c r="N7228" s="120"/>
      <c r="S7228" s="122" t="str">
        <f>K7228</f>
        <v>Factor</v>
      </c>
      <c r="T7228" s="122" t="str">
        <f>L7228</f>
        <v>Nivel</v>
      </c>
      <c r="U7228" s="114"/>
      <c r="V7228" s="123"/>
    </row>
    <row r="7229" spans="1:22" ht="16.5" thickBot="1" x14ac:dyDescent="0.3">
      <c r="A7229" s="99" t="s">
        <v>592</v>
      </c>
      <c r="B7229" s="68">
        <v>60.625999999999998</v>
      </c>
      <c r="C7229" s="68">
        <v>16</v>
      </c>
      <c r="D7229" s="86" t="s">
        <v>45</v>
      </c>
      <c r="J7229" s="6"/>
      <c r="K7229" s="228" t="s">
        <v>1125</v>
      </c>
      <c r="L7229" s="124" t="str">
        <f>D7229</f>
        <v>Con</v>
      </c>
      <c r="M7229" s="125">
        <f>B7229</f>
        <v>60.625999999999998</v>
      </c>
      <c r="N7229" s="125" t="str">
        <f>A7229</f>
        <v>A</v>
      </c>
      <c r="S7229" s="230" t="str">
        <f>K7229</f>
        <v>Enmienda (A)</v>
      </c>
      <c r="T7229" s="126" t="str">
        <f>L7229</f>
        <v>Con</v>
      </c>
      <c r="U7229" s="127">
        <f>M7229</f>
        <v>60.625999999999998</v>
      </c>
      <c r="V7229" s="128" t="str">
        <f>N7229</f>
        <v>A</v>
      </c>
    </row>
    <row r="7230" spans="1:22" ht="16.5" thickBot="1" x14ac:dyDescent="0.3">
      <c r="A7230" s="99"/>
      <c r="B7230" s="68"/>
      <c r="C7230" s="68"/>
      <c r="D7230" s="86"/>
      <c r="J7230" s="6"/>
      <c r="K7230" s="229"/>
      <c r="L7230" s="124" t="str">
        <f>D7231</f>
        <v>Sin</v>
      </c>
      <c r="M7230" s="125">
        <f>B7231</f>
        <v>39.584000000000003</v>
      </c>
      <c r="N7230" s="125" t="str">
        <f>A7231</f>
        <v>B</v>
      </c>
      <c r="S7230" s="227"/>
      <c r="T7230" s="129" t="str">
        <f>L7230</f>
        <v>Sin</v>
      </c>
      <c r="U7230" s="130">
        <f>M7230</f>
        <v>39.584000000000003</v>
      </c>
      <c r="V7230" s="131" t="str">
        <f>N7230</f>
        <v>B</v>
      </c>
    </row>
    <row r="7231" spans="1:22" x14ac:dyDescent="0.25">
      <c r="A7231" s="100" t="s">
        <v>593</v>
      </c>
      <c r="B7231" s="77">
        <v>39.584000000000003</v>
      </c>
      <c r="C7231" s="77">
        <v>16</v>
      </c>
      <c r="D7231" s="87" t="s">
        <v>47</v>
      </c>
      <c r="J7231" s="6">
        <v>1</v>
      </c>
      <c r="K7231" s="6"/>
      <c r="L7231" s="6"/>
      <c r="M7231" s="6"/>
      <c r="N7231" s="6"/>
      <c r="O7231" s="6"/>
      <c r="P7231" s="6"/>
      <c r="Q7231" s="6"/>
      <c r="R7231" s="6"/>
      <c r="S7231" s="6"/>
      <c r="T7231" s="6"/>
      <c r="U7231" s="6"/>
      <c r="V7231" s="6"/>
    </row>
    <row r="7232" spans="1:22" x14ac:dyDescent="0.25">
      <c r="A7232" s="79"/>
      <c r="J7232" s="6">
        <v>2</v>
      </c>
      <c r="K7232" s="6"/>
      <c r="L7232" s="6"/>
      <c r="M7232" s="6"/>
      <c r="N7232" s="6"/>
      <c r="O7232" s="6"/>
      <c r="P7232" s="6"/>
      <c r="Q7232" s="6"/>
      <c r="R7232" s="6"/>
      <c r="S7232" s="6"/>
      <c r="T7232" s="6"/>
      <c r="U7232" s="6"/>
      <c r="V7232" s="6"/>
    </row>
    <row r="7233" spans="1:22" x14ac:dyDescent="0.25">
      <c r="A7233" s="79"/>
      <c r="J7233" s="6">
        <v>3</v>
      </c>
      <c r="K7233" s="6"/>
      <c r="L7233" s="6"/>
      <c r="M7233" s="6"/>
      <c r="N7233" s="6"/>
      <c r="O7233" s="6"/>
      <c r="P7233" s="6"/>
      <c r="Q7233" s="6"/>
      <c r="R7233" s="6"/>
      <c r="S7233" s="6"/>
      <c r="T7233" s="6"/>
      <c r="U7233" s="6"/>
      <c r="V7233" s="6"/>
    </row>
    <row r="7234" spans="1:22" x14ac:dyDescent="0.25">
      <c r="J7234" s="6">
        <v>4</v>
      </c>
      <c r="K7234" s="6"/>
      <c r="L7234" s="6"/>
      <c r="M7234" s="6"/>
      <c r="N7234" s="6"/>
      <c r="O7234" s="6"/>
      <c r="P7234" s="6"/>
      <c r="Q7234" s="6"/>
      <c r="R7234" s="6"/>
      <c r="S7234" s="6"/>
      <c r="T7234" s="6"/>
      <c r="U7234" s="6"/>
      <c r="V7234" s="6"/>
    </row>
    <row r="7235" spans="1:22" x14ac:dyDescent="0.25">
      <c r="A7235" s="80"/>
      <c r="J7235" s="6">
        <v>5</v>
      </c>
      <c r="K7235" s="6"/>
      <c r="L7235" s="6"/>
      <c r="M7235" s="6"/>
      <c r="N7235" s="6"/>
      <c r="O7235" s="6"/>
      <c r="P7235" s="6"/>
      <c r="Q7235" s="6"/>
      <c r="R7235" s="6"/>
      <c r="S7235" s="6"/>
      <c r="T7235" s="6"/>
      <c r="U7235" s="6"/>
      <c r="V7235" s="6"/>
    </row>
    <row r="7236" spans="1:22" ht="31.5" x14ac:dyDescent="0.25">
      <c r="A7236" s="64" t="s">
        <v>590</v>
      </c>
      <c r="J7236" s="6">
        <v>6</v>
      </c>
      <c r="K7236" s="6"/>
      <c r="L7236" s="6"/>
      <c r="M7236" s="6"/>
      <c r="N7236" s="6"/>
      <c r="O7236" s="6"/>
      <c r="P7236" s="6"/>
      <c r="Q7236" s="6"/>
      <c r="R7236" s="6"/>
      <c r="S7236" s="6"/>
      <c r="T7236" s="6"/>
      <c r="U7236" s="6"/>
      <c r="V7236" s="6"/>
    </row>
    <row r="7237" spans="1:22" x14ac:dyDescent="0.25">
      <c r="A7237" s="79"/>
      <c r="J7237" s="6">
        <v>7</v>
      </c>
      <c r="K7237" s="6"/>
      <c r="L7237" s="6"/>
      <c r="M7237" s="6"/>
      <c r="N7237" s="6"/>
      <c r="O7237" s="6"/>
      <c r="P7237" s="6"/>
      <c r="Q7237" s="6"/>
      <c r="R7237" s="6"/>
      <c r="S7237" s="6"/>
      <c r="T7237" s="6"/>
      <c r="U7237" s="6"/>
      <c r="V7237" s="6"/>
    </row>
    <row r="7238" spans="1:22" ht="25.5" x14ac:dyDescent="0.25">
      <c r="A7238" s="81" t="s">
        <v>595</v>
      </c>
      <c r="J7238" s="6">
        <v>8</v>
      </c>
      <c r="K7238" s="6"/>
      <c r="L7238" s="6"/>
      <c r="M7238" s="6"/>
      <c r="N7238" s="6"/>
      <c r="O7238" s="6"/>
      <c r="P7238" s="6"/>
      <c r="Q7238" s="6"/>
      <c r="R7238" s="6"/>
      <c r="S7238" s="6"/>
      <c r="T7238" s="6"/>
      <c r="U7238" s="6"/>
      <c r="V7238" s="6"/>
    </row>
    <row r="7239" spans="1:22" x14ac:dyDescent="0.25">
      <c r="A7239" s="81"/>
      <c r="J7239" s="6">
        <v>9</v>
      </c>
      <c r="K7239" s="6"/>
      <c r="L7239" s="6"/>
      <c r="M7239" s="6"/>
      <c r="N7239" s="6"/>
      <c r="O7239" s="6"/>
      <c r="P7239" s="6"/>
      <c r="Q7239" s="6"/>
      <c r="R7239" s="6"/>
      <c r="S7239" s="6"/>
      <c r="T7239" s="6"/>
      <c r="U7239" s="6"/>
      <c r="V7239" s="6"/>
    </row>
    <row r="7240" spans="1:22" x14ac:dyDescent="0.25">
      <c r="A7240" s="65"/>
      <c r="J7240" s="6">
        <v>10</v>
      </c>
      <c r="K7240" s="6"/>
      <c r="L7240" s="6"/>
      <c r="M7240" s="6"/>
      <c r="N7240" s="6"/>
      <c r="O7240" s="6"/>
      <c r="P7240" s="6"/>
      <c r="Q7240" s="6"/>
      <c r="R7240" s="6"/>
      <c r="S7240" s="6"/>
      <c r="T7240" s="6"/>
      <c r="U7240" s="6"/>
      <c r="V7240" s="6"/>
    </row>
    <row r="7241" spans="1:22" x14ac:dyDescent="0.25">
      <c r="A7241" s="65"/>
      <c r="J7241" s="6">
        <v>11</v>
      </c>
      <c r="K7241" s="6"/>
      <c r="L7241" s="6"/>
      <c r="M7241" s="6"/>
      <c r="N7241" s="6"/>
      <c r="O7241" s="6"/>
      <c r="P7241" s="6"/>
      <c r="Q7241" s="6"/>
      <c r="R7241" s="6"/>
      <c r="S7241" s="6"/>
      <c r="T7241" s="6"/>
      <c r="U7241" s="6"/>
      <c r="V7241" s="6"/>
    </row>
    <row r="7242" spans="1:22" x14ac:dyDescent="0.25">
      <c r="A7242" s="79"/>
      <c r="J7242" s="6">
        <v>12</v>
      </c>
      <c r="K7242" s="6"/>
      <c r="L7242" s="6"/>
      <c r="M7242" s="6"/>
      <c r="N7242" s="6"/>
      <c r="O7242" s="6"/>
      <c r="P7242" s="6"/>
      <c r="Q7242" s="6"/>
      <c r="R7242" s="6"/>
      <c r="S7242" s="6"/>
      <c r="T7242" s="6"/>
      <c r="U7242" s="6"/>
      <c r="V7242" s="6"/>
    </row>
    <row r="7243" spans="1:22" x14ac:dyDescent="0.25">
      <c r="A7243" s="79"/>
      <c r="J7243" s="6">
        <v>13</v>
      </c>
      <c r="K7243" s="6"/>
      <c r="L7243" s="6"/>
      <c r="M7243" s="6"/>
      <c r="N7243" s="6"/>
      <c r="O7243" s="6"/>
      <c r="P7243" s="6"/>
      <c r="Q7243" s="6"/>
      <c r="R7243" s="6"/>
      <c r="S7243" s="6"/>
      <c r="T7243" s="6"/>
      <c r="U7243" s="6"/>
      <c r="V7243" s="6"/>
    </row>
    <row r="7244" spans="1:22" x14ac:dyDescent="0.25">
      <c r="J7244" s="6">
        <v>14</v>
      </c>
      <c r="K7244" s="6"/>
      <c r="L7244" s="6"/>
      <c r="M7244" s="6"/>
      <c r="N7244" s="6"/>
      <c r="O7244" s="6"/>
      <c r="P7244" s="6"/>
      <c r="Q7244" s="6"/>
      <c r="R7244" s="6"/>
      <c r="S7244" s="6"/>
      <c r="T7244" s="6"/>
      <c r="U7244" s="6"/>
      <c r="V7244" s="6"/>
    </row>
    <row r="7245" spans="1:22" x14ac:dyDescent="0.25">
      <c r="A7245" s="80"/>
      <c r="J7245" s="6">
        <v>15</v>
      </c>
      <c r="K7245" s="6"/>
      <c r="L7245" s="6"/>
      <c r="M7245" s="6"/>
      <c r="N7245" s="6"/>
      <c r="O7245" s="6"/>
      <c r="P7245" s="6"/>
      <c r="Q7245" s="6"/>
      <c r="R7245" s="6"/>
      <c r="S7245" s="6"/>
      <c r="T7245" s="6"/>
      <c r="U7245" s="6"/>
      <c r="V7245" s="6"/>
    </row>
    <row r="7246" spans="1:22" ht="31.5" x14ac:dyDescent="0.25">
      <c r="A7246" s="64" t="s">
        <v>590</v>
      </c>
      <c r="J7246" s="6">
        <v>16</v>
      </c>
      <c r="K7246" s="6"/>
      <c r="L7246" s="6"/>
      <c r="M7246" s="6"/>
      <c r="N7246" s="6"/>
      <c r="O7246" s="6"/>
      <c r="P7246" s="6"/>
      <c r="Q7246" s="6"/>
      <c r="R7246" s="6"/>
      <c r="S7246" s="6"/>
      <c r="T7246" s="6"/>
      <c r="U7246" s="6"/>
      <c r="V7246" s="6"/>
    </row>
    <row r="7247" spans="1:22" x14ac:dyDescent="0.25">
      <c r="A7247" s="79"/>
      <c r="J7247" s="6">
        <v>17</v>
      </c>
      <c r="K7247" s="6"/>
      <c r="L7247" s="6"/>
      <c r="M7247" s="6"/>
      <c r="N7247" s="6"/>
      <c r="O7247" s="6"/>
      <c r="P7247" s="6"/>
      <c r="Q7247" s="6"/>
      <c r="R7247" s="6"/>
      <c r="S7247" s="6"/>
      <c r="T7247" s="6"/>
      <c r="U7247" s="6"/>
      <c r="V7247" s="6"/>
    </row>
    <row r="7248" spans="1:22" ht="25.5" x14ac:dyDescent="0.25">
      <c r="A7248" s="81" t="s">
        <v>595</v>
      </c>
      <c r="J7248" s="6">
        <v>18</v>
      </c>
      <c r="K7248" s="6"/>
      <c r="L7248" s="6"/>
      <c r="M7248" s="6"/>
      <c r="N7248" s="6"/>
      <c r="O7248" s="6"/>
      <c r="P7248" s="6"/>
      <c r="Q7248" s="6"/>
      <c r="R7248" s="6"/>
      <c r="S7248" s="6"/>
      <c r="T7248" s="6"/>
      <c r="U7248" s="6"/>
      <c r="V7248" s="6"/>
    </row>
    <row r="7249" spans="1:22" x14ac:dyDescent="0.25">
      <c r="A7249" s="81"/>
      <c r="J7249" s="6">
        <v>19</v>
      </c>
      <c r="K7249" s="6"/>
      <c r="L7249" s="6"/>
      <c r="M7249" s="6"/>
      <c r="N7249" s="6"/>
      <c r="O7249" s="6"/>
      <c r="P7249" s="6"/>
      <c r="Q7249" s="6"/>
      <c r="R7249" s="6"/>
      <c r="S7249" s="6"/>
      <c r="T7249" s="6"/>
      <c r="U7249" s="6"/>
      <c r="V7249" s="6"/>
    </row>
    <row r="7250" spans="1:22" ht="89.25" x14ac:dyDescent="0.25">
      <c r="A7250" s="81" t="s">
        <v>1002</v>
      </c>
      <c r="J7250" s="6">
        <v>20</v>
      </c>
      <c r="K7250" s="6"/>
      <c r="L7250" s="6"/>
      <c r="M7250" s="6"/>
      <c r="N7250" s="6"/>
      <c r="O7250" s="6"/>
      <c r="P7250" s="6"/>
      <c r="Q7250" s="6"/>
      <c r="R7250" s="6"/>
      <c r="S7250" s="6"/>
      <c r="T7250" s="6"/>
      <c r="U7250" s="6"/>
      <c r="V7250" s="6"/>
    </row>
    <row r="7251" spans="1:22" x14ac:dyDescent="0.25">
      <c r="A7251" s="65"/>
      <c r="J7251" s="6">
        <v>21</v>
      </c>
      <c r="K7251" s="6"/>
      <c r="L7251" s="6"/>
      <c r="M7251" s="6"/>
      <c r="N7251" s="6"/>
      <c r="O7251" s="6"/>
      <c r="P7251" s="6"/>
      <c r="Q7251" s="6"/>
      <c r="R7251" s="6"/>
      <c r="S7251" s="6"/>
      <c r="T7251" s="6"/>
      <c r="U7251" s="6"/>
      <c r="V7251" s="6"/>
    </row>
    <row r="7252" spans="1:22" x14ac:dyDescent="0.25">
      <c r="A7252" s="65"/>
      <c r="J7252" s="6">
        <v>22</v>
      </c>
      <c r="K7252" s="6"/>
      <c r="L7252" s="6"/>
      <c r="M7252" s="6"/>
      <c r="N7252" s="6"/>
      <c r="O7252" s="6"/>
      <c r="P7252" s="6"/>
      <c r="Q7252" s="6"/>
      <c r="R7252" s="6"/>
      <c r="S7252" s="6"/>
      <c r="T7252" s="6"/>
      <c r="U7252" s="6"/>
      <c r="V7252" s="6"/>
    </row>
    <row r="7253" spans="1:22" ht="140.25" x14ac:dyDescent="0.25">
      <c r="A7253" s="96" t="s">
        <v>624</v>
      </c>
      <c r="B7253" s="97" t="s">
        <v>625</v>
      </c>
      <c r="J7253" s="6">
        <v>23</v>
      </c>
      <c r="K7253" s="6"/>
      <c r="L7253" s="6"/>
      <c r="M7253" s="6"/>
      <c r="N7253" s="6"/>
      <c r="O7253" s="6"/>
      <c r="P7253" s="6"/>
      <c r="Q7253" s="6"/>
      <c r="R7253" s="6"/>
      <c r="S7253" s="6"/>
      <c r="T7253" s="6"/>
      <c r="U7253" s="6"/>
      <c r="V7253" s="6"/>
    </row>
    <row r="7254" spans="1:22" ht="15.75" thickBot="1" x14ac:dyDescent="0.3">
      <c r="A7254" s="65"/>
      <c r="J7254" s="6">
        <v>24</v>
      </c>
      <c r="K7254" s="6"/>
      <c r="L7254" s="6"/>
      <c r="M7254" s="6"/>
      <c r="N7254" s="6"/>
      <c r="O7254" s="6"/>
      <c r="P7254" s="6"/>
      <c r="Q7254" s="6"/>
      <c r="R7254" s="6"/>
      <c r="S7254" s="6"/>
      <c r="T7254" s="6"/>
      <c r="U7254" s="6"/>
      <c r="V7254" s="6"/>
    </row>
    <row r="7255" spans="1:22" ht="15.75" thickBot="1" x14ac:dyDescent="0.3">
      <c r="A7255" s="88" t="s">
        <v>626</v>
      </c>
      <c r="B7255" s="89">
        <v>0.05</v>
      </c>
      <c r="J7255" s="6">
        <v>25</v>
      </c>
      <c r="K7255" s="6"/>
      <c r="L7255" s="6"/>
      <c r="M7255" s="6"/>
      <c r="N7255" s="6"/>
      <c r="O7255" s="6"/>
      <c r="P7255" s="6"/>
      <c r="Q7255" s="6"/>
      <c r="R7255" s="6"/>
      <c r="S7255" s="6"/>
      <c r="T7255" s="6"/>
      <c r="U7255" s="6"/>
      <c r="V7255" s="6"/>
    </row>
    <row r="7256" spans="1:22" ht="39" thickBot="1" x14ac:dyDescent="0.3">
      <c r="A7256" s="110" t="s">
        <v>627</v>
      </c>
      <c r="B7256" s="74">
        <v>18</v>
      </c>
      <c r="J7256" s="6">
        <v>26</v>
      </c>
      <c r="K7256" s="6"/>
      <c r="L7256" s="6"/>
      <c r="M7256" s="6"/>
      <c r="N7256" s="6"/>
      <c r="O7256" s="6"/>
      <c r="P7256" s="6"/>
      <c r="Q7256" s="6"/>
      <c r="R7256" s="6"/>
      <c r="S7256" s="6"/>
      <c r="T7256" s="6"/>
      <c r="U7256" s="6"/>
      <c r="V7256" s="6"/>
    </row>
    <row r="7257" spans="1:22" ht="39" thickBot="1" x14ac:dyDescent="0.3">
      <c r="A7257" s="110" t="s">
        <v>628</v>
      </c>
      <c r="B7257" s="74">
        <v>3255.7339999999999</v>
      </c>
      <c r="J7257" s="6">
        <v>27</v>
      </c>
      <c r="K7257" s="6"/>
      <c r="L7257" s="6"/>
      <c r="M7257" s="6"/>
      <c r="N7257" s="6"/>
      <c r="O7257" s="6"/>
      <c r="P7257" s="6"/>
      <c r="Q7257" s="6"/>
      <c r="R7257" s="6"/>
      <c r="S7257" s="6"/>
      <c r="T7257" s="6"/>
      <c r="U7257" s="6"/>
      <c r="V7257" s="6"/>
    </row>
    <row r="7258" spans="1:22" ht="64.5" thickBot="1" x14ac:dyDescent="0.3">
      <c r="A7258" s="110" t="s">
        <v>629</v>
      </c>
      <c r="B7258" s="74">
        <v>2.97105</v>
      </c>
      <c r="J7258" s="6">
        <v>28</v>
      </c>
      <c r="K7258" s="6"/>
      <c r="L7258" s="6"/>
      <c r="M7258" s="6"/>
      <c r="N7258" s="6"/>
      <c r="O7258" s="6"/>
      <c r="P7258" s="6"/>
      <c r="Q7258" s="6"/>
      <c r="R7258" s="6"/>
      <c r="S7258" s="6"/>
      <c r="T7258" s="6"/>
      <c r="U7258" s="6"/>
      <c r="V7258" s="6"/>
    </row>
    <row r="7259" spans="1:22" ht="38.25" x14ac:dyDescent="0.25">
      <c r="A7259" s="109" t="s">
        <v>630</v>
      </c>
      <c r="B7259" s="78">
        <v>42.381</v>
      </c>
      <c r="J7259" s="6">
        <v>29</v>
      </c>
      <c r="K7259" s="6"/>
      <c r="L7259" s="6"/>
      <c r="M7259" s="6"/>
      <c r="N7259" s="6"/>
      <c r="O7259" s="6"/>
      <c r="P7259" s="6"/>
      <c r="Q7259" s="6"/>
      <c r="R7259" s="6"/>
      <c r="S7259" s="6"/>
      <c r="T7259" s="6"/>
      <c r="U7259" s="6"/>
      <c r="V7259" s="6"/>
    </row>
    <row r="7260" spans="1:22" ht="15.75" thickBot="1" x14ac:dyDescent="0.3">
      <c r="A7260" s="65"/>
      <c r="J7260" s="6">
        <v>30</v>
      </c>
      <c r="K7260" s="6"/>
      <c r="L7260" s="6"/>
      <c r="M7260" s="6"/>
      <c r="N7260" s="6"/>
      <c r="O7260" s="6"/>
      <c r="P7260" s="6"/>
      <c r="Q7260" s="6"/>
      <c r="R7260" s="6"/>
      <c r="S7260" s="6"/>
      <c r="T7260" s="6"/>
      <c r="U7260" s="6"/>
      <c r="V7260" s="6"/>
    </row>
    <row r="7261" spans="1:22" x14ac:dyDescent="0.25">
      <c r="A7261" s="254" t="s">
        <v>631</v>
      </c>
      <c r="B7261" s="255"/>
      <c r="C7261" s="255"/>
      <c r="D7261" s="255"/>
      <c r="J7261" s="6">
        <v>31</v>
      </c>
      <c r="K7261" s="6"/>
      <c r="L7261" s="6"/>
      <c r="M7261" s="6"/>
      <c r="N7261" s="6"/>
      <c r="O7261" s="6"/>
      <c r="P7261" s="6"/>
      <c r="Q7261" s="6"/>
      <c r="R7261" s="6"/>
      <c r="S7261" s="6"/>
      <c r="T7261" s="6"/>
      <c r="U7261" s="6"/>
      <c r="V7261" s="6"/>
    </row>
    <row r="7262" spans="1:22" x14ac:dyDescent="0.25">
      <c r="A7262" s="262" t="s">
        <v>632</v>
      </c>
      <c r="B7262" s="263"/>
      <c r="C7262" s="263"/>
      <c r="D7262" s="263"/>
      <c r="J7262" s="6">
        <v>32</v>
      </c>
      <c r="K7262" s="6"/>
      <c r="L7262" s="6"/>
      <c r="M7262" s="6"/>
      <c r="N7262" s="6"/>
      <c r="O7262" s="6"/>
      <c r="P7262" s="6"/>
      <c r="Q7262" s="6"/>
      <c r="R7262" s="6"/>
      <c r="S7262" s="6"/>
      <c r="T7262" s="6"/>
      <c r="U7262" s="6"/>
      <c r="V7262" s="6"/>
    </row>
    <row r="7263" spans="1:22" ht="15.75" thickBot="1" x14ac:dyDescent="0.3">
      <c r="A7263" s="256" t="s">
        <v>633</v>
      </c>
      <c r="B7263" s="257"/>
      <c r="C7263" s="257"/>
      <c r="D7263" s="257"/>
      <c r="J7263" s="6">
        <v>33</v>
      </c>
      <c r="K7263" s="6"/>
      <c r="L7263" s="6"/>
      <c r="M7263" s="6"/>
      <c r="N7263" s="6"/>
      <c r="O7263" s="6"/>
      <c r="P7263" s="6"/>
      <c r="Q7263" s="6"/>
      <c r="R7263" s="6"/>
      <c r="S7263" s="6"/>
      <c r="T7263" s="6"/>
      <c r="U7263" s="6"/>
      <c r="V7263" s="6"/>
    </row>
    <row r="7264" spans="1:22" ht="27" thickBot="1" x14ac:dyDescent="0.3">
      <c r="A7264" s="98" t="s">
        <v>634</v>
      </c>
      <c r="B7264" s="83" t="s">
        <v>635</v>
      </c>
      <c r="C7264" s="83" t="s">
        <v>566</v>
      </c>
      <c r="D7264" s="85" t="s">
        <v>592</v>
      </c>
      <c r="K7264" s="121" t="s">
        <v>1123</v>
      </c>
      <c r="L7264" s="121" t="s">
        <v>1124</v>
      </c>
      <c r="M7264" s="121" t="str">
        <f>A7250</f>
        <v>Prueba del rango estudentizado de Tukey (HSD) para NF4ha</v>
      </c>
      <c r="N7264" s="120"/>
      <c r="S7264" s="122" t="str">
        <f>K7264</f>
        <v>Factor</v>
      </c>
      <c r="T7264" s="122" t="str">
        <f>L7264</f>
        <v>Nivel</v>
      </c>
      <c r="U7264" s="114"/>
      <c r="V7264" s="123"/>
    </row>
    <row r="7265" spans="1:22" ht="16.5" thickBot="1" x14ac:dyDescent="0.3">
      <c r="A7265" s="99" t="s">
        <v>592</v>
      </c>
      <c r="B7265" s="68">
        <v>161.25</v>
      </c>
      <c r="C7265" s="68">
        <v>16</v>
      </c>
      <c r="D7265" s="86" t="s">
        <v>45</v>
      </c>
      <c r="J7265" s="6"/>
      <c r="K7265" s="228" t="s">
        <v>1125</v>
      </c>
      <c r="L7265" s="124" t="str">
        <f>D7265</f>
        <v>Con</v>
      </c>
      <c r="M7265" s="125">
        <f>B7265</f>
        <v>161.25</v>
      </c>
      <c r="N7265" s="125" t="str">
        <f>A7265</f>
        <v>A</v>
      </c>
      <c r="S7265" s="230" t="str">
        <f>K7265</f>
        <v>Enmienda (A)</v>
      </c>
      <c r="T7265" s="126" t="str">
        <f>L7265</f>
        <v>Con</v>
      </c>
      <c r="U7265" s="127">
        <f>M7265</f>
        <v>161.25</v>
      </c>
      <c r="V7265" s="128" t="str">
        <f>N7265</f>
        <v>A</v>
      </c>
    </row>
    <row r="7266" spans="1:22" ht="16.5" thickBot="1" x14ac:dyDescent="0.3">
      <c r="A7266" s="99" t="s">
        <v>592</v>
      </c>
      <c r="B7266" s="68"/>
      <c r="C7266" s="68"/>
      <c r="D7266" s="86"/>
      <c r="J7266" s="6"/>
      <c r="K7266" s="229"/>
      <c r="L7266" s="124" t="str">
        <f>D7267</f>
        <v>Sin</v>
      </c>
      <c r="M7266" s="125">
        <f>B7267</f>
        <v>136.04</v>
      </c>
      <c r="N7266" s="125" t="str">
        <f>A7267</f>
        <v>A</v>
      </c>
      <c r="S7266" s="227"/>
      <c r="T7266" s="129" t="str">
        <f>L7266</f>
        <v>Sin</v>
      </c>
      <c r="U7266" s="130">
        <f>M7266</f>
        <v>136.04</v>
      </c>
      <c r="V7266" s="131" t="str">
        <f>N7266</f>
        <v>A</v>
      </c>
    </row>
    <row r="7267" spans="1:22" x14ac:dyDescent="0.25">
      <c r="A7267" s="100" t="s">
        <v>592</v>
      </c>
      <c r="B7267" s="77">
        <v>136.04</v>
      </c>
      <c r="C7267" s="77">
        <v>16</v>
      </c>
      <c r="D7267" s="87" t="s">
        <v>47</v>
      </c>
      <c r="J7267" s="6">
        <v>1</v>
      </c>
      <c r="K7267" s="6"/>
      <c r="L7267" s="6"/>
      <c r="M7267" s="6"/>
      <c r="N7267" s="6"/>
      <c r="O7267" s="6"/>
      <c r="P7267" s="6"/>
      <c r="Q7267" s="6"/>
      <c r="R7267" s="6"/>
      <c r="S7267" s="6"/>
      <c r="T7267" s="6"/>
      <c r="U7267" s="6"/>
      <c r="V7267" s="6"/>
    </row>
    <row r="7268" spans="1:22" x14ac:dyDescent="0.25">
      <c r="A7268" s="79"/>
      <c r="J7268" s="6">
        <v>2</v>
      </c>
      <c r="K7268" s="6"/>
      <c r="L7268" s="6"/>
      <c r="M7268" s="6"/>
      <c r="N7268" s="6"/>
      <c r="O7268" s="6"/>
      <c r="P7268" s="6"/>
      <c r="Q7268" s="6"/>
      <c r="R7268" s="6"/>
      <c r="S7268" s="6"/>
      <c r="T7268" s="6"/>
      <c r="U7268" s="6"/>
      <c r="V7268" s="6"/>
    </row>
    <row r="7269" spans="1:22" x14ac:dyDescent="0.25">
      <c r="A7269" s="79"/>
      <c r="J7269" s="6">
        <v>3</v>
      </c>
      <c r="K7269" s="6"/>
      <c r="L7269" s="6"/>
      <c r="M7269" s="6"/>
      <c r="N7269" s="6"/>
      <c r="O7269" s="6"/>
      <c r="P7269" s="6"/>
      <c r="Q7269" s="6"/>
      <c r="R7269" s="6"/>
      <c r="S7269" s="6"/>
      <c r="T7269" s="6"/>
      <c r="U7269" s="6"/>
      <c r="V7269" s="6"/>
    </row>
    <row r="7270" spans="1:22" x14ac:dyDescent="0.25">
      <c r="J7270" s="6">
        <v>4</v>
      </c>
      <c r="K7270" s="6"/>
      <c r="L7270" s="6"/>
      <c r="M7270" s="6"/>
      <c r="N7270" s="6"/>
      <c r="O7270" s="6"/>
      <c r="P7270" s="6"/>
      <c r="Q7270" s="6"/>
      <c r="R7270" s="6"/>
      <c r="S7270" s="6"/>
      <c r="T7270" s="6"/>
      <c r="U7270" s="6"/>
      <c r="V7270" s="6"/>
    </row>
    <row r="7271" spans="1:22" x14ac:dyDescent="0.25">
      <c r="A7271" s="80"/>
      <c r="J7271" s="6">
        <v>5</v>
      </c>
      <c r="K7271" s="6"/>
      <c r="L7271" s="6"/>
      <c r="M7271" s="6"/>
      <c r="N7271" s="6"/>
      <c r="O7271" s="6"/>
      <c r="P7271" s="6"/>
      <c r="Q7271" s="6"/>
      <c r="R7271" s="6"/>
      <c r="S7271" s="6"/>
      <c r="T7271" s="6"/>
      <c r="U7271" s="6"/>
      <c r="V7271" s="6"/>
    </row>
    <row r="7272" spans="1:22" ht="31.5" x14ac:dyDescent="0.25">
      <c r="A7272" s="64" t="s">
        <v>590</v>
      </c>
      <c r="J7272" s="6">
        <v>6</v>
      </c>
      <c r="K7272" s="6"/>
      <c r="L7272" s="6"/>
      <c r="M7272" s="6"/>
      <c r="N7272" s="6"/>
      <c r="O7272" s="6"/>
      <c r="P7272" s="6"/>
      <c r="Q7272" s="6"/>
      <c r="R7272" s="6"/>
      <c r="S7272" s="6"/>
      <c r="T7272" s="6"/>
      <c r="U7272" s="6"/>
      <c r="V7272" s="6"/>
    </row>
    <row r="7273" spans="1:22" x14ac:dyDescent="0.25">
      <c r="A7273" s="79"/>
      <c r="J7273" s="6">
        <v>7</v>
      </c>
      <c r="K7273" s="6"/>
      <c r="L7273" s="6"/>
      <c r="M7273" s="6"/>
      <c r="N7273" s="6"/>
      <c r="O7273" s="6"/>
      <c r="P7273" s="6"/>
      <c r="Q7273" s="6"/>
      <c r="R7273" s="6"/>
      <c r="S7273" s="6"/>
      <c r="T7273" s="6"/>
      <c r="U7273" s="6"/>
      <c r="V7273" s="6"/>
    </row>
    <row r="7274" spans="1:22" ht="25.5" x14ac:dyDescent="0.25">
      <c r="A7274" s="81" t="s">
        <v>595</v>
      </c>
      <c r="J7274" s="6">
        <v>8</v>
      </c>
      <c r="K7274" s="6"/>
      <c r="L7274" s="6"/>
      <c r="M7274" s="6"/>
      <c r="N7274" s="6"/>
      <c r="O7274" s="6"/>
      <c r="P7274" s="6"/>
      <c r="Q7274" s="6"/>
      <c r="R7274" s="6"/>
      <c r="S7274" s="6"/>
      <c r="T7274" s="6"/>
      <c r="U7274" s="6"/>
      <c r="V7274" s="6"/>
    </row>
    <row r="7275" spans="1:22" x14ac:dyDescent="0.25">
      <c r="A7275" s="81"/>
      <c r="J7275" s="6">
        <v>9</v>
      </c>
      <c r="K7275" s="6"/>
      <c r="L7275" s="6"/>
      <c r="M7275" s="6"/>
      <c r="N7275" s="6"/>
      <c r="O7275" s="6"/>
      <c r="P7275" s="6"/>
      <c r="Q7275" s="6"/>
      <c r="R7275" s="6"/>
      <c r="S7275" s="6"/>
      <c r="T7275" s="6"/>
      <c r="U7275" s="6"/>
      <c r="V7275" s="6"/>
    </row>
    <row r="7276" spans="1:22" x14ac:dyDescent="0.25">
      <c r="A7276" s="65"/>
      <c r="J7276" s="6">
        <v>10</v>
      </c>
      <c r="K7276" s="6"/>
      <c r="L7276" s="6"/>
      <c r="M7276" s="6"/>
      <c r="N7276" s="6"/>
      <c r="O7276" s="6"/>
      <c r="P7276" s="6"/>
      <c r="Q7276" s="6"/>
      <c r="R7276" s="6"/>
      <c r="S7276" s="6"/>
      <c r="T7276" s="6"/>
      <c r="U7276" s="6"/>
      <c r="V7276" s="6"/>
    </row>
    <row r="7277" spans="1:22" x14ac:dyDescent="0.25">
      <c r="A7277" s="65"/>
      <c r="J7277" s="6">
        <v>11</v>
      </c>
      <c r="K7277" s="6"/>
      <c r="L7277" s="6"/>
      <c r="M7277" s="6"/>
      <c r="N7277" s="6"/>
      <c r="O7277" s="6"/>
      <c r="P7277" s="6"/>
      <c r="Q7277" s="6"/>
      <c r="R7277" s="6"/>
      <c r="S7277" s="6"/>
      <c r="T7277" s="6"/>
      <c r="U7277" s="6"/>
      <c r="V7277" s="6"/>
    </row>
    <row r="7278" spans="1:22" x14ac:dyDescent="0.25">
      <c r="A7278" s="79"/>
      <c r="J7278" s="6">
        <v>12</v>
      </c>
      <c r="K7278" s="6"/>
      <c r="L7278" s="6"/>
      <c r="M7278" s="6"/>
      <c r="N7278" s="6"/>
      <c r="O7278" s="6"/>
      <c r="P7278" s="6"/>
      <c r="Q7278" s="6"/>
      <c r="R7278" s="6"/>
      <c r="S7278" s="6"/>
      <c r="T7278" s="6"/>
      <c r="U7278" s="6"/>
      <c r="V7278" s="6"/>
    </row>
    <row r="7279" spans="1:22" x14ac:dyDescent="0.25">
      <c r="A7279" s="79"/>
      <c r="J7279" s="6">
        <v>13</v>
      </c>
      <c r="K7279" s="6"/>
      <c r="L7279" s="6"/>
      <c r="M7279" s="6"/>
      <c r="N7279" s="6"/>
      <c r="O7279" s="6"/>
      <c r="P7279" s="6"/>
      <c r="Q7279" s="6"/>
      <c r="R7279" s="6"/>
      <c r="S7279" s="6"/>
      <c r="T7279" s="6"/>
      <c r="U7279" s="6"/>
      <c r="V7279" s="6"/>
    </row>
    <row r="7280" spans="1:22" x14ac:dyDescent="0.25">
      <c r="J7280" s="6">
        <v>14</v>
      </c>
      <c r="K7280" s="6"/>
      <c r="L7280" s="6"/>
      <c r="M7280" s="6"/>
      <c r="N7280" s="6"/>
      <c r="O7280" s="6"/>
      <c r="P7280" s="6"/>
      <c r="Q7280" s="6"/>
      <c r="R7280" s="6"/>
      <c r="S7280" s="6"/>
      <c r="T7280" s="6"/>
      <c r="U7280" s="6"/>
      <c r="V7280" s="6"/>
    </row>
    <row r="7281" spans="1:22" x14ac:dyDescent="0.25">
      <c r="A7281" s="80"/>
      <c r="J7281" s="6">
        <v>15</v>
      </c>
      <c r="K7281" s="6"/>
      <c r="L7281" s="6"/>
      <c r="M7281" s="6"/>
      <c r="N7281" s="6"/>
      <c r="O7281" s="6"/>
      <c r="P7281" s="6"/>
      <c r="Q7281" s="6"/>
      <c r="R7281" s="6"/>
      <c r="S7281" s="6"/>
      <c r="T7281" s="6"/>
      <c r="U7281" s="6"/>
      <c r="V7281" s="6"/>
    </row>
    <row r="7282" spans="1:22" ht="31.5" x14ac:dyDescent="0.25">
      <c r="A7282" s="64" t="s">
        <v>590</v>
      </c>
      <c r="J7282" s="6">
        <v>16</v>
      </c>
      <c r="K7282" s="6"/>
      <c r="L7282" s="6"/>
      <c r="M7282" s="6"/>
      <c r="N7282" s="6"/>
      <c r="O7282" s="6"/>
      <c r="P7282" s="6"/>
      <c r="Q7282" s="6"/>
      <c r="R7282" s="6"/>
      <c r="S7282" s="6"/>
      <c r="T7282" s="6"/>
      <c r="U7282" s="6"/>
      <c r="V7282" s="6"/>
    </row>
    <row r="7283" spans="1:22" x14ac:dyDescent="0.25">
      <c r="A7283" s="79"/>
      <c r="J7283" s="6">
        <v>17</v>
      </c>
      <c r="K7283" s="6"/>
      <c r="L7283" s="6"/>
      <c r="M7283" s="6"/>
      <c r="N7283" s="6"/>
      <c r="O7283" s="6"/>
      <c r="P7283" s="6"/>
      <c r="Q7283" s="6"/>
      <c r="R7283" s="6"/>
      <c r="S7283" s="6"/>
      <c r="T7283" s="6"/>
      <c r="U7283" s="6"/>
      <c r="V7283" s="6"/>
    </row>
    <row r="7284" spans="1:22" ht="25.5" x14ac:dyDescent="0.25">
      <c r="A7284" s="81" t="s">
        <v>595</v>
      </c>
      <c r="J7284" s="6">
        <v>18</v>
      </c>
      <c r="K7284" s="6"/>
      <c r="L7284" s="6"/>
      <c r="M7284" s="6"/>
      <c r="N7284" s="6"/>
      <c r="O7284" s="6"/>
      <c r="P7284" s="6"/>
      <c r="Q7284" s="6"/>
      <c r="R7284" s="6"/>
      <c r="S7284" s="6"/>
      <c r="T7284" s="6"/>
      <c r="U7284" s="6"/>
      <c r="V7284" s="6"/>
    </row>
    <row r="7285" spans="1:22" x14ac:dyDescent="0.25">
      <c r="A7285" s="81"/>
      <c r="J7285" s="6">
        <v>19</v>
      </c>
      <c r="K7285" s="6"/>
      <c r="L7285" s="6"/>
      <c r="M7285" s="6"/>
      <c r="N7285" s="6"/>
      <c r="O7285" s="6"/>
      <c r="P7285" s="6"/>
      <c r="Q7285" s="6"/>
      <c r="R7285" s="6"/>
      <c r="S7285" s="6"/>
      <c r="T7285" s="6"/>
      <c r="U7285" s="6"/>
      <c r="V7285" s="6"/>
    </row>
    <row r="7286" spans="1:22" ht="89.25" x14ac:dyDescent="0.25">
      <c r="A7286" s="81" t="s">
        <v>1003</v>
      </c>
      <c r="J7286" s="6">
        <v>20</v>
      </c>
      <c r="K7286" s="6"/>
      <c r="L7286" s="6"/>
      <c r="M7286" s="6"/>
      <c r="N7286" s="6"/>
      <c r="O7286" s="6"/>
      <c r="P7286" s="6"/>
      <c r="Q7286" s="6"/>
      <c r="R7286" s="6"/>
      <c r="S7286" s="6"/>
      <c r="T7286" s="6"/>
      <c r="U7286" s="6"/>
      <c r="V7286" s="6"/>
    </row>
    <row r="7287" spans="1:22" x14ac:dyDescent="0.25">
      <c r="A7287" s="65"/>
      <c r="J7287" s="6">
        <v>21</v>
      </c>
      <c r="K7287" s="6"/>
      <c r="L7287" s="6"/>
      <c r="M7287" s="6"/>
      <c r="N7287" s="6"/>
      <c r="O7287" s="6"/>
      <c r="P7287" s="6"/>
      <c r="Q7287" s="6"/>
      <c r="R7287" s="6"/>
      <c r="S7287" s="6"/>
      <c r="T7287" s="6"/>
      <c r="U7287" s="6"/>
      <c r="V7287" s="6"/>
    </row>
    <row r="7288" spans="1:22" x14ac:dyDescent="0.25">
      <c r="A7288" s="65"/>
      <c r="J7288" s="6">
        <v>22</v>
      </c>
      <c r="K7288" s="6"/>
      <c r="L7288" s="6"/>
      <c r="M7288" s="6"/>
      <c r="N7288" s="6"/>
      <c r="O7288" s="6"/>
      <c r="P7288" s="6"/>
      <c r="Q7288" s="6"/>
      <c r="R7288" s="6"/>
      <c r="S7288" s="6"/>
      <c r="T7288" s="6"/>
      <c r="U7288" s="6"/>
      <c r="V7288" s="6"/>
    </row>
    <row r="7289" spans="1:22" ht="140.25" x14ac:dyDescent="0.25">
      <c r="A7289" s="96" t="s">
        <v>624</v>
      </c>
      <c r="B7289" s="97" t="s">
        <v>625</v>
      </c>
      <c r="J7289" s="6">
        <v>23</v>
      </c>
      <c r="K7289" s="6"/>
      <c r="L7289" s="6"/>
      <c r="M7289" s="6"/>
      <c r="N7289" s="6"/>
      <c r="O7289" s="6"/>
      <c r="P7289" s="6"/>
      <c r="Q7289" s="6"/>
      <c r="R7289" s="6"/>
      <c r="S7289" s="6"/>
      <c r="T7289" s="6"/>
      <c r="U7289" s="6"/>
      <c r="V7289" s="6"/>
    </row>
    <row r="7290" spans="1:22" ht="15.75" thickBot="1" x14ac:dyDescent="0.3">
      <c r="A7290" s="65"/>
      <c r="J7290" s="6">
        <v>24</v>
      </c>
      <c r="K7290" s="6"/>
      <c r="L7290" s="6"/>
      <c r="M7290" s="6"/>
      <c r="N7290" s="6"/>
      <c r="O7290" s="6"/>
      <c r="P7290" s="6"/>
      <c r="Q7290" s="6"/>
      <c r="R7290" s="6"/>
      <c r="S7290" s="6"/>
      <c r="T7290" s="6"/>
      <c r="U7290" s="6"/>
      <c r="V7290" s="6"/>
    </row>
    <row r="7291" spans="1:22" ht="15.75" thickBot="1" x14ac:dyDescent="0.3">
      <c r="A7291" s="88" t="s">
        <v>626</v>
      </c>
      <c r="B7291" s="89">
        <v>0.05</v>
      </c>
      <c r="J7291" s="6">
        <v>25</v>
      </c>
      <c r="K7291" s="6"/>
      <c r="L7291" s="6"/>
      <c r="M7291" s="6"/>
      <c r="N7291" s="6"/>
      <c r="O7291" s="6"/>
      <c r="P7291" s="6"/>
      <c r="Q7291" s="6"/>
      <c r="R7291" s="6"/>
      <c r="S7291" s="6"/>
      <c r="T7291" s="6"/>
      <c r="U7291" s="6"/>
      <c r="V7291" s="6"/>
    </row>
    <row r="7292" spans="1:22" ht="39" thickBot="1" x14ac:dyDescent="0.3">
      <c r="A7292" s="110" t="s">
        <v>627</v>
      </c>
      <c r="B7292" s="74">
        <v>18</v>
      </c>
      <c r="J7292" s="6">
        <v>26</v>
      </c>
      <c r="K7292" s="6"/>
      <c r="L7292" s="6"/>
      <c r="M7292" s="6"/>
      <c r="N7292" s="6"/>
      <c r="O7292" s="6"/>
      <c r="P7292" s="6"/>
      <c r="Q7292" s="6"/>
      <c r="R7292" s="6"/>
      <c r="S7292" s="6"/>
      <c r="T7292" s="6"/>
      <c r="U7292" s="6"/>
      <c r="V7292" s="6"/>
    </row>
    <row r="7293" spans="1:22" ht="39" thickBot="1" x14ac:dyDescent="0.3">
      <c r="A7293" s="110" t="s">
        <v>628</v>
      </c>
      <c r="B7293" s="74">
        <v>6357.2269999999999</v>
      </c>
      <c r="J7293" s="6">
        <v>27</v>
      </c>
      <c r="K7293" s="6"/>
      <c r="L7293" s="6"/>
      <c r="M7293" s="6"/>
      <c r="N7293" s="6"/>
      <c r="O7293" s="6"/>
      <c r="P7293" s="6"/>
      <c r="Q7293" s="6"/>
      <c r="R7293" s="6"/>
      <c r="S7293" s="6"/>
      <c r="T7293" s="6"/>
      <c r="U7293" s="6"/>
      <c r="V7293" s="6"/>
    </row>
    <row r="7294" spans="1:22" ht="64.5" thickBot="1" x14ac:dyDescent="0.3">
      <c r="A7294" s="110" t="s">
        <v>629</v>
      </c>
      <c r="B7294" s="74">
        <v>2.97105</v>
      </c>
      <c r="J7294" s="6">
        <v>28</v>
      </c>
      <c r="K7294" s="6"/>
      <c r="L7294" s="6"/>
      <c r="M7294" s="6"/>
      <c r="N7294" s="6"/>
      <c r="O7294" s="6"/>
      <c r="P7294" s="6"/>
      <c r="Q7294" s="6"/>
      <c r="R7294" s="6"/>
      <c r="S7294" s="6"/>
      <c r="T7294" s="6"/>
      <c r="U7294" s="6"/>
      <c r="V7294" s="6"/>
    </row>
    <row r="7295" spans="1:22" ht="38.25" x14ac:dyDescent="0.25">
      <c r="A7295" s="109" t="s">
        <v>630</v>
      </c>
      <c r="B7295" s="78">
        <v>59.222000000000001</v>
      </c>
      <c r="J7295" s="6">
        <v>29</v>
      </c>
      <c r="K7295" s="6"/>
      <c r="L7295" s="6"/>
      <c r="M7295" s="6"/>
      <c r="N7295" s="6"/>
      <c r="O7295" s="6"/>
      <c r="P7295" s="6"/>
      <c r="Q7295" s="6"/>
      <c r="R7295" s="6"/>
      <c r="S7295" s="6"/>
      <c r="T7295" s="6"/>
      <c r="U7295" s="6"/>
      <c r="V7295" s="6"/>
    </row>
    <row r="7296" spans="1:22" ht="15.75" thickBot="1" x14ac:dyDescent="0.3">
      <c r="A7296" s="65"/>
      <c r="J7296" s="6">
        <v>30</v>
      </c>
      <c r="K7296" s="6"/>
      <c r="L7296" s="6"/>
      <c r="M7296" s="6"/>
      <c r="N7296" s="6"/>
      <c r="O7296" s="6"/>
      <c r="P7296" s="6"/>
      <c r="Q7296" s="6"/>
      <c r="R7296" s="6"/>
      <c r="S7296" s="6"/>
      <c r="T7296" s="6"/>
      <c r="U7296" s="6"/>
      <c r="V7296" s="6"/>
    </row>
    <row r="7297" spans="1:22" x14ac:dyDescent="0.25">
      <c r="A7297" s="254" t="s">
        <v>631</v>
      </c>
      <c r="B7297" s="255"/>
      <c r="C7297" s="255"/>
      <c r="D7297" s="255"/>
      <c r="J7297" s="6">
        <v>31</v>
      </c>
      <c r="K7297" s="6"/>
      <c r="L7297" s="6"/>
      <c r="M7297" s="6"/>
      <c r="N7297" s="6"/>
      <c r="O7297" s="6"/>
      <c r="P7297" s="6"/>
      <c r="Q7297" s="6"/>
      <c r="R7297" s="6"/>
      <c r="S7297" s="6"/>
      <c r="T7297" s="6"/>
      <c r="U7297" s="6"/>
      <c r="V7297" s="6"/>
    </row>
    <row r="7298" spans="1:22" x14ac:dyDescent="0.25">
      <c r="A7298" s="262" t="s">
        <v>632</v>
      </c>
      <c r="B7298" s="263"/>
      <c r="C7298" s="263"/>
      <c r="D7298" s="263"/>
      <c r="J7298" s="6">
        <v>32</v>
      </c>
      <c r="K7298" s="6"/>
      <c r="L7298" s="6"/>
      <c r="M7298" s="6"/>
      <c r="N7298" s="6"/>
      <c r="O7298" s="6"/>
      <c r="P7298" s="6"/>
      <c r="Q7298" s="6"/>
      <c r="R7298" s="6"/>
      <c r="S7298" s="6"/>
      <c r="T7298" s="6"/>
      <c r="U7298" s="6"/>
      <c r="V7298" s="6"/>
    </row>
    <row r="7299" spans="1:22" ht="15.75" thickBot="1" x14ac:dyDescent="0.3">
      <c r="A7299" s="256" t="s">
        <v>633</v>
      </c>
      <c r="B7299" s="257"/>
      <c r="C7299" s="257"/>
      <c r="D7299" s="257"/>
      <c r="J7299" s="6">
        <v>33</v>
      </c>
      <c r="K7299" s="6"/>
      <c r="L7299" s="6"/>
      <c r="M7299" s="6"/>
      <c r="N7299" s="6"/>
      <c r="O7299" s="6"/>
      <c r="P7299" s="6"/>
      <c r="Q7299" s="6"/>
      <c r="R7299" s="6"/>
      <c r="S7299" s="6"/>
      <c r="T7299" s="6"/>
      <c r="U7299" s="6"/>
      <c r="V7299" s="6"/>
    </row>
    <row r="7300" spans="1:22" ht="27" thickBot="1" x14ac:dyDescent="0.3">
      <c r="A7300" s="98" t="s">
        <v>634</v>
      </c>
      <c r="B7300" s="83" t="s">
        <v>635</v>
      </c>
      <c r="C7300" s="83" t="s">
        <v>566</v>
      </c>
      <c r="D7300" s="85" t="s">
        <v>592</v>
      </c>
      <c r="K7300" s="121" t="s">
        <v>1123</v>
      </c>
      <c r="L7300" s="121" t="s">
        <v>1124</v>
      </c>
      <c r="M7300" s="121" t="str">
        <f>A7286</f>
        <v>Prueba del rango estudentizado de Tukey (HSD) para NFCha</v>
      </c>
      <c r="N7300" s="120"/>
      <c r="S7300" s="122" t="str">
        <f>K7300</f>
        <v>Factor</v>
      </c>
      <c r="T7300" s="122" t="str">
        <f>L7300</f>
        <v>Nivel</v>
      </c>
      <c r="U7300" s="114"/>
      <c r="V7300" s="123"/>
    </row>
    <row r="7301" spans="1:22" ht="16.5" thickBot="1" x14ac:dyDescent="0.3">
      <c r="A7301" s="99" t="s">
        <v>592</v>
      </c>
      <c r="B7301" s="68">
        <v>608.33000000000004</v>
      </c>
      <c r="C7301" s="68">
        <v>16</v>
      </c>
      <c r="D7301" s="86" t="s">
        <v>45</v>
      </c>
      <c r="J7301" s="6"/>
      <c r="K7301" s="228" t="s">
        <v>1125</v>
      </c>
      <c r="L7301" s="124" t="str">
        <f>D7301</f>
        <v>Con</v>
      </c>
      <c r="M7301" s="125">
        <f>B7301</f>
        <v>608.33000000000004</v>
      </c>
      <c r="N7301" s="125" t="str">
        <f>A7301</f>
        <v>A</v>
      </c>
      <c r="S7301" s="230" t="str">
        <f>K7301</f>
        <v>Enmienda (A)</v>
      </c>
      <c r="T7301" s="126" t="str">
        <f>L7301</f>
        <v>Con</v>
      </c>
      <c r="U7301" s="127">
        <f>M7301</f>
        <v>608.33000000000004</v>
      </c>
      <c r="V7301" s="128" t="str">
        <f>N7301</f>
        <v>A</v>
      </c>
    </row>
    <row r="7302" spans="1:22" ht="16.5" thickBot="1" x14ac:dyDescent="0.3">
      <c r="A7302" s="99"/>
      <c r="B7302" s="68"/>
      <c r="C7302" s="68"/>
      <c r="D7302" s="86"/>
      <c r="J7302" s="6"/>
      <c r="K7302" s="229"/>
      <c r="L7302" s="124" t="str">
        <f>D7303</f>
        <v>Sin</v>
      </c>
      <c r="M7302" s="125">
        <f>B7303</f>
        <v>474.79</v>
      </c>
      <c r="N7302" s="125" t="str">
        <f>A7303</f>
        <v>B</v>
      </c>
      <c r="S7302" s="227"/>
      <c r="T7302" s="129" t="str">
        <f>L7302</f>
        <v>Sin</v>
      </c>
      <c r="U7302" s="130">
        <f>M7302</f>
        <v>474.79</v>
      </c>
      <c r="V7302" s="131" t="str">
        <f>N7302</f>
        <v>B</v>
      </c>
    </row>
    <row r="7303" spans="1:22" x14ac:dyDescent="0.25">
      <c r="A7303" s="100" t="s">
        <v>593</v>
      </c>
      <c r="B7303" s="77">
        <v>474.79</v>
      </c>
      <c r="C7303" s="77">
        <v>16</v>
      </c>
      <c r="D7303" s="87" t="s">
        <v>47</v>
      </c>
      <c r="J7303" s="6">
        <v>1</v>
      </c>
      <c r="K7303" s="6"/>
      <c r="L7303" s="6"/>
      <c r="M7303" s="6"/>
      <c r="N7303" s="6"/>
      <c r="O7303" s="6"/>
      <c r="P7303" s="6"/>
      <c r="Q7303" s="6"/>
      <c r="R7303" s="6"/>
      <c r="S7303" s="6"/>
      <c r="T7303" s="6"/>
      <c r="U7303" s="6"/>
      <c r="V7303" s="6"/>
    </row>
    <row r="7304" spans="1:22" x14ac:dyDescent="0.25">
      <c r="A7304" s="79"/>
      <c r="J7304" s="6">
        <v>2</v>
      </c>
      <c r="K7304" s="6"/>
      <c r="L7304" s="6"/>
      <c r="M7304" s="6"/>
      <c r="N7304" s="6"/>
      <c r="O7304" s="6"/>
      <c r="P7304" s="6"/>
      <c r="Q7304" s="6"/>
      <c r="R7304" s="6"/>
      <c r="S7304" s="6"/>
      <c r="T7304" s="6"/>
      <c r="U7304" s="6"/>
      <c r="V7304" s="6"/>
    </row>
    <row r="7305" spans="1:22" x14ac:dyDescent="0.25">
      <c r="A7305" s="79"/>
      <c r="J7305" s="6">
        <v>3</v>
      </c>
      <c r="K7305" s="6"/>
      <c r="L7305" s="6"/>
      <c r="M7305" s="6"/>
      <c r="N7305" s="6"/>
      <c r="O7305" s="6"/>
      <c r="P7305" s="6"/>
      <c r="Q7305" s="6"/>
      <c r="R7305" s="6"/>
      <c r="S7305" s="6"/>
      <c r="T7305" s="6"/>
      <c r="U7305" s="6"/>
      <c r="V7305" s="6"/>
    </row>
    <row r="7306" spans="1:22" x14ac:dyDescent="0.25">
      <c r="J7306" s="6">
        <v>4</v>
      </c>
      <c r="K7306" s="6"/>
      <c r="L7306" s="6"/>
      <c r="M7306" s="6"/>
      <c r="N7306" s="6"/>
      <c r="O7306" s="6"/>
      <c r="P7306" s="6"/>
      <c r="Q7306" s="6"/>
      <c r="R7306" s="6"/>
      <c r="S7306" s="6"/>
      <c r="T7306" s="6"/>
      <c r="U7306" s="6"/>
      <c r="V7306" s="6"/>
    </row>
    <row r="7307" spans="1:22" x14ac:dyDescent="0.25">
      <c r="A7307" s="80"/>
      <c r="J7307" s="6">
        <v>5</v>
      </c>
      <c r="K7307" s="6"/>
      <c r="L7307" s="6"/>
      <c r="M7307" s="6"/>
      <c r="N7307" s="6"/>
      <c r="O7307" s="6"/>
      <c r="P7307" s="6"/>
      <c r="Q7307" s="6"/>
      <c r="R7307" s="6"/>
      <c r="S7307" s="6"/>
      <c r="T7307" s="6"/>
      <c r="U7307" s="6"/>
      <c r="V7307" s="6"/>
    </row>
    <row r="7308" spans="1:22" ht="31.5" x14ac:dyDescent="0.25">
      <c r="A7308" s="64" t="s">
        <v>590</v>
      </c>
      <c r="J7308" s="6">
        <v>6</v>
      </c>
      <c r="K7308" s="6"/>
      <c r="L7308" s="6"/>
      <c r="M7308" s="6"/>
      <c r="N7308" s="6"/>
      <c r="O7308" s="6"/>
      <c r="P7308" s="6"/>
      <c r="Q7308" s="6"/>
      <c r="R7308" s="6"/>
      <c r="S7308" s="6"/>
      <c r="T7308" s="6"/>
      <c r="U7308" s="6"/>
      <c r="V7308" s="6"/>
    </row>
    <row r="7309" spans="1:22" x14ac:dyDescent="0.25">
      <c r="A7309" s="79"/>
      <c r="J7309" s="6">
        <v>7</v>
      </c>
      <c r="K7309" s="6"/>
      <c r="L7309" s="6"/>
      <c r="M7309" s="6"/>
      <c r="N7309" s="6"/>
      <c r="O7309" s="6"/>
      <c r="P7309" s="6"/>
      <c r="Q7309" s="6"/>
      <c r="R7309" s="6"/>
      <c r="S7309" s="6"/>
      <c r="T7309" s="6"/>
      <c r="U7309" s="6"/>
      <c r="V7309" s="6"/>
    </row>
    <row r="7310" spans="1:22" ht="25.5" x14ac:dyDescent="0.25">
      <c r="A7310" s="81" t="s">
        <v>595</v>
      </c>
      <c r="J7310" s="6">
        <v>8</v>
      </c>
      <c r="K7310" s="6"/>
      <c r="L7310" s="6"/>
      <c r="M7310" s="6"/>
      <c r="N7310" s="6"/>
      <c r="O7310" s="6"/>
      <c r="P7310" s="6"/>
      <c r="Q7310" s="6"/>
      <c r="R7310" s="6"/>
      <c r="S7310" s="6"/>
      <c r="T7310" s="6"/>
      <c r="U7310" s="6"/>
      <c r="V7310" s="6"/>
    </row>
    <row r="7311" spans="1:22" x14ac:dyDescent="0.25">
      <c r="A7311" s="81"/>
      <c r="J7311" s="6">
        <v>9</v>
      </c>
      <c r="K7311" s="6"/>
      <c r="L7311" s="6"/>
      <c r="M7311" s="6"/>
      <c r="N7311" s="6"/>
      <c r="O7311" s="6"/>
      <c r="P7311" s="6"/>
      <c r="Q7311" s="6"/>
      <c r="R7311" s="6"/>
      <c r="S7311" s="6"/>
      <c r="T7311" s="6"/>
      <c r="U7311" s="6"/>
      <c r="V7311" s="6"/>
    </row>
    <row r="7312" spans="1:22" x14ac:dyDescent="0.25">
      <c r="A7312" s="65"/>
      <c r="J7312" s="6">
        <v>10</v>
      </c>
      <c r="K7312" s="6"/>
      <c r="L7312" s="6"/>
      <c r="M7312" s="6"/>
      <c r="N7312" s="6"/>
      <c r="O7312" s="6"/>
      <c r="P7312" s="6"/>
      <c r="Q7312" s="6"/>
      <c r="R7312" s="6"/>
      <c r="S7312" s="6"/>
      <c r="T7312" s="6"/>
      <c r="U7312" s="6"/>
      <c r="V7312" s="6"/>
    </row>
    <row r="7313" spans="1:22" x14ac:dyDescent="0.25">
      <c r="A7313" s="65"/>
      <c r="J7313" s="6">
        <v>11</v>
      </c>
      <c r="K7313" s="6"/>
      <c r="L7313" s="6"/>
      <c r="M7313" s="6"/>
      <c r="N7313" s="6"/>
      <c r="O7313" s="6"/>
      <c r="P7313" s="6"/>
      <c r="Q7313" s="6"/>
      <c r="R7313" s="6"/>
      <c r="S7313" s="6"/>
      <c r="T7313" s="6"/>
      <c r="U7313" s="6"/>
      <c r="V7313" s="6"/>
    </row>
    <row r="7314" spans="1:22" x14ac:dyDescent="0.25">
      <c r="A7314" s="79"/>
      <c r="J7314" s="6">
        <v>12</v>
      </c>
      <c r="K7314" s="6"/>
      <c r="L7314" s="6"/>
      <c r="M7314" s="6"/>
      <c r="N7314" s="6"/>
      <c r="O7314" s="6"/>
      <c r="P7314" s="6"/>
      <c r="Q7314" s="6"/>
      <c r="R7314" s="6"/>
      <c r="S7314" s="6"/>
      <c r="T7314" s="6"/>
      <c r="U7314" s="6"/>
      <c r="V7314" s="6"/>
    </row>
    <row r="7315" spans="1:22" x14ac:dyDescent="0.25">
      <c r="A7315" s="79"/>
      <c r="J7315" s="6">
        <v>13</v>
      </c>
      <c r="K7315" s="6"/>
      <c r="L7315" s="6"/>
      <c r="M7315" s="6"/>
      <c r="N7315" s="6"/>
      <c r="O7315" s="6"/>
      <c r="P7315" s="6"/>
      <c r="Q7315" s="6"/>
      <c r="R7315" s="6"/>
      <c r="S7315" s="6"/>
      <c r="T7315" s="6"/>
      <c r="U7315" s="6"/>
      <c r="V7315" s="6"/>
    </row>
    <row r="7316" spans="1:22" x14ac:dyDescent="0.25">
      <c r="J7316" s="6">
        <v>14</v>
      </c>
      <c r="K7316" s="6"/>
      <c r="L7316" s="6"/>
      <c r="M7316" s="6"/>
      <c r="N7316" s="6"/>
      <c r="O7316" s="6"/>
      <c r="P7316" s="6"/>
      <c r="Q7316" s="6"/>
      <c r="R7316" s="6"/>
      <c r="S7316" s="6"/>
      <c r="T7316" s="6"/>
      <c r="U7316" s="6"/>
      <c r="V7316" s="6"/>
    </row>
    <row r="7317" spans="1:22" x14ac:dyDescent="0.25">
      <c r="A7317" s="80"/>
      <c r="J7317" s="6">
        <v>15</v>
      </c>
      <c r="K7317" s="6"/>
      <c r="L7317" s="6"/>
      <c r="M7317" s="6"/>
      <c r="N7317" s="6"/>
      <c r="O7317" s="6"/>
      <c r="P7317" s="6"/>
      <c r="Q7317" s="6"/>
      <c r="R7317" s="6"/>
      <c r="S7317" s="6"/>
      <c r="T7317" s="6"/>
      <c r="U7317" s="6"/>
      <c r="V7317" s="6"/>
    </row>
    <row r="7318" spans="1:22" ht="31.5" x14ac:dyDescent="0.25">
      <c r="A7318" s="64" t="s">
        <v>590</v>
      </c>
      <c r="J7318" s="6">
        <v>16</v>
      </c>
      <c r="K7318" s="6"/>
      <c r="L7318" s="6"/>
      <c r="M7318" s="6"/>
      <c r="N7318" s="6"/>
      <c r="O7318" s="6"/>
      <c r="P7318" s="6"/>
      <c r="Q7318" s="6"/>
      <c r="R7318" s="6"/>
      <c r="S7318" s="6"/>
      <c r="T7318" s="6"/>
      <c r="U7318" s="6"/>
      <c r="V7318" s="6"/>
    </row>
    <row r="7319" spans="1:22" x14ac:dyDescent="0.25">
      <c r="A7319" s="79"/>
      <c r="J7319" s="6">
        <v>17</v>
      </c>
      <c r="K7319" s="6"/>
      <c r="L7319" s="6"/>
      <c r="M7319" s="6"/>
      <c r="N7319" s="6"/>
      <c r="O7319" s="6"/>
      <c r="P7319" s="6"/>
      <c r="Q7319" s="6"/>
      <c r="R7319" s="6"/>
      <c r="S7319" s="6"/>
      <c r="T7319" s="6"/>
      <c r="U7319" s="6"/>
      <c r="V7319" s="6"/>
    </row>
    <row r="7320" spans="1:22" ht="25.5" x14ac:dyDescent="0.25">
      <c r="A7320" s="81" t="s">
        <v>595</v>
      </c>
      <c r="J7320" s="6">
        <v>18</v>
      </c>
      <c r="K7320" s="6"/>
      <c r="L7320" s="6"/>
      <c r="M7320" s="6"/>
      <c r="N7320" s="6"/>
      <c r="O7320" s="6"/>
      <c r="P7320" s="6"/>
      <c r="Q7320" s="6"/>
      <c r="R7320" s="6"/>
      <c r="S7320" s="6"/>
      <c r="T7320" s="6"/>
      <c r="U7320" s="6"/>
      <c r="V7320" s="6"/>
    </row>
    <row r="7321" spans="1:22" x14ac:dyDescent="0.25">
      <c r="A7321" s="81"/>
      <c r="J7321" s="6">
        <v>19</v>
      </c>
      <c r="K7321" s="6"/>
      <c r="L7321" s="6"/>
      <c r="M7321" s="6"/>
      <c r="N7321" s="6"/>
      <c r="O7321" s="6"/>
      <c r="P7321" s="6"/>
      <c r="Q7321" s="6"/>
      <c r="R7321" s="6"/>
      <c r="S7321" s="6"/>
      <c r="T7321" s="6"/>
      <c r="U7321" s="6"/>
      <c r="V7321" s="6"/>
    </row>
    <row r="7322" spans="1:22" ht="89.25" x14ac:dyDescent="0.25">
      <c r="A7322" s="81" t="s">
        <v>1004</v>
      </c>
      <c r="J7322" s="6">
        <v>20</v>
      </c>
      <c r="K7322" s="6"/>
      <c r="L7322" s="6"/>
      <c r="M7322" s="6"/>
      <c r="N7322" s="6"/>
      <c r="O7322" s="6"/>
      <c r="P7322" s="6"/>
      <c r="Q7322" s="6"/>
      <c r="R7322" s="6"/>
      <c r="S7322" s="6"/>
      <c r="T7322" s="6"/>
      <c r="U7322" s="6"/>
      <c r="V7322" s="6"/>
    </row>
    <row r="7323" spans="1:22" x14ac:dyDescent="0.25">
      <c r="A7323" s="65"/>
      <c r="J7323" s="6">
        <v>21</v>
      </c>
      <c r="K7323" s="6"/>
      <c r="L7323" s="6"/>
      <c r="M7323" s="6"/>
      <c r="N7323" s="6"/>
      <c r="O7323" s="6"/>
      <c r="P7323" s="6"/>
      <c r="Q7323" s="6"/>
      <c r="R7323" s="6"/>
      <c r="S7323" s="6"/>
      <c r="T7323" s="6"/>
      <c r="U7323" s="6"/>
      <c r="V7323" s="6"/>
    </row>
    <row r="7324" spans="1:22" x14ac:dyDescent="0.25">
      <c r="A7324" s="65"/>
      <c r="J7324" s="6">
        <v>22</v>
      </c>
      <c r="K7324" s="6"/>
      <c r="L7324" s="6"/>
      <c r="M7324" s="6"/>
      <c r="N7324" s="6"/>
      <c r="O7324" s="6"/>
      <c r="P7324" s="6"/>
      <c r="Q7324" s="6"/>
      <c r="R7324" s="6"/>
      <c r="S7324" s="6"/>
      <c r="T7324" s="6"/>
      <c r="U7324" s="6"/>
      <c r="V7324" s="6"/>
    </row>
    <row r="7325" spans="1:22" ht="140.25" x14ac:dyDescent="0.25">
      <c r="A7325" s="96" t="s">
        <v>624</v>
      </c>
      <c r="B7325" s="97" t="s">
        <v>625</v>
      </c>
      <c r="J7325" s="6">
        <v>23</v>
      </c>
      <c r="K7325" s="6"/>
      <c r="L7325" s="6"/>
      <c r="M7325" s="6"/>
      <c r="N7325" s="6"/>
      <c r="O7325" s="6"/>
      <c r="P7325" s="6"/>
      <c r="Q7325" s="6"/>
      <c r="R7325" s="6"/>
      <c r="S7325" s="6"/>
      <c r="T7325" s="6"/>
      <c r="U7325" s="6"/>
      <c r="V7325" s="6"/>
    </row>
    <row r="7326" spans="1:22" ht="15.75" thickBot="1" x14ac:dyDescent="0.3">
      <c r="A7326" s="65"/>
      <c r="J7326" s="6">
        <v>24</v>
      </c>
      <c r="K7326" s="6"/>
      <c r="L7326" s="6"/>
      <c r="M7326" s="6"/>
      <c r="N7326" s="6"/>
      <c r="O7326" s="6"/>
      <c r="P7326" s="6"/>
      <c r="Q7326" s="6"/>
      <c r="R7326" s="6"/>
      <c r="S7326" s="6"/>
      <c r="T7326" s="6"/>
      <c r="U7326" s="6"/>
      <c r="V7326" s="6"/>
    </row>
    <row r="7327" spans="1:22" ht="15.75" thickBot="1" x14ac:dyDescent="0.3">
      <c r="A7327" s="88" t="s">
        <v>626</v>
      </c>
      <c r="B7327" s="89">
        <v>0.05</v>
      </c>
      <c r="J7327" s="6">
        <v>25</v>
      </c>
      <c r="K7327" s="6"/>
      <c r="L7327" s="6"/>
      <c r="M7327" s="6"/>
      <c r="N7327" s="6"/>
      <c r="O7327" s="6"/>
      <c r="P7327" s="6"/>
      <c r="Q7327" s="6"/>
      <c r="R7327" s="6"/>
      <c r="S7327" s="6"/>
      <c r="T7327" s="6"/>
      <c r="U7327" s="6"/>
      <c r="V7327" s="6"/>
    </row>
    <row r="7328" spans="1:22" ht="39" thickBot="1" x14ac:dyDescent="0.3">
      <c r="A7328" s="110" t="s">
        <v>627</v>
      </c>
      <c r="B7328" s="74">
        <v>18</v>
      </c>
      <c r="J7328" s="6">
        <v>26</v>
      </c>
      <c r="K7328" s="6"/>
      <c r="L7328" s="6"/>
      <c r="M7328" s="6"/>
      <c r="N7328" s="6"/>
      <c r="O7328" s="6"/>
      <c r="P7328" s="6"/>
      <c r="Q7328" s="6"/>
      <c r="R7328" s="6"/>
      <c r="S7328" s="6"/>
      <c r="T7328" s="6"/>
      <c r="U7328" s="6"/>
      <c r="V7328" s="6"/>
    </row>
    <row r="7329" spans="1:23" ht="39" thickBot="1" x14ac:dyDescent="0.3">
      <c r="A7329" s="110" t="s">
        <v>628</v>
      </c>
      <c r="B7329" s="74">
        <v>5391.4809999999998</v>
      </c>
      <c r="J7329" s="6">
        <v>27</v>
      </c>
      <c r="K7329" s="6"/>
      <c r="L7329" s="6"/>
      <c r="M7329" s="6"/>
      <c r="N7329" s="6"/>
      <c r="O7329" s="6"/>
      <c r="P7329" s="6"/>
      <c r="Q7329" s="6"/>
      <c r="R7329" s="6"/>
      <c r="S7329" s="6"/>
      <c r="T7329" s="6"/>
      <c r="U7329" s="6"/>
      <c r="V7329" s="6"/>
    </row>
    <row r="7330" spans="1:23" ht="64.5" thickBot="1" x14ac:dyDescent="0.3">
      <c r="A7330" s="110" t="s">
        <v>629</v>
      </c>
      <c r="B7330" s="74">
        <v>2.97105</v>
      </c>
      <c r="J7330" s="6">
        <v>28</v>
      </c>
      <c r="K7330" s="6"/>
      <c r="L7330" s="6"/>
      <c r="M7330" s="6"/>
      <c r="N7330" s="6"/>
      <c r="O7330" s="6"/>
      <c r="P7330" s="6"/>
      <c r="Q7330" s="6"/>
      <c r="R7330" s="6"/>
      <c r="S7330" s="6"/>
      <c r="T7330" s="6"/>
      <c r="U7330" s="6"/>
      <c r="V7330" s="6"/>
    </row>
    <row r="7331" spans="1:23" ht="38.25" x14ac:dyDescent="0.25">
      <c r="A7331" s="109" t="s">
        <v>630</v>
      </c>
      <c r="B7331" s="78">
        <v>54.539000000000001</v>
      </c>
      <c r="J7331" s="6">
        <v>29</v>
      </c>
      <c r="K7331" s="6"/>
      <c r="L7331" s="6"/>
      <c r="M7331" s="6"/>
      <c r="N7331" s="6"/>
      <c r="O7331" s="6"/>
      <c r="P7331" s="6"/>
      <c r="Q7331" s="6"/>
      <c r="R7331" s="6"/>
      <c r="S7331" s="6"/>
      <c r="T7331" s="6"/>
      <c r="U7331" s="6"/>
      <c r="V7331" s="6"/>
    </row>
    <row r="7332" spans="1:23" ht="15.75" thickBot="1" x14ac:dyDescent="0.3">
      <c r="A7332" s="65"/>
      <c r="J7332" s="6">
        <v>30</v>
      </c>
      <c r="K7332" s="6"/>
      <c r="L7332" s="6"/>
      <c r="M7332" s="6"/>
      <c r="N7332" s="6"/>
      <c r="O7332" s="6"/>
      <c r="P7332" s="6"/>
      <c r="Q7332" s="6"/>
      <c r="R7332" s="6"/>
      <c r="S7332" s="6"/>
      <c r="T7332" s="6"/>
      <c r="U7332" s="6"/>
      <c r="V7332" s="6"/>
    </row>
    <row r="7333" spans="1:23" x14ac:dyDescent="0.25">
      <c r="A7333" s="254" t="s">
        <v>631</v>
      </c>
      <c r="B7333" s="255"/>
      <c r="C7333" s="255"/>
      <c r="D7333" s="255"/>
      <c r="J7333" s="6">
        <v>31</v>
      </c>
      <c r="K7333" s="6"/>
      <c r="L7333" s="6"/>
      <c r="M7333" s="6"/>
      <c r="N7333" s="6"/>
      <c r="O7333" s="6"/>
      <c r="P7333" s="6"/>
      <c r="Q7333" s="6"/>
      <c r="R7333" s="6"/>
      <c r="S7333" s="6"/>
      <c r="T7333" s="6"/>
      <c r="U7333" s="6"/>
      <c r="V7333" s="6"/>
    </row>
    <row r="7334" spans="1:23" x14ac:dyDescent="0.25">
      <c r="A7334" s="262" t="s">
        <v>632</v>
      </c>
      <c r="B7334" s="263"/>
      <c r="C7334" s="263"/>
      <c r="D7334" s="263"/>
      <c r="J7334" s="6">
        <v>32</v>
      </c>
      <c r="K7334" s="6"/>
      <c r="L7334" s="6"/>
      <c r="M7334" s="6"/>
      <c r="N7334" s="6"/>
      <c r="O7334" s="6"/>
      <c r="P7334" s="6"/>
      <c r="Q7334" s="6"/>
      <c r="R7334" s="6"/>
      <c r="S7334" s="6"/>
      <c r="T7334" s="6"/>
      <c r="U7334" s="6"/>
      <c r="V7334" s="6"/>
    </row>
    <row r="7335" spans="1:23" ht="15.75" thickBot="1" x14ac:dyDescent="0.3">
      <c r="A7335" s="256" t="s">
        <v>633</v>
      </c>
      <c r="B7335" s="257"/>
      <c r="C7335" s="257"/>
      <c r="D7335" s="257"/>
      <c r="J7335" s="6">
        <v>33</v>
      </c>
      <c r="K7335" s="6"/>
      <c r="L7335" s="6"/>
      <c r="M7335" s="6"/>
      <c r="N7335" s="6"/>
      <c r="O7335" s="6"/>
      <c r="P7335" s="6"/>
      <c r="Q7335" s="6"/>
      <c r="R7335" s="6"/>
      <c r="S7335" s="6"/>
      <c r="T7335" s="6"/>
      <c r="U7335" s="6"/>
      <c r="V7335" s="6"/>
    </row>
    <row r="7336" spans="1:23" ht="27" thickBot="1" x14ac:dyDescent="0.3">
      <c r="A7336" s="98" t="s">
        <v>634</v>
      </c>
      <c r="B7336" s="83" t="s">
        <v>635</v>
      </c>
      <c r="C7336" s="83" t="s">
        <v>566</v>
      </c>
      <c r="D7336" s="85" t="s">
        <v>592</v>
      </c>
      <c r="K7336" s="121" t="s">
        <v>1123</v>
      </c>
      <c r="L7336" s="121" t="s">
        <v>1124</v>
      </c>
      <c r="M7336" s="121" t="str">
        <f>A7322</f>
        <v>Prueba del rango estudentizado de Tukey (HSD) para NFTha</v>
      </c>
      <c r="N7336" s="120"/>
      <c r="S7336" s="122" t="str">
        <f>K7336</f>
        <v>Factor</v>
      </c>
      <c r="T7336" s="122" t="str">
        <f>L7336</f>
        <v>Nivel</v>
      </c>
      <c r="U7336" s="114"/>
      <c r="V7336" s="123"/>
      <c r="W7336" s="6"/>
    </row>
    <row r="7337" spans="1:23" ht="16.5" thickBot="1" x14ac:dyDescent="0.3">
      <c r="A7337" s="99" t="s">
        <v>592</v>
      </c>
      <c r="B7337" s="68">
        <v>769.58</v>
      </c>
      <c r="C7337" s="68">
        <v>16</v>
      </c>
      <c r="D7337" s="86" t="s">
        <v>45</v>
      </c>
      <c r="J7337" s="6"/>
      <c r="K7337" s="228" t="s">
        <v>1125</v>
      </c>
      <c r="L7337" s="124" t="str">
        <f>D7337</f>
        <v>Con</v>
      </c>
      <c r="M7337" s="125">
        <f>B7337</f>
        <v>769.58</v>
      </c>
      <c r="N7337" s="125" t="str">
        <f>A7337</f>
        <v>A</v>
      </c>
      <c r="S7337" s="230" t="str">
        <f>K7337</f>
        <v>Enmienda (A)</v>
      </c>
      <c r="T7337" s="126" t="str">
        <f>L7337</f>
        <v>Con</v>
      </c>
      <c r="U7337" s="127">
        <f>M7337</f>
        <v>769.58</v>
      </c>
      <c r="V7337" s="128" t="str">
        <f>N7337</f>
        <v>A</v>
      </c>
      <c r="W7337" s="6"/>
    </row>
    <row r="7338" spans="1:23" ht="16.5" thickBot="1" x14ac:dyDescent="0.3">
      <c r="A7338" s="99"/>
      <c r="B7338" s="68"/>
      <c r="C7338" s="68"/>
      <c r="D7338" s="86"/>
      <c r="J7338" s="6"/>
      <c r="K7338" s="229"/>
      <c r="L7338" s="124" t="str">
        <f>D7339</f>
        <v>Sin</v>
      </c>
      <c r="M7338" s="125">
        <f>B7339</f>
        <v>610.83000000000004</v>
      </c>
      <c r="N7338" s="125" t="str">
        <f>A7339</f>
        <v>B</v>
      </c>
      <c r="S7338" s="227"/>
      <c r="T7338" s="129" t="str">
        <f>L7338</f>
        <v>Sin</v>
      </c>
      <c r="U7338" s="130">
        <f>M7338</f>
        <v>610.83000000000004</v>
      </c>
      <c r="V7338" s="131" t="str">
        <f>N7338</f>
        <v>B</v>
      </c>
      <c r="W7338" s="6"/>
    </row>
    <row r="7339" spans="1:23" x14ac:dyDescent="0.25">
      <c r="A7339" s="100" t="s">
        <v>593</v>
      </c>
      <c r="B7339" s="77">
        <v>610.83000000000004</v>
      </c>
      <c r="C7339" s="77">
        <v>16</v>
      </c>
      <c r="D7339" s="87" t="s">
        <v>47</v>
      </c>
      <c r="J7339" s="6">
        <v>1</v>
      </c>
      <c r="K7339" s="6"/>
      <c r="L7339" s="6"/>
      <c r="M7339" s="6"/>
      <c r="N7339" s="6"/>
      <c r="O7339" s="6"/>
      <c r="P7339" s="6"/>
      <c r="Q7339" s="6"/>
      <c r="R7339" s="6"/>
      <c r="S7339" s="6"/>
      <c r="T7339" s="6"/>
      <c r="U7339" s="6"/>
      <c r="V7339" s="6"/>
      <c r="W7339" s="6"/>
    </row>
    <row r="7340" spans="1:23" x14ac:dyDescent="0.25">
      <c r="A7340" s="79"/>
      <c r="J7340" s="6">
        <v>2</v>
      </c>
      <c r="K7340" s="6"/>
      <c r="L7340" s="6"/>
      <c r="M7340" s="6"/>
      <c r="N7340" s="6"/>
      <c r="O7340" s="6"/>
      <c r="P7340" s="6"/>
      <c r="Q7340" s="6"/>
      <c r="R7340" s="6"/>
      <c r="S7340" s="6"/>
      <c r="T7340" s="6"/>
      <c r="U7340" s="6"/>
      <c r="V7340" s="6"/>
      <c r="W7340" s="6"/>
    </row>
    <row r="7341" spans="1:23" x14ac:dyDescent="0.25">
      <c r="A7341" s="79"/>
      <c r="J7341" s="6">
        <v>3</v>
      </c>
      <c r="K7341" s="6"/>
      <c r="L7341" s="6"/>
      <c r="M7341" s="6"/>
      <c r="N7341" s="6"/>
      <c r="O7341" s="6"/>
      <c r="P7341" s="6"/>
      <c r="Q7341" s="6"/>
      <c r="R7341" s="6"/>
      <c r="S7341" s="6"/>
      <c r="T7341" s="6"/>
      <c r="U7341" s="6"/>
      <c r="V7341" s="6"/>
      <c r="W7341" s="6"/>
    </row>
    <row r="7342" spans="1:23" x14ac:dyDescent="0.25">
      <c r="J7342" s="6">
        <v>4</v>
      </c>
      <c r="K7342" s="6"/>
      <c r="L7342" s="6"/>
      <c r="M7342" s="6"/>
      <c r="N7342" s="6"/>
      <c r="O7342" s="6"/>
      <c r="P7342" s="6"/>
      <c r="Q7342" s="6"/>
      <c r="R7342" s="6"/>
      <c r="S7342" s="6"/>
      <c r="T7342" s="6"/>
      <c r="U7342" s="6"/>
      <c r="V7342" s="6"/>
      <c r="W7342" s="6"/>
    </row>
    <row r="7343" spans="1:23" x14ac:dyDescent="0.25">
      <c r="A7343" s="80"/>
      <c r="J7343" s="6">
        <v>5</v>
      </c>
      <c r="K7343" s="6"/>
      <c r="L7343" s="6"/>
      <c r="M7343" s="6"/>
      <c r="N7343" s="6"/>
      <c r="O7343" s="6"/>
      <c r="P7343" s="6"/>
      <c r="Q7343" s="6"/>
      <c r="R7343" s="6"/>
      <c r="S7343" s="6"/>
      <c r="T7343" s="6"/>
      <c r="U7343" s="6"/>
      <c r="V7343" s="6"/>
      <c r="W7343" s="6"/>
    </row>
    <row r="7344" spans="1:23" ht="31.5" x14ac:dyDescent="0.25">
      <c r="A7344" s="64" t="s">
        <v>590</v>
      </c>
      <c r="J7344" s="6">
        <v>6</v>
      </c>
      <c r="K7344" s="6"/>
      <c r="L7344" s="6"/>
      <c r="M7344" s="6"/>
      <c r="N7344" s="6"/>
      <c r="O7344" s="6"/>
      <c r="P7344" s="6"/>
      <c r="Q7344" s="6"/>
      <c r="R7344" s="6"/>
      <c r="S7344" s="6"/>
      <c r="T7344" s="6"/>
      <c r="U7344" s="6"/>
      <c r="V7344" s="6"/>
      <c r="W7344" s="6"/>
    </row>
    <row r="7345" spans="1:23" x14ac:dyDescent="0.25">
      <c r="A7345" s="79"/>
      <c r="J7345" s="6">
        <v>7</v>
      </c>
      <c r="K7345" s="6"/>
      <c r="L7345" s="6"/>
      <c r="M7345" s="6"/>
      <c r="N7345" s="6"/>
      <c r="O7345" s="6"/>
      <c r="P7345" s="6"/>
      <c r="Q7345" s="6"/>
      <c r="R7345" s="6"/>
      <c r="S7345" s="6"/>
      <c r="T7345" s="6"/>
      <c r="U7345" s="6"/>
      <c r="V7345" s="6"/>
      <c r="W7345" s="6"/>
    </row>
    <row r="7346" spans="1:23" ht="25.5" x14ac:dyDescent="0.25">
      <c r="A7346" s="81" t="s">
        <v>595</v>
      </c>
      <c r="J7346" s="6">
        <v>8</v>
      </c>
      <c r="K7346" s="6"/>
      <c r="L7346" s="6"/>
      <c r="M7346" s="6"/>
      <c r="N7346" s="6"/>
      <c r="O7346" s="6"/>
      <c r="P7346" s="6"/>
      <c r="Q7346" s="6"/>
      <c r="R7346" s="6"/>
      <c r="S7346" s="6"/>
      <c r="T7346" s="6"/>
      <c r="U7346" s="6"/>
      <c r="V7346" s="6"/>
      <c r="W7346" s="6"/>
    </row>
    <row r="7347" spans="1:23" x14ac:dyDescent="0.25">
      <c r="A7347" s="81"/>
      <c r="J7347" s="6">
        <v>9</v>
      </c>
      <c r="K7347" s="6"/>
      <c r="L7347" s="6"/>
      <c r="M7347" s="6"/>
      <c r="N7347" s="6"/>
      <c r="O7347" s="6"/>
      <c r="P7347" s="6"/>
      <c r="Q7347" s="6"/>
      <c r="R7347" s="6"/>
      <c r="S7347" s="6"/>
      <c r="T7347" s="6"/>
      <c r="U7347" s="6"/>
      <c r="V7347" s="6"/>
      <c r="W7347" s="6"/>
    </row>
    <row r="7348" spans="1:23" x14ac:dyDescent="0.25">
      <c r="A7348" s="65"/>
      <c r="J7348" s="6">
        <v>10</v>
      </c>
      <c r="K7348" s="6"/>
      <c r="L7348" s="6"/>
      <c r="M7348" s="6"/>
      <c r="N7348" s="6"/>
      <c r="O7348" s="6"/>
      <c r="P7348" s="6"/>
      <c r="Q7348" s="6"/>
      <c r="R7348" s="6"/>
      <c r="S7348" s="6"/>
      <c r="T7348" s="6"/>
      <c r="U7348" s="6"/>
      <c r="V7348" s="6"/>
      <c r="W7348" s="6"/>
    </row>
    <row r="7349" spans="1:23" x14ac:dyDescent="0.25">
      <c r="A7349" s="65"/>
      <c r="J7349" s="6">
        <v>11</v>
      </c>
      <c r="K7349" s="6"/>
      <c r="L7349" s="6"/>
      <c r="M7349" s="6"/>
      <c r="N7349" s="6"/>
      <c r="O7349" s="6"/>
      <c r="P7349" s="6"/>
      <c r="Q7349" s="6"/>
      <c r="R7349" s="6"/>
      <c r="S7349" s="6"/>
      <c r="T7349" s="6"/>
      <c r="U7349" s="6"/>
      <c r="V7349" s="6"/>
      <c r="W7349" s="6"/>
    </row>
    <row r="7350" spans="1:23" x14ac:dyDescent="0.25">
      <c r="A7350" s="79"/>
      <c r="J7350" s="6">
        <v>12</v>
      </c>
      <c r="K7350" s="6"/>
      <c r="L7350" s="6"/>
      <c r="M7350" s="6"/>
      <c r="N7350" s="6"/>
      <c r="O7350" s="6"/>
      <c r="P7350" s="6"/>
      <c r="Q7350" s="6"/>
      <c r="R7350" s="6"/>
      <c r="S7350" s="6"/>
      <c r="T7350" s="6"/>
      <c r="U7350" s="6"/>
      <c r="V7350" s="6"/>
      <c r="W7350" s="6"/>
    </row>
    <row r="7351" spans="1:23" x14ac:dyDescent="0.25">
      <c r="A7351" s="79"/>
      <c r="J7351" s="6">
        <v>13</v>
      </c>
      <c r="K7351" s="6"/>
      <c r="L7351" s="6"/>
      <c r="M7351" s="6"/>
      <c r="N7351" s="6"/>
      <c r="O7351" s="6"/>
      <c r="P7351" s="6"/>
      <c r="Q7351" s="6"/>
      <c r="R7351" s="6"/>
      <c r="S7351" s="6"/>
      <c r="T7351" s="6"/>
      <c r="U7351" s="6"/>
      <c r="V7351" s="6"/>
      <c r="W7351" s="6"/>
    </row>
    <row r="7352" spans="1:23" x14ac:dyDescent="0.25">
      <c r="J7352" s="6">
        <v>14</v>
      </c>
      <c r="K7352" s="6"/>
      <c r="L7352" s="6"/>
      <c r="M7352" s="6"/>
      <c r="N7352" s="6"/>
      <c r="O7352" s="6"/>
      <c r="P7352" s="6"/>
      <c r="Q7352" s="6"/>
      <c r="R7352" s="6"/>
      <c r="S7352" s="6"/>
      <c r="T7352" s="6"/>
      <c r="U7352" s="6"/>
      <c r="V7352" s="6"/>
      <c r="W7352" s="6"/>
    </row>
    <row r="7353" spans="1:23" x14ac:dyDescent="0.25">
      <c r="A7353" s="80"/>
      <c r="J7353" s="6">
        <v>15</v>
      </c>
      <c r="K7353" s="6"/>
      <c r="L7353" s="6"/>
      <c r="M7353" s="6"/>
      <c r="N7353" s="6"/>
      <c r="O7353" s="6"/>
      <c r="P7353" s="6"/>
      <c r="Q7353" s="6"/>
      <c r="R7353" s="6"/>
      <c r="S7353" s="6"/>
      <c r="T7353" s="6"/>
      <c r="U7353" s="6"/>
      <c r="V7353" s="6"/>
      <c r="W7353" s="6"/>
    </row>
    <row r="7354" spans="1:23" ht="31.5" x14ac:dyDescent="0.25">
      <c r="A7354" s="64" t="s">
        <v>590</v>
      </c>
      <c r="J7354" s="6">
        <v>16</v>
      </c>
      <c r="K7354" s="6"/>
      <c r="L7354" s="6"/>
      <c r="M7354" s="6"/>
      <c r="N7354" s="6"/>
      <c r="O7354" s="6"/>
      <c r="P7354" s="6"/>
      <c r="Q7354" s="6"/>
      <c r="R7354" s="6"/>
      <c r="S7354" s="6"/>
      <c r="T7354" s="6"/>
      <c r="U7354" s="6"/>
      <c r="V7354" s="6"/>
      <c r="W7354" s="6"/>
    </row>
    <row r="7355" spans="1:23" x14ac:dyDescent="0.25">
      <c r="A7355" s="79"/>
      <c r="J7355" s="6">
        <v>17</v>
      </c>
      <c r="K7355" s="6"/>
      <c r="L7355" s="6"/>
      <c r="M7355" s="6"/>
      <c r="N7355" s="6"/>
      <c r="O7355" s="6"/>
      <c r="P7355" s="6"/>
      <c r="Q7355" s="6"/>
      <c r="R7355" s="6"/>
      <c r="S7355" s="6"/>
      <c r="T7355" s="6"/>
      <c r="U7355" s="6"/>
      <c r="V7355" s="6"/>
      <c r="W7355" s="6"/>
    </row>
    <row r="7356" spans="1:23" ht="25.5" x14ac:dyDescent="0.25">
      <c r="A7356" s="81" t="s">
        <v>595</v>
      </c>
      <c r="J7356" s="6">
        <v>18</v>
      </c>
      <c r="K7356" s="6"/>
      <c r="L7356" s="6"/>
      <c r="M7356" s="6"/>
      <c r="N7356" s="6"/>
      <c r="O7356" s="6"/>
      <c r="P7356" s="6"/>
      <c r="Q7356" s="6"/>
      <c r="R7356" s="6"/>
      <c r="S7356" s="6"/>
      <c r="T7356" s="6"/>
      <c r="U7356" s="6"/>
      <c r="V7356" s="6"/>
      <c r="W7356" s="6"/>
    </row>
    <row r="7357" spans="1:23" x14ac:dyDescent="0.25">
      <c r="A7357" s="81"/>
      <c r="J7357" s="6">
        <v>19</v>
      </c>
      <c r="K7357" s="6"/>
      <c r="L7357" s="6"/>
      <c r="M7357" s="6"/>
      <c r="N7357" s="6"/>
      <c r="O7357" s="6"/>
      <c r="P7357" s="6"/>
      <c r="Q7357" s="6"/>
      <c r="R7357" s="6"/>
      <c r="S7357" s="6"/>
      <c r="T7357" s="6"/>
      <c r="U7357" s="6"/>
      <c r="V7357" s="6"/>
      <c r="W7357" s="6"/>
    </row>
    <row r="7358" spans="1:23" ht="89.25" x14ac:dyDescent="0.25">
      <c r="A7358" s="81" t="s">
        <v>1005</v>
      </c>
      <c r="J7358" s="6">
        <v>20</v>
      </c>
      <c r="K7358" s="6"/>
      <c r="L7358" s="6"/>
      <c r="M7358" s="6"/>
      <c r="N7358" s="6"/>
      <c r="O7358" s="6"/>
      <c r="P7358" s="6"/>
      <c r="Q7358" s="6"/>
      <c r="R7358" s="6"/>
      <c r="S7358" s="6"/>
      <c r="T7358" s="6"/>
      <c r="U7358" s="6"/>
      <c r="V7358" s="6"/>
      <c r="W7358" s="6"/>
    </row>
    <row r="7359" spans="1:23" x14ac:dyDescent="0.25">
      <c r="A7359" s="65"/>
      <c r="J7359" s="6">
        <v>21</v>
      </c>
      <c r="K7359" s="6"/>
      <c r="L7359" s="6"/>
      <c r="M7359" s="6"/>
      <c r="N7359" s="6"/>
      <c r="O7359" s="6"/>
      <c r="P7359" s="6"/>
      <c r="Q7359" s="6"/>
      <c r="R7359" s="6"/>
      <c r="S7359" s="6"/>
      <c r="T7359" s="6"/>
      <c r="U7359" s="6"/>
      <c r="V7359" s="6"/>
      <c r="W7359" s="6"/>
    </row>
    <row r="7360" spans="1:23" x14ac:dyDescent="0.25">
      <c r="A7360" s="65"/>
      <c r="J7360" s="6">
        <v>22</v>
      </c>
      <c r="K7360" s="6"/>
      <c r="L7360" s="6"/>
      <c r="M7360" s="6"/>
      <c r="N7360" s="6"/>
      <c r="O7360" s="6"/>
      <c r="P7360" s="6"/>
      <c r="Q7360" s="6"/>
      <c r="R7360" s="6"/>
      <c r="S7360" s="6"/>
      <c r="T7360" s="6"/>
      <c r="U7360" s="6"/>
      <c r="V7360" s="6"/>
      <c r="W7360" s="6"/>
    </row>
    <row r="7361" spans="1:47" ht="140.25" x14ac:dyDescent="0.25">
      <c r="A7361" s="96" t="s">
        <v>624</v>
      </c>
      <c r="B7361" s="97" t="s">
        <v>625</v>
      </c>
      <c r="J7361" s="6">
        <v>23</v>
      </c>
      <c r="K7361" s="6"/>
      <c r="L7361" s="6"/>
      <c r="M7361" s="6"/>
      <c r="N7361" s="6"/>
      <c r="O7361" s="6"/>
      <c r="P7361" s="6"/>
      <c r="Q7361" s="6"/>
      <c r="R7361" s="6"/>
      <c r="S7361" s="6"/>
      <c r="T7361" s="6"/>
      <c r="U7361" s="6"/>
      <c r="V7361" s="6"/>
      <c r="W7361" s="6"/>
    </row>
    <row r="7362" spans="1:47" ht="15.75" thickBot="1" x14ac:dyDescent="0.3">
      <c r="A7362" s="65"/>
      <c r="J7362" s="6">
        <v>24</v>
      </c>
      <c r="K7362" s="6"/>
      <c r="L7362" s="6"/>
      <c r="M7362" s="6"/>
      <c r="N7362" s="6"/>
      <c r="O7362" s="6"/>
      <c r="P7362" s="6"/>
      <c r="Q7362" s="6"/>
      <c r="R7362" s="6"/>
      <c r="S7362" s="6"/>
      <c r="T7362" s="6"/>
      <c r="U7362" s="6"/>
      <c r="V7362" s="6"/>
      <c r="W7362" s="6"/>
    </row>
    <row r="7363" spans="1:47" ht="15.75" thickBot="1" x14ac:dyDescent="0.3">
      <c r="A7363" s="88" t="s">
        <v>626</v>
      </c>
      <c r="B7363" s="89">
        <v>0.05</v>
      </c>
      <c r="J7363" s="6">
        <v>25</v>
      </c>
      <c r="K7363" s="6"/>
      <c r="L7363" s="6"/>
      <c r="M7363" s="6"/>
      <c r="N7363" s="6"/>
      <c r="O7363" s="6"/>
      <c r="P7363" s="6"/>
      <c r="Q7363" s="6"/>
      <c r="R7363" s="6"/>
      <c r="S7363" s="6"/>
      <c r="T7363" s="6"/>
      <c r="U7363" s="6"/>
      <c r="V7363" s="6"/>
      <c r="W7363" s="6"/>
    </row>
    <row r="7364" spans="1:47" ht="39" thickBot="1" x14ac:dyDescent="0.3">
      <c r="A7364" s="110" t="s">
        <v>627</v>
      </c>
      <c r="B7364" s="74">
        <v>18</v>
      </c>
      <c r="J7364" s="6">
        <v>26</v>
      </c>
      <c r="K7364" s="6"/>
      <c r="L7364" s="6"/>
      <c r="M7364" s="6"/>
      <c r="N7364" s="6"/>
      <c r="O7364" s="6"/>
      <c r="P7364" s="6"/>
      <c r="Q7364" s="6"/>
      <c r="R7364" s="6"/>
      <c r="S7364" s="6"/>
      <c r="T7364" s="6"/>
      <c r="U7364" s="6"/>
      <c r="V7364" s="6"/>
      <c r="W7364" s="6"/>
    </row>
    <row r="7365" spans="1:47" ht="39" thickBot="1" x14ac:dyDescent="0.3">
      <c r="A7365" s="110" t="s">
        <v>628</v>
      </c>
      <c r="B7365" s="74">
        <v>54.15231</v>
      </c>
      <c r="J7365" s="6">
        <v>27</v>
      </c>
      <c r="K7365" s="6"/>
      <c r="L7365" s="6"/>
      <c r="M7365" s="6"/>
      <c r="N7365" s="6"/>
      <c r="O7365" s="6"/>
      <c r="P7365" s="6"/>
      <c r="Q7365" s="6"/>
      <c r="R7365" s="6"/>
      <c r="S7365" s="6"/>
      <c r="T7365" s="6"/>
      <c r="U7365" s="6"/>
      <c r="V7365" s="6"/>
      <c r="W7365" s="6"/>
    </row>
    <row r="7366" spans="1:47" ht="64.5" thickBot="1" x14ac:dyDescent="0.3">
      <c r="A7366" s="110" t="s">
        <v>629</v>
      </c>
      <c r="B7366" s="74">
        <v>2.97105</v>
      </c>
      <c r="J7366" s="6">
        <v>28</v>
      </c>
      <c r="K7366" s="6"/>
      <c r="L7366" s="6"/>
      <c r="M7366" s="6"/>
      <c r="N7366" s="6"/>
      <c r="O7366" s="6"/>
      <c r="P7366" s="6"/>
      <c r="Q7366" s="6"/>
      <c r="R7366" s="6"/>
      <c r="S7366" s="6"/>
      <c r="T7366" s="6"/>
      <c r="U7366" s="6"/>
      <c r="V7366" s="6"/>
      <c r="W7366" s="6"/>
    </row>
    <row r="7367" spans="1:47" ht="38.25" x14ac:dyDescent="0.25">
      <c r="A7367" s="109" t="s">
        <v>630</v>
      </c>
      <c r="B7367" s="78">
        <v>5.4659000000000004</v>
      </c>
      <c r="J7367" s="6">
        <v>29</v>
      </c>
      <c r="K7367" s="6"/>
      <c r="L7367" s="6"/>
      <c r="M7367" s="6"/>
      <c r="N7367" s="6"/>
      <c r="O7367" s="6"/>
      <c r="P7367" s="6"/>
      <c r="Q7367" s="6"/>
      <c r="R7367" s="6"/>
      <c r="S7367" s="6"/>
      <c r="T7367" s="6"/>
      <c r="U7367" s="6"/>
      <c r="V7367" s="6"/>
      <c r="W7367" s="6"/>
    </row>
    <row r="7368" spans="1:47" ht="15.75" thickBot="1" x14ac:dyDescent="0.3">
      <c r="A7368" s="65"/>
      <c r="J7368" s="6">
        <v>30</v>
      </c>
      <c r="K7368" s="6"/>
      <c r="L7368" s="6"/>
      <c r="M7368" s="6"/>
      <c r="N7368" s="6"/>
      <c r="O7368" s="6"/>
      <c r="P7368" s="6"/>
      <c r="Q7368" s="6"/>
      <c r="R7368" s="6"/>
      <c r="S7368" s="6"/>
      <c r="T7368" s="6"/>
      <c r="U7368" s="6"/>
      <c r="V7368" s="6"/>
      <c r="W7368" s="6"/>
    </row>
    <row r="7369" spans="1:47" x14ac:dyDescent="0.25">
      <c r="A7369" s="254" t="s">
        <v>631</v>
      </c>
      <c r="B7369" s="255"/>
      <c r="C7369" s="255"/>
      <c r="D7369" s="255"/>
      <c r="J7369" s="6">
        <v>31</v>
      </c>
      <c r="K7369" s="6"/>
      <c r="L7369" s="6"/>
      <c r="M7369" s="6"/>
      <c r="N7369" s="6"/>
      <c r="O7369" s="6"/>
      <c r="P7369" s="6"/>
      <c r="Q7369" s="6"/>
      <c r="R7369" s="6"/>
      <c r="S7369" s="6"/>
      <c r="T7369" s="6"/>
      <c r="U7369" s="6"/>
      <c r="V7369" s="6"/>
      <c r="W7369" s="6"/>
    </row>
    <row r="7370" spans="1:47" x14ac:dyDescent="0.25">
      <c r="A7370" s="262" t="s">
        <v>632</v>
      </c>
      <c r="B7370" s="263"/>
      <c r="C7370" s="263"/>
      <c r="D7370" s="263"/>
      <c r="J7370" s="6">
        <v>32</v>
      </c>
      <c r="K7370" s="6"/>
      <c r="L7370" s="6"/>
      <c r="M7370" s="6"/>
      <c r="N7370" s="6"/>
      <c r="O7370" s="6"/>
      <c r="P7370" s="6"/>
      <c r="Q7370" s="6"/>
      <c r="R7370" s="6"/>
      <c r="S7370" s="6"/>
      <c r="T7370" s="6"/>
      <c r="U7370" s="6"/>
      <c r="V7370" s="6"/>
      <c r="W7370" s="6"/>
    </row>
    <row r="7371" spans="1:47" ht="15.75" thickBot="1" x14ac:dyDescent="0.3">
      <c r="A7371" s="256" t="s">
        <v>633</v>
      </c>
      <c r="B7371" s="257"/>
      <c r="C7371" s="257"/>
      <c r="D7371" s="257"/>
      <c r="J7371" s="6">
        <v>33</v>
      </c>
      <c r="K7371" s="6"/>
      <c r="L7371" s="6"/>
      <c r="M7371" s="6"/>
      <c r="N7371" s="6"/>
      <c r="O7371" s="6"/>
      <c r="P7371" s="6"/>
      <c r="Q7371" s="6"/>
      <c r="R7371" s="6"/>
      <c r="S7371" s="6"/>
      <c r="T7371" s="6"/>
      <c r="U7371" s="6"/>
      <c r="V7371" s="6"/>
      <c r="W7371" s="6"/>
    </row>
    <row r="7372" spans="1:47" ht="27" thickBot="1" x14ac:dyDescent="0.3">
      <c r="A7372" s="98" t="s">
        <v>634</v>
      </c>
      <c r="B7372" s="83" t="s">
        <v>635</v>
      </c>
      <c r="C7372" s="83" t="s">
        <v>566</v>
      </c>
      <c r="D7372" s="85" t="s">
        <v>592</v>
      </c>
      <c r="K7372" s="121" t="s">
        <v>1123</v>
      </c>
      <c r="L7372" s="121" t="s">
        <v>1124</v>
      </c>
      <c r="M7372" s="121" t="str">
        <f>A7358</f>
        <v>Prueba del rango estudentizado de Tukey (HSD) para PF1ha</v>
      </c>
      <c r="N7372" s="120"/>
      <c r="S7372" s="122" t="str">
        <f>K7372</f>
        <v>Factor</v>
      </c>
      <c r="T7372" s="122" t="str">
        <f>L7372</f>
        <v>Nivel</v>
      </c>
      <c r="U7372" s="114"/>
      <c r="V7372" s="123"/>
      <c r="W7372" s="161"/>
      <c r="X7372" s="161"/>
      <c r="Y7372" s="161"/>
      <c r="Z7372" s="161"/>
      <c r="AA7372" s="161"/>
      <c r="AB7372" s="161"/>
      <c r="AC7372" s="161"/>
      <c r="AD7372" s="161"/>
      <c r="AE7372" s="161"/>
      <c r="AF7372" s="161"/>
      <c r="AG7372" s="161"/>
      <c r="AH7372" s="161"/>
      <c r="AI7372" s="161"/>
      <c r="AJ7372" s="161"/>
      <c r="AK7372" s="161"/>
      <c r="AL7372" s="161"/>
      <c r="AM7372" s="161"/>
      <c r="AN7372" s="161"/>
      <c r="AO7372" s="161"/>
      <c r="AP7372" s="161"/>
      <c r="AQ7372" s="161"/>
      <c r="AR7372" s="161"/>
      <c r="AS7372" s="161"/>
      <c r="AT7372" s="161"/>
      <c r="AU7372" s="160"/>
    </row>
    <row r="7373" spans="1:47" ht="16.5" thickBot="1" x14ac:dyDescent="0.3">
      <c r="A7373" s="99" t="s">
        <v>592</v>
      </c>
      <c r="B7373" s="68">
        <v>34.948</v>
      </c>
      <c r="C7373" s="68">
        <v>16</v>
      </c>
      <c r="D7373" s="86" t="s">
        <v>45</v>
      </c>
      <c r="J7373" s="6"/>
      <c r="K7373" s="228" t="s">
        <v>1125</v>
      </c>
      <c r="L7373" s="124" t="str">
        <f>D7373</f>
        <v>Con</v>
      </c>
      <c r="M7373" s="125">
        <f>B7373</f>
        <v>34.948</v>
      </c>
      <c r="N7373" s="125" t="str">
        <f>A7373</f>
        <v>A</v>
      </c>
      <c r="S7373" s="230" t="str">
        <f>K7373</f>
        <v>Enmienda (A)</v>
      </c>
      <c r="T7373" s="126" t="str">
        <f>L7373</f>
        <v>Con</v>
      </c>
      <c r="U7373" s="127">
        <f>M7373</f>
        <v>34.948</v>
      </c>
      <c r="V7373" s="128" t="str">
        <f>N7373</f>
        <v>A</v>
      </c>
      <c r="W7373" s="160"/>
      <c r="X7373" s="160"/>
      <c r="Y7373" s="160"/>
      <c r="Z7373" s="160"/>
      <c r="AA7373" s="160"/>
      <c r="AB7373" s="160"/>
      <c r="AC7373" s="160"/>
      <c r="AD7373" s="160"/>
      <c r="AE7373" s="160"/>
      <c r="AF7373" s="160"/>
      <c r="AG7373" s="160"/>
      <c r="AH7373" s="160"/>
      <c r="AI7373" s="160"/>
      <c r="AJ7373" s="160"/>
      <c r="AK7373" s="160"/>
      <c r="AL7373" s="160"/>
      <c r="AM7373" s="160"/>
      <c r="AN7373" s="160"/>
      <c r="AO7373" s="160"/>
      <c r="AP7373" s="160"/>
      <c r="AQ7373" s="160"/>
      <c r="AR7373" s="160"/>
      <c r="AS7373" s="160"/>
      <c r="AT7373" s="160"/>
      <c r="AU7373" s="160"/>
    </row>
    <row r="7374" spans="1:47" ht="16.5" thickBot="1" x14ac:dyDescent="0.3">
      <c r="A7374" s="99"/>
      <c r="B7374" s="68"/>
      <c r="C7374" s="68"/>
      <c r="D7374" s="86"/>
      <c r="J7374" s="6"/>
      <c r="K7374" s="229"/>
      <c r="L7374" s="124" t="str">
        <f>D7375</f>
        <v>Sin</v>
      </c>
      <c r="M7374" s="125">
        <f>B7375</f>
        <v>24.065999999999999</v>
      </c>
      <c r="N7374" s="125" t="str">
        <f>A7375</f>
        <v>B</v>
      </c>
      <c r="S7374" s="227"/>
      <c r="T7374" s="129" t="str">
        <f>L7374</f>
        <v>Sin</v>
      </c>
      <c r="U7374" s="130">
        <f>M7374</f>
        <v>24.065999999999999</v>
      </c>
      <c r="V7374" s="131" t="str">
        <f>N7374</f>
        <v>B</v>
      </c>
      <c r="W7374" s="160"/>
      <c r="X7374" s="160"/>
      <c r="Y7374" s="160"/>
      <c r="Z7374" s="160"/>
      <c r="AA7374" s="160"/>
      <c r="AB7374" s="160"/>
      <c r="AC7374" s="160"/>
      <c r="AD7374" s="160"/>
      <c r="AE7374" s="160"/>
      <c r="AF7374" s="160"/>
      <c r="AG7374" s="160"/>
      <c r="AH7374" s="160"/>
      <c r="AI7374" s="160"/>
      <c r="AJ7374" s="160"/>
      <c r="AK7374" s="160"/>
      <c r="AL7374" s="160"/>
      <c r="AM7374" s="160"/>
      <c r="AN7374" s="160"/>
      <c r="AO7374" s="160"/>
      <c r="AP7374" s="160"/>
      <c r="AQ7374" s="160"/>
      <c r="AR7374" s="160"/>
      <c r="AS7374" s="160"/>
      <c r="AT7374" s="160"/>
      <c r="AU7374" s="160"/>
    </row>
    <row r="7375" spans="1:47" x14ac:dyDescent="0.25">
      <c r="A7375" s="100" t="s">
        <v>593</v>
      </c>
      <c r="B7375" s="77">
        <v>24.065999999999999</v>
      </c>
      <c r="C7375" s="77">
        <v>16</v>
      </c>
      <c r="D7375" s="87" t="s">
        <v>47</v>
      </c>
      <c r="J7375" s="6">
        <v>1</v>
      </c>
      <c r="K7375" s="6"/>
      <c r="L7375" s="6"/>
      <c r="M7375" s="6"/>
      <c r="N7375" s="6"/>
      <c r="O7375" s="6"/>
      <c r="P7375" s="6"/>
      <c r="Q7375" s="6"/>
      <c r="R7375" s="6"/>
      <c r="S7375" s="6"/>
      <c r="T7375" s="6"/>
      <c r="U7375" s="6"/>
      <c r="V7375" s="6"/>
      <c r="W7375" s="160"/>
      <c r="X7375" s="160"/>
      <c r="Y7375" s="160"/>
      <c r="Z7375" s="160"/>
      <c r="AA7375" s="160"/>
      <c r="AB7375" s="160"/>
      <c r="AC7375" s="160"/>
      <c r="AD7375" s="160"/>
      <c r="AE7375" s="160"/>
      <c r="AF7375" s="160"/>
      <c r="AG7375" s="160"/>
      <c r="AH7375" s="160"/>
      <c r="AI7375" s="160"/>
      <c r="AJ7375" s="160"/>
      <c r="AK7375" s="160"/>
      <c r="AL7375" s="160"/>
      <c r="AM7375" s="160"/>
      <c r="AN7375" s="160"/>
      <c r="AO7375" s="160"/>
      <c r="AP7375" s="160"/>
      <c r="AQ7375" s="160"/>
      <c r="AR7375" s="160"/>
      <c r="AS7375" s="160"/>
      <c r="AT7375" s="160"/>
      <c r="AU7375" s="160"/>
    </row>
    <row r="7376" spans="1:47" x14ac:dyDescent="0.25">
      <c r="A7376" s="79"/>
      <c r="J7376" s="6">
        <v>2</v>
      </c>
      <c r="K7376" s="6"/>
      <c r="L7376" s="6"/>
      <c r="M7376" s="6"/>
      <c r="N7376" s="6"/>
      <c r="O7376" s="6"/>
      <c r="P7376" s="6"/>
      <c r="Q7376" s="6"/>
      <c r="R7376" s="6"/>
      <c r="S7376" s="6"/>
      <c r="T7376" s="6"/>
      <c r="U7376" s="6"/>
      <c r="V7376" s="6"/>
      <c r="W7376" s="160"/>
      <c r="X7376" s="160"/>
      <c r="Y7376" s="160"/>
      <c r="Z7376" s="160"/>
      <c r="AA7376" s="160"/>
      <c r="AB7376" s="160"/>
      <c r="AC7376" s="160"/>
      <c r="AD7376" s="160"/>
      <c r="AE7376" s="160"/>
      <c r="AF7376" s="160"/>
      <c r="AG7376" s="160"/>
      <c r="AH7376" s="160"/>
      <c r="AI7376" s="160"/>
      <c r="AJ7376" s="160"/>
      <c r="AK7376" s="160"/>
      <c r="AL7376" s="160"/>
      <c r="AM7376" s="160"/>
      <c r="AN7376" s="160"/>
      <c r="AO7376" s="160"/>
      <c r="AP7376" s="160"/>
      <c r="AQ7376" s="160"/>
      <c r="AR7376" s="160"/>
      <c r="AS7376" s="160"/>
      <c r="AT7376" s="160"/>
      <c r="AU7376" s="160"/>
    </row>
    <row r="7377" spans="1:47" x14ac:dyDescent="0.25">
      <c r="A7377" s="79"/>
      <c r="J7377" s="6">
        <v>3</v>
      </c>
      <c r="K7377" s="6"/>
      <c r="L7377" s="6"/>
      <c r="M7377" s="6"/>
      <c r="N7377" s="6"/>
      <c r="O7377" s="6"/>
      <c r="P7377" s="6"/>
      <c r="Q7377" s="6"/>
      <c r="R7377" s="6"/>
      <c r="S7377" s="6"/>
      <c r="T7377" s="6"/>
      <c r="U7377" s="6"/>
      <c r="V7377" s="6"/>
      <c r="W7377" s="160"/>
      <c r="X7377" s="160"/>
      <c r="Y7377" s="160"/>
      <c r="Z7377" s="160"/>
      <c r="AA7377" s="160"/>
      <c r="AB7377" s="160"/>
      <c r="AC7377" s="160"/>
      <c r="AD7377" s="160"/>
      <c r="AE7377" s="160"/>
      <c r="AF7377" s="160"/>
      <c r="AG7377" s="160"/>
      <c r="AH7377" s="160"/>
      <c r="AI7377" s="160"/>
      <c r="AJ7377" s="160"/>
      <c r="AK7377" s="160"/>
      <c r="AL7377" s="160"/>
      <c r="AM7377" s="160"/>
      <c r="AN7377" s="160"/>
      <c r="AO7377" s="160"/>
      <c r="AP7377" s="160"/>
      <c r="AQ7377" s="160"/>
      <c r="AR7377" s="160"/>
      <c r="AS7377" s="160"/>
      <c r="AT7377" s="160"/>
      <c r="AU7377" s="160"/>
    </row>
    <row r="7378" spans="1:47" x14ac:dyDescent="0.25">
      <c r="J7378" s="6">
        <v>4</v>
      </c>
      <c r="K7378" s="6"/>
      <c r="L7378" s="6"/>
      <c r="M7378" s="6"/>
      <c r="N7378" s="6"/>
      <c r="O7378" s="6"/>
      <c r="P7378" s="6"/>
      <c r="Q7378" s="6"/>
      <c r="R7378" s="6"/>
      <c r="S7378" s="6"/>
      <c r="T7378" s="6"/>
      <c r="U7378" s="6"/>
      <c r="V7378" s="6"/>
      <c r="W7378" s="160"/>
      <c r="X7378" s="160"/>
      <c r="Y7378" s="160"/>
      <c r="Z7378" s="160"/>
      <c r="AA7378" s="160"/>
      <c r="AB7378" s="160"/>
      <c r="AC7378" s="160"/>
      <c r="AD7378" s="160"/>
      <c r="AE7378" s="160"/>
      <c r="AF7378" s="160"/>
      <c r="AG7378" s="160"/>
      <c r="AH7378" s="160"/>
      <c r="AI7378" s="160"/>
      <c r="AJ7378" s="160"/>
      <c r="AK7378" s="160"/>
      <c r="AL7378" s="160"/>
      <c r="AM7378" s="160"/>
      <c r="AN7378" s="160"/>
      <c r="AO7378" s="160"/>
      <c r="AP7378" s="160"/>
      <c r="AQ7378" s="160"/>
      <c r="AR7378" s="160"/>
      <c r="AS7378" s="160"/>
      <c r="AT7378" s="160"/>
      <c r="AU7378" s="160"/>
    </row>
    <row r="7379" spans="1:47" x14ac:dyDescent="0.25">
      <c r="A7379" s="80"/>
      <c r="J7379" s="6">
        <v>5</v>
      </c>
      <c r="K7379" s="6"/>
      <c r="L7379" s="6"/>
      <c r="M7379" s="6"/>
      <c r="N7379" s="6"/>
      <c r="O7379" s="6"/>
      <c r="P7379" s="6"/>
      <c r="Q7379" s="6"/>
      <c r="R7379" s="6"/>
      <c r="S7379" s="6"/>
      <c r="T7379" s="6"/>
      <c r="U7379" s="6"/>
      <c r="V7379" s="6"/>
      <c r="W7379" s="160"/>
      <c r="X7379" s="160"/>
      <c r="Y7379" s="160"/>
      <c r="Z7379" s="160"/>
      <c r="AA7379" s="160"/>
      <c r="AB7379" s="160"/>
      <c r="AC7379" s="160"/>
      <c r="AD7379" s="160"/>
      <c r="AE7379" s="160"/>
      <c r="AF7379" s="160"/>
      <c r="AG7379" s="160"/>
      <c r="AH7379" s="160"/>
      <c r="AI7379" s="160"/>
      <c r="AJ7379" s="160"/>
      <c r="AK7379" s="160"/>
      <c r="AL7379" s="160"/>
      <c r="AM7379" s="160"/>
      <c r="AN7379" s="160"/>
      <c r="AO7379" s="160"/>
      <c r="AP7379" s="160"/>
      <c r="AQ7379" s="160"/>
      <c r="AR7379" s="160"/>
      <c r="AS7379" s="160"/>
      <c r="AT7379" s="160"/>
      <c r="AU7379" s="160"/>
    </row>
    <row r="7380" spans="1:47" ht="31.5" x14ac:dyDescent="0.25">
      <c r="A7380" s="64" t="s">
        <v>590</v>
      </c>
      <c r="J7380" s="6">
        <v>6</v>
      </c>
      <c r="K7380" s="6"/>
      <c r="L7380" s="6"/>
      <c r="M7380" s="6"/>
      <c r="N7380" s="6"/>
      <c r="O7380" s="6"/>
      <c r="P7380" s="6"/>
      <c r="Q7380" s="6"/>
      <c r="R7380" s="6"/>
      <c r="S7380" s="6"/>
      <c r="T7380" s="6"/>
      <c r="U7380" s="6"/>
      <c r="V7380" s="6"/>
      <c r="W7380" s="160"/>
      <c r="X7380" s="160"/>
      <c r="Y7380" s="160"/>
      <c r="Z7380" s="160"/>
      <c r="AA7380" s="160"/>
      <c r="AB7380" s="160"/>
      <c r="AC7380" s="160"/>
      <c r="AD7380" s="160"/>
      <c r="AE7380" s="160"/>
      <c r="AF7380" s="160"/>
      <c r="AG7380" s="160"/>
      <c r="AH7380" s="160"/>
      <c r="AI7380" s="160"/>
      <c r="AJ7380" s="160"/>
      <c r="AK7380" s="160"/>
      <c r="AL7380" s="160"/>
      <c r="AM7380" s="160"/>
      <c r="AN7380" s="160"/>
      <c r="AO7380" s="160"/>
      <c r="AP7380" s="160"/>
      <c r="AQ7380" s="160"/>
      <c r="AR7380" s="160"/>
      <c r="AS7380" s="160"/>
      <c r="AT7380" s="160"/>
      <c r="AU7380" s="160"/>
    </row>
    <row r="7381" spans="1:47" x14ac:dyDescent="0.25">
      <c r="A7381" s="79"/>
      <c r="J7381" s="6">
        <v>7</v>
      </c>
      <c r="K7381" s="6"/>
      <c r="L7381" s="6"/>
      <c r="M7381" s="6"/>
      <c r="N7381" s="6"/>
      <c r="O7381" s="6"/>
      <c r="P7381" s="6"/>
      <c r="Q7381" s="6"/>
      <c r="R7381" s="6"/>
      <c r="S7381" s="6"/>
      <c r="T7381" s="6"/>
      <c r="U7381" s="6"/>
      <c r="V7381" s="6"/>
    </row>
    <row r="7382" spans="1:47" ht="25.5" x14ac:dyDescent="0.25">
      <c r="A7382" s="81" t="s">
        <v>595</v>
      </c>
      <c r="J7382" s="6">
        <v>8</v>
      </c>
      <c r="K7382" s="6"/>
      <c r="L7382" s="6"/>
      <c r="M7382" s="6"/>
      <c r="N7382" s="6"/>
      <c r="O7382" s="6"/>
      <c r="P7382" s="6"/>
      <c r="Q7382" s="6"/>
      <c r="R7382" s="6"/>
      <c r="S7382" s="6"/>
      <c r="T7382" s="6"/>
      <c r="U7382" s="6"/>
      <c r="V7382" s="6"/>
    </row>
    <row r="7383" spans="1:47" x14ac:dyDescent="0.25">
      <c r="A7383" s="81"/>
      <c r="J7383" s="6">
        <v>9</v>
      </c>
      <c r="K7383" s="6"/>
      <c r="L7383" s="6"/>
      <c r="M7383" s="6"/>
      <c r="N7383" s="6"/>
      <c r="O7383" s="6"/>
      <c r="P7383" s="6"/>
      <c r="Q7383" s="6"/>
      <c r="R7383" s="6"/>
      <c r="S7383" s="6"/>
      <c r="T7383" s="6"/>
      <c r="U7383" s="6"/>
      <c r="V7383" s="6"/>
    </row>
    <row r="7384" spans="1:47" x14ac:dyDescent="0.25">
      <c r="A7384" s="65"/>
      <c r="J7384" s="6">
        <v>10</v>
      </c>
      <c r="K7384" s="6"/>
      <c r="L7384" s="6"/>
      <c r="M7384" s="6"/>
      <c r="N7384" s="6"/>
      <c r="O7384" s="6"/>
      <c r="P7384" s="6"/>
      <c r="Q7384" s="6"/>
      <c r="R7384" s="6"/>
      <c r="S7384" s="6"/>
      <c r="T7384" s="6"/>
      <c r="U7384" s="6"/>
      <c r="V7384" s="6"/>
    </row>
    <row r="7385" spans="1:47" x14ac:dyDescent="0.25">
      <c r="A7385" s="65"/>
      <c r="J7385" s="6">
        <v>11</v>
      </c>
      <c r="K7385" s="6"/>
      <c r="L7385" s="6"/>
      <c r="M7385" s="6"/>
      <c r="N7385" s="6"/>
      <c r="O7385" s="6"/>
      <c r="P7385" s="6"/>
      <c r="Q7385" s="6"/>
      <c r="R7385" s="6"/>
      <c r="S7385" s="6"/>
      <c r="T7385" s="6"/>
      <c r="U7385" s="6"/>
      <c r="V7385" s="6"/>
    </row>
    <row r="7386" spans="1:47" x14ac:dyDescent="0.25">
      <c r="A7386" s="79"/>
      <c r="J7386" s="6">
        <v>12</v>
      </c>
      <c r="K7386" s="6"/>
      <c r="L7386" s="6"/>
      <c r="M7386" s="6"/>
      <c r="N7386" s="6"/>
      <c r="O7386" s="6"/>
      <c r="P7386" s="6"/>
      <c r="Q7386" s="6"/>
      <c r="R7386" s="6"/>
      <c r="S7386" s="6"/>
      <c r="T7386" s="6"/>
      <c r="U7386" s="6"/>
      <c r="V7386" s="6"/>
    </row>
    <row r="7387" spans="1:47" x14ac:dyDescent="0.25">
      <c r="A7387" s="79"/>
      <c r="J7387" s="6">
        <v>13</v>
      </c>
      <c r="K7387" s="6"/>
      <c r="L7387" s="6"/>
      <c r="M7387" s="6"/>
      <c r="N7387" s="6"/>
      <c r="O7387" s="6"/>
      <c r="P7387" s="6"/>
      <c r="Q7387" s="6"/>
      <c r="R7387" s="6"/>
      <c r="S7387" s="6"/>
      <c r="T7387" s="6"/>
      <c r="U7387" s="6"/>
      <c r="V7387" s="6"/>
    </row>
    <row r="7388" spans="1:47" x14ac:dyDescent="0.25">
      <c r="J7388" s="6">
        <v>14</v>
      </c>
      <c r="K7388" s="6"/>
      <c r="L7388" s="6"/>
      <c r="M7388" s="6"/>
      <c r="N7388" s="6"/>
      <c r="O7388" s="6"/>
      <c r="P7388" s="6"/>
      <c r="Q7388" s="6"/>
      <c r="R7388" s="6"/>
      <c r="S7388" s="6"/>
      <c r="T7388" s="6"/>
      <c r="U7388" s="6"/>
      <c r="V7388" s="6"/>
    </row>
    <row r="7389" spans="1:47" x14ac:dyDescent="0.25">
      <c r="A7389" s="80"/>
      <c r="J7389" s="6">
        <v>15</v>
      </c>
      <c r="K7389" s="6"/>
      <c r="L7389" s="6"/>
      <c r="M7389" s="6"/>
      <c r="N7389" s="6"/>
      <c r="O7389" s="6"/>
      <c r="P7389" s="6"/>
      <c r="Q7389" s="6"/>
      <c r="R7389" s="6"/>
      <c r="S7389" s="6"/>
      <c r="T7389" s="6"/>
      <c r="U7389" s="6"/>
      <c r="V7389" s="6"/>
    </row>
    <row r="7390" spans="1:47" ht="31.5" x14ac:dyDescent="0.25">
      <c r="A7390" s="64" t="s">
        <v>590</v>
      </c>
      <c r="J7390" s="6">
        <v>16</v>
      </c>
      <c r="K7390" s="6"/>
      <c r="L7390" s="6"/>
      <c r="M7390" s="6"/>
      <c r="N7390" s="6"/>
      <c r="O7390" s="6"/>
      <c r="P7390" s="6"/>
      <c r="Q7390" s="6"/>
      <c r="R7390" s="6"/>
      <c r="S7390" s="6"/>
      <c r="T7390" s="6"/>
      <c r="U7390" s="6"/>
      <c r="V7390" s="6"/>
    </row>
    <row r="7391" spans="1:47" x14ac:dyDescent="0.25">
      <c r="A7391" s="79"/>
      <c r="J7391" s="6">
        <v>17</v>
      </c>
      <c r="K7391" s="6"/>
      <c r="L7391" s="6"/>
      <c r="M7391" s="6"/>
      <c r="N7391" s="6"/>
      <c r="O7391" s="6"/>
      <c r="P7391" s="6"/>
      <c r="Q7391" s="6"/>
      <c r="R7391" s="6"/>
      <c r="S7391" s="6"/>
      <c r="T7391" s="6"/>
      <c r="U7391" s="6"/>
      <c r="V7391" s="6"/>
    </row>
    <row r="7392" spans="1:47" ht="25.5" x14ac:dyDescent="0.25">
      <c r="A7392" s="81" t="s">
        <v>595</v>
      </c>
      <c r="J7392" s="6">
        <v>18</v>
      </c>
      <c r="K7392" s="6"/>
      <c r="L7392" s="6"/>
      <c r="M7392" s="6"/>
      <c r="N7392" s="6"/>
      <c r="O7392" s="6"/>
      <c r="P7392" s="6"/>
      <c r="Q7392" s="6"/>
      <c r="R7392" s="6"/>
      <c r="S7392" s="6"/>
      <c r="T7392" s="6"/>
      <c r="U7392" s="6"/>
      <c r="V7392" s="6"/>
    </row>
    <row r="7393" spans="1:22" x14ac:dyDescent="0.25">
      <c r="A7393" s="81"/>
      <c r="J7393" s="6">
        <v>19</v>
      </c>
      <c r="K7393" s="6"/>
      <c r="L7393" s="6"/>
      <c r="M7393" s="6"/>
      <c r="N7393" s="6"/>
      <c r="O7393" s="6"/>
      <c r="P7393" s="6"/>
      <c r="Q7393" s="6"/>
      <c r="R7393" s="6"/>
      <c r="S7393" s="6"/>
      <c r="T7393" s="6"/>
      <c r="U7393" s="6"/>
      <c r="V7393" s="6"/>
    </row>
    <row r="7394" spans="1:22" ht="89.25" x14ac:dyDescent="0.25">
      <c r="A7394" s="81" t="s">
        <v>1006</v>
      </c>
      <c r="J7394" s="6">
        <v>20</v>
      </c>
      <c r="K7394" s="6"/>
      <c r="L7394" s="6"/>
      <c r="M7394" s="6"/>
      <c r="N7394" s="6"/>
      <c r="O7394" s="6"/>
      <c r="P7394" s="6"/>
      <c r="Q7394" s="6"/>
      <c r="R7394" s="6"/>
      <c r="S7394" s="6"/>
      <c r="T7394" s="6"/>
      <c r="U7394" s="6"/>
      <c r="V7394" s="6"/>
    </row>
    <row r="7395" spans="1:22" x14ac:dyDescent="0.25">
      <c r="A7395" s="65"/>
      <c r="J7395" s="6">
        <v>21</v>
      </c>
      <c r="K7395" s="6"/>
      <c r="L7395" s="6"/>
      <c r="M7395" s="6"/>
      <c r="N7395" s="6"/>
      <c r="O7395" s="6"/>
      <c r="P7395" s="6"/>
      <c r="Q7395" s="6"/>
      <c r="R7395" s="6"/>
      <c r="S7395" s="6"/>
      <c r="T7395" s="6"/>
      <c r="U7395" s="6"/>
      <c r="V7395" s="6"/>
    </row>
    <row r="7396" spans="1:22" x14ac:dyDescent="0.25">
      <c r="A7396" s="65"/>
      <c r="J7396" s="6">
        <v>22</v>
      </c>
      <c r="K7396" s="6"/>
      <c r="L7396" s="6"/>
      <c r="M7396" s="6"/>
      <c r="N7396" s="6"/>
      <c r="O7396" s="6"/>
      <c r="P7396" s="6"/>
      <c r="Q7396" s="6"/>
      <c r="R7396" s="6"/>
      <c r="S7396" s="6"/>
      <c r="T7396" s="6"/>
      <c r="U7396" s="6"/>
      <c r="V7396" s="6"/>
    </row>
    <row r="7397" spans="1:22" ht="140.25" x14ac:dyDescent="0.25">
      <c r="A7397" s="96" t="s">
        <v>624</v>
      </c>
      <c r="B7397" s="97" t="s">
        <v>625</v>
      </c>
      <c r="J7397" s="6">
        <v>23</v>
      </c>
      <c r="K7397" s="6"/>
      <c r="L7397" s="6"/>
      <c r="M7397" s="6"/>
      <c r="N7397" s="6"/>
      <c r="O7397" s="6"/>
      <c r="P7397" s="6"/>
      <c r="Q7397" s="6"/>
      <c r="R7397" s="6"/>
      <c r="S7397" s="6"/>
      <c r="T7397" s="6"/>
      <c r="U7397" s="6"/>
      <c r="V7397" s="6"/>
    </row>
    <row r="7398" spans="1:22" ht="15.75" thickBot="1" x14ac:dyDescent="0.3">
      <c r="A7398" s="65"/>
      <c r="J7398" s="6">
        <v>24</v>
      </c>
      <c r="K7398" s="6"/>
      <c r="L7398" s="6"/>
      <c r="M7398" s="6"/>
      <c r="N7398" s="6"/>
      <c r="O7398" s="6"/>
      <c r="P7398" s="6"/>
      <c r="Q7398" s="6"/>
      <c r="R7398" s="6"/>
      <c r="S7398" s="6"/>
      <c r="T7398" s="6"/>
      <c r="U7398" s="6"/>
      <c r="V7398" s="6"/>
    </row>
    <row r="7399" spans="1:22" ht="15.75" thickBot="1" x14ac:dyDescent="0.3">
      <c r="A7399" s="88" t="s">
        <v>626</v>
      </c>
      <c r="B7399" s="89">
        <v>0.05</v>
      </c>
      <c r="J7399" s="6">
        <v>25</v>
      </c>
      <c r="K7399" s="6"/>
      <c r="L7399" s="6"/>
      <c r="M7399" s="6"/>
      <c r="N7399" s="6"/>
      <c r="O7399" s="6"/>
      <c r="P7399" s="6"/>
      <c r="Q7399" s="6"/>
      <c r="R7399" s="6"/>
      <c r="S7399" s="6"/>
      <c r="T7399" s="6"/>
      <c r="U7399" s="6"/>
      <c r="V7399" s="6"/>
    </row>
    <row r="7400" spans="1:22" ht="39" thickBot="1" x14ac:dyDescent="0.3">
      <c r="A7400" s="110" t="s">
        <v>627</v>
      </c>
      <c r="B7400" s="74">
        <v>18</v>
      </c>
      <c r="J7400" s="6">
        <v>26</v>
      </c>
      <c r="K7400" s="6"/>
      <c r="L7400" s="6"/>
      <c r="M7400" s="6"/>
      <c r="N7400" s="6"/>
      <c r="O7400" s="6"/>
      <c r="P7400" s="6"/>
      <c r="Q7400" s="6"/>
      <c r="R7400" s="6"/>
      <c r="S7400" s="6"/>
      <c r="T7400" s="6"/>
      <c r="U7400" s="6"/>
      <c r="V7400" s="6"/>
    </row>
    <row r="7401" spans="1:22" ht="39" thickBot="1" x14ac:dyDescent="0.3">
      <c r="A7401" s="110" t="s">
        <v>628</v>
      </c>
      <c r="B7401" s="74">
        <v>26.112400000000001</v>
      </c>
      <c r="J7401" s="6">
        <v>27</v>
      </c>
      <c r="K7401" s="6"/>
      <c r="L7401" s="6"/>
      <c r="M7401" s="6"/>
      <c r="N7401" s="6"/>
      <c r="O7401" s="6"/>
      <c r="P7401" s="6"/>
      <c r="Q7401" s="6"/>
      <c r="R7401" s="6"/>
      <c r="S7401" s="6"/>
      <c r="T7401" s="6"/>
      <c r="U7401" s="6"/>
      <c r="V7401" s="6"/>
    </row>
    <row r="7402" spans="1:22" ht="64.5" thickBot="1" x14ac:dyDescent="0.3">
      <c r="A7402" s="110" t="s">
        <v>629</v>
      </c>
      <c r="B7402" s="74">
        <v>2.97105</v>
      </c>
      <c r="J7402" s="6">
        <v>28</v>
      </c>
      <c r="K7402" s="6"/>
      <c r="L7402" s="6"/>
      <c r="M7402" s="6"/>
      <c r="N7402" s="6"/>
      <c r="O7402" s="6"/>
      <c r="P7402" s="6"/>
      <c r="Q7402" s="6"/>
      <c r="R7402" s="6"/>
      <c r="S7402" s="6"/>
      <c r="T7402" s="6"/>
      <c r="U7402" s="6"/>
      <c r="V7402" s="6"/>
    </row>
    <row r="7403" spans="1:22" ht="38.25" x14ac:dyDescent="0.25">
      <c r="A7403" s="109" t="s">
        <v>630</v>
      </c>
      <c r="B7403" s="78">
        <v>3.7955000000000001</v>
      </c>
      <c r="J7403" s="6">
        <v>29</v>
      </c>
      <c r="K7403" s="6"/>
      <c r="L7403" s="6"/>
      <c r="M7403" s="6"/>
      <c r="N7403" s="6"/>
      <c r="O7403" s="6"/>
      <c r="P7403" s="6"/>
      <c r="Q7403" s="6"/>
      <c r="R7403" s="6"/>
      <c r="S7403" s="6"/>
      <c r="T7403" s="6"/>
      <c r="U7403" s="6"/>
      <c r="V7403" s="6"/>
    </row>
    <row r="7404" spans="1:22" ht="15.75" thickBot="1" x14ac:dyDescent="0.3">
      <c r="A7404" s="65"/>
      <c r="J7404" s="6">
        <v>30</v>
      </c>
      <c r="K7404" s="6"/>
      <c r="L7404" s="6"/>
      <c r="M7404" s="6"/>
      <c r="N7404" s="6"/>
      <c r="O7404" s="6"/>
      <c r="P7404" s="6"/>
      <c r="Q7404" s="6"/>
      <c r="R7404" s="6"/>
      <c r="S7404" s="6"/>
      <c r="T7404" s="6"/>
      <c r="U7404" s="6"/>
      <c r="V7404" s="6"/>
    </row>
    <row r="7405" spans="1:22" x14ac:dyDescent="0.25">
      <c r="A7405" s="254" t="s">
        <v>631</v>
      </c>
      <c r="B7405" s="255"/>
      <c r="C7405" s="255"/>
      <c r="D7405" s="255"/>
      <c r="J7405" s="6">
        <v>31</v>
      </c>
      <c r="K7405" s="6"/>
      <c r="L7405" s="6"/>
      <c r="M7405" s="6"/>
      <c r="N7405" s="6"/>
      <c r="O7405" s="6"/>
      <c r="P7405" s="6"/>
      <c r="Q7405" s="6"/>
      <c r="R7405" s="6"/>
      <c r="S7405" s="6"/>
      <c r="T7405" s="6"/>
      <c r="U7405" s="6"/>
      <c r="V7405" s="6"/>
    </row>
    <row r="7406" spans="1:22" x14ac:dyDescent="0.25">
      <c r="A7406" s="262" t="s">
        <v>632</v>
      </c>
      <c r="B7406" s="263"/>
      <c r="C7406" s="263"/>
      <c r="D7406" s="263"/>
      <c r="J7406" s="6">
        <v>32</v>
      </c>
      <c r="K7406" s="6"/>
      <c r="L7406" s="6"/>
      <c r="M7406" s="6"/>
      <c r="N7406" s="6"/>
      <c r="O7406" s="6"/>
      <c r="P7406" s="6"/>
      <c r="Q7406" s="6"/>
      <c r="R7406" s="6"/>
      <c r="S7406" s="6"/>
      <c r="T7406" s="6"/>
      <c r="U7406" s="6"/>
      <c r="V7406" s="6"/>
    </row>
    <row r="7407" spans="1:22" ht="15.75" thickBot="1" x14ac:dyDescent="0.3">
      <c r="A7407" s="256" t="s">
        <v>633</v>
      </c>
      <c r="B7407" s="257"/>
      <c r="C7407" s="257"/>
      <c r="D7407" s="257"/>
      <c r="J7407" s="6">
        <v>33</v>
      </c>
      <c r="K7407" s="6"/>
      <c r="L7407" s="6"/>
      <c r="M7407" s="6"/>
      <c r="N7407" s="6"/>
      <c r="O7407" s="6"/>
      <c r="P7407" s="6"/>
      <c r="Q7407" s="6"/>
      <c r="R7407" s="6"/>
      <c r="S7407" s="6"/>
      <c r="T7407" s="6"/>
      <c r="U7407" s="6"/>
      <c r="V7407" s="6"/>
    </row>
    <row r="7408" spans="1:22" ht="27" thickBot="1" x14ac:dyDescent="0.3">
      <c r="A7408" s="98" t="s">
        <v>634</v>
      </c>
      <c r="B7408" s="83" t="s">
        <v>635</v>
      </c>
      <c r="C7408" s="83" t="s">
        <v>566</v>
      </c>
      <c r="D7408" s="85" t="s">
        <v>592</v>
      </c>
      <c r="K7408" s="121" t="s">
        <v>1123</v>
      </c>
      <c r="L7408" s="121" t="s">
        <v>1124</v>
      </c>
      <c r="M7408" s="121" t="str">
        <f>A7394</f>
        <v>Prueba del rango estudentizado de Tukey (HSD) para PF2ha</v>
      </c>
      <c r="N7408" s="120"/>
      <c r="S7408" s="122" t="str">
        <f>K7408</f>
        <v>Factor</v>
      </c>
      <c r="T7408" s="122" t="str">
        <f>L7408</f>
        <v>Nivel</v>
      </c>
      <c r="U7408" s="114"/>
      <c r="V7408" s="123"/>
    </row>
    <row r="7409" spans="1:22" ht="16.5" thickBot="1" x14ac:dyDescent="0.3">
      <c r="A7409" s="99" t="s">
        <v>592</v>
      </c>
      <c r="B7409" s="68">
        <v>20.135999999999999</v>
      </c>
      <c r="C7409" s="68">
        <v>16</v>
      </c>
      <c r="D7409" s="86" t="s">
        <v>45</v>
      </c>
      <c r="J7409" s="6"/>
      <c r="K7409" s="228" t="s">
        <v>1125</v>
      </c>
      <c r="L7409" s="124" t="str">
        <f>D7409</f>
        <v>Con</v>
      </c>
      <c r="M7409" s="125">
        <f>B7409</f>
        <v>20.135999999999999</v>
      </c>
      <c r="N7409" s="125" t="str">
        <f>A7409</f>
        <v>A</v>
      </c>
      <c r="S7409" s="230" t="str">
        <f>K7409</f>
        <v>Enmienda (A)</v>
      </c>
      <c r="T7409" s="126" t="str">
        <f>L7409</f>
        <v>Con</v>
      </c>
      <c r="U7409" s="127">
        <f>M7409</f>
        <v>20.135999999999999</v>
      </c>
      <c r="V7409" s="128" t="str">
        <f>N7409</f>
        <v>A</v>
      </c>
    </row>
    <row r="7410" spans="1:22" ht="16.5" thickBot="1" x14ac:dyDescent="0.3">
      <c r="A7410" s="99" t="s">
        <v>592</v>
      </c>
      <c r="B7410" s="68"/>
      <c r="C7410" s="68"/>
      <c r="D7410" s="86"/>
      <c r="J7410" s="6"/>
      <c r="K7410" s="229"/>
      <c r="L7410" s="124" t="str">
        <f>D7411</f>
        <v>Sin</v>
      </c>
      <c r="M7410" s="125">
        <f>B7411</f>
        <v>18.329999999999998</v>
      </c>
      <c r="N7410" s="125" t="str">
        <f>A7411</f>
        <v>A</v>
      </c>
      <c r="S7410" s="227"/>
      <c r="T7410" s="129" t="str">
        <f>L7410</f>
        <v>Sin</v>
      </c>
      <c r="U7410" s="130">
        <f>M7410</f>
        <v>18.329999999999998</v>
      </c>
      <c r="V7410" s="131" t="str">
        <f>N7410</f>
        <v>A</v>
      </c>
    </row>
    <row r="7411" spans="1:22" x14ac:dyDescent="0.25">
      <c r="A7411" s="100" t="s">
        <v>592</v>
      </c>
      <c r="B7411" s="77">
        <v>18.329999999999998</v>
      </c>
      <c r="C7411" s="77">
        <v>16</v>
      </c>
      <c r="D7411" s="87" t="s">
        <v>47</v>
      </c>
      <c r="J7411" s="6">
        <v>1</v>
      </c>
      <c r="K7411" s="6"/>
      <c r="L7411" s="6"/>
      <c r="M7411" s="6"/>
      <c r="N7411" s="6"/>
      <c r="O7411" s="6"/>
      <c r="P7411" s="6"/>
      <c r="Q7411" s="6"/>
      <c r="R7411" s="6"/>
      <c r="S7411" s="6"/>
      <c r="T7411" s="6"/>
      <c r="U7411" s="6"/>
      <c r="V7411" s="6"/>
    </row>
    <row r="7412" spans="1:22" x14ac:dyDescent="0.25">
      <c r="A7412" s="79"/>
      <c r="J7412" s="6">
        <v>2</v>
      </c>
      <c r="K7412" s="6"/>
      <c r="L7412" s="6"/>
      <c r="M7412" s="6"/>
      <c r="N7412" s="6"/>
      <c r="O7412" s="6"/>
      <c r="P7412" s="6"/>
      <c r="Q7412" s="6"/>
      <c r="R7412" s="6"/>
      <c r="S7412" s="6"/>
      <c r="T7412" s="6"/>
      <c r="U7412" s="6"/>
      <c r="V7412" s="6"/>
    </row>
    <row r="7413" spans="1:22" x14ac:dyDescent="0.25">
      <c r="A7413" s="79"/>
      <c r="J7413" s="6">
        <v>3</v>
      </c>
      <c r="K7413" s="6"/>
      <c r="L7413" s="6"/>
      <c r="M7413" s="6"/>
      <c r="N7413" s="6"/>
      <c r="O7413" s="6"/>
      <c r="P7413" s="6"/>
      <c r="Q7413" s="6"/>
      <c r="R7413" s="6"/>
      <c r="S7413" s="6"/>
      <c r="T7413" s="6"/>
      <c r="U7413" s="6"/>
      <c r="V7413" s="6"/>
    </row>
    <row r="7414" spans="1:22" x14ac:dyDescent="0.25">
      <c r="J7414" s="6">
        <v>4</v>
      </c>
      <c r="K7414" s="6"/>
      <c r="L7414" s="6"/>
      <c r="M7414" s="6"/>
      <c r="N7414" s="6"/>
      <c r="O7414" s="6"/>
      <c r="P7414" s="6"/>
      <c r="Q7414" s="6"/>
      <c r="R7414" s="6"/>
      <c r="S7414" s="6"/>
      <c r="T7414" s="6"/>
      <c r="U7414" s="6"/>
      <c r="V7414" s="6"/>
    </row>
    <row r="7415" spans="1:22" x14ac:dyDescent="0.25">
      <c r="A7415" s="80"/>
      <c r="J7415" s="6">
        <v>5</v>
      </c>
      <c r="K7415" s="6"/>
      <c r="L7415" s="6"/>
      <c r="M7415" s="6"/>
      <c r="N7415" s="6"/>
      <c r="O7415" s="6"/>
      <c r="P7415" s="6"/>
      <c r="Q7415" s="6"/>
      <c r="R7415" s="6"/>
      <c r="S7415" s="6"/>
      <c r="T7415" s="6"/>
      <c r="U7415" s="6"/>
      <c r="V7415" s="6"/>
    </row>
    <row r="7416" spans="1:22" ht="31.5" x14ac:dyDescent="0.25">
      <c r="A7416" s="64" t="s">
        <v>590</v>
      </c>
      <c r="J7416" s="6">
        <v>6</v>
      </c>
      <c r="K7416" s="6"/>
      <c r="L7416" s="6"/>
      <c r="M7416" s="6"/>
      <c r="N7416" s="6"/>
      <c r="O7416" s="6"/>
      <c r="P7416" s="6"/>
      <c r="Q7416" s="6"/>
      <c r="R7416" s="6"/>
      <c r="S7416" s="6"/>
      <c r="T7416" s="6"/>
      <c r="U7416" s="6"/>
      <c r="V7416" s="6"/>
    </row>
    <row r="7417" spans="1:22" x14ac:dyDescent="0.25">
      <c r="A7417" s="79"/>
      <c r="J7417" s="6">
        <v>7</v>
      </c>
      <c r="K7417" s="6"/>
      <c r="L7417" s="6"/>
      <c r="M7417" s="6"/>
      <c r="N7417" s="6"/>
      <c r="O7417" s="6"/>
      <c r="P7417" s="6"/>
      <c r="Q7417" s="6"/>
      <c r="R7417" s="6"/>
      <c r="S7417" s="6"/>
      <c r="T7417" s="6"/>
      <c r="U7417" s="6"/>
      <c r="V7417" s="6"/>
    </row>
    <row r="7418" spans="1:22" ht="25.5" x14ac:dyDescent="0.25">
      <c r="A7418" s="81" t="s">
        <v>595</v>
      </c>
      <c r="J7418" s="6">
        <v>8</v>
      </c>
      <c r="K7418" s="6"/>
      <c r="L7418" s="6"/>
      <c r="M7418" s="6"/>
      <c r="N7418" s="6"/>
      <c r="O7418" s="6"/>
      <c r="P7418" s="6"/>
      <c r="Q7418" s="6"/>
      <c r="R7418" s="6"/>
      <c r="S7418" s="6"/>
      <c r="T7418" s="6"/>
      <c r="U7418" s="6"/>
      <c r="V7418" s="6"/>
    </row>
    <row r="7419" spans="1:22" x14ac:dyDescent="0.25">
      <c r="A7419" s="81"/>
      <c r="J7419" s="6">
        <v>9</v>
      </c>
      <c r="K7419" s="6"/>
      <c r="L7419" s="6"/>
      <c r="M7419" s="6"/>
      <c r="N7419" s="6"/>
      <c r="O7419" s="6"/>
      <c r="P7419" s="6"/>
      <c r="Q7419" s="6"/>
      <c r="R7419" s="6"/>
      <c r="S7419" s="6"/>
      <c r="T7419" s="6"/>
      <c r="U7419" s="6"/>
      <c r="V7419" s="6"/>
    </row>
    <row r="7420" spans="1:22" x14ac:dyDescent="0.25">
      <c r="A7420" s="65"/>
      <c r="J7420" s="6">
        <v>10</v>
      </c>
      <c r="K7420" s="6"/>
      <c r="L7420" s="6"/>
      <c r="M7420" s="6"/>
      <c r="N7420" s="6"/>
      <c r="O7420" s="6"/>
      <c r="P7420" s="6"/>
      <c r="Q7420" s="6"/>
      <c r="R7420" s="6"/>
      <c r="S7420" s="6"/>
      <c r="T7420" s="6"/>
      <c r="U7420" s="6"/>
      <c r="V7420" s="6"/>
    </row>
    <row r="7421" spans="1:22" x14ac:dyDescent="0.25">
      <c r="A7421" s="65"/>
      <c r="J7421" s="6">
        <v>11</v>
      </c>
      <c r="K7421" s="6"/>
      <c r="L7421" s="6"/>
      <c r="M7421" s="6"/>
      <c r="N7421" s="6"/>
      <c r="O7421" s="6"/>
      <c r="P7421" s="6"/>
      <c r="Q7421" s="6"/>
      <c r="R7421" s="6"/>
      <c r="S7421" s="6"/>
      <c r="T7421" s="6"/>
      <c r="U7421" s="6"/>
      <c r="V7421" s="6"/>
    </row>
    <row r="7422" spans="1:22" x14ac:dyDescent="0.25">
      <c r="A7422" s="79"/>
      <c r="J7422" s="6">
        <v>12</v>
      </c>
      <c r="K7422" s="6"/>
      <c r="L7422" s="6"/>
      <c r="M7422" s="6"/>
      <c r="N7422" s="6"/>
      <c r="O7422" s="6"/>
      <c r="P7422" s="6"/>
      <c r="Q7422" s="6"/>
      <c r="R7422" s="6"/>
      <c r="S7422" s="6"/>
      <c r="T7422" s="6"/>
      <c r="U7422" s="6"/>
      <c r="V7422" s="6"/>
    </row>
    <row r="7423" spans="1:22" x14ac:dyDescent="0.25">
      <c r="A7423" s="79"/>
      <c r="J7423" s="6">
        <v>13</v>
      </c>
      <c r="K7423" s="6"/>
      <c r="L7423" s="6"/>
      <c r="M7423" s="6"/>
      <c r="N7423" s="6"/>
      <c r="O7423" s="6"/>
      <c r="P7423" s="6"/>
      <c r="Q7423" s="6"/>
      <c r="R7423" s="6"/>
      <c r="S7423" s="6"/>
      <c r="T7423" s="6"/>
      <c r="U7423" s="6"/>
      <c r="V7423" s="6"/>
    </row>
    <row r="7424" spans="1:22" x14ac:dyDescent="0.25">
      <c r="J7424" s="6">
        <v>14</v>
      </c>
      <c r="K7424" s="6"/>
      <c r="L7424" s="6"/>
      <c r="M7424" s="6"/>
      <c r="N7424" s="6"/>
      <c r="O7424" s="6"/>
      <c r="P7424" s="6"/>
      <c r="Q7424" s="6"/>
      <c r="R7424" s="6"/>
      <c r="S7424" s="6"/>
      <c r="T7424" s="6"/>
      <c r="U7424" s="6"/>
      <c r="V7424" s="6"/>
    </row>
    <row r="7425" spans="1:22" x14ac:dyDescent="0.25">
      <c r="A7425" s="80"/>
      <c r="J7425" s="6">
        <v>15</v>
      </c>
      <c r="K7425" s="6"/>
      <c r="L7425" s="6"/>
      <c r="M7425" s="6"/>
      <c r="N7425" s="6"/>
      <c r="O7425" s="6"/>
      <c r="P7425" s="6"/>
      <c r="Q7425" s="6"/>
      <c r="R7425" s="6"/>
      <c r="S7425" s="6"/>
      <c r="T7425" s="6"/>
      <c r="U7425" s="6"/>
      <c r="V7425" s="6"/>
    </row>
    <row r="7426" spans="1:22" ht="31.5" x14ac:dyDescent="0.25">
      <c r="A7426" s="64" t="s">
        <v>590</v>
      </c>
      <c r="J7426" s="6">
        <v>16</v>
      </c>
      <c r="K7426" s="6"/>
      <c r="L7426" s="6"/>
      <c r="M7426" s="6"/>
      <c r="N7426" s="6"/>
      <c r="O7426" s="6"/>
      <c r="P7426" s="6"/>
      <c r="Q7426" s="6"/>
      <c r="R7426" s="6"/>
      <c r="S7426" s="6"/>
      <c r="T7426" s="6"/>
      <c r="U7426" s="6"/>
      <c r="V7426" s="6"/>
    </row>
    <row r="7427" spans="1:22" x14ac:dyDescent="0.25">
      <c r="A7427" s="79"/>
      <c r="J7427" s="6">
        <v>17</v>
      </c>
      <c r="K7427" s="6"/>
      <c r="L7427" s="6"/>
      <c r="M7427" s="6"/>
      <c r="N7427" s="6"/>
      <c r="O7427" s="6"/>
      <c r="P7427" s="6"/>
      <c r="Q7427" s="6"/>
      <c r="R7427" s="6"/>
      <c r="S7427" s="6"/>
      <c r="T7427" s="6"/>
      <c r="U7427" s="6"/>
      <c r="V7427" s="6"/>
    </row>
    <row r="7428" spans="1:22" ht="25.5" x14ac:dyDescent="0.25">
      <c r="A7428" s="81" t="s">
        <v>595</v>
      </c>
      <c r="J7428" s="6">
        <v>18</v>
      </c>
      <c r="K7428" s="6"/>
      <c r="L7428" s="6"/>
      <c r="M7428" s="6"/>
      <c r="N7428" s="6"/>
      <c r="O7428" s="6"/>
      <c r="P7428" s="6"/>
      <c r="Q7428" s="6"/>
      <c r="R7428" s="6"/>
      <c r="S7428" s="6"/>
      <c r="T7428" s="6"/>
      <c r="U7428" s="6"/>
      <c r="V7428" s="6"/>
    </row>
    <row r="7429" spans="1:22" x14ac:dyDescent="0.25">
      <c r="A7429" s="81"/>
      <c r="J7429" s="6">
        <v>19</v>
      </c>
      <c r="K7429" s="6"/>
      <c r="L7429" s="6"/>
      <c r="M7429" s="6"/>
      <c r="N7429" s="6"/>
      <c r="O7429" s="6"/>
      <c r="P7429" s="6"/>
      <c r="Q7429" s="6"/>
      <c r="R7429" s="6"/>
      <c r="S7429" s="6"/>
      <c r="T7429" s="6"/>
      <c r="U7429" s="6"/>
      <c r="V7429" s="6"/>
    </row>
    <row r="7430" spans="1:22" ht="89.25" x14ac:dyDescent="0.25">
      <c r="A7430" s="81" t="s">
        <v>1007</v>
      </c>
      <c r="J7430" s="6">
        <v>20</v>
      </c>
      <c r="K7430" s="6"/>
      <c r="L7430" s="6"/>
      <c r="M7430" s="6"/>
      <c r="N7430" s="6"/>
      <c r="O7430" s="6"/>
      <c r="P7430" s="6"/>
      <c r="Q7430" s="6"/>
      <c r="R7430" s="6"/>
      <c r="S7430" s="6"/>
      <c r="T7430" s="6"/>
      <c r="U7430" s="6"/>
      <c r="V7430" s="6"/>
    </row>
    <row r="7431" spans="1:22" x14ac:dyDescent="0.25">
      <c r="A7431" s="65"/>
      <c r="J7431" s="6">
        <v>21</v>
      </c>
      <c r="K7431" s="6"/>
      <c r="L7431" s="6"/>
      <c r="M7431" s="6"/>
      <c r="N7431" s="6"/>
      <c r="O7431" s="6"/>
      <c r="P7431" s="6"/>
      <c r="Q7431" s="6"/>
      <c r="R7431" s="6"/>
      <c r="S7431" s="6"/>
      <c r="T7431" s="6"/>
      <c r="U7431" s="6"/>
      <c r="V7431" s="6"/>
    </row>
    <row r="7432" spans="1:22" x14ac:dyDescent="0.25">
      <c r="A7432" s="65"/>
      <c r="J7432" s="6">
        <v>22</v>
      </c>
      <c r="K7432" s="6"/>
      <c r="L7432" s="6"/>
      <c r="M7432" s="6"/>
      <c r="N7432" s="6"/>
      <c r="O7432" s="6"/>
      <c r="P7432" s="6"/>
      <c r="Q7432" s="6"/>
      <c r="R7432" s="6"/>
      <c r="S7432" s="6"/>
      <c r="T7432" s="6"/>
      <c r="U7432" s="6"/>
      <c r="V7432" s="6"/>
    </row>
    <row r="7433" spans="1:22" ht="140.25" x14ac:dyDescent="0.25">
      <c r="A7433" s="96" t="s">
        <v>624</v>
      </c>
      <c r="B7433" s="97" t="s">
        <v>625</v>
      </c>
      <c r="J7433" s="6">
        <v>23</v>
      </c>
      <c r="K7433" s="6"/>
      <c r="L7433" s="6"/>
      <c r="M7433" s="6"/>
      <c r="N7433" s="6"/>
      <c r="O7433" s="6"/>
      <c r="P7433" s="6"/>
      <c r="Q7433" s="6"/>
      <c r="R7433" s="6"/>
      <c r="S7433" s="6"/>
      <c r="T7433" s="6"/>
      <c r="U7433" s="6"/>
      <c r="V7433" s="6"/>
    </row>
    <row r="7434" spans="1:22" ht="15.75" thickBot="1" x14ac:dyDescent="0.3">
      <c r="A7434" s="65"/>
      <c r="J7434" s="6">
        <v>24</v>
      </c>
      <c r="K7434" s="6"/>
      <c r="L7434" s="6"/>
      <c r="M7434" s="6"/>
      <c r="N7434" s="6"/>
      <c r="O7434" s="6"/>
      <c r="P7434" s="6"/>
      <c r="Q7434" s="6"/>
      <c r="R7434" s="6"/>
      <c r="S7434" s="6"/>
      <c r="T7434" s="6"/>
      <c r="U7434" s="6"/>
      <c r="V7434" s="6"/>
    </row>
    <row r="7435" spans="1:22" ht="15.75" thickBot="1" x14ac:dyDescent="0.3">
      <c r="A7435" s="88" t="s">
        <v>626</v>
      </c>
      <c r="B7435" s="89">
        <v>0.05</v>
      </c>
      <c r="J7435" s="6">
        <v>25</v>
      </c>
      <c r="K7435" s="6"/>
      <c r="L7435" s="6"/>
      <c r="M7435" s="6"/>
      <c r="N7435" s="6"/>
      <c r="O7435" s="6"/>
      <c r="P7435" s="6"/>
      <c r="Q7435" s="6"/>
      <c r="R7435" s="6"/>
      <c r="S7435" s="6"/>
      <c r="T7435" s="6"/>
      <c r="U7435" s="6"/>
      <c r="V7435" s="6"/>
    </row>
    <row r="7436" spans="1:22" ht="39" thickBot="1" x14ac:dyDescent="0.3">
      <c r="A7436" s="110" t="s">
        <v>627</v>
      </c>
      <c r="B7436" s="74">
        <v>18</v>
      </c>
      <c r="J7436" s="6">
        <v>26</v>
      </c>
      <c r="K7436" s="6"/>
      <c r="L7436" s="6"/>
      <c r="M7436" s="6"/>
      <c r="N7436" s="6"/>
      <c r="O7436" s="6"/>
      <c r="P7436" s="6"/>
      <c r="Q7436" s="6"/>
      <c r="R7436" s="6"/>
      <c r="S7436" s="6"/>
      <c r="T7436" s="6"/>
      <c r="U7436" s="6"/>
      <c r="V7436" s="6"/>
    </row>
    <row r="7437" spans="1:22" ht="39" thickBot="1" x14ac:dyDescent="0.3">
      <c r="A7437" s="110" t="s">
        <v>628</v>
      </c>
      <c r="B7437" s="74">
        <v>1.9246430000000001</v>
      </c>
      <c r="J7437" s="6">
        <v>27</v>
      </c>
      <c r="K7437" s="6"/>
      <c r="L7437" s="6"/>
      <c r="M7437" s="6"/>
      <c r="N7437" s="6"/>
      <c r="O7437" s="6"/>
      <c r="P7437" s="6"/>
      <c r="Q7437" s="6"/>
      <c r="R7437" s="6"/>
      <c r="S7437" s="6"/>
      <c r="T7437" s="6"/>
      <c r="U7437" s="6"/>
      <c r="V7437" s="6"/>
    </row>
    <row r="7438" spans="1:22" ht="64.5" thickBot="1" x14ac:dyDescent="0.3">
      <c r="A7438" s="110" t="s">
        <v>629</v>
      </c>
      <c r="B7438" s="74">
        <v>2.97105</v>
      </c>
      <c r="J7438" s="6">
        <v>28</v>
      </c>
      <c r="K7438" s="6"/>
      <c r="L7438" s="6"/>
      <c r="M7438" s="6"/>
      <c r="N7438" s="6"/>
      <c r="O7438" s="6"/>
      <c r="P7438" s="6"/>
      <c r="Q7438" s="6"/>
      <c r="R7438" s="6"/>
      <c r="S7438" s="6"/>
      <c r="T7438" s="6"/>
      <c r="U7438" s="6"/>
      <c r="V7438" s="6"/>
    </row>
    <row r="7439" spans="1:22" ht="38.25" x14ac:dyDescent="0.25">
      <c r="A7439" s="109" t="s">
        <v>630</v>
      </c>
      <c r="B7439" s="78">
        <v>1.0304</v>
      </c>
      <c r="J7439" s="6">
        <v>29</v>
      </c>
      <c r="K7439" s="6"/>
      <c r="L7439" s="6"/>
      <c r="M7439" s="6"/>
      <c r="N7439" s="6"/>
      <c r="O7439" s="6"/>
      <c r="P7439" s="6"/>
      <c r="Q7439" s="6"/>
      <c r="R7439" s="6"/>
      <c r="S7439" s="6"/>
      <c r="T7439" s="6"/>
      <c r="U7439" s="6"/>
      <c r="V7439" s="6"/>
    </row>
    <row r="7440" spans="1:22" ht="15.75" thickBot="1" x14ac:dyDescent="0.3">
      <c r="A7440" s="65"/>
      <c r="J7440" s="6">
        <v>30</v>
      </c>
      <c r="K7440" s="6"/>
      <c r="L7440" s="6"/>
      <c r="M7440" s="6"/>
      <c r="N7440" s="6"/>
      <c r="O7440" s="6"/>
      <c r="P7440" s="6"/>
      <c r="Q7440" s="6"/>
      <c r="R7440" s="6"/>
      <c r="S7440" s="6"/>
      <c r="T7440" s="6"/>
      <c r="U7440" s="6"/>
      <c r="V7440" s="6"/>
    </row>
    <row r="7441" spans="1:22" x14ac:dyDescent="0.25">
      <c r="A7441" s="254" t="s">
        <v>631</v>
      </c>
      <c r="B7441" s="255"/>
      <c r="C7441" s="255"/>
      <c r="D7441" s="255"/>
      <c r="J7441" s="6">
        <v>31</v>
      </c>
      <c r="K7441" s="6"/>
      <c r="L7441" s="6"/>
      <c r="M7441" s="6"/>
      <c r="N7441" s="6"/>
      <c r="O7441" s="6"/>
      <c r="P7441" s="6"/>
      <c r="Q7441" s="6"/>
      <c r="R7441" s="6"/>
      <c r="S7441" s="6"/>
      <c r="T7441" s="6"/>
      <c r="U7441" s="6"/>
      <c r="V7441" s="6"/>
    </row>
    <row r="7442" spans="1:22" x14ac:dyDescent="0.25">
      <c r="A7442" s="262" t="s">
        <v>632</v>
      </c>
      <c r="B7442" s="263"/>
      <c r="C7442" s="263"/>
      <c r="D7442" s="263"/>
      <c r="J7442" s="6">
        <v>32</v>
      </c>
      <c r="K7442" s="6"/>
      <c r="L7442" s="6"/>
      <c r="M7442" s="6"/>
      <c r="N7442" s="6"/>
      <c r="O7442" s="6"/>
      <c r="P7442" s="6"/>
      <c r="Q7442" s="6"/>
      <c r="R7442" s="6"/>
      <c r="S7442" s="6"/>
      <c r="T7442" s="6"/>
      <c r="U7442" s="6"/>
      <c r="V7442" s="6"/>
    </row>
    <row r="7443" spans="1:22" ht="15.75" thickBot="1" x14ac:dyDescent="0.3">
      <c r="A7443" s="256" t="s">
        <v>633</v>
      </c>
      <c r="B7443" s="257"/>
      <c r="C7443" s="257"/>
      <c r="D7443" s="257"/>
      <c r="J7443" s="6">
        <v>33</v>
      </c>
      <c r="K7443" s="6"/>
      <c r="L7443" s="6"/>
      <c r="M7443" s="6"/>
      <c r="N7443" s="6"/>
      <c r="O7443" s="6"/>
      <c r="P7443" s="6"/>
      <c r="Q7443" s="6"/>
      <c r="R7443" s="6"/>
      <c r="S7443" s="6"/>
      <c r="T7443" s="6"/>
      <c r="U7443" s="6"/>
      <c r="V7443" s="6"/>
    </row>
    <row r="7444" spans="1:22" ht="27" thickBot="1" x14ac:dyDescent="0.3">
      <c r="A7444" s="98" t="s">
        <v>634</v>
      </c>
      <c r="B7444" s="83" t="s">
        <v>635</v>
      </c>
      <c r="C7444" s="83" t="s">
        <v>566</v>
      </c>
      <c r="D7444" s="85" t="s">
        <v>592</v>
      </c>
      <c r="K7444" s="121" t="s">
        <v>1123</v>
      </c>
      <c r="L7444" s="121" t="s">
        <v>1124</v>
      </c>
      <c r="M7444" s="121" t="str">
        <f>A7430</f>
        <v>Prueba del rango estudentizado de Tukey (HSD) para PF3ha</v>
      </c>
      <c r="N7444" s="120"/>
      <c r="S7444" s="122" t="str">
        <f>K7444</f>
        <v>Factor</v>
      </c>
      <c r="T7444" s="122" t="str">
        <f>L7444</f>
        <v>Nivel</v>
      </c>
      <c r="U7444" s="114"/>
      <c r="V7444" s="123"/>
    </row>
    <row r="7445" spans="1:22" ht="16.5" thickBot="1" x14ac:dyDescent="0.3">
      <c r="A7445" s="99" t="s">
        <v>592</v>
      </c>
      <c r="B7445" s="68">
        <v>3.1288</v>
      </c>
      <c r="C7445" s="68">
        <v>16</v>
      </c>
      <c r="D7445" s="86" t="s">
        <v>45</v>
      </c>
      <c r="J7445" s="6"/>
      <c r="K7445" s="228" t="s">
        <v>1125</v>
      </c>
      <c r="L7445" s="124" t="str">
        <f>D7445</f>
        <v>Con</v>
      </c>
      <c r="M7445" s="125">
        <f>B7445</f>
        <v>3.1288</v>
      </c>
      <c r="N7445" s="125" t="str">
        <f>A7445</f>
        <v>A</v>
      </c>
      <c r="S7445" s="230" t="str">
        <f>K7445</f>
        <v>Enmienda (A)</v>
      </c>
      <c r="T7445" s="126" t="str">
        <f>L7445</f>
        <v>Con</v>
      </c>
      <c r="U7445" s="127">
        <f>M7445</f>
        <v>3.1288</v>
      </c>
      <c r="V7445" s="128" t="str">
        <f>N7445</f>
        <v>A</v>
      </c>
    </row>
    <row r="7446" spans="1:22" ht="16.5" thickBot="1" x14ac:dyDescent="0.3">
      <c r="A7446" s="99" t="s">
        <v>592</v>
      </c>
      <c r="B7446" s="68"/>
      <c r="C7446" s="68"/>
      <c r="D7446" s="86"/>
      <c r="J7446" s="6"/>
      <c r="K7446" s="229"/>
      <c r="L7446" s="124" t="str">
        <f>D7447</f>
        <v>Sin</v>
      </c>
      <c r="M7446" s="125">
        <f>B7447</f>
        <v>2.4081000000000001</v>
      </c>
      <c r="N7446" s="125" t="str">
        <f>A7447</f>
        <v>A</v>
      </c>
      <c r="S7446" s="227"/>
      <c r="T7446" s="129" t="str">
        <f>L7446</f>
        <v>Sin</v>
      </c>
      <c r="U7446" s="130">
        <f>M7446</f>
        <v>2.4081000000000001</v>
      </c>
      <c r="V7446" s="131" t="str">
        <f>N7446</f>
        <v>A</v>
      </c>
    </row>
    <row r="7447" spans="1:22" x14ac:dyDescent="0.25">
      <c r="A7447" s="100" t="s">
        <v>592</v>
      </c>
      <c r="B7447" s="77">
        <v>2.4081000000000001</v>
      </c>
      <c r="C7447" s="77">
        <v>16</v>
      </c>
      <c r="D7447" s="87" t="s">
        <v>47</v>
      </c>
      <c r="J7447" s="6">
        <v>1</v>
      </c>
      <c r="K7447" s="6"/>
      <c r="L7447" s="6"/>
      <c r="M7447" s="6"/>
      <c r="N7447" s="6"/>
      <c r="O7447" s="6"/>
      <c r="P7447" s="6"/>
      <c r="Q7447" s="6"/>
      <c r="R7447" s="6"/>
      <c r="S7447" s="6"/>
      <c r="T7447" s="6"/>
      <c r="U7447" s="6"/>
      <c r="V7447" s="6"/>
    </row>
    <row r="7448" spans="1:22" x14ac:dyDescent="0.25">
      <c r="A7448" s="79"/>
      <c r="J7448" s="6">
        <v>2</v>
      </c>
      <c r="K7448" s="6"/>
      <c r="L7448" s="6"/>
      <c r="M7448" s="6"/>
      <c r="N7448" s="6"/>
      <c r="O7448" s="6"/>
      <c r="P7448" s="6"/>
      <c r="Q7448" s="6"/>
      <c r="R7448" s="6"/>
      <c r="S7448" s="6"/>
      <c r="T7448" s="6"/>
      <c r="U7448" s="6"/>
      <c r="V7448" s="6"/>
    </row>
    <row r="7449" spans="1:22" x14ac:dyDescent="0.25">
      <c r="A7449" s="79"/>
      <c r="J7449" s="6">
        <v>3</v>
      </c>
      <c r="K7449" s="6"/>
      <c r="L7449" s="6"/>
      <c r="M7449" s="6"/>
      <c r="N7449" s="6"/>
      <c r="O7449" s="6"/>
      <c r="P7449" s="6"/>
      <c r="Q7449" s="6"/>
      <c r="R7449" s="6"/>
      <c r="S7449" s="6"/>
      <c r="T7449" s="6"/>
      <c r="U7449" s="6"/>
      <c r="V7449" s="6"/>
    </row>
    <row r="7450" spans="1:22" x14ac:dyDescent="0.25">
      <c r="J7450" s="6">
        <v>4</v>
      </c>
      <c r="K7450" s="6"/>
      <c r="L7450" s="6"/>
      <c r="M7450" s="6"/>
      <c r="N7450" s="6"/>
      <c r="O7450" s="6"/>
      <c r="P7450" s="6"/>
      <c r="Q7450" s="6"/>
      <c r="R7450" s="6"/>
      <c r="S7450" s="6"/>
      <c r="T7450" s="6"/>
      <c r="U7450" s="6"/>
      <c r="V7450" s="6"/>
    </row>
    <row r="7451" spans="1:22" x14ac:dyDescent="0.25">
      <c r="A7451" s="80"/>
      <c r="J7451" s="6">
        <v>5</v>
      </c>
      <c r="K7451" s="6"/>
      <c r="L7451" s="6"/>
      <c r="M7451" s="6"/>
      <c r="N7451" s="6"/>
      <c r="O7451" s="6"/>
      <c r="P7451" s="6"/>
      <c r="Q7451" s="6"/>
      <c r="R7451" s="6"/>
      <c r="S7451" s="6"/>
      <c r="T7451" s="6"/>
      <c r="U7451" s="6"/>
      <c r="V7451" s="6"/>
    </row>
    <row r="7452" spans="1:22" ht="31.5" x14ac:dyDescent="0.25">
      <c r="A7452" s="64" t="s">
        <v>590</v>
      </c>
      <c r="J7452" s="6">
        <v>6</v>
      </c>
      <c r="K7452" s="6"/>
      <c r="L7452" s="6"/>
      <c r="M7452" s="6"/>
      <c r="N7452" s="6"/>
      <c r="O7452" s="6"/>
      <c r="P7452" s="6"/>
      <c r="Q7452" s="6"/>
      <c r="R7452" s="6"/>
      <c r="S7452" s="6"/>
      <c r="T7452" s="6"/>
      <c r="U7452" s="6"/>
      <c r="V7452" s="6"/>
    </row>
    <row r="7453" spans="1:22" x14ac:dyDescent="0.25">
      <c r="A7453" s="79"/>
      <c r="J7453" s="6">
        <v>7</v>
      </c>
      <c r="K7453" s="6"/>
      <c r="L7453" s="6"/>
      <c r="M7453" s="6"/>
      <c r="N7453" s="6"/>
      <c r="O7453" s="6"/>
      <c r="P7453" s="6"/>
      <c r="Q7453" s="6"/>
      <c r="R7453" s="6"/>
      <c r="S7453" s="6"/>
      <c r="T7453" s="6"/>
      <c r="U7453" s="6"/>
      <c r="V7453" s="6"/>
    </row>
    <row r="7454" spans="1:22" ht="25.5" x14ac:dyDescent="0.25">
      <c r="A7454" s="81" t="s">
        <v>595</v>
      </c>
      <c r="J7454" s="6">
        <v>8</v>
      </c>
      <c r="K7454" s="6"/>
      <c r="L7454" s="6"/>
      <c r="M7454" s="6"/>
      <c r="N7454" s="6"/>
      <c r="O7454" s="6"/>
      <c r="P7454" s="6"/>
      <c r="Q7454" s="6"/>
      <c r="R7454" s="6"/>
      <c r="S7454" s="6"/>
      <c r="T7454" s="6"/>
      <c r="U7454" s="6"/>
      <c r="V7454" s="6"/>
    </row>
    <row r="7455" spans="1:22" x14ac:dyDescent="0.25">
      <c r="A7455" s="81"/>
      <c r="J7455" s="6">
        <v>9</v>
      </c>
      <c r="K7455" s="6"/>
      <c r="L7455" s="6"/>
      <c r="M7455" s="6"/>
      <c r="N7455" s="6"/>
      <c r="O7455" s="6"/>
      <c r="P7455" s="6"/>
      <c r="Q7455" s="6"/>
      <c r="R7455" s="6"/>
      <c r="S7455" s="6"/>
      <c r="T7455" s="6"/>
      <c r="U7455" s="6"/>
      <c r="V7455" s="6"/>
    </row>
    <row r="7456" spans="1:22" x14ac:dyDescent="0.25">
      <c r="A7456" s="65"/>
      <c r="J7456" s="6">
        <v>10</v>
      </c>
      <c r="K7456" s="6"/>
      <c r="L7456" s="6"/>
      <c r="M7456" s="6"/>
      <c r="N7456" s="6"/>
      <c r="O7456" s="6"/>
      <c r="P7456" s="6"/>
      <c r="Q7456" s="6"/>
      <c r="R7456" s="6"/>
      <c r="S7456" s="6"/>
      <c r="T7456" s="6"/>
      <c r="U7456" s="6"/>
      <c r="V7456" s="6"/>
    </row>
    <row r="7457" spans="1:22" x14ac:dyDescent="0.25">
      <c r="A7457" s="65"/>
      <c r="J7457" s="6">
        <v>11</v>
      </c>
      <c r="K7457" s="6"/>
      <c r="L7457" s="6"/>
      <c r="M7457" s="6"/>
      <c r="N7457" s="6"/>
      <c r="O7457" s="6"/>
      <c r="P7457" s="6"/>
      <c r="Q7457" s="6"/>
      <c r="R7457" s="6"/>
      <c r="S7457" s="6"/>
      <c r="T7457" s="6"/>
      <c r="U7457" s="6"/>
      <c r="V7457" s="6"/>
    </row>
    <row r="7458" spans="1:22" x14ac:dyDescent="0.25">
      <c r="A7458" s="79"/>
      <c r="J7458" s="6">
        <v>12</v>
      </c>
      <c r="K7458" s="6"/>
      <c r="L7458" s="6"/>
      <c r="M7458" s="6"/>
      <c r="N7458" s="6"/>
      <c r="O7458" s="6"/>
      <c r="P7458" s="6"/>
      <c r="Q7458" s="6"/>
      <c r="R7458" s="6"/>
      <c r="S7458" s="6"/>
      <c r="T7458" s="6"/>
      <c r="U7458" s="6"/>
      <c r="V7458" s="6"/>
    </row>
    <row r="7459" spans="1:22" x14ac:dyDescent="0.25">
      <c r="A7459" s="79"/>
      <c r="J7459" s="6">
        <v>13</v>
      </c>
      <c r="K7459" s="6"/>
      <c r="L7459" s="6"/>
      <c r="M7459" s="6"/>
      <c r="N7459" s="6"/>
      <c r="O7459" s="6"/>
      <c r="P7459" s="6"/>
      <c r="Q7459" s="6"/>
      <c r="R7459" s="6"/>
      <c r="S7459" s="6"/>
      <c r="T7459" s="6"/>
      <c r="U7459" s="6"/>
      <c r="V7459" s="6"/>
    </row>
    <row r="7460" spans="1:22" x14ac:dyDescent="0.25">
      <c r="J7460" s="6">
        <v>14</v>
      </c>
      <c r="K7460" s="6"/>
      <c r="L7460" s="6"/>
      <c r="M7460" s="6"/>
      <c r="N7460" s="6"/>
      <c r="O7460" s="6"/>
      <c r="P7460" s="6"/>
      <c r="Q7460" s="6"/>
      <c r="R7460" s="6"/>
      <c r="S7460" s="6"/>
      <c r="T7460" s="6"/>
      <c r="U7460" s="6"/>
      <c r="V7460" s="6"/>
    </row>
    <row r="7461" spans="1:22" x14ac:dyDescent="0.25">
      <c r="A7461" s="80"/>
      <c r="J7461" s="6">
        <v>15</v>
      </c>
      <c r="K7461" s="6"/>
      <c r="L7461" s="6"/>
      <c r="M7461" s="6"/>
      <c r="N7461" s="6"/>
      <c r="O7461" s="6"/>
      <c r="P7461" s="6"/>
      <c r="Q7461" s="6"/>
      <c r="R7461" s="6"/>
      <c r="S7461" s="6"/>
      <c r="T7461" s="6"/>
      <c r="U7461" s="6"/>
      <c r="V7461" s="6"/>
    </row>
    <row r="7462" spans="1:22" ht="31.5" x14ac:dyDescent="0.25">
      <c r="A7462" s="64" t="s">
        <v>590</v>
      </c>
      <c r="J7462" s="6">
        <v>16</v>
      </c>
      <c r="K7462" s="6"/>
      <c r="L7462" s="6"/>
      <c r="M7462" s="6"/>
      <c r="N7462" s="6"/>
      <c r="O7462" s="6"/>
      <c r="P7462" s="6"/>
      <c r="Q7462" s="6"/>
      <c r="R7462" s="6"/>
      <c r="S7462" s="6"/>
      <c r="T7462" s="6"/>
      <c r="U7462" s="6"/>
      <c r="V7462" s="6"/>
    </row>
    <row r="7463" spans="1:22" x14ac:dyDescent="0.25">
      <c r="A7463" s="79"/>
      <c r="J7463" s="6">
        <v>17</v>
      </c>
      <c r="K7463" s="6"/>
      <c r="L7463" s="6"/>
      <c r="M7463" s="6"/>
      <c r="N7463" s="6"/>
      <c r="O7463" s="6"/>
      <c r="P7463" s="6"/>
      <c r="Q7463" s="6"/>
      <c r="R7463" s="6"/>
      <c r="S7463" s="6"/>
      <c r="T7463" s="6"/>
      <c r="U7463" s="6"/>
      <c r="V7463" s="6"/>
    </row>
    <row r="7464" spans="1:22" ht="25.5" x14ac:dyDescent="0.25">
      <c r="A7464" s="81" t="s">
        <v>595</v>
      </c>
      <c r="J7464" s="6">
        <v>18</v>
      </c>
      <c r="K7464" s="6"/>
      <c r="L7464" s="6"/>
      <c r="M7464" s="6"/>
      <c r="N7464" s="6"/>
      <c r="O7464" s="6"/>
      <c r="P7464" s="6"/>
      <c r="Q7464" s="6"/>
      <c r="R7464" s="6"/>
      <c r="S7464" s="6"/>
      <c r="T7464" s="6"/>
      <c r="U7464" s="6"/>
      <c r="V7464" s="6"/>
    </row>
    <row r="7465" spans="1:22" x14ac:dyDescent="0.25">
      <c r="A7465" s="81"/>
      <c r="J7465" s="6">
        <v>19</v>
      </c>
      <c r="K7465" s="6"/>
      <c r="L7465" s="6"/>
      <c r="M7465" s="6"/>
      <c r="N7465" s="6"/>
      <c r="O7465" s="6"/>
      <c r="P7465" s="6"/>
      <c r="Q7465" s="6"/>
      <c r="R7465" s="6"/>
      <c r="S7465" s="6"/>
      <c r="T7465" s="6"/>
      <c r="U7465" s="6"/>
      <c r="V7465" s="6"/>
    </row>
    <row r="7466" spans="1:22" ht="89.25" x14ac:dyDescent="0.25">
      <c r="A7466" s="81" t="s">
        <v>1008</v>
      </c>
      <c r="J7466" s="6">
        <v>20</v>
      </c>
      <c r="K7466" s="6"/>
      <c r="L7466" s="6"/>
      <c r="M7466" s="6"/>
      <c r="N7466" s="6"/>
      <c r="O7466" s="6"/>
      <c r="P7466" s="6"/>
      <c r="Q7466" s="6"/>
      <c r="R7466" s="6"/>
      <c r="S7466" s="6"/>
      <c r="T7466" s="6"/>
      <c r="U7466" s="6"/>
      <c r="V7466" s="6"/>
    </row>
    <row r="7467" spans="1:22" x14ac:dyDescent="0.25">
      <c r="A7467" s="65"/>
      <c r="J7467" s="6">
        <v>21</v>
      </c>
      <c r="K7467" s="6"/>
      <c r="L7467" s="6"/>
      <c r="M7467" s="6"/>
      <c r="N7467" s="6"/>
      <c r="O7467" s="6"/>
      <c r="P7467" s="6"/>
      <c r="Q7467" s="6"/>
      <c r="R7467" s="6"/>
      <c r="S7467" s="6"/>
      <c r="T7467" s="6"/>
      <c r="U7467" s="6"/>
      <c r="V7467" s="6"/>
    </row>
    <row r="7468" spans="1:22" x14ac:dyDescent="0.25">
      <c r="A7468" s="65"/>
      <c r="J7468" s="6">
        <v>22</v>
      </c>
      <c r="K7468" s="6"/>
      <c r="L7468" s="6"/>
      <c r="M7468" s="6"/>
      <c r="N7468" s="6"/>
      <c r="O7468" s="6"/>
      <c r="P7468" s="6"/>
      <c r="Q7468" s="6"/>
      <c r="R7468" s="6"/>
      <c r="S7468" s="6"/>
      <c r="T7468" s="6"/>
      <c r="U7468" s="6"/>
      <c r="V7468" s="6"/>
    </row>
    <row r="7469" spans="1:22" ht="140.25" x14ac:dyDescent="0.25">
      <c r="A7469" s="96" t="s">
        <v>624</v>
      </c>
      <c r="B7469" s="97" t="s">
        <v>625</v>
      </c>
      <c r="J7469" s="6">
        <v>23</v>
      </c>
      <c r="K7469" s="6"/>
      <c r="L7469" s="6"/>
      <c r="M7469" s="6"/>
      <c r="N7469" s="6"/>
      <c r="O7469" s="6"/>
      <c r="P7469" s="6"/>
      <c r="Q7469" s="6"/>
      <c r="R7469" s="6"/>
      <c r="S7469" s="6"/>
      <c r="T7469" s="6"/>
      <c r="U7469" s="6"/>
      <c r="V7469" s="6"/>
    </row>
    <row r="7470" spans="1:22" ht="15.75" thickBot="1" x14ac:dyDescent="0.3">
      <c r="A7470" s="65"/>
      <c r="J7470" s="6">
        <v>24</v>
      </c>
      <c r="K7470" s="6"/>
      <c r="L7470" s="6"/>
      <c r="M7470" s="6"/>
      <c r="N7470" s="6"/>
      <c r="O7470" s="6"/>
      <c r="P7470" s="6"/>
      <c r="Q7470" s="6"/>
      <c r="R7470" s="6"/>
      <c r="S7470" s="6"/>
      <c r="T7470" s="6"/>
      <c r="U7470" s="6"/>
      <c r="V7470" s="6"/>
    </row>
    <row r="7471" spans="1:22" ht="15.75" thickBot="1" x14ac:dyDescent="0.3">
      <c r="A7471" s="88" t="s">
        <v>626</v>
      </c>
      <c r="B7471" s="89">
        <v>0.05</v>
      </c>
      <c r="J7471" s="6">
        <v>25</v>
      </c>
      <c r="K7471" s="6"/>
      <c r="L7471" s="6"/>
      <c r="M7471" s="6"/>
      <c r="N7471" s="6"/>
      <c r="O7471" s="6"/>
      <c r="P7471" s="6"/>
      <c r="Q7471" s="6"/>
      <c r="R7471" s="6"/>
      <c r="S7471" s="6"/>
      <c r="T7471" s="6"/>
      <c r="U7471" s="6"/>
      <c r="V7471" s="6"/>
    </row>
    <row r="7472" spans="1:22" ht="39" thickBot="1" x14ac:dyDescent="0.3">
      <c r="A7472" s="110" t="s">
        <v>627</v>
      </c>
      <c r="B7472" s="74">
        <v>18</v>
      </c>
      <c r="J7472" s="6">
        <v>26</v>
      </c>
      <c r="K7472" s="6"/>
      <c r="L7472" s="6"/>
      <c r="M7472" s="6"/>
      <c r="N7472" s="6"/>
      <c r="O7472" s="6"/>
      <c r="P7472" s="6"/>
      <c r="Q7472" s="6"/>
      <c r="R7472" s="6"/>
      <c r="S7472" s="6"/>
      <c r="T7472" s="6"/>
      <c r="U7472" s="6"/>
      <c r="V7472" s="6"/>
    </row>
    <row r="7473" spans="1:22" ht="39" thickBot="1" x14ac:dyDescent="0.3">
      <c r="A7473" s="110" t="s">
        <v>628</v>
      </c>
      <c r="B7473" s="74">
        <v>18.527059999999999</v>
      </c>
      <c r="J7473" s="6">
        <v>27</v>
      </c>
      <c r="K7473" s="6"/>
      <c r="L7473" s="6"/>
      <c r="M7473" s="6"/>
      <c r="N7473" s="6"/>
      <c r="O7473" s="6"/>
      <c r="P7473" s="6"/>
      <c r="Q7473" s="6"/>
      <c r="R7473" s="6"/>
      <c r="S7473" s="6"/>
      <c r="T7473" s="6"/>
      <c r="U7473" s="6"/>
      <c r="V7473" s="6"/>
    </row>
    <row r="7474" spans="1:22" ht="64.5" thickBot="1" x14ac:dyDescent="0.3">
      <c r="A7474" s="110" t="s">
        <v>629</v>
      </c>
      <c r="B7474" s="74">
        <v>2.97105</v>
      </c>
      <c r="J7474" s="6">
        <v>28</v>
      </c>
      <c r="K7474" s="6"/>
      <c r="L7474" s="6"/>
      <c r="M7474" s="6"/>
      <c r="N7474" s="6"/>
      <c r="O7474" s="6"/>
      <c r="P7474" s="6"/>
      <c r="Q7474" s="6"/>
      <c r="R7474" s="6"/>
      <c r="S7474" s="6"/>
      <c r="T7474" s="6"/>
      <c r="U7474" s="6"/>
      <c r="V7474" s="6"/>
    </row>
    <row r="7475" spans="1:22" ht="38.25" x14ac:dyDescent="0.25">
      <c r="A7475" s="109" t="s">
        <v>630</v>
      </c>
      <c r="B7475" s="78">
        <v>3.1970999999999998</v>
      </c>
      <c r="J7475" s="6">
        <v>29</v>
      </c>
      <c r="K7475" s="6"/>
      <c r="L7475" s="6"/>
      <c r="M7475" s="6"/>
      <c r="N7475" s="6"/>
      <c r="O7475" s="6"/>
      <c r="P7475" s="6"/>
      <c r="Q7475" s="6"/>
      <c r="R7475" s="6"/>
      <c r="S7475" s="6"/>
      <c r="T7475" s="6"/>
      <c r="U7475" s="6"/>
      <c r="V7475" s="6"/>
    </row>
    <row r="7476" spans="1:22" ht="15.75" thickBot="1" x14ac:dyDescent="0.3">
      <c r="A7476" s="65"/>
      <c r="J7476" s="6">
        <v>30</v>
      </c>
      <c r="K7476" s="6"/>
      <c r="L7476" s="6"/>
      <c r="M7476" s="6"/>
      <c r="N7476" s="6"/>
      <c r="O7476" s="6"/>
      <c r="P7476" s="6"/>
      <c r="Q7476" s="6"/>
      <c r="R7476" s="6"/>
      <c r="S7476" s="6"/>
      <c r="T7476" s="6"/>
      <c r="U7476" s="6"/>
      <c r="V7476" s="6"/>
    </row>
    <row r="7477" spans="1:22" x14ac:dyDescent="0.25">
      <c r="A7477" s="254" t="s">
        <v>631</v>
      </c>
      <c r="B7477" s="255"/>
      <c r="C7477" s="255"/>
      <c r="D7477" s="255"/>
      <c r="J7477" s="6">
        <v>31</v>
      </c>
      <c r="K7477" s="6"/>
      <c r="L7477" s="6"/>
      <c r="M7477" s="6"/>
      <c r="N7477" s="6"/>
      <c r="O7477" s="6"/>
      <c r="P7477" s="6"/>
      <c r="Q7477" s="6"/>
      <c r="R7477" s="6"/>
      <c r="S7477" s="6"/>
      <c r="T7477" s="6"/>
      <c r="U7477" s="6"/>
      <c r="V7477" s="6"/>
    </row>
    <row r="7478" spans="1:22" x14ac:dyDescent="0.25">
      <c r="A7478" s="262" t="s">
        <v>632</v>
      </c>
      <c r="B7478" s="263"/>
      <c r="C7478" s="263"/>
      <c r="D7478" s="263"/>
      <c r="J7478" s="6">
        <v>32</v>
      </c>
      <c r="K7478" s="6"/>
      <c r="L7478" s="6"/>
      <c r="M7478" s="6"/>
      <c r="N7478" s="6"/>
      <c r="O7478" s="6"/>
      <c r="P7478" s="6"/>
      <c r="Q7478" s="6"/>
      <c r="R7478" s="6"/>
      <c r="S7478" s="6"/>
      <c r="T7478" s="6"/>
      <c r="U7478" s="6"/>
      <c r="V7478" s="6"/>
    </row>
    <row r="7479" spans="1:22" ht="15.75" thickBot="1" x14ac:dyDescent="0.3">
      <c r="A7479" s="256" t="s">
        <v>633</v>
      </c>
      <c r="B7479" s="257"/>
      <c r="C7479" s="257"/>
      <c r="D7479" s="257"/>
      <c r="J7479" s="6">
        <v>33</v>
      </c>
      <c r="K7479" s="6"/>
      <c r="L7479" s="6"/>
      <c r="M7479" s="6"/>
      <c r="N7479" s="6"/>
      <c r="O7479" s="6"/>
      <c r="P7479" s="6"/>
      <c r="Q7479" s="6"/>
      <c r="R7479" s="6"/>
      <c r="S7479" s="6"/>
      <c r="T7479" s="6"/>
      <c r="U7479" s="6"/>
      <c r="V7479" s="6"/>
    </row>
    <row r="7480" spans="1:22" ht="27" thickBot="1" x14ac:dyDescent="0.3">
      <c r="A7480" s="98" t="s">
        <v>634</v>
      </c>
      <c r="B7480" s="83" t="s">
        <v>635</v>
      </c>
      <c r="C7480" s="83" t="s">
        <v>566</v>
      </c>
      <c r="D7480" s="85" t="s">
        <v>592</v>
      </c>
      <c r="K7480" s="121" t="s">
        <v>1123</v>
      </c>
      <c r="L7480" s="121" t="s">
        <v>1124</v>
      </c>
      <c r="M7480" s="121" t="str">
        <f>A7466</f>
        <v>Prueba del rango estudentizado de Tukey (HSD) para PF4ha</v>
      </c>
      <c r="N7480" s="120"/>
      <c r="S7480" s="122" t="str">
        <f>K7480</f>
        <v>Factor</v>
      </c>
      <c r="T7480" s="122" t="str">
        <f>L7480</f>
        <v>Nivel</v>
      </c>
      <c r="U7480" s="114"/>
      <c r="V7480" s="123"/>
    </row>
    <row r="7481" spans="1:22" ht="16.5" thickBot="1" x14ac:dyDescent="0.3">
      <c r="A7481" s="99" t="s">
        <v>592</v>
      </c>
      <c r="B7481" s="68">
        <v>12.628</v>
      </c>
      <c r="C7481" s="68">
        <v>16</v>
      </c>
      <c r="D7481" s="86" t="s">
        <v>45</v>
      </c>
      <c r="J7481" s="6"/>
      <c r="K7481" s="228" t="s">
        <v>1125</v>
      </c>
      <c r="L7481" s="124" t="str">
        <f>D7481</f>
        <v>Con</v>
      </c>
      <c r="M7481" s="125">
        <f>B7481</f>
        <v>12.628</v>
      </c>
      <c r="N7481" s="125" t="str">
        <f>A7481</f>
        <v>A</v>
      </c>
      <c r="S7481" s="230" t="str">
        <f>K7481</f>
        <v>Enmienda (A)</v>
      </c>
      <c r="T7481" s="126" t="str">
        <f>L7481</f>
        <v>Con</v>
      </c>
      <c r="U7481" s="127">
        <f>M7481</f>
        <v>12.628</v>
      </c>
      <c r="V7481" s="128" t="str">
        <f>N7481</f>
        <v>A</v>
      </c>
    </row>
    <row r="7482" spans="1:22" ht="16.5" thickBot="1" x14ac:dyDescent="0.3">
      <c r="A7482" s="99" t="s">
        <v>592</v>
      </c>
      <c r="B7482" s="68"/>
      <c r="C7482" s="68"/>
      <c r="D7482" s="86"/>
      <c r="J7482" s="6"/>
      <c r="K7482" s="229"/>
      <c r="L7482" s="124" t="str">
        <f>D7483</f>
        <v>Sin</v>
      </c>
      <c r="M7482" s="125">
        <f>B7483</f>
        <v>10.478</v>
      </c>
      <c r="N7482" s="125" t="str">
        <f>A7483</f>
        <v>A</v>
      </c>
      <c r="S7482" s="227"/>
      <c r="T7482" s="129" t="str">
        <f>L7482</f>
        <v>Sin</v>
      </c>
      <c r="U7482" s="130">
        <f>M7482</f>
        <v>10.478</v>
      </c>
      <c r="V7482" s="131" t="str">
        <f>N7482</f>
        <v>A</v>
      </c>
    </row>
    <row r="7483" spans="1:22" x14ac:dyDescent="0.25">
      <c r="A7483" s="100" t="s">
        <v>592</v>
      </c>
      <c r="B7483" s="77">
        <v>10.478</v>
      </c>
      <c r="C7483" s="77">
        <v>16</v>
      </c>
      <c r="D7483" s="87" t="s">
        <v>47</v>
      </c>
      <c r="J7483" s="6">
        <v>1</v>
      </c>
      <c r="K7483" s="6"/>
      <c r="L7483" s="6"/>
      <c r="M7483" s="6"/>
      <c r="N7483" s="6"/>
      <c r="O7483" s="6"/>
      <c r="P7483" s="6"/>
      <c r="Q7483" s="6"/>
      <c r="R7483" s="6"/>
      <c r="S7483" s="6"/>
      <c r="T7483" s="6"/>
      <c r="U7483" s="6"/>
      <c r="V7483" s="6"/>
    </row>
    <row r="7484" spans="1:22" x14ac:dyDescent="0.25">
      <c r="A7484" s="79"/>
      <c r="J7484" s="6">
        <v>2</v>
      </c>
      <c r="K7484" s="6"/>
      <c r="L7484" s="6"/>
      <c r="M7484" s="6"/>
      <c r="N7484" s="6"/>
      <c r="O7484" s="6"/>
      <c r="P7484" s="6"/>
      <c r="Q7484" s="6"/>
      <c r="R7484" s="6"/>
      <c r="S7484" s="6"/>
      <c r="T7484" s="6"/>
      <c r="U7484" s="6"/>
      <c r="V7484" s="6"/>
    </row>
    <row r="7485" spans="1:22" x14ac:dyDescent="0.25">
      <c r="A7485" s="79"/>
      <c r="J7485" s="6">
        <v>3</v>
      </c>
      <c r="K7485" s="6"/>
      <c r="L7485" s="6"/>
      <c r="M7485" s="6"/>
      <c r="N7485" s="6"/>
      <c r="O7485" s="6"/>
      <c r="P7485" s="6"/>
      <c r="Q7485" s="6"/>
      <c r="R7485" s="6"/>
      <c r="S7485" s="6"/>
      <c r="T7485" s="6"/>
      <c r="U7485" s="6"/>
      <c r="V7485" s="6"/>
    </row>
    <row r="7486" spans="1:22" x14ac:dyDescent="0.25">
      <c r="J7486" s="6">
        <v>4</v>
      </c>
      <c r="K7486" s="6"/>
      <c r="L7486" s="6"/>
      <c r="M7486" s="6"/>
      <c r="N7486" s="6"/>
      <c r="O7486" s="6"/>
      <c r="P7486" s="6"/>
      <c r="Q7486" s="6"/>
      <c r="R7486" s="6"/>
      <c r="S7486" s="6"/>
      <c r="T7486" s="6"/>
      <c r="U7486" s="6"/>
      <c r="V7486" s="6"/>
    </row>
    <row r="7487" spans="1:22" x14ac:dyDescent="0.25">
      <c r="A7487" s="80"/>
      <c r="J7487" s="6">
        <v>5</v>
      </c>
      <c r="K7487" s="6"/>
      <c r="L7487" s="6"/>
      <c r="M7487" s="6"/>
      <c r="N7487" s="6"/>
      <c r="O7487" s="6"/>
      <c r="P7487" s="6"/>
      <c r="Q7487" s="6"/>
      <c r="R7487" s="6"/>
      <c r="S7487" s="6"/>
      <c r="T7487" s="6"/>
      <c r="U7487" s="6"/>
      <c r="V7487" s="6"/>
    </row>
    <row r="7488" spans="1:22" ht="31.5" x14ac:dyDescent="0.25">
      <c r="A7488" s="64" t="s">
        <v>590</v>
      </c>
      <c r="J7488" s="6">
        <v>6</v>
      </c>
      <c r="K7488" s="6"/>
      <c r="L7488" s="6"/>
      <c r="M7488" s="6"/>
      <c r="N7488" s="6"/>
      <c r="O7488" s="6"/>
      <c r="P7488" s="6"/>
      <c r="Q7488" s="6"/>
      <c r="R7488" s="6"/>
      <c r="S7488" s="6"/>
      <c r="T7488" s="6"/>
      <c r="U7488" s="6"/>
      <c r="V7488" s="6"/>
    </row>
    <row r="7489" spans="1:22" x14ac:dyDescent="0.25">
      <c r="A7489" s="79"/>
      <c r="J7489" s="6">
        <v>7</v>
      </c>
      <c r="K7489" s="6"/>
      <c r="L7489" s="6"/>
      <c r="M7489" s="6"/>
      <c r="N7489" s="6"/>
      <c r="O7489" s="6"/>
      <c r="P7489" s="6"/>
      <c r="Q7489" s="6"/>
      <c r="R7489" s="6"/>
      <c r="S7489" s="6"/>
      <c r="T7489" s="6"/>
      <c r="U7489" s="6"/>
      <c r="V7489" s="6"/>
    </row>
    <row r="7490" spans="1:22" ht="25.5" x14ac:dyDescent="0.25">
      <c r="A7490" s="81" t="s">
        <v>595</v>
      </c>
      <c r="J7490" s="6">
        <v>8</v>
      </c>
      <c r="K7490" s="6"/>
      <c r="L7490" s="6"/>
      <c r="M7490" s="6"/>
      <c r="N7490" s="6"/>
      <c r="O7490" s="6"/>
      <c r="P7490" s="6"/>
      <c r="Q7490" s="6"/>
      <c r="R7490" s="6"/>
      <c r="S7490" s="6"/>
      <c r="T7490" s="6"/>
      <c r="U7490" s="6"/>
      <c r="V7490" s="6"/>
    </row>
    <row r="7491" spans="1:22" x14ac:dyDescent="0.25">
      <c r="A7491" s="81"/>
      <c r="J7491" s="6">
        <v>9</v>
      </c>
      <c r="K7491" s="6"/>
      <c r="L7491" s="6"/>
      <c r="M7491" s="6"/>
      <c r="N7491" s="6"/>
      <c r="O7491" s="6"/>
      <c r="P7491" s="6"/>
      <c r="Q7491" s="6"/>
      <c r="R7491" s="6"/>
      <c r="S7491" s="6"/>
      <c r="T7491" s="6"/>
      <c r="U7491" s="6"/>
      <c r="V7491" s="6"/>
    </row>
    <row r="7492" spans="1:22" x14ac:dyDescent="0.25">
      <c r="A7492" s="65"/>
      <c r="J7492" s="6">
        <v>10</v>
      </c>
      <c r="K7492" s="6"/>
      <c r="L7492" s="6"/>
      <c r="M7492" s="6"/>
      <c r="N7492" s="6"/>
      <c r="O7492" s="6"/>
      <c r="P7492" s="6"/>
      <c r="Q7492" s="6"/>
      <c r="R7492" s="6"/>
      <c r="S7492" s="6"/>
      <c r="T7492" s="6"/>
      <c r="U7492" s="6"/>
      <c r="V7492" s="6"/>
    </row>
    <row r="7493" spans="1:22" x14ac:dyDescent="0.25">
      <c r="A7493" s="65"/>
      <c r="J7493" s="6">
        <v>11</v>
      </c>
      <c r="K7493" s="6"/>
      <c r="L7493" s="6"/>
      <c r="M7493" s="6"/>
      <c r="N7493" s="6"/>
      <c r="O7493" s="6"/>
      <c r="P7493" s="6"/>
      <c r="Q7493" s="6"/>
      <c r="R7493" s="6"/>
      <c r="S7493" s="6"/>
      <c r="T7493" s="6"/>
      <c r="U7493" s="6"/>
      <c r="V7493" s="6"/>
    </row>
    <row r="7494" spans="1:22" x14ac:dyDescent="0.25">
      <c r="A7494" s="79"/>
      <c r="J7494" s="6">
        <v>12</v>
      </c>
      <c r="K7494" s="6"/>
      <c r="L7494" s="6"/>
      <c r="M7494" s="6"/>
      <c r="N7494" s="6"/>
      <c r="O7494" s="6"/>
      <c r="P7494" s="6"/>
      <c r="Q7494" s="6"/>
      <c r="R7494" s="6"/>
      <c r="S7494" s="6"/>
      <c r="T7494" s="6"/>
      <c r="U7494" s="6"/>
      <c r="V7494" s="6"/>
    </row>
    <row r="7495" spans="1:22" x14ac:dyDescent="0.25">
      <c r="A7495" s="79"/>
      <c r="J7495" s="6">
        <v>13</v>
      </c>
      <c r="K7495" s="6"/>
      <c r="L7495" s="6"/>
      <c r="M7495" s="6"/>
      <c r="N7495" s="6"/>
      <c r="O7495" s="6"/>
      <c r="P7495" s="6"/>
      <c r="Q7495" s="6"/>
      <c r="R7495" s="6"/>
      <c r="S7495" s="6"/>
      <c r="T7495" s="6"/>
      <c r="U7495" s="6"/>
      <c r="V7495" s="6"/>
    </row>
    <row r="7496" spans="1:22" x14ac:dyDescent="0.25">
      <c r="J7496" s="6">
        <v>14</v>
      </c>
      <c r="K7496" s="6"/>
      <c r="L7496" s="6"/>
      <c r="M7496" s="6"/>
      <c r="N7496" s="6"/>
      <c r="O7496" s="6"/>
      <c r="P7496" s="6"/>
      <c r="Q7496" s="6"/>
      <c r="R7496" s="6"/>
      <c r="S7496" s="6"/>
      <c r="T7496" s="6"/>
      <c r="U7496" s="6"/>
      <c r="V7496" s="6"/>
    </row>
    <row r="7497" spans="1:22" x14ac:dyDescent="0.25">
      <c r="A7497" s="80"/>
      <c r="J7497" s="6">
        <v>15</v>
      </c>
      <c r="K7497" s="6"/>
      <c r="L7497" s="6"/>
      <c r="M7497" s="6"/>
      <c r="N7497" s="6"/>
      <c r="O7497" s="6"/>
      <c r="P7497" s="6"/>
      <c r="Q7497" s="6"/>
      <c r="R7497" s="6"/>
      <c r="S7497" s="6"/>
      <c r="T7497" s="6"/>
      <c r="U7497" s="6"/>
      <c r="V7497" s="6"/>
    </row>
    <row r="7498" spans="1:22" ht="31.5" x14ac:dyDescent="0.25">
      <c r="A7498" s="64" t="s">
        <v>590</v>
      </c>
      <c r="J7498" s="6">
        <v>16</v>
      </c>
      <c r="K7498" s="6"/>
      <c r="L7498" s="6"/>
      <c r="M7498" s="6"/>
      <c r="N7498" s="6"/>
      <c r="O7498" s="6"/>
      <c r="P7498" s="6"/>
      <c r="Q7498" s="6"/>
      <c r="R7498" s="6"/>
      <c r="S7498" s="6"/>
      <c r="T7498" s="6"/>
      <c r="U7498" s="6"/>
      <c r="V7498" s="6"/>
    </row>
    <row r="7499" spans="1:22" x14ac:dyDescent="0.25">
      <c r="A7499" s="79"/>
      <c r="J7499" s="6">
        <v>17</v>
      </c>
      <c r="K7499" s="6"/>
      <c r="L7499" s="6"/>
      <c r="M7499" s="6"/>
      <c r="N7499" s="6"/>
      <c r="O7499" s="6"/>
      <c r="P7499" s="6"/>
      <c r="Q7499" s="6"/>
      <c r="R7499" s="6"/>
      <c r="S7499" s="6"/>
      <c r="T7499" s="6"/>
      <c r="U7499" s="6"/>
      <c r="V7499" s="6"/>
    </row>
    <row r="7500" spans="1:22" ht="25.5" x14ac:dyDescent="0.25">
      <c r="A7500" s="81" t="s">
        <v>595</v>
      </c>
      <c r="J7500" s="6">
        <v>18</v>
      </c>
      <c r="K7500" s="6"/>
      <c r="L7500" s="6"/>
      <c r="M7500" s="6"/>
      <c r="N7500" s="6"/>
      <c r="O7500" s="6"/>
      <c r="P7500" s="6"/>
      <c r="Q7500" s="6"/>
      <c r="R7500" s="6"/>
      <c r="S7500" s="6"/>
      <c r="T7500" s="6"/>
      <c r="U7500" s="6"/>
      <c r="V7500" s="6"/>
    </row>
    <row r="7501" spans="1:22" x14ac:dyDescent="0.25">
      <c r="A7501" s="81"/>
      <c r="J7501" s="6">
        <v>19</v>
      </c>
      <c r="K7501" s="6"/>
      <c r="L7501" s="6"/>
      <c r="M7501" s="6"/>
      <c r="N7501" s="6"/>
      <c r="O7501" s="6"/>
      <c r="P7501" s="6"/>
      <c r="Q7501" s="6"/>
      <c r="R7501" s="6"/>
      <c r="S7501" s="6"/>
      <c r="T7501" s="6"/>
      <c r="U7501" s="6"/>
      <c r="V7501" s="6"/>
    </row>
    <row r="7502" spans="1:22" ht="89.25" x14ac:dyDescent="0.25">
      <c r="A7502" s="81" t="s">
        <v>1009</v>
      </c>
      <c r="J7502" s="6">
        <v>20</v>
      </c>
      <c r="K7502" s="6"/>
      <c r="L7502" s="6"/>
      <c r="M7502" s="6"/>
      <c r="N7502" s="6"/>
      <c r="O7502" s="6"/>
      <c r="P7502" s="6"/>
      <c r="Q7502" s="6"/>
      <c r="R7502" s="6"/>
      <c r="S7502" s="6"/>
      <c r="T7502" s="6"/>
      <c r="U7502" s="6"/>
      <c r="V7502" s="6"/>
    </row>
    <row r="7503" spans="1:22" x14ac:dyDescent="0.25">
      <c r="A7503" s="65"/>
      <c r="J7503" s="6">
        <v>21</v>
      </c>
      <c r="K7503" s="6"/>
      <c r="L7503" s="6"/>
      <c r="M7503" s="6"/>
      <c r="N7503" s="6"/>
      <c r="O7503" s="6"/>
      <c r="P7503" s="6"/>
      <c r="Q7503" s="6"/>
      <c r="R7503" s="6"/>
      <c r="S7503" s="6"/>
      <c r="T7503" s="6"/>
      <c r="U7503" s="6"/>
      <c r="V7503" s="6"/>
    </row>
    <row r="7504" spans="1:22" x14ac:dyDescent="0.25">
      <c r="A7504" s="65"/>
      <c r="J7504" s="6">
        <v>22</v>
      </c>
      <c r="K7504" s="6"/>
      <c r="L7504" s="6"/>
      <c r="M7504" s="6"/>
      <c r="N7504" s="6"/>
      <c r="O7504" s="6"/>
      <c r="P7504" s="6"/>
      <c r="Q7504" s="6"/>
      <c r="R7504" s="6"/>
      <c r="S7504" s="6"/>
      <c r="T7504" s="6"/>
      <c r="U7504" s="6"/>
      <c r="V7504" s="6"/>
    </row>
    <row r="7505" spans="1:22" ht="140.25" x14ac:dyDescent="0.25">
      <c r="A7505" s="96" t="s">
        <v>624</v>
      </c>
      <c r="B7505" s="97" t="s">
        <v>625</v>
      </c>
      <c r="J7505" s="6">
        <v>23</v>
      </c>
      <c r="K7505" s="6"/>
      <c r="L7505" s="6"/>
      <c r="M7505" s="6"/>
      <c r="N7505" s="6"/>
      <c r="O7505" s="6"/>
      <c r="P7505" s="6"/>
      <c r="Q7505" s="6"/>
      <c r="R7505" s="6"/>
      <c r="S7505" s="6"/>
      <c r="T7505" s="6"/>
      <c r="U7505" s="6"/>
      <c r="V7505" s="6"/>
    </row>
    <row r="7506" spans="1:22" ht="15.75" thickBot="1" x14ac:dyDescent="0.3">
      <c r="A7506" s="65"/>
      <c r="J7506" s="6">
        <v>24</v>
      </c>
      <c r="K7506" s="6"/>
      <c r="L7506" s="6"/>
      <c r="M7506" s="6"/>
      <c r="N7506" s="6"/>
      <c r="O7506" s="6"/>
      <c r="P7506" s="6"/>
      <c r="Q7506" s="6"/>
      <c r="R7506" s="6"/>
      <c r="S7506" s="6"/>
      <c r="T7506" s="6"/>
      <c r="U7506" s="6"/>
      <c r="V7506" s="6"/>
    </row>
    <row r="7507" spans="1:22" ht="15.75" thickBot="1" x14ac:dyDescent="0.3">
      <c r="A7507" s="88" t="s">
        <v>626</v>
      </c>
      <c r="B7507" s="89">
        <v>0.05</v>
      </c>
      <c r="J7507" s="6">
        <v>25</v>
      </c>
      <c r="K7507" s="6"/>
      <c r="L7507" s="6"/>
      <c r="M7507" s="6"/>
      <c r="N7507" s="6"/>
      <c r="O7507" s="6"/>
      <c r="P7507" s="6"/>
      <c r="Q7507" s="6"/>
      <c r="R7507" s="6"/>
      <c r="S7507" s="6"/>
      <c r="T7507" s="6"/>
      <c r="U7507" s="6"/>
      <c r="V7507" s="6"/>
    </row>
    <row r="7508" spans="1:22" ht="39" thickBot="1" x14ac:dyDescent="0.3">
      <c r="A7508" s="110" t="s">
        <v>627</v>
      </c>
      <c r="B7508" s="74">
        <v>18</v>
      </c>
      <c r="J7508" s="6">
        <v>26</v>
      </c>
      <c r="K7508" s="6"/>
      <c r="L7508" s="6"/>
      <c r="M7508" s="6"/>
      <c r="N7508" s="6"/>
      <c r="O7508" s="6"/>
      <c r="P7508" s="6"/>
      <c r="Q7508" s="6"/>
      <c r="R7508" s="6"/>
      <c r="S7508" s="6"/>
      <c r="T7508" s="6"/>
      <c r="U7508" s="6"/>
      <c r="V7508" s="6"/>
    </row>
    <row r="7509" spans="1:22" ht="39" thickBot="1" x14ac:dyDescent="0.3">
      <c r="A7509" s="110" t="s">
        <v>628</v>
      </c>
      <c r="B7509" s="74">
        <v>59.147730000000003</v>
      </c>
      <c r="J7509" s="6">
        <v>27</v>
      </c>
      <c r="K7509" s="6"/>
      <c r="L7509" s="6"/>
      <c r="M7509" s="6"/>
      <c r="N7509" s="6"/>
      <c r="O7509" s="6"/>
      <c r="P7509" s="6"/>
      <c r="Q7509" s="6"/>
      <c r="R7509" s="6"/>
      <c r="S7509" s="6"/>
      <c r="T7509" s="6"/>
      <c r="U7509" s="6"/>
      <c r="V7509" s="6"/>
    </row>
    <row r="7510" spans="1:22" ht="64.5" thickBot="1" x14ac:dyDescent="0.3">
      <c r="A7510" s="110" t="s">
        <v>629</v>
      </c>
      <c r="B7510" s="74">
        <v>2.97105</v>
      </c>
      <c r="J7510" s="6">
        <v>28</v>
      </c>
      <c r="K7510" s="6"/>
      <c r="L7510" s="6"/>
      <c r="M7510" s="6"/>
      <c r="N7510" s="6"/>
      <c r="O7510" s="6"/>
      <c r="P7510" s="6"/>
      <c r="Q7510" s="6"/>
      <c r="R7510" s="6"/>
      <c r="S7510" s="6"/>
      <c r="T7510" s="6"/>
      <c r="U7510" s="6"/>
      <c r="V7510" s="6"/>
    </row>
    <row r="7511" spans="1:22" ht="38.25" x14ac:dyDescent="0.25">
      <c r="A7511" s="109" t="s">
        <v>630</v>
      </c>
      <c r="B7511" s="78">
        <v>5.7123999999999997</v>
      </c>
      <c r="J7511" s="6">
        <v>29</v>
      </c>
      <c r="K7511" s="6"/>
      <c r="L7511" s="6"/>
      <c r="M7511" s="6"/>
      <c r="N7511" s="6"/>
      <c r="O7511" s="6"/>
      <c r="P7511" s="6"/>
      <c r="Q7511" s="6"/>
      <c r="R7511" s="6"/>
      <c r="S7511" s="6"/>
      <c r="T7511" s="6"/>
      <c r="U7511" s="6"/>
      <c r="V7511" s="6"/>
    </row>
    <row r="7512" spans="1:22" ht="15.75" thickBot="1" x14ac:dyDescent="0.3">
      <c r="A7512" s="65"/>
      <c r="J7512" s="6">
        <v>30</v>
      </c>
      <c r="K7512" s="6"/>
      <c r="L7512" s="6"/>
      <c r="M7512" s="6"/>
      <c r="N7512" s="6"/>
      <c r="O7512" s="6"/>
      <c r="P7512" s="6"/>
      <c r="Q7512" s="6"/>
      <c r="R7512" s="6"/>
      <c r="S7512" s="6"/>
      <c r="T7512" s="6"/>
      <c r="U7512" s="6"/>
      <c r="V7512" s="6"/>
    </row>
    <row r="7513" spans="1:22" x14ac:dyDescent="0.25">
      <c r="A7513" s="254" t="s">
        <v>631</v>
      </c>
      <c r="B7513" s="255"/>
      <c r="C7513" s="255"/>
      <c r="D7513" s="255"/>
      <c r="J7513" s="6">
        <v>31</v>
      </c>
      <c r="K7513" s="6"/>
      <c r="L7513" s="6"/>
      <c r="M7513" s="6"/>
      <c r="N7513" s="6"/>
      <c r="O7513" s="6"/>
      <c r="P7513" s="6"/>
      <c r="Q7513" s="6"/>
      <c r="R7513" s="6"/>
      <c r="S7513" s="6"/>
      <c r="T7513" s="6"/>
      <c r="U7513" s="6"/>
      <c r="V7513" s="6"/>
    </row>
    <row r="7514" spans="1:22" x14ac:dyDescent="0.25">
      <c r="A7514" s="262" t="s">
        <v>632</v>
      </c>
      <c r="B7514" s="263"/>
      <c r="C7514" s="263"/>
      <c r="D7514" s="263"/>
      <c r="J7514" s="6">
        <v>32</v>
      </c>
      <c r="K7514" s="6"/>
      <c r="L7514" s="6"/>
      <c r="M7514" s="6"/>
      <c r="N7514" s="6"/>
      <c r="O7514" s="6"/>
      <c r="P7514" s="6"/>
      <c r="Q7514" s="6"/>
      <c r="R7514" s="6"/>
      <c r="S7514" s="6"/>
      <c r="T7514" s="6"/>
      <c r="U7514" s="6"/>
      <c r="V7514" s="6"/>
    </row>
    <row r="7515" spans="1:22" ht="15.75" thickBot="1" x14ac:dyDescent="0.3">
      <c r="A7515" s="256" t="s">
        <v>633</v>
      </c>
      <c r="B7515" s="257"/>
      <c r="C7515" s="257"/>
      <c r="D7515" s="257"/>
      <c r="J7515" s="6">
        <v>33</v>
      </c>
      <c r="K7515" s="6"/>
      <c r="L7515" s="6"/>
      <c r="M7515" s="6"/>
      <c r="N7515" s="6"/>
      <c r="O7515" s="6"/>
      <c r="P7515" s="6"/>
      <c r="Q7515" s="6"/>
      <c r="R7515" s="6"/>
      <c r="S7515" s="6"/>
      <c r="T7515" s="6"/>
      <c r="U7515" s="6"/>
      <c r="V7515" s="6"/>
    </row>
    <row r="7516" spans="1:22" ht="27" thickBot="1" x14ac:dyDescent="0.3">
      <c r="A7516" s="98" t="s">
        <v>634</v>
      </c>
      <c r="B7516" s="83" t="s">
        <v>635</v>
      </c>
      <c r="C7516" s="83" t="s">
        <v>566</v>
      </c>
      <c r="D7516" s="85" t="s">
        <v>592</v>
      </c>
      <c r="K7516" s="121" t="s">
        <v>1123</v>
      </c>
      <c r="L7516" s="121" t="s">
        <v>1124</v>
      </c>
      <c r="M7516" s="121" t="str">
        <f>A7502</f>
        <v>Prueba del rango estudentizado de Tukey (HSD) para PFCha</v>
      </c>
      <c r="N7516" s="120"/>
      <c r="S7516" s="122" t="str">
        <f>K7516</f>
        <v>Factor</v>
      </c>
      <c r="T7516" s="122" t="str">
        <f>L7516</f>
        <v>Nivel</v>
      </c>
      <c r="U7516" s="114"/>
      <c r="V7516" s="123"/>
    </row>
    <row r="7517" spans="1:22" ht="16.5" thickBot="1" x14ac:dyDescent="0.3">
      <c r="A7517" s="99" t="s">
        <v>592</v>
      </c>
      <c r="B7517" s="68">
        <v>58.216000000000001</v>
      </c>
      <c r="C7517" s="68">
        <v>16</v>
      </c>
      <c r="D7517" s="86" t="s">
        <v>45</v>
      </c>
      <c r="J7517" s="6"/>
      <c r="K7517" s="228" t="s">
        <v>1125</v>
      </c>
      <c r="L7517" s="124" t="str">
        <f>D7517</f>
        <v>Con</v>
      </c>
      <c r="M7517" s="125">
        <f>B7517</f>
        <v>58.216000000000001</v>
      </c>
      <c r="N7517" s="125" t="str">
        <f>A7517</f>
        <v>A</v>
      </c>
      <c r="S7517" s="230" t="str">
        <f>K7517</f>
        <v>Enmienda (A)</v>
      </c>
      <c r="T7517" s="126" t="str">
        <f>L7517</f>
        <v>Con</v>
      </c>
      <c r="U7517" s="127">
        <f>M7517</f>
        <v>58.216000000000001</v>
      </c>
      <c r="V7517" s="128" t="str">
        <f>N7517</f>
        <v>A</v>
      </c>
    </row>
    <row r="7518" spans="1:22" ht="16.5" thickBot="1" x14ac:dyDescent="0.3">
      <c r="A7518" s="99"/>
      <c r="B7518" s="68"/>
      <c r="C7518" s="68"/>
      <c r="D7518" s="86"/>
      <c r="J7518" s="6"/>
      <c r="K7518" s="229"/>
      <c r="L7518" s="124" t="str">
        <f>D7519</f>
        <v>Sin</v>
      </c>
      <c r="M7518" s="125">
        <f>B7519</f>
        <v>44.805</v>
      </c>
      <c r="N7518" s="125" t="str">
        <f>A7519</f>
        <v>B</v>
      </c>
      <c r="S7518" s="227"/>
      <c r="T7518" s="129" t="str">
        <f>L7518</f>
        <v>Sin</v>
      </c>
      <c r="U7518" s="130">
        <f>M7518</f>
        <v>44.805</v>
      </c>
      <c r="V7518" s="131" t="str">
        <f>N7518</f>
        <v>B</v>
      </c>
    </row>
    <row r="7519" spans="1:22" x14ac:dyDescent="0.25">
      <c r="A7519" s="100" t="s">
        <v>593</v>
      </c>
      <c r="B7519" s="77">
        <v>44.805</v>
      </c>
      <c r="C7519" s="77">
        <v>16</v>
      </c>
      <c r="D7519" s="87" t="s">
        <v>47</v>
      </c>
      <c r="J7519" s="6">
        <v>1</v>
      </c>
      <c r="K7519" s="6"/>
      <c r="L7519" s="6"/>
      <c r="M7519" s="6"/>
      <c r="N7519" s="6"/>
      <c r="O7519" s="6"/>
      <c r="P7519" s="6"/>
      <c r="Q7519" s="6"/>
      <c r="R7519" s="6"/>
      <c r="S7519" s="6"/>
      <c r="T7519" s="6"/>
      <c r="U7519" s="6"/>
      <c r="V7519" s="6"/>
    </row>
    <row r="7520" spans="1:22" x14ac:dyDescent="0.25">
      <c r="A7520" s="79"/>
      <c r="J7520" s="6">
        <v>2</v>
      </c>
      <c r="K7520" s="6"/>
      <c r="L7520" s="6"/>
      <c r="M7520" s="6"/>
      <c r="N7520" s="6"/>
      <c r="O7520" s="6"/>
      <c r="P7520" s="6"/>
      <c r="Q7520" s="6"/>
      <c r="R7520" s="6"/>
      <c r="S7520" s="6"/>
      <c r="T7520" s="6"/>
      <c r="U7520" s="6"/>
      <c r="V7520" s="6"/>
    </row>
    <row r="7521" spans="1:22" x14ac:dyDescent="0.25">
      <c r="A7521" s="79"/>
      <c r="J7521" s="6">
        <v>3</v>
      </c>
      <c r="K7521" s="6"/>
      <c r="L7521" s="6"/>
      <c r="M7521" s="6"/>
      <c r="N7521" s="6"/>
      <c r="O7521" s="6"/>
      <c r="P7521" s="6"/>
      <c r="Q7521" s="6"/>
      <c r="R7521" s="6"/>
      <c r="S7521" s="6"/>
      <c r="T7521" s="6"/>
      <c r="U7521" s="6"/>
      <c r="V7521" s="6"/>
    </row>
    <row r="7522" spans="1:22" x14ac:dyDescent="0.25">
      <c r="J7522" s="6">
        <v>4</v>
      </c>
      <c r="K7522" s="6"/>
      <c r="L7522" s="6"/>
      <c r="M7522" s="6"/>
      <c r="N7522" s="6"/>
      <c r="O7522" s="6"/>
      <c r="P7522" s="6"/>
      <c r="Q7522" s="6"/>
      <c r="R7522" s="6"/>
      <c r="S7522" s="6"/>
      <c r="T7522" s="6"/>
      <c r="U7522" s="6"/>
      <c r="V7522" s="6"/>
    </row>
    <row r="7523" spans="1:22" x14ac:dyDescent="0.25">
      <c r="A7523" s="80"/>
      <c r="J7523" s="6">
        <v>5</v>
      </c>
      <c r="K7523" s="6"/>
      <c r="L7523" s="6"/>
      <c r="M7523" s="6"/>
      <c r="N7523" s="6"/>
      <c r="O7523" s="6"/>
      <c r="P7523" s="6"/>
      <c r="Q7523" s="6"/>
      <c r="R7523" s="6"/>
      <c r="S7523" s="6"/>
      <c r="T7523" s="6"/>
      <c r="U7523" s="6"/>
      <c r="V7523" s="6"/>
    </row>
    <row r="7524" spans="1:22" ht="31.5" x14ac:dyDescent="0.25">
      <c r="A7524" s="64" t="s">
        <v>590</v>
      </c>
      <c r="J7524" s="6">
        <v>6</v>
      </c>
      <c r="K7524" s="6"/>
      <c r="L7524" s="6"/>
      <c r="M7524" s="6"/>
      <c r="N7524" s="6"/>
      <c r="O7524" s="6"/>
      <c r="P7524" s="6"/>
      <c r="Q7524" s="6"/>
      <c r="R7524" s="6"/>
      <c r="S7524" s="6"/>
      <c r="T7524" s="6"/>
      <c r="U7524" s="6"/>
      <c r="V7524" s="6"/>
    </row>
    <row r="7525" spans="1:22" x14ac:dyDescent="0.25">
      <c r="A7525" s="79"/>
      <c r="J7525" s="6">
        <v>7</v>
      </c>
      <c r="K7525" s="6"/>
      <c r="L7525" s="6"/>
      <c r="M7525" s="6"/>
      <c r="N7525" s="6"/>
      <c r="O7525" s="6"/>
      <c r="P7525" s="6"/>
      <c r="Q7525" s="6"/>
      <c r="R7525" s="6"/>
      <c r="S7525" s="6"/>
      <c r="T7525" s="6"/>
      <c r="U7525" s="6"/>
      <c r="V7525" s="6"/>
    </row>
    <row r="7526" spans="1:22" ht="25.5" x14ac:dyDescent="0.25">
      <c r="A7526" s="81" t="s">
        <v>595</v>
      </c>
      <c r="J7526" s="6">
        <v>8</v>
      </c>
      <c r="K7526" s="6"/>
      <c r="L7526" s="6"/>
      <c r="M7526" s="6"/>
      <c r="N7526" s="6"/>
      <c r="O7526" s="6"/>
      <c r="P7526" s="6"/>
      <c r="Q7526" s="6"/>
      <c r="R7526" s="6"/>
      <c r="S7526" s="6"/>
      <c r="T7526" s="6"/>
      <c r="U7526" s="6"/>
      <c r="V7526" s="6"/>
    </row>
    <row r="7527" spans="1:22" x14ac:dyDescent="0.25">
      <c r="A7527" s="81"/>
      <c r="J7527" s="6">
        <v>9</v>
      </c>
      <c r="K7527" s="6"/>
      <c r="L7527" s="6"/>
      <c r="M7527" s="6"/>
      <c r="N7527" s="6"/>
      <c r="O7527" s="6"/>
      <c r="P7527" s="6"/>
      <c r="Q7527" s="6"/>
      <c r="R7527" s="6"/>
      <c r="S7527" s="6"/>
      <c r="T7527" s="6"/>
      <c r="U7527" s="6"/>
      <c r="V7527" s="6"/>
    </row>
    <row r="7528" spans="1:22" x14ac:dyDescent="0.25">
      <c r="A7528" s="65"/>
      <c r="J7528" s="6">
        <v>10</v>
      </c>
      <c r="K7528" s="6"/>
      <c r="L7528" s="6"/>
      <c r="M7528" s="6"/>
      <c r="N7528" s="6"/>
      <c r="O7528" s="6"/>
      <c r="P7528" s="6"/>
      <c r="Q7528" s="6"/>
      <c r="R7528" s="6"/>
      <c r="S7528" s="6"/>
      <c r="T7528" s="6"/>
      <c r="U7528" s="6"/>
      <c r="V7528" s="6"/>
    </row>
    <row r="7529" spans="1:22" x14ac:dyDescent="0.25">
      <c r="A7529" s="65"/>
      <c r="J7529" s="6">
        <v>11</v>
      </c>
      <c r="K7529" s="6"/>
      <c r="L7529" s="6"/>
      <c r="M7529" s="6"/>
      <c r="N7529" s="6"/>
      <c r="O7529" s="6"/>
      <c r="P7529" s="6"/>
      <c r="Q7529" s="6"/>
      <c r="R7529" s="6"/>
      <c r="S7529" s="6"/>
      <c r="T7529" s="6"/>
      <c r="U7529" s="6"/>
      <c r="V7529" s="6"/>
    </row>
    <row r="7530" spans="1:22" x14ac:dyDescent="0.25">
      <c r="A7530" s="79"/>
      <c r="J7530" s="6">
        <v>12</v>
      </c>
      <c r="K7530" s="6"/>
      <c r="L7530" s="6"/>
      <c r="M7530" s="6"/>
      <c r="N7530" s="6"/>
      <c r="O7530" s="6"/>
      <c r="P7530" s="6"/>
      <c r="Q7530" s="6"/>
      <c r="R7530" s="6"/>
      <c r="S7530" s="6"/>
      <c r="T7530" s="6"/>
      <c r="U7530" s="6"/>
      <c r="V7530" s="6"/>
    </row>
    <row r="7531" spans="1:22" x14ac:dyDescent="0.25">
      <c r="A7531" s="79"/>
      <c r="J7531" s="6">
        <v>13</v>
      </c>
      <c r="K7531" s="6"/>
      <c r="L7531" s="6"/>
      <c r="M7531" s="6"/>
      <c r="N7531" s="6"/>
      <c r="O7531" s="6"/>
      <c r="P7531" s="6"/>
      <c r="Q7531" s="6"/>
      <c r="R7531" s="6"/>
      <c r="S7531" s="6"/>
      <c r="T7531" s="6"/>
      <c r="U7531" s="6"/>
      <c r="V7531" s="6"/>
    </row>
    <row r="7532" spans="1:22" x14ac:dyDescent="0.25">
      <c r="J7532" s="6">
        <v>14</v>
      </c>
      <c r="K7532" s="6"/>
      <c r="L7532" s="6"/>
      <c r="M7532" s="6"/>
      <c r="N7532" s="6"/>
      <c r="O7532" s="6"/>
      <c r="P7532" s="6"/>
      <c r="Q7532" s="6"/>
      <c r="R7532" s="6"/>
      <c r="S7532" s="6"/>
      <c r="T7532" s="6"/>
      <c r="U7532" s="6"/>
      <c r="V7532" s="6"/>
    </row>
    <row r="7533" spans="1:22" x14ac:dyDescent="0.25">
      <c r="A7533" s="80"/>
      <c r="J7533" s="6">
        <v>15</v>
      </c>
      <c r="K7533" s="6"/>
      <c r="L7533" s="6"/>
      <c r="M7533" s="6"/>
      <c r="N7533" s="6"/>
      <c r="O7533" s="6"/>
      <c r="P7533" s="6"/>
      <c r="Q7533" s="6"/>
      <c r="R7533" s="6"/>
      <c r="S7533" s="6"/>
      <c r="T7533" s="6"/>
      <c r="U7533" s="6"/>
      <c r="V7533" s="6"/>
    </row>
    <row r="7534" spans="1:22" ht="31.5" x14ac:dyDescent="0.25">
      <c r="A7534" s="64" t="s">
        <v>590</v>
      </c>
      <c r="J7534" s="6">
        <v>16</v>
      </c>
      <c r="K7534" s="6"/>
      <c r="L7534" s="6"/>
      <c r="M7534" s="6"/>
      <c r="N7534" s="6"/>
      <c r="O7534" s="6"/>
      <c r="P7534" s="6"/>
      <c r="Q7534" s="6"/>
      <c r="R7534" s="6"/>
      <c r="S7534" s="6"/>
      <c r="T7534" s="6"/>
      <c r="U7534" s="6"/>
      <c r="V7534" s="6"/>
    </row>
    <row r="7535" spans="1:22" x14ac:dyDescent="0.25">
      <c r="A7535" s="79"/>
      <c r="J7535" s="6">
        <v>17</v>
      </c>
      <c r="K7535" s="6"/>
      <c r="L7535" s="6"/>
      <c r="M7535" s="6"/>
      <c r="N7535" s="6"/>
      <c r="O7535" s="6"/>
      <c r="P7535" s="6"/>
      <c r="Q7535" s="6"/>
      <c r="R7535" s="6"/>
      <c r="S7535" s="6"/>
      <c r="T7535" s="6"/>
      <c r="U7535" s="6"/>
      <c r="V7535" s="6"/>
    </row>
    <row r="7536" spans="1:22" ht="25.5" x14ac:dyDescent="0.25">
      <c r="A7536" s="81" t="s">
        <v>595</v>
      </c>
      <c r="J7536" s="6">
        <v>18</v>
      </c>
      <c r="K7536" s="6"/>
      <c r="L7536" s="6"/>
      <c r="M7536" s="6"/>
      <c r="N7536" s="6"/>
      <c r="O7536" s="6"/>
      <c r="P7536" s="6"/>
      <c r="Q7536" s="6"/>
      <c r="R7536" s="6"/>
      <c r="S7536" s="6"/>
      <c r="T7536" s="6"/>
      <c r="U7536" s="6"/>
      <c r="V7536" s="6"/>
    </row>
    <row r="7537" spans="1:22" x14ac:dyDescent="0.25">
      <c r="A7537" s="81"/>
      <c r="J7537" s="6">
        <v>19</v>
      </c>
      <c r="K7537" s="6"/>
      <c r="L7537" s="6"/>
      <c r="M7537" s="6"/>
      <c r="N7537" s="6"/>
      <c r="O7537" s="6"/>
      <c r="P7537" s="6"/>
      <c r="Q7537" s="6"/>
      <c r="R7537" s="6"/>
      <c r="S7537" s="6"/>
      <c r="T7537" s="6"/>
      <c r="U7537" s="6"/>
      <c r="V7537" s="6"/>
    </row>
    <row r="7538" spans="1:22" ht="89.25" x14ac:dyDescent="0.25">
      <c r="A7538" s="81" t="s">
        <v>1010</v>
      </c>
      <c r="J7538" s="6">
        <v>20</v>
      </c>
      <c r="K7538" s="6"/>
      <c r="L7538" s="6"/>
      <c r="M7538" s="6"/>
      <c r="N7538" s="6"/>
      <c r="O7538" s="6"/>
      <c r="P7538" s="6"/>
      <c r="Q7538" s="6"/>
      <c r="R7538" s="6"/>
      <c r="S7538" s="6"/>
      <c r="T7538" s="6"/>
      <c r="U7538" s="6"/>
      <c r="V7538" s="6"/>
    </row>
    <row r="7539" spans="1:22" x14ac:dyDescent="0.25">
      <c r="A7539" s="65"/>
      <c r="J7539" s="6">
        <v>21</v>
      </c>
      <c r="K7539" s="6"/>
      <c r="L7539" s="6"/>
      <c r="M7539" s="6"/>
      <c r="N7539" s="6"/>
      <c r="O7539" s="6"/>
      <c r="P7539" s="6"/>
      <c r="Q7539" s="6"/>
      <c r="R7539" s="6"/>
      <c r="S7539" s="6"/>
      <c r="T7539" s="6"/>
      <c r="U7539" s="6"/>
      <c r="V7539" s="6"/>
    </row>
    <row r="7540" spans="1:22" x14ac:dyDescent="0.25">
      <c r="A7540" s="65"/>
      <c r="J7540" s="6">
        <v>22</v>
      </c>
      <c r="K7540" s="6"/>
      <c r="L7540" s="6"/>
      <c r="M7540" s="6"/>
      <c r="N7540" s="6"/>
      <c r="O7540" s="6"/>
      <c r="P7540" s="6"/>
      <c r="Q7540" s="6"/>
      <c r="R7540" s="6"/>
      <c r="S7540" s="6"/>
      <c r="T7540" s="6"/>
      <c r="U7540" s="6"/>
      <c r="V7540" s="6"/>
    </row>
    <row r="7541" spans="1:22" ht="140.25" x14ac:dyDescent="0.25">
      <c r="A7541" s="96" t="s">
        <v>624</v>
      </c>
      <c r="B7541" s="97" t="s">
        <v>625</v>
      </c>
      <c r="J7541" s="6">
        <v>23</v>
      </c>
      <c r="K7541" s="6"/>
      <c r="L7541" s="6"/>
      <c r="M7541" s="6"/>
      <c r="N7541" s="6"/>
      <c r="O7541" s="6"/>
      <c r="P7541" s="6"/>
      <c r="Q7541" s="6"/>
      <c r="R7541" s="6"/>
      <c r="S7541" s="6"/>
      <c r="T7541" s="6"/>
      <c r="U7541" s="6"/>
      <c r="V7541" s="6"/>
    </row>
    <row r="7542" spans="1:22" ht="15.75" thickBot="1" x14ac:dyDescent="0.3">
      <c r="A7542" s="65"/>
      <c r="J7542" s="6">
        <v>24</v>
      </c>
      <c r="K7542" s="6"/>
      <c r="L7542" s="6"/>
      <c r="M7542" s="6"/>
      <c r="N7542" s="6"/>
      <c r="O7542" s="6"/>
      <c r="P7542" s="6"/>
      <c r="Q7542" s="6"/>
      <c r="R7542" s="6"/>
      <c r="S7542" s="6"/>
      <c r="T7542" s="6"/>
      <c r="U7542" s="6"/>
      <c r="V7542" s="6"/>
    </row>
    <row r="7543" spans="1:22" ht="15.75" thickBot="1" x14ac:dyDescent="0.3">
      <c r="A7543" s="88" t="s">
        <v>626</v>
      </c>
      <c r="B7543" s="89">
        <v>0.05</v>
      </c>
      <c r="J7543" s="6">
        <v>25</v>
      </c>
      <c r="K7543" s="6"/>
      <c r="L7543" s="6"/>
      <c r="M7543" s="6"/>
      <c r="N7543" s="6"/>
      <c r="O7543" s="6"/>
      <c r="P7543" s="6"/>
      <c r="Q7543" s="6"/>
      <c r="R7543" s="6"/>
      <c r="S7543" s="6"/>
      <c r="T7543" s="6"/>
      <c r="U7543" s="6"/>
      <c r="V7543" s="6"/>
    </row>
    <row r="7544" spans="1:22" ht="39" thickBot="1" x14ac:dyDescent="0.3">
      <c r="A7544" s="110" t="s">
        <v>627</v>
      </c>
      <c r="B7544" s="74">
        <v>18</v>
      </c>
      <c r="J7544" s="6">
        <v>26</v>
      </c>
      <c r="K7544" s="6"/>
      <c r="L7544" s="6"/>
      <c r="M7544" s="6"/>
      <c r="N7544" s="6"/>
      <c r="O7544" s="6"/>
      <c r="P7544" s="6"/>
      <c r="Q7544" s="6"/>
      <c r="R7544" s="6"/>
      <c r="S7544" s="6"/>
      <c r="T7544" s="6"/>
      <c r="U7544" s="6"/>
      <c r="V7544" s="6"/>
    </row>
    <row r="7545" spans="1:22" ht="39" thickBot="1" x14ac:dyDescent="0.3">
      <c r="A7545" s="110" t="s">
        <v>628</v>
      </c>
      <c r="B7545" s="74">
        <v>66.982169999999996</v>
      </c>
      <c r="J7545" s="6">
        <v>27</v>
      </c>
      <c r="K7545" s="6"/>
      <c r="L7545" s="6"/>
      <c r="M7545" s="6"/>
      <c r="N7545" s="6"/>
      <c r="O7545" s="6"/>
      <c r="P7545" s="6"/>
      <c r="Q7545" s="6"/>
      <c r="R7545" s="6"/>
      <c r="S7545" s="6"/>
      <c r="T7545" s="6"/>
      <c r="U7545" s="6"/>
      <c r="V7545" s="6"/>
    </row>
    <row r="7546" spans="1:22" ht="64.5" thickBot="1" x14ac:dyDescent="0.3">
      <c r="A7546" s="110" t="s">
        <v>629</v>
      </c>
      <c r="B7546" s="74">
        <v>2.97105</v>
      </c>
      <c r="J7546" s="6">
        <v>28</v>
      </c>
      <c r="K7546" s="6"/>
      <c r="L7546" s="6"/>
      <c r="M7546" s="6"/>
      <c r="N7546" s="6"/>
      <c r="O7546" s="6"/>
      <c r="P7546" s="6"/>
      <c r="Q7546" s="6"/>
      <c r="R7546" s="6"/>
      <c r="S7546" s="6"/>
      <c r="T7546" s="6"/>
      <c r="U7546" s="6"/>
      <c r="V7546" s="6"/>
    </row>
    <row r="7547" spans="1:22" ht="38.25" x14ac:dyDescent="0.25">
      <c r="A7547" s="109" t="s">
        <v>630</v>
      </c>
      <c r="B7547" s="78">
        <v>6.0789999999999997</v>
      </c>
      <c r="J7547" s="6">
        <v>29</v>
      </c>
      <c r="K7547" s="6"/>
      <c r="L7547" s="6"/>
      <c r="M7547" s="6"/>
      <c r="N7547" s="6"/>
      <c r="O7547" s="6"/>
      <c r="P7547" s="6"/>
      <c r="Q7547" s="6"/>
      <c r="R7547" s="6"/>
      <c r="S7547" s="6"/>
      <c r="T7547" s="6"/>
      <c r="U7547" s="6"/>
      <c r="V7547" s="6"/>
    </row>
    <row r="7548" spans="1:22" ht="15.75" thickBot="1" x14ac:dyDescent="0.3">
      <c r="A7548" s="65"/>
      <c r="J7548" s="6">
        <v>30</v>
      </c>
      <c r="K7548" s="6"/>
      <c r="L7548" s="6"/>
      <c r="M7548" s="6"/>
      <c r="N7548" s="6"/>
      <c r="O7548" s="6"/>
      <c r="P7548" s="6"/>
      <c r="Q7548" s="6"/>
      <c r="R7548" s="6"/>
      <c r="S7548" s="6"/>
      <c r="T7548" s="6"/>
      <c r="U7548" s="6"/>
      <c r="V7548" s="6"/>
    </row>
    <row r="7549" spans="1:22" x14ac:dyDescent="0.25">
      <c r="A7549" s="254" t="s">
        <v>631</v>
      </c>
      <c r="B7549" s="255"/>
      <c r="C7549" s="255"/>
      <c r="D7549" s="255"/>
      <c r="J7549" s="6">
        <v>31</v>
      </c>
      <c r="K7549" s="6"/>
      <c r="L7549" s="6"/>
      <c r="M7549" s="6"/>
      <c r="N7549" s="6"/>
      <c r="O7549" s="6"/>
      <c r="P7549" s="6"/>
      <c r="Q7549" s="6"/>
      <c r="R7549" s="6"/>
      <c r="S7549" s="6"/>
      <c r="T7549" s="6"/>
      <c r="U7549" s="6"/>
      <c r="V7549" s="6"/>
    </row>
    <row r="7550" spans="1:22" x14ac:dyDescent="0.25">
      <c r="A7550" s="262" t="s">
        <v>632</v>
      </c>
      <c r="B7550" s="263"/>
      <c r="C7550" s="263"/>
      <c r="D7550" s="263"/>
      <c r="J7550" s="6">
        <v>32</v>
      </c>
      <c r="K7550" s="6"/>
      <c r="L7550" s="6"/>
      <c r="M7550" s="6"/>
      <c r="N7550" s="6"/>
      <c r="O7550" s="6"/>
      <c r="P7550" s="6"/>
      <c r="Q7550" s="6"/>
      <c r="R7550" s="6"/>
      <c r="S7550" s="6"/>
      <c r="T7550" s="6"/>
      <c r="U7550" s="6"/>
      <c r="V7550" s="6"/>
    </row>
    <row r="7551" spans="1:22" ht="15.75" thickBot="1" x14ac:dyDescent="0.3">
      <c r="A7551" s="256" t="s">
        <v>633</v>
      </c>
      <c r="B7551" s="257"/>
      <c r="C7551" s="257"/>
      <c r="D7551" s="257"/>
      <c r="J7551" s="6">
        <v>33</v>
      </c>
      <c r="K7551" s="6"/>
      <c r="L7551" s="6"/>
      <c r="M7551" s="6"/>
      <c r="N7551" s="6"/>
      <c r="O7551" s="6"/>
      <c r="P7551" s="6"/>
      <c r="Q7551" s="6"/>
      <c r="R7551" s="6"/>
      <c r="S7551" s="6"/>
      <c r="T7551" s="6"/>
      <c r="U7551" s="6"/>
      <c r="V7551" s="6"/>
    </row>
    <row r="7552" spans="1:22" ht="27" thickBot="1" x14ac:dyDescent="0.3">
      <c r="A7552" s="98" t="s">
        <v>634</v>
      </c>
      <c r="B7552" s="83" t="s">
        <v>635</v>
      </c>
      <c r="C7552" s="83" t="s">
        <v>566</v>
      </c>
      <c r="D7552" s="85" t="s">
        <v>592</v>
      </c>
      <c r="K7552" s="121" t="s">
        <v>1123</v>
      </c>
      <c r="L7552" s="121" t="s">
        <v>1124</v>
      </c>
      <c r="M7552" s="121" t="str">
        <f>A7538</f>
        <v>Prueba del rango estudentizado de Tukey (HSD) para PFTha</v>
      </c>
      <c r="N7552" s="120"/>
      <c r="S7552" s="122" t="str">
        <f>K7552</f>
        <v>Factor</v>
      </c>
      <c r="T7552" s="122" t="str">
        <f>L7552</f>
        <v>Nivel</v>
      </c>
      <c r="U7552" s="114"/>
      <c r="V7552" s="123"/>
    </row>
    <row r="7553" spans="1:22" ht="16.5" thickBot="1" x14ac:dyDescent="0.3">
      <c r="A7553" s="99" t="s">
        <v>592</v>
      </c>
      <c r="B7553" s="68">
        <v>70.840999999999994</v>
      </c>
      <c r="C7553" s="68">
        <v>16</v>
      </c>
      <c r="D7553" s="86" t="s">
        <v>45</v>
      </c>
      <c r="J7553" s="6"/>
      <c r="K7553" s="228" t="s">
        <v>1125</v>
      </c>
      <c r="L7553" s="124" t="str">
        <f>D7553</f>
        <v>Con</v>
      </c>
      <c r="M7553" s="125">
        <f>B7553</f>
        <v>70.840999999999994</v>
      </c>
      <c r="N7553" s="125" t="str">
        <f>A7553</f>
        <v>A</v>
      </c>
      <c r="S7553" s="230" t="str">
        <f>K7553</f>
        <v>Enmienda (A)</v>
      </c>
      <c r="T7553" s="126" t="str">
        <f>L7553</f>
        <v>Con</v>
      </c>
      <c r="U7553" s="127">
        <f>M7553</f>
        <v>70.840999999999994</v>
      </c>
      <c r="V7553" s="128" t="str">
        <f>N7553</f>
        <v>A</v>
      </c>
    </row>
    <row r="7554" spans="1:22" ht="16.5" thickBot="1" x14ac:dyDescent="0.3">
      <c r="A7554" s="99"/>
      <c r="B7554" s="68"/>
      <c r="C7554" s="68"/>
      <c r="D7554" s="86"/>
      <c r="J7554" s="6"/>
      <c r="K7554" s="229"/>
      <c r="L7554" s="124" t="str">
        <f>D7555</f>
        <v>Sin</v>
      </c>
      <c r="M7554" s="125">
        <f>B7555</f>
        <v>55.280999999999999</v>
      </c>
      <c r="N7554" s="125" t="str">
        <f>A7555</f>
        <v>B</v>
      </c>
      <c r="S7554" s="227"/>
      <c r="T7554" s="129" t="str">
        <f>L7554</f>
        <v>Sin</v>
      </c>
      <c r="U7554" s="130">
        <f>M7554</f>
        <v>55.280999999999999</v>
      </c>
      <c r="V7554" s="131" t="str">
        <f>N7554</f>
        <v>B</v>
      </c>
    </row>
    <row r="7555" spans="1:22" x14ac:dyDescent="0.25">
      <c r="A7555" s="100" t="s">
        <v>593</v>
      </c>
      <c r="B7555" s="77">
        <v>55.280999999999999</v>
      </c>
      <c r="C7555" s="77">
        <v>16</v>
      </c>
      <c r="D7555" s="87" t="s">
        <v>47</v>
      </c>
      <c r="J7555" s="6">
        <v>1</v>
      </c>
      <c r="K7555" s="6"/>
      <c r="L7555" s="6"/>
      <c r="M7555" s="6"/>
      <c r="N7555" s="6"/>
      <c r="O7555" s="6"/>
      <c r="P7555" s="6"/>
      <c r="Q7555" s="6"/>
      <c r="R7555" s="6"/>
      <c r="S7555" s="6"/>
      <c r="T7555" s="6"/>
      <c r="U7555" s="6"/>
      <c r="V7555" s="6"/>
    </row>
    <row r="7556" spans="1:22" x14ac:dyDescent="0.25">
      <c r="A7556" s="79"/>
      <c r="J7556" s="6">
        <v>2</v>
      </c>
      <c r="K7556" s="6"/>
      <c r="L7556" s="6"/>
      <c r="M7556" s="6"/>
      <c r="N7556" s="6"/>
      <c r="O7556" s="6"/>
      <c r="P7556" s="6"/>
      <c r="Q7556" s="6"/>
      <c r="R7556" s="6"/>
      <c r="S7556" s="6"/>
      <c r="T7556" s="6"/>
      <c r="U7556" s="6"/>
      <c r="V7556" s="6"/>
    </row>
    <row r="7557" spans="1:22" x14ac:dyDescent="0.25">
      <c r="A7557" s="79"/>
      <c r="J7557" s="6">
        <v>3</v>
      </c>
      <c r="K7557" s="6"/>
      <c r="L7557" s="6"/>
      <c r="M7557" s="6"/>
      <c r="N7557" s="6"/>
      <c r="O7557" s="6"/>
      <c r="P7557" s="6"/>
      <c r="Q7557" s="6"/>
      <c r="R7557" s="6"/>
      <c r="S7557" s="6"/>
      <c r="T7557" s="6"/>
      <c r="U7557" s="6"/>
      <c r="V7557" s="6"/>
    </row>
    <row r="7558" spans="1:22" x14ac:dyDescent="0.25">
      <c r="J7558" s="6">
        <v>4</v>
      </c>
      <c r="K7558" s="6"/>
      <c r="L7558" s="6"/>
      <c r="M7558" s="6"/>
      <c r="N7558" s="6"/>
      <c r="O7558" s="6"/>
      <c r="P7558" s="6"/>
      <c r="Q7558" s="6"/>
      <c r="R7558" s="6"/>
      <c r="S7558" s="6"/>
      <c r="T7558" s="6"/>
      <c r="U7558" s="6"/>
      <c r="V7558" s="6"/>
    </row>
    <row r="7559" spans="1:22" x14ac:dyDescent="0.25">
      <c r="A7559" s="80"/>
      <c r="J7559" s="6">
        <v>5</v>
      </c>
      <c r="K7559" s="6"/>
      <c r="L7559" s="6"/>
      <c r="M7559" s="6"/>
      <c r="N7559" s="6"/>
      <c r="O7559" s="6"/>
      <c r="P7559" s="6"/>
      <c r="Q7559" s="6"/>
      <c r="R7559" s="6"/>
      <c r="S7559" s="6"/>
      <c r="T7559" s="6"/>
      <c r="U7559" s="6"/>
      <c r="V7559" s="6"/>
    </row>
    <row r="7560" spans="1:22" ht="31.5" x14ac:dyDescent="0.25">
      <c r="A7560" s="64" t="s">
        <v>590</v>
      </c>
      <c r="J7560" s="6">
        <v>6</v>
      </c>
      <c r="K7560" s="6"/>
      <c r="L7560" s="6"/>
      <c r="M7560" s="6"/>
      <c r="N7560" s="6"/>
      <c r="O7560" s="6"/>
      <c r="P7560" s="6"/>
      <c r="Q7560" s="6"/>
      <c r="R7560" s="6"/>
      <c r="S7560" s="6"/>
      <c r="T7560" s="6"/>
      <c r="U7560" s="6"/>
      <c r="V7560" s="6"/>
    </row>
    <row r="7561" spans="1:22" x14ac:dyDescent="0.25">
      <c r="A7561" s="79"/>
      <c r="J7561" s="6">
        <v>7</v>
      </c>
      <c r="K7561" s="6"/>
      <c r="L7561" s="6"/>
      <c r="M7561" s="6"/>
      <c r="N7561" s="6"/>
      <c r="O7561" s="6"/>
      <c r="P7561" s="6"/>
      <c r="Q7561" s="6"/>
      <c r="R7561" s="6"/>
      <c r="S7561" s="6"/>
      <c r="T7561" s="6"/>
      <c r="U7561" s="6"/>
      <c r="V7561" s="6"/>
    </row>
    <row r="7562" spans="1:22" ht="25.5" x14ac:dyDescent="0.25">
      <c r="A7562" s="81" t="s">
        <v>595</v>
      </c>
      <c r="J7562" s="6">
        <v>8</v>
      </c>
      <c r="K7562" s="6"/>
      <c r="L7562" s="6"/>
      <c r="M7562" s="6"/>
      <c r="N7562" s="6"/>
      <c r="O7562" s="6"/>
      <c r="P7562" s="6"/>
      <c r="Q7562" s="6"/>
      <c r="R7562" s="6"/>
      <c r="S7562" s="6"/>
      <c r="T7562" s="6"/>
      <c r="U7562" s="6"/>
      <c r="V7562" s="6"/>
    </row>
    <row r="7563" spans="1:22" x14ac:dyDescent="0.25">
      <c r="A7563" s="81"/>
      <c r="J7563" s="6">
        <v>9</v>
      </c>
      <c r="K7563" s="6"/>
      <c r="L7563" s="6"/>
      <c r="M7563" s="6"/>
      <c r="N7563" s="6"/>
      <c r="O7563" s="6"/>
      <c r="P7563" s="6"/>
      <c r="Q7563" s="6"/>
      <c r="R7563" s="6"/>
      <c r="S7563" s="6"/>
      <c r="T7563" s="6"/>
      <c r="U7563" s="6"/>
      <c r="V7563" s="6"/>
    </row>
    <row r="7564" spans="1:22" x14ac:dyDescent="0.25">
      <c r="A7564" s="65"/>
      <c r="J7564" s="6">
        <v>10</v>
      </c>
      <c r="K7564" s="6"/>
      <c r="L7564" s="6"/>
      <c r="M7564" s="6"/>
      <c r="N7564" s="6"/>
      <c r="O7564" s="6"/>
      <c r="P7564" s="6"/>
      <c r="Q7564" s="6"/>
      <c r="R7564" s="6"/>
      <c r="S7564" s="6"/>
      <c r="T7564" s="6"/>
      <c r="U7564" s="6"/>
      <c r="V7564" s="6"/>
    </row>
    <row r="7565" spans="1:22" x14ac:dyDescent="0.25">
      <c r="A7565" s="65"/>
      <c r="J7565" s="6">
        <v>11</v>
      </c>
      <c r="K7565" s="6"/>
      <c r="L7565" s="6"/>
      <c r="M7565" s="6"/>
      <c r="N7565" s="6"/>
      <c r="O7565" s="6"/>
      <c r="P7565" s="6"/>
      <c r="Q7565" s="6"/>
      <c r="R7565" s="6"/>
      <c r="S7565" s="6"/>
      <c r="T7565" s="6"/>
      <c r="U7565" s="6"/>
      <c r="V7565" s="6"/>
    </row>
    <row r="7566" spans="1:22" x14ac:dyDescent="0.25">
      <c r="A7566" s="79"/>
      <c r="J7566" s="6">
        <v>12</v>
      </c>
      <c r="K7566" s="6"/>
      <c r="L7566" s="6"/>
      <c r="M7566" s="6"/>
      <c r="N7566" s="6"/>
      <c r="O7566" s="6"/>
      <c r="P7566" s="6"/>
      <c r="Q7566" s="6"/>
      <c r="R7566" s="6"/>
      <c r="S7566" s="6"/>
      <c r="T7566" s="6"/>
      <c r="U7566" s="6"/>
      <c r="V7566" s="6"/>
    </row>
    <row r="7567" spans="1:22" x14ac:dyDescent="0.25">
      <c r="A7567" s="79"/>
      <c r="J7567" s="6">
        <v>13</v>
      </c>
      <c r="K7567" s="6"/>
      <c r="L7567" s="6"/>
      <c r="M7567" s="6"/>
      <c r="N7567" s="6"/>
      <c r="O7567" s="6"/>
      <c r="P7567" s="6"/>
      <c r="Q7567" s="6"/>
      <c r="R7567" s="6"/>
      <c r="S7567" s="6"/>
      <c r="T7567" s="6"/>
      <c r="U7567" s="6"/>
      <c r="V7567" s="6"/>
    </row>
    <row r="7568" spans="1:22" x14ac:dyDescent="0.25">
      <c r="J7568" s="6">
        <v>14</v>
      </c>
      <c r="K7568" s="6"/>
      <c r="L7568" s="6"/>
      <c r="M7568" s="6"/>
      <c r="N7568" s="6"/>
      <c r="O7568" s="6"/>
      <c r="P7568" s="6"/>
      <c r="Q7568" s="6"/>
      <c r="R7568" s="6"/>
      <c r="S7568" s="6"/>
      <c r="T7568" s="6"/>
      <c r="U7568" s="6"/>
      <c r="V7568" s="6"/>
    </row>
    <row r="7569" spans="1:22" x14ac:dyDescent="0.25">
      <c r="A7569" s="80"/>
      <c r="J7569" s="6">
        <v>15</v>
      </c>
      <c r="K7569" s="6"/>
      <c r="L7569" s="6"/>
      <c r="M7569" s="6"/>
      <c r="N7569" s="6"/>
      <c r="O7569" s="6"/>
      <c r="P7569" s="6"/>
      <c r="Q7569" s="6"/>
      <c r="R7569" s="6"/>
      <c r="S7569" s="6"/>
      <c r="T7569" s="6"/>
      <c r="U7569" s="6"/>
      <c r="V7569" s="6"/>
    </row>
    <row r="7570" spans="1:22" ht="31.5" x14ac:dyDescent="0.25">
      <c r="A7570" s="64" t="s">
        <v>590</v>
      </c>
      <c r="J7570" s="6">
        <v>16</v>
      </c>
      <c r="K7570" s="6"/>
      <c r="L7570" s="6"/>
      <c r="M7570" s="6"/>
      <c r="N7570" s="6"/>
      <c r="O7570" s="6"/>
      <c r="P7570" s="6"/>
      <c r="Q7570" s="6"/>
      <c r="R7570" s="6"/>
      <c r="S7570" s="6"/>
      <c r="T7570" s="6"/>
      <c r="U7570" s="6"/>
      <c r="V7570" s="6"/>
    </row>
    <row r="7571" spans="1:22" x14ac:dyDescent="0.25">
      <c r="A7571" s="79"/>
      <c r="J7571" s="6">
        <v>17</v>
      </c>
      <c r="K7571" s="6"/>
      <c r="L7571" s="6"/>
      <c r="M7571" s="6"/>
      <c r="N7571" s="6"/>
      <c r="O7571" s="6"/>
      <c r="P7571" s="6"/>
      <c r="Q7571" s="6"/>
      <c r="R7571" s="6"/>
      <c r="S7571" s="6"/>
      <c r="T7571" s="6"/>
      <c r="U7571" s="6"/>
      <c r="V7571" s="6"/>
    </row>
    <row r="7572" spans="1:22" ht="25.5" x14ac:dyDescent="0.25">
      <c r="A7572" s="81" t="s">
        <v>595</v>
      </c>
      <c r="J7572" s="6">
        <v>18</v>
      </c>
      <c r="K7572" s="6"/>
      <c r="L7572" s="6"/>
      <c r="M7572" s="6"/>
      <c r="N7572" s="6"/>
      <c r="O7572" s="6"/>
      <c r="P7572" s="6"/>
      <c r="Q7572" s="6"/>
      <c r="R7572" s="6"/>
      <c r="S7572" s="6"/>
      <c r="T7572" s="6"/>
      <c r="U7572" s="6"/>
      <c r="V7572" s="6"/>
    </row>
    <row r="7573" spans="1:22" x14ac:dyDescent="0.25">
      <c r="A7573" s="81"/>
      <c r="J7573" s="6">
        <v>19</v>
      </c>
      <c r="K7573" s="6"/>
      <c r="L7573" s="6"/>
      <c r="M7573" s="6"/>
      <c r="N7573" s="6"/>
      <c r="O7573" s="6"/>
      <c r="P7573" s="6"/>
      <c r="Q7573" s="6"/>
      <c r="R7573" s="6"/>
      <c r="S7573" s="6"/>
      <c r="T7573" s="6"/>
      <c r="U7573" s="6"/>
      <c r="V7573" s="6"/>
    </row>
    <row r="7574" spans="1:22" ht="89.25" x14ac:dyDescent="0.25">
      <c r="A7574" s="81" t="s">
        <v>1011</v>
      </c>
      <c r="J7574" s="6">
        <v>20</v>
      </c>
      <c r="K7574" s="6"/>
      <c r="L7574" s="6"/>
      <c r="M7574" s="6"/>
      <c r="N7574" s="6"/>
      <c r="O7574" s="6"/>
      <c r="P7574" s="6"/>
      <c r="Q7574" s="6"/>
      <c r="R7574" s="6"/>
      <c r="S7574" s="6"/>
      <c r="T7574" s="6"/>
      <c r="U7574" s="6"/>
      <c r="V7574" s="6"/>
    </row>
    <row r="7575" spans="1:22" x14ac:dyDescent="0.25">
      <c r="A7575" s="65"/>
      <c r="J7575" s="6">
        <v>21</v>
      </c>
      <c r="K7575" s="6"/>
      <c r="L7575" s="6"/>
      <c r="M7575" s="6"/>
      <c r="N7575" s="6"/>
      <c r="O7575" s="6"/>
      <c r="P7575" s="6"/>
      <c r="Q7575" s="6"/>
      <c r="R7575" s="6"/>
      <c r="S7575" s="6"/>
      <c r="T7575" s="6"/>
      <c r="U7575" s="6"/>
      <c r="V7575" s="6"/>
    </row>
    <row r="7576" spans="1:22" x14ac:dyDescent="0.25">
      <c r="A7576" s="65"/>
      <c r="J7576" s="6">
        <v>22</v>
      </c>
      <c r="K7576" s="6"/>
      <c r="L7576" s="6"/>
      <c r="M7576" s="6"/>
      <c r="N7576" s="6"/>
      <c r="O7576" s="6"/>
      <c r="P7576" s="6"/>
      <c r="Q7576" s="6"/>
      <c r="R7576" s="6"/>
      <c r="S7576" s="6"/>
      <c r="T7576" s="6"/>
      <c r="U7576" s="6"/>
      <c r="V7576" s="6"/>
    </row>
    <row r="7577" spans="1:22" ht="140.25" x14ac:dyDescent="0.25">
      <c r="A7577" s="96" t="s">
        <v>624</v>
      </c>
      <c r="B7577" s="97" t="s">
        <v>625</v>
      </c>
      <c r="J7577" s="6">
        <v>23</v>
      </c>
      <c r="K7577" s="6"/>
      <c r="L7577" s="6"/>
      <c r="M7577" s="6"/>
      <c r="N7577" s="6"/>
      <c r="O7577" s="6"/>
      <c r="P7577" s="6"/>
      <c r="Q7577" s="6"/>
      <c r="R7577" s="6"/>
      <c r="S7577" s="6"/>
      <c r="T7577" s="6"/>
      <c r="U7577" s="6"/>
      <c r="V7577" s="6"/>
    </row>
    <row r="7578" spans="1:22" ht="15.75" thickBot="1" x14ac:dyDescent="0.3">
      <c r="A7578" s="65"/>
      <c r="J7578" s="6">
        <v>24</v>
      </c>
      <c r="K7578" s="6"/>
      <c r="L7578" s="6"/>
      <c r="M7578" s="6"/>
      <c r="N7578" s="6"/>
      <c r="O7578" s="6"/>
      <c r="P7578" s="6"/>
      <c r="Q7578" s="6"/>
      <c r="R7578" s="6"/>
      <c r="S7578" s="6"/>
      <c r="T7578" s="6"/>
      <c r="U7578" s="6"/>
      <c r="V7578" s="6"/>
    </row>
    <row r="7579" spans="1:22" ht="15.75" thickBot="1" x14ac:dyDescent="0.3">
      <c r="A7579" s="88" t="s">
        <v>626</v>
      </c>
      <c r="B7579" s="89">
        <v>0.05</v>
      </c>
      <c r="J7579" s="6">
        <v>25</v>
      </c>
      <c r="K7579" s="6"/>
      <c r="L7579" s="6"/>
      <c r="M7579" s="6"/>
      <c r="N7579" s="6"/>
      <c r="O7579" s="6"/>
      <c r="P7579" s="6"/>
      <c r="Q7579" s="6"/>
      <c r="R7579" s="6"/>
      <c r="S7579" s="6"/>
      <c r="T7579" s="6"/>
      <c r="U7579" s="6"/>
      <c r="V7579" s="6"/>
    </row>
    <row r="7580" spans="1:22" ht="39" thickBot="1" x14ac:dyDescent="0.3">
      <c r="A7580" s="110" t="s">
        <v>627</v>
      </c>
      <c r="B7580" s="74">
        <v>18</v>
      </c>
      <c r="J7580" s="6">
        <v>26</v>
      </c>
      <c r="K7580" s="6"/>
      <c r="L7580" s="6"/>
      <c r="M7580" s="6"/>
      <c r="N7580" s="6"/>
      <c r="O7580" s="6"/>
      <c r="P7580" s="6"/>
      <c r="Q7580" s="6"/>
      <c r="R7580" s="6"/>
      <c r="S7580" s="6"/>
      <c r="T7580" s="6"/>
      <c r="U7580" s="6"/>
      <c r="V7580" s="6"/>
    </row>
    <row r="7581" spans="1:22" ht="39" thickBot="1" x14ac:dyDescent="0.3">
      <c r="A7581" s="110" t="s">
        <v>628</v>
      </c>
      <c r="B7581" s="74">
        <v>37.412999999999997</v>
      </c>
      <c r="J7581" s="6">
        <v>27</v>
      </c>
      <c r="K7581" s="6"/>
      <c r="L7581" s="6"/>
      <c r="M7581" s="6"/>
      <c r="N7581" s="6"/>
      <c r="O7581" s="6"/>
      <c r="P7581" s="6"/>
      <c r="Q7581" s="6"/>
      <c r="R7581" s="6"/>
      <c r="S7581" s="6"/>
      <c r="T7581" s="6"/>
      <c r="U7581" s="6"/>
      <c r="V7581" s="6"/>
    </row>
    <row r="7582" spans="1:22" ht="64.5" thickBot="1" x14ac:dyDescent="0.3">
      <c r="A7582" s="110" t="s">
        <v>629</v>
      </c>
      <c r="B7582" s="74">
        <v>2.97105</v>
      </c>
      <c r="J7582" s="6">
        <v>28</v>
      </c>
      <c r="K7582" s="6"/>
      <c r="L7582" s="6"/>
      <c r="M7582" s="6"/>
      <c r="N7582" s="6"/>
      <c r="O7582" s="6"/>
      <c r="P7582" s="6"/>
      <c r="Q7582" s="6"/>
      <c r="R7582" s="6"/>
      <c r="S7582" s="6"/>
      <c r="T7582" s="6"/>
      <c r="U7582" s="6"/>
      <c r="V7582" s="6"/>
    </row>
    <row r="7583" spans="1:22" ht="38.25" x14ac:dyDescent="0.25">
      <c r="A7583" s="109" t="s">
        <v>630</v>
      </c>
      <c r="B7583" s="78">
        <v>4.5431999999999997</v>
      </c>
      <c r="J7583" s="6">
        <v>29</v>
      </c>
      <c r="K7583" s="6"/>
      <c r="L7583" s="6"/>
      <c r="M7583" s="6"/>
      <c r="N7583" s="6"/>
      <c r="O7583" s="6"/>
      <c r="P7583" s="6"/>
      <c r="Q7583" s="6"/>
      <c r="R7583" s="6"/>
      <c r="S7583" s="6"/>
      <c r="T7583" s="6"/>
      <c r="U7583" s="6"/>
      <c r="V7583" s="6"/>
    </row>
    <row r="7584" spans="1:22" ht="15.75" thickBot="1" x14ac:dyDescent="0.3">
      <c r="A7584" s="65"/>
      <c r="J7584" s="6">
        <v>30</v>
      </c>
      <c r="K7584" s="6"/>
      <c r="L7584" s="6"/>
      <c r="M7584" s="6"/>
      <c r="N7584" s="6"/>
      <c r="O7584" s="6"/>
      <c r="P7584" s="6"/>
      <c r="Q7584" s="6"/>
      <c r="R7584" s="6"/>
      <c r="S7584" s="6"/>
      <c r="T7584" s="6"/>
      <c r="U7584" s="6"/>
      <c r="V7584" s="6"/>
    </row>
    <row r="7585" spans="1:46" x14ac:dyDescent="0.25">
      <c r="A7585" s="254" t="s">
        <v>631</v>
      </c>
      <c r="B7585" s="255"/>
      <c r="C7585" s="255"/>
      <c r="D7585" s="255"/>
      <c r="J7585" s="6">
        <v>31</v>
      </c>
      <c r="K7585" s="6"/>
      <c r="L7585" s="6"/>
      <c r="M7585" s="6"/>
      <c r="N7585" s="6"/>
      <c r="O7585" s="6"/>
      <c r="P7585" s="6"/>
      <c r="Q7585" s="6"/>
      <c r="R7585" s="6"/>
      <c r="S7585" s="6"/>
      <c r="T7585" s="6"/>
      <c r="U7585" s="6"/>
      <c r="V7585" s="6"/>
    </row>
    <row r="7586" spans="1:46" x14ac:dyDescent="0.25">
      <c r="A7586" s="262" t="s">
        <v>632</v>
      </c>
      <c r="B7586" s="263"/>
      <c r="C7586" s="263"/>
      <c r="D7586" s="263"/>
      <c r="J7586" s="6">
        <v>32</v>
      </c>
      <c r="K7586" s="6"/>
      <c r="L7586" s="6"/>
      <c r="M7586" s="6"/>
      <c r="N7586" s="6"/>
      <c r="O7586" s="6"/>
      <c r="P7586" s="6"/>
      <c r="Q7586" s="6"/>
      <c r="R7586" s="6"/>
      <c r="S7586" s="6"/>
      <c r="T7586" s="6"/>
      <c r="U7586" s="6"/>
      <c r="V7586" s="6"/>
    </row>
    <row r="7587" spans="1:46" ht="15.75" thickBot="1" x14ac:dyDescent="0.3">
      <c r="A7587" s="256" t="s">
        <v>633</v>
      </c>
      <c r="B7587" s="257"/>
      <c r="C7587" s="257"/>
      <c r="D7587" s="257"/>
      <c r="J7587" s="6">
        <v>33</v>
      </c>
      <c r="K7587" s="6"/>
      <c r="L7587" s="6"/>
      <c r="M7587" s="6"/>
      <c r="N7587" s="6"/>
      <c r="O7587" s="6"/>
      <c r="P7587" s="6"/>
      <c r="Q7587" s="6"/>
      <c r="R7587" s="6"/>
      <c r="S7587" s="6"/>
      <c r="T7587" s="6"/>
      <c r="U7587" s="6"/>
      <c r="V7587" s="6"/>
    </row>
    <row r="7588" spans="1:46" ht="27" thickBot="1" x14ac:dyDescent="0.3">
      <c r="A7588" s="98" t="s">
        <v>634</v>
      </c>
      <c r="B7588" s="83" t="s">
        <v>635</v>
      </c>
      <c r="C7588" s="83" t="s">
        <v>566</v>
      </c>
      <c r="D7588" s="85" t="s">
        <v>592</v>
      </c>
      <c r="K7588" s="121" t="s">
        <v>1123</v>
      </c>
      <c r="L7588" s="121" t="s">
        <v>1124</v>
      </c>
      <c r="M7588" s="121" t="str">
        <f>A7574</f>
        <v>Prueba del rango estudentizado de Tukey (HSD) para NF1m2</v>
      </c>
      <c r="N7588" s="120"/>
      <c r="S7588" s="122" t="str">
        <f>K7588</f>
        <v>Factor</v>
      </c>
      <c r="T7588" s="122" t="str">
        <f>L7588</f>
        <v>Nivel</v>
      </c>
      <c r="U7588" s="114"/>
      <c r="V7588" s="123"/>
      <c r="W7588" s="173"/>
      <c r="X7588" s="173"/>
      <c r="Y7588" s="173"/>
      <c r="Z7588" s="173"/>
      <c r="AA7588" s="173"/>
      <c r="AB7588" s="173"/>
      <c r="AC7588" s="173"/>
      <c r="AD7588" s="173"/>
      <c r="AE7588" s="173"/>
      <c r="AF7588" s="173"/>
      <c r="AG7588" s="173"/>
      <c r="AH7588" s="173"/>
      <c r="AI7588" s="173"/>
      <c r="AJ7588" s="173"/>
      <c r="AK7588" s="173"/>
      <c r="AL7588" s="173"/>
      <c r="AM7588" s="173"/>
      <c r="AN7588" s="173"/>
      <c r="AO7588" s="173"/>
      <c r="AP7588" s="173"/>
      <c r="AQ7588" s="173"/>
      <c r="AR7588" s="173"/>
      <c r="AS7588" s="173"/>
      <c r="AT7588" s="173"/>
    </row>
    <row r="7589" spans="1:46" ht="16.5" thickBot="1" x14ac:dyDescent="0.3">
      <c r="A7589" s="99" t="s">
        <v>592</v>
      </c>
      <c r="B7589" s="68">
        <v>27.626000000000001</v>
      </c>
      <c r="C7589" s="68">
        <v>16</v>
      </c>
      <c r="D7589" s="86" t="s">
        <v>45</v>
      </c>
      <c r="J7589" s="6"/>
      <c r="K7589" s="228" t="s">
        <v>1125</v>
      </c>
      <c r="L7589" s="124" t="str">
        <f>D7589</f>
        <v>Con</v>
      </c>
      <c r="M7589" s="125">
        <f>B7589</f>
        <v>27.626000000000001</v>
      </c>
      <c r="N7589" s="125" t="str">
        <f>A7589</f>
        <v>A</v>
      </c>
      <c r="S7589" s="230" t="str">
        <f>K7589</f>
        <v>Enmienda (A)</v>
      </c>
      <c r="T7589" s="126" t="str">
        <f>L7589</f>
        <v>Con</v>
      </c>
      <c r="U7589" s="127">
        <f>M7589</f>
        <v>27.626000000000001</v>
      </c>
      <c r="V7589" s="128" t="str">
        <f>N7589</f>
        <v>A</v>
      </c>
      <c r="W7589" s="161"/>
      <c r="X7589" s="161"/>
      <c r="Y7589" s="161"/>
      <c r="Z7589" s="161"/>
      <c r="AA7589" s="161"/>
      <c r="AB7589" s="161"/>
      <c r="AC7589" s="161"/>
      <c r="AD7589" s="161"/>
      <c r="AE7589" s="161"/>
      <c r="AF7589" s="161"/>
      <c r="AG7589" s="161"/>
      <c r="AH7589" s="161"/>
      <c r="AI7589" s="161"/>
      <c r="AJ7589" s="161"/>
      <c r="AK7589" s="161"/>
      <c r="AL7589" s="161"/>
      <c r="AM7589" s="161"/>
      <c r="AN7589" s="161"/>
      <c r="AO7589" s="161"/>
      <c r="AP7589" s="161"/>
      <c r="AQ7589" s="161"/>
      <c r="AR7589" s="161"/>
      <c r="AS7589" s="161"/>
      <c r="AT7589" s="161"/>
    </row>
    <row r="7590" spans="1:46" ht="16.5" thickBot="1" x14ac:dyDescent="0.3">
      <c r="A7590" s="99"/>
      <c r="B7590" s="68"/>
      <c r="C7590" s="68"/>
      <c r="D7590" s="86"/>
      <c r="J7590" s="6"/>
      <c r="K7590" s="229"/>
      <c r="L7590" s="124" t="str">
        <f>D7591</f>
        <v>Sin</v>
      </c>
      <c r="M7590" s="125">
        <f>B7591</f>
        <v>18.98</v>
      </c>
      <c r="N7590" s="125" t="str">
        <f>A7591</f>
        <v>B</v>
      </c>
      <c r="S7590" s="227"/>
      <c r="T7590" s="129" t="str">
        <f>L7590</f>
        <v>Sin</v>
      </c>
      <c r="U7590" s="130">
        <f>M7590</f>
        <v>18.98</v>
      </c>
      <c r="V7590" s="131" t="str">
        <f>N7590</f>
        <v>B</v>
      </c>
      <c r="W7590" s="161"/>
      <c r="X7590" s="161"/>
      <c r="Y7590" s="161"/>
      <c r="Z7590" s="161"/>
      <c r="AA7590" s="161"/>
      <c r="AB7590" s="161"/>
      <c r="AC7590" s="161"/>
      <c r="AD7590" s="161"/>
      <c r="AE7590" s="161"/>
      <c r="AF7590" s="161"/>
      <c r="AG7590" s="161"/>
      <c r="AH7590" s="161"/>
      <c r="AI7590" s="161"/>
      <c r="AJ7590" s="161"/>
      <c r="AK7590" s="161"/>
      <c r="AL7590" s="161"/>
      <c r="AM7590" s="161"/>
      <c r="AN7590" s="161"/>
      <c r="AO7590" s="161"/>
      <c r="AP7590" s="161"/>
      <c r="AQ7590" s="161"/>
      <c r="AR7590" s="161"/>
      <c r="AS7590" s="161"/>
      <c r="AT7590" s="161"/>
    </row>
    <row r="7591" spans="1:46" x14ac:dyDescent="0.25">
      <c r="A7591" s="100" t="s">
        <v>593</v>
      </c>
      <c r="B7591" s="77">
        <v>18.98</v>
      </c>
      <c r="C7591" s="77">
        <v>16</v>
      </c>
      <c r="D7591" s="87" t="s">
        <v>47</v>
      </c>
      <c r="J7591" s="6">
        <v>1</v>
      </c>
      <c r="K7591" s="6"/>
      <c r="L7591" s="6"/>
      <c r="M7591" s="6"/>
      <c r="N7591" s="6"/>
      <c r="O7591" s="6"/>
      <c r="P7591" s="6"/>
      <c r="Q7591" s="6"/>
      <c r="R7591" s="6"/>
      <c r="S7591" s="6"/>
      <c r="T7591" s="6"/>
      <c r="U7591" s="6"/>
      <c r="V7591" s="6"/>
      <c r="W7591" s="161"/>
      <c r="X7591" s="161"/>
      <c r="Y7591" s="161"/>
      <c r="Z7591" s="161"/>
      <c r="AA7591" s="161"/>
      <c r="AB7591" s="161"/>
      <c r="AC7591" s="161"/>
      <c r="AD7591" s="161"/>
      <c r="AE7591" s="161"/>
      <c r="AF7591" s="161"/>
      <c r="AG7591" s="161"/>
      <c r="AH7591" s="161"/>
      <c r="AI7591" s="161"/>
      <c r="AJ7591" s="161"/>
      <c r="AK7591" s="161"/>
      <c r="AL7591" s="161"/>
      <c r="AM7591" s="161"/>
      <c r="AN7591" s="161"/>
      <c r="AO7591" s="161"/>
      <c r="AP7591" s="161"/>
      <c r="AQ7591" s="161"/>
      <c r="AR7591" s="161"/>
      <c r="AS7591" s="161"/>
      <c r="AT7591" s="161"/>
    </row>
    <row r="7592" spans="1:46" x14ac:dyDescent="0.25">
      <c r="A7592" s="79"/>
      <c r="J7592" s="6">
        <v>2</v>
      </c>
      <c r="K7592" s="6"/>
      <c r="L7592" s="6"/>
      <c r="M7592" s="6"/>
      <c r="N7592" s="6"/>
      <c r="O7592" s="6"/>
      <c r="P7592" s="6"/>
      <c r="Q7592" s="6"/>
      <c r="R7592" s="6"/>
      <c r="S7592" s="6"/>
      <c r="T7592" s="6"/>
      <c r="U7592" s="6"/>
      <c r="V7592" s="6"/>
      <c r="W7592" s="161"/>
      <c r="X7592" s="161"/>
      <c r="Y7592" s="161"/>
      <c r="Z7592" s="161"/>
      <c r="AA7592" s="161"/>
      <c r="AB7592" s="161"/>
      <c r="AC7592" s="161"/>
      <c r="AD7592" s="161"/>
      <c r="AE7592" s="161"/>
      <c r="AF7592" s="161"/>
      <c r="AG7592" s="161"/>
      <c r="AH7592" s="161"/>
      <c r="AI7592" s="161"/>
      <c r="AJ7592" s="161"/>
      <c r="AK7592" s="161"/>
      <c r="AL7592" s="161"/>
      <c r="AM7592" s="161"/>
      <c r="AN7592" s="161"/>
      <c r="AO7592" s="161"/>
      <c r="AP7592" s="161"/>
      <c r="AQ7592" s="161"/>
      <c r="AR7592" s="161"/>
      <c r="AS7592" s="161"/>
      <c r="AT7592" s="161"/>
    </row>
    <row r="7593" spans="1:46" x14ac:dyDescent="0.25">
      <c r="A7593" s="79"/>
      <c r="J7593" s="6">
        <v>3</v>
      </c>
      <c r="K7593" s="6"/>
      <c r="L7593" s="6"/>
      <c r="M7593" s="6"/>
      <c r="N7593" s="6"/>
      <c r="O7593" s="6"/>
      <c r="P7593" s="6"/>
      <c r="Q7593" s="6"/>
      <c r="R7593" s="6"/>
      <c r="S7593" s="6"/>
      <c r="T7593" s="6"/>
      <c r="U7593" s="6"/>
      <c r="V7593" s="6"/>
      <c r="W7593" s="161"/>
      <c r="X7593" s="161"/>
      <c r="Y7593" s="161"/>
      <c r="Z7593" s="161"/>
      <c r="AA7593" s="161"/>
      <c r="AB7593" s="161"/>
      <c r="AC7593" s="161"/>
      <c r="AD7593" s="161"/>
      <c r="AE7593" s="161"/>
      <c r="AF7593" s="161"/>
      <c r="AG7593" s="161"/>
      <c r="AH7593" s="161"/>
      <c r="AI7593" s="161"/>
      <c r="AJ7593" s="161"/>
      <c r="AK7593" s="161"/>
      <c r="AL7593" s="161"/>
      <c r="AM7593" s="161"/>
      <c r="AN7593" s="161"/>
      <c r="AO7593" s="161"/>
      <c r="AP7593" s="161"/>
      <c r="AQ7593" s="161"/>
      <c r="AR7593" s="161"/>
      <c r="AS7593" s="161"/>
      <c r="AT7593" s="161"/>
    </row>
    <row r="7594" spans="1:46" x14ac:dyDescent="0.25">
      <c r="J7594" s="6">
        <v>4</v>
      </c>
      <c r="K7594" s="6"/>
      <c r="L7594" s="6"/>
      <c r="M7594" s="6"/>
      <c r="N7594" s="6"/>
      <c r="O7594" s="6"/>
      <c r="P7594" s="6"/>
      <c r="Q7594" s="6"/>
      <c r="R7594" s="6"/>
      <c r="S7594" s="6"/>
      <c r="T7594" s="6"/>
      <c r="U7594" s="6"/>
      <c r="V7594" s="6"/>
      <c r="W7594" s="161"/>
      <c r="X7594" s="161"/>
      <c r="Y7594" s="161"/>
      <c r="Z7594" s="161"/>
      <c r="AA7594" s="161"/>
      <c r="AB7594" s="161"/>
      <c r="AC7594" s="161"/>
      <c r="AD7594" s="161"/>
      <c r="AE7594" s="161"/>
      <c r="AF7594" s="161"/>
      <c r="AG7594" s="161"/>
      <c r="AH7594" s="161"/>
      <c r="AI7594" s="161"/>
      <c r="AJ7594" s="161"/>
      <c r="AK7594" s="161"/>
      <c r="AL7594" s="161"/>
      <c r="AM7594" s="161"/>
      <c r="AN7594" s="161"/>
      <c r="AO7594" s="161"/>
      <c r="AP7594" s="161"/>
      <c r="AQ7594" s="161"/>
      <c r="AR7594" s="161"/>
      <c r="AS7594" s="161"/>
      <c r="AT7594" s="161"/>
    </row>
    <row r="7595" spans="1:46" x14ac:dyDescent="0.25">
      <c r="A7595" s="80"/>
      <c r="J7595" s="6">
        <v>5</v>
      </c>
      <c r="K7595" s="6"/>
      <c r="L7595" s="6"/>
      <c r="M7595" s="6"/>
      <c r="N7595" s="6"/>
      <c r="O7595" s="6"/>
      <c r="P7595" s="6"/>
      <c r="Q7595" s="6"/>
      <c r="R7595" s="6"/>
      <c r="S7595" s="6"/>
      <c r="T7595" s="6"/>
      <c r="U7595" s="6"/>
      <c r="V7595" s="6"/>
      <c r="W7595" s="161"/>
      <c r="X7595" s="161"/>
      <c r="Y7595" s="161"/>
      <c r="Z7595" s="161"/>
      <c r="AA7595" s="161"/>
      <c r="AB7595" s="161"/>
      <c r="AC7595" s="161"/>
      <c r="AD7595" s="161"/>
      <c r="AE7595" s="161"/>
      <c r="AF7595" s="161"/>
      <c r="AG7595" s="161"/>
      <c r="AH7595" s="161"/>
      <c r="AI7595" s="161"/>
      <c r="AJ7595" s="161"/>
      <c r="AK7595" s="161"/>
      <c r="AL7595" s="161"/>
      <c r="AM7595" s="161"/>
      <c r="AN7595" s="161"/>
      <c r="AO7595" s="161"/>
      <c r="AP7595" s="161"/>
      <c r="AQ7595" s="161"/>
      <c r="AR7595" s="161"/>
      <c r="AS7595" s="161"/>
      <c r="AT7595" s="161"/>
    </row>
    <row r="7596" spans="1:46" ht="31.5" x14ac:dyDescent="0.25">
      <c r="A7596" s="64" t="s">
        <v>590</v>
      </c>
      <c r="J7596" s="6">
        <v>6</v>
      </c>
      <c r="K7596" s="6"/>
      <c r="L7596" s="6"/>
      <c r="M7596" s="6"/>
      <c r="N7596" s="6"/>
      <c r="O7596" s="6"/>
      <c r="P7596" s="6"/>
      <c r="Q7596" s="6"/>
      <c r="R7596" s="6"/>
      <c r="S7596" s="6"/>
      <c r="T7596" s="6"/>
      <c r="U7596" s="6"/>
      <c r="V7596" s="6"/>
      <c r="W7596" s="161"/>
      <c r="X7596" s="161"/>
      <c r="Y7596" s="161"/>
      <c r="Z7596" s="161"/>
      <c r="AA7596" s="161"/>
      <c r="AB7596" s="161"/>
      <c r="AC7596" s="161"/>
      <c r="AD7596" s="161"/>
      <c r="AE7596" s="161"/>
      <c r="AF7596" s="161"/>
      <c r="AG7596" s="161"/>
      <c r="AH7596" s="161"/>
      <c r="AI7596" s="161"/>
      <c r="AJ7596" s="161"/>
      <c r="AK7596" s="161"/>
      <c r="AL7596" s="161"/>
      <c r="AM7596" s="161"/>
      <c r="AN7596" s="161"/>
      <c r="AO7596" s="161"/>
      <c r="AP7596" s="161"/>
      <c r="AQ7596" s="161"/>
      <c r="AR7596" s="161"/>
      <c r="AS7596" s="161"/>
      <c r="AT7596" s="161"/>
    </row>
    <row r="7597" spans="1:46" x14ac:dyDescent="0.25">
      <c r="A7597" s="79"/>
      <c r="J7597" s="6">
        <v>7</v>
      </c>
      <c r="K7597" s="6"/>
      <c r="L7597" s="6"/>
      <c r="M7597" s="6"/>
      <c r="N7597" s="6"/>
      <c r="O7597" s="6"/>
      <c r="P7597" s="6"/>
      <c r="Q7597" s="6"/>
      <c r="R7597" s="6"/>
      <c r="S7597" s="6"/>
      <c r="T7597" s="6"/>
      <c r="U7597" s="6"/>
      <c r="V7597" s="6"/>
    </row>
    <row r="7598" spans="1:46" ht="25.5" x14ac:dyDescent="0.25">
      <c r="A7598" s="81" t="s">
        <v>595</v>
      </c>
      <c r="J7598" s="6">
        <v>8</v>
      </c>
      <c r="K7598" s="6"/>
      <c r="L7598" s="6"/>
      <c r="M7598" s="6"/>
      <c r="N7598" s="6"/>
      <c r="O7598" s="6"/>
      <c r="P7598" s="6"/>
      <c r="Q7598" s="6"/>
      <c r="R7598" s="6"/>
      <c r="S7598" s="6"/>
      <c r="T7598" s="6"/>
      <c r="U7598" s="6"/>
      <c r="V7598" s="6"/>
    </row>
    <row r="7599" spans="1:46" x14ac:dyDescent="0.25">
      <c r="A7599" s="81"/>
      <c r="J7599" s="6">
        <v>9</v>
      </c>
      <c r="K7599" s="6"/>
      <c r="L7599" s="6"/>
      <c r="M7599" s="6"/>
      <c r="N7599" s="6"/>
      <c r="O7599" s="6"/>
      <c r="P7599" s="6"/>
      <c r="Q7599" s="6"/>
      <c r="R7599" s="6"/>
      <c r="S7599" s="6"/>
      <c r="T7599" s="6"/>
      <c r="U7599" s="6"/>
      <c r="V7599" s="6"/>
      <c r="W7599" s="6"/>
    </row>
    <row r="7600" spans="1:46" x14ac:dyDescent="0.25">
      <c r="A7600" s="65"/>
      <c r="J7600" s="6">
        <v>10</v>
      </c>
      <c r="K7600" s="6"/>
      <c r="L7600" s="6"/>
      <c r="M7600" s="6"/>
      <c r="N7600" s="6"/>
      <c r="O7600" s="6"/>
      <c r="P7600" s="6"/>
      <c r="Q7600" s="6"/>
      <c r="R7600" s="6"/>
      <c r="S7600" s="6"/>
      <c r="T7600" s="6"/>
      <c r="U7600" s="6"/>
      <c r="V7600" s="6"/>
      <c r="W7600" s="6"/>
    </row>
    <row r="7601" spans="1:23" x14ac:dyDescent="0.25">
      <c r="A7601" s="65"/>
      <c r="J7601" s="6">
        <v>11</v>
      </c>
      <c r="K7601" s="6"/>
      <c r="L7601" s="6"/>
      <c r="M7601" s="6"/>
      <c r="N7601" s="6"/>
      <c r="O7601" s="6"/>
      <c r="P7601" s="6"/>
      <c r="Q7601" s="6"/>
      <c r="R7601" s="6"/>
      <c r="S7601" s="6"/>
      <c r="T7601" s="6"/>
      <c r="U7601" s="6"/>
      <c r="V7601" s="6"/>
      <c r="W7601" s="6"/>
    </row>
    <row r="7602" spans="1:23" x14ac:dyDescent="0.25">
      <c r="A7602" s="79"/>
      <c r="J7602" s="6">
        <v>12</v>
      </c>
      <c r="K7602" s="6"/>
      <c r="L7602" s="6"/>
      <c r="M7602" s="6"/>
      <c r="N7602" s="6"/>
      <c r="O7602" s="6"/>
      <c r="P7602" s="6"/>
      <c r="Q7602" s="6"/>
      <c r="R7602" s="6"/>
      <c r="S7602" s="6"/>
      <c r="T7602" s="6"/>
      <c r="U7602" s="6"/>
      <c r="V7602" s="6"/>
    </row>
    <row r="7603" spans="1:23" x14ac:dyDescent="0.25">
      <c r="A7603" s="79"/>
      <c r="J7603" s="6">
        <v>13</v>
      </c>
      <c r="K7603" s="6"/>
      <c r="L7603" s="6"/>
      <c r="M7603" s="6"/>
      <c r="N7603" s="6"/>
      <c r="O7603" s="6"/>
      <c r="P7603" s="6"/>
      <c r="Q7603" s="6"/>
      <c r="R7603" s="6"/>
      <c r="S7603" s="6"/>
      <c r="T7603" s="6"/>
      <c r="U7603" s="6"/>
      <c r="V7603" s="6"/>
    </row>
    <row r="7604" spans="1:23" x14ac:dyDescent="0.25">
      <c r="J7604" s="6">
        <v>14</v>
      </c>
      <c r="K7604" s="6"/>
      <c r="L7604" s="6"/>
      <c r="M7604" s="6"/>
      <c r="N7604" s="6"/>
      <c r="O7604" s="6"/>
      <c r="P7604" s="6"/>
      <c r="Q7604" s="6"/>
      <c r="R7604" s="6"/>
      <c r="S7604" s="6"/>
      <c r="T7604" s="6"/>
      <c r="U7604" s="6"/>
      <c r="V7604" s="6"/>
    </row>
    <row r="7605" spans="1:23" x14ac:dyDescent="0.25">
      <c r="A7605" s="80"/>
      <c r="J7605" s="6">
        <v>15</v>
      </c>
      <c r="K7605" s="6"/>
      <c r="L7605" s="6"/>
      <c r="M7605" s="6"/>
      <c r="N7605" s="6"/>
      <c r="O7605" s="6"/>
      <c r="P7605" s="6"/>
      <c r="Q7605" s="6"/>
      <c r="R7605" s="6"/>
      <c r="S7605" s="6"/>
      <c r="T7605" s="6"/>
      <c r="U7605" s="6"/>
      <c r="V7605" s="6"/>
    </row>
    <row r="7606" spans="1:23" ht="31.5" x14ac:dyDescent="0.25">
      <c r="A7606" s="64" t="s">
        <v>590</v>
      </c>
      <c r="J7606" s="6">
        <v>16</v>
      </c>
      <c r="K7606" s="6"/>
      <c r="L7606" s="6"/>
      <c r="M7606" s="6"/>
      <c r="N7606" s="6"/>
      <c r="O7606" s="6"/>
      <c r="P7606" s="6"/>
      <c r="Q7606" s="6"/>
      <c r="R7606" s="6"/>
      <c r="S7606" s="6"/>
      <c r="T7606" s="6"/>
      <c r="U7606" s="6"/>
      <c r="V7606" s="6"/>
    </row>
    <row r="7607" spans="1:23" x14ac:dyDescent="0.25">
      <c r="A7607" s="79"/>
      <c r="J7607" s="6">
        <v>17</v>
      </c>
      <c r="K7607" s="6"/>
      <c r="L7607" s="6"/>
      <c r="M7607" s="6"/>
      <c r="N7607" s="6"/>
      <c r="O7607" s="6"/>
      <c r="P7607" s="6"/>
      <c r="Q7607" s="6"/>
      <c r="R7607" s="6"/>
      <c r="S7607" s="6"/>
      <c r="T7607" s="6"/>
      <c r="U7607" s="6"/>
      <c r="V7607" s="6"/>
    </row>
    <row r="7608" spans="1:23" ht="25.5" x14ac:dyDescent="0.25">
      <c r="A7608" s="81" t="s">
        <v>595</v>
      </c>
      <c r="J7608" s="6">
        <v>18</v>
      </c>
      <c r="K7608" s="6"/>
      <c r="L7608" s="6"/>
      <c r="M7608" s="6"/>
      <c r="N7608" s="6"/>
      <c r="O7608" s="6"/>
      <c r="P7608" s="6"/>
      <c r="Q7608" s="6"/>
      <c r="R7608" s="6"/>
      <c r="S7608" s="6"/>
      <c r="T7608" s="6"/>
      <c r="U7608" s="6"/>
      <c r="V7608" s="6"/>
    </row>
    <row r="7609" spans="1:23" x14ac:dyDescent="0.25">
      <c r="A7609" s="81"/>
      <c r="J7609" s="6">
        <v>19</v>
      </c>
      <c r="K7609" s="6"/>
      <c r="L7609" s="6"/>
      <c r="M7609" s="6"/>
      <c r="N7609" s="6"/>
      <c r="O7609" s="6"/>
      <c r="P7609" s="6"/>
      <c r="Q7609" s="6"/>
      <c r="R7609" s="6"/>
      <c r="S7609" s="6"/>
      <c r="T7609" s="6"/>
      <c r="U7609" s="6"/>
      <c r="V7609" s="6"/>
    </row>
    <row r="7610" spans="1:23" ht="89.25" x14ac:dyDescent="0.25">
      <c r="A7610" s="81" t="s">
        <v>1012</v>
      </c>
      <c r="J7610" s="6">
        <v>20</v>
      </c>
      <c r="K7610" s="6"/>
      <c r="L7610" s="6"/>
      <c r="M7610" s="6"/>
      <c r="N7610" s="6"/>
      <c r="O7610" s="6"/>
      <c r="P7610" s="6"/>
      <c r="Q7610" s="6"/>
      <c r="R7610" s="6"/>
      <c r="S7610" s="6"/>
      <c r="T7610" s="6"/>
      <c r="U7610" s="6"/>
      <c r="V7610" s="6"/>
    </row>
    <row r="7611" spans="1:23" x14ac:dyDescent="0.25">
      <c r="A7611" s="65"/>
      <c r="J7611" s="6">
        <v>21</v>
      </c>
      <c r="K7611" s="6"/>
      <c r="L7611" s="6"/>
      <c r="M7611" s="6"/>
      <c r="N7611" s="6"/>
      <c r="O7611" s="6"/>
      <c r="P7611" s="6"/>
      <c r="Q7611" s="6"/>
      <c r="R7611" s="6"/>
      <c r="S7611" s="6"/>
      <c r="T7611" s="6"/>
      <c r="U7611" s="6"/>
      <c r="V7611" s="6"/>
    </row>
    <row r="7612" spans="1:23" x14ac:dyDescent="0.25">
      <c r="A7612" s="65"/>
      <c r="J7612" s="6">
        <v>22</v>
      </c>
      <c r="K7612" s="6"/>
      <c r="L7612" s="6"/>
      <c r="M7612" s="6"/>
      <c r="N7612" s="6"/>
      <c r="O7612" s="6"/>
      <c r="P7612" s="6"/>
      <c r="Q7612" s="6"/>
      <c r="R7612" s="6"/>
      <c r="S7612" s="6"/>
      <c r="T7612" s="6"/>
      <c r="U7612" s="6"/>
      <c r="V7612" s="6"/>
    </row>
    <row r="7613" spans="1:23" ht="140.25" x14ac:dyDescent="0.25">
      <c r="A7613" s="96" t="s">
        <v>624</v>
      </c>
      <c r="B7613" s="97" t="s">
        <v>625</v>
      </c>
      <c r="J7613" s="6">
        <v>23</v>
      </c>
      <c r="K7613" s="6"/>
      <c r="L7613" s="6"/>
      <c r="M7613" s="6"/>
      <c r="N7613" s="6"/>
      <c r="O7613" s="6"/>
      <c r="P7613" s="6"/>
      <c r="Q7613" s="6"/>
      <c r="R7613" s="6"/>
      <c r="S7613" s="6"/>
      <c r="T7613" s="6"/>
      <c r="U7613" s="6"/>
      <c r="V7613" s="6"/>
    </row>
    <row r="7614" spans="1:23" ht="15.75" thickBot="1" x14ac:dyDescent="0.3">
      <c r="A7614" s="65"/>
      <c r="J7614" s="6">
        <v>24</v>
      </c>
      <c r="K7614" s="6"/>
      <c r="L7614" s="6"/>
      <c r="M7614" s="6"/>
      <c r="N7614" s="6"/>
      <c r="O7614" s="6"/>
      <c r="P7614" s="6"/>
      <c r="Q7614" s="6"/>
      <c r="R7614" s="6"/>
      <c r="S7614" s="6"/>
      <c r="T7614" s="6"/>
      <c r="U7614" s="6"/>
      <c r="V7614" s="6"/>
    </row>
    <row r="7615" spans="1:23" ht="15.75" thickBot="1" x14ac:dyDescent="0.3">
      <c r="A7615" s="88" t="s">
        <v>626</v>
      </c>
      <c r="B7615" s="89">
        <v>0.05</v>
      </c>
      <c r="J7615" s="6">
        <v>25</v>
      </c>
      <c r="K7615" s="6"/>
      <c r="L7615" s="6"/>
      <c r="M7615" s="6"/>
      <c r="N7615" s="6"/>
      <c r="O7615" s="6"/>
      <c r="P7615" s="6"/>
      <c r="Q7615" s="6"/>
      <c r="R7615" s="6"/>
      <c r="S7615" s="6"/>
      <c r="T7615" s="6"/>
      <c r="U7615" s="6"/>
      <c r="V7615" s="6"/>
    </row>
    <row r="7616" spans="1:23" ht="39" thickBot="1" x14ac:dyDescent="0.3">
      <c r="A7616" s="110" t="s">
        <v>627</v>
      </c>
      <c r="B7616" s="74">
        <v>18</v>
      </c>
      <c r="J7616" s="6">
        <v>26</v>
      </c>
      <c r="K7616" s="6"/>
      <c r="L7616" s="6"/>
      <c r="M7616" s="6"/>
      <c r="N7616" s="6"/>
      <c r="O7616" s="6"/>
      <c r="P7616" s="6"/>
      <c r="Q7616" s="6"/>
      <c r="R7616" s="6"/>
      <c r="S7616" s="6"/>
      <c r="T7616" s="6"/>
      <c r="U7616" s="6"/>
      <c r="V7616" s="6"/>
      <c r="W7616" s="6"/>
    </row>
    <row r="7617" spans="1:23" ht="39" thickBot="1" x14ac:dyDescent="0.3">
      <c r="A7617" s="110" t="s">
        <v>628</v>
      </c>
      <c r="B7617" s="74">
        <v>47.245089999999998</v>
      </c>
      <c r="J7617" s="6">
        <v>27</v>
      </c>
      <c r="K7617" s="6"/>
      <c r="L7617" s="6"/>
      <c r="M7617" s="6"/>
      <c r="N7617" s="6"/>
      <c r="O7617" s="6"/>
      <c r="P7617" s="6"/>
      <c r="Q7617" s="6"/>
      <c r="R7617" s="6"/>
      <c r="S7617" s="6"/>
      <c r="T7617" s="6"/>
      <c r="U7617" s="6"/>
      <c r="V7617" s="6"/>
      <c r="W7617" s="6"/>
    </row>
    <row r="7618" spans="1:23" ht="64.5" thickBot="1" x14ac:dyDescent="0.3">
      <c r="A7618" s="110" t="s">
        <v>629</v>
      </c>
      <c r="B7618" s="74">
        <v>2.97105</v>
      </c>
      <c r="J7618" s="6">
        <v>28</v>
      </c>
      <c r="K7618" s="6"/>
      <c r="L7618" s="6"/>
      <c r="M7618" s="6"/>
      <c r="N7618" s="6"/>
      <c r="O7618" s="6"/>
      <c r="P7618" s="6"/>
      <c r="Q7618" s="6"/>
      <c r="R7618" s="6"/>
      <c r="S7618" s="6"/>
      <c r="T7618" s="6"/>
      <c r="U7618" s="6"/>
      <c r="V7618" s="6"/>
      <c r="W7618" s="6"/>
    </row>
    <row r="7619" spans="1:23" ht="38.25" x14ac:dyDescent="0.25">
      <c r="A7619" s="109" t="s">
        <v>630</v>
      </c>
      <c r="B7619" s="78">
        <v>5.1054000000000004</v>
      </c>
      <c r="J7619" s="6">
        <v>29</v>
      </c>
      <c r="K7619" s="6"/>
      <c r="L7619" s="6"/>
      <c r="M7619" s="6"/>
      <c r="N7619" s="6"/>
      <c r="O7619" s="6"/>
      <c r="P7619" s="6"/>
      <c r="Q7619" s="6"/>
      <c r="R7619" s="6"/>
      <c r="S7619" s="6"/>
      <c r="T7619" s="6"/>
      <c r="U7619" s="6"/>
      <c r="V7619" s="6"/>
      <c r="W7619" s="6"/>
    </row>
    <row r="7620" spans="1:23" ht="15.75" thickBot="1" x14ac:dyDescent="0.3">
      <c r="A7620" s="65"/>
      <c r="J7620" s="6">
        <v>30</v>
      </c>
      <c r="K7620" s="6"/>
      <c r="L7620" s="6"/>
      <c r="M7620" s="6"/>
      <c r="N7620" s="6"/>
      <c r="O7620" s="6"/>
      <c r="P7620" s="6"/>
      <c r="Q7620" s="6"/>
      <c r="R7620" s="6"/>
      <c r="S7620" s="6"/>
      <c r="T7620" s="6"/>
      <c r="U7620" s="6"/>
      <c r="V7620" s="6"/>
      <c r="W7620" s="6"/>
    </row>
    <row r="7621" spans="1:23" x14ac:dyDescent="0.25">
      <c r="A7621" s="254" t="s">
        <v>631</v>
      </c>
      <c r="B7621" s="255"/>
      <c r="C7621" s="255"/>
      <c r="D7621" s="255"/>
      <c r="J7621" s="6">
        <v>31</v>
      </c>
      <c r="K7621" s="6"/>
      <c r="L7621" s="6"/>
      <c r="M7621" s="6"/>
      <c r="N7621" s="6"/>
      <c r="O7621" s="6"/>
      <c r="P7621" s="6"/>
      <c r="Q7621" s="6"/>
      <c r="R7621" s="6"/>
      <c r="S7621" s="6"/>
      <c r="T7621" s="6"/>
      <c r="U7621" s="6"/>
      <c r="V7621" s="6"/>
      <c r="W7621" s="6"/>
    </row>
    <row r="7622" spans="1:23" x14ac:dyDescent="0.25">
      <c r="A7622" s="262" t="s">
        <v>632</v>
      </c>
      <c r="B7622" s="263"/>
      <c r="C7622" s="263"/>
      <c r="D7622" s="263"/>
      <c r="J7622" s="6">
        <v>32</v>
      </c>
      <c r="K7622" s="6"/>
      <c r="L7622" s="6"/>
      <c r="M7622" s="6"/>
      <c r="N7622" s="6"/>
      <c r="O7622" s="6"/>
      <c r="P7622" s="6"/>
      <c r="Q7622" s="6"/>
      <c r="R7622" s="6"/>
      <c r="S7622" s="6"/>
      <c r="T7622" s="6"/>
      <c r="U7622" s="6"/>
      <c r="V7622" s="6"/>
      <c r="W7622" s="6"/>
    </row>
    <row r="7623" spans="1:23" ht="15.75" thickBot="1" x14ac:dyDescent="0.3">
      <c r="A7623" s="256" t="s">
        <v>633</v>
      </c>
      <c r="B7623" s="257"/>
      <c r="C7623" s="257"/>
      <c r="D7623" s="257"/>
      <c r="J7623" s="6">
        <v>33</v>
      </c>
      <c r="K7623" s="6"/>
      <c r="L7623" s="6"/>
      <c r="M7623" s="6"/>
      <c r="N7623" s="6"/>
      <c r="O7623" s="6"/>
      <c r="P7623" s="6"/>
      <c r="Q7623" s="6"/>
      <c r="R7623" s="6"/>
      <c r="S7623" s="6"/>
      <c r="T7623" s="6"/>
      <c r="U7623" s="6"/>
      <c r="V7623" s="6"/>
      <c r="W7623" s="6"/>
    </row>
    <row r="7624" spans="1:23" ht="27" thickBot="1" x14ac:dyDescent="0.3">
      <c r="A7624" s="98" t="s">
        <v>634</v>
      </c>
      <c r="B7624" s="83" t="s">
        <v>635</v>
      </c>
      <c r="C7624" s="83" t="s">
        <v>566</v>
      </c>
      <c r="D7624" s="85" t="s">
        <v>592</v>
      </c>
      <c r="K7624" s="121" t="s">
        <v>1123</v>
      </c>
      <c r="L7624" s="121" t="s">
        <v>1124</v>
      </c>
      <c r="M7624" s="121" t="str">
        <f>A7610</f>
        <v>Prueba del rango estudentizado de Tukey (HSD) para NF2m2</v>
      </c>
      <c r="N7624" s="120"/>
      <c r="S7624" s="122" t="str">
        <f>K7624</f>
        <v>Factor</v>
      </c>
      <c r="T7624" s="122" t="str">
        <f>L7624</f>
        <v>Nivel</v>
      </c>
      <c r="U7624" s="114"/>
      <c r="V7624" s="123"/>
      <c r="W7624" s="6"/>
    </row>
    <row r="7625" spans="1:23" ht="16.5" thickBot="1" x14ac:dyDescent="0.3">
      <c r="A7625" s="99" t="s">
        <v>592</v>
      </c>
      <c r="B7625" s="68">
        <v>27.146999999999998</v>
      </c>
      <c r="C7625" s="68">
        <v>16</v>
      </c>
      <c r="D7625" s="86" t="s">
        <v>45</v>
      </c>
      <c r="J7625" s="6"/>
      <c r="K7625" s="228" t="s">
        <v>1125</v>
      </c>
      <c r="L7625" s="124" t="str">
        <f>D7625</f>
        <v>Con</v>
      </c>
      <c r="M7625" s="125">
        <f>B7625</f>
        <v>27.146999999999998</v>
      </c>
      <c r="N7625" s="125" t="str">
        <f>A7625</f>
        <v>A</v>
      </c>
      <c r="S7625" s="230" t="str">
        <f>K7625</f>
        <v>Enmienda (A)</v>
      </c>
      <c r="T7625" s="126" t="str">
        <f>L7625</f>
        <v>Con</v>
      </c>
      <c r="U7625" s="127">
        <f>M7625</f>
        <v>27.146999999999998</v>
      </c>
      <c r="V7625" s="128" t="str">
        <f>N7625</f>
        <v>A</v>
      </c>
      <c r="W7625" s="6"/>
    </row>
    <row r="7626" spans="1:23" ht="16.5" thickBot="1" x14ac:dyDescent="0.3">
      <c r="A7626" s="99" t="s">
        <v>592</v>
      </c>
      <c r="B7626" s="68"/>
      <c r="C7626" s="68"/>
      <c r="D7626" s="86"/>
      <c r="J7626" s="6"/>
      <c r="K7626" s="229"/>
      <c r="L7626" s="124" t="str">
        <f>D7627</f>
        <v>Sin</v>
      </c>
      <c r="M7626" s="125">
        <f>B7627</f>
        <v>24.542000000000002</v>
      </c>
      <c r="N7626" s="125" t="str">
        <f>A7627</f>
        <v>A</v>
      </c>
      <c r="S7626" s="227"/>
      <c r="T7626" s="129" t="str">
        <f>L7626</f>
        <v>Sin</v>
      </c>
      <c r="U7626" s="130">
        <f>M7626</f>
        <v>24.542000000000002</v>
      </c>
      <c r="V7626" s="131" t="str">
        <f>N7626</f>
        <v>A</v>
      </c>
      <c r="W7626" s="6"/>
    </row>
    <row r="7627" spans="1:23" x14ac:dyDescent="0.25">
      <c r="A7627" s="100" t="s">
        <v>592</v>
      </c>
      <c r="B7627" s="77">
        <v>24.542000000000002</v>
      </c>
      <c r="C7627" s="77">
        <v>16</v>
      </c>
      <c r="D7627" s="87" t="s">
        <v>47</v>
      </c>
      <c r="J7627" s="6">
        <v>1</v>
      </c>
      <c r="K7627" s="6"/>
      <c r="L7627" s="6"/>
      <c r="M7627" s="6"/>
      <c r="N7627" s="6"/>
      <c r="O7627" s="6"/>
      <c r="P7627" s="6"/>
      <c r="Q7627" s="6"/>
      <c r="R7627" s="6"/>
      <c r="S7627" s="6"/>
      <c r="T7627" s="6"/>
      <c r="U7627" s="6"/>
      <c r="V7627" s="6"/>
      <c r="W7627" s="6"/>
    </row>
    <row r="7628" spans="1:23" x14ac:dyDescent="0.25">
      <c r="A7628" s="79"/>
      <c r="J7628" s="6">
        <v>2</v>
      </c>
      <c r="K7628" s="6"/>
      <c r="L7628" s="6"/>
      <c r="M7628" s="6"/>
      <c r="N7628" s="6"/>
      <c r="O7628" s="6"/>
      <c r="P7628" s="6"/>
      <c r="Q7628" s="6"/>
      <c r="R7628" s="6"/>
      <c r="S7628" s="6"/>
      <c r="T7628" s="6"/>
      <c r="U7628" s="6"/>
      <c r="V7628" s="6"/>
      <c r="W7628" s="6"/>
    </row>
    <row r="7629" spans="1:23" x14ac:dyDescent="0.25">
      <c r="A7629" s="79"/>
      <c r="J7629" s="6">
        <v>3</v>
      </c>
      <c r="K7629" s="6"/>
      <c r="L7629" s="6"/>
      <c r="M7629" s="6"/>
      <c r="N7629" s="6"/>
      <c r="O7629" s="6"/>
      <c r="P7629" s="6"/>
      <c r="Q7629" s="6"/>
      <c r="R7629" s="6"/>
      <c r="S7629" s="6"/>
      <c r="T7629" s="6"/>
      <c r="U7629" s="6"/>
      <c r="V7629" s="6"/>
      <c r="W7629" s="6"/>
    </row>
    <row r="7630" spans="1:23" x14ac:dyDescent="0.25">
      <c r="J7630" s="6">
        <v>4</v>
      </c>
      <c r="K7630" s="6"/>
      <c r="L7630" s="6"/>
      <c r="M7630" s="6"/>
      <c r="N7630" s="6"/>
      <c r="O7630" s="6"/>
      <c r="P7630" s="6"/>
      <c r="Q7630" s="6"/>
      <c r="R7630" s="6"/>
      <c r="S7630" s="6"/>
      <c r="T7630" s="6"/>
      <c r="U7630" s="6"/>
      <c r="V7630" s="6"/>
      <c r="W7630" s="6"/>
    </row>
    <row r="7631" spans="1:23" x14ac:dyDescent="0.25">
      <c r="A7631" s="80"/>
      <c r="J7631" s="6">
        <v>5</v>
      </c>
      <c r="K7631" s="6"/>
      <c r="L7631" s="6"/>
      <c r="M7631" s="6"/>
      <c r="N7631" s="6"/>
      <c r="O7631" s="6"/>
      <c r="P7631" s="6"/>
      <c r="Q7631" s="6"/>
      <c r="R7631" s="6"/>
      <c r="S7631" s="6"/>
      <c r="T7631" s="6"/>
      <c r="U7631" s="6"/>
      <c r="V7631" s="6"/>
    </row>
    <row r="7632" spans="1:23" ht="31.5" x14ac:dyDescent="0.25">
      <c r="A7632" s="64" t="s">
        <v>590</v>
      </c>
      <c r="J7632" s="6">
        <v>6</v>
      </c>
      <c r="K7632" s="6"/>
      <c r="L7632" s="6"/>
      <c r="M7632" s="6"/>
      <c r="N7632" s="6"/>
      <c r="O7632" s="6"/>
      <c r="P7632" s="6"/>
      <c r="Q7632" s="6"/>
      <c r="R7632" s="6"/>
      <c r="S7632" s="6"/>
      <c r="T7632" s="6"/>
      <c r="U7632" s="6"/>
      <c r="V7632" s="6"/>
    </row>
    <row r="7633" spans="1:22" x14ac:dyDescent="0.25">
      <c r="A7633" s="79"/>
      <c r="J7633" s="6">
        <v>7</v>
      </c>
      <c r="K7633" s="6"/>
      <c r="L7633" s="6"/>
      <c r="M7633" s="6"/>
      <c r="N7633" s="6"/>
      <c r="O7633" s="6"/>
      <c r="P7633" s="6"/>
      <c r="Q7633" s="6"/>
      <c r="R7633" s="6"/>
      <c r="S7633" s="6"/>
      <c r="T7633" s="6"/>
      <c r="U7633" s="6"/>
      <c r="V7633" s="6"/>
    </row>
    <row r="7634" spans="1:22" ht="25.5" x14ac:dyDescent="0.25">
      <c r="A7634" s="81" t="s">
        <v>595</v>
      </c>
      <c r="J7634" s="6">
        <v>8</v>
      </c>
      <c r="K7634" s="6"/>
      <c r="L7634" s="6"/>
      <c r="M7634" s="6"/>
      <c r="N7634" s="6"/>
      <c r="O7634" s="6"/>
      <c r="P7634" s="6"/>
      <c r="Q7634" s="6"/>
      <c r="R7634" s="6"/>
      <c r="S7634" s="6"/>
      <c r="T7634" s="6"/>
      <c r="U7634" s="6"/>
      <c r="V7634" s="6"/>
    </row>
    <row r="7635" spans="1:22" x14ac:dyDescent="0.25">
      <c r="A7635" s="81"/>
      <c r="J7635" s="6">
        <v>9</v>
      </c>
      <c r="K7635" s="6"/>
      <c r="L7635" s="6"/>
      <c r="M7635" s="6"/>
      <c r="N7635" s="6"/>
      <c r="O7635" s="6"/>
      <c r="P7635" s="6"/>
      <c r="Q7635" s="6"/>
      <c r="R7635" s="6"/>
      <c r="S7635" s="6"/>
      <c r="T7635" s="6"/>
      <c r="U7635" s="6"/>
      <c r="V7635" s="6"/>
    </row>
    <row r="7636" spans="1:22" x14ac:dyDescent="0.25">
      <c r="A7636" s="65"/>
      <c r="J7636" s="6">
        <v>10</v>
      </c>
      <c r="K7636" s="6"/>
      <c r="L7636" s="6"/>
      <c r="M7636" s="6"/>
      <c r="N7636" s="6"/>
      <c r="O7636" s="6"/>
      <c r="P7636" s="6"/>
      <c r="Q7636" s="6"/>
      <c r="R7636" s="6"/>
      <c r="S7636" s="6"/>
      <c r="T7636" s="6"/>
      <c r="U7636" s="6"/>
      <c r="V7636" s="6"/>
    </row>
    <row r="7637" spans="1:22" x14ac:dyDescent="0.25">
      <c r="A7637" s="65"/>
      <c r="J7637" s="6">
        <v>11</v>
      </c>
      <c r="K7637" s="6"/>
      <c r="L7637" s="6"/>
      <c r="M7637" s="6"/>
      <c r="N7637" s="6"/>
      <c r="O7637" s="6"/>
      <c r="P7637" s="6"/>
      <c r="Q7637" s="6"/>
      <c r="R7637" s="6"/>
      <c r="S7637" s="6"/>
      <c r="T7637" s="6"/>
      <c r="U7637" s="6"/>
      <c r="V7637" s="6"/>
    </row>
    <row r="7638" spans="1:22" x14ac:dyDescent="0.25">
      <c r="A7638" s="79"/>
      <c r="J7638" s="6">
        <v>12</v>
      </c>
      <c r="K7638" s="6"/>
      <c r="L7638" s="6"/>
      <c r="M7638" s="6"/>
      <c r="N7638" s="6"/>
      <c r="O7638" s="6"/>
      <c r="P7638" s="6"/>
      <c r="Q7638" s="6"/>
      <c r="R7638" s="6"/>
      <c r="S7638" s="6"/>
      <c r="T7638" s="6"/>
      <c r="U7638" s="6"/>
      <c r="V7638" s="6"/>
    </row>
    <row r="7639" spans="1:22" x14ac:dyDescent="0.25">
      <c r="A7639" s="79"/>
      <c r="J7639" s="6">
        <v>13</v>
      </c>
      <c r="K7639" s="6"/>
      <c r="L7639" s="6"/>
      <c r="M7639" s="6"/>
      <c r="N7639" s="6"/>
      <c r="O7639" s="6"/>
      <c r="P7639" s="6"/>
      <c r="Q7639" s="6"/>
      <c r="R7639" s="6"/>
      <c r="S7639" s="6"/>
      <c r="T7639" s="6"/>
      <c r="U7639" s="6"/>
      <c r="V7639" s="6"/>
    </row>
    <row r="7640" spans="1:22" x14ac:dyDescent="0.25">
      <c r="J7640" s="6">
        <v>14</v>
      </c>
      <c r="K7640" s="6"/>
      <c r="L7640" s="6"/>
      <c r="M7640" s="6"/>
      <c r="N7640" s="6"/>
      <c r="O7640" s="6"/>
      <c r="P7640" s="6"/>
      <c r="Q7640" s="6"/>
      <c r="R7640" s="6"/>
      <c r="S7640" s="6"/>
      <c r="T7640" s="6"/>
      <c r="U7640" s="6"/>
      <c r="V7640" s="6"/>
    </row>
    <row r="7641" spans="1:22" x14ac:dyDescent="0.25">
      <c r="A7641" s="80"/>
      <c r="J7641" s="6">
        <v>15</v>
      </c>
      <c r="K7641" s="6"/>
      <c r="L7641" s="6"/>
      <c r="M7641" s="6"/>
      <c r="N7641" s="6"/>
      <c r="O7641" s="6"/>
      <c r="P7641" s="6"/>
      <c r="Q7641" s="6"/>
      <c r="R7641" s="6"/>
      <c r="S7641" s="6"/>
      <c r="T7641" s="6"/>
      <c r="U7641" s="6"/>
      <c r="V7641" s="6"/>
    </row>
    <row r="7642" spans="1:22" ht="31.5" x14ac:dyDescent="0.25">
      <c r="A7642" s="64" t="s">
        <v>590</v>
      </c>
      <c r="J7642" s="6">
        <v>16</v>
      </c>
      <c r="K7642" s="6"/>
      <c r="L7642" s="6"/>
      <c r="M7642" s="6"/>
      <c r="N7642" s="6"/>
      <c r="O7642" s="6"/>
      <c r="P7642" s="6"/>
      <c r="Q7642" s="6"/>
      <c r="R7642" s="6"/>
      <c r="S7642" s="6"/>
      <c r="T7642" s="6"/>
      <c r="U7642" s="6"/>
      <c r="V7642" s="6"/>
    </row>
    <row r="7643" spans="1:22" x14ac:dyDescent="0.25">
      <c r="A7643" s="79"/>
      <c r="J7643" s="6">
        <v>17</v>
      </c>
      <c r="K7643" s="6"/>
      <c r="L7643" s="6"/>
      <c r="M7643" s="6"/>
      <c r="N7643" s="6"/>
      <c r="O7643" s="6"/>
      <c r="P7643" s="6"/>
      <c r="Q7643" s="6"/>
      <c r="R7643" s="6"/>
      <c r="S7643" s="6"/>
      <c r="T7643" s="6"/>
      <c r="U7643" s="6"/>
      <c r="V7643" s="6"/>
    </row>
    <row r="7644" spans="1:22" ht="25.5" x14ac:dyDescent="0.25">
      <c r="A7644" s="81" t="s">
        <v>595</v>
      </c>
      <c r="J7644" s="6">
        <v>18</v>
      </c>
      <c r="K7644" s="6"/>
      <c r="L7644" s="6"/>
      <c r="M7644" s="6"/>
      <c r="N7644" s="6"/>
      <c r="O7644" s="6"/>
      <c r="P7644" s="6"/>
      <c r="Q7644" s="6"/>
      <c r="R7644" s="6"/>
      <c r="S7644" s="6"/>
      <c r="T7644" s="6"/>
      <c r="U7644" s="6"/>
      <c r="V7644" s="6"/>
    </row>
    <row r="7645" spans="1:22" x14ac:dyDescent="0.25">
      <c r="A7645" s="81"/>
      <c r="J7645" s="6">
        <v>19</v>
      </c>
      <c r="K7645" s="6"/>
      <c r="L7645" s="6"/>
      <c r="M7645" s="6"/>
      <c r="N7645" s="6"/>
      <c r="O7645" s="6"/>
      <c r="P7645" s="6"/>
      <c r="Q7645" s="6"/>
      <c r="R7645" s="6"/>
      <c r="S7645" s="6"/>
      <c r="T7645" s="6"/>
      <c r="U7645" s="6"/>
      <c r="V7645" s="6"/>
    </row>
    <row r="7646" spans="1:22" ht="89.25" x14ac:dyDescent="0.25">
      <c r="A7646" s="81" t="s">
        <v>1013</v>
      </c>
      <c r="J7646" s="6">
        <v>20</v>
      </c>
      <c r="K7646" s="6"/>
      <c r="L7646" s="6"/>
      <c r="M7646" s="6"/>
      <c r="N7646" s="6"/>
      <c r="O7646" s="6"/>
      <c r="P7646" s="6"/>
      <c r="Q7646" s="6"/>
      <c r="R7646" s="6"/>
      <c r="S7646" s="6"/>
      <c r="T7646" s="6"/>
      <c r="U7646" s="6"/>
      <c r="V7646" s="6"/>
    </row>
    <row r="7647" spans="1:22" x14ac:dyDescent="0.25">
      <c r="A7647" s="65"/>
      <c r="J7647" s="6">
        <v>21</v>
      </c>
      <c r="K7647" s="6"/>
      <c r="L7647" s="6"/>
      <c r="M7647" s="6"/>
      <c r="N7647" s="6"/>
      <c r="O7647" s="6"/>
      <c r="P7647" s="6"/>
      <c r="Q7647" s="6"/>
      <c r="R7647" s="6"/>
      <c r="S7647" s="6"/>
      <c r="T7647" s="6"/>
      <c r="U7647" s="6"/>
      <c r="V7647" s="6"/>
    </row>
    <row r="7648" spans="1:22" x14ac:dyDescent="0.25">
      <c r="A7648" s="65"/>
      <c r="J7648" s="6">
        <v>22</v>
      </c>
      <c r="K7648" s="6"/>
      <c r="L7648" s="6"/>
      <c r="M7648" s="6"/>
      <c r="N7648" s="6"/>
      <c r="O7648" s="6"/>
      <c r="P7648" s="6"/>
      <c r="Q7648" s="6"/>
      <c r="R7648" s="6"/>
      <c r="S7648" s="6"/>
      <c r="T7648" s="6"/>
      <c r="U7648" s="6"/>
      <c r="V7648" s="6"/>
    </row>
    <row r="7649" spans="1:22" ht="140.25" x14ac:dyDescent="0.25">
      <c r="A7649" s="96" t="s">
        <v>624</v>
      </c>
      <c r="B7649" s="97" t="s">
        <v>625</v>
      </c>
      <c r="J7649" s="6">
        <v>23</v>
      </c>
      <c r="K7649" s="6"/>
      <c r="L7649" s="6"/>
      <c r="M7649" s="6"/>
      <c r="N7649" s="6"/>
      <c r="O7649" s="6"/>
      <c r="P7649" s="6"/>
      <c r="Q7649" s="6"/>
      <c r="R7649" s="6"/>
      <c r="S7649" s="6"/>
      <c r="T7649" s="6"/>
      <c r="U7649" s="6"/>
      <c r="V7649" s="6"/>
    </row>
    <row r="7650" spans="1:22" ht="15.75" thickBot="1" x14ac:dyDescent="0.3">
      <c r="A7650" s="65"/>
      <c r="J7650" s="6">
        <v>24</v>
      </c>
      <c r="K7650" s="6"/>
      <c r="L7650" s="6"/>
      <c r="M7650" s="6"/>
      <c r="N7650" s="6"/>
      <c r="O7650" s="6"/>
      <c r="P7650" s="6"/>
      <c r="Q7650" s="6"/>
      <c r="R7650" s="6"/>
      <c r="S7650" s="6"/>
      <c r="T7650" s="6"/>
      <c r="U7650" s="6"/>
      <c r="V7650" s="6"/>
    </row>
    <row r="7651" spans="1:22" ht="15.75" thickBot="1" x14ac:dyDescent="0.3">
      <c r="A7651" s="88" t="s">
        <v>626</v>
      </c>
      <c r="B7651" s="89">
        <v>0.05</v>
      </c>
      <c r="J7651" s="6">
        <v>25</v>
      </c>
      <c r="K7651" s="6"/>
      <c r="L7651" s="6"/>
      <c r="M7651" s="6"/>
      <c r="N7651" s="6"/>
      <c r="O7651" s="6"/>
      <c r="P7651" s="6"/>
      <c r="Q7651" s="6"/>
      <c r="R7651" s="6"/>
      <c r="S7651" s="6"/>
      <c r="T7651" s="6"/>
      <c r="U7651" s="6"/>
      <c r="V7651" s="6"/>
    </row>
    <row r="7652" spans="1:22" ht="39" thickBot="1" x14ac:dyDescent="0.3">
      <c r="A7652" s="110" t="s">
        <v>627</v>
      </c>
      <c r="B7652" s="74">
        <v>18</v>
      </c>
      <c r="J7652" s="6">
        <v>26</v>
      </c>
      <c r="K7652" s="6"/>
      <c r="L7652" s="6"/>
      <c r="M7652" s="6"/>
      <c r="N7652" s="6"/>
      <c r="O7652" s="6"/>
      <c r="P7652" s="6"/>
      <c r="Q7652" s="6"/>
      <c r="R7652" s="6"/>
      <c r="S7652" s="6"/>
      <c r="T7652" s="6"/>
      <c r="U7652" s="6"/>
      <c r="V7652" s="6"/>
    </row>
    <row r="7653" spans="1:22" ht="39" thickBot="1" x14ac:dyDescent="0.3">
      <c r="A7653" s="110" t="s">
        <v>628</v>
      </c>
      <c r="B7653" s="74">
        <v>4.466653</v>
      </c>
      <c r="J7653" s="6">
        <v>27</v>
      </c>
      <c r="K7653" s="6"/>
      <c r="L7653" s="6"/>
      <c r="M7653" s="6"/>
      <c r="N7653" s="6"/>
      <c r="O7653" s="6"/>
      <c r="P7653" s="6"/>
      <c r="Q7653" s="6"/>
      <c r="R7653" s="6"/>
      <c r="S7653" s="6"/>
      <c r="T7653" s="6"/>
      <c r="U7653" s="6"/>
      <c r="V7653" s="6"/>
    </row>
    <row r="7654" spans="1:22" ht="64.5" thickBot="1" x14ac:dyDescent="0.3">
      <c r="A7654" s="110" t="s">
        <v>629</v>
      </c>
      <c r="B7654" s="74">
        <v>2.97105</v>
      </c>
      <c r="J7654" s="6">
        <v>28</v>
      </c>
      <c r="K7654" s="6"/>
      <c r="L7654" s="6"/>
      <c r="M7654" s="6"/>
      <c r="N7654" s="6"/>
      <c r="O7654" s="6"/>
      <c r="P7654" s="6"/>
      <c r="Q7654" s="6"/>
      <c r="R7654" s="6"/>
      <c r="S7654" s="6"/>
      <c r="T7654" s="6"/>
      <c r="U7654" s="6"/>
      <c r="V7654" s="6"/>
    </row>
    <row r="7655" spans="1:22" ht="38.25" x14ac:dyDescent="0.25">
      <c r="A7655" s="109" t="s">
        <v>630</v>
      </c>
      <c r="B7655" s="78">
        <v>1.5698000000000001</v>
      </c>
      <c r="J7655" s="6">
        <v>29</v>
      </c>
      <c r="K7655" s="6"/>
      <c r="L7655" s="6"/>
      <c r="M7655" s="6"/>
      <c r="N7655" s="6"/>
      <c r="O7655" s="6"/>
      <c r="P7655" s="6"/>
      <c r="Q7655" s="6"/>
      <c r="R7655" s="6"/>
      <c r="S7655" s="6"/>
      <c r="T7655" s="6"/>
      <c r="U7655" s="6"/>
      <c r="V7655" s="6"/>
    </row>
    <row r="7656" spans="1:22" ht="15.75" thickBot="1" x14ac:dyDescent="0.3">
      <c r="A7656" s="65"/>
      <c r="J7656" s="6">
        <v>30</v>
      </c>
      <c r="K7656" s="6"/>
      <c r="L7656" s="6"/>
      <c r="M7656" s="6"/>
      <c r="N7656" s="6"/>
      <c r="O7656" s="6"/>
      <c r="P7656" s="6"/>
      <c r="Q7656" s="6"/>
      <c r="R7656" s="6"/>
      <c r="S7656" s="6"/>
      <c r="T7656" s="6"/>
      <c r="U7656" s="6"/>
      <c r="V7656" s="6"/>
    </row>
    <row r="7657" spans="1:22" x14ac:dyDescent="0.25">
      <c r="A7657" s="254" t="s">
        <v>631</v>
      </c>
      <c r="B7657" s="255"/>
      <c r="C7657" s="255"/>
      <c r="D7657" s="255"/>
      <c r="J7657" s="6">
        <v>31</v>
      </c>
      <c r="K7657" s="6"/>
      <c r="L7657" s="6"/>
      <c r="M7657" s="6"/>
      <c r="N7657" s="6"/>
      <c r="O7657" s="6"/>
      <c r="P7657" s="6"/>
      <c r="Q7657" s="6"/>
      <c r="R7657" s="6"/>
      <c r="S7657" s="6"/>
      <c r="T7657" s="6"/>
      <c r="U7657" s="6"/>
      <c r="V7657" s="6"/>
    </row>
    <row r="7658" spans="1:22" x14ac:dyDescent="0.25">
      <c r="A7658" s="262" t="s">
        <v>632</v>
      </c>
      <c r="B7658" s="263"/>
      <c r="C7658" s="263"/>
      <c r="D7658" s="263"/>
      <c r="J7658" s="6">
        <v>32</v>
      </c>
      <c r="K7658" s="6"/>
      <c r="L7658" s="6"/>
      <c r="M7658" s="6"/>
      <c r="N7658" s="6"/>
      <c r="O7658" s="6"/>
      <c r="P7658" s="6"/>
      <c r="Q7658" s="6"/>
      <c r="R7658" s="6"/>
      <c r="S7658" s="6"/>
      <c r="T7658" s="6"/>
      <c r="U7658" s="6"/>
      <c r="V7658" s="6"/>
    </row>
    <row r="7659" spans="1:22" ht="15.75" thickBot="1" x14ac:dyDescent="0.3">
      <c r="A7659" s="256" t="s">
        <v>633</v>
      </c>
      <c r="B7659" s="257"/>
      <c r="C7659" s="257"/>
      <c r="D7659" s="257"/>
      <c r="J7659" s="6">
        <v>33</v>
      </c>
      <c r="K7659" s="6"/>
      <c r="L7659" s="6"/>
      <c r="M7659" s="6"/>
      <c r="N7659" s="6"/>
      <c r="O7659" s="6"/>
      <c r="P7659" s="6"/>
      <c r="Q7659" s="6"/>
      <c r="R7659" s="6"/>
      <c r="S7659" s="6"/>
      <c r="T7659" s="6"/>
      <c r="U7659" s="6"/>
      <c r="V7659" s="6"/>
    </row>
    <row r="7660" spans="1:22" ht="27" thickBot="1" x14ac:dyDescent="0.3">
      <c r="A7660" s="98" t="s">
        <v>634</v>
      </c>
      <c r="B7660" s="83" t="s">
        <v>635</v>
      </c>
      <c r="C7660" s="83" t="s">
        <v>566</v>
      </c>
      <c r="D7660" s="85" t="s">
        <v>592</v>
      </c>
      <c r="K7660" s="121" t="s">
        <v>1123</v>
      </c>
      <c r="L7660" s="121" t="s">
        <v>1124</v>
      </c>
      <c r="M7660" s="121" t="str">
        <f>A7646</f>
        <v>Prueba del rango estudentizado de Tukey (HSD) para NFhm2</v>
      </c>
      <c r="N7660" s="120"/>
      <c r="S7660" s="122" t="str">
        <f>K7660</f>
        <v>Factor</v>
      </c>
      <c r="T7660" s="122" t="str">
        <f>L7660</f>
        <v>Nivel</v>
      </c>
      <c r="U7660" s="114"/>
      <c r="V7660" s="123"/>
    </row>
    <row r="7661" spans="1:22" ht="16.5" thickBot="1" x14ac:dyDescent="0.3">
      <c r="A7661" s="99" t="s">
        <v>592</v>
      </c>
      <c r="B7661" s="68">
        <v>6.0631000000000004</v>
      </c>
      <c r="C7661" s="68">
        <v>16</v>
      </c>
      <c r="D7661" s="86" t="s">
        <v>45</v>
      </c>
      <c r="J7661" s="6"/>
      <c r="K7661" s="228" t="s">
        <v>1125</v>
      </c>
      <c r="L7661" s="124" t="str">
        <f>D7661</f>
        <v>Con</v>
      </c>
      <c r="M7661" s="125">
        <f>B7661</f>
        <v>6.0631000000000004</v>
      </c>
      <c r="N7661" s="125" t="str">
        <f>A7661</f>
        <v>A</v>
      </c>
      <c r="S7661" s="230" t="str">
        <f>K7661</f>
        <v>Enmienda (A)</v>
      </c>
      <c r="T7661" s="126" t="str">
        <f>L7661</f>
        <v>Con</v>
      </c>
      <c r="U7661" s="127">
        <f>M7661</f>
        <v>6.0631000000000004</v>
      </c>
      <c r="V7661" s="128" t="str">
        <f>N7661</f>
        <v>A</v>
      </c>
    </row>
    <row r="7662" spans="1:22" ht="16.5" thickBot="1" x14ac:dyDescent="0.3">
      <c r="A7662" s="99"/>
      <c r="B7662" s="68"/>
      <c r="C7662" s="68"/>
      <c r="D7662" s="86"/>
      <c r="J7662" s="6"/>
      <c r="K7662" s="229"/>
      <c r="L7662" s="124" t="str">
        <f>D7663</f>
        <v>Sin</v>
      </c>
      <c r="M7662" s="125">
        <f>B7663</f>
        <v>3.9594</v>
      </c>
      <c r="N7662" s="125" t="str">
        <f>A7663</f>
        <v>B</v>
      </c>
      <c r="S7662" s="227"/>
      <c r="T7662" s="129" t="str">
        <f>L7662</f>
        <v>Sin</v>
      </c>
      <c r="U7662" s="130">
        <f>M7662</f>
        <v>3.9594</v>
      </c>
      <c r="V7662" s="131" t="str">
        <f>N7662</f>
        <v>B</v>
      </c>
    </row>
    <row r="7663" spans="1:22" x14ac:dyDescent="0.25">
      <c r="A7663" s="100" t="s">
        <v>593</v>
      </c>
      <c r="B7663" s="77">
        <v>3.9594</v>
      </c>
      <c r="C7663" s="77">
        <v>16</v>
      </c>
      <c r="D7663" s="87" t="s">
        <v>47</v>
      </c>
      <c r="J7663" s="6">
        <v>1</v>
      </c>
      <c r="K7663" s="6"/>
      <c r="L7663" s="6"/>
      <c r="M7663" s="6"/>
      <c r="N7663" s="6"/>
      <c r="O7663" s="6"/>
      <c r="P7663" s="6"/>
      <c r="Q7663" s="6"/>
      <c r="R7663" s="6"/>
      <c r="S7663" s="6"/>
      <c r="T7663" s="6"/>
      <c r="U7663" s="6"/>
      <c r="V7663" s="6"/>
    </row>
    <row r="7664" spans="1:22" x14ac:dyDescent="0.25">
      <c r="A7664" s="79"/>
      <c r="J7664" s="6">
        <v>2</v>
      </c>
      <c r="K7664" s="6"/>
      <c r="L7664" s="6"/>
      <c r="M7664" s="6"/>
      <c r="N7664" s="6"/>
      <c r="O7664" s="6"/>
      <c r="P7664" s="6"/>
      <c r="Q7664" s="6"/>
      <c r="R7664" s="6"/>
      <c r="S7664" s="6"/>
      <c r="T7664" s="6"/>
      <c r="U7664" s="6"/>
      <c r="V7664" s="6"/>
    </row>
    <row r="7665" spans="1:22" x14ac:dyDescent="0.25">
      <c r="A7665" s="79"/>
      <c r="J7665" s="6">
        <v>3</v>
      </c>
      <c r="K7665" s="6"/>
      <c r="L7665" s="6"/>
      <c r="M7665" s="6"/>
      <c r="N7665" s="6"/>
      <c r="O7665" s="6"/>
      <c r="P7665" s="6"/>
      <c r="Q7665" s="6"/>
      <c r="R7665" s="6"/>
      <c r="S7665" s="6"/>
      <c r="T7665" s="6"/>
      <c r="U7665" s="6"/>
      <c r="V7665" s="6"/>
    </row>
    <row r="7666" spans="1:22" x14ac:dyDescent="0.25">
      <c r="J7666" s="6">
        <v>4</v>
      </c>
      <c r="K7666" s="6"/>
      <c r="L7666" s="6"/>
      <c r="M7666" s="6"/>
      <c r="N7666" s="6"/>
      <c r="O7666" s="6"/>
      <c r="P7666" s="6"/>
      <c r="Q7666" s="6"/>
      <c r="R7666" s="6"/>
      <c r="S7666" s="6"/>
      <c r="T7666" s="6"/>
      <c r="U7666" s="6"/>
      <c r="V7666" s="6"/>
    </row>
    <row r="7667" spans="1:22" x14ac:dyDescent="0.25">
      <c r="A7667" s="80"/>
      <c r="J7667" s="6">
        <v>5</v>
      </c>
      <c r="K7667" s="6"/>
      <c r="L7667" s="6"/>
      <c r="M7667" s="6"/>
      <c r="N7667" s="6"/>
      <c r="O7667" s="6"/>
      <c r="P7667" s="6"/>
      <c r="Q7667" s="6"/>
      <c r="R7667" s="6"/>
      <c r="S7667" s="6"/>
      <c r="T7667" s="6"/>
      <c r="U7667" s="6"/>
      <c r="V7667" s="6"/>
    </row>
    <row r="7668" spans="1:22" ht="31.5" x14ac:dyDescent="0.25">
      <c r="A7668" s="64" t="s">
        <v>590</v>
      </c>
      <c r="J7668" s="6">
        <v>6</v>
      </c>
      <c r="K7668" s="6"/>
      <c r="L7668" s="6"/>
      <c r="M7668" s="6"/>
      <c r="N7668" s="6"/>
      <c r="O7668" s="6"/>
      <c r="P7668" s="6"/>
      <c r="Q7668" s="6"/>
      <c r="R7668" s="6"/>
      <c r="S7668" s="6"/>
      <c r="T7668" s="6"/>
      <c r="U7668" s="6"/>
      <c r="V7668" s="6"/>
    </row>
    <row r="7669" spans="1:22" x14ac:dyDescent="0.25">
      <c r="A7669" s="79"/>
      <c r="J7669" s="6">
        <v>7</v>
      </c>
      <c r="K7669" s="6"/>
      <c r="L7669" s="6"/>
      <c r="M7669" s="6"/>
      <c r="N7669" s="6"/>
      <c r="O7669" s="6"/>
      <c r="P7669" s="6"/>
      <c r="Q7669" s="6"/>
      <c r="R7669" s="6"/>
      <c r="S7669" s="6"/>
      <c r="T7669" s="6"/>
      <c r="U7669" s="6"/>
      <c r="V7669" s="6"/>
    </row>
    <row r="7670" spans="1:22" ht="25.5" x14ac:dyDescent="0.25">
      <c r="A7670" s="81" t="s">
        <v>595</v>
      </c>
      <c r="J7670" s="6">
        <v>8</v>
      </c>
      <c r="K7670" s="6"/>
      <c r="L7670" s="6"/>
      <c r="M7670" s="6"/>
      <c r="N7670" s="6"/>
      <c r="O7670" s="6"/>
      <c r="P7670" s="6"/>
      <c r="Q7670" s="6"/>
      <c r="R7670" s="6"/>
      <c r="S7670" s="6"/>
      <c r="T7670" s="6"/>
      <c r="U7670" s="6"/>
      <c r="V7670" s="6"/>
    </row>
    <row r="7671" spans="1:22" x14ac:dyDescent="0.25">
      <c r="A7671" s="81"/>
      <c r="J7671" s="6">
        <v>9</v>
      </c>
      <c r="K7671" s="6"/>
      <c r="L7671" s="6"/>
      <c r="M7671" s="6"/>
      <c r="N7671" s="6"/>
      <c r="O7671" s="6"/>
      <c r="P7671" s="6"/>
      <c r="Q7671" s="6"/>
      <c r="R7671" s="6"/>
      <c r="S7671" s="6"/>
      <c r="T7671" s="6"/>
      <c r="U7671" s="6"/>
      <c r="V7671" s="6"/>
    </row>
    <row r="7672" spans="1:22" x14ac:dyDescent="0.25">
      <c r="A7672" s="65"/>
      <c r="J7672" s="6">
        <v>10</v>
      </c>
      <c r="K7672" s="6"/>
      <c r="L7672" s="6"/>
      <c r="M7672" s="6"/>
      <c r="N7672" s="6"/>
      <c r="O7672" s="6"/>
      <c r="P7672" s="6"/>
      <c r="Q7672" s="6"/>
      <c r="R7672" s="6"/>
      <c r="S7672" s="6"/>
      <c r="T7672" s="6"/>
      <c r="U7672" s="6"/>
      <c r="V7672" s="6"/>
    </row>
    <row r="7673" spans="1:22" x14ac:dyDescent="0.25">
      <c r="A7673" s="65"/>
      <c r="J7673" s="6">
        <v>11</v>
      </c>
      <c r="K7673" s="6"/>
      <c r="L7673" s="6"/>
      <c r="M7673" s="6"/>
      <c r="N7673" s="6"/>
      <c r="O7673" s="6"/>
      <c r="P7673" s="6"/>
      <c r="Q7673" s="6"/>
      <c r="R7673" s="6"/>
      <c r="S7673" s="6"/>
      <c r="T7673" s="6"/>
      <c r="U7673" s="6"/>
      <c r="V7673" s="6"/>
    </row>
    <row r="7674" spans="1:22" x14ac:dyDescent="0.25">
      <c r="A7674" s="79"/>
      <c r="J7674" s="6">
        <v>12</v>
      </c>
      <c r="K7674" s="6"/>
      <c r="L7674" s="6"/>
      <c r="M7674" s="6"/>
      <c r="N7674" s="6"/>
      <c r="O7674" s="6"/>
      <c r="P7674" s="6"/>
      <c r="Q7674" s="6"/>
      <c r="R7674" s="6"/>
      <c r="S7674" s="6"/>
      <c r="T7674" s="6"/>
      <c r="U7674" s="6"/>
      <c r="V7674" s="6"/>
    </row>
    <row r="7675" spans="1:22" x14ac:dyDescent="0.25">
      <c r="A7675" s="79"/>
      <c r="J7675" s="6">
        <v>13</v>
      </c>
      <c r="K7675" s="6"/>
      <c r="L7675" s="6"/>
      <c r="M7675" s="6"/>
      <c r="N7675" s="6"/>
      <c r="O7675" s="6"/>
      <c r="P7675" s="6"/>
      <c r="Q7675" s="6"/>
      <c r="R7675" s="6"/>
      <c r="S7675" s="6"/>
      <c r="T7675" s="6"/>
      <c r="U7675" s="6"/>
      <c r="V7675" s="6"/>
    </row>
    <row r="7676" spans="1:22" x14ac:dyDescent="0.25">
      <c r="J7676" s="6">
        <v>14</v>
      </c>
      <c r="K7676" s="6"/>
      <c r="L7676" s="6"/>
      <c r="M7676" s="6"/>
      <c r="N7676" s="6"/>
      <c r="O7676" s="6"/>
      <c r="P7676" s="6"/>
      <c r="Q7676" s="6"/>
      <c r="R7676" s="6"/>
      <c r="S7676" s="6"/>
      <c r="T7676" s="6"/>
      <c r="U7676" s="6"/>
      <c r="V7676" s="6"/>
    </row>
    <row r="7677" spans="1:22" x14ac:dyDescent="0.25">
      <c r="A7677" s="80"/>
      <c r="J7677" s="6">
        <v>15</v>
      </c>
      <c r="K7677" s="6"/>
      <c r="L7677" s="6"/>
      <c r="M7677" s="6"/>
      <c r="N7677" s="6"/>
      <c r="O7677" s="6"/>
      <c r="P7677" s="6"/>
      <c r="Q7677" s="6"/>
      <c r="R7677" s="6"/>
      <c r="S7677" s="6"/>
      <c r="T7677" s="6"/>
      <c r="U7677" s="6"/>
      <c r="V7677" s="6"/>
    </row>
    <row r="7678" spans="1:22" ht="31.5" x14ac:dyDescent="0.25">
      <c r="A7678" s="64" t="s">
        <v>590</v>
      </c>
      <c r="J7678" s="6">
        <v>16</v>
      </c>
      <c r="K7678" s="6"/>
      <c r="L7678" s="6"/>
      <c r="M7678" s="6"/>
      <c r="N7678" s="6"/>
      <c r="O7678" s="6"/>
      <c r="P7678" s="6"/>
      <c r="Q7678" s="6"/>
      <c r="R7678" s="6"/>
      <c r="S7678" s="6"/>
      <c r="T7678" s="6"/>
      <c r="U7678" s="6"/>
      <c r="V7678" s="6"/>
    </row>
    <row r="7679" spans="1:22" x14ac:dyDescent="0.25">
      <c r="A7679" s="79"/>
      <c r="J7679" s="6">
        <v>17</v>
      </c>
      <c r="K7679" s="6"/>
      <c r="L7679" s="6"/>
      <c r="M7679" s="6"/>
      <c r="N7679" s="6"/>
      <c r="O7679" s="6"/>
      <c r="P7679" s="6"/>
      <c r="Q7679" s="6"/>
      <c r="R7679" s="6"/>
      <c r="S7679" s="6"/>
      <c r="T7679" s="6"/>
      <c r="U7679" s="6"/>
      <c r="V7679" s="6"/>
    </row>
    <row r="7680" spans="1:22" ht="25.5" x14ac:dyDescent="0.25">
      <c r="A7680" s="81" t="s">
        <v>595</v>
      </c>
      <c r="J7680" s="6">
        <v>18</v>
      </c>
      <c r="K7680" s="6"/>
      <c r="L7680" s="6"/>
      <c r="M7680" s="6"/>
      <c r="N7680" s="6"/>
      <c r="O7680" s="6"/>
      <c r="P7680" s="6"/>
      <c r="Q7680" s="6"/>
      <c r="R7680" s="6"/>
      <c r="S7680" s="6"/>
      <c r="T7680" s="6"/>
      <c r="U7680" s="6"/>
      <c r="V7680" s="6"/>
    </row>
    <row r="7681" spans="1:22" x14ac:dyDescent="0.25">
      <c r="A7681" s="81"/>
      <c r="J7681" s="6">
        <v>19</v>
      </c>
      <c r="K7681" s="6"/>
      <c r="L7681" s="6"/>
      <c r="M7681" s="6"/>
      <c r="N7681" s="6"/>
      <c r="O7681" s="6"/>
      <c r="P7681" s="6"/>
      <c r="Q7681" s="6"/>
      <c r="R7681" s="6"/>
      <c r="S7681" s="6"/>
      <c r="T7681" s="6"/>
      <c r="U7681" s="6"/>
      <c r="V7681" s="6"/>
    </row>
    <row r="7682" spans="1:22" ht="89.25" x14ac:dyDescent="0.25">
      <c r="A7682" s="81" t="s">
        <v>1014</v>
      </c>
      <c r="J7682" s="6">
        <v>20</v>
      </c>
      <c r="K7682" s="6"/>
      <c r="L7682" s="6"/>
      <c r="M7682" s="6"/>
      <c r="N7682" s="6"/>
      <c r="O7682" s="6"/>
      <c r="P7682" s="6"/>
      <c r="Q7682" s="6"/>
      <c r="R7682" s="6"/>
      <c r="S7682" s="6"/>
      <c r="T7682" s="6"/>
      <c r="U7682" s="6"/>
      <c r="V7682" s="6"/>
    </row>
    <row r="7683" spans="1:22" x14ac:dyDescent="0.25">
      <c r="A7683" s="65"/>
      <c r="J7683" s="6">
        <v>21</v>
      </c>
      <c r="K7683" s="6"/>
      <c r="L7683" s="6"/>
      <c r="M7683" s="6"/>
      <c r="N7683" s="6"/>
      <c r="O7683" s="6"/>
      <c r="P7683" s="6"/>
      <c r="Q7683" s="6"/>
      <c r="R7683" s="6"/>
      <c r="S7683" s="6"/>
      <c r="T7683" s="6"/>
      <c r="U7683" s="6"/>
      <c r="V7683" s="6"/>
    </row>
    <row r="7684" spans="1:22" x14ac:dyDescent="0.25">
      <c r="A7684" s="65"/>
      <c r="J7684" s="6">
        <v>22</v>
      </c>
      <c r="K7684" s="6"/>
      <c r="L7684" s="6"/>
      <c r="M7684" s="6"/>
      <c r="N7684" s="6"/>
      <c r="O7684" s="6"/>
      <c r="P7684" s="6"/>
      <c r="Q7684" s="6"/>
      <c r="R7684" s="6"/>
      <c r="S7684" s="6"/>
      <c r="T7684" s="6"/>
      <c r="U7684" s="6"/>
      <c r="V7684" s="6"/>
    </row>
    <row r="7685" spans="1:22" ht="140.25" x14ac:dyDescent="0.25">
      <c r="A7685" s="96" t="s">
        <v>624</v>
      </c>
      <c r="B7685" s="97" t="s">
        <v>625</v>
      </c>
      <c r="J7685" s="6">
        <v>23</v>
      </c>
      <c r="K7685" s="6"/>
      <c r="L7685" s="6"/>
      <c r="M7685" s="6"/>
      <c r="N7685" s="6"/>
      <c r="O7685" s="6"/>
      <c r="P7685" s="6"/>
      <c r="Q7685" s="6"/>
      <c r="R7685" s="6"/>
      <c r="S7685" s="6"/>
      <c r="T7685" s="6"/>
      <c r="U7685" s="6"/>
      <c r="V7685" s="6"/>
    </row>
    <row r="7686" spans="1:22" ht="15.75" thickBot="1" x14ac:dyDescent="0.3">
      <c r="A7686" s="65"/>
      <c r="J7686" s="6">
        <v>24</v>
      </c>
      <c r="K7686" s="6"/>
      <c r="L7686" s="6"/>
      <c r="M7686" s="6"/>
      <c r="N7686" s="6"/>
      <c r="O7686" s="6"/>
      <c r="P7686" s="6"/>
      <c r="Q7686" s="6"/>
      <c r="R7686" s="6"/>
      <c r="S7686" s="6"/>
      <c r="T7686" s="6"/>
      <c r="U7686" s="6"/>
      <c r="V7686" s="6"/>
    </row>
    <row r="7687" spans="1:22" ht="15.75" thickBot="1" x14ac:dyDescent="0.3">
      <c r="A7687" s="88" t="s">
        <v>626</v>
      </c>
      <c r="B7687" s="89">
        <v>0.05</v>
      </c>
      <c r="J7687" s="6">
        <v>25</v>
      </c>
      <c r="K7687" s="6"/>
      <c r="L7687" s="6"/>
      <c r="M7687" s="6"/>
      <c r="N7687" s="6"/>
      <c r="O7687" s="6"/>
      <c r="P7687" s="6"/>
      <c r="Q7687" s="6"/>
      <c r="R7687" s="6"/>
      <c r="S7687" s="6"/>
      <c r="T7687" s="6"/>
      <c r="U7687" s="6"/>
      <c r="V7687" s="6"/>
    </row>
    <row r="7688" spans="1:22" ht="39" thickBot="1" x14ac:dyDescent="0.3">
      <c r="A7688" s="110" t="s">
        <v>627</v>
      </c>
      <c r="B7688" s="74">
        <v>18</v>
      </c>
      <c r="J7688" s="6">
        <v>26</v>
      </c>
      <c r="K7688" s="6"/>
      <c r="L7688" s="6"/>
      <c r="M7688" s="6"/>
      <c r="N7688" s="6"/>
      <c r="O7688" s="6"/>
      <c r="P7688" s="6"/>
      <c r="Q7688" s="6"/>
      <c r="R7688" s="6"/>
      <c r="S7688" s="6"/>
      <c r="T7688" s="6"/>
      <c r="U7688" s="6"/>
      <c r="V7688" s="6"/>
    </row>
    <row r="7689" spans="1:22" ht="39" thickBot="1" x14ac:dyDescent="0.3">
      <c r="A7689" s="110" t="s">
        <v>628</v>
      </c>
      <c r="B7689" s="74">
        <v>32.556040000000003</v>
      </c>
      <c r="J7689" s="6">
        <v>27</v>
      </c>
      <c r="K7689" s="6"/>
      <c r="L7689" s="6"/>
      <c r="M7689" s="6"/>
      <c r="N7689" s="6"/>
      <c r="O7689" s="6"/>
      <c r="P7689" s="6"/>
      <c r="Q7689" s="6"/>
      <c r="R7689" s="6"/>
      <c r="S7689" s="6"/>
      <c r="T7689" s="6"/>
      <c r="U7689" s="6"/>
      <c r="V7689" s="6"/>
    </row>
    <row r="7690" spans="1:22" ht="64.5" thickBot="1" x14ac:dyDescent="0.3">
      <c r="A7690" s="110" t="s">
        <v>629</v>
      </c>
      <c r="B7690" s="74">
        <v>2.97105</v>
      </c>
      <c r="J7690" s="6">
        <v>28</v>
      </c>
      <c r="K7690" s="6"/>
      <c r="L7690" s="6"/>
      <c r="M7690" s="6"/>
      <c r="N7690" s="6"/>
      <c r="O7690" s="6"/>
      <c r="P7690" s="6"/>
      <c r="Q7690" s="6"/>
      <c r="R7690" s="6"/>
      <c r="S7690" s="6"/>
      <c r="T7690" s="6"/>
      <c r="U7690" s="6"/>
      <c r="V7690" s="6"/>
    </row>
    <row r="7691" spans="1:22" ht="38.25" x14ac:dyDescent="0.25">
      <c r="A7691" s="109" t="s">
        <v>630</v>
      </c>
      <c r="B7691" s="78">
        <v>4.2380000000000004</v>
      </c>
      <c r="J7691" s="6">
        <v>29</v>
      </c>
      <c r="K7691" s="6"/>
      <c r="L7691" s="6"/>
      <c r="M7691" s="6"/>
      <c r="N7691" s="6"/>
      <c r="O7691" s="6"/>
      <c r="P7691" s="6"/>
      <c r="Q7691" s="6"/>
      <c r="R7691" s="6"/>
      <c r="S7691" s="6"/>
      <c r="T7691" s="6"/>
      <c r="U7691" s="6"/>
      <c r="V7691" s="6"/>
    </row>
    <row r="7692" spans="1:22" ht="15.75" thickBot="1" x14ac:dyDescent="0.3">
      <c r="A7692" s="65"/>
      <c r="J7692" s="6">
        <v>30</v>
      </c>
      <c r="K7692" s="6"/>
      <c r="L7692" s="6"/>
      <c r="M7692" s="6"/>
      <c r="N7692" s="6"/>
      <c r="O7692" s="6"/>
      <c r="P7692" s="6"/>
      <c r="Q7692" s="6"/>
      <c r="R7692" s="6"/>
      <c r="S7692" s="6"/>
      <c r="T7692" s="6"/>
      <c r="U7692" s="6"/>
      <c r="V7692" s="6"/>
    </row>
    <row r="7693" spans="1:22" x14ac:dyDescent="0.25">
      <c r="A7693" s="254" t="s">
        <v>631</v>
      </c>
      <c r="B7693" s="255"/>
      <c r="C7693" s="255"/>
      <c r="D7693" s="255"/>
      <c r="J7693" s="6">
        <v>31</v>
      </c>
      <c r="K7693" s="6"/>
      <c r="L7693" s="6"/>
      <c r="M7693" s="6"/>
      <c r="N7693" s="6"/>
      <c r="O7693" s="6"/>
      <c r="P7693" s="6"/>
      <c r="Q7693" s="6"/>
      <c r="R7693" s="6"/>
      <c r="S7693" s="6"/>
      <c r="T7693" s="6"/>
      <c r="U7693" s="6"/>
      <c r="V7693" s="6"/>
    </row>
    <row r="7694" spans="1:22" x14ac:dyDescent="0.25">
      <c r="A7694" s="262" t="s">
        <v>632</v>
      </c>
      <c r="B7694" s="263"/>
      <c r="C7694" s="263"/>
      <c r="D7694" s="263"/>
      <c r="J7694" s="6">
        <v>32</v>
      </c>
      <c r="K7694" s="6"/>
      <c r="L7694" s="6"/>
      <c r="M7694" s="6"/>
      <c r="N7694" s="6"/>
      <c r="O7694" s="6"/>
      <c r="P7694" s="6"/>
      <c r="Q7694" s="6"/>
      <c r="R7694" s="6"/>
      <c r="S7694" s="6"/>
      <c r="T7694" s="6"/>
      <c r="U7694" s="6"/>
      <c r="V7694" s="6"/>
    </row>
    <row r="7695" spans="1:22" ht="15.75" thickBot="1" x14ac:dyDescent="0.3">
      <c r="A7695" s="256" t="s">
        <v>633</v>
      </c>
      <c r="B7695" s="257"/>
      <c r="C7695" s="257"/>
      <c r="D7695" s="257"/>
      <c r="J7695" s="6">
        <v>33</v>
      </c>
      <c r="K7695" s="6"/>
      <c r="L7695" s="6"/>
      <c r="M7695" s="6"/>
      <c r="N7695" s="6"/>
      <c r="O7695" s="6"/>
      <c r="P7695" s="6"/>
      <c r="Q7695" s="6"/>
      <c r="R7695" s="6"/>
      <c r="S7695" s="6"/>
      <c r="T7695" s="6"/>
      <c r="U7695" s="6"/>
      <c r="V7695" s="6"/>
    </row>
    <row r="7696" spans="1:22" ht="27" thickBot="1" x14ac:dyDescent="0.3">
      <c r="A7696" s="98" t="s">
        <v>634</v>
      </c>
      <c r="B7696" s="83" t="s">
        <v>635</v>
      </c>
      <c r="C7696" s="83" t="s">
        <v>566</v>
      </c>
      <c r="D7696" s="85" t="s">
        <v>592</v>
      </c>
      <c r="K7696" s="121" t="s">
        <v>1123</v>
      </c>
      <c r="L7696" s="121" t="s">
        <v>1124</v>
      </c>
      <c r="M7696" s="121" t="str">
        <f>A7682</f>
        <v>Prueba del rango estudentizado de Tukey (HSD) para NF4m2</v>
      </c>
      <c r="N7696" s="120"/>
      <c r="S7696" s="122" t="str">
        <f>K7696</f>
        <v>Factor</v>
      </c>
      <c r="T7696" s="122" t="str">
        <f>L7696</f>
        <v>Nivel</v>
      </c>
      <c r="U7696" s="114"/>
      <c r="V7696" s="123"/>
    </row>
    <row r="7697" spans="1:22" ht="16.5" thickBot="1" x14ac:dyDescent="0.3">
      <c r="A7697" s="99" t="s">
        <v>592</v>
      </c>
      <c r="B7697" s="68">
        <v>16.125</v>
      </c>
      <c r="C7697" s="68">
        <v>16</v>
      </c>
      <c r="D7697" s="86" t="s">
        <v>45</v>
      </c>
      <c r="J7697" s="6"/>
      <c r="K7697" s="228" t="s">
        <v>1125</v>
      </c>
      <c r="L7697" s="124" t="str">
        <f>D7697</f>
        <v>Con</v>
      </c>
      <c r="M7697" s="125">
        <f>B7697</f>
        <v>16.125</v>
      </c>
      <c r="N7697" s="125" t="str">
        <f>A7697</f>
        <v>A</v>
      </c>
      <c r="S7697" s="230" t="str">
        <f>K7697</f>
        <v>Enmienda (A)</v>
      </c>
      <c r="T7697" s="126" t="str">
        <f>L7697</f>
        <v>Con</v>
      </c>
      <c r="U7697" s="127">
        <f>M7697</f>
        <v>16.125</v>
      </c>
      <c r="V7697" s="128" t="str">
        <f>N7697</f>
        <v>A</v>
      </c>
    </row>
    <row r="7698" spans="1:22" ht="16.5" thickBot="1" x14ac:dyDescent="0.3">
      <c r="A7698" s="99" t="s">
        <v>592</v>
      </c>
      <c r="B7698" s="68"/>
      <c r="C7698" s="68"/>
      <c r="D7698" s="86"/>
      <c r="J7698" s="6"/>
      <c r="K7698" s="229"/>
      <c r="L7698" s="124" t="str">
        <f>D7699</f>
        <v>Sin</v>
      </c>
      <c r="M7698" s="125">
        <f>B7699</f>
        <v>13.605</v>
      </c>
      <c r="N7698" s="125" t="str">
        <f>A7699</f>
        <v>A</v>
      </c>
      <c r="S7698" s="227"/>
      <c r="T7698" s="129" t="str">
        <f>L7698</f>
        <v>Sin</v>
      </c>
      <c r="U7698" s="130">
        <f>M7698</f>
        <v>13.605</v>
      </c>
      <c r="V7698" s="131" t="str">
        <f>N7698</f>
        <v>A</v>
      </c>
    </row>
    <row r="7699" spans="1:22" x14ac:dyDescent="0.25">
      <c r="A7699" s="100" t="s">
        <v>592</v>
      </c>
      <c r="B7699" s="77">
        <v>13.605</v>
      </c>
      <c r="C7699" s="77">
        <v>16</v>
      </c>
      <c r="D7699" s="87" t="s">
        <v>47</v>
      </c>
      <c r="J7699" s="6">
        <v>1</v>
      </c>
      <c r="K7699" s="6"/>
      <c r="L7699" s="6"/>
      <c r="M7699" s="6"/>
      <c r="N7699" s="6"/>
      <c r="O7699" s="6"/>
      <c r="P7699" s="6"/>
      <c r="Q7699" s="6"/>
      <c r="R7699" s="6"/>
      <c r="S7699" s="6"/>
      <c r="T7699" s="6"/>
      <c r="U7699" s="6"/>
      <c r="V7699" s="6"/>
    </row>
    <row r="7700" spans="1:22" x14ac:dyDescent="0.25">
      <c r="A7700" s="79"/>
      <c r="J7700" s="6">
        <v>2</v>
      </c>
      <c r="K7700" s="6"/>
      <c r="L7700" s="6"/>
      <c r="M7700" s="6"/>
      <c r="N7700" s="6"/>
      <c r="O7700" s="6"/>
      <c r="P7700" s="6"/>
      <c r="Q7700" s="6"/>
      <c r="R7700" s="6"/>
      <c r="S7700" s="6"/>
      <c r="T7700" s="6"/>
      <c r="U7700" s="6"/>
      <c r="V7700" s="6"/>
    </row>
    <row r="7701" spans="1:22" x14ac:dyDescent="0.25">
      <c r="A7701" s="79"/>
      <c r="J7701" s="6">
        <v>3</v>
      </c>
      <c r="K7701" s="6"/>
      <c r="L7701" s="6"/>
      <c r="M7701" s="6"/>
      <c r="N7701" s="6"/>
      <c r="O7701" s="6"/>
      <c r="P7701" s="6"/>
      <c r="Q7701" s="6"/>
      <c r="R7701" s="6"/>
      <c r="S7701" s="6"/>
      <c r="T7701" s="6"/>
      <c r="U7701" s="6"/>
      <c r="V7701" s="6"/>
    </row>
    <row r="7702" spans="1:22" x14ac:dyDescent="0.25">
      <c r="J7702" s="6">
        <v>4</v>
      </c>
      <c r="K7702" s="6"/>
      <c r="L7702" s="6"/>
      <c r="M7702" s="6"/>
      <c r="N7702" s="6"/>
      <c r="O7702" s="6"/>
      <c r="P7702" s="6"/>
      <c r="Q7702" s="6"/>
      <c r="R7702" s="6"/>
      <c r="S7702" s="6"/>
      <c r="T7702" s="6"/>
      <c r="U7702" s="6"/>
      <c r="V7702" s="6"/>
    </row>
    <row r="7703" spans="1:22" x14ac:dyDescent="0.25">
      <c r="A7703" s="80"/>
      <c r="J7703" s="6">
        <v>5</v>
      </c>
      <c r="K7703" s="6"/>
      <c r="L7703" s="6"/>
      <c r="M7703" s="6"/>
      <c r="N7703" s="6"/>
      <c r="O7703" s="6"/>
      <c r="P7703" s="6"/>
      <c r="Q7703" s="6"/>
      <c r="R7703" s="6"/>
      <c r="S7703" s="6"/>
      <c r="T7703" s="6"/>
      <c r="U7703" s="6"/>
      <c r="V7703" s="6"/>
    </row>
    <row r="7704" spans="1:22" ht="31.5" x14ac:dyDescent="0.25">
      <c r="A7704" s="64" t="s">
        <v>590</v>
      </c>
      <c r="J7704" s="6">
        <v>6</v>
      </c>
      <c r="K7704" s="6"/>
      <c r="L7704" s="6"/>
      <c r="M7704" s="6"/>
      <c r="N7704" s="6"/>
      <c r="O7704" s="6"/>
      <c r="P7704" s="6"/>
      <c r="Q7704" s="6"/>
      <c r="R7704" s="6"/>
      <c r="S7704" s="6"/>
      <c r="T7704" s="6"/>
      <c r="U7704" s="6"/>
      <c r="V7704" s="6"/>
    </row>
    <row r="7705" spans="1:22" x14ac:dyDescent="0.25">
      <c r="A7705" s="79"/>
      <c r="J7705" s="6">
        <v>7</v>
      </c>
      <c r="K7705" s="6"/>
      <c r="L7705" s="6"/>
      <c r="M7705" s="6"/>
      <c r="N7705" s="6"/>
      <c r="O7705" s="6"/>
      <c r="P7705" s="6"/>
      <c r="Q7705" s="6"/>
      <c r="R7705" s="6"/>
      <c r="S7705" s="6"/>
      <c r="T7705" s="6"/>
      <c r="U7705" s="6"/>
      <c r="V7705" s="6"/>
    </row>
    <row r="7706" spans="1:22" ht="25.5" x14ac:dyDescent="0.25">
      <c r="A7706" s="81" t="s">
        <v>595</v>
      </c>
      <c r="J7706" s="6">
        <v>8</v>
      </c>
      <c r="K7706" s="6"/>
      <c r="L7706" s="6"/>
      <c r="M7706" s="6"/>
      <c r="N7706" s="6"/>
      <c r="O7706" s="6"/>
      <c r="P7706" s="6"/>
      <c r="Q7706" s="6"/>
      <c r="R7706" s="6"/>
      <c r="S7706" s="6"/>
      <c r="T7706" s="6"/>
      <c r="U7706" s="6"/>
      <c r="V7706" s="6"/>
    </row>
    <row r="7707" spans="1:22" x14ac:dyDescent="0.25">
      <c r="A7707" s="81"/>
      <c r="J7707" s="6">
        <v>9</v>
      </c>
      <c r="K7707" s="6"/>
      <c r="L7707" s="6"/>
      <c r="M7707" s="6"/>
      <c r="N7707" s="6"/>
      <c r="O7707" s="6"/>
      <c r="P7707" s="6"/>
      <c r="Q7707" s="6"/>
      <c r="R7707" s="6"/>
      <c r="S7707" s="6"/>
      <c r="T7707" s="6"/>
      <c r="U7707" s="6"/>
      <c r="V7707" s="6"/>
    </row>
    <row r="7708" spans="1:22" x14ac:dyDescent="0.25">
      <c r="A7708" s="65"/>
      <c r="J7708" s="6">
        <v>10</v>
      </c>
      <c r="K7708" s="6"/>
      <c r="L7708" s="6"/>
      <c r="M7708" s="6"/>
      <c r="N7708" s="6"/>
      <c r="O7708" s="6"/>
      <c r="P7708" s="6"/>
      <c r="Q7708" s="6"/>
      <c r="R7708" s="6"/>
      <c r="S7708" s="6"/>
      <c r="T7708" s="6"/>
      <c r="U7708" s="6"/>
      <c r="V7708" s="6"/>
    </row>
    <row r="7709" spans="1:22" x14ac:dyDescent="0.25">
      <c r="A7709" s="65"/>
      <c r="J7709" s="6">
        <v>11</v>
      </c>
      <c r="K7709" s="6"/>
      <c r="L7709" s="6"/>
      <c r="M7709" s="6"/>
      <c r="N7709" s="6"/>
      <c r="O7709" s="6"/>
      <c r="P7709" s="6"/>
      <c r="Q7709" s="6"/>
      <c r="R7709" s="6"/>
      <c r="S7709" s="6"/>
      <c r="T7709" s="6"/>
      <c r="U7709" s="6"/>
      <c r="V7709" s="6"/>
    </row>
    <row r="7710" spans="1:22" x14ac:dyDescent="0.25">
      <c r="A7710" s="79"/>
      <c r="J7710" s="6">
        <v>12</v>
      </c>
      <c r="K7710" s="6"/>
      <c r="L7710" s="6"/>
      <c r="M7710" s="6"/>
      <c r="N7710" s="6"/>
      <c r="O7710" s="6"/>
      <c r="P7710" s="6"/>
      <c r="Q7710" s="6"/>
      <c r="R7710" s="6"/>
      <c r="S7710" s="6"/>
      <c r="T7710" s="6"/>
      <c r="U7710" s="6"/>
      <c r="V7710" s="6"/>
    </row>
    <row r="7711" spans="1:22" x14ac:dyDescent="0.25">
      <c r="A7711" s="79"/>
      <c r="J7711" s="6">
        <v>13</v>
      </c>
      <c r="K7711" s="6"/>
      <c r="L7711" s="6"/>
      <c r="M7711" s="6"/>
      <c r="N7711" s="6"/>
      <c r="O7711" s="6"/>
      <c r="P7711" s="6"/>
      <c r="Q7711" s="6"/>
      <c r="R7711" s="6"/>
      <c r="S7711" s="6"/>
      <c r="T7711" s="6"/>
      <c r="U7711" s="6"/>
      <c r="V7711" s="6"/>
    </row>
    <row r="7712" spans="1:22" x14ac:dyDescent="0.25">
      <c r="J7712" s="6">
        <v>14</v>
      </c>
      <c r="K7712" s="6"/>
      <c r="L7712" s="6"/>
      <c r="M7712" s="6"/>
      <c r="N7712" s="6"/>
      <c r="O7712" s="6"/>
      <c r="P7712" s="6"/>
      <c r="Q7712" s="6"/>
      <c r="R7712" s="6"/>
      <c r="S7712" s="6"/>
      <c r="T7712" s="6"/>
      <c r="U7712" s="6"/>
      <c r="V7712" s="6"/>
    </row>
    <row r="7713" spans="1:22" x14ac:dyDescent="0.25">
      <c r="A7713" s="80"/>
      <c r="J7713" s="6">
        <v>15</v>
      </c>
      <c r="K7713" s="6"/>
      <c r="L7713" s="6"/>
      <c r="M7713" s="6"/>
      <c r="N7713" s="6"/>
      <c r="O7713" s="6"/>
      <c r="P7713" s="6"/>
      <c r="Q7713" s="6"/>
      <c r="R7713" s="6"/>
      <c r="S7713" s="6"/>
      <c r="T7713" s="6"/>
      <c r="U7713" s="6"/>
      <c r="V7713" s="6"/>
    </row>
    <row r="7714" spans="1:22" ht="31.5" x14ac:dyDescent="0.25">
      <c r="A7714" s="64" t="s">
        <v>590</v>
      </c>
      <c r="J7714" s="6">
        <v>16</v>
      </c>
      <c r="K7714" s="6"/>
      <c r="L7714" s="6"/>
      <c r="M7714" s="6"/>
      <c r="N7714" s="6"/>
      <c r="O7714" s="6"/>
      <c r="P7714" s="6"/>
      <c r="Q7714" s="6"/>
      <c r="R7714" s="6"/>
      <c r="S7714" s="6"/>
      <c r="T7714" s="6"/>
      <c r="U7714" s="6"/>
      <c r="V7714" s="6"/>
    </row>
    <row r="7715" spans="1:22" x14ac:dyDescent="0.25">
      <c r="A7715" s="79"/>
      <c r="J7715" s="6">
        <v>17</v>
      </c>
      <c r="K7715" s="6"/>
      <c r="L7715" s="6"/>
      <c r="M7715" s="6"/>
      <c r="N7715" s="6"/>
      <c r="O7715" s="6"/>
      <c r="P7715" s="6"/>
      <c r="Q7715" s="6"/>
      <c r="R7715" s="6"/>
      <c r="S7715" s="6"/>
      <c r="T7715" s="6"/>
      <c r="U7715" s="6"/>
      <c r="V7715" s="6"/>
    </row>
    <row r="7716" spans="1:22" ht="25.5" x14ac:dyDescent="0.25">
      <c r="A7716" s="81" t="s">
        <v>595</v>
      </c>
      <c r="J7716" s="6">
        <v>18</v>
      </c>
      <c r="K7716" s="6"/>
      <c r="L7716" s="6"/>
      <c r="M7716" s="6"/>
      <c r="N7716" s="6"/>
      <c r="O7716" s="6"/>
      <c r="P7716" s="6"/>
      <c r="Q7716" s="6"/>
      <c r="R7716" s="6"/>
      <c r="S7716" s="6"/>
      <c r="T7716" s="6"/>
      <c r="U7716" s="6"/>
      <c r="V7716" s="6"/>
    </row>
    <row r="7717" spans="1:22" x14ac:dyDescent="0.25">
      <c r="A7717" s="81"/>
      <c r="J7717" s="6">
        <v>19</v>
      </c>
      <c r="K7717" s="6"/>
      <c r="L7717" s="6"/>
      <c r="M7717" s="6"/>
      <c r="N7717" s="6"/>
      <c r="O7717" s="6"/>
      <c r="P7717" s="6"/>
      <c r="Q7717" s="6"/>
      <c r="R7717" s="6"/>
      <c r="S7717" s="6"/>
      <c r="T7717" s="6"/>
      <c r="U7717" s="6"/>
      <c r="V7717" s="6"/>
    </row>
    <row r="7718" spans="1:22" ht="89.25" x14ac:dyDescent="0.25">
      <c r="A7718" s="81" t="s">
        <v>1015</v>
      </c>
      <c r="J7718" s="6">
        <v>20</v>
      </c>
      <c r="K7718" s="6"/>
      <c r="L7718" s="6"/>
      <c r="M7718" s="6"/>
      <c r="N7718" s="6"/>
      <c r="O7718" s="6"/>
      <c r="P7718" s="6"/>
      <c r="Q7718" s="6"/>
      <c r="R7718" s="6"/>
      <c r="S7718" s="6"/>
      <c r="T7718" s="6"/>
      <c r="U7718" s="6"/>
      <c r="V7718" s="6"/>
    </row>
    <row r="7719" spans="1:22" x14ac:dyDescent="0.25">
      <c r="A7719" s="65"/>
      <c r="J7719" s="6">
        <v>21</v>
      </c>
      <c r="K7719" s="6"/>
      <c r="L7719" s="6"/>
      <c r="M7719" s="6"/>
      <c r="N7719" s="6"/>
      <c r="O7719" s="6"/>
      <c r="P7719" s="6"/>
      <c r="Q7719" s="6"/>
      <c r="R7719" s="6"/>
      <c r="S7719" s="6"/>
      <c r="T7719" s="6"/>
      <c r="U7719" s="6"/>
      <c r="V7719" s="6"/>
    </row>
    <row r="7720" spans="1:22" x14ac:dyDescent="0.25">
      <c r="A7720" s="65"/>
      <c r="J7720" s="6">
        <v>22</v>
      </c>
      <c r="K7720" s="6"/>
      <c r="L7720" s="6"/>
      <c r="M7720" s="6"/>
      <c r="N7720" s="6"/>
      <c r="O7720" s="6"/>
      <c r="P7720" s="6"/>
      <c r="Q7720" s="6"/>
      <c r="R7720" s="6"/>
      <c r="S7720" s="6"/>
      <c r="T7720" s="6"/>
      <c r="U7720" s="6"/>
      <c r="V7720" s="6"/>
    </row>
    <row r="7721" spans="1:22" ht="140.25" x14ac:dyDescent="0.25">
      <c r="A7721" s="96" t="s">
        <v>624</v>
      </c>
      <c r="B7721" s="97" t="s">
        <v>625</v>
      </c>
      <c r="J7721" s="6">
        <v>23</v>
      </c>
      <c r="K7721" s="6"/>
      <c r="L7721" s="6"/>
      <c r="M7721" s="6"/>
      <c r="N7721" s="6"/>
      <c r="O7721" s="6"/>
      <c r="P7721" s="6"/>
      <c r="Q7721" s="6"/>
      <c r="R7721" s="6"/>
      <c r="S7721" s="6"/>
      <c r="T7721" s="6"/>
      <c r="U7721" s="6"/>
      <c r="V7721" s="6"/>
    </row>
    <row r="7722" spans="1:22" ht="15.75" thickBot="1" x14ac:dyDescent="0.3">
      <c r="A7722" s="65"/>
      <c r="J7722" s="6">
        <v>24</v>
      </c>
      <c r="K7722" s="6"/>
      <c r="L7722" s="6"/>
      <c r="M7722" s="6"/>
      <c r="N7722" s="6"/>
      <c r="O7722" s="6"/>
      <c r="P7722" s="6"/>
      <c r="Q7722" s="6"/>
      <c r="R7722" s="6"/>
      <c r="S7722" s="6"/>
      <c r="T7722" s="6"/>
      <c r="U7722" s="6"/>
      <c r="V7722" s="6"/>
    </row>
    <row r="7723" spans="1:22" ht="15.75" thickBot="1" x14ac:dyDescent="0.3">
      <c r="A7723" s="88" t="s">
        <v>626</v>
      </c>
      <c r="B7723" s="89">
        <v>0.05</v>
      </c>
      <c r="J7723" s="6">
        <v>25</v>
      </c>
      <c r="K7723" s="6"/>
      <c r="L7723" s="6"/>
      <c r="M7723" s="6"/>
      <c r="N7723" s="6"/>
      <c r="O7723" s="6"/>
      <c r="P7723" s="6"/>
      <c r="Q7723" s="6"/>
      <c r="R7723" s="6"/>
      <c r="S7723" s="6"/>
      <c r="T7723" s="6"/>
      <c r="U7723" s="6"/>
      <c r="V7723" s="6"/>
    </row>
    <row r="7724" spans="1:22" ht="39" thickBot="1" x14ac:dyDescent="0.3">
      <c r="A7724" s="110" t="s">
        <v>627</v>
      </c>
      <c r="B7724" s="74">
        <v>18</v>
      </c>
      <c r="J7724" s="6">
        <v>26</v>
      </c>
      <c r="K7724" s="6"/>
      <c r="L7724" s="6"/>
      <c r="M7724" s="6"/>
      <c r="N7724" s="6"/>
      <c r="O7724" s="6"/>
      <c r="P7724" s="6"/>
      <c r="Q7724" s="6"/>
      <c r="R7724" s="6"/>
      <c r="S7724" s="6"/>
      <c r="T7724" s="6"/>
      <c r="U7724" s="6"/>
      <c r="V7724" s="6"/>
    </row>
    <row r="7725" spans="1:22" ht="39" thickBot="1" x14ac:dyDescent="0.3">
      <c r="A7725" s="110" t="s">
        <v>628</v>
      </c>
      <c r="B7725" s="74">
        <v>63.580350000000003</v>
      </c>
      <c r="J7725" s="6">
        <v>27</v>
      </c>
      <c r="K7725" s="6"/>
      <c r="L7725" s="6"/>
      <c r="M7725" s="6"/>
      <c r="N7725" s="6"/>
      <c r="O7725" s="6"/>
      <c r="P7725" s="6"/>
      <c r="Q7725" s="6"/>
      <c r="R7725" s="6"/>
      <c r="S7725" s="6"/>
      <c r="T7725" s="6"/>
      <c r="U7725" s="6"/>
      <c r="V7725" s="6"/>
    </row>
    <row r="7726" spans="1:22" ht="64.5" thickBot="1" x14ac:dyDescent="0.3">
      <c r="A7726" s="110" t="s">
        <v>629</v>
      </c>
      <c r="B7726" s="74">
        <v>2.97105</v>
      </c>
      <c r="J7726" s="6">
        <v>28</v>
      </c>
      <c r="K7726" s="6"/>
      <c r="L7726" s="6"/>
      <c r="M7726" s="6"/>
      <c r="N7726" s="6"/>
      <c r="O7726" s="6"/>
      <c r="P7726" s="6"/>
      <c r="Q7726" s="6"/>
      <c r="R7726" s="6"/>
      <c r="S7726" s="6"/>
      <c r="T7726" s="6"/>
      <c r="U7726" s="6"/>
      <c r="V7726" s="6"/>
    </row>
    <row r="7727" spans="1:22" ht="38.25" x14ac:dyDescent="0.25">
      <c r="A7727" s="109" t="s">
        <v>630</v>
      </c>
      <c r="B7727" s="78">
        <v>5.9226000000000001</v>
      </c>
      <c r="J7727" s="6">
        <v>29</v>
      </c>
      <c r="K7727" s="6"/>
      <c r="L7727" s="6"/>
      <c r="M7727" s="6"/>
      <c r="N7727" s="6"/>
      <c r="O7727" s="6"/>
      <c r="P7727" s="6"/>
      <c r="Q7727" s="6"/>
      <c r="R7727" s="6"/>
      <c r="S7727" s="6"/>
      <c r="T7727" s="6"/>
      <c r="U7727" s="6"/>
      <c r="V7727" s="6"/>
    </row>
    <row r="7728" spans="1:22" ht="15.75" thickBot="1" x14ac:dyDescent="0.3">
      <c r="A7728" s="65"/>
      <c r="J7728" s="6">
        <v>30</v>
      </c>
      <c r="K7728" s="6"/>
      <c r="L7728" s="6"/>
      <c r="M7728" s="6"/>
      <c r="N7728" s="6"/>
      <c r="O7728" s="6"/>
      <c r="P7728" s="6"/>
      <c r="Q7728" s="6"/>
      <c r="R7728" s="6"/>
      <c r="S7728" s="6"/>
      <c r="T7728" s="6"/>
      <c r="U7728" s="6"/>
      <c r="V7728" s="6"/>
    </row>
    <row r="7729" spans="1:22" x14ac:dyDescent="0.25">
      <c r="A7729" s="254" t="s">
        <v>631</v>
      </c>
      <c r="B7729" s="255"/>
      <c r="C7729" s="255"/>
      <c r="D7729" s="255"/>
      <c r="J7729" s="6">
        <v>31</v>
      </c>
      <c r="K7729" s="6"/>
      <c r="L7729" s="6"/>
      <c r="M7729" s="6"/>
      <c r="N7729" s="6"/>
      <c r="O7729" s="6"/>
      <c r="P7729" s="6"/>
      <c r="Q7729" s="6"/>
      <c r="R7729" s="6"/>
      <c r="S7729" s="6"/>
      <c r="T7729" s="6"/>
      <c r="U7729" s="6"/>
      <c r="V7729" s="6"/>
    </row>
    <row r="7730" spans="1:22" x14ac:dyDescent="0.25">
      <c r="A7730" s="262" t="s">
        <v>632</v>
      </c>
      <c r="B7730" s="263"/>
      <c r="C7730" s="263"/>
      <c r="D7730" s="263"/>
      <c r="J7730" s="6">
        <v>32</v>
      </c>
      <c r="K7730" s="6"/>
      <c r="L7730" s="6"/>
      <c r="M7730" s="6"/>
      <c r="N7730" s="6"/>
      <c r="O7730" s="6"/>
      <c r="P7730" s="6"/>
      <c r="Q7730" s="6"/>
      <c r="R7730" s="6"/>
      <c r="S7730" s="6"/>
      <c r="T7730" s="6"/>
      <c r="U7730" s="6"/>
      <c r="V7730" s="6"/>
    </row>
    <row r="7731" spans="1:22" ht="15.75" thickBot="1" x14ac:dyDescent="0.3">
      <c r="A7731" s="256" t="s">
        <v>633</v>
      </c>
      <c r="B7731" s="257"/>
      <c r="C7731" s="257"/>
      <c r="D7731" s="257"/>
      <c r="J7731" s="6">
        <v>33</v>
      </c>
      <c r="K7731" s="6"/>
      <c r="L7731" s="6"/>
      <c r="M7731" s="6"/>
      <c r="N7731" s="6"/>
      <c r="O7731" s="6"/>
      <c r="P7731" s="6"/>
      <c r="Q7731" s="6"/>
      <c r="R7731" s="6"/>
      <c r="S7731" s="6"/>
      <c r="T7731" s="6"/>
      <c r="U7731" s="6"/>
      <c r="V7731" s="6"/>
    </row>
    <row r="7732" spans="1:22" ht="27" thickBot="1" x14ac:dyDescent="0.3">
      <c r="A7732" s="98" t="s">
        <v>634</v>
      </c>
      <c r="B7732" s="83" t="s">
        <v>635</v>
      </c>
      <c r="C7732" s="83" t="s">
        <v>566</v>
      </c>
      <c r="D7732" s="85" t="s">
        <v>592</v>
      </c>
      <c r="K7732" s="121" t="s">
        <v>1123</v>
      </c>
      <c r="L7732" s="121" t="s">
        <v>1124</v>
      </c>
      <c r="M7732" s="121" t="str">
        <f>A7718</f>
        <v>Prueba del rango estudentizado de Tukey (HSD) para NFCm2</v>
      </c>
      <c r="N7732" s="120"/>
      <c r="S7732" s="122" t="str">
        <f>K7732</f>
        <v>Factor</v>
      </c>
      <c r="T7732" s="122" t="str">
        <f>L7732</f>
        <v>Nivel</v>
      </c>
      <c r="U7732" s="114"/>
      <c r="V7732" s="123"/>
    </row>
    <row r="7733" spans="1:22" ht="16.5" thickBot="1" x14ac:dyDescent="0.3">
      <c r="A7733" s="99" t="s">
        <v>592</v>
      </c>
      <c r="B7733" s="68">
        <v>60.832999999999998</v>
      </c>
      <c r="C7733" s="68">
        <v>16</v>
      </c>
      <c r="D7733" s="86" t="s">
        <v>45</v>
      </c>
      <c r="J7733" s="6"/>
      <c r="K7733" s="228" t="s">
        <v>1125</v>
      </c>
      <c r="L7733" s="124" t="str">
        <f>D7733</f>
        <v>Con</v>
      </c>
      <c r="M7733" s="125">
        <f>B7733</f>
        <v>60.832999999999998</v>
      </c>
      <c r="N7733" s="125" t="str">
        <f>A7733</f>
        <v>A</v>
      </c>
      <c r="S7733" s="230" t="str">
        <f>K7733</f>
        <v>Enmienda (A)</v>
      </c>
      <c r="T7733" s="126" t="str">
        <f>L7733</f>
        <v>Con</v>
      </c>
      <c r="U7733" s="127">
        <f>M7733</f>
        <v>60.832999999999998</v>
      </c>
      <c r="V7733" s="128" t="str">
        <f>N7733</f>
        <v>A</v>
      </c>
    </row>
    <row r="7734" spans="1:22" ht="16.5" thickBot="1" x14ac:dyDescent="0.3">
      <c r="A7734" s="99"/>
      <c r="B7734" s="68"/>
      <c r="C7734" s="68"/>
      <c r="D7734" s="86"/>
      <c r="J7734" s="6"/>
      <c r="K7734" s="229"/>
      <c r="L7734" s="124" t="str">
        <f>D7735</f>
        <v>Sin</v>
      </c>
      <c r="M7734" s="125">
        <f>B7735</f>
        <v>47.478999999999999</v>
      </c>
      <c r="N7734" s="125" t="str">
        <f>A7735</f>
        <v>B</v>
      </c>
      <c r="S7734" s="227"/>
      <c r="T7734" s="129" t="str">
        <f>L7734</f>
        <v>Sin</v>
      </c>
      <c r="U7734" s="130">
        <f>M7734</f>
        <v>47.478999999999999</v>
      </c>
      <c r="V7734" s="131" t="str">
        <f>N7734</f>
        <v>B</v>
      </c>
    </row>
    <row r="7735" spans="1:22" x14ac:dyDescent="0.25">
      <c r="A7735" s="100" t="s">
        <v>593</v>
      </c>
      <c r="B7735" s="77">
        <v>47.478999999999999</v>
      </c>
      <c r="C7735" s="77">
        <v>16</v>
      </c>
      <c r="D7735" s="87" t="s">
        <v>47</v>
      </c>
      <c r="J7735" s="6">
        <v>1</v>
      </c>
      <c r="K7735" s="6"/>
      <c r="L7735" s="6"/>
      <c r="M7735" s="6"/>
      <c r="N7735" s="6"/>
      <c r="O7735" s="6"/>
      <c r="P7735" s="6"/>
      <c r="Q7735" s="6"/>
      <c r="R7735" s="6"/>
      <c r="S7735" s="6"/>
      <c r="T7735" s="6"/>
      <c r="U7735" s="6"/>
      <c r="V7735" s="6"/>
    </row>
    <row r="7736" spans="1:22" x14ac:dyDescent="0.25">
      <c r="A7736" s="79"/>
      <c r="J7736" s="6">
        <v>2</v>
      </c>
      <c r="K7736" s="6"/>
      <c r="L7736" s="6"/>
      <c r="M7736" s="6"/>
      <c r="N7736" s="6"/>
      <c r="O7736" s="6"/>
      <c r="P7736" s="6"/>
      <c r="Q7736" s="6"/>
      <c r="R7736" s="6"/>
      <c r="S7736" s="6"/>
      <c r="T7736" s="6"/>
      <c r="U7736" s="6"/>
      <c r="V7736" s="6"/>
    </row>
    <row r="7737" spans="1:22" x14ac:dyDescent="0.25">
      <c r="A7737" s="79"/>
      <c r="J7737" s="6">
        <v>3</v>
      </c>
      <c r="K7737" s="6"/>
      <c r="L7737" s="6"/>
      <c r="M7737" s="6"/>
      <c r="N7737" s="6"/>
      <c r="O7737" s="6"/>
      <c r="P7737" s="6"/>
      <c r="Q7737" s="6"/>
      <c r="R7737" s="6"/>
      <c r="S7737" s="6"/>
      <c r="T7737" s="6"/>
      <c r="U7737" s="6"/>
      <c r="V7737" s="6"/>
    </row>
    <row r="7738" spans="1:22" x14ac:dyDescent="0.25">
      <c r="J7738" s="6">
        <v>4</v>
      </c>
      <c r="K7738" s="6"/>
      <c r="L7738" s="6"/>
      <c r="M7738" s="6"/>
      <c r="N7738" s="6"/>
      <c r="O7738" s="6"/>
      <c r="P7738" s="6"/>
      <c r="Q7738" s="6"/>
      <c r="R7738" s="6"/>
      <c r="S7738" s="6"/>
      <c r="T7738" s="6"/>
      <c r="U7738" s="6"/>
      <c r="V7738" s="6"/>
    </row>
    <row r="7739" spans="1:22" x14ac:dyDescent="0.25">
      <c r="A7739" s="80"/>
      <c r="J7739" s="6">
        <v>5</v>
      </c>
      <c r="K7739" s="6"/>
      <c r="L7739" s="6"/>
      <c r="M7739" s="6"/>
      <c r="N7739" s="6"/>
      <c r="O7739" s="6"/>
      <c r="P7739" s="6"/>
      <c r="Q7739" s="6"/>
      <c r="R7739" s="6"/>
      <c r="S7739" s="6"/>
      <c r="T7739" s="6"/>
      <c r="U7739" s="6"/>
      <c r="V7739" s="6"/>
    </row>
    <row r="7740" spans="1:22" ht="31.5" x14ac:dyDescent="0.25">
      <c r="A7740" s="64" t="s">
        <v>590</v>
      </c>
      <c r="J7740" s="6">
        <v>6</v>
      </c>
      <c r="K7740" s="6"/>
      <c r="L7740" s="6"/>
      <c r="M7740" s="6"/>
      <c r="N7740" s="6"/>
      <c r="O7740" s="6"/>
      <c r="P7740" s="6"/>
      <c r="Q7740" s="6"/>
      <c r="R7740" s="6"/>
      <c r="S7740" s="6"/>
      <c r="T7740" s="6"/>
      <c r="U7740" s="6"/>
      <c r="V7740" s="6"/>
    </row>
    <row r="7741" spans="1:22" x14ac:dyDescent="0.25">
      <c r="A7741" s="79"/>
      <c r="J7741" s="6">
        <v>7</v>
      </c>
      <c r="K7741" s="6"/>
      <c r="L7741" s="6"/>
      <c r="M7741" s="6"/>
      <c r="N7741" s="6"/>
      <c r="O7741" s="6"/>
      <c r="P7741" s="6"/>
      <c r="Q7741" s="6"/>
      <c r="R7741" s="6"/>
      <c r="S7741" s="6"/>
      <c r="T7741" s="6"/>
      <c r="U7741" s="6"/>
      <c r="V7741" s="6"/>
    </row>
    <row r="7742" spans="1:22" ht="25.5" x14ac:dyDescent="0.25">
      <c r="A7742" s="81" t="s">
        <v>595</v>
      </c>
      <c r="J7742" s="6">
        <v>8</v>
      </c>
      <c r="K7742" s="6"/>
      <c r="L7742" s="6"/>
      <c r="M7742" s="6"/>
      <c r="N7742" s="6"/>
      <c r="O7742" s="6"/>
      <c r="P7742" s="6"/>
      <c r="Q7742" s="6"/>
      <c r="R7742" s="6"/>
      <c r="S7742" s="6"/>
      <c r="T7742" s="6"/>
      <c r="U7742" s="6"/>
      <c r="V7742" s="6"/>
    </row>
    <row r="7743" spans="1:22" x14ac:dyDescent="0.25">
      <c r="A7743" s="81"/>
      <c r="J7743" s="6">
        <v>9</v>
      </c>
      <c r="K7743" s="6"/>
      <c r="L7743" s="6"/>
      <c r="M7743" s="6"/>
      <c r="N7743" s="6"/>
      <c r="O7743" s="6"/>
      <c r="P7743" s="6"/>
      <c r="Q7743" s="6"/>
      <c r="R7743" s="6"/>
      <c r="S7743" s="6"/>
      <c r="T7743" s="6"/>
      <c r="U7743" s="6"/>
      <c r="V7743" s="6"/>
    </row>
    <row r="7744" spans="1:22" x14ac:dyDescent="0.25">
      <c r="A7744" s="65"/>
      <c r="J7744" s="6">
        <v>10</v>
      </c>
      <c r="K7744" s="6"/>
      <c r="L7744" s="6"/>
      <c r="M7744" s="6"/>
      <c r="N7744" s="6"/>
      <c r="O7744" s="6"/>
      <c r="P7744" s="6"/>
      <c r="Q7744" s="6"/>
      <c r="R7744" s="6"/>
      <c r="S7744" s="6"/>
      <c r="T7744" s="6"/>
      <c r="U7744" s="6"/>
      <c r="V7744" s="6"/>
    </row>
    <row r="7745" spans="1:22" x14ac:dyDescent="0.25">
      <c r="A7745" s="65"/>
      <c r="J7745" s="6">
        <v>11</v>
      </c>
      <c r="K7745" s="6"/>
      <c r="L7745" s="6"/>
      <c r="M7745" s="6"/>
      <c r="N7745" s="6"/>
      <c r="O7745" s="6"/>
      <c r="P7745" s="6"/>
      <c r="Q7745" s="6"/>
      <c r="R7745" s="6"/>
      <c r="S7745" s="6"/>
      <c r="T7745" s="6"/>
      <c r="U7745" s="6"/>
      <c r="V7745" s="6"/>
    </row>
    <row r="7746" spans="1:22" x14ac:dyDescent="0.25">
      <c r="A7746" s="79"/>
      <c r="J7746" s="6">
        <v>12</v>
      </c>
      <c r="K7746" s="6"/>
      <c r="L7746" s="6"/>
      <c r="M7746" s="6"/>
      <c r="N7746" s="6"/>
      <c r="O7746" s="6"/>
      <c r="P7746" s="6"/>
      <c r="Q7746" s="6"/>
      <c r="R7746" s="6"/>
      <c r="S7746" s="6"/>
      <c r="T7746" s="6"/>
      <c r="U7746" s="6"/>
      <c r="V7746" s="6"/>
    </row>
    <row r="7747" spans="1:22" x14ac:dyDescent="0.25">
      <c r="A7747" s="79"/>
      <c r="J7747" s="6">
        <v>13</v>
      </c>
      <c r="K7747" s="6"/>
      <c r="L7747" s="6"/>
      <c r="M7747" s="6"/>
      <c r="N7747" s="6"/>
      <c r="O7747" s="6"/>
      <c r="P7747" s="6"/>
      <c r="Q7747" s="6"/>
      <c r="R7747" s="6"/>
      <c r="S7747" s="6"/>
      <c r="T7747" s="6"/>
      <c r="U7747" s="6"/>
      <c r="V7747" s="6"/>
    </row>
    <row r="7748" spans="1:22" x14ac:dyDescent="0.25">
      <c r="J7748" s="6">
        <v>14</v>
      </c>
      <c r="K7748" s="6"/>
      <c r="L7748" s="6"/>
      <c r="M7748" s="6"/>
      <c r="N7748" s="6"/>
      <c r="O7748" s="6"/>
      <c r="P7748" s="6"/>
      <c r="Q7748" s="6"/>
      <c r="R7748" s="6"/>
      <c r="S7748" s="6"/>
      <c r="T7748" s="6"/>
      <c r="U7748" s="6"/>
      <c r="V7748" s="6"/>
    </row>
    <row r="7749" spans="1:22" x14ac:dyDescent="0.25">
      <c r="A7749" s="80"/>
      <c r="J7749" s="6">
        <v>15</v>
      </c>
      <c r="K7749" s="6"/>
      <c r="L7749" s="6"/>
      <c r="M7749" s="6"/>
      <c r="N7749" s="6"/>
      <c r="O7749" s="6"/>
      <c r="P7749" s="6"/>
      <c r="Q7749" s="6"/>
      <c r="R7749" s="6"/>
      <c r="S7749" s="6"/>
      <c r="T7749" s="6"/>
      <c r="U7749" s="6"/>
      <c r="V7749" s="6"/>
    </row>
    <row r="7750" spans="1:22" ht="31.5" x14ac:dyDescent="0.25">
      <c r="A7750" s="64" t="s">
        <v>590</v>
      </c>
      <c r="J7750" s="6">
        <v>16</v>
      </c>
      <c r="K7750" s="6"/>
      <c r="L7750" s="6"/>
      <c r="M7750" s="6"/>
      <c r="N7750" s="6"/>
      <c r="O7750" s="6"/>
      <c r="P7750" s="6"/>
      <c r="Q7750" s="6"/>
      <c r="R7750" s="6"/>
      <c r="S7750" s="6"/>
      <c r="T7750" s="6"/>
      <c r="U7750" s="6"/>
      <c r="V7750" s="6"/>
    </row>
    <row r="7751" spans="1:22" x14ac:dyDescent="0.25">
      <c r="A7751" s="79"/>
      <c r="J7751" s="6">
        <v>17</v>
      </c>
      <c r="K7751" s="6"/>
      <c r="L7751" s="6"/>
      <c r="M7751" s="6"/>
      <c r="N7751" s="6"/>
      <c r="O7751" s="6"/>
      <c r="P7751" s="6"/>
      <c r="Q7751" s="6"/>
      <c r="R7751" s="6"/>
      <c r="S7751" s="6"/>
      <c r="T7751" s="6"/>
      <c r="U7751" s="6"/>
      <c r="V7751" s="6"/>
    </row>
    <row r="7752" spans="1:22" ht="25.5" x14ac:dyDescent="0.25">
      <c r="A7752" s="81" t="s">
        <v>595</v>
      </c>
      <c r="J7752" s="6">
        <v>18</v>
      </c>
      <c r="K7752" s="6"/>
      <c r="L7752" s="6"/>
      <c r="M7752" s="6"/>
      <c r="N7752" s="6"/>
      <c r="O7752" s="6"/>
      <c r="P7752" s="6"/>
      <c r="Q7752" s="6"/>
      <c r="R7752" s="6"/>
      <c r="S7752" s="6"/>
      <c r="T7752" s="6"/>
      <c r="U7752" s="6"/>
      <c r="V7752" s="6"/>
    </row>
    <row r="7753" spans="1:22" x14ac:dyDescent="0.25">
      <c r="A7753" s="81"/>
      <c r="J7753" s="6">
        <v>19</v>
      </c>
      <c r="K7753" s="6"/>
      <c r="L7753" s="6"/>
      <c r="M7753" s="6"/>
      <c r="N7753" s="6"/>
      <c r="O7753" s="6"/>
      <c r="P7753" s="6"/>
      <c r="Q7753" s="6"/>
      <c r="R7753" s="6"/>
      <c r="S7753" s="6"/>
      <c r="T7753" s="6"/>
      <c r="U7753" s="6"/>
      <c r="V7753" s="6"/>
    </row>
    <row r="7754" spans="1:22" ht="89.25" x14ac:dyDescent="0.25">
      <c r="A7754" s="81" t="s">
        <v>636</v>
      </c>
      <c r="J7754" s="6">
        <v>20</v>
      </c>
      <c r="K7754" s="6"/>
      <c r="L7754" s="6"/>
      <c r="M7754" s="6"/>
      <c r="N7754" s="6"/>
      <c r="O7754" s="6"/>
      <c r="P7754" s="6"/>
      <c r="Q7754" s="6"/>
      <c r="R7754" s="6"/>
      <c r="S7754" s="6"/>
      <c r="T7754" s="6"/>
      <c r="U7754" s="6"/>
      <c r="V7754" s="6"/>
    </row>
    <row r="7755" spans="1:22" x14ac:dyDescent="0.25">
      <c r="A7755" s="65"/>
      <c r="J7755" s="6">
        <v>21</v>
      </c>
      <c r="K7755" s="6"/>
      <c r="L7755" s="6"/>
      <c r="M7755" s="6"/>
      <c r="N7755" s="6"/>
      <c r="O7755" s="6"/>
      <c r="P7755" s="6"/>
      <c r="Q7755" s="6"/>
      <c r="R7755" s="6"/>
      <c r="S7755" s="6"/>
      <c r="T7755" s="6"/>
      <c r="U7755" s="6"/>
      <c r="V7755" s="6"/>
    </row>
    <row r="7756" spans="1:22" x14ac:dyDescent="0.25">
      <c r="A7756" s="65"/>
      <c r="J7756" s="6">
        <v>22</v>
      </c>
      <c r="K7756" s="6"/>
      <c r="L7756" s="6"/>
      <c r="M7756" s="6"/>
      <c r="N7756" s="6"/>
      <c r="O7756" s="6"/>
      <c r="P7756" s="6"/>
      <c r="Q7756" s="6"/>
      <c r="R7756" s="6"/>
      <c r="S7756" s="6"/>
      <c r="T7756" s="6"/>
      <c r="U7756" s="6"/>
      <c r="V7756" s="6"/>
    </row>
    <row r="7757" spans="1:22" ht="140.25" x14ac:dyDescent="0.25">
      <c r="A7757" s="96" t="s">
        <v>624</v>
      </c>
      <c r="B7757" s="97" t="s">
        <v>625</v>
      </c>
      <c r="J7757" s="6">
        <v>23</v>
      </c>
      <c r="K7757" s="6"/>
      <c r="L7757" s="6"/>
      <c r="M7757" s="6"/>
      <c r="N7757" s="6"/>
      <c r="O7757" s="6"/>
      <c r="P7757" s="6"/>
      <c r="Q7757" s="6"/>
      <c r="R7757" s="6"/>
      <c r="S7757" s="6"/>
      <c r="T7757" s="6"/>
      <c r="U7757" s="6"/>
      <c r="V7757" s="6"/>
    </row>
    <row r="7758" spans="1:22" ht="15.75" thickBot="1" x14ac:dyDescent="0.3">
      <c r="A7758" s="65"/>
      <c r="J7758" s="6">
        <v>24</v>
      </c>
      <c r="K7758" s="6"/>
      <c r="L7758" s="6"/>
      <c r="M7758" s="6"/>
      <c r="N7758" s="6"/>
      <c r="O7758" s="6"/>
      <c r="P7758" s="6"/>
      <c r="Q7758" s="6"/>
      <c r="R7758" s="6"/>
      <c r="S7758" s="6"/>
      <c r="T7758" s="6"/>
      <c r="U7758" s="6"/>
      <c r="V7758" s="6"/>
    </row>
    <row r="7759" spans="1:22" ht="15.75" thickBot="1" x14ac:dyDescent="0.3">
      <c r="A7759" s="88" t="s">
        <v>626</v>
      </c>
      <c r="B7759" s="89">
        <v>0.05</v>
      </c>
      <c r="J7759" s="6">
        <v>25</v>
      </c>
      <c r="K7759" s="6"/>
      <c r="L7759" s="6"/>
      <c r="M7759" s="6"/>
      <c r="N7759" s="6"/>
      <c r="O7759" s="6"/>
      <c r="P7759" s="6"/>
      <c r="Q7759" s="6"/>
      <c r="R7759" s="6"/>
      <c r="S7759" s="6"/>
      <c r="T7759" s="6"/>
      <c r="U7759" s="6"/>
      <c r="V7759" s="6"/>
    </row>
    <row r="7760" spans="1:22" ht="39" thickBot="1" x14ac:dyDescent="0.3">
      <c r="A7760" s="110" t="s">
        <v>627</v>
      </c>
      <c r="B7760" s="74">
        <v>18</v>
      </c>
      <c r="J7760" s="6">
        <v>26</v>
      </c>
      <c r="K7760" s="6"/>
      <c r="L7760" s="6"/>
      <c r="M7760" s="6"/>
      <c r="N7760" s="6"/>
      <c r="O7760" s="6"/>
      <c r="P7760" s="6"/>
      <c r="Q7760" s="6"/>
      <c r="R7760" s="6"/>
      <c r="S7760" s="6"/>
      <c r="T7760" s="6"/>
      <c r="U7760" s="6"/>
      <c r="V7760" s="6"/>
    </row>
    <row r="7761" spans="1:22" ht="39" thickBot="1" x14ac:dyDescent="0.3">
      <c r="A7761" s="110" t="s">
        <v>628</v>
      </c>
      <c r="B7761" s="74">
        <v>53.911969999999997</v>
      </c>
      <c r="J7761" s="6">
        <v>27</v>
      </c>
      <c r="K7761" s="6"/>
      <c r="L7761" s="6"/>
      <c r="M7761" s="6"/>
      <c r="N7761" s="6"/>
      <c r="O7761" s="6"/>
      <c r="P7761" s="6"/>
      <c r="Q7761" s="6"/>
      <c r="R7761" s="6"/>
      <c r="S7761" s="6"/>
      <c r="T7761" s="6"/>
      <c r="U7761" s="6"/>
      <c r="V7761" s="6"/>
    </row>
    <row r="7762" spans="1:22" ht="64.5" thickBot="1" x14ac:dyDescent="0.3">
      <c r="A7762" s="110" t="s">
        <v>629</v>
      </c>
      <c r="B7762" s="74">
        <v>2.97105</v>
      </c>
      <c r="J7762" s="6">
        <v>28</v>
      </c>
      <c r="K7762" s="6"/>
      <c r="L7762" s="6"/>
      <c r="M7762" s="6"/>
      <c r="N7762" s="6"/>
      <c r="O7762" s="6"/>
      <c r="P7762" s="6"/>
      <c r="Q7762" s="6"/>
      <c r="R7762" s="6"/>
      <c r="S7762" s="6"/>
      <c r="T7762" s="6"/>
      <c r="U7762" s="6"/>
      <c r="V7762" s="6"/>
    </row>
    <row r="7763" spans="1:22" ht="38.25" x14ac:dyDescent="0.25">
      <c r="A7763" s="109" t="s">
        <v>630</v>
      </c>
      <c r="B7763" s="78">
        <v>5.4537000000000004</v>
      </c>
      <c r="J7763" s="6">
        <v>29</v>
      </c>
      <c r="K7763" s="6"/>
      <c r="L7763" s="6"/>
      <c r="M7763" s="6"/>
      <c r="N7763" s="6"/>
      <c r="O7763" s="6"/>
      <c r="P7763" s="6"/>
      <c r="Q7763" s="6"/>
      <c r="R7763" s="6"/>
      <c r="S7763" s="6"/>
      <c r="T7763" s="6"/>
      <c r="U7763" s="6"/>
      <c r="V7763" s="6"/>
    </row>
    <row r="7764" spans="1:22" ht="15.75" thickBot="1" x14ac:dyDescent="0.3">
      <c r="A7764" s="65"/>
      <c r="J7764" s="6">
        <v>30</v>
      </c>
      <c r="K7764" s="6"/>
      <c r="L7764" s="6"/>
      <c r="M7764" s="6"/>
      <c r="N7764" s="6"/>
      <c r="O7764" s="6"/>
      <c r="P7764" s="6"/>
      <c r="Q7764" s="6"/>
      <c r="R7764" s="6"/>
      <c r="S7764" s="6"/>
      <c r="T7764" s="6"/>
      <c r="U7764" s="6"/>
      <c r="V7764" s="6"/>
    </row>
    <row r="7765" spans="1:22" x14ac:dyDescent="0.25">
      <c r="A7765" s="254" t="s">
        <v>631</v>
      </c>
      <c r="B7765" s="255"/>
      <c r="C7765" s="255"/>
      <c r="D7765" s="255"/>
      <c r="J7765" s="6">
        <v>31</v>
      </c>
      <c r="K7765" s="6"/>
      <c r="L7765" s="6"/>
      <c r="M7765" s="6"/>
      <c r="N7765" s="6"/>
      <c r="O7765" s="6"/>
      <c r="P7765" s="6"/>
      <c r="Q7765" s="6"/>
      <c r="R7765" s="6"/>
      <c r="S7765" s="6"/>
      <c r="T7765" s="6"/>
      <c r="U7765" s="6"/>
      <c r="V7765" s="6"/>
    </row>
    <row r="7766" spans="1:22" x14ac:dyDescent="0.25">
      <c r="A7766" s="262" t="s">
        <v>632</v>
      </c>
      <c r="B7766" s="263"/>
      <c r="C7766" s="263"/>
      <c r="D7766" s="263"/>
      <c r="J7766" s="6">
        <v>32</v>
      </c>
      <c r="K7766" s="6"/>
      <c r="L7766" s="6"/>
      <c r="M7766" s="6"/>
      <c r="N7766" s="6"/>
      <c r="O7766" s="6"/>
      <c r="P7766" s="6"/>
      <c r="Q7766" s="6"/>
      <c r="R7766" s="6"/>
      <c r="S7766" s="6"/>
      <c r="T7766" s="6"/>
      <c r="U7766" s="6"/>
      <c r="V7766" s="6"/>
    </row>
    <row r="7767" spans="1:22" ht="15.75" thickBot="1" x14ac:dyDescent="0.3">
      <c r="A7767" s="256" t="s">
        <v>633</v>
      </c>
      <c r="B7767" s="257"/>
      <c r="C7767" s="257"/>
      <c r="D7767" s="257"/>
      <c r="J7767" s="6">
        <v>33</v>
      </c>
      <c r="K7767" s="6"/>
      <c r="L7767" s="6"/>
      <c r="M7767" s="6"/>
      <c r="N7767" s="6"/>
      <c r="O7767" s="6"/>
      <c r="P7767" s="6"/>
      <c r="Q7767" s="6"/>
      <c r="R7767" s="6"/>
      <c r="S7767" s="6"/>
      <c r="T7767" s="6"/>
      <c r="U7767" s="6"/>
      <c r="V7767" s="6"/>
    </row>
    <row r="7768" spans="1:22" ht="27" thickBot="1" x14ac:dyDescent="0.3">
      <c r="A7768" s="98" t="s">
        <v>634</v>
      </c>
      <c r="B7768" s="83" t="s">
        <v>635</v>
      </c>
      <c r="C7768" s="83" t="s">
        <v>566</v>
      </c>
      <c r="D7768" s="85" t="s">
        <v>592</v>
      </c>
      <c r="K7768" s="121" t="s">
        <v>1123</v>
      </c>
      <c r="L7768" s="121" t="s">
        <v>1124</v>
      </c>
      <c r="M7768" s="121" t="str">
        <f>A7754</f>
        <v>Prueba del rango estudentizado de Tukey (HSD) para NFTm2</v>
      </c>
      <c r="N7768" s="120"/>
      <c r="S7768" s="122" t="str">
        <f>K7768</f>
        <v>Factor</v>
      </c>
      <c r="T7768" s="122" t="str">
        <f>L7768</f>
        <v>Nivel</v>
      </c>
      <c r="U7768" s="114"/>
      <c r="V7768" s="123"/>
    </row>
    <row r="7769" spans="1:22" ht="16.5" thickBot="1" x14ac:dyDescent="0.3">
      <c r="A7769" s="99" t="s">
        <v>592</v>
      </c>
      <c r="B7769" s="68">
        <v>76.957999999999998</v>
      </c>
      <c r="C7769" s="68">
        <v>16</v>
      </c>
      <c r="D7769" s="86" t="s">
        <v>45</v>
      </c>
      <c r="J7769" s="6"/>
      <c r="K7769" s="228" t="s">
        <v>1125</v>
      </c>
      <c r="L7769" s="124" t="str">
        <f>D7769</f>
        <v>Con</v>
      </c>
      <c r="M7769" s="125">
        <f>B7769</f>
        <v>76.957999999999998</v>
      </c>
      <c r="N7769" s="125" t="str">
        <f>A7769</f>
        <v>A</v>
      </c>
      <c r="S7769" s="230" t="str">
        <f>K7769</f>
        <v>Enmienda (A)</v>
      </c>
      <c r="T7769" s="126" t="str">
        <f>L7769</f>
        <v>Con</v>
      </c>
      <c r="U7769" s="127">
        <f>M7769</f>
        <v>76.957999999999998</v>
      </c>
      <c r="V7769" s="128" t="str">
        <f>N7769</f>
        <v>A</v>
      </c>
    </row>
    <row r="7770" spans="1:22" ht="16.5" thickBot="1" x14ac:dyDescent="0.3">
      <c r="A7770" s="99"/>
      <c r="B7770" s="68"/>
      <c r="C7770" s="68"/>
      <c r="D7770" s="86"/>
      <c r="J7770" s="6"/>
      <c r="K7770" s="229"/>
      <c r="L7770" s="124" t="str">
        <f>D7771</f>
        <v>Sin</v>
      </c>
      <c r="M7770" s="125">
        <f>B7771</f>
        <v>61.084000000000003</v>
      </c>
      <c r="N7770" s="125" t="str">
        <f>A7771</f>
        <v>B</v>
      </c>
      <c r="S7770" s="227"/>
      <c r="T7770" s="129" t="str">
        <f>L7770</f>
        <v>Sin</v>
      </c>
      <c r="U7770" s="130">
        <f>M7770</f>
        <v>61.084000000000003</v>
      </c>
      <c r="V7770" s="131" t="str">
        <f>N7770</f>
        <v>B</v>
      </c>
    </row>
    <row r="7771" spans="1:22" x14ac:dyDescent="0.25">
      <c r="A7771" s="100" t="s">
        <v>593</v>
      </c>
      <c r="B7771" s="77">
        <v>61.084000000000003</v>
      </c>
      <c r="C7771" s="77">
        <v>16</v>
      </c>
      <c r="D7771" s="87" t="s">
        <v>47</v>
      </c>
      <c r="J7771" s="6">
        <v>1</v>
      </c>
      <c r="K7771" s="6"/>
      <c r="L7771" s="6"/>
      <c r="M7771" s="6"/>
      <c r="N7771" s="6"/>
      <c r="O7771" s="6"/>
      <c r="P7771" s="6"/>
      <c r="Q7771" s="6"/>
      <c r="R7771" s="6"/>
      <c r="S7771" s="6"/>
      <c r="T7771" s="6"/>
      <c r="U7771" s="6"/>
      <c r="V7771" s="6"/>
    </row>
    <row r="7772" spans="1:22" x14ac:dyDescent="0.25">
      <c r="A7772" s="79"/>
      <c r="J7772" s="6">
        <v>2</v>
      </c>
      <c r="K7772" s="6"/>
      <c r="L7772" s="6"/>
      <c r="M7772" s="6"/>
      <c r="N7772" s="6"/>
      <c r="O7772" s="6"/>
      <c r="P7772" s="6"/>
      <c r="Q7772" s="6"/>
      <c r="R7772" s="6"/>
      <c r="S7772" s="6"/>
      <c r="T7772" s="6"/>
      <c r="U7772" s="6"/>
      <c r="V7772" s="6"/>
    </row>
    <row r="7773" spans="1:22" x14ac:dyDescent="0.25">
      <c r="A7773" s="79"/>
      <c r="J7773" s="6">
        <v>3</v>
      </c>
      <c r="K7773" s="6"/>
      <c r="L7773" s="6"/>
      <c r="M7773" s="6"/>
      <c r="N7773" s="6"/>
      <c r="O7773" s="6"/>
      <c r="P7773" s="6"/>
      <c r="Q7773" s="6"/>
      <c r="R7773" s="6"/>
      <c r="S7773" s="6"/>
      <c r="T7773" s="6"/>
      <c r="U7773" s="6"/>
      <c r="V7773" s="6"/>
    </row>
    <row r="7774" spans="1:22" x14ac:dyDescent="0.25">
      <c r="J7774" s="6">
        <v>4</v>
      </c>
      <c r="K7774" s="6"/>
      <c r="L7774" s="6"/>
      <c r="M7774" s="6"/>
      <c r="N7774" s="6"/>
      <c r="O7774" s="6"/>
      <c r="P7774" s="6"/>
      <c r="Q7774" s="6"/>
      <c r="R7774" s="6"/>
      <c r="S7774" s="6"/>
      <c r="T7774" s="6"/>
      <c r="U7774" s="6"/>
      <c r="V7774" s="6"/>
    </row>
    <row r="7775" spans="1:22" x14ac:dyDescent="0.25">
      <c r="A7775" s="80"/>
      <c r="J7775" s="6">
        <v>5</v>
      </c>
      <c r="K7775" s="6"/>
      <c r="L7775" s="6"/>
      <c r="M7775" s="6"/>
      <c r="N7775" s="6"/>
      <c r="O7775" s="6"/>
      <c r="P7775" s="6"/>
      <c r="Q7775" s="6"/>
      <c r="R7775" s="6"/>
      <c r="S7775" s="6"/>
      <c r="T7775" s="6"/>
      <c r="U7775" s="6"/>
      <c r="V7775" s="6"/>
    </row>
    <row r="7776" spans="1:22" ht="31.5" x14ac:dyDescent="0.25">
      <c r="A7776" s="64" t="s">
        <v>590</v>
      </c>
      <c r="J7776" s="6">
        <v>6</v>
      </c>
      <c r="K7776" s="6"/>
      <c r="L7776" s="6"/>
      <c r="M7776" s="6"/>
      <c r="N7776" s="6"/>
      <c r="O7776" s="6"/>
      <c r="P7776" s="6"/>
      <c r="Q7776" s="6"/>
      <c r="R7776" s="6"/>
      <c r="S7776" s="6"/>
      <c r="T7776" s="6"/>
      <c r="U7776" s="6"/>
      <c r="V7776" s="6"/>
    </row>
    <row r="7777" spans="1:22" x14ac:dyDescent="0.25">
      <c r="A7777" s="79"/>
      <c r="J7777" s="6">
        <v>7</v>
      </c>
      <c r="K7777" s="6"/>
      <c r="L7777" s="6"/>
      <c r="M7777" s="6"/>
      <c r="N7777" s="6"/>
      <c r="O7777" s="6"/>
      <c r="P7777" s="6"/>
      <c r="Q7777" s="6"/>
      <c r="R7777" s="6"/>
      <c r="S7777" s="6"/>
      <c r="T7777" s="6"/>
      <c r="U7777" s="6"/>
      <c r="V7777" s="6"/>
    </row>
    <row r="7778" spans="1:22" ht="25.5" x14ac:dyDescent="0.25">
      <c r="A7778" s="81" t="s">
        <v>595</v>
      </c>
      <c r="J7778" s="6">
        <v>8</v>
      </c>
      <c r="K7778" s="6"/>
      <c r="L7778" s="6"/>
      <c r="M7778" s="6"/>
      <c r="N7778" s="6"/>
      <c r="O7778" s="6"/>
      <c r="P7778" s="6"/>
      <c r="Q7778" s="6"/>
      <c r="R7778" s="6"/>
      <c r="S7778" s="6"/>
      <c r="T7778" s="6"/>
      <c r="U7778" s="6"/>
      <c r="V7778" s="6"/>
    </row>
    <row r="7779" spans="1:22" x14ac:dyDescent="0.25">
      <c r="A7779" s="81"/>
      <c r="J7779" s="6">
        <v>9</v>
      </c>
      <c r="K7779" s="6"/>
      <c r="L7779" s="6"/>
      <c r="M7779" s="6"/>
      <c r="N7779" s="6"/>
      <c r="O7779" s="6"/>
      <c r="P7779" s="6"/>
      <c r="Q7779" s="6"/>
      <c r="R7779" s="6"/>
      <c r="S7779" s="6"/>
      <c r="T7779" s="6"/>
      <c r="U7779" s="6"/>
      <c r="V7779" s="6"/>
    </row>
    <row r="7780" spans="1:22" x14ac:dyDescent="0.25">
      <c r="A7780" s="65"/>
      <c r="J7780" s="6">
        <v>10</v>
      </c>
      <c r="K7780" s="6"/>
      <c r="L7780" s="6"/>
      <c r="M7780" s="6"/>
      <c r="N7780" s="6"/>
      <c r="O7780" s="6"/>
      <c r="P7780" s="6"/>
      <c r="Q7780" s="6"/>
      <c r="R7780" s="6"/>
      <c r="S7780" s="6"/>
      <c r="T7780" s="6"/>
      <c r="U7780" s="6"/>
      <c r="V7780" s="6"/>
    </row>
    <row r="7781" spans="1:22" x14ac:dyDescent="0.25">
      <c r="A7781" s="65"/>
      <c r="J7781" s="6">
        <v>11</v>
      </c>
      <c r="K7781" s="6"/>
      <c r="L7781" s="6"/>
      <c r="M7781" s="6"/>
      <c r="N7781" s="6"/>
      <c r="O7781" s="6"/>
      <c r="P7781" s="6"/>
      <c r="Q7781" s="6"/>
      <c r="R7781" s="6"/>
      <c r="S7781" s="6"/>
      <c r="T7781" s="6"/>
      <c r="U7781" s="6"/>
      <c r="V7781" s="6"/>
    </row>
    <row r="7782" spans="1:22" x14ac:dyDescent="0.25">
      <c r="A7782" s="79"/>
      <c r="J7782" s="6">
        <v>12</v>
      </c>
      <c r="K7782" s="6"/>
      <c r="L7782" s="6"/>
      <c r="M7782" s="6"/>
      <c r="N7782" s="6"/>
      <c r="O7782" s="6"/>
      <c r="P7782" s="6"/>
      <c r="Q7782" s="6"/>
      <c r="R7782" s="6"/>
      <c r="S7782" s="6"/>
      <c r="T7782" s="6"/>
      <c r="U7782" s="6"/>
      <c r="V7782" s="6"/>
    </row>
    <row r="7783" spans="1:22" x14ac:dyDescent="0.25">
      <c r="A7783" s="79"/>
      <c r="J7783" s="6">
        <v>13</v>
      </c>
      <c r="K7783" s="6"/>
      <c r="L7783" s="6"/>
      <c r="M7783" s="6"/>
      <c r="N7783" s="6"/>
      <c r="O7783" s="6"/>
      <c r="P7783" s="6"/>
      <c r="Q7783" s="6"/>
      <c r="R7783" s="6"/>
      <c r="S7783" s="6"/>
      <c r="T7783" s="6"/>
      <c r="U7783" s="6"/>
      <c r="V7783" s="6"/>
    </row>
    <row r="7784" spans="1:22" x14ac:dyDescent="0.25">
      <c r="J7784" s="6">
        <v>14</v>
      </c>
      <c r="K7784" s="6"/>
      <c r="L7784" s="6"/>
      <c r="M7784" s="6"/>
      <c r="N7784" s="6"/>
      <c r="O7784" s="6"/>
      <c r="P7784" s="6"/>
      <c r="Q7784" s="6"/>
      <c r="R7784" s="6"/>
      <c r="S7784" s="6"/>
      <c r="T7784" s="6"/>
      <c r="U7784" s="6"/>
      <c r="V7784" s="6"/>
    </row>
    <row r="7785" spans="1:22" x14ac:dyDescent="0.25">
      <c r="A7785" s="80"/>
      <c r="J7785" s="6">
        <v>15</v>
      </c>
      <c r="K7785" s="6"/>
      <c r="L7785" s="6"/>
      <c r="M7785" s="6"/>
      <c r="N7785" s="6"/>
      <c r="O7785" s="6"/>
      <c r="P7785" s="6"/>
      <c r="Q7785" s="6"/>
      <c r="R7785" s="6"/>
      <c r="S7785" s="6"/>
      <c r="T7785" s="6"/>
      <c r="U7785" s="6"/>
      <c r="V7785" s="6"/>
    </row>
    <row r="7786" spans="1:22" ht="31.5" x14ac:dyDescent="0.25">
      <c r="A7786" s="64" t="s">
        <v>590</v>
      </c>
      <c r="J7786" s="6">
        <v>16</v>
      </c>
      <c r="K7786" s="6"/>
      <c r="L7786" s="6"/>
      <c r="M7786" s="6"/>
      <c r="N7786" s="6"/>
      <c r="O7786" s="6"/>
      <c r="P7786" s="6"/>
      <c r="Q7786" s="6"/>
      <c r="R7786" s="6"/>
      <c r="S7786" s="6"/>
      <c r="T7786" s="6"/>
      <c r="U7786" s="6"/>
      <c r="V7786" s="6"/>
    </row>
    <row r="7787" spans="1:22" x14ac:dyDescent="0.25">
      <c r="A7787" s="79"/>
      <c r="J7787" s="6">
        <v>17</v>
      </c>
      <c r="K7787" s="6"/>
      <c r="L7787" s="6"/>
      <c r="M7787" s="6"/>
      <c r="N7787" s="6"/>
      <c r="O7787" s="6"/>
      <c r="P7787" s="6"/>
      <c r="Q7787" s="6"/>
      <c r="R7787" s="6"/>
      <c r="S7787" s="6"/>
      <c r="T7787" s="6"/>
      <c r="U7787" s="6"/>
      <c r="V7787" s="6"/>
    </row>
    <row r="7788" spans="1:22" ht="25.5" x14ac:dyDescent="0.25">
      <c r="A7788" s="81" t="s">
        <v>595</v>
      </c>
      <c r="J7788" s="6">
        <v>18</v>
      </c>
      <c r="K7788" s="6"/>
      <c r="L7788" s="6"/>
      <c r="M7788" s="6"/>
      <c r="N7788" s="6"/>
      <c r="O7788" s="6"/>
      <c r="P7788" s="6"/>
      <c r="Q7788" s="6"/>
      <c r="R7788" s="6"/>
      <c r="S7788" s="6"/>
      <c r="T7788" s="6"/>
      <c r="U7788" s="6"/>
      <c r="V7788" s="6"/>
    </row>
    <row r="7789" spans="1:22" x14ac:dyDescent="0.25">
      <c r="A7789" s="81"/>
      <c r="J7789" s="6">
        <v>19</v>
      </c>
      <c r="K7789" s="6"/>
      <c r="L7789" s="6"/>
      <c r="M7789" s="6"/>
      <c r="N7789" s="6"/>
      <c r="O7789" s="6"/>
      <c r="P7789" s="6"/>
      <c r="Q7789" s="6"/>
      <c r="R7789" s="6"/>
      <c r="S7789" s="6"/>
      <c r="T7789" s="6"/>
      <c r="U7789" s="6"/>
      <c r="V7789" s="6"/>
    </row>
    <row r="7790" spans="1:22" ht="89.25" x14ac:dyDescent="0.25">
      <c r="A7790" s="81" t="s">
        <v>1016</v>
      </c>
      <c r="J7790" s="6">
        <v>20</v>
      </c>
      <c r="K7790" s="6"/>
      <c r="L7790" s="6"/>
      <c r="M7790" s="6"/>
      <c r="N7790" s="6"/>
      <c r="O7790" s="6"/>
      <c r="P7790" s="6"/>
      <c r="Q7790" s="6"/>
      <c r="R7790" s="6"/>
      <c r="S7790" s="6"/>
      <c r="T7790" s="6"/>
      <c r="U7790" s="6"/>
      <c r="V7790" s="6"/>
    </row>
    <row r="7791" spans="1:22" x14ac:dyDescent="0.25">
      <c r="A7791" s="65"/>
      <c r="J7791" s="6">
        <v>21</v>
      </c>
      <c r="K7791" s="6"/>
      <c r="L7791" s="6"/>
      <c r="M7791" s="6"/>
      <c r="N7791" s="6"/>
      <c r="O7791" s="6"/>
      <c r="P7791" s="6"/>
      <c r="Q7791" s="6"/>
      <c r="R7791" s="6"/>
      <c r="S7791" s="6"/>
      <c r="T7791" s="6"/>
      <c r="U7791" s="6"/>
      <c r="V7791" s="6"/>
    </row>
    <row r="7792" spans="1:22" x14ac:dyDescent="0.25">
      <c r="A7792" s="65"/>
      <c r="J7792" s="6">
        <v>22</v>
      </c>
      <c r="K7792" s="6"/>
      <c r="L7792" s="6"/>
      <c r="M7792" s="6"/>
      <c r="N7792" s="6"/>
      <c r="O7792" s="6"/>
      <c r="P7792" s="6"/>
      <c r="Q7792" s="6"/>
      <c r="R7792" s="6"/>
      <c r="S7792" s="6"/>
      <c r="T7792" s="6"/>
      <c r="U7792" s="6"/>
      <c r="V7792" s="6"/>
    </row>
    <row r="7793" spans="1:47" ht="140.25" x14ac:dyDescent="0.25">
      <c r="A7793" s="96" t="s">
        <v>624</v>
      </c>
      <c r="B7793" s="97" t="s">
        <v>625</v>
      </c>
      <c r="J7793" s="6">
        <v>23</v>
      </c>
      <c r="K7793" s="6"/>
      <c r="L7793" s="6"/>
      <c r="M7793" s="6"/>
      <c r="N7793" s="6"/>
      <c r="O7793" s="6"/>
      <c r="P7793" s="6"/>
      <c r="Q7793" s="6"/>
      <c r="R7793" s="6"/>
      <c r="S7793" s="6"/>
      <c r="T7793" s="6"/>
      <c r="U7793" s="6"/>
      <c r="V7793" s="6"/>
    </row>
    <row r="7794" spans="1:47" ht="15.75" thickBot="1" x14ac:dyDescent="0.3">
      <c r="A7794" s="65"/>
      <c r="J7794" s="6">
        <v>24</v>
      </c>
      <c r="K7794" s="6"/>
      <c r="L7794" s="6"/>
      <c r="M7794" s="6"/>
      <c r="N7794" s="6"/>
      <c r="O7794" s="6"/>
      <c r="P7794" s="6"/>
      <c r="Q7794" s="6"/>
      <c r="R7794" s="6"/>
      <c r="S7794" s="6"/>
      <c r="T7794" s="6"/>
      <c r="U7794" s="6"/>
      <c r="V7794" s="6"/>
    </row>
    <row r="7795" spans="1:47" ht="15.75" thickBot="1" x14ac:dyDescent="0.3">
      <c r="A7795" s="88" t="s">
        <v>626</v>
      </c>
      <c r="B7795" s="89">
        <v>0.05</v>
      </c>
      <c r="J7795" s="6">
        <v>25</v>
      </c>
      <c r="K7795" s="6"/>
      <c r="L7795" s="6"/>
      <c r="M7795" s="6"/>
      <c r="N7795" s="6"/>
      <c r="O7795" s="6"/>
      <c r="P7795" s="6"/>
      <c r="Q7795" s="6"/>
      <c r="R7795" s="6"/>
      <c r="S7795" s="6"/>
      <c r="T7795" s="6"/>
      <c r="U7795" s="6"/>
      <c r="V7795" s="6"/>
    </row>
    <row r="7796" spans="1:47" ht="39" thickBot="1" x14ac:dyDescent="0.3">
      <c r="A7796" s="110" t="s">
        <v>627</v>
      </c>
      <c r="B7796" s="74">
        <v>18</v>
      </c>
      <c r="J7796" s="6">
        <v>26</v>
      </c>
      <c r="K7796" s="6"/>
      <c r="L7796" s="6"/>
      <c r="M7796" s="6"/>
      <c r="N7796" s="6"/>
      <c r="O7796" s="6"/>
      <c r="P7796" s="6"/>
      <c r="Q7796" s="6"/>
      <c r="R7796" s="6"/>
      <c r="S7796" s="6"/>
      <c r="T7796" s="6"/>
      <c r="U7796" s="6"/>
      <c r="V7796" s="6"/>
    </row>
    <row r="7797" spans="1:47" ht="39" thickBot="1" x14ac:dyDescent="0.3">
      <c r="A7797" s="110" t="s">
        <v>628</v>
      </c>
      <c r="B7797" s="74">
        <v>0.54105999999999999</v>
      </c>
      <c r="J7797" s="6">
        <v>27</v>
      </c>
      <c r="K7797" s="6"/>
      <c r="L7797" s="6"/>
      <c r="M7797" s="6"/>
      <c r="N7797" s="6"/>
      <c r="O7797" s="6"/>
      <c r="P7797" s="6"/>
      <c r="Q7797" s="6"/>
      <c r="R7797" s="6"/>
      <c r="S7797" s="6"/>
      <c r="T7797" s="6"/>
      <c r="U7797" s="6"/>
      <c r="V7797" s="6"/>
    </row>
    <row r="7798" spans="1:47" ht="64.5" thickBot="1" x14ac:dyDescent="0.3">
      <c r="A7798" s="110" t="s">
        <v>629</v>
      </c>
      <c r="B7798" s="74">
        <v>2.97105</v>
      </c>
      <c r="J7798" s="6">
        <v>28</v>
      </c>
      <c r="K7798" s="6"/>
      <c r="L7798" s="6"/>
      <c r="M7798" s="6"/>
      <c r="N7798" s="6"/>
      <c r="O7798" s="6"/>
      <c r="P7798" s="6"/>
      <c r="Q7798" s="6"/>
      <c r="R7798" s="6"/>
      <c r="S7798" s="6"/>
      <c r="T7798" s="6"/>
      <c r="U7798" s="6"/>
      <c r="V7798" s="6"/>
    </row>
    <row r="7799" spans="1:47" ht="38.25" x14ac:dyDescent="0.25">
      <c r="A7799" s="109" t="s">
        <v>630</v>
      </c>
      <c r="B7799" s="78">
        <v>0.5464</v>
      </c>
      <c r="J7799" s="6">
        <v>29</v>
      </c>
      <c r="K7799" s="6"/>
      <c r="L7799" s="6"/>
      <c r="M7799" s="6"/>
      <c r="N7799" s="6"/>
      <c r="O7799" s="6"/>
      <c r="P7799" s="6"/>
      <c r="Q7799" s="6"/>
      <c r="R7799" s="6"/>
      <c r="S7799" s="6"/>
      <c r="T7799" s="6"/>
      <c r="U7799" s="6"/>
      <c r="V7799" s="6"/>
    </row>
    <row r="7800" spans="1:47" ht="15.75" thickBot="1" x14ac:dyDescent="0.3">
      <c r="A7800" s="65"/>
      <c r="J7800" s="6">
        <v>30</v>
      </c>
      <c r="K7800" s="6"/>
      <c r="L7800" s="6"/>
      <c r="M7800" s="6"/>
      <c r="N7800" s="6"/>
      <c r="O7800" s="6"/>
      <c r="P7800" s="6"/>
      <c r="Q7800" s="6"/>
      <c r="R7800" s="6"/>
      <c r="S7800" s="6"/>
      <c r="T7800" s="6"/>
      <c r="U7800" s="6"/>
      <c r="V7800" s="6"/>
    </row>
    <row r="7801" spans="1:47" x14ac:dyDescent="0.25">
      <c r="A7801" s="254" t="s">
        <v>631</v>
      </c>
      <c r="B7801" s="255"/>
      <c r="C7801" s="255"/>
      <c r="D7801" s="255"/>
      <c r="J7801" s="6">
        <v>31</v>
      </c>
      <c r="K7801" s="6"/>
      <c r="L7801" s="6"/>
      <c r="M7801" s="6"/>
      <c r="N7801" s="6"/>
      <c r="O7801" s="6"/>
      <c r="P7801" s="6"/>
      <c r="Q7801" s="6"/>
      <c r="R7801" s="6"/>
      <c r="S7801" s="6"/>
      <c r="T7801" s="6"/>
      <c r="U7801" s="6"/>
      <c r="V7801" s="6"/>
    </row>
    <row r="7802" spans="1:47" x14ac:dyDescent="0.25">
      <c r="A7802" s="262" t="s">
        <v>632</v>
      </c>
      <c r="B7802" s="263"/>
      <c r="C7802" s="263"/>
      <c r="D7802" s="263"/>
      <c r="J7802" s="6">
        <v>32</v>
      </c>
      <c r="K7802" s="6"/>
      <c r="L7802" s="6"/>
      <c r="M7802" s="6"/>
      <c r="N7802" s="6"/>
      <c r="O7802" s="6"/>
      <c r="P7802" s="6"/>
      <c r="Q7802" s="6"/>
      <c r="R7802" s="6"/>
      <c r="S7802" s="6"/>
      <c r="T7802" s="6"/>
      <c r="U7802" s="6"/>
      <c r="V7802" s="6"/>
    </row>
    <row r="7803" spans="1:47" ht="15.75" thickBot="1" x14ac:dyDescent="0.3">
      <c r="A7803" s="256" t="s">
        <v>633</v>
      </c>
      <c r="B7803" s="257"/>
      <c r="C7803" s="257"/>
      <c r="D7803" s="257"/>
      <c r="J7803" s="6">
        <v>33</v>
      </c>
      <c r="K7803" s="6"/>
      <c r="L7803" s="6"/>
      <c r="M7803" s="6"/>
      <c r="N7803" s="6"/>
      <c r="O7803" s="6"/>
      <c r="P7803" s="6"/>
      <c r="Q7803" s="6"/>
      <c r="R7803" s="6"/>
      <c r="S7803" s="6"/>
      <c r="T7803" s="6"/>
      <c r="U7803" s="6"/>
      <c r="V7803" s="6"/>
    </row>
    <row r="7804" spans="1:47" ht="27" thickBot="1" x14ac:dyDescent="0.3">
      <c r="A7804" s="98" t="s">
        <v>634</v>
      </c>
      <c r="B7804" s="83" t="s">
        <v>635</v>
      </c>
      <c r="C7804" s="83" t="s">
        <v>566</v>
      </c>
      <c r="D7804" s="85" t="s">
        <v>592</v>
      </c>
      <c r="K7804" s="121" t="s">
        <v>1123</v>
      </c>
      <c r="L7804" s="121" t="s">
        <v>1124</v>
      </c>
      <c r="M7804" s="121" t="str">
        <f>A7790</f>
        <v>Prueba del rango estudentizado de Tukey (HSD) para PF1m2</v>
      </c>
      <c r="N7804" s="120"/>
      <c r="S7804" s="122" t="str">
        <f>K7804</f>
        <v>Factor</v>
      </c>
      <c r="T7804" s="122" t="str">
        <f>L7804</f>
        <v>Nivel</v>
      </c>
      <c r="U7804" s="114"/>
      <c r="V7804" s="123"/>
      <c r="W7804" s="161"/>
      <c r="X7804" s="161"/>
      <c r="Y7804" s="161"/>
      <c r="Z7804" s="161"/>
      <c r="AA7804" s="161"/>
      <c r="AB7804" s="161"/>
      <c r="AC7804" s="161"/>
      <c r="AD7804" s="161"/>
      <c r="AE7804" s="161"/>
      <c r="AF7804" s="161"/>
      <c r="AG7804" s="161"/>
      <c r="AH7804" s="161"/>
      <c r="AI7804" s="161"/>
      <c r="AJ7804" s="161"/>
      <c r="AK7804" s="161"/>
      <c r="AL7804" s="161"/>
      <c r="AM7804" s="161"/>
      <c r="AN7804" s="161"/>
      <c r="AO7804" s="161"/>
      <c r="AP7804" s="161"/>
      <c r="AQ7804" s="161"/>
      <c r="AR7804" s="161"/>
      <c r="AS7804" s="161"/>
      <c r="AT7804" s="161"/>
      <c r="AU7804" s="160"/>
    </row>
    <row r="7805" spans="1:47" ht="16.5" thickBot="1" x14ac:dyDescent="0.3">
      <c r="A7805" s="99" t="s">
        <v>592</v>
      </c>
      <c r="B7805" s="68">
        <v>3.4944000000000002</v>
      </c>
      <c r="C7805" s="68">
        <v>16</v>
      </c>
      <c r="D7805" s="86" t="s">
        <v>45</v>
      </c>
      <c r="J7805" s="6"/>
      <c r="K7805" s="228" t="s">
        <v>1125</v>
      </c>
      <c r="L7805" s="124" t="str">
        <f>D7805</f>
        <v>Con</v>
      </c>
      <c r="M7805" s="125">
        <f>B7805</f>
        <v>3.4944000000000002</v>
      </c>
      <c r="N7805" s="125" t="str">
        <f>A7805</f>
        <v>A</v>
      </c>
      <c r="S7805" s="230" t="str">
        <f>K7805</f>
        <v>Enmienda (A)</v>
      </c>
      <c r="T7805" s="126" t="str">
        <f>L7805</f>
        <v>Con</v>
      </c>
      <c r="U7805" s="127">
        <f>M7805</f>
        <v>3.4944000000000002</v>
      </c>
      <c r="V7805" s="128" t="str">
        <f>N7805</f>
        <v>A</v>
      </c>
      <c r="W7805" s="160"/>
      <c r="X7805" s="160"/>
      <c r="Y7805" s="160"/>
      <c r="Z7805" s="160"/>
      <c r="AA7805" s="160"/>
      <c r="AB7805" s="160"/>
      <c r="AC7805" s="160"/>
      <c r="AD7805" s="160"/>
      <c r="AE7805" s="160"/>
      <c r="AF7805" s="160"/>
      <c r="AG7805" s="160"/>
      <c r="AH7805" s="160"/>
      <c r="AI7805" s="160"/>
      <c r="AJ7805" s="160"/>
      <c r="AK7805" s="160"/>
      <c r="AL7805" s="160"/>
      <c r="AM7805" s="160"/>
      <c r="AN7805" s="160"/>
      <c r="AO7805" s="160"/>
      <c r="AP7805" s="160"/>
      <c r="AQ7805" s="160"/>
      <c r="AR7805" s="160"/>
      <c r="AS7805" s="160"/>
      <c r="AT7805" s="160"/>
      <c r="AU7805" s="160"/>
    </row>
    <row r="7806" spans="1:47" ht="16.5" thickBot="1" x14ac:dyDescent="0.3">
      <c r="A7806" s="99"/>
      <c r="B7806" s="68"/>
      <c r="C7806" s="68"/>
      <c r="D7806" s="86"/>
      <c r="J7806" s="6"/>
      <c r="K7806" s="229"/>
      <c r="L7806" s="124" t="str">
        <f>D7807</f>
        <v>Sin</v>
      </c>
      <c r="M7806" s="125">
        <f>B7807</f>
        <v>2.4062999999999999</v>
      </c>
      <c r="N7806" s="125" t="str">
        <f>A7807</f>
        <v>B</v>
      </c>
      <c r="S7806" s="227"/>
      <c r="T7806" s="129" t="str">
        <f>L7806</f>
        <v>Sin</v>
      </c>
      <c r="U7806" s="130">
        <f>M7806</f>
        <v>2.4062999999999999</v>
      </c>
      <c r="V7806" s="131" t="str">
        <f>N7806</f>
        <v>B</v>
      </c>
      <c r="W7806" s="160"/>
      <c r="X7806" s="160"/>
      <c r="Y7806" s="160"/>
      <c r="Z7806" s="160"/>
      <c r="AA7806" s="160"/>
      <c r="AB7806" s="160"/>
      <c r="AC7806" s="160"/>
      <c r="AD7806" s="160"/>
      <c r="AE7806" s="160"/>
      <c r="AF7806" s="160"/>
      <c r="AG7806" s="160"/>
      <c r="AH7806" s="160"/>
      <c r="AI7806" s="160"/>
      <c r="AJ7806" s="160"/>
      <c r="AK7806" s="160"/>
      <c r="AL7806" s="160"/>
      <c r="AM7806" s="160"/>
      <c r="AN7806" s="160"/>
      <c r="AO7806" s="160"/>
      <c r="AP7806" s="160"/>
      <c r="AQ7806" s="160"/>
      <c r="AR7806" s="160"/>
      <c r="AS7806" s="160"/>
      <c r="AT7806" s="160"/>
      <c r="AU7806" s="160"/>
    </row>
    <row r="7807" spans="1:47" x14ac:dyDescent="0.25">
      <c r="A7807" s="100" t="s">
        <v>593</v>
      </c>
      <c r="B7807" s="77">
        <v>2.4062999999999999</v>
      </c>
      <c r="C7807" s="77">
        <v>16</v>
      </c>
      <c r="D7807" s="87" t="s">
        <v>47</v>
      </c>
      <c r="J7807" s="6">
        <v>1</v>
      </c>
      <c r="K7807" s="6"/>
      <c r="L7807" s="6"/>
      <c r="M7807" s="6"/>
      <c r="N7807" s="6"/>
      <c r="O7807" s="6"/>
      <c r="P7807" s="6"/>
      <c r="Q7807" s="6"/>
      <c r="R7807" s="6"/>
      <c r="S7807" s="6"/>
      <c r="T7807" s="6"/>
      <c r="U7807" s="6"/>
      <c r="V7807" s="6"/>
      <c r="W7807" s="160"/>
      <c r="X7807" s="160"/>
      <c r="Y7807" s="160"/>
      <c r="Z7807" s="160"/>
      <c r="AA7807" s="160"/>
      <c r="AB7807" s="160"/>
      <c r="AC7807" s="160"/>
      <c r="AD7807" s="160"/>
      <c r="AE7807" s="160"/>
      <c r="AF7807" s="160"/>
      <c r="AG7807" s="160"/>
      <c r="AH7807" s="160"/>
      <c r="AI7807" s="160"/>
      <c r="AJ7807" s="160"/>
      <c r="AK7807" s="160"/>
      <c r="AL7807" s="160"/>
      <c r="AM7807" s="160"/>
      <c r="AN7807" s="160"/>
      <c r="AO7807" s="160"/>
      <c r="AP7807" s="160"/>
      <c r="AQ7807" s="160"/>
      <c r="AR7807" s="160"/>
      <c r="AS7807" s="160"/>
      <c r="AT7807" s="160"/>
      <c r="AU7807" s="160"/>
    </row>
    <row r="7808" spans="1:47" x14ac:dyDescent="0.25">
      <c r="A7808" s="79"/>
      <c r="J7808" s="6">
        <v>2</v>
      </c>
      <c r="K7808" s="6"/>
      <c r="L7808" s="6"/>
      <c r="M7808" s="6"/>
      <c r="N7808" s="6"/>
      <c r="O7808" s="6"/>
      <c r="P7808" s="6"/>
      <c r="Q7808" s="6"/>
      <c r="R7808" s="6"/>
      <c r="S7808" s="6"/>
      <c r="T7808" s="6"/>
      <c r="U7808" s="6"/>
      <c r="V7808" s="6"/>
      <c r="W7808" s="160"/>
      <c r="X7808" s="160"/>
      <c r="Y7808" s="160"/>
      <c r="Z7808" s="160"/>
      <c r="AA7808" s="160"/>
      <c r="AB7808" s="160"/>
      <c r="AC7808" s="160"/>
      <c r="AD7808" s="160"/>
      <c r="AE7808" s="160"/>
      <c r="AF7808" s="160"/>
      <c r="AG7808" s="160"/>
      <c r="AH7808" s="160"/>
      <c r="AI7808" s="160"/>
      <c r="AJ7808" s="160"/>
      <c r="AK7808" s="160"/>
      <c r="AL7808" s="160"/>
      <c r="AM7808" s="160"/>
      <c r="AN7808" s="160"/>
      <c r="AO7808" s="160"/>
      <c r="AP7808" s="160"/>
      <c r="AQ7808" s="160"/>
      <c r="AR7808" s="160"/>
      <c r="AS7808" s="160"/>
      <c r="AT7808" s="160"/>
      <c r="AU7808" s="160"/>
    </row>
    <row r="7809" spans="1:47" x14ac:dyDescent="0.25">
      <c r="A7809" s="79"/>
      <c r="J7809" s="6">
        <v>3</v>
      </c>
      <c r="K7809" s="6"/>
      <c r="L7809" s="6"/>
      <c r="M7809" s="6"/>
      <c r="N7809" s="6"/>
      <c r="O7809" s="6"/>
      <c r="P7809" s="6"/>
      <c r="Q7809" s="6"/>
      <c r="R7809" s="6"/>
      <c r="S7809" s="6"/>
      <c r="T7809" s="6"/>
      <c r="U7809" s="6"/>
      <c r="V7809" s="6"/>
      <c r="W7809" s="160"/>
      <c r="X7809" s="160"/>
      <c r="Y7809" s="160"/>
      <c r="Z7809" s="160"/>
      <c r="AA7809" s="160"/>
      <c r="AB7809" s="160"/>
      <c r="AC7809" s="160"/>
      <c r="AD7809" s="160"/>
      <c r="AE7809" s="160"/>
      <c r="AF7809" s="160"/>
      <c r="AG7809" s="160"/>
      <c r="AH7809" s="160"/>
      <c r="AI7809" s="160"/>
      <c r="AJ7809" s="160"/>
      <c r="AK7809" s="160"/>
      <c r="AL7809" s="160"/>
      <c r="AM7809" s="160"/>
      <c r="AN7809" s="160"/>
      <c r="AO7809" s="160"/>
      <c r="AP7809" s="160"/>
      <c r="AQ7809" s="160"/>
      <c r="AR7809" s="160"/>
      <c r="AS7809" s="160"/>
      <c r="AT7809" s="160"/>
      <c r="AU7809" s="160"/>
    </row>
    <row r="7810" spans="1:47" x14ac:dyDescent="0.25">
      <c r="J7810" s="6">
        <v>4</v>
      </c>
      <c r="K7810" s="6"/>
      <c r="L7810" s="6"/>
      <c r="M7810" s="6"/>
      <c r="N7810" s="6"/>
      <c r="O7810" s="6"/>
      <c r="P7810" s="6"/>
      <c r="Q7810" s="6"/>
      <c r="R7810" s="6"/>
      <c r="S7810" s="6"/>
      <c r="T7810" s="6"/>
      <c r="U7810" s="6"/>
      <c r="V7810" s="6"/>
      <c r="W7810" s="160"/>
      <c r="X7810" s="160"/>
      <c r="Y7810" s="160"/>
      <c r="Z7810" s="160"/>
      <c r="AA7810" s="160"/>
      <c r="AB7810" s="160"/>
      <c r="AC7810" s="160"/>
      <c r="AD7810" s="160"/>
      <c r="AE7810" s="160"/>
      <c r="AF7810" s="160"/>
      <c r="AG7810" s="160"/>
      <c r="AH7810" s="160"/>
      <c r="AI7810" s="160"/>
      <c r="AJ7810" s="160"/>
      <c r="AK7810" s="160"/>
      <c r="AL7810" s="160"/>
      <c r="AM7810" s="160"/>
      <c r="AN7810" s="160"/>
      <c r="AO7810" s="160"/>
      <c r="AP7810" s="160"/>
      <c r="AQ7810" s="160"/>
      <c r="AR7810" s="160"/>
      <c r="AS7810" s="160"/>
      <c r="AT7810" s="160"/>
      <c r="AU7810" s="160"/>
    </row>
    <row r="7811" spans="1:47" x14ac:dyDescent="0.25">
      <c r="A7811" s="80"/>
      <c r="J7811" s="6">
        <v>5</v>
      </c>
      <c r="K7811" s="6"/>
      <c r="L7811" s="6"/>
      <c r="M7811" s="6"/>
      <c r="N7811" s="6"/>
      <c r="O7811" s="6"/>
      <c r="P7811" s="6"/>
      <c r="Q7811" s="6"/>
      <c r="R7811" s="6"/>
      <c r="S7811" s="6"/>
      <c r="T7811" s="6"/>
      <c r="U7811" s="6"/>
      <c r="V7811" s="6"/>
      <c r="W7811" s="160"/>
      <c r="X7811" s="160"/>
      <c r="Y7811" s="160"/>
      <c r="Z7811" s="160"/>
      <c r="AA7811" s="160"/>
      <c r="AB7811" s="160"/>
      <c r="AC7811" s="160"/>
      <c r="AD7811" s="160"/>
      <c r="AE7811" s="160"/>
      <c r="AF7811" s="160"/>
      <c r="AG7811" s="160"/>
      <c r="AH7811" s="160"/>
      <c r="AI7811" s="160"/>
      <c r="AJ7811" s="160"/>
      <c r="AK7811" s="160"/>
      <c r="AL7811" s="160"/>
      <c r="AM7811" s="160"/>
      <c r="AN7811" s="160"/>
      <c r="AO7811" s="160"/>
      <c r="AP7811" s="160"/>
      <c r="AQ7811" s="160"/>
      <c r="AR7811" s="160"/>
      <c r="AS7811" s="160"/>
      <c r="AT7811" s="160"/>
      <c r="AU7811" s="160"/>
    </row>
    <row r="7812" spans="1:47" ht="31.5" x14ac:dyDescent="0.25">
      <c r="A7812" s="64" t="s">
        <v>590</v>
      </c>
      <c r="J7812" s="6">
        <v>6</v>
      </c>
      <c r="K7812" s="6"/>
      <c r="L7812" s="6"/>
      <c r="M7812" s="6"/>
      <c r="N7812" s="6"/>
      <c r="O7812" s="6"/>
      <c r="P7812" s="6"/>
      <c r="Q7812" s="6"/>
      <c r="R7812" s="6"/>
      <c r="S7812" s="6"/>
      <c r="T7812" s="6"/>
      <c r="U7812" s="6"/>
      <c r="V7812" s="6"/>
      <c r="W7812" s="160"/>
      <c r="X7812" s="160"/>
      <c r="Y7812" s="160"/>
      <c r="Z7812" s="160"/>
      <c r="AA7812" s="160"/>
      <c r="AB7812" s="160"/>
      <c r="AC7812" s="160"/>
      <c r="AD7812" s="160"/>
      <c r="AE7812" s="160"/>
      <c r="AF7812" s="160"/>
      <c r="AG7812" s="160"/>
      <c r="AH7812" s="160"/>
      <c r="AI7812" s="160"/>
      <c r="AJ7812" s="160"/>
      <c r="AK7812" s="160"/>
      <c r="AL7812" s="160"/>
      <c r="AM7812" s="160"/>
      <c r="AN7812" s="160"/>
      <c r="AO7812" s="160"/>
      <c r="AP7812" s="160"/>
      <c r="AQ7812" s="160"/>
      <c r="AR7812" s="160"/>
      <c r="AS7812" s="160"/>
      <c r="AT7812" s="160"/>
      <c r="AU7812" s="160"/>
    </row>
    <row r="7813" spans="1:47" x14ac:dyDescent="0.25">
      <c r="A7813" s="79"/>
      <c r="J7813" s="6">
        <v>7</v>
      </c>
      <c r="K7813" s="6"/>
      <c r="L7813" s="6"/>
      <c r="M7813" s="6"/>
      <c r="N7813" s="6"/>
      <c r="O7813" s="6"/>
      <c r="P7813" s="6"/>
      <c r="Q7813" s="6"/>
      <c r="R7813" s="6"/>
      <c r="S7813" s="6"/>
      <c r="T7813" s="6"/>
      <c r="U7813" s="6"/>
      <c r="V7813" s="6"/>
      <c r="W7813" s="160"/>
      <c r="X7813" s="160"/>
      <c r="Y7813" s="160"/>
      <c r="Z7813" s="160"/>
      <c r="AA7813" s="160"/>
      <c r="AB7813" s="160"/>
      <c r="AC7813" s="160"/>
      <c r="AD7813" s="160"/>
      <c r="AE7813" s="160"/>
      <c r="AF7813" s="160"/>
      <c r="AG7813" s="160"/>
      <c r="AH7813" s="160"/>
      <c r="AI7813" s="160"/>
      <c r="AJ7813" s="160"/>
      <c r="AK7813" s="160"/>
      <c r="AL7813" s="160"/>
      <c r="AM7813" s="160"/>
      <c r="AN7813" s="160"/>
      <c r="AO7813" s="160"/>
      <c r="AP7813" s="160"/>
      <c r="AQ7813" s="160"/>
      <c r="AR7813" s="160"/>
      <c r="AS7813" s="160"/>
      <c r="AT7813" s="160"/>
      <c r="AU7813" s="160"/>
    </row>
    <row r="7814" spans="1:47" ht="25.5" x14ac:dyDescent="0.25">
      <c r="A7814" s="81" t="s">
        <v>595</v>
      </c>
      <c r="J7814" s="6">
        <v>8</v>
      </c>
      <c r="K7814" s="6"/>
      <c r="L7814" s="6"/>
      <c r="M7814" s="6"/>
      <c r="N7814" s="6"/>
      <c r="O7814" s="6"/>
      <c r="P7814" s="6"/>
      <c r="Q7814" s="6"/>
      <c r="R7814" s="6"/>
      <c r="S7814" s="6"/>
      <c r="T7814" s="6"/>
      <c r="U7814" s="6"/>
      <c r="V7814" s="6"/>
      <c r="W7814" s="160"/>
      <c r="X7814" s="160"/>
      <c r="Y7814" s="160"/>
      <c r="Z7814" s="160"/>
      <c r="AA7814" s="160"/>
      <c r="AB7814" s="160"/>
      <c r="AC7814" s="160"/>
      <c r="AD7814" s="160"/>
      <c r="AE7814" s="160"/>
      <c r="AF7814" s="160"/>
      <c r="AG7814" s="160"/>
      <c r="AH7814" s="160"/>
      <c r="AI7814" s="160"/>
      <c r="AJ7814" s="160"/>
      <c r="AK7814" s="160"/>
      <c r="AL7814" s="160"/>
      <c r="AM7814" s="160"/>
      <c r="AN7814" s="160"/>
      <c r="AO7814" s="160"/>
      <c r="AP7814" s="160"/>
      <c r="AQ7814" s="160"/>
      <c r="AR7814" s="160"/>
      <c r="AS7814" s="160"/>
      <c r="AT7814" s="160"/>
      <c r="AU7814" s="160"/>
    </row>
    <row r="7815" spans="1:47" x14ac:dyDescent="0.25">
      <c r="A7815" s="81"/>
      <c r="J7815" s="6">
        <v>9</v>
      </c>
      <c r="K7815" s="6"/>
      <c r="L7815" s="6"/>
      <c r="M7815" s="6"/>
      <c r="N7815" s="6"/>
      <c r="O7815" s="6"/>
      <c r="P7815" s="6"/>
      <c r="Q7815" s="6"/>
      <c r="R7815" s="6"/>
      <c r="S7815" s="6"/>
      <c r="T7815" s="6"/>
      <c r="U7815" s="6"/>
      <c r="V7815" s="6"/>
    </row>
    <row r="7816" spans="1:47" x14ac:dyDescent="0.25">
      <c r="A7816" s="65"/>
      <c r="J7816" s="6">
        <v>10</v>
      </c>
      <c r="K7816" s="6"/>
      <c r="L7816" s="6"/>
      <c r="M7816" s="6"/>
      <c r="N7816" s="6"/>
      <c r="O7816" s="6"/>
      <c r="P7816" s="6"/>
      <c r="Q7816" s="6"/>
      <c r="R7816" s="6"/>
      <c r="S7816" s="6"/>
      <c r="T7816" s="6"/>
      <c r="U7816" s="6"/>
      <c r="V7816" s="6"/>
    </row>
    <row r="7817" spans="1:47" x14ac:dyDescent="0.25">
      <c r="A7817" s="65"/>
      <c r="J7817" s="6">
        <v>11</v>
      </c>
      <c r="K7817" s="6"/>
      <c r="L7817" s="6"/>
      <c r="M7817" s="6"/>
      <c r="N7817" s="6"/>
      <c r="O7817" s="6"/>
      <c r="P7817" s="6"/>
      <c r="Q7817" s="6"/>
      <c r="R7817" s="6"/>
      <c r="S7817" s="6"/>
      <c r="T7817" s="6"/>
      <c r="U7817" s="6"/>
      <c r="V7817" s="6"/>
    </row>
    <row r="7818" spans="1:47" x14ac:dyDescent="0.25">
      <c r="A7818" s="79"/>
      <c r="J7818" s="6">
        <v>12</v>
      </c>
      <c r="K7818" s="6"/>
      <c r="L7818" s="6"/>
      <c r="M7818" s="6"/>
      <c r="N7818" s="6"/>
      <c r="O7818" s="6"/>
      <c r="P7818" s="6"/>
      <c r="Q7818" s="6"/>
      <c r="R7818" s="6"/>
      <c r="S7818" s="6"/>
      <c r="T7818" s="6"/>
      <c r="U7818" s="6"/>
      <c r="V7818" s="6"/>
    </row>
    <row r="7819" spans="1:47" x14ac:dyDescent="0.25">
      <c r="A7819" s="79"/>
      <c r="J7819" s="6">
        <v>13</v>
      </c>
      <c r="K7819" s="6"/>
      <c r="L7819" s="6"/>
      <c r="M7819" s="6"/>
      <c r="N7819" s="6"/>
      <c r="O7819" s="6"/>
      <c r="P7819" s="6"/>
      <c r="Q7819" s="6"/>
      <c r="R7819" s="6"/>
      <c r="S7819" s="6"/>
      <c r="T7819" s="6"/>
      <c r="U7819" s="6"/>
      <c r="V7819" s="6"/>
    </row>
    <row r="7820" spans="1:47" x14ac:dyDescent="0.25">
      <c r="J7820" s="6">
        <v>14</v>
      </c>
      <c r="K7820" s="6"/>
      <c r="L7820" s="6"/>
      <c r="M7820" s="6"/>
      <c r="N7820" s="6"/>
      <c r="O7820" s="6"/>
      <c r="P7820" s="6"/>
      <c r="Q7820" s="6"/>
      <c r="R7820" s="6"/>
      <c r="S7820" s="6"/>
      <c r="T7820" s="6"/>
      <c r="U7820" s="6"/>
      <c r="V7820" s="6"/>
    </row>
    <row r="7821" spans="1:47" x14ac:dyDescent="0.25">
      <c r="A7821" s="80"/>
      <c r="J7821" s="6">
        <v>15</v>
      </c>
      <c r="K7821" s="6"/>
      <c r="L7821" s="6"/>
      <c r="M7821" s="6"/>
      <c r="N7821" s="6"/>
      <c r="O7821" s="6"/>
      <c r="P7821" s="6"/>
      <c r="Q7821" s="6"/>
      <c r="R7821" s="6"/>
      <c r="S7821" s="6"/>
      <c r="T7821" s="6"/>
      <c r="U7821" s="6"/>
      <c r="V7821" s="6"/>
    </row>
    <row r="7822" spans="1:47" ht="31.5" x14ac:dyDescent="0.25">
      <c r="A7822" s="64" t="s">
        <v>590</v>
      </c>
      <c r="J7822" s="6">
        <v>16</v>
      </c>
      <c r="K7822" s="6"/>
      <c r="L7822" s="6"/>
      <c r="M7822" s="6"/>
      <c r="N7822" s="6"/>
      <c r="O7822" s="6"/>
      <c r="P7822" s="6"/>
      <c r="Q7822" s="6"/>
      <c r="R7822" s="6"/>
      <c r="S7822" s="6"/>
      <c r="T7822" s="6"/>
      <c r="U7822" s="6"/>
      <c r="V7822" s="6"/>
    </row>
    <row r="7823" spans="1:47" x14ac:dyDescent="0.25">
      <c r="A7823" s="79"/>
      <c r="J7823" s="6">
        <v>17</v>
      </c>
      <c r="K7823" s="6"/>
      <c r="L7823" s="6"/>
      <c r="M7823" s="6"/>
      <c r="N7823" s="6"/>
      <c r="O7823" s="6"/>
      <c r="P7823" s="6"/>
      <c r="Q7823" s="6"/>
      <c r="R7823" s="6"/>
      <c r="S7823" s="6"/>
      <c r="T7823" s="6"/>
      <c r="U7823" s="6"/>
      <c r="V7823" s="6"/>
    </row>
    <row r="7824" spans="1:47" ht="25.5" x14ac:dyDescent="0.25">
      <c r="A7824" s="81" t="s">
        <v>595</v>
      </c>
      <c r="J7824" s="6">
        <v>18</v>
      </c>
      <c r="K7824" s="6"/>
      <c r="L7824" s="6"/>
      <c r="M7824" s="6"/>
      <c r="N7824" s="6"/>
      <c r="O7824" s="6"/>
      <c r="P7824" s="6"/>
      <c r="Q7824" s="6"/>
      <c r="R7824" s="6"/>
      <c r="S7824" s="6"/>
      <c r="T7824" s="6"/>
      <c r="U7824" s="6"/>
      <c r="V7824" s="6"/>
    </row>
    <row r="7825" spans="1:23" x14ac:dyDescent="0.25">
      <c r="A7825" s="81"/>
      <c r="J7825" s="6">
        <v>19</v>
      </c>
      <c r="K7825" s="6"/>
      <c r="L7825" s="6"/>
      <c r="M7825" s="6"/>
      <c r="N7825" s="6"/>
      <c r="O7825" s="6"/>
      <c r="P7825" s="6"/>
      <c r="Q7825" s="6"/>
      <c r="R7825" s="6"/>
      <c r="S7825" s="6"/>
      <c r="T7825" s="6"/>
      <c r="U7825" s="6"/>
      <c r="V7825" s="6"/>
    </row>
    <row r="7826" spans="1:23" ht="89.25" x14ac:dyDescent="0.25">
      <c r="A7826" s="81" t="s">
        <v>1017</v>
      </c>
      <c r="J7826" s="6">
        <v>20</v>
      </c>
      <c r="K7826" s="6"/>
      <c r="L7826" s="6"/>
      <c r="M7826" s="6"/>
      <c r="N7826" s="6"/>
      <c r="O7826" s="6"/>
      <c r="P7826" s="6"/>
      <c r="Q7826" s="6"/>
      <c r="R7826" s="6"/>
      <c r="S7826" s="6"/>
      <c r="T7826" s="6"/>
      <c r="U7826" s="6"/>
      <c r="V7826" s="6"/>
    </row>
    <row r="7827" spans="1:23" x14ac:dyDescent="0.25">
      <c r="A7827" s="65"/>
      <c r="J7827" s="6">
        <v>21</v>
      </c>
      <c r="K7827" s="6"/>
      <c r="L7827" s="6"/>
      <c r="M7827" s="6"/>
      <c r="N7827" s="6"/>
      <c r="O7827" s="6"/>
      <c r="P7827" s="6"/>
      <c r="Q7827" s="6"/>
      <c r="R7827" s="6"/>
      <c r="S7827" s="6"/>
      <c r="T7827" s="6"/>
      <c r="U7827" s="6"/>
      <c r="V7827" s="6"/>
    </row>
    <row r="7828" spans="1:23" x14ac:dyDescent="0.25">
      <c r="A7828" s="65"/>
      <c r="J7828" s="6">
        <v>22</v>
      </c>
      <c r="K7828" s="6"/>
      <c r="L7828" s="6"/>
      <c r="M7828" s="6"/>
      <c r="N7828" s="6"/>
      <c r="O7828" s="6"/>
      <c r="P7828" s="6"/>
      <c r="Q7828" s="6"/>
      <c r="R7828" s="6"/>
      <c r="S7828" s="6"/>
      <c r="T7828" s="6"/>
      <c r="U7828" s="6"/>
      <c r="V7828" s="6"/>
    </row>
    <row r="7829" spans="1:23" ht="140.25" x14ac:dyDescent="0.25">
      <c r="A7829" s="96" t="s">
        <v>624</v>
      </c>
      <c r="B7829" s="97" t="s">
        <v>625</v>
      </c>
      <c r="J7829" s="6">
        <v>23</v>
      </c>
      <c r="K7829" s="6"/>
      <c r="L7829" s="6"/>
      <c r="M7829" s="6"/>
      <c r="N7829" s="6"/>
      <c r="O7829" s="6"/>
      <c r="P7829" s="6"/>
      <c r="Q7829" s="6"/>
      <c r="R7829" s="6"/>
      <c r="S7829" s="6"/>
      <c r="T7829" s="6"/>
      <c r="U7829" s="6"/>
      <c r="V7829" s="6"/>
    </row>
    <row r="7830" spans="1:23" ht="15.75" thickBot="1" x14ac:dyDescent="0.3">
      <c r="A7830" s="65"/>
      <c r="J7830" s="6">
        <v>24</v>
      </c>
      <c r="K7830" s="6"/>
      <c r="L7830" s="6"/>
      <c r="M7830" s="6"/>
      <c r="N7830" s="6"/>
      <c r="O7830" s="6"/>
      <c r="P7830" s="6"/>
      <c r="Q7830" s="6"/>
      <c r="R7830" s="6"/>
      <c r="S7830" s="6"/>
      <c r="T7830" s="6"/>
      <c r="U7830" s="6"/>
      <c r="V7830" s="6"/>
    </row>
    <row r="7831" spans="1:23" ht="15.75" thickBot="1" x14ac:dyDescent="0.3">
      <c r="A7831" s="88" t="s">
        <v>626</v>
      </c>
      <c r="B7831" s="89">
        <v>0.05</v>
      </c>
      <c r="J7831" s="6">
        <v>25</v>
      </c>
      <c r="K7831" s="6"/>
      <c r="L7831" s="6"/>
      <c r="M7831" s="6"/>
      <c r="N7831" s="6"/>
      <c r="O7831" s="6"/>
      <c r="P7831" s="6"/>
      <c r="Q7831" s="6"/>
      <c r="R7831" s="6"/>
      <c r="S7831" s="6"/>
      <c r="T7831" s="6"/>
      <c r="U7831" s="6"/>
      <c r="V7831" s="6"/>
    </row>
    <row r="7832" spans="1:23" ht="39" thickBot="1" x14ac:dyDescent="0.3">
      <c r="A7832" s="110" t="s">
        <v>627</v>
      </c>
      <c r="B7832" s="74">
        <v>18</v>
      </c>
      <c r="J7832" s="6">
        <v>26</v>
      </c>
      <c r="K7832" s="6"/>
      <c r="L7832" s="6"/>
      <c r="M7832" s="6"/>
      <c r="N7832" s="6"/>
      <c r="O7832" s="6"/>
      <c r="P7832" s="6"/>
      <c r="Q7832" s="6"/>
      <c r="R7832" s="6"/>
      <c r="S7832" s="6"/>
      <c r="T7832" s="6"/>
      <c r="U7832" s="6"/>
      <c r="V7832" s="6"/>
    </row>
    <row r="7833" spans="1:23" ht="39" thickBot="1" x14ac:dyDescent="0.3">
      <c r="A7833" s="110" t="s">
        <v>628</v>
      </c>
      <c r="B7833" s="74">
        <v>0.26138899999999998</v>
      </c>
      <c r="J7833" s="6">
        <v>27</v>
      </c>
      <c r="K7833" s="6"/>
      <c r="L7833" s="6"/>
      <c r="M7833" s="6"/>
      <c r="N7833" s="6"/>
      <c r="O7833" s="6"/>
      <c r="P7833" s="6"/>
      <c r="Q7833" s="6"/>
      <c r="R7833" s="6"/>
      <c r="S7833" s="6"/>
      <c r="T7833" s="6"/>
      <c r="U7833" s="6"/>
      <c r="V7833" s="6"/>
    </row>
    <row r="7834" spans="1:23" ht="64.5" thickBot="1" x14ac:dyDescent="0.3">
      <c r="A7834" s="110" t="s">
        <v>629</v>
      </c>
      <c r="B7834" s="74">
        <v>2.97105</v>
      </c>
      <c r="J7834" s="6">
        <v>28</v>
      </c>
      <c r="K7834" s="6"/>
      <c r="L7834" s="6"/>
      <c r="M7834" s="6"/>
      <c r="N7834" s="6"/>
      <c r="O7834" s="6"/>
      <c r="P7834" s="6"/>
      <c r="Q7834" s="6"/>
      <c r="R7834" s="6"/>
      <c r="S7834" s="6"/>
      <c r="T7834" s="6"/>
      <c r="U7834" s="6"/>
      <c r="V7834" s="6"/>
    </row>
    <row r="7835" spans="1:23" ht="38.25" x14ac:dyDescent="0.25">
      <c r="A7835" s="109" t="s">
        <v>630</v>
      </c>
      <c r="B7835" s="78">
        <v>0.37969999999999998</v>
      </c>
      <c r="J7835" s="6">
        <v>29</v>
      </c>
      <c r="K7835" s="6"/>
      <c r="L7835" s="6"/>
      <c r="M7835" s="6"/>
      <c r="N7835" s="6"/>
      <c r="O7835" s="6"/>
      <c r="P7835" s="6"/>
      <c r="Q7835" s="6"/>
      <c r="R7835" s="6"/>
      <c r="S7835" s="6"/>
      <c r="T7835" s="6"/>
      <c r="U7835" s="6"/>
      <c r="V7835" s="6"/>
    </row>
    <row r="7836" spans="1:23" ht="15.75" thickBot="1" x14ac:dyDescent="0.3">
      <c r="A7836" s="65"/>
      <c r="J7836" s="6">
        <v>30</v>
      </c>
      <c r="K7836" s="6"/>
      <c r="L7836" s="6"/>
      <c r="M7836" s="6"/>
      <c r="N7836" s="6"/>
      <c r="O7836" s="6"/>
      <c r="P7836" s="6"/>
      <c r="Q7836" s="6"/>
      <c r="R7836" s="6"/>
      <c r="S7836" s="6"/>
      <c r="T7836" s="6"/>
      <c r="U7836" s="6"/>
      <c r="V7836" s="6"/>
    </row>
    <row r="7837" spans="1:23" x14ac:dyDescent="0.25">
      <c r="A7837" s="254" t="s">
        <v>631</v>
      </c>
      <c r="B7837" s="255"/>
      <c r="C7837" s="255"/>
      <c r="D7837" s="255"/>
      <c r="J7837" s="6">
        <v>31</v>
      </c>
      <c r="K7837" s="6"/>
      <c r="L7837" s="6"/>
      <c r="M7837" s="6"/>
      <c r="N7837" s="6"/>
      <c r="O7837" s="6"/>
      <c r="P7837" s="6"/>
      <c r="Q7837" s="6"/>
      <c r="R7837" s="6"/>
      <c r="S7837" s="6"/>
      <c r="T7837" s="6"/>
      <c r="U7837" s="6"/>
      <c r="V7837" s="6"/>
    </row>
    <row r="7838" spans="1:23" x14ac:dyDescent="0.25">
      <c r="A7838" s="262" t="s">
        <v>632</v>
      </c>
      <c r="B7838" s="263"/>
      <c r="C7838" s="263"/>
      <c r="D7838" s="263"/>
      <c r="J7838" s="6">
        <v>32</v>
      </c>
      <c r="K7838" s="6"/>
      <c r="L7838" s="6"/>
      <c r="M7838" s="6"/>
      <c r="N7838" s="6"/>
      <c r="O7838" s="6"/>
      <c r="P7838" s="6"/>
      <c r="Q7838" s="6"/>
      <c r="R7838" s="6"/>
      <c r="S7838" s="6"/>
      <c r="T7838" s="6"/>
      <c r="U7838" s="6"/>
      <c r="V7838" s="6"/>
    </row>
    <row r="7839" spans="1:23" ht="15.75" thickBot="1" x14ac:dyDescent="0.3">
      <c r="A7839" s="256" t="s">
        <v>633</v>
      </c>
      <c r="B7839" s="257"/>
      <c r="C7839" s="257"/>
      <c r="D7839" s="257"/>
      <c r="J7839" s="6">
        <v>33</v>
      </c>
      <c r="K7839" s="6"/>
      <c r="L7839" s="6"/>
      <c r="M7839" s="6"/>
      <c r="N7839" s="6"/>
      <c r="O7839" s="6"/>
      <c r="P7839" s="6"/>
      <c r="Q7839" s="6"/>
      <c r="R7839" s="6"/>
      <c r="S7839" s="6"/>
      <c r="T7839" s="6"/>
      <c r="U7839" s="6"/>
      <c r="V7839" s="6"/>
    </row>
    <row r="7840" spans="1:23" ht="27" thickBot="1" x14ac:dyDescent="0.3">
      <c r="A7840" s="98" t="s">
        <v>634</v>
      </c>
      <c r="B7840" s="83" t="s">
        <v>635</v>
      </c>
      <c r="C7840" s="83" t="s">
        <v>566</v>
      </c>
      <c r="D7840" s="85" t="s">
        <v>592</v>
      </c>
      <c r="K7840" s="121" t="s">
        <v>1123</v>
      </c>
      <c r="L7840" s="121" t="s">
        <v>1124</v>
      </c>
      <c r="M7840" s="121" t="str">
        <f>A7826</f>
        <v>Prueba del rango estudentizado de Tukey (HSD) para PF2m2</v>
      </c>
      <c r="N7840" s="120"/>
      <c r="S7840" s="122" t="str">
        <f>K7840</f>
        <v>Factor</v>
      </c>
      <c r="T7840" s="122" t="str">
        <f>L7840</f>
        <v>Nivel</v>
      </c>
      <c r="U7840" s="114"/>
      <c r="V7840" s="123"/>
      <c r="W7840" s="6"/>
    </row>
    <row r="7841" spans="1:23" ht="16.5" thickBot="1" x14ac:dyDescent="0.3">
      <c r="A7841" s="99" t="s">
        <v>592</v>
      </c>
      <c r="B7841" s="68">
        <v>2.0150000000000001</v>
      </c>
      <c r="C7841" s="68">
        <v>16</v>
      </c>
      <c r="D7841" s="86" t="s">
        <v>45</v>
      </c>
      <c r="J7841" s="6"/>
      <c r="K7841" s="228" t="s">
        <v>1125</v>
      </c>
      <c r="L7841" s="124" t="str">
        <f>D7841</f>
        <v>Con</v>
      </c>
      <c r="M7841" s="125">
        <f>B7841</f>
        <v>2.0150000000000001</v>
      </c>
      <c r="N7841" s="125" t="str">
        <f>A7841</f>
        <v>A</v>
      </c>
      <c r="S7841" s="230" t="str">
        <f>K7841</f>
        <v>Enmienda (A)</v>
      </c>
      <c r="T7841" s="126" t="str">
        <f>L7841</f>
        <v>Con</v>
      </c>
      <c r="U7841" s="127">
        <f>M7841</f>
        <v>2.0150000000000001</v>
      </c>
      <c r="V7841" s="128" t="str">
        <f>N7841</f>
        <v>A</v>
      </c>
      <c r="W7841" s="6"/>
    </row>
    <row r="7842" spans="1:23" ht="16.5" thickBot="1" x14ac:dyDescent="0.3">
      <c r="A7842" s="99" t="s">
        <v>592</v>
      </c>
      <c r="B7842" s="68"/>
      <c r="C7842" s="68"/>
      <c r="D7842" s="86"/>
      <c r="J7842" s="6"/>
      <c r="K7842" s="229"/>
      <c r="L7842" s="124" t="str">
        <f>D7843</f>
        <v>Sin</v>
      </c>
      <c r="M7842" s="125">
        <f>B7843</f>
        <v>1.835</v>
      </c>
      <c r="N7842" s="125" t="str">
        <f>A7843</f>
        <v>A</v>
      </c>
      <c r="S7842" s="227"/>
      <c r="T7842" s="129" t="str">
        <f>L7842</f>
        <v>Sin</v>
      </c>
      <c r="U7842" s="130">
        <f>M7842</f>
        <v>1.835</v>
      </c>
      <c r="V7842" s="131" t="str">
        <f>N7842</f>
        <v>A</v>
      </c>
      <c r="W7842" s="6"/>
    </row>
    <row r="7843" spans="1:23" x14ac:dyDescent="0.25">
      <c r="A7843" s="100" t="s">
        <v>592</v>
      </c>
      <c r="B7843" s="77">
        <v>1.835</v>
      </c>
      <c r="C7843" s="77">
        <v>16</v>
      </c>
      <c r="D7843" s="87" t="s">
        <v>47</v>
      </c>
      <c r="J7843" s="6">
        <v>1</v>
      </c>
      <c r="K7843" s="6"/>
      <c r="L7843" s="6"/>
      <c r="M7843" s="6"/>
      <c r="N7843" s="6"/>
      <c r="O7843" s="6"/>
      <c r="P7843" s="6"/>
      <c r="Q7843" s="6"/>
      <c r="R7843" s="6"/>
      <c r="S7843" s="6"/>
      <c r="T7843" s="6"/>
      <c r="U7843" s="6"/>
      <c r="V7843" s="6"/>
      <c r="W7843" s="6"/>
    </row>
    <row r="7844" spans="1:23" x14ac:dyDescent="0.25">
      <c r="A7844" s="79"/>
      <c r="J7844" s="6">
        <v>2</v>
      </c>
      <c r="K7844" s="6"/>
      <c r="L7844" s="6"/>
      <c r="M7844" s="6"/>
      <c r="N7844" s="6"/>
      <c r="O7844" s="6"/>
      <c r="P7844" s="6"/>
      <c r="Q7844" s="6"/>
      <c r="R7844" s="6"/>
      <c r="S7844" s="6"/>
      <c r="T7844" s="6"/>
      <c r="U7844" s="6"/>
      <c r="V7844" s="6"/>
      <c r="W7844" s="6"/>
    </row>
    <row r="7845" spans="1:23" x14ac:dyDescent="0.25">
      <c r="A7845" s="79"/>
      <c r="J7845" s="6">
        <v>3</v>
      </c>
      <c r="K7845" s="6"/>
      <c r="L7845" s="6"/>
      <c r="M7845" s="6"/>
      <c r="N7845" s="6"/>
      <c r="O7845" s="6"/>
      <c r="P7845" s="6"/>
      <c r="Q7845" s="6"/>
      <c r="R7845" s="6"/>
      <c r="S7845" s="6"/>
      <c r="T7845" s="6"/>
      <c r="U7845" s="6"/>
      <c r="V7845" s="6"/>
      <c r="W7845" s="6"/>
    </row>
    <row r="7846" spans="1:23" x14ac:dyDescent="0.25">
      <c r="J7846" s="6">
        <v>4</v>
      </c>
      <c r="K7846" s="6"/>
      <c r="L7846" s="6"/>
      <c r="M7846" s="6"/>
      <c r="N7846" s="6"/>
      <c r="O7846" s="6"/>
      <c r="P7846" s="6"/>
      <c r="Q7846" s="6"/>
      <c r="R7846" s="6"/>
      <c r="S7846" s="6"/>
      <c r="T7846" s="6"/>
      <c r="U7846" s="6"/>
      <c r="V7846" s="6"/>
      <c r="W7846" s="6"/>
    </row>
    <row r="7847" spans="1:23" x14ac:dyDescent="0.25">
      <c r="A7847" s="80"/>
      <c r="J7847" s="6">
        <v>5</v>
      </c>
      <c r="K7847" s="6"/>
      <c r="L7847" s="6"/>
      <c r="M7847" s="6"/>
      <c r="N7847" s="6"/>
      <c r="O7847" s="6"/>
      <c r="P7847" s="6"/>
      <c r="Q7847" s="6"/>
      <c r="R7847" s="6"/>
      <c r="S7847" s="6"/>
      <c r="T7847" s="6"/>
      <c r="U7847" s="6"/>
      <c r="V7847" s="6"/>
      <c r="W7847" s="6"/>
    </row>
    <row r="7848" spans="1:23" ht="31.5" x14ac:dyDescent="0.25">
      <c r="A7848" s="64" t="s">
        <v>590</v>
      </c>
      <c r="J7848" s="6">
        <v>6</v>
      </c>
      <c r="K7848" s="6"/>
      <c r="L7848" s="6"/>
      <c r="M7848" s="6"/>
      <c r="N7848" s="6"/>
      <c r="O7848" s="6"/>
      <c r="P7848" s="6"/>
      <c r="Q7848" s="6"/>
      <c r="R7848" s="6"/>
      <c r="S7848" s="6"/>
      <c r="T7848" s="6"/>
      <c r="U7848" s="6"/>
      <c r="V7848" s="6"/>
      <c r="W7848" s="6"/>
    </row>
    <row r="7849" spans="1:23" x14ac:dyDescent="0.25">
      <c r="A7849" s="79"/>
      <c r="J7849" s="6">
        <v>7</v>
      </c>
      <c r="K7849" s="6"/>
      <c r="L7849" s="6"/>
      <c r="M7849" s="6"/>
      <c r="N7849" s="6"/>
      <c r="O7849" s="6"/>
      <c r="P7849" s="6"/>
      <c r="Q7849" s="6"/>
      <c r="R7849" s="6"/>
      <c r="S7849" s="6"/>
      <c r="T7849" s="6"/>
      <c r="U7849" s="6"/>
      <c r="V7849" s="6"/>
      <c r="W7849" s="6"/>
    </row>
    <row r="7850" spans="1:23" ht="25.5" x14ac:dyDescent="0.25">
      <c r="A7850" s="81" t="s">
        <v>595</v>
      </c>
      <c r="J7850" s="6">
        <v>8</v>
      </c>
      <c r="K7850" s="6"/>
      <c r="L7850" s="6"/>
      <c r="M7850" s="6"/>
      <c r="N7850" s="6"/>
      <c r="O7850" s="6"/>
      <c r="P7850" s="6"/>
      <c r="Q7850" s="6"/>
      <c r="R7850" s="6"/>
      <c r="S7850" s="6"/>
      <c r="T7850" s="6"/>
      <c r="U7850" s="6"/>
      <c r="V7850" s="6"/>
      <c r="W7850" s="6"/>
    </row>
    <row r="7851" spans="1:23" x14ac:dyDescent="0.25">
      <c r="A7851" s="81"/>
      <c r="J7851" s="6">
        <v>9</v>
      </c>
      <c r="K7851" s="6"/>
      <c r="L7851" s="6"/>
      <c r="M7851" s="6"/>
      <c r="N7851" s="6"/>
      <c r="O7851" s="6"/>
      <c r="P7851" s="6"/>
      <c r="Q7851" s="6"/>
      <c r="R7851" s="6"/>
      <c r="S7851" s="6"/>
      <c r="T7851" s="6"/>
      <c r="U7851" s="6"/>
      <c r="V7851" s="6"/>
      <c r="W7851" s="6"/>
    </row>
    <row r="7852" spans="1:23" x14ac:dyDescent="0.25">
      <c r="A7852" s="65"/>
      <c r="J7852" s="6">
        <v>10</v>
      </c>
      <c r="K7852" s="6"/>
      <c r="L7852" s="6"/>
      <c r="M7852" s="6"/>
      <c r="N7852" s="6"/>
      <c r="O7852" s="6"/>
      <c r="P7852" s="6"/>
      <c r="Q7852" s="6"/>
      <c r="R7852" s="6"/>
      <c r="S7852" s="6"/>
      <c r="T7852" s="6"/>
      <c r="U7852" s="6"/>
      <c r="V7852" s="6"/>
      <c r="W7852" s="6"/>
    </row>
    <row r="7853" spans="1:23" x14ac:dyDescent="0.25">
      <c r="A7853" s="65"/>
      <c r="J7853" s="6">
        <v>11</v>
      </c>
      <c r="K7853" s="6"/>
      <c r="L7853" s="6"/>
      <c r="M7853" s="6"/>
      <c r="N7853" s="6"/>
      <c r="O7853" s="6"/>
      <c r="P7853" s="6"/>
      <c r="Q7853" s="6"/>
      <c r="R7853" s="6"/>
      <c r="S7853" s="6"/>
      <c r="T7853" s="6"/>
      <c r="U7853" s="6"/>
      <c r="V7853" s="6"/>
      <c r="W7853" s="6"/>
    </row>
    <row r="7854" spans="1:23" x14ac:dyDescent="0.25">
      <c r="A7854" s="79"/>
      <c r="J7854" s="6">
        <v>12</v>
      </c>
      <c r="K7854" s="6"/>
      <c r="L7854" s="6"/>
      <c r="M7854" s="6"/>
      <c r="N7854" s="6"/>
      <c r="O7854" s="6"/>
      <c r="P7854" s="6"/>
      <c r="Q7854" s="6"/>
      <c r="R7854" s="6"/>
      <c r="S7854" s="6"/>
      <c r="T7854" s="6"/>
      <c r="U7854" s="6"/>
      <c r="V7854" s="6"/>
      <c r="W7854" s="6"/>
    </row>
    <row r="7855" spans="1:23" x14ac:dyDescent="0.25">
      <c r="A7855" s="79"/>
      <c r="J7855" s="6">
        <v>13</v>
      </c>
      <c r="K7855" s="6"/>
      <c r="L7855" s="6"/>
      <c r="M7855" s="6"/>
      <c r="N7855" s="6"/>
      <c r="O7855" s="6"/>
      <c r="P7855" s="6"/>
      <c r="Q7855" s="6"/>
      <c r="R7855" s="6"/>
      <c r="S7855" s="6"/>
      <c r="T7855" s="6"/>
      <c r="U7855" s="6"/>
      <c r="V7855" s="6"/>
      <c r="W7855" s="6"/>
    </row>
    <row r="7856" spans="1:23" x14ac:dyDescent="0.25">
      <c r="J7856" s="6">
        <v>14</v>
      </c>
      <c r="K7856" s="6"/>
      <c r="L7856" s="6"/>
      <c r="M7856" s="6"/>
      <c r="N7856" s="6"/>
      <c r="O7856" s="6"/>
      <c r="P7856" s="6"/>
      <c r="Q7856" s="6"/>
      <c r="R7856" s="6"/>
      <c r="S7856" s="6"/>
      <c r="T7856" s="6"/>
      <c r="U7856" s="6"/>
      <c r="V7856" s="6"/>
      <c r="W7856" s="6"/>
    </row>
    <row r="7857" spans="1:23" x14ac:dyDescent="0.25">
      <c r="A7857" s="80"/>
      <c r="J7857" s="6">
        <v>15</v>
      </c>
      <c r="K7857" s="6"/>
      <c r="L7857" s="6"/>
      <c r="M7857" s="6"/>
      <c r="N7857" s="6"/>
      <c r="O7857" s="6"/>
      <c r="P7857" s="6"/>
      <c r="Q7857" s="6"/>
      <c r="R7857" s="6"/>
      <c r="S7857" s="6"/>
      <c r="T7857" s="6"/>
      <c r="U7857" s="6"/>
      <c r="V7857" s="6"/>
      <c r="W7857" s="6"/>
    </row>
    <row r="7858" spans="1:23" ht="31.5" x14ac:dyDescent="0.25">
      <c r="A7858" s="64" t="s">
        <v>590</v>
      </c>
      <c r="J7858" s="6">
        <v>16</v>
      </c>
      <c r="K7858" s="6"/>
      <c r="L7858" s="6"/>
      <c r="M7858" s="6"/>
      <c r="N7858" s="6"/>
      <c r="O7858" s="6"/>
      <c r="P7858" s="6"/>
      <c r="Q7858" s="6"/>
      <c r="R7858" s="6"/>
      <c r="S7858" s="6"/>
      <c r="T7858" s="6"/>
      <c r="U7858" s="6"/>
      <c r="V7858" s="6"/>
      <c r="W7858" s="6"/>
    </row>
    <row r="7859" spans="1:23" x14ac:dyDescent="0.25">
      <c r="A7859" s="79"/>
      <c r="J7859" s="6">
        <v>17</v>
      </c>
      <c r="K7859" s="6"/>
      <c r="L7859" s="6"/>
      <c r="M7859" s="6"/>
      <c r="N7859" s="6"/>
      <c r="O7859" s="6"/>
      <c r="P7859" s="6"/>
      <c r="Q7859" s="6"/>
      <c r="R7859" s="6"/>
      <c r="S7859" s="6"/>
      <c r="T7859" s="6"/>
      <c r="U7859" s="6"/>
      <c r="V7859" s="6"/>
      <c r="W7859" s="6"/>
    </row>
    <row r="7860" spans="1:23" ht="25.5" x14ac:dyDescent="0.25">
      <c r="A7860" s="81" t="s">
        <v>595</v>
      </c>
      <c r="J7860" s="6">
        <v>18</v>
      </c>
      <c r="K7860" s="6"/>
      <c r="L7860" s="6"/>
      <c r="M7860" s="6"/>
      <c r="N7860" s="6"/>
      <c r="O7860" s="6"/>
      <c r="P7860" s="6"/>
      <c r="Q7860" s="6"/>
      <c r="R7860" s="6"/>
      <c r="S7860" s="6"/>
      <c r="T7860" s="6"/>
      <c r="U7860" s="6"/>
      <c r="V7860" s="6"/>
      <c r="W7860" s="6"/>
    </row>
    <row r="7861" spans="1:23" x14ac:dyDescent="0.25">
      <c r="A7861" s="81"/>
      <c r="J7861" s="6">
        <v>19</v>
      </c>
      <c r="K7861" s="6"/>
      <c r="L7861" s="6"/>
      <c r="M7861" s="6"/>
      <c r="N7861" s="6"/>
      <c r="O7861" s="6"/>
      <c r="P7861" s="6"/>
      <c r="Q7861" s="6"/>
      <c r="R7861" s="6"/>
      <c r="S7861" s="6"/>
      <c r="T7861" s="6"/>
      <c r="U7861" s="6"/>
      <c r="V7861" s="6"/>
      <c r="W7861" s="6"/>
    </row>
    <row r="7862" spans="1:23" ht="89.25" x14ac:dyDescent="0.25">
      <c r="A7862" s="81" t="s">
        <v>1018</v>
      </c>
      <c r="J7862" s="6">
        <v>20</v>
      </c>
      <c r="K7862" s="6"/>
      <c r="L7862" s="6"/>
      <c r="M7862" s="6"/>
      <c r="N7862" s="6"/>
      <c r="O7862" s="6"/>
      <c r="P7862" s="6"/>
      <c r="Q7862" s="6"/>
      <c r="R7862" s="6"/>
      <c r="S7862" s="6"/>
      <c r="T7862" s="6"/>
      <c r="U7862" s="6"/>
      <c r="V7862" s="6"/>
      <c r="W7862" s="6"/>
    </row>
    <row r="7863" spans="1:23" x14ac:dyDescent="0.25">
      <c r="A7863" s="65"/>
      <c r="J7863" s="6">
        <v>21</v>
      </c>
      <c r="K7863" s="6"/>
      <c r="L7863" s="6"/>
      <c r="M7863" s="6"/>
      <c r="N7863" s="6"/>
      <c r="O7863" s="6"/>
      <c r="P7863" s="6"/>
      <c r="Q7863" s="6"/>
      <c r="R7863" s="6"/>
      <c r="S7863" s="6"/>
      <c r="T7863" s="6"/>
      <c r="U7863" s="6"/>
      <c r="V7863" s="6"/>
      <c r="W7863" s="6"/>
    </row>
    <row r="7864" spans="1:23" x14ac:dyDescent="0.25">
      <c r="A7864" s="65"/>
      <c r="J7864" s="6">
        <v>22</v>
      </c>
      <c r="K7864" s="6"/>
      <c r="L7864" s="6"/>
      <c r="M7864" s="6"/>
      <c r="N7864" s="6"/>
      <c r="O7864" s="6"/>
      <c r="P7864" s="6"/>
      <c r="Q7864" s="6"/>
      <c r="R7864" s="6"/>
      <c r="S7864" s="6"/>
      <c r="T7864" s="6"/>
      <c r="U7864" s="6"/>
      <c r="V7864" s="6"/>
      <c r="W7864" s="6"/>
    </row>
    <row r="7865" spans="1:23" ht="140.25" x14ac:dyDescent="0.25">
      <c r="A7865" s="96" t="s">
        <v>624</v>
      </c>
      <c r="B7865" s="97" t="s">
        <v>625</v>
      </c>
      <c r="J7865" s="6">
        <v>23</v>
      </c>
      <c r="K7865" s="6"/>
      <c r="L7865" s="6"/>
      <c r="M7865" s="6"/>
      <c r="N7865" s="6"/>
      <c r="O7865" s="6"/>
      <c r="P7865" s="6"/>
      <c r="Q7865" s="6"/>
      <c r="R7865" s="6"/>
      <c r="S7865" s="6"/>
      <c r="T7865" s="6"/>
      <c r="U7865" s="6"/>
      <c r="V7865" s="6"/>
      <c r="W7865" s="6"/>
    </row>
    <row r="7866" spans="1:23" ht="15.75" thickBot="1" x14ac:dyDescent="0.3">
      <c r="A7866" s="65"/>
      <c r="J7866" s="6">
        <v>24</v>
      </c>
      <c r="K7866" s="6"/>
      <c r="L7866" s="6"/>
      <c r="M7866" s="6"/>
      <c r="N7866" s="6"/>
      <c r="O7866" s="6"/>
      <c r="P7866" s="6"/>
      <c r="Q7866" s="6"/>
      <c r="R7866" s="6"/>
      <c r="S7866" s="6"/>
      <c r="T7866" s="6"/>
      <c r="U7866" s="6"/>
      <c r="V7866" s="6"/>
      <c r="W7866" s="6"/>
    </row>
    <row r="7867" spans="1:23" ht="15.75" thickBot="1" x14ac:dyDescent="0.3">
      <c r="A7867" s="88" t="s">
        <v>626</v>
      </c>
      <c r="B7867" s="89">
        <v>0.05</v>
      </c>
      <c r="J7867" s="6">
        <v>25</v>
      </c>
      <c r="K7867" s="6"/>
      <c r="L7867" s="6"/>
      <c r="M7867" s="6"/>
      <c r="N7867" s="6"/>
      <c r="O7867" s="6"/>
      <c r="P7867" s="6"/>
      <c r="Q7867" s="6"/>
      <c r="R7867" s="6"/>
      <c r="S7867" s="6"/>
      <c r="T7867" s="6"/>
      <c r="U7867" s="6"/>
      <c r="V7867" s="6"/>
      <c r="W7867" s="6"/>
    </row>
    <row r="7868" spans="1:23" ht="39" thickBot="1" x14ac:dyDescent="0.3">
      <c r="A7868" s="110" t="s">
        <v>627</v>
      </c>
      <c r="B7868" s="74">
        <v>18</v>
      </c>
      <c r="J7868" s="6">
        <v>26</v>
      </c>
      <c r="K7868" s="6"/>
      <c r="L7868" s="6"/>
      <c r="M7868" s="6"/>
      <c r="N7868" s="6"/>
      <c r="O7868" s="6"/>
      <c r="P7868" s="6"/>
      <c r="Q7868" s="6"/>
      <c r="R7868" s="6"/>
      <c r="S7868" s="6"/>
      <c r="T7868" s="6"/>
      <c r="U7868" s="6"/>
      <c r="V7868" s="6"/>
      <c r="W7868" s="6"/>
    </row>
    <row r="7869" spans="1:23" ht="39" thickBot="1" x14ac:dyDescent="0.3">
      <c r="A7869" s="110" t="s">
        <v>628</v>
      </c>
      <c r="B7869" s="74">
        <v>1.9363999999999999E-2</v>
      </c>
      <c r="J7869" s="6">
        <v>27</v>
      </c>
      <c r="K7869" s="6"/>
      <c r="L7869" s="6"/>
      <c r="M7869" s="6"/>
      <c r="N7869" s="6"/>
      <c r="O7869" s="6"/>
      <c r="P7869" s="6"/>
      <c r="Q7869" s="6"/>
      <c r="R7869" s="6"/>
      <c r="S7869" s="6"/>
      <c r="T7869" s="6"/>
      <c r="U7869" s="6"/>
      <c r="V7869" s="6"/>
      <c r="W7869" s="6"/>
    </row>
    <row r="7870" spans="1:23" ht="64.5" thickBot="1" x14ac:dyDescent="0.3">
      <c r="A7870" s="110" t="s">
        <v>629</v>
      </c>
      <c r="B7870" s="74">
        <v>2.97105</v>
      </c>
      <c r="J7870" s="6">
        <v>28</v>
      </c>
      <c r="K7870" s="6"/>
      <c r="L7870" s="6"/>
      <c r="M7870" s="6"/>
      <c r="N7870" s="6"/>
      <c r="O7870" s="6"/>
      <c r="P7870" s="6"/>
      <c r="Q7870" s="6"/>
      <c r="R7870" s="6"/>
      <c r="S7870" s="6"/>
      <c r="T7870" s="6"/>
      <c r="U7870" s="6"/>
      <c r="V7870" s="6"/>
      <c r="W7870" s="6"/>
    </row>
    <row r="7871" spans="1:23" ht="38.25" x14ac:dyDescent="0.25">
      <c r="A7871" s="109" t="s">
        <v>630</v>
      </c>
      <c r="B7871" s="78">
        <v>0.10340000000000001</v>
      </c>
      <c r="J7871" s="6">
        <v>29</v>
      </c>
      <c r="K7871" s="6"/>
      <c r="L7871" s="6"/>
      <c r="M7871" s="6"/>
      <c r="N7871" s="6"/>
      <c r="O7871" s="6"/>
      <c r="P7871" s="6"/>
      <c r="Q7871" s="6"/>
      <c r="R7871" s="6"/>
      <c r="S7871" s="6"/>
      <c r="T7871" s="6"/>
      <c r="U7871" s="6"/>
      <c r="V7871" s="6"/>
      <c r="W7871" s="6"/>
    </row>
    <row r="7872" spans="1:23" ht="15.75" thickBot="1" x14ac:dyDescent="0.3">
      <c r="A7872" s="65"/>
      <c r="J7872" s="6">
        <v>30</v>
      </c>
      <c r="K7872" s="6"/>
      <c r="L7872" s="6"/>
      <c r="M7872" s="6"/>
      <c r="N7872" s="6"/>
      <c r="O7872" s="6"/>
      <c r="P7872" s="6"/>
      <c r="Q7872" s="6"/>
      <c r="R7872" s="6"/>
      <c r="S7872" s="6"/>
      <c r="T7872" s="6"/>
      <c r="U7872" s="6"/>
      <c r="V7872" s="6"/>
      <c r="W7872" s="6"/>
    </row>
    <row r="7873" spans="1:23" x14ac:dyDescent="0.25">
      <c r="A7873" s="254" t="s">
        <v>631</v>
      </c>
      <c r="B7873" s="255"/>
      <c r="C7873" s="255"/>
      <c r="D7873" s="255"/>
      <c r="J7873" s="6">
        <v>31</v>
      </c>
      <c r="K7873" s="6"/>
      <c r="L7873" s="6"/>
      <c r="M7873" s="6"/>
      <c r="N7873" s="6"/>
      <c r="O7873" s="6"/>
      <c r="P7873" s="6"/>
      <c r="Q7873" s="6"/>
      <c r="R7873" s="6"/>
      <c r="S7873" s="6"/>
      <c r="T7873" s="6"/>
      <c r="U7873" s="6"/>
      <c r="V7873" s="6"/>
      <c r="W7873" s="6"/>
    </row>
    <row r="7874" spans="1:23" x14ac:dyDescent="0.25">
      <c r="A7874" s="262" t="s">
        <v>632</v>
      </c>
      <c r="B7874" s="263"/>
      <c r="C7874" s="263"/>
      <c r="D7874" s="263"/>
      <c r="J7874" s="6">
        <v>32</v>
      </c>
      <c r="K7874" s="6"/>
      <c r="L7874" s="6"/>
      <c r="M7874" s="6"/>
      <c r="N7874" s="6"/>
      <c r="O7874" s="6"/>
      <c r="P7874" s="6"/>
      <c r="Q7874" s="6"/>
      <c r="R7874" s="6"/>
      <c r="S7874" s="6"/>
      <c r="T7874" s="6"/>
      <c r="U7874" s="6"/>
      <c r="V7874" s="6"/>
      <c r="W7874" s="6"/>
    </row>
    <row r="7875" spans="1:23" ht="15.75" thickBot="1" x14ac:dyDescent="0.3">
      <c r="A7875" s="256" t="s">
        <v>633</v>
      </c>
      <c r="B7875" s="257"/>
      <c r="C7875" s="257"/>
      <c r="D7875" s="257"/>
      <c r="J7875" s="6">
        <v>33</v>
      </c>
      <c r="K7875" s="6"/>
      <c r="L7875" s="6"/>
      <c r="M7875" s="6"/>
      <c r="N7875" s="6"/>
      <c r="O7875" s="6"/>
      <c r="P7875" s="6"/>
      <c r="Q7875" s="6"/>
      <c r="R7875" s="6"/>
      <c r="S7875" s="6"/>
      <c r="T7875" s="6"/>
      <c r="U7875" s="6"/>
      <c r="V7875" s="6"/>
      <c r="W7875" s="6"/>
    </row>
    <row r="7876" spans="1:23" ht="27" thickBot="1" x14ac:dyDescent="0.3">
      <c r="A7876" s="98" t="s">
        <v>634</v>
      </c>
      <c r="B7876" s="83" t="s">
        <v>635</v>
      </c>
      <c r="C7876" s="83" t="s">
        <v>566</v>
      </c>
      <c r="D7876" s="85" t="s">
        <v>592</v>
      </c>
      <c r="K7876" s="121" t="s">
        <v>1123</v>
      </c>
      <c r="L7876" s="121" t="s">
        <v>1124</v>
      </c>
      <c r="M7876" s="121" t="str">
        <f>A7862</f>
        <v>Prueba del rango estudentizado de Tukey (HSD) para PF3m2</v>
      </c>
      <c r="N7876" s="120"/>
      <c r="S7876" s="122" t="str">
        <f>K7876</f>
        <v>Factor</v>
      </c>
      <c r="T7876" s="122" t="str">
        <f>L7876</f>
        <v>Nivel</v>
      </c>
      <c r="U7876" s="114"/>
      <c r="V7876" s="123"/>
      <c r="W7876" s="6"/>
    </row>
    <row r="7877" spans="1:23" ht="16.5" thickBot="1" x14ac:dyDescent="0.3">
      <c r="A7877" s="99" t="s">
        <v>592</v>
      </c>
      <c r="B7877" s="68">
        <v>0.3125</v>
      </c>
      <c r="C7877" s="68">
        <v>16</v>
      </c>
      <c r="D7877" s="86" t="s">
        <v>45</v>
      </c>
      <c r="J7877" s="6"/>
      <c r="K7877" s="228" t="s">
        <v>1125</v>
      </c>
      <c r="L7877" s="124" t="str">
        <f>D7877</f>
        <v>Con</v>
      </c>
      <c r="M7877" s="125">
        <f>B7877</f>
        <v>0.3125</v>
      </c>
      <c r="N7877" s="125" t="str">
        <f>A7877</f>
        <v>A</v>
      </c>
      <c r="S7877" s="230" t="str">
        <f>K7877</f>
        <v>Enmienda (A)</v>
      </c>
      <c r="T7877" s="126" t="str">
        <f>L7877</f>
        <v>Con</v>
      </c>
      <c r="U7877" s="127">
        <f>M7877</f>
        <v>0.3125</v>
      </c>
      <c r="V7877" s="128" t="str">
        <f>N7877</f>
        <v>A</v>
      </c>
      <c r="W7877" s="6"/>
    </row>
    <row r="7878" spans="1:23" ht="16.5" thickBot="1" x14ac:dyDescent="0.3">
      <c r="A7878" s="99" t="s">
        <v>592</v>
      </c>
      <c r="B7878" s="68"/>
      <c r="C7878" s="68"/>
      <c r="D7878" s="86"/>
      <c r="J7878" s="6"/>
      <c r="K7878" s="229"/>
      <c r="L7878" s="124" t="str">
        <f>D7879</f>
        <v>Sin</v>
      </c>
      <c r="M7878" s="125">
        <f>B7879</f>
        <v>0.24188000000000001</v>
      </c>
      <c r="N7878" s="125" t="str">
        <f>A7879</f>
        <v>A</v>
      </c>
      <c r="S7878" s="227"/>
      <c r="T7878" s="129" t="str">
        <f>L7878</f>
        <v>Sin</v>
      </c>
      <c r="U7878" s="130">
        <f>M7878</f>
        <v>0.24188000000000001</v>
      </c>
      <c r="V7878" s="131" t="str">
        <f>N7878</f>
        <v>A</v>
      </c>
      <c r="W7878" s="6"/>
    </row>
    <row r="7879" spans="1:23" x14ac:dyDescent="0.25">
      <c r="A7879" s="100" t="s">
        <v>592</v>
      </c>
      <c r="B7879" s="77">
        <v>0.24188000000000001</v>
      </c>
      <c r="C7879" s="77">
        <v>16</v>
      </c>
      <c r="D7879" s="87" t="s">
        <v>47</v>
      </c>
      <c r="J7879" s="6">
        <v>1</v>
      </c>
      <c r="K7879" s="6"/>
      <c r="L7879" s="6"/>
      <c r="M7879" s="6"/>
      <c r="N7879" s="6"/>
      <c r="O7879" s="6"/>
      <c r="P7879" s="6"/>
      <c r="Q7879" s="6"/>
      <c r="R7879" s="6"/>
      <c r="S7879" s="6"/>
      <c r="T7879" s="6"/>
      <c r="U7879" s="6"/>
      <c r="V7879" s="6"/>
      <c r="W7879" s="6"/>
    </row>
    <row r="7880" spans="1:23" x14ac:dyDescent="0.25">
      <c r="A7880" s="79"/>
      <c r="J7880" s="6">
        <v>2</v>
      </c>
      <c r="K7880" s="6"/>
      <c r="L7880" s="6"/>
      <c r="M7880" s="6"/>
      <c r="N7880" s="6"/>
      <c r="O7880" s="6"/>
      <c r="P7880" s="6"/>
      <c r="Q7880" s="6"/>
      <c r="R7880" s="6"/>
      <c r="S7880" s="6"/>
      <c r="T7880" s="6"/>
      <c r="U7880" s="6"/>
      <c r="V7880" s="6"/>
      <c r="W7880" s="6"/>
    </row>
    <row r="7881" spans="1:23" x14ac:dyDescent="0.25">
      <c r="A7881" s="79"/>
      <c r="J7881" s="6">
        <v>3</v>
      </c>
      <c r="K7881" s="6"/>
      <c r="L7881" s="6"/>
      <c r="M7881" s="6"/>
      <c r="N7881" s="6"/>
      <c r="O7881" s="6"/>
      <c r="P7881" s="6"/>
      <c r="Q7881" s="6"/>
      <c r="R7881" s="6"/>
      <c r="S7881" s="6"/>
      <c r="T7881" s="6"/>
      <c r="U7881" s="6"/>
      <c r="V7881" s="6"/>
      <c r="W7881" s="6"/>
    </row>
    <row r="7882" spans="1:23" x14ac:dyDescent="0.25">
      <c r="J7882" s="6">
        <v>4</v>
      </c>
      <c r="K7882" s="6"/>
      <c r="L7882" s="6"/>
      <c r="M7882" s="6"/>
      <c r="N7882" s="6"/>
      <c r="O7882" s="6"/>
      <c r="P7882" s="6"/>
      <c r="Q7882" s="6"/>
      <c r="R7882" s="6"/>
      <c r="S7882" s="6"/>
      <c r="T7882" s="6"/>
      <c r="U7882" s="6"/>
      <c r="V7882" s="6"/>
      <c r="W7882" s="6"/>
    </row>
    <row r="7883" spans="1:23" x14ac:dyDescent="0.25">
      <c r="A7883" s="80"/>
      <c r="J7883" s="6">
        <v>5</v>
      </c>
      <c r="K7883" s="6"/>
      <c r="L7883" s="6"/>
      <c r="M7883" s="6"/>
      <c r="N7883" s="6"/>
      <c r="O7883" s="6"/>
      <c r="P7883" s="6"/>
      <c r="Q7883" s="6"/>
      <c r="R7883" s="6"/>
      <c r="S7883" s="6"/>
      <c r="T7883" s="6"/>
      <c r="U7883" s="6"/>
      <c r="V7883" s="6"/>
    </row>
    <row r="7884" spans="1:23" ht="31.5" x14ac:dyDescent="0.25">
      <c r="A7884" s="64" t="s">
        <v>590</v>
      </c>
      <c r="J7884" s="6">
        <v>6</v>
      </c>
      <c r="K7884" s="6"/>
      <c r="L7884" s="6"/>
      <c r="M7884" s="6"/>
      <c r="N7884" s="6"/>
      <c r="O7884" s="6"/>
      <c r="P7884" s="6"/>
      <c r="Q7884" s="6"/>
      <c r="R7884" s="6"/>
      <c r="S7884" s="6"/>
      <c r="T7884" s="6"/>
      <c r="U7884" s="6"/>
      <c r="V7884" s="6"/>
    </row>
    <row r="7885" spans="1:23" x14ac:dyDescent="0.25">
      <c r="A7885" s="79"/>
      <c r="J7885" s="6">
        <v>7</v>
      </c>
      <c r="K7885" s="6"/>
      <c r="L7885" s="6"/>
      <c r="M7885" s="6"/>
      <c r="N7885" s="6"/>
      <c r="O7885" s="6"/>
      <c r="P7885" s="6"/>
      <c r="Q7885" s="6"/>
      <c r="R7885" s="6"/>
      <c r="S7885" s="6"/>
      <c r="T7885" s="6"/>
      <c r="U7885" s="6"/>
      <c r="V7885" s="6"/>
    </row>
    <row r="7886" spans="1:23" ht="25.5" x14ac:dyDescent="0.25">
      <c r="A7886" s="81" t="s">
        <v>595</v>
      </c>
      <c r="J7886" s="6">
        <v>8</v>
      </c>
      <c r="K7886" s="6"/>
      <c r="L7886" s="6"/>
      <c r="M7886" s="6"/>
      <c r="N7886" s="6"/>
      <c r="O7886" s="6"/>
      <c r="P7886" s="6"/>
      <c r="Q7886" s="6"/>
      <c r="R7886" s="6"/>
      <c r="S7886" s="6"/>
      <c r="T7886" s="6"/>
      <c r="U7886" s="6"/>
      <c r="V7886" s="6"/>
    </row>
    <row r="7887" spans="1:23" x14ac:dyDescent="0.25">
      <c r="A7887" s="81"/>
      <c r="J7887" s="6">
        <v>9</v>
      </c>
      <c r="K7887" s="6"/>
      <c r="L7887" s="6"/>
      <c r="M7887" s="6"/>
      <c r="N7887" s="6"/>
      <c r="O7887" s="6"/>
      <c r="P7887" s="6"/>
      <c r="Q7887" s="6"/>
      <c r="R7887" s="6"/>
      <c r="S7887" s="6"/>
      <c r="T7887" s="6"/>
      <c r="U7887" s="6"/>
      <c r="V7887" s="6"/>
    </row>
    <row r="7888" spans="1:23" x14ac:dyDescent="0.25">
      <c r="A7888" s="65"/>
      <c r="J7888" s="6">
        <v>10</v>
      </c>
      <c r="K7888" s="6"/>
      <c r="L7888" s="6"/>
      <c r="M7888" s="6"/>
      <c r="N7888" s="6"/>
      <c r="O7888" s="6"/>
      <c r="P7888" s="6"/>
      <c r="Q7888" s="6"/>
      <c r="R7888" s="6"/>
      <c r="S7888" s="6"/>
      <c r="T7888" s="6"/>
      <c r="U7888" s="6"/>
      <c r="V7888" s="6"/>
    </row>
    <row r="7889" spans="1:22" x14ac:dyDescent="0.25">
      <c r="A7889" s="65"/>
      <c r="J7889" s="6">
        <v>11</v>
      </c>
      <c r="K7889" s="6"/>
      <c r="L7889" s="6"/>
      <c r="M7889" s="6"/>
      <c r="N7889" s="6"/>
      <c r="O7889" s="6"/>
      <c r="P7889" s="6"/>
      <c r="Q7889" s="6"/>
      <c r="R7889" s="6"/>
      <c r="S7889" s="6"/>
      <c r="T7889" s="6"/>
      <c r="U7889" s="6"/>
      <c r="V7889" s="6"/>
    </row>
    <row r="7890" spans="1:22" x14ac:dyDescent="0.25">
      <c r="A7890" s="79"/>
      <c r="J7890" s="6">
        <v>12</v>
      </c>
      <c r="K7890" s="6"/>
      <c r="L7890" s="6"/>
      <c r="M7890" s="6"/>
      <c r="N7890" s="6"/>
      <c r="O7890" s="6"/>
      <c r="P7890" s="6"/>
      <c r="Q7890" s="6"/>
      <c r="R7890" s="6"/>
      <c r="S7890" s="6"/>
      <c r="T7890" s="6"/>
      <c r="U7890" s="6"/>
      <c r="V7890" s="6"/>
    </row>
    <row r="7891" spans="1:22" x14ac:dyDescent="0.25">
      <c r="A7891" s="79"/>
      <c r="J7891" s="6">
        <v>13</v>
      </c>
      <c r="K7891" s="6"/>
      <c r="L7891" s="6"/>
      <c r="M7891" s="6"/>
      <c r="N7891" s="6"/>
      <c r="O7891" s="6"/>
      <c r="P7891" s="6"/>
      <c r="Q7891" s="6"/>
      <c r="R7891" s="6"/>
      <c r="S7891" s="6"/>
      <c r="T7891" s="6"/>
      <c r="U7891" s="6"/>
      <c r="V7891" s="6"/>
    </row>
    <row r="7892" spans="1:22" x14ac:dyDescent="0.25">
      <c r="J7892" s="6">
        <v>14</v>
      </c>
      <c r="K7892" s="6"/>
      <c r="L7892" s="6"/>
      <c r="M7892" s="6"/>
      <c r="N7892" s="6"/>
      <c r="O7892" s="6"/>
      <c r="P7892" s="6"/>
      <c r="Q7892" s="6"/>
      <c r="R7892" s="6"/>
      <c r="S7892" s="6"/>
      <c r="T7892" s="6"/>
      <c r="U7892" s="6"/>
      <c r="V7892" s="6"/>
    </row>
    <row r="7893" spans="1:22" x14ac:dyDescent="0.25">
      <c r="A7893" s="80"/>
      <c r="J7893" s="6">
        <v>15</v>
      </c>
      <c r="K7893" s="6"/>
      <c r="L7893" s="6"/>
      <c r="M7893" s="6"/>
      <c r="N7893" s="6"/>
      <c r="O7893" s="6"/>
      <c r="P7893" s="6"/>
      <c r="Q7893" s="6"/>
      <c r="R7893" s="6"/>
      <c r="S7893" s="6"/>
      <c r="T7893" s="6"/>
      <c r="U7893" s="6"/>
      <c r="V7893" s="6"/>
    </row>
    <row r="7894" spans="1:22" ht="31.5" x14ac:dyDescent="0.25">
      <c r="A7894" s="64" t="s">
        <v>590</v>
      </c>
      <c r="J7894" s="6">
        <v>16</v>
      </c>
      <c r="K7894" s="6"/>
      <c r="L7894" s="6"/>
      <c r="M7894" s="6"/>
      <c r="N7894" s="6"/>
      <c r="O7894" s="6"/>
      <c r="P7894" s="6"/>
      <c r="Q7894" s="6"/>
      <c r="R7894" s="6"/>
      <c r="S7894" s="6"/>
      <c r="T7894" s="6"/>
      <c r="U7894" s="6"/>
      <c r="V7894" s="6"/>
    </row>
    <row r="7895" spans="1:22" x14ac:dyDescent="0.25">
      <c r="A7895" s="79"/>
      <c r="J7895" s="6">
        <v>17</v>
      </c>
      <c r="K7895" s="6"/>
      <c r="L7895" s="6"/>
      <c r="M7895" s="6"/>
      <c r="N7895" s="6"/>
      <c r="O7895" s="6"/>
      <c r="P7895" s="6"/>
      <c r="Q7895" s="6"/>
      <c r="R7895" s="6"/>
      <c r="S7895" s="6"/>
      <c r="T7895" s="6"/>
      <c r="U7895" s="6"/>
      <c r="V7895" s="6"/>
    </row>
    <row r="7896" spans="1:22" ht="25.5" x14ac:dyDescent="0.25">
      <c r="A7896" s="81" t="s">
        <v>595</v>
      </c>
      <c r="J7896" s="6">
        <v>18</v>
      </c>
      <c r="K7896" s="6"/>
      <c r="L7896" s="6"/>
      <c r="M7896" s="6"/>
      <c r="N7896" s="6"/>
      <c r="O7896" s="6"/>
      <c r="P7896" s="6"/>
      <c r="Q7896" s="6"/>
      <c r="R7896" s="6"/>
      <c r="S7896" s="6"/>
      <c r="T7896" s="6"/>
      <c r="U7896" s="6"/>
      <c r="V7896" s="6"/>
    </row>
    <row r="7897" spans="1:22" x14ac:dyDescent="0.25">
      <c r="A7897" s="81"/>
      <c r="J7897" s="6">
        <v>19</v>
      </c>
      <c r="K7897" s="6"/>
      <c r="L7897" s="6"/>
      <c r="M7897" s="6"/>
      <c r="N7897" s="6"/>
      <c r="O7897" s="6"/>
      <c r="P7897" s="6"/>
      <c r="Q7897" s="6"/>
      <c r="R7897" s="6"/>
      <c r="S7897" s="6"/>
      <c r="T7897" s="6"/>
      <c r="U7897" s="6"/>
      <c r="V7897" s="6"/>
    </row>
    <row r="7898" spans="1:22" ht="89.25" x14ac:dyDescent="0.25">
      <c r="A7898" s="81" t="s">
        <v>1019</v>
      </c>
      <c r="J7898" s="6">
        <v>20</v>
      </c>
      <c r="K7898" s="6"/>
      <c r="L7898" s="6"/>
      <c r="M7898" s="6"/>
      <c r="N7898" s="6"/>
      <c r="O7898" s="6"/>
      <c r="P7898" s="6"/>
      <c r="Q7898" s="6"/>
      <c r="R7898" s="6"/>
      <c r="S7898" s="6"/>
      <c r="T7898" s="6"/>
      <c r="U7898" s="6"/>
      <c r="V7898" s="6"/>
    </row>
    <row r="7899" spans="1:22" x14ac:dyDescent="0.25">
      <c r="A7899" s="65"/>
      <c r="J7899" s="6">
        <v>21</v>
      </c>
      <c r="K7899" s="6"/>
      <c r="L7899" s="6"/>
      <c r="M7899" s="6"/>
      <c r="N7899" s="6"/>
      <c r="O7899" s="6"/>
      <c r="P7899" s="6"/>
      <c r="Q7899" s="6"/>
      <c r="R7899" s="6"/>
      <c r="S7899" s="6"/>
      <c r="T7899" s="6"/>
      <c r="U7899" s="6"/>
      <c r="V7899" s="6"/>
    </row>
    <row r="7900" spans="1:22" x14ac:dyDescent="0.25">
      <c r="A7900" s="65"/>
      <c r="J7900" s="6">
        <v>22</v>
      </c>
      <c r="K7900" s="6"/>
      <c r="L7900" s="6"/>
      <c r="M7900" s="6"/>
      <c r="N7900" s="6"/>
      <c r="O7900" s="6"/>
      <c r="P7900" s="6"/>
      <c r="Q7900" s="6"/>
      <c r="R7900" s="6"/>
      <c r="S7900" s="6"/>
      <c r="T7900" s="6"/>
      <c r="U7900" s="6"/>
      <c r="V7900" s="6"/>
    </row>
    <row r="7901" spans="1:22" ht="140.25" x14ac:dyDescent="0.25">
      <c r="A7901" s="96" t="s">
        <v>624</v>
      </c>
      <c r="B7901" s="97" t="s">
        <v>625</v>
      </c>
      <c r="J7901" s="6">
        <v>23</v>
      </c>
      <c r="K7901" s="6"/>
      <c r="L7901" s="6"/>
      <c r="M7901" s="6"/>
      <c r="N7901" s="6"/>
      <c r="O7901" s="6"/>
      <c r="P7901" s="6"/>
      <c r="Q7901" s="6"/>
      <c r="R7901" s="6"/>
      <c r="S7901" s="6"/>
      <c r="T7901" s="6"/>
      <c r="U7901" s="6"/>
      <c r="V7901" s="6"/>
    </row>
    <row r="7902" spans="1:22" ht="15.75" thickBot="1" x14ac:dyDescent="0.3">
      <c r="A7902" s="65"/>
      <c r="J7902" s="6">
        <v>24</v>
      </c>
      <c r="K7902" s="6"/>
      <c r="L7902" s="6"/>
      <c r="M7902" s="6"/>
      <c r="N7902" s="6"/>
      <c r="O7902" s="6"/>
      <c r="P7902" s="6"/>
      <c r="Q7902" s="6"/>
      <c r="R7902" s="6"/>
      <c r="S7902" s="6"/>
      <c r="T7902" s="6"/>
      <c r="U7902" s="6"/>
      <c r="V7902" s="6"/>
    </row>
    <row r="7903" spans="1:22" ht="15.75" thickBot="1" x14ac:dyDescent="0.3">
      <c r="A7903" s="88" t="s">
        <v>626</v>
      </c>
      <c r="B7903" s="89">
        <v>0.05</v>
      </c>
      <c r="J7903" s="6">
        <v>25</v>
      </c>
      <c r="K7903" s="6"/>
      <c r="L7903" s="6"/>
      <c r="M7903" s="6"/>
      <c r="N7903" s="6"/>
      <c r="O7903" s="6"/>
      <c r="P7903" s="6"/>
      <c r="Q7903" s="6"/>
      <c r="R7903" s="6"/>
      <c r="S7903" s="6"/>
      <c r="T7903" s="6"/>
      <c r="U7903" s="6"/>
      <c r="V7903" s="6"/>
    </row>
    <row r="7904" spans="1:22" ht="39" thickBot="1" x14ac:dyDescent="0.3">
      <c r="A7904" s="110" t="s">
        <v>627</v>
      </c>
      <c r="B7904" s="74">
        <v>18</v>
      </c>
      <c r="J7904" s="6">
        <v>26</v>
      </c>
      <c r="K7904" s="6"/>
      <c r="L7904" s="6"/>
      <c r="M7904" s="6"/>
      <c r="N7904" s="6"/>
      <c r="O7904" s="6"/>
      <c r="P7904" s="6"/>
      <c r="Q7904" s="6"/>
      <c r="R7904" s="6"/>
      <c r="S7904" s="6"/>
      <c r="T7904" s="6"/>
      <c r="U7904" s="6"/>
      <c r="V7904" s="6"/>
    </row>
    <row r="7905" spans="1:22" ht="39" thickBot="1" x14ac:dyDescent="0.3">
      <c r="A7905" s="110" t="s">
        <v>628</v>
      </c>
      <c r="B7905" s="74">
        <v>0.18603500000000001</v>
      </c>
      <c r="J7905" s="6">
        <v>27</v>
      </c>
      <c r="K7905" s="6"/>
      <c r="L7905" s="6"/>
      <c r="M7905" s="6"/>
      <c r="N7905" s="6"/>
      <c r="O7905" s="6"/>
      <c r="P7905" s="6"/>
      <c r="Q7905" s="6"/>
      <c r="R7905" s="6"/>
      <c r="S7905" s="6"/>
      <c r="T7905" s="6"/>
      <c r="U7905" s="6"/>
      <c r="V7905" s="6"/>
    </row>
    <row r="7906" spans="1:22" ht="64.5" thickBot="1" x14ac:dyDescent="0.3">
      <c r="A7906" s="110" t="s">
        <v>629</v>
      </c>
      <c r="B7906" s="74">
        <v>2.97105</v>
      </c>
      <c r="J7906" s="6">
        <v>28</v>
      </c>
      <c r="K7906" s="6"/>
      <c r="L7906" s="6"/>
      <c r="M7906" s="6"/>
      <c r="N7906" s="6"/>
      <c r="O7906" s="6"/>
      <c r="P7906" s="6"/>
      <c r="Q7906" s="6"/>
      <c r="R7906" s="6"/>
      <c r="S7906" s="6"/>
      <c r="T7906" s="6"/>
      <c r="U7906" s="6"/>
      <c r="V7906" s="6"/>
    </row>
    <row r="7907" spans="1:22" ht="38.25" x14ac:dyDescent="0.25">
      <c r="A7907" s="109" t="s">
        <v>630</v>
      </c>
      <c r="B7907" s="78">
        <v>0.32040000000000002</v>
      </c>
      <c r="J7907" s="6">
        <v>29</v>
      </c>
      <c r="K7907" s="6"/>
      <c r="L7907" s="6"/>
      <c r="M7907" s="6"/>
      <c r="N7907" s="6"/>
      <c r="O7907" s="6"/>
      <c r="P7907" s="6"/>
      <c r="Q7907" s="6"/>
      <c r="R7907" s="6"/>
      <c r="S7907" s="6"/>
      <c r="T7907" s="6"/>
      <c r="U7907" s="6"/>
      <c r="V7907" s="6"/>
    </row>
    <row r="7908" spans="1:22" ht="15.75" thickBot="1" x14ac:dyDescent="0.3">
      <c r="A7908" s="65"/>
      <c r="J7908" s="6">
        <v>30</v>
      </c>
      <c r="K7908" s="6"/>
      <c r="L7908" s="6"/>
      <c r="M7908" s="6"/>
      <c r="N7908" s="6"/>
      <c r="O7908" s="6"/>
      <c r="P7908" s="6"/>
      <c r="Q7908" s="6"/>
      <c r="R7908" s="6"/>
      <c r="S7908" s="6"/>
      <c r="T7908" s="6"/>
      <c r="U7908" s="6"/>
      <c r="V7908" s="6"/>
    </row>
    <row r="7909" spans="1:22" x14ac:dyDescent="0.25">
      <c r="A7909" s="254" t="s">
        <v>631</v>
      </c>
      <c r="B7909" s="255"/>
      <c r="C7909" s="255"/>
      <c r="D7909" s="255"/>
      <c r="J7909" s="6">
        <v>31</v>
      </c>
      <c r="K7909" s="6"/>
      <c r="L7909" s="6"/>
      <c r="M7909" s="6"/>
      <c r="N7909" s="6"/>
      <c r="O7909" s="6"/>
      <c r="P7909" s="6"/>
      <c r="Q7909" s="6"/>
      <c r="R7909" s="6"/>
      <c r="S7909" s="6"/>
      <c r="T7909" s="6"/>
      <c r="U7909" s="6"/>
      <c r="V7909" s="6"/>
    </row>
    <row r="7910" spans="1:22" x14ac:dyDescent="0.25">
      <c r="A7910" s="262" t="s">
        <v>632</v>
      </c>
      <c r="B7910" s="263"/>
      <c r="C7910" s="263"/>
      <c r="D7910" s="263"/>
      <c r="J7910" s="6">
        <v>32</v>
      </c>
      <c r="K7910" s="6"/>
      <c r="L7910" s="6"/>
      <c r="M7910" s="6"/>
      <c r="N7910" s="6"/>
      <c r="O7910" s="6"/>
      <c r="P7910" s="6"/>
      <c r="Q7910" s="6"/>
      <c r="R7910" s="6"/>
      <c r="S7910" s="6"/>
      <c r="T7910" s="6"/>
      <c r="U7910" s="6"/>
      <c r="V7910" s="6"/>
    </row>
    <row r="7911" spans="1:22" ht="15.75" thickBot="1" x14ac:dyDescent="0.3">
      <c r="A7911" s="256" t="s">
        <v>633</v>
      </c>
      <c r="B7911" s="257"/>
      <c r="C7911" s="257"/>
      <c r="D7911" s="257"/>
      <c r="J7911" s="6">
        <v>33</v>
      </c>
      <c r="K7911" s="6"/>
      <c r="L7911" s="6"/>
      <c r="M7911" s="6"/>
      <c r="N7911" s="6"/>
      <c r="O7911" s="6"/>
      <c r="P7911" s="6"/>
      <c r="Q7911" s="6"/>
      <c r="R7911" s="6"/>
      <c r="S7911" s="6"/>
      <c r="T7911" s="6"/>
      <c r="U7911" s="6"/>
      <c r="V7911" s="6"/>
    </row>
    <row r="7912" spans="1:22" ht="27" thickBot="1" x14ac:dyDescent="0.3">
      <c r="A7912" s="98" t="s">
        <v>634</v>
      </c>
      <c r="B7912" s="83" t="s">
        <v>635</v>
      </c>
      <c r="C7912" s="83" t="s">
        <v>566</v>
      </c>
      <c r="D7912" s="85" t="s">
        <v>592</v>
      </c>
      <c r="K7912" s="121" t="s">
        <v>1123</v>
      </c>
      <c r="L7912" s="121" t="s">
        <v>1124</v>
      </c>
      <c r="M7912" s="121" t="str">
        <f>A7898</f>
        <v>Prueba del rango estudentizado de Tukey (HSD) para PF4m2</v>
      </c>
      <c r="N7912" s="120"/>
      <c r="S7912" s="122" t="str">
        <f>K7912</f>
        <v>Factor</v>
      </c>
      <c r="T7912" s="122" t="str">
        <f>L7912</f>
        <v>Nivel</v>
      </c>
      <c r="U7912" s="114"/>
      <c r="V7912" s="123"/>
    </row>
    <row r="7913" spans="1:22" ht="16.5" thickBot="1" x14ac:dyDescent="0.3">
      <c r="A7913" s="99" t="s">
        <v>592</v>
      </c>
      <c r="B7913" s="68">
        <v>1.2644</v>
      </c>
      <c r="C7913" s="68">
        <v>16</v>
      </c>
      <c r="D7913" s="86" t="s">
        <v>45</v>
      </c>
      <c r="J7913" s="6"/>
      <c r="K7913" s="228" t="s">
        <v>1125</v>
      </c>
      <c r="L7913" s="124" t="str">
        <f>D7913</f>
        <v>Con</v>
      </c>
      <c r="M7913" s="125">
        <f>B7913</f>
        <v>1.2644</v>
      </c>
      <c r="N7913" s="125" t="str">
        <f>A7913</f>
        <v>A</v>
      </c>
      <c r="S7913" s="230" t="str">
        <f>K7913</f>
        <v>Enmienda (A)</v>
      </c>
      <c r="T7913" s="126" t="str">
        <f>L7913</f>
        <v>Con</v>
      </c>
      <c r="U7913" s="127">
        <f>M7913</f>
        <v>1.2644</v>
      </c>
      <c r="V7913" s="128" t="str">
        <f>N7913</f>
        <v>A</v>
      </c>
    </row>
    <row r="7914" spans="1:22" ht="16.5" thickBot="1" x14ac:dyDescent="0.3">
      <c r="A7914" s="99" t="s">
        <v>592</v>
      </c>
      <c r="B7914" s="68"/>
      <c r="C7914" s="68"/>
      <c r="D7914" s="86"/>
      <c r="J7914" s="6"/>
      <c r="K7914" s="229"/>
      <c r="L7914" s="124" t="str">
        <f>D7915</f>
        <v>Sin</v>
      </c>
      <c r="M7914" s="125">
        <f>B7915</f>
        <v>1.0488</v>
      </c>
      <c r="N7914" s="125" t="str">
        <f>A7915</f>
        <v>A</v>
      </c>
      <c r="S7914" s="227"/>
      <c r="T7914" s="129" t="str">
        <f>L7914</f>
        <v>Sin</v>
      </c>
      <c r="U7914" s="130">
        <f>M7914</f>
        <v>1.0488</v>
      </c>
      <c r="V7914" s="131" t="str">
        <f>N7914</f>
        <v>A</v>
      </c>
    </row>
    <row r="7915" spans="1:22" x14ac:dyDescent="0.25">
      <c r="A7915" s="100" t="s">
        <v>592</v>
      </c>
      <c r="B7915" s="77">
        <v>1.0488</v>
      </c>
      <c r="C7915" s="77">
        <v>16</v>
      </c>
      <c r="D7915" s="87" t="s">
        <v>47</v>
      </c>
      <c r="J7915" s="6">
        <v>1</v>
      </c>
      <c r="K7915" s="6"/>
      <c r="L7915" s="6"/>
      <c r="M7915" s="6"/>
      <c r="N7915" s="6"/>
      <c r="O7915" s="6"/>
      <c r="P7915" s="6"/>
      <c r="Q7915" s="6"/>
      <c r="R7915" s="6"/>
      <c r="S7915" s="6"/>
      <c r="T7915" s="6"/>
      <c r="U7915" s="6"/>
      <c r="V7915" s="6"/>
    </row>
    <row r="7916" spans="1:22" x14ac:dyDescent="0.25">
      <c r="A7916" s="79"/>
      <c r="J7916" s="6">
        <v>2</v>
      </c>
      <c r="K7916" s="6"/>
      <c r="L7916" s="6"/>
      <c r="M7916" s="6"/>
      <c r="N7916" s="6"/>
      <c r="O7916" s="6"/>
      <c r="P7916" s="6"/>
      <c r="Q7916" s="6"/>
      <c r="R7916" s="6"/>
      <c r="S7916" s="6"/>
      <c r="T7916" s="6"/>
      <c r="U7916" s="6"/>
      <c r="V7916" s="6"/>
    </row>
    <row r="7917" spans="1:22" x14ac:dyDescent="0.25">
      <c r="A7917" s="79"/>
      <c r="J7917" s="6">
        <v>3</v>
      </c>
      <c r="K7917" s="6"/>
      <c r="L7917" s="6"/>
      <c r="M7917" s="6"/>
      <c r="N7917" s="6"/>
      <c r="O7917" s="6"/>
      <c r="P7917" s="6"/>
      <c r="Q7917" s="6"/>
      <c r="R7917" s="6"/>
      <c r="S7917" s="6"/>
      <c r="T7917" s="6"/>
      <c r="U7917" s="6"/>
      <c r="V7917" s="6"/>
    </row>
    <row r="7918" spans="1:22" x14ac:dyDescent="0.25">
      <c r="J7918" s="6">
        <v>4</v>
      </c>
      <c r="K7918" s="6"/>
      <c r="L7918" s="6"/>
      <c r="M7918" s="6"/>
      <c r="N7918" s="6"/>
      <c r="O7918" s="6"/>
      <c r="P7918" s="6"/>
      <c r="Q7918" s="6"/>
      <c r="R7918" s="6"/>
      <c r="S7918" s="6"/>
      <c r="T7918" s="6"/>
      <c r="U7918" s="6"/>
      <c r="V7918" s="6"/>
    </row>
    <row r="7919" spans="1:22" x14ac:dyDescent="0.25">
      <c r="A7919" s="80"/>
      <c r="J7919" s="6">
        <v>5</v>
      </c>
      <c r="K7919" s="6"/>
      <c r="L7919" s="6"/>
      <c r="M7919" s="6"/>
      <c r="N7919" s="6"/>
      <c r="O7919" s="6"/>
      <c r="P7919" s="6"/>
      <c r="Q7919" s="6"/>
      <c r="R7919" s="6"/>
      <c r="S7919" s="6"/>
      <c r="T7919" s="6"/>
      <c r="U7919" s="6"/>
      <c r="V7919" s="6"/>
    </row>
    <row r="7920" spans="1:22" ht="31.5" x14ac:dyDescent="0.25">
      <c r="A7920" s="64" t="s">
        <v>590</v>
      </c>
      <c r="J7920" s="6">
        <v>6</v>
      </c>
      <c r="K7920" s="6"/>
      <c r="L7920" s="6"/>
      <c r="M7920" s="6"/>
      <c r="N7920" s="6"/>
      <c r="O7920" s="6"/>
      <c r="P7920" s="6"/>
      <c r="Q7920" s="6"/>
      <c r="R7920" s="6"/>
      <c r="S7920" s="6"/>
      <c r="T7920" s="6"/>
      <c r="U7920" s="6"/>
      <c r="V7920" s="6"/>
    </row>
    <row r="7921" spans="1:22" x14ac:dyDescent="0.25">
      <c r="A7921" s="79"/>
      <c r="J7921" s="6">
        <v>7</v>
      </c>
      <c r="K7921" s="6"/>
      <c r="L7921" s="6"/>
      <c r="M7921" s="6"/>
      <c r="N7921" s="6"/>
      <c r="O7921" s="6"/>
      <c r="P7921" s="6"/>
      <c r="Q7921" s="6"/>
      <c r="R7921" s="6"/>
      <c r="S7921" s="6"/>
      <c r="T7921" s="6"/>
      <c r="U7921" s="6"/>
      <c r="V7921" s="6"/>
    </row>
    <row r="7922" spans="1:22" ht="25.5" x14ac:dyDescent="0.25">
      <c r="A7922" s="81" t="s">
        <v>595</v>
      </c>
      <c r="J7922" s="6">
        <v>8</v>
      </c>
      <c r="K7922" s="6"/>
      <c r="L7922" s="6"/>
      <c r="M7922" s="6"/>
      <c r="N7922" s="6"/>
      <c r="O7922" s="6"/>
      <c r="P7922" s="6"/>
      <c r="Q7922" s="6"/>
      <c r="R7922" s="6"/>
      <c r="S7922" s="6"/>
      <c r="T7922" s="6"/>
      <c r="U7922" s="6"/>
      <c r="V7922" s="6"/>
    </row>
    <row r="7923" spans="1:22" x14ac:dyDescent="0.25">
      <c r="A7923" s="81"/>
      <c r="J7923" s="6">
        <v>9</v>
      </c>
      <c r="K7923" s="6"/>
      <c r="L7923" s="6"/>
      <c r="M7923" s="6"/>
      <c r="N7923" s="6"/>
      <c r="O7923" s="6"/>
      <c r="P7923" s="6"/>
      <c r="Q7923" s="6"/>
      <c r="R7923" s="6"/>
      <c r="S7923" s="6"/>
      <c r="T7923" s="6"/>
      <c r="U7923" s="6"/>
      <c r="V7923" s="6"/>
    </row>
    <row r="7924" spans="1:22" x14ac:dyDescent="0.25">
      <c r="A7924" s="65"/>
      <c r="J7924" s="6">
        <v>10</v>
      </c>
      <c r="K7924" s="6"/>
      <c r="L7924" s="6"/>
      <c r="M7924" s="6"/>
      <c r="N7924" s="6"/>
      <c r="O7924" s="6"/>
      <c r="P7924" s="6"/>
      <c r="Q7924" s="6"/>
      <c r="R7924" s="6"/>
      <c r="S7924" s="6"/>
      <c r="T7924" s="6"/>
      <c r="U7924" s="6"/>
      <c r="V7924" s="6"/>
    </row>
    <row r="7925" spans="1:22" x14ac:dyDescent="0.25">
      <c r="A7925" s="65"/>
      <c r="J7925" s="6">
        <v>11</v>
      </c>
      <c r="K7925" s="6"/>
      <c r="L7925" s="6"/>
      <c r="M7925" s="6"/>
      <c r="N7925" s="6"/>
      <c r="O7925" s="6"/>
      <c r="P7925" s="6"/>
      <c r="Q7925" s="6"/>
      <c r="R7925" s="6"/>
      <c r="S7925" s="6"/>
      <c r="T7925" s="6"/>
      <c r="U7925" s="6"/>
      <c r="V7925" s="6"/>
    </row>
    <row r="7926" spans="1:22" x14ac:dyDescent="0.25">
      <c r="A7926" s="79"/>
      <c r="J7926" s="6">
        <v>12</v>
      </c>
      <c r="K7926" s="6"/>
      <c r="L7926" s="6"/>
      <c r="M7926" s="6"/>
      <c r="N7926" s="6"/>
      <c r="O7926" s="6"/>
      <c r="P7926" s="6"/>
      <c r="Q7926" s="6"/>
      <c r="R7926" s="6"/>
      <c r="S7926" s="6"/>
      <c r="T7926" s="6"/>
      <c r="U7926" s="6"/>
      <c r="V7926" s="6"/>
    </row>
    <row r="7927" spans="1:22" x14ac:dyDescent="0.25">
      <c r="A7927" s="79"/>
      <c r="J7927" s="6">
        <v>13</v>
      </c>
      <c r="K7927" s="6"/>
      <c r="L7927" s="6"/>
      <c r="M7927" s="6"/>
      <c r="N7927" s="6"/>
      <c r="O7927" s="6"/>
      <c r="P7927" s="6"/>
      <c r="Q7927" s="6"/>
      <c r="R7927" s="6"/>
      <c r="S7927" s="6"/>
      <c r="T7927" s="6"/>
      <c r="U7927" s="6"/>
      <c r="V7927" s="6"/>
    </row>
    <row r="7928" spans="1:22" x14ac:dyDescent="0.25">
      <c r="J7928" s="6">
        <v>14</v>
      </c>
      <c r="K7928" s="6"/>
      <c r="L7928" s="6"/>
      <c r="M7928" s="6"/>
      <c r="N7928" s="6"/>
      <c r="O7928" s="6"/>
      <c r="P7928" s="6"/>
      <c r="Q7928" s="6"/>
      <c r="R7928" s="6"/>
      <c r="S7928" s="6"/>
      <c r="T7928" s="6"/>
      <c r="U7928" s="6"/>
      <c r="V7928" s="6"/>
    </row>
    <row r="7929" spans="1:22" x14ac:dyDescent="0.25">
      <c r="A7929" s="80"/>
      <c r="J7929" s="6">
        <v>15</v>
      </c>
      <c r="K7929" s="6"/>
      <c r="L7929" s="6"/>
      <c r="M7929" s="6"/>
      <c r="N7929" s="6"/>
      <c r="O7929" s="6"/>
      <c r="P7929" s="6"/>
      <c r="Q7929" s="6"/>
      <c r="R7929" s="6"/>
      <c r="S7929" s="6"/>
      <c r="T7929" s="6"/>
      <c r="U7929" s="6"/>
      <c r="V7929" s="6"/>
    </row>
    <row r="7930" spans="1:22" ht="31.5" x14ac:dyDescent="0.25">
      <c r="A7930" s="64" t="s">
        <v>590</v>
      </c>
      <c r="J7930" s="6">
        <v>16</v>
      </c>
      <c r="K7930" s="6"/>
      <c r="L7930" s="6"/>
      <c r="M7930" s="6"/>
      <c r="N7930" s="6"/>
      <c r="O7930" s="6"/>
      <c r="P7930" s="6"/>
      <c r="Q7930" s="6"/>
      <c r="R7930" s="6"/>
      <c r="S7930" s="6"/>
      <c r="T7930" s="6"/>
      <c r="U7930" s="6"/>
      <c r="V7930" s="6"/>
    </row>
    <row r="7931" spans="1:22" x14ac:dyDescent="0.25">
      <c r="A7931" s="79"/>
      <c r="J7931" s="6">
        <v>17</v>
      </c>
      <c r="K7931" s="6"/>
      <c r="L7931" s="6"/>
      <c r="M7931" s="6"/>
      <c r="N7931" s="6"/>
      <c r="O7931" s="6"/>
      <c r="P7931" s="6"/>
      <c r="Q7931" s="6"/>
      <c r="R7931" s="6"/>
      <c r="S7931" s="6"/>
      <c r="T7931" s="6"/>
      <c r="U7931" s="6"/>
      <c r="V7931" s="6"/>
    </row>
    <row r="7932" spans="1:22" ht="25.5" x14ac:dyDescent="0.25">
      <c r="A7932" s="81" t="s">
        <v>595</v>
      </c>
      <c r="J7932" s="6">
        <v>18</v>
      </c>
      <c r="K7932" s="6"/>
      <c r="L7932" s="6"/>
      <c r="M7932" s="6"/>
      <c r="N7932" s="6"/>
      <c r="O7932" s="6"/>
      <c r="P7932" s="6"/>
      <c r="Q7932" s="6"/>
      <c r="R7932" s="6"/>
      <c r="S7932" s="6"/>
      <c r="T7932" s="6"/>
      <c r="U7932" s="6"/>
      <c r="V7932" s="6"/>
    </row>
    <row r="7933" spans="1:22" x14ac:dyDescent="0.25">
      <c r="A7933" s="81"/>
      <c r="J7933" s="6">
        <v>19</v>
      </c>
      <c r="K7933" s="6"/>
      <c r="L7933" s="6"/>
      <c r="M7933" s="6"/>
      <c r="N7933" s="6"/>
      <c r="O7933" s="6"/>
      <c r="P7933" s="6"/>
      <c r="Q7933" s="6"/>
      <c r="R7933" s="6"/>
      <c r="S7933" s="6"/>
      <c r="T7933" s="6"/>
      <c r="U7933" s="6"/>
      <c r="V7933" s="6"/>
    </row>
    <row r="7934" spans="1:22" ht="89.25" x14ac:dyDescent="0.25">
      <c r="A7934" s="81" t="s">
        <v>1020</v>
      </c>
      <c r="J7934" s="6">
        <v>20</v>
      </c>
      <c r="K7934" s="6"/>
      <c r="L7934" s="6"/>
      <c r="M7934" s="6"/>
      <c r="N7934" s="6"/>
      <c r="O7934" s="6"/>
      <c r="P7934" s="6"/>
      <c r="Q7934" s="6"/>
      <c r="R7934" s="6"/>
      <c r="S7934" s="6"/>
      <c r="T7934" s="6"/>
      <c r="U7934" s="6"/>
      <c r="V7934" s="6"/>
    </row>
    <row r="7935" spans="1:22" x14ac:dyDescent="0.25">
      <c r="A7935" s="65"/>
      <c r="J7935" s="6">
        <v>21</v>
      </c>
      <c r="K7935" s="6"/>
      <c r="L7935" s="6"/>
      <c r="M7935" s="6"/>
      <c r="N7935" s="6"/>
      <c r="O7935" s="6"/>
      <c r="P7935" s="6"/>
      <c r="Q7935" s="6"/>
      <c r="R7935" s="6"/>
      <c r="S7935" s="6"/>
      <c r="T7935" s="6"/>
      <c r="U7935" s="6"/>
      <c r="V7935" s="6"/>
    </row>
    <row r="7936" spans="1:22" x14ac:dyDescent="0.25">
      <c r="A7936" s="65"/>
      <c r="J7936" s="6">
        <v>22</v>
      </c>
      <c r="K7936" s="6"/>
      <c r="L7936" s="6"/>
      <c r="M7936" s="6"/>
      <c r="N7936" s="6"/>
      <c r="O7936" s="6"/>
      <c r="P7936" s="6"/>
      <c r="Q7936" s="6"/>
      <c r="R7936" s="6"/>
      <c r="S7936" s="6"/>
      <c r="T7936" s="6"/>
      <c r="U7936" s="6"/>
      <c r="V7936" s="6"/>
    </row>
    <row r="7937" spans="1:22" ht="140.25" x14ac:dyDescent="0.25">
      <c r="A7937" s="96" t="s">
        <v>624</v>
      </c>
      <c r="B7937" s="97" t="s">
        <v>625</v>
      </c>
      <c r="J7937" s="6">
        <v>23</v>
      </c>
      <c r="K7937" s="6"/>
      <c r="L7937" s="6"/>
      <c r="M7937" s="6"/>
      <c r="N7937" s="6"/>
      <c r="O7937" s="6"/>
      <c r="P7937" s="6"/>
      <c r="Q7937" s="6"/>
      <c r="R7937" s="6"/>
      <c r="S7937" s="6"/>
      <c r="T7937" s="6"/>
      <c r="U7937" s="6"/>
      <c r="V7937" s="6"/>
    </row>
    <row r="7938" spans="1:22" ht="15.75" thickBot="1" x14ac:dyDescent="0.3">
      <c r="A7938" s="65"/>
      <c r="J7938" s="6">
        <v>24</v>
      </c>
      <c r="K7938" s="6"/>
      <c r="L7938" s="6"/>
      <c r="M7938" s="6"/>
      <c r="N7938" s="6"/>
      <c r="O7938" s="6"/>
      <c r="P7938" s="6"/>
      <c r="Q7938" s="6"/>
      <c r="R7938" s="6"/>
      <c r="S7938" s="6"/>
      <c r="T7938" s="6"/>
      <c r="U7938" s="6"/>
      <c r="V7938" s="6"/>
    </row>
    <row r="7939" spans="1:22" ht="15.75" thickBot="1" x14ac:dyDescent="0.3">
      <c r="A7939" s="88" t="s">
        <v>626</v>
      </c>
      <c r="B7939" s="89">
        <v>0.05</v>
      </c>
      <c r="J7939" s="6">
        <v>25</v>
      </c>
      <c r="K7939" s="6"/>
      <c r="L7939" s="6"/>
      <c r="M7939" s="6"/>
      <c r="N7939" s="6"/>
      <c r="O7939" s="6"/>
      <c r="P7939" s="6"/>
      <c r="Q7939" s="6"/>
      <c r="R7939" s="6"/>
      <c r="S7939" s="6"/>
      <c r="T7939" s="6"/>
      <c r="U7939" s="6"/>
      <c r="V7939" s="6"/>
    </row>
    <row r="7940" spans="1:22" ht="39" thickBot="1" x14ac:dyDescent="0.3">
      <c r="A7940" s="110" t="s">
        <v>627</v>
      </c>
      <c r="B7940" s="74">
        <v>18</v>
      </c>
      <c r="J7940" s="6">
        <v>26</v>
      </c>
      <c r="K7940" s="6"/>
      <c r="L7940" s="6"/>
      <c r="M7940" s="6"/>
      <c r="N7940" s="6"/>
      <c r="O7940" s="6"/>
      <c r="P7940" s="6"/>
      <c r="Q7940" s="6"/>
      <c r="R7940" s="6"/>
      <c r="S7940" s="6"/>
      <c r="T7940" s="6"/>
      <c r="U7940" s="6"/>
      <c r="V7940" s="6"/>
    </row>
    <row r="7941" spans="1:22" ht="39" thickBot="1" x14ac:dyDescent="0.3">
      <c r="A7941" s="110" t="s">
        <v>628</v>
      </c>
      <c r="B7941" s="74">
        <v>0.59321500000000005</v>
      </c>
      <c r="J7941" s="6">
        <v>27</v>
      </c>
      <c r="K7941" s="6"/>
      <c r="L7941" s="6"/>
      <c r="M7941" s="6"/>
      <c r="N7941" s="6"/>
      <c r="O7941" s="6"/>
      <c r="P7941" s="6"/>
      <c r="Q7941" s="6"/>
      <c r="R7941" s="6"/>
      <c r="S7941" s="6"/>
      <c r="T7941" s="6"/>
      <c r="U7941" s="6"/>
      <c r="V7941" s="6"/>
    </row>
    <row r="7942" spans="1:22" ht="64.5" thickBot="1" x14ac:dyDescent="0.3">
      <c r="A7942" s="110" t="s">
        <v>629</v>
      </c>
      <c r="B7942" s="74">
        <v>2.97105</v>
      </c>
      <c r="J7942" s="6">
        <v>28</v>
      </c>
      <c r="K7942" s="6"/>
      <c r="L7942" s="6"/>
      <c r="M7942" s="6"/>
      <c r="N7942" s="6"/>
      <c r="O7942" s="6"/>
      <c r="P7942" s="6"/>
      <c r="Q7942" s="6"/>
      <c r="R7942" s="6"/>
      <c r="S7942" s="6"/>
      <c r="T7942" s="6"/>
      <c r="U7942" s="6"/>
      <c r="V7942" s="6"/>
    </row>
    <row r="7943" spans="1:22" ht="38.25" x14ac:dyDescent="0.25">
      <c r="A7943" s="109" t="s">
        <v>630</v>
      </c>
      <c r="B7943" s="78">
        <v>0.57210000000000005</v>
      </c>
      <c r="J7943" s="6">
        <v>29</v>
      </c>
      <c r="K7943" s="6"/>
      <c r="L7943" s="6"/>
      <c r="M7943" s="6"/>
      <c r="N7943" s="6"/>
      <c r="O7943" s="6"/>
      <c r="P7943" s="6"/>
      <c r="Q7943" s="6"/>
      <c r="R7943" s="6"/>
      <c r="S7943" s="6"/>
      <c r="T7943" s="6"/>
      <c r="U7943" s="6"/>
      <c r="V7943" s="6"/>
    </row>
    <row r="7944" spans="1:22" ht="15.75" thickBot="1" x14ac:dyDescent="0.3">
      <c r="A7944" s="65"/>
      <c r="J7944" s="6">
        <v>30</v>
      </c>
      <c r="K7944" s="6"/>
      <c r="L7944" s="6"/>
      <c r="M7944" s="6"/>
      <c r="N7944" s="6"/>
      <c r="O7944" s="6"/>
      <c r="P7944" s="6"/>
      <c r="Q7944" s="6"/>
      <c r="R7944" s="6"/>
      <c r="S7944" s="6"/>
      <c r="T7944" s="6"/>
      <c r="U7944" s="6"/>
      <c r="V7944" s="6"/>
    </row>
    <row r="7945" spans="1:22" x14ac:dyDescent="0.25">
      <c r="A7945" s="254" t="s">
        <v>631</v>
      </c>
      <c r="B7945" s="255"/>
      <c r="C7945" s="255"/>
      <c r="D7945" s="255"/>
      <c r="J7945" s="6">
        <v>31</v>
      </c>
      <c r="K7945" s="6"/>
      <c r="L7945" s="6"/>
      <c r="M7945" s="6"/>
      <c r="N7945" s="6"/>
      <c r="O7945" s="6"/>
      <c r="P7945" s="6"/>
      <c r="Q7945" s="6"/>
      <c r="R7945" s="6"/>
      <c r="S7945" s="6"/>
      <c r="T7945" s="6"/>
      <c r="U7945" s="6"/>
      <c r="V7945" s="6"/>
    </row>
    <row r="7946" spans="1:22" x14ac:dyDescent="0.25">
      <c r="A7946" s="262" t="s">
        <v>632</v>
      </c>
      <c r="B7946" s="263"/>
      <c r="C7946" s="263"/>
      <c r="D7946" s="263"/>
      <c r="J7946" s="6">
        <v>32</v>
      </c>
      <c r="K7946" s="6"/>
      <c r="L7946" s="6"/>
      <c r="M7946" s="6"/>
      <c r="N7946" s="6"/>
      <c r="O7946" s="6"/>
      <c r="P7946" s="6"/>
      <c r="Q7946" s="6"/>
      <c r="R7946" s="6"/>
      <c r="S7946" s="6"/>
      <c r="T7946" s="6"/>
      <c r="U7946" s="6"/>
      <c r="V7946" s="6"/>
    </row>
    <row r="7947" spans="1:22" ht="15.75" thickBot="1" x14ac:dyDescent="0.3">
      <c r="A7947" s="256" t="s">
        <v>633</v>
      </c>
      <c r="B7947" s="257"/>
      <c r="C7947" s="257"/>
      <c r="D7947" s="257"/>
      <c r="J7947" s="6">
        <v>33</v>
      </c>
      <c r="K7947" s="6"/>
      <c r="L7947" s="6"/>
      <c r="M7947" s="6"/>
      <c r="N7947" s="6"/>
      <c r="O7947" s="6"/>
      <c r="P7947" s="6"/>
      <c r="Q7947" s="6"/>
      <c r="R7947" s="6"/>
      <c r="S7947" s="6"/>
      <c r="T7947" s="6"/>
      <c r="U7947" s="6"/>
      <c r="V7947" s="6"/>
    </row>
    <row r="7948" spans="1:22" ht="27" thickBot="1" x14ac:dyDescent="0.3">
      <c r="A7948" s="98" t="s">
        <v>634</v>
      </c>
      <c r="B7948" s="83" t="s">
        <v>635</v>
      </c>
      <c r="C7948" s="83" t="s">
        <v>566</v>
      </c>
      <c r="D7948" s="85" t="s">
        <v>592</v>
      </c>
      <c r="K7948" s="121" t="s">
        <v>1123</v>
      </c>
      <c r="L7948" s="121" t="s">
        <v>1124</v>
      </c>
      <c r="M7948" s="121" t="str">
        <f>A7934</f>
        <v>Prueba del rango estudentizado de Tukey (HSD) para PFCm2</v>
      </c>
      <c r="N7948" s="120"/>
      <c r="S7948" s="122" t="str">
        <f>K7948</f>
        <v>Factor</v>
      </c>
      <c r="T7948" s="122" t="str">
        <f>L7948</f>
        <v>Nivel</v>
      </c>
      <c r="U7948" s="114"/>
      <c r="V7948" s="123"/>
    </row>
    <row r="7949" spans="1:22" ht="16.5" thickBot="1" x14ac:dyDescent="0.3">
      <c r="A7949" s="99" t="s">
        <v>592</v>
      </c>
      <c r="B7949" s="68">
        <v>5.8224999999999998</v>
      </c>
      <c r="C7949" s="68">
        <v>16</v>
      </c>
      <c r="D7949" s="86" t="s">
        <v>45</v>
      </c>
      <c r="J7949" s="6"/>
      <c r="K7949" s="228" t="s">
        <v>1125</v>
      </c>
      <c r="L7949" s="124" t="str">
        <f>D7949</f>
        <v>Con</v>
      </c>
      <c r="M7949" s="125">
        <f>B7949</f>
        <v>5.8224999999999998</v>
      </c>
      <c r="N7949" s="125" t="str">
        <f>A7949</f>
        <v>A</v>
      </c>
      <c r="S7949" s="230" t="str">
        <f>K7949</f>
        <v>Enmienda (A)</v>
      </c>
      <c r="T7949" s="126" t="str">
        <f>L7949</f>
        <v>Con</v>
      </c>
      <c r="U7949" s="127">
        <f>M7949</f>
        <v>5.8224999999999998</v>
      </c>
      <c r="V7949" s="128" t="str">
        <f>N7949</f>
        <v>A</v>
      </c>
    </row>
    <row r="7950" spans="1:22" ht="16.5" thickBot="1" x14ac:dyDescent="0.3">
      <c r="A7950" s="99"/>
      <c r="B7950" s="68"/>
      <c r="C7950" s="68"/>
      <c r="D7950" s="86"/>
      <c r="J7950" s="6"/>
      <c r="K7950" s="229"/>
      <c r="L7950" s="124" t="str">
        <f>D7951</f>
        <v>Sin</v>
      </c>
      <c r="M7950" s="125">
        <f>B7951</f>
        <v>4.4813000000000001</v>
      </c>
      <c r="N7950" s="125" t="str">
        <f>A7951</f>
        <v>B</v>
      </c>
      <c r="S7950" s="227"/>
      <c r="T7950" s="129" t="str">
        <f>L7950</f>
        <v>Sin</v>
      </c>
      <c r="U7950" s="130">
        <f>M7950</f>
        <v>4.4813000000000001</v>
      </c>
      <c r="V7950" s="131" t="str">
        <f>N7950</f>
        <v>B</v>
      </c>
    </row>
    <row r="7951" spans="1:22" x14ac:dyDescent="0.25">
      <c r="A7951" s="100" t="s">
        <v>593</v>
      </c>
      <c r="B7951" s="77">
        <v>4.4813000000000001</v>
      </c>
      <c r="C7951" s="77">
        <v>16</v>
      </c>
      <c r="D7951" s="87" t="s">
        <v>47</v>
      </c>
      <c r="J7951" s="6">
        <v>1</v>
      </c>
      <c r="K7951" s="6"/>
      <c r="L7951" s="6"/>
      <c r="M7951" s="6"/>
      <c r="N7951" s="6"/>
      <c r="O7951" s="6"/>
      <c r="P7951" s="6"/>
      <c r="Q7951" s="6"/>
      <c r="R7951" s="6"/>
      <c r="S7951" s="6"/>
      <c r="T7951" s="6"/>
      <c r="U7951" s="6"/>
      <c r="V7951" s="6"/>
    </row>
    <row r="7952" spans="1:22" x14ac:dyDescent="0.25">
      <c r="A7952" s="79"/>
      <c r="J7952" s="6">
        <v>2</v>
      </c>
      <c r="K7952" s="6"/>
      <c r="L7952" s="6"/>
      <c r="M7952" s="6"/>
      <c r="N7952" s="6"/>
      <c r="O7952" s="6"/>
      <c r="P7952" s="6"/>
      <c r="Q7952" s="6"/>
      <c r="R7952" s="6"/>
      <c r="S7952" s="6"/>
      <c r="T7952" s="6"/>
      <c r="U7952" s="6"/>
      <c r="V7952" s="6"/>
    </row>
    <row r="7953" spans="1:22" x14ac:dyDescent="0.25">
      <c r="A7953" s="79"/>
      <c r="J7953" s="6">
        <v>3</v>
      </c>
      <c r="K7953" s="6"/>
      <c r="L7953" s="6"/>
      <c r="M7953" s="6"/>
      <c r="N7953" s="6"/>
      <c r="O7953" s="6"/>
      <c r="P7953" s="6"/>
      <c r="Q7953" s="6"/>
      <c r="R7953" s="6"/>
      <c r="S7953" s="6"/>
      <c r="T7953" s="6"/>
      <c r="U7953" s="6"/>
      <c r="V7953" s="6"/>
    </row>
    <row r="7954" spans="1:22" x14ac:dyDescent="0.25">
      <c r="J7954" s="6">
        <v>4</v>
      </c>
      <c r="K7954" s="6"/>
      <c r="L7954" s="6"/>
      <c r="M7954" s="6"/>
      <c r="N7954" s="6"/>
      <c r="O7954" s="6"/>
      <c r="P7954" s="6"/>
      <c r="Q7954" s="6"/>
      <c r="R7954" s="6"/>
      <c r="S7954" s="6"/>
      <c r="T7954" s="6"/>
      <c r="U7954" s="6"/>
      <c r="V7954" s="6"/>
    </row>
    <row r="7955" spans="1:22" x14ac:dyDescent="0.25">
      <c r="A7955" s="80"/>
      <c r="J7955" s="6">
        <v>5</v>
      </c>
      <c r="K7955" s="6"/>
      <c r="L7955" s="6"/>
      <c r="M7955" s="6"/>
      <c r="N7955" s="6"/>
      <c r="O7955" s="6"/>
      <c r="P7955" s="6"/>
      <c r="Q7955" s="6"/>
      <c r="R7955" s="6"/>
      <c r="S7955" s="6"/>
      <c r="T7955" s="6"/>
      <c r="U7955" s="6"/>
      <c r="V7955" s="6"/>
    </row>
    <row r="7956" spans="1:22" ht="31.5" x14ac:dyDescent="0.25">
      <c r="A7956" s="64" t="s">
        <v>590</v>
      </c>
      <c r="J7956" s="6">
        <v>6</v>
      </c>
      <c r="K7956" s="6"/>
      <c r="L7956" s="6"/>
      <c r="M7956" s="6"/>
      <c r="N7956" s="6"/>
      <c r="O7956" s="6"/>
      <c r="P7956" s="6"/>
      <c r="Q7956" s="6"/>
      <c r="R7956" s="6"/>
      <c r="S7956" s="6"/>
      <c r="T7956" s="6"/>
      <c r="U7956" s="6"/>
      <c r="V7956" s="6"/>
    </row>
    <row r="7957" spans="1:22" x14ac:dyDescent="0.25">
      <c r="A7957" s="79"/>
      <c r="J7957" s="6">
        <v>7</v>
      </c>
      <c r="K7957" s="6"/>
      <c r="L7957" s="6"/>
      <c r="M7957" s="6"/>
      <c r="N7957" s="6"/>
      <c r="O7957" s="6"/>
      <c r="P7957" s="6"/>
      <c r="Q7957" s="6"/>
      <c r="R7957" s="6"/>
      <c r="S7957" s="6"/>
      <c r="T7957" s="6"/>
      <c r="U7957" s="6"/>
      <c r="V7957" s="6"/>
    </row>
    <row r="7958" spans="1:22" ht="25.5" x14ac:dyDescent="0.25">
      <c r="A7958" s="81" t="s">
        <v>595</v>
      </c>
      <c r="J7958" s="6">
        <v>8</v>
      </c>
      <c r="K7958" s="6"/>
      <c r="L7958" s="6"/>
      <c r="M7958" s="6"/>
      <c r="N7958" s="6"/>
      <c r="O7958" s="6"/>
      <c r="P7958" s="6"/>
      <c r="Q7958" s="6"/>
      <c r="R7958" s="6"/>
      <c r="S7958" s="6"/>
      <c r="T7958" s="6"/>
      <c r="U7958" s="6"/>
      <c r="V7958" s="6"/>
    </row>
    <row r="7959" spans="1:22" x14ac:dyDescent="0.25">
      <c r="A7959" s="81"/>
      <c r="J7959" s="6">
        <v>9</v>
      </c>
      <c r="K7959" s="6"/>
      <c r="L7959" s="6"/>
      <c r="M7959" s="6"/>
      <c r="N7959" s="6"/>
      <c r="O7959" s="6"/>
      <c r="P7959" s="6"/>
      <c r="Q7959" s="6"/>
      <c r="R7959" s="6"/>
      <c r="S7959" s="6"/>
      <c r="T7959" s="6"/>
      <c r="U7959" s="6"/>
      <c r="V7959" s="6"/>
    </row>
    <row r="7960" spans="1:22" x14ac:dyDescent="0.25">
      <c r="A7960" s="65"/>
      <c r="J7960" s="6">
        <v>10</v>
      </c>
      <c r="K7960" s="6"/>
      <c r="L7960" s="6"/>
      <c r="M7960" s="6"/>
      <c r="N7960" s="6"/>
      <c r="O7960" s="6"/>
      <c r="P7960" s="6"/>
      <c r="Q7960" s="6"/>
      <c r="R7960" s="6"/>
      <c r="S7960" s="6"/>
      <c r="T7960" s="6"/>
      <c r="U7960" s="6"/>
      <c r="V7960" s="6"/>
    </row>
    <row r="7961" spans="1:22" x14ac:dyDescent="0.25">
      <c r="A7961" s="65"/>
      <c r="J7961" s="6">
        <v>11</v>
      </c>
      <c r="K7961" s="6"/>
      <c r="L7961" s="6"/>
      <c r="M7961" s="6"/>
      <c r="N7961" s="6"/>
      <c r="O7961" s="6"/>
      <c r="P7961" s="6"/>
      <c r="Q7961" s="6"/>
      <c r="R7961" s="6"/>
      <c r="S7961" s="6"/>
      <c r="T7961" s="6"/>
      <c r="U7961" s="6"/>
      <c r="V7961" s="6"/>
    </row>
    <row r="7962" spans="1:22" x14ac:dyDescent="0.25">
      <c r="A7962" s="79"/>
      <c r="J7962" s="6">
        <v>12</v>
      </c>
      <c r="K7962" s="6"/>
      <c r="L7962" s="6"/>
      <c r="M7962" s="6"/>
      <c r="N7962" s="6"/>
      <c r="O7962" s="6"/>
      <c r="P7962" s="6"/>
      <c r="Q7962" s="6"/>
      <c r="R7962" s="6"/>
      <c r="S7962" s="6"/>
      <c r="T7962" s="6"/>
      <c r="U7962" s="6"/>
      <c r="V7962" s="6"/>
    </row>
    <row r="7963" spans="1:22" x14ac:dyDescent="0.25">
      <c r="A7963" s="79"/>
      <c r="J7963" s="6">
        <v>13</v>
      </c>
      <c r="K7963" s="6"/>
      <c r="L7963" s="6"/>
      <c r="M7963" s="6"/>
      <c r="N7963" s="6"/>
      <c r="O7963" s="6"/>
      <c r="P7963" s="6"/>
      <c r="Q7963" s="6"/>
      <c r="R7963" s="6"/>
      <c r="S7963" s="6"/>
      <c r="T7963" s="6"/>
      <c r="U7963" s="6"/>
      <c r="V7963" s="6"/>
    </row>
    <row r="7964" spans="1:22" x14ac:dyDescent="0.25">
      <c r="J7964" s="6">
        <v>14</v>
      </c>
      <c r="K7964" s="6"/>
      <c r="L7964" s="6"/>
      <c r="M7964" s="6"/>
      <c r="N7964" s="6"/>
      <c r="O7964" s="6"/>
      <c r="P7964" s="6"/>
      <c r="Q7964" s="6"/>
      <c r="R7964" s="6"/>
      <c r="S7964" s="6"/>
      <c r="T7964" s="6"/>
      <c r="U7964" s="6"/>
      <c r="V7964" s="6"/>
    </row>
    <row r="7965" spans="1:22" x14ac:dyDescent="0.25">
      <c r="A7965" s="80"/>
      <c r="J7965" s="6">
        <v>15</v>
      </c>
      <c r="K7965" s="6"/>
      <c r="L7965" s="6"/>
      <c r="M7965" s="6"/>
      <c r="N7965" s="6"/>
      <c r="O7965" s="6"/>
      <c r="P7965" s="6"/>
      <c r="Q7965" s="6"/>
      <c r="R7965" s="6"/>
      <c r="S7965" s="6"/>
      <c r="T7965" s="6"/>
      <c r="U7965" s="6"/>
      <c r="V7965" s="6"/>
    </row>
    <row r="7966" spans="1:22" ht="31.5" x14ac:dyDescent="0.25">
      <c r="A7966" s="64" t="s">
        <v>590</v>
      </c>
      <c r="J7966" s="6">
        <v>16</v>
      </c>
      <c r="K7966" s="6"/>
      <c r="L7966" s="6"/>
      <c r="M7966" s="6"/>
      <c r="N7966" s="6"/>
      <c r="O7966" s="6"/>
      <c r="P7966" s="6"/>
      <c r="Q7966" s="6"/>
      <c r="R7966" s="6"/>
      <c r="S7966" s="6"/>
      <c r="T7966" s="6"/>
      <c r="U7966" s="6"/>
      <c r="V7966" s="6"/>
    </row>
    <row r="7967" spans="1:22" x14ac:dyDescent="0.25">
      <c r="A7967" s="79"/>
      <c r="J7967" s="6">
        <v>17</v>
      </c>
      <c r="K7967" s="6"/>
      <c r="L7967" s="6"/>
      <c r="M7967" s="6"/>
      <c r="N7967" s="6"/>
      <c r="O7967" s="6"/>
      <c r="P7967" s="6"/>
      <c r="Q7967" s="6"/>
      <c r="R7967" s="6"/>
      <c r="S7967" s="6"/>
      <c r="T7967" s="6"/>
      <c r="U7967" s="6"/>
      <c r="V7967" s="6"/>
    </row>
    <row r="7968" spans="1:22" ht="25.5" x14ac:dyDescent="0.25">
      <c r="A7968" s="81" t="s">
        <v>595</v>
      </c>
      <c r="J7968" s="6">
        <v>18</v>
      </c>
      <c r="K7968" s="6"/>
      <c r="L7968" s="6"/>
      <c r="M7968" s="6"/>
      <c r="N7968" s="6"/>
      <c r="O7968" s="6"/>
      <c r="P7968" s="6"/>
      <c r="Q7968" s="6"/>
      <c r="R7968" s="6"/>
      <c r="S7968" s="6"/>
      <c r="T7968" s="6"/>
      <c r="U7968" s="6"/>
      <c r="V7968" s="6"/>
    </row>
    <row r="7969" spans="1:22" x14ac:dyDescent="0.25">
      <c r="A7969" s="81"/>
      <c r="J7969" s="6">
        <v>19</v>
      </c>
      <c r="K7969" s="6"/>
      <c r="L7969" s="6"/>
      <c r="M7969" s="6"/>
      <c r="N7969" s="6"/>
      <c r="O7969" s="6"/>
      <c r="P7969" s="6"/>
      <c r="Q7969" s="6"/>
      <c r="R7969" s="6"/>
      <c r="S7969" s="6"/>
      <c r="T7969" s="6"/>
      <c r="U7969" s="6"/>
      <c r="V7969" s="6"/>
    </row>
    <row r="7970" spans="1:22" ht="89.25" x14ac:dyDescent="0.25">
      <c r="A7970" s="81" t="s">
        <v>1021</v>
      </c>
      <c r="J7970" s="6">
        <v>20</v>
      </c>
      <c r="K7970" s="6"/>
      <c r="L7970" s="6"/>
      <c r="M7970" s="6"/>
      <c r="N7970" s="6"/>
      <c r="O7970" s="6"/>
      <c r="P7970" s="6"/>
      <c r="Q7970" s="6"/>
      <c r="R7970" s="6"/>
      <c r="S7970" s="6"/>
      <c r="T7970" s="6"/>
      <c r="U7970" s="6"/>
      <c r="V7970" s="6"/>
    </row>
    <row r="7971" spans="1:22" x14ac:dyDescent="0.25">
      <c r="A7971" s="65"/>
      <c r="J7971" s="6">
        <v>21</v>
      </c>
      <c r="K7971" s="6"/>
      <c r="L7971" s="6"/>
      <c r="M7971" s="6"/>
      <c r="N7971" s="6"/>
      <c r="O7971" s="6"/>
      <c r="P7971" s="6"/>
      <c r="Q7971" s="6"/>
      <c r="R7971" s="6"/>
      <c r="S7971" s="6"/>
      <c r="T7971" s="6"/>
      <c r="U7971" s="6"/>
      <c r="V7971" s="6"/>
    </row>
    <row r="7972" spans="1:22" x14ac:dyDescent="0.25">
      <c r="A7972" s="65"/>
      <c r="J7972" s="6">
        <v>22</v>
      </c>
      <c r="K7972" s="6"/>
      <c r="L7972" s="6"/>
      <c r="M7972" s="6"/>
      <c r="N7972" s="6"/>
      <c r="O7972" s="6"/>
      <c r="P7972" s="6"/>
      <c r="Q7972" s="6"/>
      <c r="R7972" s="6"/>
      <c r="S7972" s="6"/>
      <c r="T7972" s="6"/>
      <c r="U7972" s="6"/>
      <c r="V7972" s="6"/>
    </row>
    <row r="7973" spans="1:22" ht="140.25" x14ac:dyDescent="0.25">
      <c r="A7973" s="96" t="s">
        <v>624</v>
      </c>
      <c r="B7973" s="97" t="s">
        <v>625</v>
      </c>
      <c r="J7973" s="6">
        <v>23</v>
      </c>
      <c r="K7973" s="6"/>
      <c r="L7973" s="6"/>
      <c r="M7973" s="6"/>
      <c r="N7973" s="6"/>
      <c r="O7973" s="6"/>
      <c r="P7973" s="6"/>
      <c r="Q7973" s="6"/>
      <c r="R7973" s="6"/>
      <c r="S7973" s="6"/>
      <c r="T7973" s="6"/>
      <c r="U7973" s="6"/>
      <c r="V7973" s="6"/>
    </row>
    <row r="7974" spans="1:22" ht="15.75" thickBot="1" x14ac:dyDescent="0.3">
      <c r="A7974" s="65"/>
      <c r="J7974" s="6">
        <v>24</v>
      </c>
      <c r="K7974" s="6"/>
      <c r="L7974" s="6"/>
      <c r="M7974" s="6"/>
      <c r="N7974" s="6"/>
      <c r="O7974" s="6"/>
      <c r="P7974" s="6"/>
      <c r="Q7974" s="6"/>
      <c r="R7974" s="6"/>
      <c r="S7974" s="6"/>
      <c r="T7974" s="6"/>
      <c r="U7974" s="6"/>
      <c r="V7974" s="6"/>
    </row>
    <row r="7975" spans="1:22" ht="15.75" thickBot="1" x14ac:dyDescent="0.3">
      <c r="A7975" s="88" t="s">
        <v>626</v>
      </c>
      <c r="B7975" s="89">
        <v>0.05</v>
      </c>
      <c r="J7975" s="6">
        <v>25</v>
      </c>
      <c r="K7975" s="6"/>
      <c r="L7975" s="6"/>
      <c r="M7975" s="6"/>
      <c r="N7975" s="6"/>
      <c r="O7975" s="6"/>
      <c r="P7975" s="6"/>
      <c r="Q7975" s="6"/>
      <c r="R7975" s="6"/>
      <c r="S7975" s="6"/>
      <c r="T7975" s="6"/>
      <c r="U7975" s="6"/>
      <c r="V7975" s="6"/>
    </row>
    <row r="7976" spans="1:22" ht="39" thickBot="1" x14ac:dyDescent="0.3">
      <c r="A7976" s="110" t="s">
        <v>627</v>
      </c>
      <c r="B7976" s="74">
        <v>18</v>
      </c>
      <c r="J7976" s="6">
        <v>26</v>
      </c>
      <c r="K7976" s="6"/>
      <c r="L7976" s="6"/>
      <c r="M7976" s="6"/>
      <c r="N7976" s="6"/>
      <c r="O7976" s="6"/>
      <c r="P7976" s="6"/>
      <c r="Q7976" s="6"/>
      <c r="R7976" s="6"/>
      <c r="S7976" s="6"/>
      <c r="T7976" s="6"/>
      <c r="U7976" s="6"/>
      <c r="V7976" s="6"/>
    </row>
    <row r="7977" spans="1:22" ht="39" thickBot="1" x14ac:dyDescent="0.3">
      <c r="A7977" s="110" t="s">
        <v>628</v>
      </c>
      <c r="B7977" s="74">
        <v>0.67026300000000005</v>
      </c>
      <c r="J7977" s="6">
        <v>27</v>
      </c>
      <c r="K7977" s="6"/>
      <c r="L7977" s="6"/>
      <c r="M7977" s="6"/>
      <c r="N7977" s="6"/>
      <c r="O7977" s="6"/>
      <c r="P7977" s="6"/>
      <c r="Q7977" s="6"/>
      <c r="R7977" s="6"/>
      <c r="S7977" s="6"/>
      <c r="T7977" s="6"/>
      <c r="U7977" s="6"/>
      <c r="V7977" s="6"/>
    </row>
    <row r="7978" spans="1:22" ht="64.5" thickBot="1" x14ac:dyDescent="0.3">
      <c r="A7978" s="110" t="s">
        <v>629</v>
      </c>
      <c r="B7978" s="74">
        <v>2.97105</v>
      </c>
      <c r="J7978" s="6">
        <v>28</v>
      </c>
      <c r="K7978" s="6"/>
      <c r="L7978" s="6"/>
      <c r="M7978" s="6"/>
      <c r="N7978" s="6"/>
      <c r="O7978" s="6"/>
      <c r="P7978" s="6"/>
      <c r="Q7978" s="6"/>
      <c r="R7978" s="6"/>
      <c r="S7978" s="6"/>
      <c r="T7978" s="6"/>
      <c r="U7978" s="6"/>
      <c r="V7978" s="6"/>
    </row>
    <row r="7979" spans="1:22" ht="38.25" x14ac:dyDescent="0.25">
      <c r="A7979" s="109" t="s">
        <v>630</v>
      </c>
      <c r="B7979" s="78">
        <v>0.60809999999999997</v>
      </c>
      <c r="J7979" s="6">
        <v>29</v>
      </c>
      <c r="K7979" s="6"/>
      <c r="L7979" s="6"/>
      <c r="M7979" s="6"/>
      <c r="N7979" s="6"/>
      <c r="O7979" s="6"/>
      <c r="P7979" s="6"/>
      <c r="Q7979" s="6"/>
      <c r="R7979" s="6"/>
      <c r="S7979" s="6"/>
      <c r="T7979" s="6"/>
      <c r="U7979" s="6"/>
      <c r="V7979" s="6"/>
    </row>
    <row r="7980" spans="1:22" ht="15.75" thickBot="1" x14ac:dyDescent="0.3">
      <c r="A7980" s="65"/>
      <c r="J7980" s="6">
        <v>30</v>
      </c>
      <c r="K7980" s="6"/>
      <c r="L7980" s="6"/>
      <c r="M7980" s="6"/>
      <c r="N7980" s="6"/>
      <c r="O7980" s="6"/>
      <c r="P7980" s="6"/>
      <c r="Q7980" s="6"/>
      <c r="R7980" s="6"/>
      <c r="S7980" s="6"/>
      <c r="T7980" s="6"/>
      <c r="U7980" s="6"/>
      <c r="V7980" s="6"/>
    </row>
    <row r="7981" spans="1:22" x14ac:dyDescent="0.25">
      <c r="A7981" s="254" t="s">
        <v>631</v>
      </c>
      <c r="B7981" s="255"/>
      <c r="C7981" s="255"/>
      <c r="D7981" s="255"/>
      <c r="J7981" s="6">
        <v>31</v>
      </c>
      <c r="K7981" s="6"/>
      <c r="L7981" s="6"/>
      <c r="M7981" s="6"/>
      <c r="N7981" s="6"/>
      <c r="O7981" s="6"/>
      <c r="P7981" s="6"/>
      <c r="Q7981" s="6"/>
      <c r="R7981" s="6"/>
      <c r="S7981" s="6"/>
      <c r="T7981" s="6"/>
      <c r="U7981" s="6"/>
      <c r="V7981" s="6"/>
    </row>
    <row r="7982" spans="1:22" x14ac:dyDescent="0.25">
      <c r="A7982" s="262" t="s">
        <v>632</v>
      </c>
      <c r="B7982" s="263"/>
      <c r="C7982" s="263"/>
      <c r="D7982" s="263"/>
      <c r="J7982" s="6">
        <v>32</v>
      </c>
      <c r="K7982" s="6"/>
      <c r="L7982" s="6"/>
      <c r="M7982" s="6"/>
      <c r="N7982" s="6"/>
      <c r="O7982" s="6"/>
      <c r="P7982" s="6"/>
      <c r="Q7982" s="6"/>
      <c r="R7982" s="6"/>
      <c r="S7982" s="6"/>
      <c r="T7982" s="6"/>
      <c r="U7982" s="6"/>
      <c r="V7982" s="6"/>
    </row>
    <row r="7983" spans="1:22" ht="15.75" thickBot="1" x14ac:dyDescent="0.3">
      <c r="A7983" s="256" t="s">
        <v>633</v>
      </c>
      <c r="B7983" s="257"/>
      <c r="C7983" s="257"/>
      <c r="D7983" s="257"/>
      <c r="J7983" s="6">
        <v>33</v>
      </c>
      <c r="K7983" s="6"/>
      <c r="L7983" s="6"/>
      <c r="M7983" s="6"/>
      <c r="N7983" s="6"/>
      <c r="O7983" s="6"/>
      <c r="P7983" s="6"/>
      <c r="Q7983" s="6"/>
      <c r="R7983" s="6"/>
      <c r="S7983" s="6"/>
      <c r="T7983" s="6"/>
      <c r="U7983" s="6"/>
      <c r="V7983" s="6"/>
    </row>
    <row r="7984" spans="1:22" ht="27" thickBot="1" x14ac:dyDescent="0.3">
      <c r="A7984" s="98" t="s">
        <v>634</v>
      </c>
      <c r="B7984" s="83" t="s">
        <v>635</v>
      </c>
      <c r="C7984" s="83" t="s">
        <v>566</v>
      </c>
      <c r="D7984" s="85" t="s">
        <v>592</v>
      </c>
      <c r="K7984" s="121" t="s">
        <v>1123</v>
      </c>
      <c r="L7984" s="121" t="s">
        <v>1124</v>
      </c>
      <c r="M7984" s="121" t="str">
        <f>A7970</f>
        <v>Prueba del rango estudentizado de Tukey (HSD) para PFTm2</v>
      </c>
      <c r="N7984" s="120"/>
      <c r="S7984" s="122" t="str">
        <f>K7984</f>
        <v>Factor</v>
      </c>
      <c r="T7984" s="122" t="str">
        <f>L7984</f>
        <v>Nivel</v>
      </c>
      <c r="U7984" s="114"/>
      <c r="V7984" s="123"/>
    </row>
    <row r="7985" spans="1:22" ht="16.5" thickBot="1" x14ac:dyDescent="0.3">
      <c r="A7985" s="99" t="s">
        <v>592</v>
      </c>
      <c r="B7985" s="68">
        <v>7.0838000000000001</v>
      </c>
      <c r="C7985" s="68">
        <v>16</v>
      </c>
      <c r="D7985" s="86" t="s">
        <v>45</v>
      </c>
      <c r="J7985" s="6"/>
      <c r="K7985" s="228" t="s">
        <v>1125</v>
      </c>
      <c r="L7985" s="124" t="str">
        <f>D7985</f>
        <v>Con</v>
      </c>
      <c r="M7985" s="125">
        <f>B7985</f>
        <v>7.0838000000000001</v>
      </c>
      <c r="N7985" s="125" t="str">
        <f>A7985</f>
        <v>A</v>
      </c>
      <c r="S7985" s="230" t="str">
        <f>K7985</f>
        <v>Enmienda (A)</v>
      </c>
      <c r="T7985" s="126" t="str">
        <f>L7985</f>
        <v>Con</v>
      </c>
      <c r="U7985" s="127">
        <f>M7985</f>
        <v>7.0838000000000001</v>
      </c>
      <c r="V7985" s="128" t="str">
        <f>N7985</f>
        <v>A</v>
      </c>
    </row>
    <row r="7986" spans="1:22" ht="16.5" thickBot="1" x14ac:dyDescent="0.3">
      <c r="A7986" s="99"/>
      <c r="B7986" s="68"/>
      <c r="C7986" s="68"/>
      <c r="D7986" s="86"/>
      <c r="J7986" s="6"/>
      <c r="K7986" s="229"/>
      <c r="L7986" s="124" t="str">
        <f>D7987</f>
        <v>Sin</v>
      </c>
      <c r="M7986" s="125">
        <f>B7987</f>
        <v>5.5293999999999999</v>
      </c>
      <c r="N7986" s="125" t="str">
        <f>A7987</f>
        <v>B</v>
      </c>
      <c r="S7986" s="227"/>
      <c r="T7986" s="129" t="str">
        <f>L7986</f>
        <v>Sin</v>
      </c>
      <c r="U7986" s="130">
        <f>M7986</f>
        <v>5.5293999999999999</v>
      </c>
      <c r="V7986" s="131" t="str">
        <f>N7986</f>
        <v>B</v>
      </c>
    </row>
    <row r="7987" spans="1:22" x14ac:dyDescent="0.25">
      <c r="A7987" s="100" t="s">
        <v>593</v>
      </c>
      <c r="B7987" s="77">
        <v>5.5293999999999999</v>
      </c>
      <c r="C7987" s="77">
        <v>16</v>
      </c>
      <c r="D7987" s="87" t="s">
        <v>47</v>
      </c>
      <c r="J7987" s="6"/>
      <c r="K7987" s="6"/>
      <c r="L7987" s="6"/>
      <c r="M7987" s="6"/>
      <c r="N7987" s="6"/>
      <c r="O7987" s="6"/>
      <c r="P7987" s="6"/>
      <c r="Q7987" s="6"/>
      <c r="R7987" s="6"/>
      <c r="S7987" s="6"/>
      <c r="T7987" s="6"/>
      <c r="U7987" s="6"/>
      <c r="V7987" s="6"/>
    </row>
    <row r="7988" spans="1:22" x14ac:dyDescent="0.25">
      <c r="A7988" s="79"/>
      <c r="J7988" s="6"/>
      <c r="K7988" s="6"/>
      <c r="L7988" s="6"/>
      <c r="M7988" s="6"/>
      <c r="N7988" s="6"/>
      <c r="O7988" s="6"/>
      <c r="P7988" s="6"/>
      <c r="Q7988" s="6"/>
      <c r="R7988" s="6"/>
      <c r="S7988" s="6"/>
      <c r="T7988" s="6"/>
      <c r="U7988" s="6"/>
      <c r="V7988" s="6"/>
    </row>
    <row r="7989" spans="1:22" x14ac:dyDescent="0.25">
      <c r="A7989" s="79"/>
      <c r="J7989" s="6"/>
      <c r="K7989" s="6"/>
      <c r="L7989" s="6"/>
      <c r="M7989" s="6"/>
      <c r="N7989" s="6"/>
      <c r="O7989" s="6"/>
      <c r="P7989" s="6"/>
      <c r="Q7989" s="6"/>
      <c r="R7989" s="6"/>
      <c r="S7989" s="6"/>
      <c r="T7989" s="6"/>
      <c r="U7989" s="6"/>
      <c r="V7989" s="6"/>
    </row>
    <row r="7990" spans="1:22" x14ac:dyDescent="0.25">
      <c r="J7990" s="6"/>
      <c r="K7990" s="6"/>
      <c r="L7990" s="6"/>
      <c r="M7990" s="6"/>
      <c r="N7990" s="6"/>
      <c r="O7990" s="6"/>
      <c r="P7990" s="6"/>
      <c r="Q7990" s="6"/>
      <c r="R7990" s="6"/>
      <c r="S7990" s="6"/>
      <c r="T7990" s="6"/>
      <c r="U7990" s="6"/>
      <c r="V7990" s="6"/>
    </row>
    <row r="7991" spans="1:22" x14ac:dyDescent="0.25">
      <c r="A7991" s="80"/>
      <c r="J7991" s="6"/>
      <c r="K7991" s="6"/>
      <c r="L7991" s="6"/>
      <c r="M7991" s="6"/>
      <c r="N7991" s="6"/>
      <c r="O7991" s="6"/>
      <c r="P7991" s="6"/>
      <c r="Q7991" s="6"/>
      <c r="R7991" s="6"/>
      <c r="S7991" s="6"/>
      <c r="T7991" s="6"/>
      <c r="U7991" s="6"/>
      <c r="V7991" s="6"/>
    </row>
    <row r="7992" spans="1:22" ht="31.5" x14ac:dyDescent="0.25">
      <c r="A7992" s="64" t="s">
        <v>590</v>
      </c>
      <c r="J7992" s="6"/>
      <c r="K7992" s="6"/>
      <c r="L7992" s="6"/>
      <c r="M7992" s="6"/>
      <c r="N7992" s="6"/>
      <c r="O7992" s="6"/>
      <c r="P7992" s="6"/>
      <c r="Q7992" s="6"/>
      <c r="R7992" s="6"/>
      <c r="S7992" s="6"/>
      <c r="T7992" s="6"/>
      <c r="U7992" s="6"/>
      <c r="V7992" s="6"/>
    </row>
    <row r="7993" spans="1:22" x14ac:dyDescent="0.25">
      <c r="A7993" s="79"/>
      <c r="J7993" s="6"/>
      <c r="K7993" s="6"/>
      <c r="L7993" s="6"/>
      <c r="M7993" s="6"/>
      <c r="N7993" s="6"/>
      <c r="O7993" s="6"/>
      <c r="P7993" s="6"/>
      <c r="Q7993" s="6"/>
      <c r="R7993" s="6"/>
      <c r="S7993" s="6"/>
      <c r="T7993" s="6"/>
      <c r="U7993" s="6"/>
      <c r="V7993" s="6"/>
    </row>
    <row r="7994" spans="1:22" ht="25.5" x14ac:dyDescent="0.25">
      <c r="A7994" s="81" t="s">
        <v>595</v>
      </c>
      <c r="J7994" s="6"/>
      <c r="K7994" s="6"/>
      <c r="L7994" s="6"/>
      <c r="M7994" s="6"/>
      <c r="N7994" s="6"/>
      <c r="O7994" s="6"/>
      <c r="P7994" s="6"/>
      <c r="Q7994" s="6"/>
      <c r="R7994" s="6"/>
      <c r="S7994" s="6"/>
      <c r="T7994" s="6"/>
      <c r="U7994" s="6"/>
      <c r="V7994" s="6"/>
    </row>
    <row r="7995" spans="1:22" x14ac:dyDescent="0.25">
      <c r="A7995" s="81"/>
      <c r="J7995" s="6"/>
      <c r="K7995" s="6"/>
      <c r="L7995" s="6"/>
      <c r="M7995" s="6"/>
      <c r="N7995" s="6"/>
      <c r="O7995" s="6"/>
      <c r="P7995" s="6"/>
      <c r="Q7995" s="6"/>
      <c r="R7995" s="6"/>
      <c r="S7995" s="6"/>
      <c r="T7995" s="6"/>
      <c r="U7995" s="6"/>
      <c r="V7995" s="6"/>
    </row>
    <row r="7996" spans="1:22" x14ac:dyDescent="0.25">
      <c r="A7996" s="65"/>
      <c r="J7996" s="6"/>
      <c r="K7996" s="6"/>
      <c r="L7996" s="6"/>
      <c r="M7996" s="6"/>
      <c r="N7996" s="6"/>
      <c r="O7996" s="6"/>
      <c r="P7996" s="6"/>
      <c r="Q7996" s="6"/>
      <c r="R7996" s="6"/>
      <c r="S7996" s="6"/>
      <c r="T7996" s="6"/>
      <c r="U7996" s="6"/>
      <c r="V7996" s="6"/>
    </row>
    <row r="7997" spans="1:22" x14ac:dyDescent="0.25">
      <c r="A7997" s="65"/>
      <c r="J7997" s="6"/>
      <c r="K7997" s="6"/>
      <c r="L7997" s="6"/>
      <c r="M7997" s="6"/>
      <c r="N7997" s="6"/>
      <c r="O7997" s="6"/>
      <c r="P7997" s="6"/>
      <c r="Q7997" s="6"/>
      <c r="R7997" s="6"/>
      <c r="S7997" s="6"/>
      <c r="T7997" s="6"/>
      <c r="U7997" s="6"/>
      <c r="V7997" s="6"/>
    </row>
    <row r="7998" spans="1:22" x14ac:dyDescent="0.25">
      <c r="A7998" s="79"/>
      <c r="J7998" s="6"/>
      <c r="K7998" s="6"/>
      <c r="L7998" s="6"/>
      <c r="M7998" s="6"/>
      <c r="N7998" s="6"/>
      <c r="O7998" s="6"/>
      <c r="P7998" s="6"/>
      <c r="Q7998" s="6"/>
      <c r="R7998" s="6"/>
      <c r="S7998" s="6"/>
      <c r="T7998" s="6"/>
      <c r="U7998" s="6"/>
      <c r="V7998" s="6"/>
    </row>
    <row r="7999" spans="1:22" x14ac:dyDescent="0.25">
      <c r="A7999" s="79"/>
      <c r="J7999" s="6"/>
      <c r="K7999" s="6"/>
      <c r="L7999" s="6"/>
      <c r="M7999" s="6"/>
      <c r="N7999" s="6"/>
      <c r="O7999" s="6"/>
      <c r="P7999" s="6"/>
      <c r="Q7999" s="6"/>
      <c r="R7999" s="6"/>
      <c r="S7999" s="6"/>
      <c r="T7999" s="6"/>
      <c r="U7999" s="6"/>
      <c r="V7999" s="6"/>
    </row>
    <row r="8000" spans="1:22" x14ac:dyDescent="0.25">
      <c r="J8000" s="6"/>
      <c r="K8000" s="6"/>
      <c r="L8000" s="6"/>
      <c r="M8000" s="6"/>
      <c r="N8000" s="6"/>
      <c r="O8000" s="6"/>
      <c r="P8000" s="6"/>
      <c r="Q8000" s="6"/>
      <c r="R8000" s="6"/>
      <c r="S8000" s="6"/>
      <c r="T8000" s="6"/>
      <c r="U8000" s="6"/>
      <c r="V8000" s="6"/>
    </row>
    <row r="8001" spans="1:22" x14ac:dyDescent="0.25">
      <c r="A8001" s="80"/>
      <c r="J8001" s="6"/>
      <c r="K8001" s="6"/>
      <c r="L8001" s="6"/>
      <c r="M8001" s="6"/>
      <c r="N8001" s="6"/>
      <c r="O8001" s="6"/>
      <c r="P8001" s="6"/>
      <c r="Q8001" s="6"/>
      <c r="R8001" s="6"/>
      <c r="S8001" s="6"/>
      <c r="T8001" s="6"/>
      <c r="U8001" s="6"/>
      <c r="V8001" s="6"/>
    </row>
    <row r="8002" spans="1:22" ht="31.5" x14ac:dyDescent="0.25">
      <c r="A8002" s="64" t="s">
        <v>590</v>
      </c>
      <c r="J8002" s="6"/>
      <c r="K8002" s="6"/>
      <c r="L8002" s="6"/>
      <c r="M8002" s="6"/>
      <c r="N8002" s="6"/>
      <c r="O8002" s="6"/>
      <c r="P8002" s="6"/>
      <c r="Q8002" s="6"/>
      <c r="R8002" s="6"/>
      <c r="S8002" s="6"/>
      <c r="T8002" s="6"/>
      <c r="U8002" s="6"/>
      <c r="V8002" s="6"/>
    </row>
    <row r="8003" spans="1:22" x14ac:dyDescent="0.25">
      <c r="A8003" s="79"/>
      <c r="J8003" s="6"/>
      <c r="K8003" s="6"/>
      <c r="L8003" s="6"/>
      <c r="M8003" s="6"/>
      <c r="N8003" s="6"/>
      <c r="O8003" s="6"/>
      <c r="P8003" s="6"/>
      <c r="Q8003" s="6"/>
      <c r="R8003" s="6"/>
      <c r="S8003" s="6"/>
      <c r="T8003" s="6"/>
      <c r="U8003" s="6"/>
      <c r="V8003" s="6"/>
    </row>
    <row r="8004" spans="1:22" ht="25.5" x14ac:dyDescent="0.25">
      <c r="A8004" s="81" t="s">
        <v>595</v>
      </c>
      <c r="J8004" s="6"/>
      <c r="K8004" s="6"/>
      <c r="L8004" s="6"/>
      <c r="M8004" s="6"/>
      <c r="N8004" s="6"/>
      <c r="O8004" s="6"/>
      <c r="P8004" s="6"/>
      <c r="Q8004" s="6"/>
      <c r="R8004" s="6"/>
      <c r="S8004" s="6"/>
      <c r="T8004" s="6"/>
      <c r="U8004" s="6"/>
      <c r="V8004" s="6"/>
    </row>
    <row r="8005" spans="1:22" x14ac:dyDescent="0.25">
      <c r="A8005" s="81"/>
      <c r="J8005" s="6"/>
      <c r="K8005" s="6"/>
      <c r="L8005" s="6"/>
      <c r="M8005" s="6"/>
      <c r="N8005" s="6"/>
      <c r="O8005" s="6"/>
      <c r="P8005" s="6"/>
      <c r="Q8005" s="6"/>
      <c r="R8005" s="6"/>
      <c r="S8005" s="6"/>
      <c r="T8005" s="6"/>
      <c r="U8005" s="6"/>
      <c r="V8005" s="6"/>
    </row>
    <row r="8006" spans="1:22" ht="89.25" x14ac:dyDescent="0.25">
      <c r="A8006" s="81" t="s">
        <v>899</v>
      </c>
      <c r="J8006" s="6"/>
      <c r="K8006" s="6"/>
      <c r="L8006" s="6"/>
      <c r="M8006" s="6"/>
      <c r="N8006" s="6"/>
      <c r="O8006" s="6"/>
      <c r="P8006" s="6"/>
      <c r="Q8006" s="6"/>
      <c r="R8006" s="6"/>
      <c r="S8006" s="6"/>
      <c r="T8006" s="6"/>
      <c r="U8006" s="6"/>
      <c r="V8006" s="6"/>
    </row>
    <row r="8007" spans="1:22" x14ac:dyDescent="0.25">
      <c r="A8007" s="65"/>
      <c r="J8007" s="6"/>
      <c r="K8007" s="6"/>
      <c r="L8007" s="6"/>
      <c r="M8007" s="6"/>
      <c r="N8007" s="6"/>
      <c r="O8007" s="6"/>
      <c r="P8007" s="6"/>
      <c r="Q8007" s="6"/>
      <c r="R8007" s="6"/>
      <c r="S8007" s="6"/>
      <c r="T8007" s="6"/>
      <c r="U8007" s="6"/>
      <c r="V8007" s="6"/>
    </row>
    <row r="8008" spans="1:22" x14ac:dyDescent="0.25">
      <c r="A8008" s="65"/>
      <c r="J8008" s="6"/>
      <c r="K8008" s="6"/>
      <c r="L8008" s="6"/>
      <c r="M8008" s="6"/>
      <c r="N8008" s="6"/>
      <c r="O8008" s="6"/>
      <c r="P8008" s="6"/>
      <c r="Q8008" s="6"/>
      <c r="R8008" s="6"/>
      <c r="S8008" s="6"/>
      <c r="T8008" s="6"/>
      <c r="U8008" s="6"/>
      <c r="V8008" s="6"/>
    </row>
    <row r="8009" spans="1:22" ht="140.25" x14ac:dyDescent="0.25">
      <c r="A8009" s="96" t="s">
        <v>624</v>
      </c>
      <c r="B8009" s="97" t="s">
        <v>625</v>
      </c>
      <c r="J8009" s="6"/>
      <c r="K8009" s="6"/>
      <c r="L8009" s="6"/>
      <c r="M8009" s="6"/>
      <c r="N8009" s="6"/>
      <c r="O8009" s="6"/>
      <c r="P8009" s="6"/>
      <c r="Q8009" s="6"/>
      <c r="R8009" s="6"/>
      <c r="S8009" s="6"/>
      <c r="T8009" s="6"/>
      <c r="U8009" s="6"/>
      <c r="V8009" s="6"/>
    </row>
    <row r="8010" spans="1:22" ht="15.75" thickBot="1" x14ac:dyDescent="0.3">
      <c r="A8010" s="65"/>
      <c r="J8010" s="6"/>
      <c r="K8010" s="6"/>
      <c r="L8010" s="6"/>
      <c r="M8010" s="6"/>
      <c r="N8010" s="6"/>
      <c r="O8010" s="6"/>
      <c r="P8010" s="6"/>
      <c r="Q8010" s="6"/>
      <c r="R8010" s="6"/>
      <c r="S8010" s="6"/>
      <c r="T8010" s="6"/>
      <c r="U8010" s="6"/>
      <c r="V8010" s="6"/>
    </row>
    <row r="8011" spans="1:22" ht="15.75" thickBot="1" x14ac:dyDescent="0.3">
      <c r="A8011" s="88" t="s">
        <v>626</v>
      </c>
      <c r="B8011" s="89">
        <v>0.05</v>
      </c>
      <c r="J8011" s="6"/>
      <c r="K8011" s="6"/>
      <c r="L8011" s="6"/>
      <c r="M8011" s="6"/>
      <c r="N8011" s="6"/>
      <c r="O8011" s="6"/>
      <c r="P8011" s="6"/>
      <c r="Q8011" s="6"/>
      <c r="R8011" s="6"/>
      <c r="S8011" s="6"/>
      <c r="T8011" s="6"/>
      <c r="U8011" s="6"/>
      <c r="V8011" s="6"/>
    </row>
    <row r="8012" spans="1:22" ht="39" thickBot="1" x14ac:dyDescent="0.3">
      <c r="A8012" s="110" t="s">
        <v>627</v>
      </c>
      <c r="B8012" s="74">
        <v>18</v>
      </c>
      <c r="J8012" s="6"/>
      <c r="K8012" s="6"/>
      <c r="L8012" s="6"/>
      <c r="M8012" s="6"/>
      <c r="N8012" s="6"/>
      <c r="O8012" s="6"/>
      <c r="P8012" s="6"/>
      <c r="Q8012" s="6"/>
      <c r="R8012" s="6"/>
      <c r="S8012" s="6"/>
      <c r="T8012" s="6"/>
      <c r="U8012" s="6"/>
      <c r="V8012" s="6"/>
    </row>
    <row r="8013" spans="1:22" ht="39" thickBot="1" x14ac:dyDescent="0.3">
      <c r="A8013" s="110" t="s">
        <v>628</v>
      </c>
      <c r="B8013" s="74">
        <v>27.51736</v>
      </c>
      <c r="J8013" s="6"/>
      <c r="K8013" s="6"/>
      <c r="L8013" s="6"/>
      <c r="M8013" s="6"/>
      <c r="N8013" s="6"/>
      <c r="O8013" s="6"/>
      <c r="P8013" s="6"/>
      <c r="Q8013" s="6"/>
      <c r="R8013" s="6"/>
      <c r="S8013" s="6"/>
      <c r="T8013" s="6"/>
      <c r="U8013" s="6"/>
      <c r="V8013" s="6"/>
    </row>
    <row r="8014" spans="1:22" ht="64.5" thickBot="1" x14ac:dyDescent="0.3">
      <c r="A8014" s="110" t="s">
        <v>629</v>
      </c>
      <c r="B8014" s="74">
        <v>3.9969700000000001</v>
      </c>
      <c r="J8014" s="6"/>
      <c r="K8014" s="6"/>
      <c r="L8014" s="6"/>
      <c r="M8014" s="6"/>
      <c r="N8014" s="6"/>
      <c r="O8014" s="6"/>
      <c r="P8014" s="6"/>
      <c r="Q8014" s="6"/>
      <c r="R8014" s="6"/>
      <c r="S8014" s="6"/>
      <c r="T8014" s="6"/>
      <c r="U8014" s="6"/>
      <c r="V8014" s="6"/>
    </row>
    <row r="8015" spans="1:22" ht="38.25" x14ac:dyDescent="0.25">
      <c r="A8015" s="109" t="s">
        <v>630</v>
      </c>
      <c r="B8015" s="78">
        <v>7.4128999999999996</v>
      </c>
      <c r="J8015" s="6"/>
      <c r="K8015" s="6"/>
      <c r="L8015" s="6"/>
      <c r="M8015" s="6"/>
      <c r="N8015" s="6"/>
      <c r="O8015" s="6"/>
      <c r="P8015" s="6"/>
      <c r="Q8015" s="6"/>
      <c r="R8015" s="6"/>
      <c r="S8015" s="6"/>
      <c r="T8015" s="6"/>
      <c r="U8015" s="6"/>
      <c r="V8015" s="6"/>
    </row>
    <row r="8016" spans="1:22" ht="15.75" thickBot="1" x14ac:dyDescent="0.3">
      <c r="A8016" s="65"/>
      <c r="J8016" s="6"/>
      <c r="K8016" s="6"/>
      <c r="L8016" s="6"/>
      <c r="M8016" s="6"/>
      <c r="N8016" s="6"/>
      <c r="O8016" s="6"/>
      <c r="P8016" s="6"/>
      <c r="Q8016" s="6"/>
      <c r="R8016" s="6"/>
      <c r="S8016" s="6"/>
      <c r="T8016" s="6"/>
      <c r="U8016" s="6"/>
      <c r="V8016" s="6"/>
    </row>
    <row r="8017" spans="1:57" x14ac:dyDescent="0.25">
      <c r="A8017" s="254" t="s">
        <v>637</v>
      </c>
      <c r="B8017" s="255"/>
      <c r="C8017" s="255"/>
      <c r="D8017" s="255"/>
      <c r="E8017" s="255"/>
      <c r="J8017" s="6"/>
      <c r="K8017" s="6"/>
      <c r="L8017" s="6"/>
      <c r="M8017" s="6"/>
      <c r="N8017" s="6"/>
      <c r="O8017" s="6"/>
      <c r="P8017" s="6"/>
      <c r="Q8017" s="6"/>
      <c r="R8017" s="6"/>
      <c r="S8017" s="6"/>
      <c r="T8017" s="6"/>
      <c r="U8017" s="6"/>
      <c r="V8017" s="6"/>
    </row>
    <row r="8018" spans="1:57" ht="15.75" thickBot="1" x14ac:dyDescent="0.3">
      <c r="A8018" s="256" t="s">
        <v>638</v>
      </c>
      <c r="B8018" s="257"/>
      <c r="C8018" s="257"/>
      <c r="D8018" s="257"/>
      <c r="E8018" s="257"/>
      <c r="J8018" s="6"/>
      <c r="K8018" s="6"/>
      <c r="L8018" s="6"/>
      <c r="M8018" s="6"/>
      <c r="N8018" s="6"/>
      <c r="O8018" s="6"/>
      <c r="P8018" s="6"/>
      <c r="Q8018" s="6"/>
      <c r="R8018" s="6"/>
      <c r="S8018" s="6"/>
      <c r="T8018" s="6"/>
      <c r="U8018" s="6"/>
      <c r="V8018" s="6"/>
    </row>
    <row r="8019" spans="1:57" ht="16.5" thickBot="1" x14ac:dyDescent="0.3">
      <c r="A8019" s="260" t="s">
        <v>634</v>
      </c>
      <c r="B8019" s="261"/>
      <c r="C8019" s="83" t="s">
        <v>635</v>
      </c>
      <c r="D8019" s="83" t="s">
        <v>566</v>
      </c>
      <c r="E8019" s="85" t="s">
        <v>593</v>
      </c>
      <c r="I8019" s="58" t="s">
        <v>1127</v>
      </c>
      <c r="J8019" s="6"/>
      <c r="K8019" s="121" t="s">
        <v>1123</v>
      </c>
      <c r="L8019" s="121" t="s">
        <v>1124</v>
      </c>
      <c r="M8019" s="121" t="str">
        <f>A8006</f>
        <v>Prueba del rango estudentizado de Tukey (HSD) para NFPCM1</v>
      </c>
      <c r="N8019" s="136"/>
      <c r="O8019" s="1"/>
      <c r="S8019" s="122" t="str">
        <f>K8019</f>
        <v>Factor</v>
      </c>
      <c r="T8019" s="122" t="str">
        <f>L8019</f>
        <v>Nivel</v>
      </c>
      <c r="U8019" s="114"/>
      <c r="V8019" s="123" t="str">
        <f>M8019</f>
        <v>Prueba del rango estudentizado de Tukey (HSD) para NFPCM1</v>
      </c>
      <c r="W8019" s="6"/>
      <c r="X8019" s="161"/>
      <c r="Y8019" s="161"/>
      <c r="Z8019" s="161"/>
      <c r="AA8019" s="160"/>
      <c r="AB8019" s="161"/>
      <c r="AC8019" s="161"/>
      <c r="AD8019" s="161"/>
      <c r="AE8019" s="161"/>
      <c r="AF8019" s="161"/>
      <c r="AG8019" s="161"/>
      <c r="AH8019" s="161"/>
      <c r="AI8019" s="161"/>
      <c r="AJ8019" s="161"/>
      <c r="AK8019" s="161"/>
      <c r="AL8019" s="161"/>
      <c r="AM8019" s="161"/>
      <c r="AN8019" s="161"/>
      <c r="AO8019" s="161"/>
      <c r="AP8019" s="161"/>
      <c r="AQ8019" s="161"/>
      <c r="AR8019" s="161"/>
      <c r="AS8019" s="161"/>
      <c r="AT8019" s="161"/>
      <c r="AU8019" s="161"/>
      <c r="AV8019" s="161"/>
      <c r="AW8019" s="161"/>
      <c r="AX8019" s="161"/>
      <c r="AY8019" s="161"/>
      <c r="AZ8019" s="161"/>
      <c r="BA8019" s="161"/>
      <c r="BB8019" s="161"/>
      <c r="BC8019" s="161"/>
      <c r="BD8019" s="160"/>
      <c r="BE8019" s="160"/>
    </row>
    <row r="8020" spans="1:57" ht="16.5" customHeight="1" thickBot="1" x14ac:dyDescent="0.3">
      <c r="A8020" s="99"/>
      <c r="B8020" s="67" t="s">
        <v>592</v>
      </c>
      <c r="C8020" s="68">
        <v>13.125</v>
      </c>
      <c r="D8020" s="68">
        <v>8</v>
      </c>
      <c r="E8020" s="86" t="s">
        <v>7</v>
      </c>
      <c r="J8020" s="6"/>
      <c r="K8020" s="223" t="s">
        <v>1128</v>
      </c>
      <c r="L8020" s="124" t="str">
        <f>E8020</f>
        <v>Palomo</v>
      </c>
      <c r="M8020" s="125">
        <f>C8020</f>
        <v>13.125</v>
      </c>
      <c r="N8020" s="125">
        <f>A8020</f>
        <v>0</v>
      </c>
      <c r="O8020" s="125" t="str">
        <f>B8020</f>
        <v>A</v>
      </c>
      <c r="S8020" s="225" t="str">
        <f>K8020</f>
        <v>Genotipo (B)</v>
      </c>
      <c r="T8020" s="133" t="str">
        <f>L8020</f>
        <v>Palomo</v>
      </c>
      <c r="U8020" s="134">
        <f t="shared" ref="U8020:W8020" si="284">M8020</f>
        <v>13.125</v>
      </c>
      <c r="V8020" s="133">
        <f t="shared" si="284"/>
        <v>0</v>
      </c>
      <c r="W8020" s="133" t="str">
        <f t="shared" si="284"/>
        <v>A</v>
      </c>
      <c r="X8020" s="160"/>
      <c r="Y8020" s="160"/>
      <c r="Z8020" s="160"/>
      <c r="AA8020" s="160"/>
      <c r="AB8020" s="160"/>
      <c r="AC8020" s="160"/>
      <c r="AD8020" s="160"/>
      <c r="AE8020" s="160"/>
      <c r="AF8020" s="160"/>
      <c r="AG8020" s="160"/>
      <c r="AH8020" s="160"/>
      <c r="AI8020" s="160"/>
      <c r="AJ8020" s="160"/>
      <c r="AK8020" s="160"/>
      <c r="AL8020" s="160"/>
      <c r="AM8020" s="160"/>
      <c r="AN8020" s="160"/>
      <c r="AO8020" s="160"/>
      <c r="AP8020" s="160"/>
      <c r="AQ8020" s="160"/>
      <c r="AR8020" s="160"/>
      <c r="AS8020" s="160"/>
      <c r="AT8020" s="160"/>
      <c r="AU8020" s="160"/>
      <c r="AV8020" s="160"/>
      <c r="AW8020" s="160"/>
      <c r="AX8020" s="160"/>
      <c r="AY8020" s="160"/>
      <c r="AZ8020" s="160"/>
      <c r="BA8020" s="160"/>
      <c r="BB8020" s="160"/>
      <c r="BC8020" s="160"/>
      <c r="BD8020" s="160"/>
      <c r="BE8020" s="160"/>
    </row>
    <row r="8021" spans="1:57" ht="16.5" customHeight="1" thickBot="1" x14ac:dyDescent="0.3">
      <c r="A8021" s="99"/>
      <c r="B8021" s="67" t="s">
        <v>592</v>
      </c>
      <c r="C8021" s="68"/>
      <c r="D8021" s="68"/>
      <c r="E8021" s="86"/>
      <c r="J8021" s="6"/>
      <c r="K8021" s="224"/>
      <c r="L8021" s="124" t="str">
        <f>E8022</f>
        <v>Toro</v>
      </c>
      <c r="M8021" s="125">
        <f>C8022</f>
        <v>9.875</v>
      </c>
      <c r="N8021" s="125" t="str">
        <f>A8022</f>
        <v>B</v>
      </c>
      <c r="O8021" s="125" t="str">
        <f>B8022</f>
        <v>A</v>
      </c>
      <c r="S8021" s="226"/>
      <c r="T8021" s="133" t="str">
        <f t="shared" ref="T8021:T8023" si="285">L8021</f>
        <v>Toro</v>
      </c>
      <c r="U8021" s="134">
        <f t="shared" ref="U8021:U8023" si="286">M8021</f>
        <v>9.875</v>
      </c>
      <c r="V8021" s="133" t="str">
        <f t="shared" ref="V8021:V8023" si="287">N8021</f>
        <v>B</v>
      </c>
      <c r="W8021" s="133" t="str">
        <f t="shared" ref="W8021:W8023" si="288">O8021</f>
        <v>A</v>
      </c>
      <c r="X8021" s="160"/>
      <c r="Y8021" s="160"/>
      <c r="Z8021" s="160"/>
      <c r="AA8021" s="160"/>
      <c r="AB8021" s="160"/>
      <c r="AC8021" s="160"/>
      <c r="AD8021" s="160"/>
      <c r="AE8021" s="160"/>
      <c r="AF8021" s="160"/>
      <c r="AG8021" s="160"/>
      <c r="AH8021" s="160"/>
      <c r="AI8021" s="160"/>
      <c r="AJ8021" s="160"/>
      <c r="AK8021" s="160"/>
      <c r="AL8021" s="160"/>
      <c r="AM8021" s="160"/>
      <c r="AN8021" s="160"/>
      <c r="AO8021" s="160"/>
      <c r="AP8021" s="160"/>
      <c r="AQ8021" s="160"/>
      <c r="AR8021" s="160"/>
      <c r="AS8021" s="160"/>
      <c r="AT8021" s="160"/>
      <c r="AU8021" s="160"/>
      <c r="AV8021" s="160"/>
      <c r="AW8021" s="160"/>
      <c r="AX8021" s="160"/>
      <c r="AY8021" s="160"/>
      <c r="AZ8021" s="160"/>
      <c r="BA8021" s="160"/>
      <c r="BB8021" s="160"/>
      <c r="BC8021" s="160"/>
      <c r="BD8021" s="160"/>
      <c r="BE8021" s="160"/>
    </row>
    <row r="8022" spans="1:57" ht="16.5" customHeight="1" thickBot="1" x14ac:dyDescent="0.3">
      <c r="A8022" s="99" t="s">
        <v>593</v>
      </c>
      <c r="B8022" s="67" t="s">
        <v>592</v>
      </c>
      <c r="C8022" s="68">
        <v>9.875</v>
      </c>
      <c r="D8022" s="68">
        <v>8</v>
      </c>
      <c r="E8022" s="86" t="s">
        <v>8</v>
      </c>
      <c r="J8022" s="6"/>
      <c r="K8022" s="224"/>
      <c r="L8022" s="4" t="str">
        <f>E8024</f>
        <v>Pony</v>
      </c>
      <c r="M8022" s="4">
        <f>C8024</f>
        <v>6</v>
      </c>
      <c r="N8022" s="4" t="str">
        <f>A8024</f>
        <v>B</v>
      </c>
      <c r="O8022" s="4" t="str">
        <f>B8024</f>
        <v>A</v>
      </c>
      <c r="P8022" s="6"/>
      <c r="Q8022" s="6"/>
      <c r="R8022" s="6"/>
      <c r="S8022" s="226"/>
      <c r="T8022" s="133" t="str">
        <f t="shared" si="285"/>
        <v>Pony</v>
      </c>
      <c r="U8022" s="134">
        <f t="shared" si="286"/>
        <v>6</v>
      </c>
      <c r="V8022" s="133" t="str">
        <f t="shared" si="287"/>
        <v>B</v>
      </c>
      <c r="W8022" s="133" t="str">
        <f t="shared" si="288"/>
        <v>A</v>
      </c>
      <c r="X8022" s="160"/>
      <c r="Y8022" s="160"/>
      <c r="Z8022" s="160"/>
      <c r="AA8022" s="160"/>
      <c r="AB8022" s="160"/>
      <c r="AC8022" s="160"/>
      <c r="AD8022" s="160"/>
      <c r="AE8022" s="160"/>
      <c r="AF8022" s="160"/>
      <c r="AG8022" s="160"/>
      <c r="AH8022" s="160"/>
      <c r="AI8022" s="160"/>
      <c r="AJ8022" s="160"/>
      <c r="AK8022" s="160"/>
      <c r="AL8022" s="160"/>
      <c r="AM8022" s="160"/>
      <c r="AN8022" s="160"/>
      <c r="AO8022" s="160"/>
      <c r="AP8022" s="160"/>
      <c r="AQ8022" s="160"/>
      <c r="AR8022" s="160"/>
      <c r="AS8022" s="160"/>
      <c r="AT8022" s="160"/>
      <c r="AU8022" s="160"/>
      <c r="AV8022" s="160"/>
      <c r="AW8022" s="160"/>
      <c r="AX8022" s="160"/>
      <c r="AY8022" s="160"/>
      <c r="AZ8022" s="160"/>
      <c r="BA8022" s="160"/>
      <c r="BB8022" s="160"/>
      <c r="BC8022" s="160"/>
      <c r="BD8022" s="160"/>
      <c r="BE8022" s="160"/>
    </row>
    <row r="8023" spans="1:57" ht="16.5" thickBot="1" x14ac:dyDescent="0.3">
      <c r="A8023" s="99" t="s">
        <v>593</v>
      </c>
      <c r="B8023" s="67" t="s">
        <v>592</v>
      </c>
      <c r="C8023" s="68"/>
      <c r="D8023" s="68"/>
      <c r="E8023" s="86"/>
      <c r="J8023" s="6"/>
      <c r="K8023" s="224"/>
      <c r="L8023" s="4" t="str">
        <f>E8026</f>
        <v>Perseo</v>
      </c>
      <c r="M8023" s="4">
        <f>C8026</f>
        <v>2.875</v>
      </c>
      <c r="N8023" s="4" t="str">
        <f>A8026</f>
        <v>B</v>
      </c>
      <c r="O8023" s="4">
        <f>B8026</f>
        <v>0</v>
      </c>
      <c r="P8023" s="6"/>
      <c r="Q8023" s="6"/>
      <c r="R8023" s="6"/>
      <c r="S8023" s="227"/>
      <c r="T8023" s="129" t="str">
        <f t="shared" si="285"/>
        <v>Perseo</v>
      </c>
      <c r="U8023" s="135">
        <f t="shared" si="286"/>
        <v>2.875</v>
      </c>
      <c r="V8023" s="129" t="str">
        <f t="shared" si="287"/>
        <v>B</v>
      </c>
      <c r="W8023" s="129">
        <f t="shared" si="288"/>
        <v>0</v>
      </c>
      <c r="X8023" s="160"/>
      <c r="Y8023" s="160"/>
      <c r="Z8023" s="160"/>
      <c r="AA8023" s="160"/>
      <c r="AB8023" s="160"/>
      <c r="AC8023" s="160"/>
      <c r="AD8023" s="160"/>
      <c r="AE8023" s="160"/>
      <c r="AF8023" s="160"/>
      <c r="AG8023" s="160"/>
      <c r="AH8023" s="160"/>
      <c r="AI8023" s="160"/>
      <c r="AJ8023" s="160"/>
      <c r="AK8023" s="160"/>
      <c r="AL8023" s="160"/>
      <c r="AM8023" s="160"/>
      <c r="AN8023" s="160"/>
      <c r="AO8023" s="160"/>
      <c r="AP8023" s="160"/>
      <c r="AQ8023" s="160"/>
      <c r="AR8023" s="160"/>
      <c r="AS8023" s="160"/>
      <c r="AT8023" s="160"/>
      <c r="AU8023" s="160"/>
      <c r="AV8023" s="160"/>
      <c r="AW8023" s="160"/>
      <c r="AX8023" s="160"/>
      <c r="AY8023" s="160"/>
      <c r="AZ8023" s="160"/>
      <c r="BA8023" s="160"/>
      <c r="BB8023" s="160"/>
      <c r="BC8023" s="160"/>
      <c r="BD8023" s="160"/>
      <c r="BE8023" s="160"/>
    </row>
    <row r="8024" spans="1:57" ht="15.75" thickBot="1" x14ac:dyDescent="0.3">
      <c r="A8024" s="99" t="s">
        <v>593</v>
      </c>
      <c r="B8024" s="67" t="s">
        <v>592</v>
      </c>
      <c r="C8024" s="68">
        <v>6</v>
      </c>
      <c r="D8024" s="68">
        <v>8</v>
      </c>
      <c r="E8024" s="86" t="s">
        <v>11</v>
      </c>
      <c r="J8024" s="6">
        <v>1</v>
      </c>
      <c r="K8024" s="6"/>
      <c r="L8024" s="6"/>
      <c r="M8024" s="6"/>
      <c r="N8024" s="6"/>
      <c r="O8024" s="6"/>
      <c r="P8024" s="6"/>
      <c r="Q8024" s="6"/>
      <c r="R8024" s="6"/>
      <c r="S8024" s="6"/>
      <c r="T8024" s="6"/>
      <c r="U8024" s="6"/>
      <c r="V8024" s="6"/>
      <c r="W8024" s="6"/>
      <c r="X8024" s="160"/>
      <c r="Y8024" s="160"/>
      <c r="Z8024" s="160"/>
      <c r="AA8024" s="160"/>
      <c r="AB8024" s="160"/>
      <c r="AC8024" s="160"/>
      <c r="AD8024" s="160"/>
      <c r="AE8024" s="160"/>
      <c r="AF8024" s="160"/>
      <c r="AG8024" s="160"/>
      <c r="AH8024" s="160"/>
      <c r="AI8024" s="160"/>
      <c r="AJ8024" s="160"/>
      <c r="AK8024" s="160"/>
      <c r="AL8024" s="160"/>
      <c r="AM8024" s="160"/>
      <c r="AN8024" s="160"/>
      <c r="AO8024" s="160"/>
      <c r="AP8024" s="160"/>
      <c r="AQ8024" s="160"/>
      <c r="AR8024" s="160"/>
      <c r="AS8024" s="160"/>
      <c r="AT8024" s="160"/>
      <c r="AU8024" s="160"/>
      <c r="AV8024" s="160"/>
      <c r="AW8024" s="160"/>
      <c r="AX8024" s="160"/>
      <c r="AY8024" s="160"/>
      <c r="AZ8024" s="160"/>
      <c r="BA8024" s="160"/>
      <c r="BB8024" s="160"/>
      <c r="BC8024" s="160"/>
      <c r="BD8024" s="160"/>
      <c r="BE8024" s="160"/>
    </row>
    <row r="8025" spans="1:57" ht="15.75" thickBot="1" x14ac:dyDescent="0.3">
      <c r="A8025" s="99" t="s">
        <v>593</v>
      </c>
      <c r="B8025" s="67"/>
      <c r="C8025" s="68"/>
      <c r="D8025" s="68"/>
      <c r="E8025" s="86"/>
      <c r="J8025" s="6">
        <v>2</v>
      </c>
      <c r="K8025" s="6"/>
      <c r="L8025" s="6"/>
      <c r="M8025" s="6"/>
      <c r="N8025" s="6"/>
      <c r="O8025" s="6"/>
      <c r="P8025" s="6"/>
      <c r="Q8025" s="6"/>
      <c r="R8025" s="6"/>
      <c r="S8025" s="6"/>
      <c r="T8025" s="6"/>
      <c r="U8025" s="6"/>
      <c r="V8025" s="6"/>
      <c r="W8025" s="6"/>
      <c r="X8025" s="160"/>
      <c r="Y8025" s="160"/>
      <c r="Z8025" s="160"/>
      <c r="AA8025" s="160"/>
      <c r="AB8025" s="160"/>
      <c r="AC8025" s="160"/>
      <c r="AD8025" s="160"/>
      <c r="AE8025" s="160"/>
      <c r="AF8025" s="160"/>
      <c r="AG8025" s="160"/>
      <c r="AH8025" s="160"/>
      <c r="AI8025" s="160"/>
      <c r="AJ8025" s="160"/>
      <c r="AK8025" s="160"/>
      <c r="AL8025" s="160"/>
      <c r="AM8025" s="160"/>
      <c r="AN8025" s="160"/>
      <c r="AO8025" s="160"/>
      <c r="AP8025" s="160"/>
      <c r="AQ8025" s="160"/>
      <c r="AR8025" s="160"/>
      <c r="AS8025" s="160"/>
      <c r="AT8025" s="160"/>
      <c r="AU8025" s="160"/>
      <c r="AV8025" s="160"/>
      <c r="AW8025" s="160"/>
      <c r="AX8025" s="160"/>
      <c r="AY8025" s="160"/>
      <c r="AZ8025" s="160"/>
      <c r="BA8025" s="160"/>
      <c r="BB8025" s="160"/>
      <c r="BC8025" s="160"/>
      <c r="BD8025" s="160"/>
      <c r="BE8025" s="160"/>
    </row>
    <row r="8026" spans="1:57" x14ac:dyDescent="0.25">
      <c r="A8026" s="100" t="s">
        <v>593</v>
      </c>
      <c r="B8026" s="76"/>
      <c r="C8026" s="77">
        <v>2.875</v>
      </c>
      <c r="D8026" s="77">
        <v>8</v>
      </c>
      <c r="E8026" s="87" t="s">
        <v>46</v>
      </c>
      <c r="J8026" s="6">
        <v>3</v>
      </c>
      <c r="K8026" s="6"/>
      <c r="L8026" s="6"/>
      <c r="M8026" s="6"/>
      <c r="N8026" s="6"/>
      <c r="O8026" s="6"/>
      <c r="P8026" s="6"/>
      <c r="Q8026" s="6"/>
      <c r="R8026" s="6"/>
      <c r="S8026" s="6"/>
      <c r="T8026" s="6"/>
      <c r="U8026" s="6"/>
      <c r="V8026" s="6"/>
      <c r="W8026" s="6"/>
      <c r="X8026" s="160"/>
      <c r="Y8026" s="160"/>
      <c r="Z8026" s="160"/>
      <c r="AA8026" s="160"/>
      <c r="AB8026" s="160"/>
      <c r="AC8026" s="160"/>
      <c r="AD8026" s="160"/>
      <c r="AE8026" s="160"/>
      <c r="AF8026" s="160"/>
      <c r="AG8026" s="160"/>
      <c r="AH8026" s="160"/>
      <c r="AI8026" s="160"/>
      <c r="AJ8026" s="160"/>
      <c r="AK8026" s="160"/>
      <c r="AL8026" s="160"/>
      <c r="AM8026" s="160"/>
      <c r="AN8026" s="160"/>
      <c r="AO8026" s="160"/>
      <c r="AP8026" s="160"/>
      <c r="AQ8026" s="160"/>
      <c r="AR8026" s="160"/>
      <c r="AS8026" s="160"/>
      <c r="AT8026" s="160"/>
      <c r="AU8026" s="160"/>
      <c r="AV8026" s="160"/>
      <c r="AW8026" s="160"/>
      <c r="AX8026" s="160"/>
      <c r="AY8026" s="160"/>
      <c r="AZ8026" s="160"/>
      <c r="BA8026" s="160"/>
      <c r="BB8026" s="160"/>
      <c r="BC8026" s="160"/>
      <c r="BD8026" s="160"/>
      <c r="BE8026" s="160"/>
    </row>
    <row r="8027" spans="1:57" x14ac:dyDescent="0.25">
      <c r="A8027" s="79"/>
      <c r="J8027" s="6">
        <v>4</v>
      </c>
      <c r="K8027" s="6"/>
      <c r="L8027" s="6"/>
      <c r="M8027" s="6"/>
      <c r="N8027" s="6"/>
      <c r="O8027" s="6"/>
      <c r="P8027" s="6"/>
      <c r="Q8027" s="6"/>
      <c r="R8027" s="6"/>
      <c r="S8027" s="6"/>
      <c r="T8027" s="6"/>
      <c r="U8027" s="6"/>
      <c r="V8027" s="6"/>
      <c r="W8027" s="6"/>
      <c r="X8027" s="160"/>
      <c r="Y8027" s="160"/>
      <c r="Z8027" s="160"/>
      <c r="AA8027" s="160"/>
      <c r="AB8027" s="160"/>
      <c r="AC8027" s="160"/>
      <c r="AD8027" s="160"/>
      <c r="AE8027" s="160"/>
      <c r="AF8027" s="160"/>
      <c r="AG8027" s="160"/>
      <c r="AH8027" s="160"/>
      <c r="AI8027" s="160"/>
      <c r="AJ8027" s="160"/>
      <c r="AK8027" s="160"/>
      <c r="AL8027" s="160"/>
      <c r="AM8027" s="160"/>
      <c r="AN8027" s="160"/>
      <c r="AO8027" s="160"/>
      <c r="AP8027" s="160"/>
      <c r="AQ8027" s="160"/>
      <c r="AR8027" s="160"/>
      <c r="AS8027" s="160"/>
      <c r="AT8027" s="160"/>
      <c r="AU8027" s="160"/>
      <c r="AV8027" s="160"/>
      <c r="AW8027" s="160"/>
      <c r="AX8027" s="160"/>
      <c r="AY8027" s="160"/>
      <c r="AZ8027" s="160"/>
      <c r="BA8027" s="160"/>
      <c r="BB8027" s="160"/>
      <c r="BC8027" s="160"/>
      <c r="BD8027" s="160"/>
      <c r="BE8027" s="160"/>
    </row>
    <row r="8028" spans="1:57" x14ac:dyDescent="0.25">
      <c r="A8028" s="79"/>
      <c r="J8028" s="6">
        <v>5</v>
      </c>
      <c r="K8028" s="6"/>
      <c r="L8028" s="6"/>
      <c r="M8028" s="6"/>
      <c r="N8028" s="6"/>
      <c r="O8028" s="6"/>
      <c r="P8028" s="6"/>
      <c r="Q8028" s="6"/>
      <c r="R8028" s="6"/>
      <c r="S8028" s="6"/>
      <c r="T8028" s="6"/>
      <c r="U8028" s="6"/>
      <c r="V8028" s="6"/>
      <c r="W8028" s="6"/>
      <c r="X8028" s="160"/>
      <c r="Y8028" s="160"/>
      <c r="Z8028" s="160"/>
      <c r="AA8028" s="160"/>
      <c r="AB8028" s="160"/>
      <c r="AC8028" s="160"/>
      <c r="AD8028" s="160"/>
      <c r="AE8028" s="160"/>
      <c r="AF8028" s="160"/>
      <c r="AG8028" s="160"/>
      <c r="AH8028" s="160"/>
      <c r="AI8028" s="160"/>
      <c r="AJ8028" s="160"/>
      <c r="AK8028" s="160"/>
      <c r="AL8028" s="160"/>
      <c r="AM8028" s="160"/>
      <c r="AN8028" s="160"/>
      <c r="AO8028" s="160"/>
      <c r="AP8028" s="160"/>
      <c r="AQ8028" s="160"/>
      <c r="AR8028" s="160"/>
      <c r="AS8028" s="160"/>
      <c r="AT8028" s="160"/>
      <c r="AU8028" s="160"/>
      <c r="AV8028" s="160"/>
      <c r="AW8028" s="160"/>
      <c r="AX8028" s="160"/>
      <c r="AY8028" s="160"/>
      <c r="AZ8028" s="160"/>
      <c r="BA8028" s="160"/>
      <c r="BB8028" s="160"/>
      <c r="BC8028" s="160"/>
      <c r="BD8028" s="160"/>
      <c r="BE8028" s="160"/>
    </row>
    <row r="8029" spans="1:57" x14ac:dyDescent="0.25">
      <c r="J8029" s="6">
        <v>6</v>
      </c>
      <c r="K8029" s="6"/>
      <c r="L8029" s="6"/>
      <c r="M8029" s="6"/>
      <c r="N8029" s="6"/>
      <c r="O8029" s="6"/>
      <c r="P8029" s="6"/>
      <c r="Q8029" s="6"/>
      <c r="R8029" s="6"/>
      <c r="S8029" s="6"/>
      <c r="T8029" s="6"/>
      <c r="U8029" s="6"/>
      <c r="V8029" s="6"/>
      <c r="W8029" s="6"/>
      <c r="X8029" s="160"/>
      <c r="Y8029" s="160"/>
      <c r="Z8029" s="160"/>
      <c r="AA8029" s="160"/>
      <c r="AB8029" s="160"/>
      <c r="AC8029" s="160"/>
      <c r="AD8029" s="160"/>
      <c r="AE8029" s="160"/>
      <c r="AF8029" s="160"/>
      <c r="AG8029" s="160"/>
      <c r="AH8029" s="160"/>
      <c r="AI8029" s="160"/>
      <c r="AJ8029" s="160"/>
      <c r="AK8029" s="160"/>
      <c r="AL8029" s="160"/>
      <c r="AM8029" s="160"/>
      <c r="AN8029" s="160"/>
      <c r="AO8029" s="160"/>
      <c r="AP8029" s="160"/>
      <c r="AQ8029" s="160"/>
      <c r="AR8029" s="160"/>
      <c r="AS8029" s="160"/>
      <c r="AT8029" s="160"/>
      <c r="AU8029" s="160"/>
      <c r="AV8029" s="160"/>
      <c r="AW8029" s="160"/>
      <c r="AX8029" s="160"/>
      <c r="AY8029" s="160"/>
      <c r="AZ8029" s="160"/>
      <c r="BA8029" s="160"/>
      <c r="BB8029" s="160"/>
      <c r="BC8029" s="160"/>
      <c r="BD8029" s="160"/>
      <c r="BE8029" s="160"/>
    </row>
    <row r="8030" spans="1:57" x14ac:dyDescent="0.25">
      <c r="A8030" s="80"/>
      <c r="J8030" s="6">
        <v>7</v>
      </c>
      <c r="K8030" s="6"/>
      <c r="L8030" s="6"/>
      <c r="M8030" s="6"/>
      <c r="N8030" s="6"/>
      <c r="O8030" s="6"/>
      <c r="P8030" s="6"/>
      <c r="Q8030" s="6"/>
      <c r="R8030" s="6"/>
      <c r="S8030" s="6"/>
      <c r="T8030" s="6"/>
      <c r="U8030" s="6"/>
      <c r="V8030" s="6"/>
      <c r="W8030" s="6"/>
      <c r="X8030" s="160"/>
      <c r="Y8030" s="160"/>
      <c r="Z8030" s="160"/>
      <c r="AA8030" s="160"/>
      <c r="AB8030" s="160"/>
      <c r="AC8030" s="160"/>
      <c r="AD8030" s="160"/>
      <c r="AE8030" s="160"/>
      <c r="AF8030" s="160"/>
      <c r="AG8030" s="160"/>
      <c r="AH8030" s="160"/>
      <c r="AI8030" s="160"/>
      <c r="AJ8030" s="160"/>
      <c r="AK8030" s="160"/>
      <c r="AL8030" s="160"/>
      <c r="AM8030" s="160"/>
      <c r="AN8030" s="160"/>
      <c r="AO8030" s="160"/>
      <c r="AP8030" s="160"/>
      <c r="AQ8030" s="160"/>
      <c r="AR8030" s="160"/>
      <c r="AS8030" s="160"/>
      <c r="AT8030" s="160"/>
      <c r="AU8030" s="160"/>
      <c r="AV8030" s="160"/>
      <c r="AW8030" s="160"/>
      <c r="AX8030" s="160"/>
      <c r="AY8030" s="160"/>
      <c r="AZ8030" s="160"/>
      <c r="BA8030" s="160"/>
      <c r="BB8030" s="160"/>
      <c r="BC8030" s="160"/>
      <c r="BD8030" s="160"/>
      <c r="BE8030" s="160"/>
    </row>
    <row r="8031" spans="1:57" ht="31.5" x14ac:dyDescent="0.25">
      <c r="A8031" s="64" t="s">
        <v>590</v>
      </c>
      <c r="J8031" s="6">
        <v>8</v>
      </c>
      <c r="K8031" s="6"/>
      <c r="L8031" s="6"/>
      <c r="M8031" s="6"/>
      <c r="N8031" s="6"/>
      <c r="O8031" s="6"/>
      <c r="P8031" s="6"/>
      <c r="Q8031" s="6"/>
      <c r="R8031" s="6"/>
      <c r="S8031" s="6"/>
      <c r="T8031" s="6"/>
      <c r="U8031" s="6"/>
      <c r="V8031" s="6"/>
      <c r="W8031" s="6"/>
      <c r="X8031" s="160"/>
      <c r="Y8031" s="160"/>
      <c r="Z8031" s="160"/>
      <c r="AA8031" s="160"/>
      <c r="AB8031" s="160"/>
      <c r="AC8031" s="160"/>
      <c r="AD8031" s="160"/>
      <c r="AE8031" s="160"/>
      <c r="AF8031" s="160"/>
      <c r="AG8031" s="160"/>
      <c r="AH8031" s="160"/>
      <c r="AI8031" s="160"/>
      <c r="AJ8031" s="160"/>
      <c r="AK8031" s="160"/>
      <c r="AL8031" s="160"/>
      <c r="AM8031" s="160"/>
      <c r="AN8031" s="160"/>
      <c r="AO8031" s="160"/>
      <c r="AP8031" s="160"/>
      <c r="AQ8031" s="160"/>
      <c r="AR8031" s="160"/>
      <c r="AS8031" s="160"/>
      <c r="AT8031" s="160"/>
      <c r="AU8031" s="160"/>
      <c r="AV8031" s="160"/>
      <c r="AW8031" s="160"/>
      <c r="AX8031" s="160"/>
      <c r="AY8031" s="160"/>
      <c r="AZ8031" s="160"/>
      <c r="BA8031" s="160"/>
      <c r="BB8031" s="160"/>
      <c r="BC8031" s="160"/>
      <c r="BD8031" s="160"/>
      <c r="BE8031" s="160"/>
    </row>
    <row r="8032" spans="1:57" x14ac:dyDescent="0.25">
      <c r="A8032" s="79"/>
      <c r="J8032" s="6">
        <v>9</v>
      </c>
      <c r="K8032" s="6"/>
      <c r="L8032" s="6"/>
      <c r="M8032" s="6"/>
      <c r="N8032" s="6"/>
      <c r="O8032" s="6"/>
      <c r="P8032" s="6"/>
      <c r="Q8032" s="6"/>
      <c r="R8032" s="6"/>
      <c r="S8032" s="6"/>
      <c r="T8032" s="6"/>
      <c r="U8032" s="6"/>
      <c r="V8032" s="6"/>
      <c r="W8032" s="6"/>
      <c r="X8032" s="160"/>
      <c r="Y8032" s="160"/>
      <c r="Z8032" s="160"/>
      <c r="AA8032" s="160"/>
      <c r="AB8032" s="160"/>
      <c r="AC8032" s="160"/>
      <c r="AD8032" s="160"/>
      <c r="AE8032" s="160"/>
      <c r="AF8032" s="160"/>
      <c r="AG8032" s="160"/>
      <c r="AH8032" s="160"/>
      <c r="AI8032" s="160"/>
      <c r="AJ8032" s="160"/>
      <c r="AK8032" s="160"/>
      <c r="AL8032" s="160"/>
      <c r="AM8032" s="160"/>
      <c r="AN8032" s="160"/>
      <c r="AO8032" s="160"/>
      <c r="AP8032" s="160"/>
      <c r="AQ8032" s="160"/>
      <c r="AR8032" s="160"/>
      <c r="AS8032" s="160"/>
      <c r="AT8032" s="160"/>
      <c r="AU8032" s="160"/>
      <c r="AV8032" s="160"/>
      <c r="AW8032" s="160"/>
      <c r="AX8032" s="160"/>
      <c r="AY8032" s="160"/>
      <c r="AZ8032" s="160"/>
      <c r="BA8032" s="160"/>
      <c r="BB8032" s="160"/>
      <c r="BC8032" s="160"/>
      <c r="BD8032" s="160"/>
      <c r="BE8032" s="160"/>
    </row>
    <row r="8033" spans="1:57" ht="25.5" x14ac:dyDescent="0.25">
      <c r="A8033" s="81" t="s">
        <v>595</v>
      </c>
      <c r="J8033" s="6">
        <v>10</v>
      </c>
      <c r="K8033" s="6"/>
      <c r="L8033" s="6"/>
      <c r="M8033" s="6"/>
      <c r="N8033" s="6"/>
      <c r="O8033" s="6"/>
      <c r="P8033" s="6"/>
      <c r="Q8033" s="6"/>
      <c r="R8033" s="6"/>
      <c r="S8033" s="6"/>
      <c r="T8033" s="6"/>
      <c r="U8033" s="6"/>
      <c r="V8033" s="6"/>
      <c r="W8033" s="6"/>
      <c r="X8033" s="160"/>
      <c r="Y8033" s="160"/>
      <c r="Z8033" s="160"/>
      <c r="AA8033" s="160"/>
      <c r="AB8033" s="160"/>
      <c r="AC8033" s="160"/>
      <c r="AD8033" s="160"/>
      <c r="AE8033" s="160"/>
      <c r="AF8033" s="160"/>
      <c r="AG8033" s="160"/>
      <c r="AH8033" s="160"/>
      <c r="AI8033" s="160"/>
      <c r="AJ8033" s="160"/>
      <c r="AK8033" s="160"/>
      <c r="AL8033" s="160"/>
      <c r="AM8033" s="160"/>
      <c r="AN8033" s="160"/>
      <c r="AO8033" s="160"/>
      <c r="AP8033" s="160"/>
      <c r="AQ8033" s="160"/>
      <c r="AR8033" s="160"/>
      <c r="AS8033" s="160"/>
      <c r="AT8033" s="160"/>
      <c r="AU8033" s="160"/>
      <c r="AV8033" s="160"/>
      <c r="AW8033" s="160"/>
      <c r="AX8033" s="160"/>
      <c r="AY8033" s="160"/>
      <c r="AZ8033" s="160"/>
      <c r="BA8033" s="160"/>
      <c r="BB8033" s="160"/>
      <c r="BC8033" s="160"/>
      <c r="BD8033" s="160"/>
      <c r="BE8033" s="160"/>
    </row>
    <row r="8034" spans="1:57" x14ac:dyDescent="0.25">
      <c r="A8034" s="81"/>
      <c r="J8034" s="6">
        <v>11</v>
      </c>
      <c r="K8034" s="6"/>
      <c r="L8034" s="6"/>
      <c r="M8034" s="6"/>
      <c r="N8034" s="6"/>
      <c r="O8034" s="6"/>
      <c r="P8034" s="6"/>
      <c r="Q8034" s="6"/>
      <c r="R8034" s="6"/>
      <c r="S8034" s="6"/>
      <c r="T8034" s="6"/>
      <c r="U8034" s="6"/>
      <c r="V8034" s="6"/>
      <c r="W8034" s="6"/>
    </row>
    <row r="8035" spans="1:57" x14ac:dyDescent="0.25">
      <c r="A8035" s="65"/>
      <c r="J8035" s="6">
        <v>12</v>
      </c>
      <c r="K8035" s="6"/>
      <c r="L8035" s="6"/>
      <c r="M8035" s="6"/>
      <c r="N8035" s="6"/>
      <c r="O8035" s="6"/>
      <c r="P8035" s="6"/>
      <c r="Q8035" s="6"/>
      <c r="R8035" s="6"/>
      <c r="S8035" s="6"/>
      <c r="T8035" s="6"/>
      <c r="U8035" s="6"/>
      <c r="V8035" s="6"/>
      <c r="W8035" s="6"/>
    </row>
    <row r="8036" spans="1:57" x14ac:dyDescent="0.25">
      <c r="A8036" s="65"/>
      <c r="J8036" s="6">
        <v>13</v>
      </c>
      <c r="K8036" s="6"/>
      <c r="L8036" s="6"/>
      <c r="M8036" s="6"/>
      <c r="N8036" s="6"/>
      <c r="O8036" s="6"/>
      <c r="P8036" s="6"/>
      <c r="Q8036" s="6"/>
      <c r="R8036" s="6"/>
      <c r="S8036" s="6"/>
      <c r="T8036" s="6"/>
      <c r="U8036" s="6"/>
      <c r="V8036" s="6"/>
      <c r="W8036" s="6"/>
      <c r="AL8036" s="221"/>
      <c r="AM8036" s="221"/>
      <c r="AN8036" s="221"/>
      <c r="AO8036" s="221"/>
    </row>
    <row r="8037" spans="1:57" ht="15.75" x14ac:dyDescent="0.25">
      <c r="A8037" s="79"/>
      <c r="J8037" s="6">
        <v>14</v>
      </c>
      <c r="K8037" s="6"/>
      <c r="L8037" s="6"/>
      <c r="M8037" s="6"/>
      <c r="N8037" s="6"/>
      <c r="O8037" s="6"/>
      <c r="P8037" s="6"/>
      <c r="Q8037" s="6"/>
      <c r="R8037" s="6"/>
      <c r="S8037" s="6"/>
      <c r="T8037" s="6"/>
      <c r="U8037" s="6"/>
      <c r="V8037" s="6"/>
      <c r="W8037" s="6"/>
      <c r="AL8037" s="166"/>
      <c r="AM8037" s="166"/>
    </row>
    <row r="8038" spans="1:57" ht="15.75" x14ac:dyDescent="0.25">
      <c r="A8038" s="79"/>
      <c r="J8038" s="6">
        <v>15</v>
      </c>
      <c r="K8038" s="6"/>
      <c r="L8038" s="6"/>
      <c r="M8038" s="6"/>
      <c r="N8038" s="6"/>
      <c r="O8038" s="6"/>
      <c r="P8038" s="6"/>
      <c r="Q8038" s="6"/>
      <c r="R8038" s="6"/>
      <c r="S8038" s="6"/>
      <c r="T8038" s="6"/>
      <c r="U8038" s="6"/>
      <c r="V8038" s="6"/>
      <c r="W8038" s="6"/>
      <c r="AL8038" s="166"/>
      <c r="AM8038" s="166"/>
    </row>
    <row r="8039" spans="1:57" ht="15.75" x14ac:dyDescent="0.25">
      <c r="J8039" s="6">
        <v>16</v>
      </c>
      <c r="K8039" s="6"/>
      <c r="L8039" s="6"/>
      <c r="M8039" s="6"/>
      <c r="N8039" s="6"/>
      <c r="O8039" s="6"/>
      <c r="P8039" s="6"/>
      <c r="Q8039" s="6"/>
      <c r="R8039" s="6"/>
      <c r="S8039" s="6"/>
      <c r="T8039" s="6"/>
      <c r="U8039" s="6"/>
      <c r="V8039" s="6"/>
      <c r="W8039" s="6"/>
      <c r="AL8039" s="166"/>
      <c r="AM8039" s="166"/>
      <c r="AN8039" s="166"/>
      <c r="AO8039" s="166"/>
    </row>
    <row r="8040" spans="1:57" ht="15.75" x14ac:dyDescent="0.25">
      <c r="A8040" s="80"/>
      <c r="J8040" s="6">
        <v>17</v>
      </c>
      <c r="K8040" s="6"/>
      <c r="L8040" s="6"/>
      <c r="M8040" s="6"/>
      <c r="N8040" s="6"/>
      <c r="O8040" s="6"/>
      <c r="P8040" s="6"/>
      <c r="Q8040" s="6"/>
      <c r="R8040" s="6"/>
      <c r="S8040" s="6"/>
      <c r="T8040" s="6"/>
      <c r="U8040" s="6"/>
      <c r="V8040" s="6"/>
      <c r="W8040" s="6"/>
      <c r="AL8040" s="166"/>
      <c r="AM8040" s="166"/>
      <c r="AN8040" s="166"/>
      <c r="AO8040" s="166"/>
    </row>
    <row r="8041" spans="1:57" ht="31.5" x14ac:dyDescent="0.25">
      <c r="A8041" s="64" t="s">
        <v>590</v>
      </c>
      <c r="J8041" s="6">
        <v>18</v>
      </c>
      <c r="K8041" s="6"/>
      <c r="L8041" s="6"/>
      <c r="M8041" s="6"/>
      <c r="N8041" s="6"/>
      <c r="O8041" s="6"/>
      <c r="P8041" s="6"/>
      <c r="Q8041" s="6"/>
      <c r="R8041" s="6"/>
      <c r="S8041" s="6"/>
      <c r="T8041" s="6"/>
      <c r="U8041" s="6"/>
      <c r="V8041" s="6"/>
      <c r="W8041" s="6"/>
      <c r="AL8041" s="166"/>
      <c r="AM8041" s="166"/>
      <c r="AN8041" s="166"/>
      <c r="AO8041" s="166"/>
    </row>
    <row r="8042" spans="1:57" ht="15.75" x14ac:dyDescent="0.25">
      <c r="A8042" s="79"/>
      <c r="J8042" s="6">
        <v>19</v>
      </c>
      <c r="K8042" s="6"/>
      <c r="L8042" s="6"/>
      <c r="M8042" s="6"/>
      <c r="N8042" s="6"/>
      <c r="O8042" s="6"/>
      <c r="P8042" s="6"/>
      <c r="Q8042" s="6"/>
      <c r="R8042" s="6"/>
      <c r="S8042" s="6"/>
      <c r="T8042" s="6"/>
      <c r="U8042" s="6"/>
      <c r="V8042" s="6"/>
      <c r="W8042" s="6"/>
      <c r="AL8042" s="166"/>
      <c r="AM8042" s="166"/>
      <c r="AN8042" s="166"/>
      <c r="AO8042" s="166"/>
    </row>
    <row r="8043" spans="1:57" ht="25.5" x14ac:dyDescent="0.25">
      <c r="A8043" s="81" t="s">
        <v>595</v>
      </c>
      <c r="J8043" s="6">
        <v>20</v>
      </c>
      <c r="K8043" s="6"/>
      <c r="L8043" s="6"/>
      <c r="M8043" s="6"/>
      <c r="N8043" s="6"/>
      <c r="O8043" s="6"/>
      <c r="P8043" s="6"/>
      <c r="Q8043" s="6"/>
      <c r="R8043" s="6"/>
      <c r="S8043" s="6"/>
      <c r="T8043" s="6"/>
      <c r="U8043" s="6"/>
      <c r="V8043" s="6"/>
      <c r="W8043" s="6"/>
      <c r="AL8043" s="114"/>
      <c r="AM8043" s="114"/>
      <c r="AN8043" s="114"/>
      <c r="AO8043" s="114"/>
    </row>
    <row r="8044" spans="1:57" ht="15.75" x14ac:dyDescent="0.25">
      <c r="A8044" s="81"/>
      <c r="J8044" s="6">
        <v>21</v>
      </c>
      <c r="K8044" s="6"/>
      <c r="L8044" s="6"/>
      <c r="M8044" s="6"/>
      <c r="N8044" s="6"/>
      <c r="O8044" s="6"/>
      <c r="P8044" s="6"/>
      <c r="Q8044" s="6"/>
      <c r="R8044" s="6"/>
      <c r="S8044" s="6"/>
      <c r="T8044" s="6"/>
      <c r="U8044" s="6"/>
      <c r="V8044" s="6"/>
      <c r="W8044" s="6"/>
      <c r="AL8044" s="162"/>
      <c r="AM8044" s="162"/>
      <c r="AN8044" s="162"/>
      <c r="AO8044" s="166"/>
    </row>
    <row r="8045" spans="1:57" ht="89.25" x14ac:dyDescent="0.25">
      <c r="A8045" s="81" t="s">
        <v>900</v>
      </c>
      <c r="J8045" s="6">
        <v>22</v>
      </c>
      <c r="K8045" s="6"/>
      <c r="L8045" s="6"/>
      <c r="M8045" s="6"/>
      <c r="N8045" s="6"/>
      <c r="O8045" s="6"/>
      <c r="P8045" s="6"/>
      <c r="Q8045" s="6"/>
      <c r="R8045" s="6"/>
      <c r="S8045" s="6"/>
      <c r="T8045" s="6"/>
      <c r="U8045" s="6"/>
      <c r="V8045" s="6"/>
      <c r="W8045" s="6"/>
      <c r="AL8045" s="162"/>
      <c r="AM8045" s="162"/>
      <c r="AN8045" s="162"/>
      <c r="AO8045" s="166"/>
    </row>
    <row r="8046" spans="1:57" ht="15.75" x14ac:dyDescent="0.25">
      <c r="A8046" s="65"/>
      <c r="J8046" s="6">
        <v>23</v>
      </c>
      <c r="K8046" s="6"/>
      <c r="L8046" s="6"/>
      <c r="M8046" s="6"/>
      <c r="N8046" s="6"/>
      <c r="O8046" s="6"/>
      <c r="P8046" s="6"/>
      <c r="Q8046" s="6"/>
      <c r="R8046" s="6"/>
      <c r="S8046" s="6"/>
      <c r="T8046" s="6"/>
      <c r="U8046" s="6"/>
      <c r="V8046" s="6"/>
      <c r="W8046" s="6"/>
      <c r="AL8046" s="162"/>
      <c r="AM8046" s="162"/>
      <c r="AN8046" s="162"/>
      <c r="AO8046" s="166"/>
    </row>
    <row r="8047" spans="1:57" ht="15.75" x14ac:dyDescent="0.25">
      <c r="A8047" s="65"/>
      <c r="J8047" s="6">
        <v>24</v>
      </c>
      <c r="K8047" s="6"/>
      <c r="L8047" s="6"/>
      <c r="M8047" s="6"/>
      <c r="N8047" s="6"/>
      <c r="O8047" s="6"/>
      <c r="P8047" s="6"/>
      <c r="Q8047" s="6"/>
      <c r="R8047" s="6"/>
      <c r="S8047" s="6"/>
      <c r="T8047" s="6"/>
      <c r="U8047" s="6"/>
      <c r="V8047" s="6"/>
      <c r="W8047" s="6"/>
      <c r="AL8047" s="163"/>
      <c r="AM8047" s="163"/>
      <c r="AN8047" s="163"/>
      <c r="AO8047" s="166"/>
    </row>
    <row r="8048" spans="1:57" ht="140.25" x14ac:dyDescent="0.25">
      <c r="A8048" s="96" t="s">
        <v>624</v>
      </c>
      <c r="B8048" s="97" t="s">
        <v>625</v>
      </c>
      <c r="J8048" s="6">
        <v>25</v>
      </c>
      <c r="K8048" s="6"/>
      <c r="L8048" s="6"/>
      <c r="M8048" s="6"/>
      <c r="N8048" s="6"/>
      <c r="O8048" s="6"/>
      <c r="P8048" s="6"/>
      <c r="Q8048" s="6"/>
      <c r="R8048" s="6"/>
      <c r="S8048" s="6"/>
      <c r="T8048" s="6"/>
      <c r="U8048" s="6"/>
      <c r="V8048" s="6"/>
      <c r="W8048" s="6"/>
      <c r="AL8048" s="164"/>
      <c r="AM8048" s="164"/>
      <c r="AN8048" s="164"/>
      <c r="AO8048" s="149"/>
    </row>
    <row r="8049" spans="1:41" ht="16.5" thickBot="1" x14ac:dyDescent="0.3">
      <c r="A8049" s="65"/>
      <c r="J8049" s="6">
        <v>26</v>
      </c>
      <c r="K8049" s="6"/>
      <c r="L8049" s="6"/>
      <c r="M8049" s="6"/>
      <c r="N8049" s="6"/>
      <c r="O8049" s="6"/>
      <c r="P8049" s="6"/>
      <c r="Q8049" s="6"/>
      <c r="R8049" s="6"/>
      <c r="S8049" s="6"/>
      <c r="T8049" s="6"/>
      <c r="U8049" s="6"/>
      <c r="V8049" s="6"/>
      <c r="W8049" s="6"/>
      <c r="AL8049" s="164"/>
      <c r="AM8049" s="164"/>
      <c r="AN8049" s="164"/>
      <c r="AO8049" s="149"/>
    </row>
    <row r="8050" spans="1:41" ht="15.75" thickBot="1" x14ac:dyDescent="0.3">
      <c r="A8050" s="88" t="s">
        <v>626</v>
      </c>
      <c r="B8050" s="89">
        <v>0.05</v>
      </c>
      <c r="J8050" s="6">
        <v>27</v>
      </c>
      <c r="K8050" s="6"/>
      <c r="L8050" s="6"/>
      <c r="M8050" s="6"/>
      <c r="N8050" s="6"/>
      <c r="O8050" s="6"/>
      <c r="P8050" s="6"/>
      <c r="Q8050" s="6"/>
      <c r="R8050" s="6"/>
      <c r="S8050" s="6"/>
      <c r="T8050" s="6"/>
      <c r="U8050" s="6"/>
      <c r="V8050" s="6"/>
      <c r="W8050" s="6"/>
    </row>
    <row r="8051" spans="1:41" ht="39" thickBot="1" x14ac:dyDescent="0.3">
      <c r="A8051" s="110" t="s">
        <v>627</v>
      </c>
      <c r="B8051" s="74">
        <v>18</v>
      </c>
      <c r="J8051" s="6">
        <v>28</v>
      </c>
      <c r="K8051" s="6"/>
      <c r="L8051" s="6"/>
      <c r="M8051" s="6"/>
      <c r="N8051" s="6"/>
      <c r="O8051" s="6"/>
      <c r="P8051" s="6"/>
      <c r="Q8051" s="6"/>
      <c r="R8051" s="6"/>
      <c r="S8051" s="6"/>
      <c r="T8051" s="6"/>
      <c r="U8051" s="6"/>
      <c r="V8051" s="6"/>
      <c r="W8051" s="6"/>
    </row>
    <row r="8052" spans="1:41" ht="39" thickBot="1" x14ac:dyDescent="0.3">
      <c r="A8052" s="110" t="s">
        <v>628</v>
      </c>
      <c r="B8052" s="74">
        <v>38.87847</v>
      </c>
      <c r="J8052" s="6">
        <v>29</v>
      </c>
      <c r="K8052" s="6"/>
      <c r="L8052" s="6"/>
      <c r="M8052" s="6"/>
      <c r="N8052" s="6"/>
      <c r="O8052" s="6"/>
      <c r="P8052" s="6"/>
      <c r="Q8052" s="6"/>
      <c r="R8052" s="6"/>
      <c r="S8052" s="6"/>
      <c r="T8052" s="6"/>
      <c r="U8052" s="6"/>
      <c r="V8052" s="6"/>
      <c r="W8052" s="6"/>
    </row>
    <row r="8053" spans="1:41" ht="64.5" thickBot="1" x14ac:dyDescent="0.3">
      <c r="A8053" s="110" t="s">
        <v>629</v>
      </c>
      <c r="B8053" s="74">
        <v>3.9969700000000001</v>
      </c>
      <c r="J8053" s="6">
        <v>30</v>
      </c>
      <c r="K8053" s="6"/>
      <c r="L8053" s="6"/>
      <c r="M8053" s="6"/>
      <c r="N8053" s="6"/>
      <c r="O8053" s="6"/>
      <c r="P8053" s="6"/>
      <c r="Q8053" s="6"/>
      <c r="R8053" s="6"/>
      <c r="S8053" s="6"/>
      <c r="T8053" s="6"/>
      <c r="U8053" s="6"/>
      <c r="V8053" s="6"/>
      <c r="W8053" s="6"/>
    </row>
    <row r="8054" spans="1:41" ht="38.25" x14ac:dyDescent="0.25">
      <c r="A8054" s="109" t="s">
        <v>630</v>
      </c>
      <c r="B8054" s="78">
        <v>8.8112999999999992</v>
      </c>
      <c r="J8054" s="6">
        <v>31</v>
      </c>
      <c r="K8054" s="6"/>
      <c r="L8054" s="6"/>
      <c r="M8054" s="6"/>
      <c r="N8054" s="6"/>
      <c r="O8054" s="6"/>
      <c r="P8054" s="6"/>
      <c r="Q8054" s="6"/>
      <c r="R8054" s="6"/>
      <c r="S8054" s="6"/>
      <c r="T8054" s="6"/>
      <c r="U8054" s="6"/>
      <c r="V8054" s="6"/>
      <c r="W8054" s="6"/>
    </row>
    <row r="8055" spans="1:41" ht="15.75" thickBot="1" x14ac:dyDescent="0.3">
      <c r="A8055" s="65"/>
      <c r="J8055" s="6">
        <v>32</v>
      </c>
      <c r="K8055" s="6"/>
      <c r="L8055" s="6"/>
      <c r="M8055" s="6"/>
      <c r="N8055" s="6"/>
      <c r="O8055" s="6"/>
      <c r="P8055" s="6"/>
      <c r="Q8055" s="6"/>
      <c r="R8055" s="6"/>
      <c r="S8055" s="6"/>
      <c r="T8055" s="6"/>
      <c r="U8055" s="6"/>
      <c r="V8055" s="6"/>
      <c r="W8055" s="6"/>
    </row>
    <row r="8056" spans="1:41" ht="15.75" customHeight="1" x14ac:dyDescent="0.25">
      <c r="A8056" s="254" t="s">
        <v>637</v>
      </c>
      <c r="B8056" s="255"/>
      <c r="C8056" s="255"/>
      <c r="D8056" s="255"/>
      <c r="E8056" s="255"/>
      <c r="J8056" s="6">
        <v>33</v>
      </c>
      <c r="K8056" s="6"/>
      <c r="L8056" s="6"/>
      <c r="M8056" s="6"/>
      <c r="N8056" s="6"/>
      <c r="O8056" s="6"/>
      <c r="P8056" s="6"/>
      <c r="Q8056" s="6"/>
      <c r="R8056" s="6"/>
      <c r="S8056" s="6"/>
      <c r="T8056" s="6"/>
      <c r="U8056" s="6"/>
      <c r="V8056" s="6"/>
      <c r="W8056" s="6"/>
    </row>
    <row r="8057" spans="1:41" ht="16.5" customHeight="1" thickBot="1" x14ac:dyDescent="0.3">
      <c r="A8057" s="256" t="s">
        <v>638</v>
      </c>
      <c r="B8057" s="257"/>
      <c r="C8057" s="257"/>
      <c r="D8057" s="257"/>
      <c r="E8057" s="257"/>
      <c r="J8057" s="6">
        <v>34</v>
      </c>
      <c r="K8057" s="6"/>
      <c r="L8057" s="6"/>
      <c r="M8057" s="6"/>
      <c r="N8057" s="6"/>
      <c r="O8057" s="6"/>
      <c r="P8057" s="6"/>
      <c r="Q8057" s="6"/>
      <c r="R8057" s="6"/>
      <c r="S8057" s="6"/>
      <c r="T8057" s="6"/>
      <c r="U8057" s="6"/>
      <c r="V8057" s="6"/>
      <c r="W8057" s="6"/>
    </row>
    <row r="8058" spans="1:41" ht="16.5" customHeight="1" thickBot="1" x14ac:dyDescent="0.3">
      <c r="A8058" s="260" t="s">
        <v>634</v>
      </c>
      <c r="B8058" s="261"/>
      <c r="C8058" s="83" t="s">
        <v>635</v>
      </c>
      <c r="D8058" s="83" t="s">
        <v>566</v>
      </c>
      <c r="E8058" s="85" t="s">
        <v>593</v>
      </c>
      <c r="J8058" s="6"/>
      <c r="K8058" s="121" t="s">
        <v>1123</v>
      </c>
      <c r="L8058" s="121" t="s">
        <v>1124</v>
      </c>
      <c r="M8058" s="121" t="str">
        <f>A8045</f>
        <v>Prueba del rango estudentizado de Tukey (HSD) para NFPCM2</v>
      </c>
      <c r="N8058" s="136"/>
      <c r="O8058" s="1"/>
      <c r="S8058" s="122" t="str">
        <f>K8058</f>
        <v>Factor</v>
      </c>
      <c r="T8058" s="122" t="str">
        <f>L8058</f>
        <v>Nivel</v>
      </c>
      <c r="U8058" s="114"/>
      <c r="V8058" s="123" t="str">
        <f>M8058</f>
        <v>Prueba del rango estudentizado de Tukey (HSD) para NFPCM2</v>
      </c>
      <c r="W8058" s="6"/>
    </row>
    <row r="8059" spans="1:41" ht="16.5" thickBot="1" x14ac:dyDescent="0.3">
      <c r="A8059" s="99"/>
      <c r="B8059" s="67" t="s">
        <v>592</v>
      </c>
      <c r="C8059" s="68">
        <v>16.625</v>
      </c>
      <c r="D8059" s="68">
        <v>8</v>
      </c>
      <c r="E8059" s="86" t="s">
        <v>8</v>
      </c>
      <c r="J8059" s="6"/>
      <c r="K8059" s="223" t="s">
        <v>1128</v>
      </c>
      <c r="L8059" s="124" t="str">
        <f>E8059</f>
        <v>Toro</v>
      </c>
      <c r="M8059" s="125">
        <f>C8059</f>
        <v>16.625</v>
      </c>
      <c r="N8059" s="125">
        <f>A8059</f>
        <v>0</v>
      </c>
      <c r="O8059" s="125" t="str">
        <f>B8059</f>
        <v>A</v>
      </c>
      <c r="S8059" s="225" t="str">
        <f>K8059</f>
        <v>Genotipo (B)</v>
      </c>
      <c r="T8059" s="133" t="str">
        <f>L8059</f>
        <v>Toro</v>
      </c>
      <c r="U8059" s="134">
        <f t="shared" ref="U8059:U8062" si="289">M8059</f>
        <v>16.625</v>
      </c>
      <c r="V8059" s="133">
        <f t="shared" ref="V8059:V8062" si="290">N8059</f>
        <v>0</v>
      </c>
      <c r="W8059" s="133" t="str">
        <f t="shared" ref="W8059:W8062" si="291">O8059</f>
        <v>A</v>
      </c>
    </row>
    <row r="8060" spans="1:41" ht="16.5" thickBot="1" x14ac:dyDescent="0.3">
      <c r="A8060" s="99"/>
      <c r="B8060" s="67" t="s">
        <v>592</v>
      </c>
      <c r="C8060" s="68"/>
      <c r="D8060" s="68"/>
      <c r="E8060" s="86"/>
      <c r="H8060" t="s">
        <v>1130</v>
      </c>
      <c r="J8060" s="6"/>
      <c r="K8060" s="224"/>
      <c r="L8060" s="124" t="str">
        <f>E8061</f>
        <v>Palomo</v>
      </c>
      <c r="M8060" s="125">
        <f>C8061</f>
        <v>16.375</v>
      </c>
      <c r="N8060" s="125">
        <f>A8061</f>
        <v>0</v>
      </c>
      <c r="O8060" s="125" t="str">
        <f>B8061</f>
        <v>A</v>
      </c>
      <c r="S8060" s="226"/>
      <c r="T8060" s="133" t="str">
        <f t="shared" ref="T8060:T8062" si="292">L8060</f>
        <v>Palomo</v>
      </c>
      <c r="U8060" s="134">
        <f t="shared" si="289"/>
        <v>16.375</v>
      </c>
      <c r="V8060" s="133">
        <f t="shared" si="290"/>
        <v>0</v>
      </c>
      <c r="W8060" s="133" t="str">
        <f t="shared" si="291"/>
        <v>A</v>
      </c>
    </row>
    <row r="8061" spans="1:41" ht="16.5" thickBot="1" x14ac:dyDescent="0.3">
      <c r="A8061" s="99"/>
      <c r="B8061" s="67" t="s">
        <v>592</v>
      </c>
      <c r="C8061" s="68">
        <v>16.375</v>
      </c>
      <c r="D8061" s="68">
        <v>8</v>
      </c>
      <c r="E8061" s="86" t="s">
        <v>7</v>
      </c>
      <c r="J8061" s="6"/>
      <c r="K8061" s="224"/>
      <c r="L8061" s="4" t="str">
        <f>E8063</f>
        <v>Pony</v>
      </c>
      <c r="M8061" s="4">
        <f>C8063</f>
        <v>13.875</v>
      </c>
      <c r="N8061" s="4" t="str">
        <f>A8063</f>
        <v>B</v>
      </c>
      <c r="O8061" s="4" t="str">
        <f>B8063</f>
        <v>A</v>
      </c>
      <c r="P8061" s="6"/>
      <c r="Q8061" s="6"/>
      <c r="R8061" s="6"/>
      <c r="S8061" s="226"/>
      <c r="T8061" s="133" t="str">
        <f t="shared" si="292"/>
        <v>Pony</v>
      </c>
      <c r="U8061" s="134">
        <f t="shared" si="289"/>
        <v>13.875</v>
      </c>
      <c r="V8061" s="133" t="str">
        <f t="shared" si="290"/>
        <v>B</v>
      </c>
      <c r="W8061" s="133" t="str">
        <f t="shared" si="291"/>
        <v>A</v>
      </c>
    </row>
    <row r="8062" spans="1:41" ht="16.5" thickBot="1" x14ac:dyDescent="0.3">
      <c r="A8062" s="99"/>
      <c r="B8062" s="67" t="s">
        <v>592</v>
      </c>
      <c r="C8062" s="68"/>
      <c r="D8062" s="68"/>
      <c r="E8062" s="86"/>
      <c r="J8062" s="6"/>
      <c r="K8062" s="224"/>
      <c r="L8062" s="4" t="str">
        <f>E8065</f>
        <v>Perseo</v>
      </c>
      <c r="M8062" s="4">
        <f>C8065</f>
        <v>6.25</v>
      </c>
      <c r="N8062" s="4" t="str">
        <f>A8065</f>
        <v>B</v>
      </c>
      <c r="O8062" s="4">
        <f>B8065</f>
        <v>0</v>
      </c>
      <c r="P8062" s="6"/>
      <c r="Q8062" s="6"/>
      <c r="R8062" s="6"/>
      <c r="S8062" s="227"/>
      <c r="T8062" s="129" t="str">
        <f t="shared" si="292"/>
        <v>Perseo</v>
      </c>
      <c r="U8062" s="135">
        <f t="shared" si="289"/>
        <v>6.25</v>
      </c>
      <c r="V8062" s="129" t="str">
        <f t="shared" si="290"/>
        <v>B</v>
      </c>
      <c r="W8062" s="129">
        <f t="shared" si="291"/>
        <v>0</v>
      </c>
    </row>
    <row r="8063" spans="1:41" ht="15.75" thickBot="1" x14ac:dyDescent="0.3">
      <c r="A8063" s="99" t="s">
        <v>593</v>
      </c>
      <c r="B8063" s="67" t="s">
        <v>592</v>
      </c>
      <c r="C8063" s="68">
        <v>13.875</v>
      </c>
      <c r="D8063" s="68">
        <v>8</v>
      </c>
      <c r="E8063" s="86" t="s">
        <v>11</v>
      </c>
      <c r="J8063" s="6">
        <v>1</v>
      </c>
      <c r="K8063" s="6"/>
      <c r="L8063" s="6"/>
      <c r="M8063" s="6"/>
      <c r="N8063" s="6"/>
      <c r="O8063" s="6"/>
      <c r="P8063" s="6"/>
      <c r="Q8063" s="6"/>
      <c r="R8063" s="6"/>
      <c r="S8063" s="6"/>
      <c r="T8063" s="6"/>
      <c r="U8063" s="6"/>
      <c r="V8063" s="6"/>
      <c r="W8063" s="6"/>
    </row>
    <row r="8064" spans="1:41" ht="15.75" thickBot="1" x14ac:dyDescent="0.3">
      <c r="A8064" s="99" t="s">
        <v>593</v>
      </c>
      <c r="B8064" s="67"/>
      <c r="C8064" s="68"/>
      <c r="D8064" s="68"/>
      <c r="E8064" s="86"/>
      <c r="J8064" s="6">
        <v>2</v>
      </c>
      <c r="K8064" s="6"/>
      <c r="L8064" s="6"/>
      <c r="M8064" s="6"/>
      <c r="N8064" s="6"/>
      <c r="O8064" s="6"/>
      <c r="P8064" s="6"/>
      <c r="Q8064" s="6"/>
      <c r="R8064" s="6"/>
      <c r="S8064" s="6"/>
      <c r="T8064" s="6"/>
      <c r="U8064" s="6"/>
      <c r="V8064" s="6"/>
      <c r="W8064" s="6"/>
    </row>
    <row r="8065" spans="1:23" x14ac:dyDescent="0.25">
      <c r="A8065" s="100" t="s">
        <v>593</v>
      </c>
      <c r="B8065" s="76"/>
      <c r="C8065" s="77">
        <v>6.25</v>
      </c>
      <c r="D8065" s="77">
        <v>8</v>
      </c>
      <c r="E8065" s="87" t="s">
        <v>46</v>
      </c>
      <c r="J8065" s="6">
        <v>3</v>
      </c>
      <c r="K8065" s="6"/>
      <c r="L8065" s="6"/>
      <c r="M8065" s="6"/>
      <c r="N8065" s="6"/>
      <c r="O8065" s="6"/>
      <c r="P8065" s="6"/>
      <c r="Q8065" s="6"/>
      <c r="R8065" s="6"/>
      <c r="S8065" s="6"/>
      <c r="T8065" s="6"/>
      <c r="U8065" s="6"/>
      <c r="V8065" s="6"/>
      <c r="W8065" s="6"/>
    </row>
    <row r="8066" spans="1:23" x14ac:dyDescent="0.25">
      <c r="A8066" s="79"/>
      <c r="J8066" s="6">
        <v>4</v>
      </c>
      <c r="K8066" s="6"/>
      <c r="L8066" s="6"/>
      <c r="M8066" s="6"/>
      <c r="N8066" s="6"/>
      <c r="O8066" s="6"/>
      <c r="P8066" s="6"/>
      <c r="Q8066" s="6"/>
      <c r="R8066" s="6"/>
      <c r="S8066" s="6"/>
      <c r="T8066" s="6"/>
      <c r="U8066" s="6"/>
      <c r="V8066" s="6"/>
      <c r="W8066" s="6"/>
    </row>
    <row r="8067" spans="1:23" x14ac:dyDescent="0.25">
      <c r="A8067" s="79"/>
      <c r="J8067" s="6">
        <v>5</v>
      </c>
      <c r="K8067" s="6"/>
      <c r="L8067" s="6"/>
      <c r="M8067" s="6"/>
      <c r="N8067" s="6"/>
      <c r="O8067" s="6"/>
      <c r="P8067" s="6"/>
      <c r="Q8067" s="6"/>
      <c r="R8067" s="6"/>
      <c r="S8067" s="6"/>
      <c r="T8067" s="6"/>
      <c r="U8067" s="6"/>
      <c r="V8067" s="6"/>
      <c r="W8067" s="6"/>
    </row>
    <row r="8068" spans="1:23" x14ac:dyDescent="0.25">
      <c r="J8068" s="6">
        <v>6</v>
      </c>
      <c r="K8068" s="6"/>
      <c r="L8068" s="6"/>
      <c r="M8068" s="6"/>
      <c r="N8068" s="6"/>
      <c r="O8068" s="6"/>
      <c r="P8068" s="6"/>
      <c r="Q8068" s="6"/>
      <c r="R8068" s="6"/>
      <c r="S8068" s="6"/>
      <c r="T8068" s="6"/>
      <c r="U8068" s="6"/>
      <c r="V8068" s="6"/>
      <c r="W8068" s="6"/>
    </row>
    <row r="8069" spans="1:23" x14ac:dyDescent="0.25">
      <c r="A8069" s="80"/>
      <c r="J8069" s="6">
        <v>7</v>
      </c>
      <c r="K8069" s="6"/>
      <c r="L8069" s="6"/>
      <c r="M8069" s="6"/>
      <c r="N8069" s="6"/>
      <c r="O8069" s="6"/>
      <c r="P8069" s="6"/>
      <c r="Q8069" s="6"/>
      <c r="R8069" s="6"/>
      <c r="S8069" s="6"/>
      <c r="T8069" s="6"/>
      <c r="U8069" s="6"/>
      <c r="V8069" s="6"/>
      <c r="W8069" s="6"/>
    </row>
    <row r="8070" spans="1:23" ht="31.5" x14ac:dyDescent="0.25">
      <c r="A8070" s="64" t="s">
        <v>590</v>
      </c>
      <c r="J8070" s="6">
        <v>8</v>
      </c>
      <c r="K8070" s="6"/>
      <c r="L8070" s="6"/>
      <c r="M8070" s="6"/>
      <c r="N8070" s="6"/>
      <c r="O8070" s="6"/>
      <c r="P8070" s="6"/>
      <c r="Q8070" s="6"/>
      <c r="R8070" s="6"/>
      <c r="S8070" s="6"/>
      <c r="T8070" s="6"/>
      <c r="U8070" s="6"/>
      <c r="V8070" s="6"/>
      <c r="W8070" s="6"/>
    </row>
    <row r="8071" spans="1:23" x14ac:dyDescent="0.25">
      <c r="A8071" s="79"/>
      <c r="J8071" s="6">
        <v>9</v>
      </c>
      <c r="K8071" s="6"/>
      <c r="L8071" s="6"/>
      <c r="M8071" s="6"/>
      <c r="N8071" s="6"/>
      <c r="O8071" s="6"/>
      <c r="P8071" s="6"/>
      <c r="Q8071" s="6"/>
      <c r="R8071" s="6"/>
      <c r="S8071" s="6"/>
      <c r="T8071" s="6"/>
      <c r="U8071" s="6"/>
      <c r="V8071" s="6"/>
      <c r="W8071" s="6"/>
    </row>
    <row r="8072" spans="1:23" ht="25.5" x14ac:dyDescent="0.25">
      <c r="A8072" s="81" t="s">
        <v>595</v>
      </c>
      <c r="J8072" s="6">
        <v>10</v>
      </c>
      <c r="K8072" s="6"/>
      <c r="L8072" s="6"/>
      <c r="M8072" s="6"/>
      <c r="N8072" s="6"/>
      <c r="O8072" s="6"/>
      <c r="P8072" s="6"/>
      <c r="Q8072" s="6"/>
      <c r="R8072" s="6"/>
      <c r="S8072" s="6"/>
      <c r="T8072" s="6"/>
      <c r="U8072" s="6"/>
      <c r="V8072" s="6"/>
      <c r="W8072" s="6"/>
    </row>
    <row r="8073" spans="1:23" x14ac:dyDescent="0.25">
      <c r="A8073" s="81"/>
      <c r="J8073" s="6">
        <v>11</v>
      </c>
      <c r="K8073" s="6"/>
      <c r="L8073" s="6"/>
      <c r="M8073" s="6"/>
      <c r="N8073" s="6"/>
      <c r="O8073" s="6"/>
      <c r="P8073" s="6"/>
      <c r="Q8073" s="6"/>
      <c r="R8073" s="6"/>
      <c r="S8073" s="6"/>
      <c r="T8073" s="6"/>
      <c r="U8073" s="6"/>
      <c r="V8073" s="6"/>
      <c r="W8073" s="6"/>
    </row>
    <row r="8074" spans="1:23" x14ac:dyDescent="0.25">
      <c r="A8074" s="65"/>
      <c r="J8074" s="6">
        <v>12</v>
      </c>
      <c r="K8074" s="6"/>
      <c r="L8074" s="6"/>
      <c r="M8074" s="6"/>
      <c r="N8074" s="6"/>
      <c r="O8074" s="6"/>
      <c r="P8074" s="6"/>
      <c r="Q8074" s="6"/>
      <c r="R8074" s="6"/>
      <c r="S8074" s="6"/>
      <c r="T8074" s="6"/>
      <c r="U8074" s="6"/>
      <c r="V8074" s="6"/>
      <c r="W8074" s="6"/>
    </row>
    <row r="8075" spans="1:23" x14ac:dyDescent="0.25">
      <c r="A8075" s="65"/>
      <c r="J8075" s="6">
        <v>13</v>
      </c>
      <c r="K8075" s="6"/>
      <c r="L8075" s="6"/>
      <c r="M8075" s="6"/>
      <c r="N8075" s="6"/>
      <c r="O8075" s="6"/>
      <c r="P8075" s="6"/>
      <c r="Q8075" s="6"/>
      <c r="R8075" s="6"/>
      <c r="S8075" s="6"/>
      <c r="T8075" s="6"/>
      <c r="U8075" s="6"/>
      <c r="V8075" s="6"/>
      <c r="W8075" s="6"/>
    </row>
    <row r="8076" spans="1:23" x14ac:dyDescent="0.25">
      <c r="A8076" s="79"/>
      <c r="J8076" s="6">
        <v>14</v>
      </c>
      <c r="K8076" s="6"/>
      <c r="L8076" s="6"/>
      <c r="M8076" s="6"/>
      <c r="N8076" s="6"/>
      <c r="O8076" s="6"/>
      <c r="P8076" s="6"/>
      <c r="Q8076" s="6"/>
      <c r="R8076" s="6"/>
      <c r="S8076" s="6"/>
      <c r="T8076" s="6"/>
      <c r="U8076" s="6"/>
      <c r="V8076" s="6"/>
      <c r="W8076" s="6"/>
    </row>
    <row r="8077" spans="1:23" x14ac:dyDescent="0.25">
      <c r="A8077" s="79"/>
      <c r="J8077" s="6">
        <v>15</v>
      </c>
      <c r="K8077" s="6"/>
      <c r="L8077" s="6"/>
      <c r="M8077" s="6"/>
      <c r="N8077" s="6"/>
      <c r="O8077" s="6"/>
      <c r="P8077" s="6"/>
      <c r="Q8077" s="6"/>
      <c r="R8077" s="6"/>
      <c r="S8077" s="6"/>
      <c r="T8077" s="6"/>
      <c r="U8077" s="6"/>
      <c r="V8077" s="6"/>
      <c r="W8077" s="6"/>
    </row>
    <row r="8078" spans="1:23" x14ac:dyDescent="0.25">
      <c r="J8078" s="6">
        <v>16</v>
      </c>
      <c r="K8078" s="6"/>
      <c r="L8078" s="6"/>
      <c r="M8078" s="6"/>
      <c r="N8078" s="6"/>
      <c r="O8078" s="6"/>
      <c r="P8078" s="6"/>
      <c r="Q8078" s="6"/>
      <c r="R8078" s="6"/>
      <c r="S8078" s="6"/>
      <c r="T8078" s="6"/>
      <c r="U8078" s="6"/>
      <c r="V8078" s="6"/>
      <c r="W8078" s="6"/>
    </row>
    <row r="8079" spans="1:23" x14ac:dyDescent="0.25">
      <c r="A8079" s="80"/>
      <c r="J8079" s="6">
        <v>17</v>
      </c>
      <c r="K8079" s="6"/>
      <c r="L8079" s="6"/>
      <c r="M8079" s="6"/>
      <c r="N8079" s="6"/>
      <c r="O8079" s="6"/>
      <c r="P8079" s="6"/>
      <c r="Q8079" s="6"/>
      <c r="R8079" s="6"/>
      <c r="S8079" s="6"/>
      <c r="T8079" s="6"/>
      <c r="U8079" s="6"/>
      <c r="V8079" s="6"/>
      <c r="W8079" s="6"/>
    </row>
    <row r="8080" spans="1:23" ht="31.5" x14ac:dyDescent="0.25">
      <c r="A8080" s="64" t="s">
        <v>590</v>
      </c>
      <c r="J8080" s="6">
        <v>18</v>
      </c>
      <c r="K8080" s="6"/>
      <c r="L8080" s="6"/>
      <c r="M8080" s="6"/>
      <c r="N8080" s="6"/>
      <c r="O8080" s="6"/>
      <c r="P8080" s="6"/>
      <c r="Q8080" s="6"/>
      <c r="R8080" s="6"/>
      <c r="S8080" s="6"/>
      <c r="T8080" s="6"/>
      <c r="U8080" s="6"/>
      <c r="V8080" s="6"/>
      <c r="W8080" s="6"/>
    </row>
    <row r="8081" spans="1:23" x14ac:dyDescent="0.25">
      <c r="A8081" s="79"/>
      <c r="J8081" s="6">
        <v>19</v>
      </c>
      <c r="K8081" s="6"/>
      <c r="L8081" s="6"/>
      <c r="M8081" s="6"/>
      <c r="N8081" s="6"/>
      <c r="O8081" s="6"/>
      <c r="P8081" s="6"/>
      <c r="Q8081" s="6"/>
      <c r="R8081" s="6"/>
      <c r="S8081" s="6"/>
      <c r="T8081" s="6"/>
      <c r="U8081" s="6"/>
      <c r="V8081" s="6"/>
      <c r="W8081" s="6"/>
    </row>
    <row r="8082" spans="1:23" ht="25.5" x14ac:dyDescent="0.25">
      <c r="A8082" s="81" t="s">
        <v>595</v>
      </c>
      <c r="J8082" s="6">
        <v>20</v>
      </c>
      <c r="K8082" s="6"/>
      <c r="L8082" s="6"/>
      <c r="M8082" s="6"/>
      <c r="N8082" s="6"/>
      <c r="O8082" s="6"/>
      <c r="P8082" s="6"/>
      <c r="Q8082" s="6"/>
      <c r="R8082" s="6"/>
      <c r="S8082" s="6"/>
      <c r="T8082" s="6"/>
      <c r="U8082" s="6"/>
      <c r="V8082" s="6"/>
      <c r="W8082" s="6"/>
    </row>
    <row r="8083" spans="1:23" x14ac:dyDescent="0.25">
      <c r="A8083" s="81"/>
      <c r="J8083" s="6">
        <v>21</v>
      </c>
      <c r="K8083" s="6"/>
      <c r="L8083" s="6"/>
      <c r="M8083" s="6"/>
      <c r="N8083" s="6"/>
      <c r="O8083" s="6"/>
      <c r="P8083" s="6"/>
      <c r="Q8083" s="6"/>
      <c r="R8083" s="6"/>
      <c r="S8083" s="6"/>
      <c r="T8083" s="6"/>
      <c r="U8083" s="6"/>
      <c r="V8083" s="6"/>
      <c r="W8083" s="6"/>
    </row>
    <row r="8084" spans="1:23" ht="89.25" x14ac:dyDescent="0.25">
      <c r="A8084" s="81" t="s">
        <v>901</v>
      </c>
      <c r="J8084" s="6">
        <v>22</v>
      </c>
      <c r="K8084" s="6"/>
      <c r="L8084" s="6"/>
      <c r="M8084" s="6"/>
      <c r="N8084" s="6"/>
      <c r="O8084" s="6"/>
      <c r="P8084" s="6"/>
      <c r="Q8084" s="6"/>
      <c r="R8084" s="6"/>
      <c r="S8084" s="6"/>
      <c r="T8084" s="6"/>
      <c r="U8084" s="6"/>
      <c r="V8084" s="6"/>
      <c r="W8084" s="6"/>
    </row>
    <row r="8085" spans="1:23" x14ac:dyDescent="0.25">
      <c r="A8085" s="65"/>
      <c r="J8085" s="6">
        <v>23</v>
      </c>
      <c r="K8085" s="6"/>
      <c r="L8085" s="6"/>
      <c r="M8085" s="6"/>
      <c r="N8085" s="6"/>
      <c r="O8085" s="6"/>
      <c r="P8085" s="6"/>
      <c r="Q8085" s="6"/>
      <c r="R8085" s="6"/>
      <c r="S8085" s="6"/>
      <c r="T8085" s="6"/>
      <c r="U8085" s="6"/>
      <c r="V8085" s="6"/>
      <c r="W8085" s="6"/>
    </row>
    <row r="8086" spans="1:23" x14ac:dyDescent="0.25">
      <c r="A8086" s="65"/>
      <c r="J8086" s="6">
        <v>24</v>
      </c>
      <c r="K8086" s="6"/>
      <c r="L8086" s="6"/>
      <c r="M8086" s="6"/>
      <c r="N8086" s="6"/>
      <c r="O8086" s="6"/>
      <c r="P8086" s="6"/>
      <c r="Q8086" s="6"/>
      <c r="R8086" s="6"/>
      <c r="S8086" s="6"/>
      <c r="T8086" s="6"/>
      <c r="U8086" s="6"/>
      <c r="V8086" s="6"/>
      <c r="W8086" s="6"/>
    </row>
    <row r="8087" spans="1:23" ht="140.25" x14ac:dyDescent="0.25">
      <c r="A8087" s="96" t="s">
        <v>624</v>
      </c>
      <c r="B8087" s="97" t="s">
        <v>625</v>
      </c>
      <c r="J8087" s="6">
        <v>25</v>
      </c>
      <c r="K8087" s="6"/>
      <c r="L8087" s="6"/>
      <c r="M8087" s="6"/>
      <c r="N8087" s="6"/>
      <c r="O8087" s="6"/>
      <c r="P8087" s="6"/>
      <c r="Q8087" s="6"/>
      <c r="R8087" s="6"/>
      <c r="S8087" s="6"/>
      <c r="T8087" s="6"/>
      <c r="U8087" s="6"/>
      <c r="V8087" s="6"/>
      <c r="W8087" s="6"/>
    </row>
    <row r="8088" spans="1:23" ht="15.75" thickBot="1" x14ac:dyDescent="0.3">
      <c r="A8088" s="65"/>
      <c r="J8088" s="6">
        <v>26</v>
      </c>
      <c r="K8088" s="6"/>
      <c r="L8088" s="6"/>
      <c r="M8088" s="6"/>
      <c r="N8088" s="6"/>
      <c r="O8088" s="6"/>
      <c r="P8088" s="6"/>
      <c r="Q8088" s="6"/>
      <c r="R8088" s="6"/>
      <c r="S8088" s="6"/>
      <c r="T8088" s="6"/>
      <c r="U8088" s="6"/>
      <c r="V8088" s="6"/>
      <c r="W8088" s="6"/>
    </row>
    <row r="8089" spans="1:23" ht="15.75" thickBot="1" x14ac:dyDescent="0.3">
      <c r="A8089" s="88" t="s">
        <v>626</v>
      </c>
      <c r="B8089" s="89">
        <v>0.05</v>
      </c>
      <c r="J8089" s="6">
        <v>27</v>
      </c>
      <c r="K8089" s="6"/>
      <c r="L8089" s="6"/>
      <c r="M8089" s="6"/>
      <c r="N8089" s="6"/>
      <c r="O8089" s="6"/>
      <c r="P8089" s="6"/>
      <c r="Q8089" s="6"/>
      <c r="R8089" s="6"/>
      <c r="S8089" s="6"/>
      <c r="T8089" s="6"/>
      <c r="U8089" s="6"/>
      <c r="V8089" s="6"/>
      <c r="W8089" s="6"/>
    </row>
    <row r="8090" spans="1:23" ht="39" thickBot="1" x14ac:dyDescent="0.3">
      <c r="A8090" s="110" t="s">
        <v>627</v>
      </c>
      <c r="B8090" s="74">
        <v>18</v>
      </c>
      <c r="J8090" s="6">
        <v>28</v>
      </c>
      <c r="K8090" s="6"/>
      <c r="L8090" s="6"/>
      <c r="M8090" s="6"/>
      <c r="N8090" s="6"/>
      <c r="O8090" s="6"/>
      <c r="P8090" s="6"/>
      <c r="Q8090" s="6"/>
      <c r="R8090" s="6"/>
      <c r="S8090" s="6"/>
      <c r="T8090" s="6"/>
      <c r="U8090" s="6"/>
      <c r="V8090" s="6"/>
      <c r="W8090" s="6"/>
    </row>
    <row r="8091" spans="1:23" ht="39" thickBot="1" x14ac:dyDescent="0.3">
      <c r="A8091" s="110" t="s">
        <v>628</v>
      </c>
      <c r="B8091" s="74">
        <v>53.239579999999997</v>
      </c>
      <c r="J8091" s="6">
        <v>29</v>
      </c>
      <c r="K8091" s="6"/>
      <c r="L8091" s="6"/>
      <c r="M8091" s="6"/>
      <c r="N8091" s="6"/>
      <c r="O8091" s="6"/>
      <c r="P8091" s="6"/>
      <c r="Q8091" s="6"/>
      <c r="R8091" s="6"/>
      <c r="S8091" s="6"/>
      <c r="T8091" s="6"/>
      <c r="U8091" s="6"/>
      <c r="V8091" s="6"/>
      <c r="W8091" s="6"/>
    </row>
    <row r="8092" spans="1:23" ht="64.5" thickBot="1" x14ac:dyDescent="0.3">
      <c r="A8092" s="110" t="s">
        <v>629</v>
      </c>
      <c r="B8092" s="74">
        <v>3.9969700000000001</v>
      </c>
      <c r="J8092" s="6">
        <v>30</v>
      </c>
      <c r="K8092" s="6"/>
      <c r="L8092" s="6"/>
      <c r="M8092" s="6"/>
      <c r="N8092" s="6"/>
      <c r="O8092" s="6"/>
      <c r="P8092" s="6"/>
      <c r="Q8092" s="6"/>
      <c r="R8092" s="6"/>
      <c r="S8092" s="6"/>
      <c r="T8092" s="6"/>
      <c r="U8092" s="6"/>
      <c r="V8092" s="6"/>
      <c r="W8092" s="6"/>
    </row>
    <row r="8093" spans="1:23" ht="38.25" x14ac:dyDescent="0.25">
      <c r="A8093" s="109" t="s">
        <v>630</v>
      </c>
      <c r="B8093" s="78">
        <v>10.311</v>
      </c>
      <c r="J8093" s="6">
        <v>31</v>
      </c>
      <c r="K8093" s="6"/>
      <c r="L8093" s="6"/>
      <c r="M8093" s="6"/>
      <c r="N8093" s="6"/>
      <c r="O8093" s="6"/>
      <c r="P8093" s="6"/>
      <c r="Q8093" s="6"/>
      <c r="R8093" s="6"/>
      <c r="S8093" s="6"/>
      <c r="T8093" s="6"/>
      <c r="U8093" s="6"/>
      <c r="V8093" s="6"/>
      <c r="W8093" s="6"/>
    </row>
    <row r="8094" spans="1:23" ht="15.75" thickBot="1" x14ac:dyDescent="0.3">
      <c r="A8094" s="65"/>
      <c r="J8094" s="6">
        <v>32</v>
      </c>
      <c r="K8094" s="6"/>
      <c r="L8094" s="6"/>
      <c r="M8094" s="6"/>
      <c r="N8094" s="6"/>
      <c r="O8094" s="6"/>
      <c r="P8094" s="6"/>
      <c r="Q8094" s="6"/>
      <c r="R8094" s="6"/>
      <c r="S8094" s="6"/>
      <c r="T8094" s="6"/>
      <c r="U8094" s="6"/>
      <c r="V8094" s="6"/>
      <c r="W8094" s="6"/>
    </row>
    <row r="8095" spans="1:23" x14ac:dyDescent="0.25">
      <c r="A8095" s="254" t="s">
        <v>637</v>
      </c>
      <c r="B8095" s="255"/>
      <c r="C8095" s="255"/>
      <c r="D8095" s="255"/>
      <c r="J8095" s="6">
        <v>33</v>
      </c>
      <c r="K8095" s="6"/>
      <c r="L8095" s="6"/>
      <c r="M8095" s="6"/>
      <c r="N8095" s="6"/>
      <c r="O8095" s="6"/>
      <c r="P8095" s="6"/>
      <c r="Q8095" s="6"/>
      <c r="R8095" s="6"/>
      <c r="S8095" s="6"/>
      <c r="T8095" s="6"/>
      <c r="U8095" s="6"/>
      <c r="V8095" s="6"/>
      <c r="W8095" s="6"/>
    </row>
    <row r="8096" spans="1:23" ht="15.75" thickBot="1" x14ac:dyDescent="0.3">
      <c r="A8096" s="256" t="s">
        <v>638</v>
      </c>
      <c r="B8096" s="257"/>
      <c r="C8096" s="257"/>
      <c r="D8096" s="257"/>
      <c r="J8096" s="6">
        <v>34</v>
      </c>
      <c r="K8096" s="6"/>
      <c r="L8096" s="6"/>
      <c r="M8096" s="6"/>
      <c r="N8096" s="6"/>
      <c r="O8096" s="6"/>
      <c r="P8096" s="6"/>
      <c r="Q8096" s="6"/>
      <c r="R8096" s="6"/>
      <c r="S8096" s="6"/>
      <c r="T8096" s="6"/>
      <c r="U8096" s="6"/>
      <c r="V8096" s="6"/>
      <c r="W8096" s="6"/>
    </row>
    <row r="8097" spans="1:23" ht="27" thickBot="1" x14ac:dyDescent="0.3">
      <c r="A8097" s="98" t="s">
        <v>634</v>
      </c>
      <c r="B8097" s="83" t="s">
        <v>635</v>
      </c>
      <c r="C8097" s="83" t="s">
        <v>566</v>
      </c>
      <c r="D8097" s="85" t="s">
        <v>593</v>
      </c>
      <c r="J8097" s="6"/>
      <c r="K8097" s="121" t="s">
        <v>1123</v>
      </c>
      <c r="L8097" s="121" t="s">
        <v>1124</v>
      </c>
      <c r="M8097" s="121" t="str">
        <f>A8084</f>
        <v>Prueba del rango estudentizado de Tukey (HSD) para NFPCM3</v>
      </c>
      <c r="N8097" s="136"/>
      <c r="O8097" s="1"/>
      <c r="S8097" s="122" t="str">
        <f>K8097</f>
        <v>Factor</v>
      </c>
      <c r="T8097" s="122" t="str">
        <f>L8097</f>
        <v>Nivel</v>
      </c>
      <c r="U8097" s="114"/>
      <c r="V8097" s="123" t="str">
        <f>M8097</f>
        <v>Prueba del rango estudentizado de Tukey (HSD) para NFPCM3</v>
      </c>
      <c r="W8097" s="6"/>
    </row>
    <row r="8098" spans="1:23" ht="16.5" thickBot="1" x14ac:dyDescent="0.3">
      <c r="A8098" s="99" t="s">
        <v>592</v>
      </c>
      <c r="B8098" s="68">
        <v>18.25</v>
      </c>
      <c r="C8098" s="68">
        <v>8</v>
      </c>
      <c r="D8098" s="86" t="s">
        <v>11</v>
      </c>
      <c r="J8098" s="6"/>
      <c r="K8098" s="223" t="s">
        <v>1128</v>
      </c>
      <c r="L8098" s="124" t="str">
        <f>D8098</f>
        <v>Pony</v>
      </c>
      <c r="M8098" s="125">
        <f>B8098</f>
        <v>18.25</v>
      </c>
      <c r="N8098" s="125" t="str">
        <f>A8098</f>
        <v>A</v>
      </c>
      <c r="O8098" s="125">
        <f>B8098</f>
        <v>18.25</v>
      </c>
      <c r="S8098" s="225" t="str">
        <f>K8098</f>
        <v>Genotipo (B)</v>
      </c>
      <c r="T8098" s="133" t="str">
        <f>L8098</f>
        <v>Pony</v>
      </c>
      <c r="U8098" s="134">
        <f t="shared" ref="U8098:U8101" si="293">M8098</f>
        <v>18.25</v>
      </c>
      <c r="V8098" s="133" t="str">
        <f t="shared" ref="V8098:V8101" si="294">N8098</f>
        <v>A</v>
      </c>
      <c r="W8098" s="133">
        <f t="shared" ref="W8098:W8101" si="295">O8098</f>
        <v>18.25</v>
      </c>
    </row>
    <row r="8099" spans="1:23" ht="16.5" thickBot="1" x14ac:dyDescent="0.3">
      <c r="A8099" s="99" t="s">
        <v>592</v>
      </c>
      <c r="B8099" s="68"/>
      <c r="C8099" s="68"/>
      <c r="D8099" s="86"/>
      <c r="H8099" t="s">
        <v>1129</v>
      </c>
      <c r="J8099" s="6"/>
      <c r="K8099" s="224"/>
      <c r="L8099" s="124" t="str">
        <f>D8100</f>
        <v>Toro</v>
      </c>
      <c r="M8099" s="125">
        <f>B8100</f>
        <v>15.125</v>
      </c>
      <c r="N8099" s="125" t="str">
        <f>A8100</f>
        <v>A</v>
      </c>
      <c r="O8099" s="125">
        <f>B8100</f>
        <v>15.125</v>
      </c>
      <c r="S8099" s="226"/>
      <c r="T8099" s="133" t="str">
        <f t="shared" ref="T8099:T8101" si="296">L8099</f>
        <v>Toro</v>
      </c>
      <c r="U8099" s="134">
        <f t="shared" si="293"/>
        <v>15.125</v>
      </c>
      <c r="V8099" s="133" t="str">
        <f t="shared" si="294"/>
        <v>A</v>
      </c>
      <c r="W8099" s="133">
        <f t="shared" si="295"/>
        <v>15.125</v>
      </c>
    </row>
    <row r="8100" spans="1:23" ht="16.5" thickBot="1" x14ac:dyDescent="0.3">
      <c r="A8100" s="99" t="s">
        <v>592</v>
      </c>
      <c r="B8100" s="68">
        <v>15.125</v>
      </c>
      <c r="C8100" s="68">
        <v>8</v>
      </c>
      <c r="D8100" s="86" t="s">
        <v>8</v>
      </c>
      <c r="J8100" s="6"/>
      <c r="K8100" s="224"/>
      <c r="L8100" s="4" t="str">
        <f>D8102</f>
        <v>Palomo</v>
      </c>
      <c r="M8100" s="4">
        <f>B8102</f>
        <v>14.25</v>
      </c>
      <c r="N8100" s="4" t="str">
        <f>A8102</f>
        <v>A</v>
      </c>
      <c r="O8100" s="4">
        <f>B8102</f>
        <v>14.25</v>
      </c>
      <c r="P8100" s="6"/>
      <c r="Q8100" s="6"/>
      <c r="R8100" s="6"/>
      <c r="S8100" s="226"/>
      <c r="T8100" s="133" t="str">
        <f t="shared" si="296"/>
        <v>Palomo</v>
      </c>
      <c r="U8100" s="134">
        <f t="shared" si="293"/>
        <v>14.25</v>
      </c>
      <c r="V8100" s="133" t="str">
        <f t="shared" si="294"/>
        <v>A</v>
      </c>
      <c r="W8100" s="133">
        <f t="shared" si="295"/>
        <v>14.25</v>
      </c>
    </row>
    <row r="8101" spans="1:23" ht="16.5" thickBot="1" x14ac:dyDescent="0.3">
      <c r="A8101" s="99" t="s">
        <v>592</v>
      </c>
      <c r="B8101" s="68"/>
      <c r="C8101" s="68"/>
      <c r="D8101" s="86"/>
      <c r="J8101" s="6"/>
      <c r="K8101" s="224"/>
      <c r="L8101" s="4" t="str">
        <f>D8104</f>
        <v>Perseo</v>
      </c>
      <c r="M8101" s="4">
        <f>B8104</f>
        <v>9.5</v>
      </c>
      <c r="N8101" s="4" t="str">
        <f>A8104</f>
        <v>A</v>
      </c>
      <c r="O8101" s="4">
        <f>B8104</f>
        <v>9.5</v>
      </c>
      <c r="P8101" s="6"/>
      <c r="Q8101" s="6"/>
      <c r="R8101" s="6"/>
      <c r="S8101" s="227"/>
      <c r="T8101" s="129" t="str">
        <f t="shared" si="296"/>
        <v>Perseo</v>
      </c>
      <c r="U8101" s="135">
        <f t="shared" si="293"/>
        <v>9.5</v>
      </c>
      <c r="V8101" s="129" t="str">
        <f t="shared" si="294"/>
        <v>A</v>
      </c>
      <c r="W8101" s="129">
        <f t="shared" si="295"/>
        <v>9.5</v>
      </c>
    </row>
    <row r="8102" spans="1:23" ht="15.75" thickBot="1" x14ac:dyDescent="0.3">
      <c r="A8102" s="99" t="s">
        <v>592</v>
      </c>
      <c r="B8102" s="68">
        <v>14.25</v>
      </c>
      <c r="C8102" s="68">
        <v>8</v>
      </c>
      <c r="D8102" s="86" t="s">
        <v>7</v>
      </c>
      <c r="J8102" s="6">
        <v>1</v>
      </c>
      <c r="K8102" s="6"/>
      <c r="L8102" s="6"/>
      <c r="M8102" s="6"/>
      <c r="N8102" s="6"/>
      <c r="O8102" s="6"/>
      <c r="P8102" s="6"/>
      <c r="Q8102" s="6"/>
      <c r="R8102" s="6"/>
      <c r="S8102" s="6"/>
      <c r="T8102" s="6"/>
      <c r="U8102" s="6"/>
      <c r="V8102" s="6"/>
      <c r="W8102" s="6"/>
    </row>
    <row r="8103" spans="1:23" ht="15.75" thickBot="1" x14ac:dyDescent="0.3">
      <c r="A8103" s="99" t="s">
        <v>592</v>
      </c>
      <c r="B8103" s="68"/>
      <c r="C8103" s="68"/>
      <c r="D8103" s="86"/>
      <c r="J8103" s="6">
        <v>2</v>
      </c>
      <c r="K8103" s="6"/>
      <c r="L8103" s="6"/>
      <c r="M8103" s="6"/>
      <c r="N8103" s="6"/>
      <c r="O8103" s="6"/>
      <c r="P8103" s="6"/>
      <c r="Q8103" s="6"/>
      <c r="R8103" s="6"/>
      <c r="S8103" s="6"/>
      <c r="T8103" s="6"/>
      <c r="U8103" s="6"/>
      <c r="V8103" s="6"/>
      <c r="W8103" s="6"/>
    </row>
    <row r="8104" spans="1:23" x14ac:dyDescent="0.25">
      <c r="A8104" s="100" t="s">
        <v>592</v>
      </c>
      <c r="B8104" s="77">
        <v>9.5</v>
      </c>
      <c r="C8104" s="77">
        <v>8</v>
      </c>
      <c r="D8104" s="87" t="s">
        <v>46</v>
      </c>
      <c r="J8104" s="6">
        <v>3</v>
      </c>
      <c r="K8104" s="6"/>
      <c r="L8104" s="6"/>
      <c r="M8104" s="6"/>
      <c r="N8104" s="6"/>
      <c r="O8104" s="6"/>
      <c r="P8104" s="6"/>
      <c r="Q8104" s="6"/>
      <c r="R8104" s="6"/>
      <c r="S8104" s="6"/>
      <c r="T8104" s="6"/>
      <c r="U8104" s="6"/>
      <c r="V8104" s="6"/>
      <c r="W8104" s="6"/>
    </row>
    <row r="8105" spans="1:23" x14ac:dyDescent="0.25">
      <c r="A8105" s="79"/>
      <c r="J8105" s="6">
        <v>4</v>
      </c>
      <c r="K8105" s="6"/>
      <c r="L8105" s="6"/>
      <c r="M8105" s="6"/>
      <c r="N8105" s="6"/>
      <c r="O8105" s="6"/>
      <c r="P8105" s="6"/>
      <c r="Q8105" s="6"/>
      <c r="R8105" s="6"/>
      <c r="S8105" s="6"/>
      <c r="T8105" s="6"/>
      <c r="U8105" s="6"/>
      <c r="V8105" s="6"/>
      <c r="W8105" s="6"/>
    </row>
    <row r="8106" spans="1:23" x14ac:dyDescent="0.25">
      <c r="A8106" s="79"/>
      <c r="J8106" s="6">
        <v>5</v>
      </c>
      <c r="K8106" s="6"/>
      <c r="L8106" s="6"/>
      <c r="M8106" s="6"/>
      <c r="N8106" s="6"/>
      <c r="O8106" s="6"/>
      <c r="P8106" s="6"/>
      <c r="Q8106" s="6"/>
      <c r="R8106" s="6"/>
      <c r="S8106" s="6"/>
      <c r="T8106" s="6"/>
      <c r="U8106" s="6"/>
      <c r="V8106" s="6"/>
      <c r="W8106" s="6"/>
    </row>
    <row r="8107" spans="1:23" x14ac:dyDescent="0.25">
      <c r="J8107" s="6">
        <v>6</v>
      </c>
      <c r="K8107" s="6"/>
      <c r="L8107" s="6"/>
      <c r="M8107" s="6"/>
      <c r="N8107" s="6"/>
      <c r="O8107" s="6"/>
      <c r="P8107" s="6"/>
      <c r="Q8107" s="6"/>
      <c r="R8107" s="6"/>
      <c r="S8107" s="6"/>
      <c r="T8107" s="6"/>
      <c r="U8107" s="6"/>
      <c r="V8107" s="6"/>
      <c r="W8107" s="6"/>
    </row>
    <row r="8108" spans="1:23" x14ac:dyDescent="0.25">
      <c r="A8108" s="80"/>
      <c r="J8108" s="6">
        <v>7</v>
      </c>
      <c r="K8108" s="6"/>
      <c r="L8108" s="6"/>
      <c r="M8108" s="6"/>
      <c r="N8108" s="6"/>
      <c r="O8108" s="6"/>
      <c r="P8108" s="6"/>
      <c r="Q8108" s="6"/>
      <c r="R8108" s="6"/>
      <c r="S8108" s="6"/>
      <c r="T8108" s="6"/>
      <c r="U8108" s="6"/>
      <c r="V8108" s="6"/>
      <c r="W8108" s="6"/>
    </row>
    <row r="8109" spans="1:23" ht="31.5" x14ac:dyDescent="0.25">
      <c r="A8109" s="64" t="s">
        <v>590</v>
      </c>
      <c r="J8109" s="6">
        <v>8</v>
      </c>
      <c r="K8109" s="6"/>
      <c r="L8109" s="6"/>
      <c r="M8109" s="6"/>
      <c r="N8109" s="6"/>
      <c r="O8109" s="6"/>
      <c r="P8109" s="6"/>
      <c r="Q8109" s="6"/>
      <c r="R8109" s="6"/>
      <c r="S8109" s="6"/>
      <c r="T8109" s="6"/>
      <c r="U8109" s="6"/>
      <c r="V8109" s="6"/>
      <c r="W8109" s="6"/>
    </row>
    <row r="8110" spans="1:23" x14ac:dyDescent="0.25">
      <c r="A8110" s="79"/>
      <c r="J8110" s="6">
        <v>9</v>
      </c>
      <c r="K8110" s="6"/>
      <c r="L8110" s="6"/>
      <c r="M8110" s="6"/>
      <c r="N8110" s="6"/>
      <c r="O8110" s="6"/>
      <c r="P8110" s="6"/>
      <c r="Q8110" s="6"/>
      <c r="R8110" s="6"/>
      <c r="S8110" s="6"/>
      <c r="T8110" s="6"/>
      <c r="U8110" s="6"/>
      <c r="V8110" s="6"/>
      <c r="W8110" s="6"/>
    </row>
    <row r="8111" spans="1:23" ht="25.5" x14ac:dyDescent="0.25">
      <c r="A8111" s="81" t="s">
        <v>595</v>
      </c>
      <c r="J8111" s="6">
        <v>10</v>
      </c>
      <c r="K8111" s="6"/>
      <c r="L8111" s="6"/>
      <c r="M8111" s="6"/>
      <c r="N8111" s="6"/>
      <c r="O8111" s="6"/>
      <c r="P8111" s="6"/>
      <c r="Q8111" s="6"/>
      <c r="R8111" s="6"/>
      <c r="S8111" s="6"/>
      <c r="T8111" s="6"/>
      <c r="U8111" s="6"/>
      <c r="V8111" s="6"/>
      <c r="W8111" s="6"/>
    </row>
    <row r="8112" spans="1:23" x14ac:dyDescent="0.25">
      <c r="A8112" s="81"/>
      <c r="J8112" s="6">
        <v>11</v>
      </c>
      <c r="K8112" s="6"/>
      <c r="L8112" s="6"/>
      <c r="M8112" s="6"/>
      <c r="N8112" s="6"/>
      <c r="O8112" s="6"/>
      <c r="P8112" s="6"/>
      <c r="Q8112" s="6"/>
      <c r="R8112" s="6"/>
      <c r="S8112" s="6"/>
      <c r="T8112" s="6"/>
      <c r="U8112" s="6"/>
      <c r="V8112" s="6"/>
      <c r="W8112" s="6"/>
    </row>
    <row r="8113" spans="1:23" x14ac:dyDescent="0.25">
      <c r="A8113" s="65"/>
      <c r="J8113" s="6">
        <v>12</v>
      </c>
      <c r="K8113" s="6"/>
      <c r="L8113" s="6"/>
      <c r="M8113" s="6"/>
      <c r="N8113" s="6"/>
      <c r="O8113" s="6"/>
      <c r="P8113" s="6"/>
      <c r="Q8113" s="6"/>
      <c r="R8113" s="6"/>
      <c r="S8113" s="6"/>
      <c r="T8113" s="6"/>
      <c r="U8113" s="6"/>
      <c r="V8113" s="6"/>
      <c r="W8113" s="6"/>
    </row>
    <row r="8114" spans="1:23" x14ac:dyDescent="0.25">
      <c r="A8114" s="65"/>
      <c r="J8114" s="6">
        <v>13</v>
      </c>
      <c r="K8114" s="6"/>
      <c r="L8114" s="6"/>
      <c r="M8114" s="6"/>
      <c r="N8114" s="6"/>
      <c r="O8114" s="6"/>
      <c r="P8114" s="6"/>
      <c r="Q8114" s="6"/>
      <c r="R8114" s="6"/>
      <c r="S8114" s="6"/>
      <c r="T8114" s="6"/>
      <c r="U8114" s="6"/>
      <c r="V8114" s="6"/>
      <c r="W8114" s="6"/>
    </row>
    <row r="8115" spans="1:23" x14ac:dyDescent="0.25">
      <c r="A8115" s="79"/>
      <c r="J8115" s="6">
        <v>14</v>
      </c>
      <c r="K8115" s="6"/>
      <c r="L8115" s="6"/>
      <c r="M8115" s="6"/>
      <c r="N8115" s="6"/>
      <c r="O8115" s="6"/>
      <c r="P8115" s="6"/>
      <c r="Q8115" s="6"/>
      <c r="R8115" s="6"/>
      <c r="S8115" s="6"/>
      <c r="T8115" s="6"/>
      <c r="U8115" s="6"/>
      <c r="V8115" s="6"/>
      <c r="W8115" s="6"/>
    </row>
    <row r="8116" spans="1:23" x14ac:dyDescent="0.25">
      <c r="A8116" s="79"/>
      <c r="J8116" s="6">
        <v>15</v>
      </c>
      <c r="K8116" s="6"/>
      <c r="L8116" s="6"/>
      <c r="M8116" s="6"/>
      <c r="N8116" s="6"/>
      <c r="O8116" s="6"/>
      <c r="P8116" s="6"/>
      <c r="Q8116" s="6"/>
      <c r="R8116" s="6"/>
      <c r="S8116" s="6"/>
      <c r="T8116" s="6"/>
      <c r="U8116" s="6"/>
      <c r="V8116" s="6"/>
      <c r="W8116" s="6"/>
    </row>
    <row r="8117" spans="1:23" x14ac:dyDescent="0.25">
      <c r="J8117" s="6">
        <v>16</v>
      </c>
      <c r="K8117" s="6"/>
      <c r="L8117" s="6"/>
      <c r="M8117" s="6"/>
      <c r="N8117" s="6"/>
      <c r="O8117" s="6"/>
      <c r="P8117" s="6"/>
      <c r="Q8117" s="6"/>
      <c r="R8117" s="6"/>
      <c r="S8117" s="6"/>
      <c r="T8117" s="6"/>
      <c r="U8117" s="6"/>
      <c r="V8117" s="6"/>
      <c r="W8117" s="6"/>
    </row>
    <row r="8118" spans="1:23" x14ac:dyDescent="0.25">
      <c r="A8118" s="80"/>
      <c r="J8118" s="6">
        <v>17</v>
      </c>
      <c r="K8118" s="6"/>
      <c r="L8118" s="6"/>
      <c r="M8118" s="6"/>
      <c r="N8118" s="6"/>
      <c r="O8118" s="6"/>
      <c r="P8118" s="6"/>
      <c r="Q8118" s="6"/>
      <c r="R8118" s="6"/>
      <c r="S8118" s="6"/>
      <c r="T8118" s="6"/>
      <c r="U8118" s="6"/>
      <c r="V8118" s="6"/>
      <c r="W8118" s="6"/>
    </row>
    <row r="8119" spans="1:23" ht="31.5" x14ac:dyDescent="0.25">
      <c r="A8119" s="64" t="s">
        <v>590</v>
      </c>
      <c r="J8119" s="6">
        <v>18</v>
      </c>
      <c r="K8119" s="6"/>
      <c r="L8119" s="6"/>
      <c r="M8119" s="6"/>
      <c r="N8119" s="6"/>
      <c r="O8119" s="6"/>
      <c r="P8119" s="6"/>
      <c r="Q8119" s="6"/>
      <c r="R8119" s="6"/>
      <c r="S8119" s="6"/>
      <c r="T8119" s="6"/>
      <c r="U8119" s="6"/>
      <c r="V8119" s="6"/>
      <c r="W8119" s="6"/>
    </row>
    <row r="8120" spans="1:23" x14ac:dyDescent="0.25">
      <c r="A8120" s="79"/>
      <c r="J8120" s="6">
        <v>19</v>
      </c>
      <c r="K8120" s="6"/>
      <c r="L8120" s="6"/>
      <c r="M8120" s="6"/>
      <c r="N8120" s="6"/>
      <c r="O8120" s="6"/>
      <c r="P8120" s="6"/>
      <c r="Q8120" s="6"/>
      <c r="R8120" s="6"/>
      <c r="S8120" s="6"/>
      <c r="T8120" s="6"/>
      <c r="U8120" s="6"/>
      <c r="V8120" s="6"/>
      <c r="W8120" s="6"/>
    </row>
    <row r="8121" spans="1:23" ht="25.5" x14ac:dyDescent="0.25">
      <c r="A8121" s="81" t="s">
        <v>595</v>
      </c>
      <c r="J8121" s="6">
        <v>20</v>
      </c>
      <c r="K8121" s="6"/>
      <c r="L8121" s="6"/>
      <c r="M8121" s="6"/>
      <c r="N8121" s="6"/>
      <c r="O8121" s="6"/>
      <c r="P8121" s="6"/>
      <c r="Q8121" s="6"/>
      <c r="R8121" s="6"/>
      <c r="S8121" s="6"/>
      <c r="T8121" s="6"/>
      <c r="U8121" s="6"/>
      <c r="V8121" s="6"/>
      <c r="W8121" s="6"/>
    </row>
    <row r="8122" spans="1:23" x14ac:dyDescent="0.25">
      <c r="A8122" s="81"/>
      <c r="J8122" s="6">
        <v>21</v>
      </c>
      <c r="K8122" s="6"/>
      <c r="L8122" s="6"/>
      <c r="M8122" s="6"/>
      <c r="N8122" s="6"/>
      <c r="O8122" s="6"/>
      <c r="P8122" s="6"/>
      <c r="Q8122" s="6"/>
      <c r="R8122" s="6"/>
      <c r="S8122" s="6"/>
      <c r="T8122" s="6"/>
      <c r="U8122" s="6"/>
      <c r="V8122" s="6"/>
      <c r="W8122" s="6"/>
    </row>
    <row r="8123" spans="1:23" ht="89.25" x14ac:dyDescent="0.25">
      <c r="A8123" s="81" t="s">
        <v>902</v>
      </c>
      <c r="J8123" s="6">
        <v>22</v>
      </c>
      <c r="K8123" s="6"/>
      <c r="L8123" s="6"/>
      <c r="M8123" s="6"/>
      <c r="N8123" s="6"/>
      <c r="O8123" s="6"/>
      <c r="P8123" s="6"/>
      <c r="Q8123" s="6"/>
      <c r="R8123" s="6"/>
      <c r="S8123" s="6"/>
      <c r="T8123" s="6"/>
      <c r="U8123" s="6"/>
      <c r="V8123" s="6"/>
      <c r="W8123" s="6"/>
    </row>
    <row r="8124" spans="1:23" x14ac:dyDescent="0.25">
      <c r="A8124" s="65"/>
      <c r="J8124" s="6">
        <v>23</v>
      </c>
      <c r="K8124" s="6"/>
      <c r="L8124" s="6"/>
      <c r="M8124" s="6"/>
      <c r="N8124" s="6"/>
      <c r="O8124" s="6"/>
      <c r="P8124" s="6"/>
      <c r="Q8124" s="6"/>
      <c r="R8124" s="6"/>
      <c r="S8124" s="6"/>
      <c r="T8124" s="6"/>
      <c r="U8124" s="6"/>
      <c r="V8124" s="6"/>
      <c r="W8124" s="6"/>
    </row>
    <row r="8125" spans="1:23" x14ac:dyDescent="0.25">
      <c r="A8125" s="65"/>
      <c r="J8125" s="6">
        <v>24</v>
      </c>
      <c r="K8125" s="6"/>
      <c r="L8125" s="6"/>
      <c r="M8125" s="6"/>
      <c r="N8125" s="6"/>
      <c r="O8125" s="6"/>
      <c r="P8125" s="6"/>
      <c r="Q8125" s="6"/>
      <c r="R8125" s="6"/>
      <c r="S8125" s="6"/>
      <c r="T8125" s="6"/>
      <c r="U8125" s="6"/>
      <c r="V8125" s="6"/>
      <c r="W8125" s="6"/>
    </row>
    <row r="8126" spans="1:23" ht="140.25" x14ac:dyDescent="0.25">
      <c r="A8126" s="96" t="s">
        <v>624</v>
      </c>
      <c r="B8126" s="97" t="s">
        <v>625</v>
      </c>
      <c r="J8126" s="6">
        <v>25</v>
      </c>
      <c r="K8126" s="6"/>
      <c r="L8126" s="6"/>
      <c r="M8126" s="6"/>
      <c r="N8126" s="6"/>
      <c r="O8126" s="6"/>
      <c r="P8126" s="6"/>
      <c r="Q8126" s="6"/>
      <c r="R8126" s="6"/>
      <c r="S8126" s="6"/>
      <c r="T8126" s="6"/>
      <c r="U8126" s="6"/>
      <c r="V8126" s="6"/>
      <c r="W8126" s="6"/>
    </row>
    <row r="8127" spans="1:23" ht="15.75" thickBot="1" x14ac:dyDescent="0.3">
      <c r="A8127" s="65"/>
      <c r="J8127" s="6">
        <v>26</v>
      </c>
      <c r="K8127" s="6"/>
      <c r="L8127" s="6"/>
      <c r="M8127" s="6"/>
      <c r="N8127" s="6"/>
      <c r="O8127" s="6"/>
      <c r="P8127" s="6"/>
      <c r="Q8127" s="6"/>
      <c r="R8127" s="6"/>
      <c r="S8127" s="6"/>
      <c r="T8127" s="6"/>
      <c r="U8127" s="6"/>
      <c r="V8127" s="6"/>
      <c r="W8127" s="6"/>
    </row>
    <row r="8128" spans="1:23" ht="15.75" thickBot="1" x14ac:dyDescent="0.3">
      <c r="A8128" s="88" t="s">
        <v>626</v>
      </c>
      <c r="B8128" s="89">
        <v>0.05</v>
      </c>
      <c r="J8128" s="6">
        <v>27</v>
      </c>
      <c r="K8128" s="6"/>
      <c r="L8128" s="6"/>
      <c r="M8128" s="6"/>
      <c r="N8128" s="6"/>
      <c r="O8128" s="6"/>
      <c r="P8128" s="6"/>
      <c r="Q8128" s="6"/>
      <c r="R8128" s="6"/>
      <c r="S8128" s="6"/>
      <c r="T8128" s="6"/>
      <c r="U8128" s="6"/>
      <c r="V8128" s="6"/>
      <c r="W8128" s="6"/>
    </row>
    <row r="8129" spans="1:23" ht="39" thickBot="1" x14ac:dyDescent="0.3">
      <c r="A8129" s="110" t="s">
        <v>627</v>
      </c>
      <c r="B8129" s="74">
        <v>18</v>
      </c>
      <c r="J8129" s="6">
        <v>28</v>
      </c>
      <c r="K8129" s="6"/>
      <c r="L8129" s="6"/>
      <c r="M8129" s="6"/>
      <c r="N8129" s="6"/>
      <c r="O8129" s="6"/>
      <c r="P8129" s="6"/>
      <c r="Q8129" s="6"/>
      <c r="R8129" s="6"/>
      <c r="S8129" s="6"/>
      <c r="T8129" s="6"/>
      <c r="U8129" s="6"/>
      <c r="V8129" s="6"/>
      <c r="W8129" s="6"/>
    </row>
    <row r="8130" spans="1:23" ht="39" thickBot="1" x14ac:dyDescent="0.3">
      <c r="A8130" s="110" t="s">
        <v>628</v>
      </c>
      <c r="B8130" s="74">
        <v>61.645829999999997</v>
      </c>
      <c r="J8130" s="6">
        <v>29</v>
      </c>
      <c r="K8130" s="6"/>
      <c r="L8130" s="6"/>
      <c r="M8130" s="6"/>
      <c r="N8130" s="6"/>
      <c r="O8130" s="6"/>
      <c r="P8130" s="6"/>
      <c r="Q8130" s="6"/>
      <c r="R8130" s="6"/>
      <c r="S8130" s="6"/>
      <c r="T8130" s="6"/>
      <c r="U8130" s="6"/>
      <c r="V8130" s="6"/>
      <c r="W8130" s="6"/>
    </row>
    <row r="8131" spans="1:23" ht="64.5" thickBot="1" x14ac:dyDescent="0.3">
      <c r="A8131" s="110" t="s">
        <v>629</v>
      </c>
      <c r="B8131" s="74">
        <v>3.9969700000000001</v>
      </c>
      <c r="J8131" s="6">
        <v>30</v>
      </c>
      <c r="K8131" s="6"/>
      <c r="L8131" s="6"/>
      <c r="M8131" s="6"/>
      <c r="N8131" s="6"/>
      <c r="O8131" s="6"/>
      <c r="P8131" s="6"/>
      <c r="Q8131" s="6"/>
      <c r="R8131" s="6"/>
      <c r="S8131" s="6"/>
      <c r="T8131" s="6"/>
      <c r="U8131" s="6"/>
      <c r="V8131" s="6"/>
      <c r="W8131" s="6"/>
    </row>
    <row r="8132" spans="1:23" ht="38.25" x14ac:dyDescent="0.25">
      <c r="A8132" s="109" t="s">
        <v>630</v>
      </c>
      <c r="B8132" s="78">
        <v>11.095000000000001</v>
      </c>
      <c r="J8132" s="6">
        <v>31</v>
      </c>
      <c r="K8132" s="6"/>
      <c r="L8132" s="6"/>
      <c r="M8132" s="6"/>
      <c r="N8132" s="6"/>
      <c r="O8132" s="6"/>
      <c r="P8132" s="6"/>
      <c r="Q8132" s="6"/>
      <c r="R8132" s="6"/>
      <c r="S8132" s="6"/>
      <c r="T8132" s="6"/>
      <c r="U8132" s="6"/>
      <c r="V8132" s="6"/>
      <c r="W8132" s="6"/>
    </row>
    <row r="8133" spans="1:23" ht="15.75" thickBot="1" x14ac:dyDescent="0.3">
      <c r="A8133" s="65"/>
      <c r="J8133" s="6">
        <v>32</v>
      </c>
      <c r="K8133" s="6"/>
      <c r="L8133" s="6"/>
      <c r="M8133" s="6"/>
      <c r="N8133" s="6"/>
      <c r="O8133" s="6"/>
      <c r="P8133" s="6"/>
      <c r="Q8133" s="6"/>
      <c r="R8133" s="6"/>
      <c r="S8133" s="6"/>
      <c r="T8133" s="6"/>
      <c r="U8133" s="6"/>
      <c r="V8133" s="6"/>
      <c r="W8133" s="6"/>
    </row>
    <row r="8134" spans="1:23" x14ac:dyDescent="0.25">
      <c r="A8134" s="254" t="s">
        <v>637</v>
      </c>
      <c r="B8134" s="255"/>
      <c r="C8134" s="255"/>
      <c r="D8134" s="255"/>
      <c r="E8134" s="255"/>
      <c r="J8134" s="6">
        <v>33</v>
      </c>
      <c r="K8134" s="6"/>
      <c r="L8134" s="6"/>
      <c r="M8134" s="6"/>
      <c r="N8134" s="6"/>
      <c r="O8134" s="6"/>
      <c r="P8134" s="6"/>
      <c r="Q8134" s="6"/>
      <c r="R8134" s="6"/>
      <c r="S8134" s="6"/>
      <c r="T8134" s="6"/>
      <c r="U8134" s="6"/>
      <c r="V8134" s="6"/>
      <c r="W8134" s="6"/>
    </row>
    <row r="8135" spans="1:23" ht="15.75" thickBot="1" x14ac:dyDescent="0.3">
      <c r="A8135" s="256" t="s">
        <v>638</v>
      </c>
      <c r="B8135" s="257"/>
      <c r="C8135" s="257"/>
      <c r="D8135" s="257"/>
      <c r="E8135" s="257"/>
      <c r="J8135" s="6">
        <v>34</v>
      </c>
      <c r="K8135" s="6"/>
      <c r="L8135" s="6"/>
      <c r="M8135" s="6"/>
      <c r="N8135" s="6"/>
      <c r="O8135" s="6"/>
      <c r="P8135" s="6"/>
      <c r="Q8135" s="6"/>
      <c r="R8135" s="6"/>
      <c r="S8135" s="6"/>
      <c r="T8135" s="6"/>
      <c r="U8135" s="6"/>
      <c r="V8135" s="6"/>
      <c r="W8135" s="6"/>
    </row>
    <row r="8136" spans="1:23" ht="16.5" thickBot="1" x14ac:dyDescent="0.3">
      <c r="A8136" s="260" t="s">
        <v>634</v>
      </c>
      <c r="B8136" s="261"/>
      <c r="C8136" s="83" t="s">
        <v>635</v>
      </c>
      <c r="D8136" s="83" t="s">
        <v>566</v>
      </c>
      <c r="E8136" s="85" t="s">
        <v>593</v>
      </c>
      <c r="J8136" s="6"/>
      <c r="K8136" s="121" t="s">
        <v>1123</v>
      </c>
      <c r="L8136" s="121" t="s">
        <v>1124</v>
      </c>
      <c r="M8136" s="121" t="str">
        <f>A8123</f>
        <v>Prueba del rango estudentizado de Tukey (HSD) para NFPCM4</v>
      </c>
      <c r="N8136" s="136"/>
      <c r="O8136" s="1"/>
      <c r="S8136" s="122" t="str">
        <f>K8136</f>
        <v>Factor</v>
      </c>
      <c r="T8136" s="122" t="str">
        <f>L8136</f>
        <v>Nivel</v>
      </c>
      <c r="U8136" s="114"/>
      <c r="V8136" s="123" t="str">
        <f>M8136</f>
        <v>Prueba del rango estudentizado de Tukey (HSD) para NFPCM4</v>
      </c>
      <c r="W8136" s="6"/>
    </row>
    <row r="8137" spans="1:23" ht="16.5" thickBot="1" x14ac:dyDescent="0.3">
      <c r="A8137" s="99"/>
      <c r="B8137" s="67" t="s">
        <v>592</v>
      </c>
      <c r="C8137" s="68">
        <v>22</v>
      </c>
      <c r="D8137" s="68">
        <v>8</v>
      </c>
      <c r="E8137" s="86" t="s">
        <v>8</v>
      </c>
      <c r="J8137" s="6"/>
      <c r="K8137" s="223" t="s">
        <v>1128</v>
      </c>
      <c r="L8137" s="124" t="str">
        <f>E8137</f>
        <v>Toro</v>
      </c>
      <c r="M8137" s="125">
        <f>C8137</f>
        <v>22</v>
      </c>
      <c r="N8137" s="125">
        <f>A8137</f>
        <v>0</v>
      </c>
      <c r="O8137" s="125" t="str">
        <f>B8137</f>
        <v>A</v>
      </c>
      <c r="S8137" s="225" t="str">
        <f>K8137</f>
        <v>Genotipo (B)</v>
      </c>
      <c r="T8137" s="133" t="str">
        <f>L8137</f>
        <v>Toro</v>
      </c>
      <c r="U8137" s="134">
        <f t="shared" ref="U8137:U8140" si="297">M8137</f>
        <v>22</v>
      </c>
      <c r="V8137" s="133">
        <f t="shared" ref="V8137:V8140" si="298">N8137</f>
        <v>0</v>
      </c>
      <c r="W8137" s="133" t="str">
        <f t="shared" ref="W8137:W8140" si="299">O8137</f>
        <v>A</v>
      </c>
    </row>
    <row r="8138" spans="1:23" ht="16.5" thickBot="1" x14ac:dyDescent="0.3">
      <c r="A8138" s="99"/>
      <c r="B8138" s="67" t="s">
        <v>592</v>
      </c>
      <c r="C8138" s="68"/>
      <c r="D8138" s="68"/>
      <c r="E8138" s="86"/>
      <c r="J8138" s="6"/>
      <c r="K8138" s="224"/>
      <c r="L8138" s="124" t="str">
        <f>E8139</f>
        <v>Pony</v>
      </c>
      <c r="M8138" s="125">
        <f>C8139</f>
        <v>20.25</v>
      </c>
      <c r="N8138" s="125" t="str">
        <f>A8139</f>
        <v>B</v>
      </c>
      <c r="O8138" s="125" t="str">
        <f>B8139</f>
        <v>A</v>
      </c>
      <c r="S8138" s="226"/>
      <c r="T8138" s="133" t="str">
        <f t="shared" ref="T8138:T8140" si="300">L8138</f>
        <v>Pony</v>
      </c>
      <c r="U8138" s="134">
        <f t="shared" si="297"/>
        <v>20.25</v>
      </c>
      <c r="V8138" s="133" t="str">
        <f t="shared" si="298"/>
        <v>B</v>
      </c>
      <c r="W8138" s="133" t="str">
        <f t="shared" si="299"/>
        <v>A</v>
      </c>
    </row>
    <row r="8139" spans="1:23" ht="16.5" thickBot="1" x14ac:dyDescent="0.3">
      <c r="A8139" s="99" t="s">
        <v>593</v>
      </c>
      <c r="B8139" s="67" t="s">
        <v>592</v>
      </c>
      <c r="C8139" s="68">
        <v>20.25</v>
      </c>
      <c r="D8139" s="68">
        <v>8</v>
      </c>
      <c r="E8139" s="86" t="s">
        <v>11</v>
      </c>
      <c r="J8139" s="6"/>
      <c r="K8139" s="224"/>
      <c r="L8139" s="4" t="str">
        <f>E8141</f>
        <v>Perseo</v>
      </c>
      <c r="M8139" s="4">
        <f>C8141</f>
        <v>14.625</v>
      </c>
      <c r="N8139" s="4" t="str">
        <f>A8141</f>
        <v>B</v>
      </c>
      <c r="O8139" s="4" t="str">
        <f>B8141</f>
        <v>A</v>
      </c>
      <c r="P8139" s="6"/>
      <c r="Q8139" s="6"/>
      <c r="R8139" s="6"/>
      <c r="S8139" s="226"/>
      <c r="T8139" s="133" t="str">
        <f t="shared" si="300"/>
        <v>Perseo</v>
      </c>
      <c r="U8139" s="134">
        <f t="shared" si="297"/>
        <v>14.625</v>
      </c>
      <c r="V8139" s="133" t="str">
        <f t="shared" si="298"/>
        <v>B</v>
      </c>
      <c r="W8139" s="133" t="str">
        <f t="shared" si="299"/>
        <v>A</v>
      </c>
    </row>
    <row r="8140" spans="1:23" ht="16.5" thickBot="1" x14ac:dyDescent="0.3">
      <c r="A8140" s="99" t="s">
        <v>593</v>
      </c>
      <c r="B8140" s="67" t="s">
        <v>592</v>
      </c>
      <c r="C8140" s="68"/>
      <c r="D8140" s="68"/>
      <c r="E8140" s="86"/>
      <c r="J8140" s="6"/>
      <c r="K8140" s="224"/>
      <c r="L8140" s="4" t="str">
        <f>E8143</f>
        <v>Palomo</v>
      </c>
      <c r="M8140" s="4">
        <f>C8143</f>
        <v>10.875</v>
      </c>
      <c r="N8140" s="4" t="str">
        <f>A8143</f>
        <v>B</v>
      </c>
      <c r="O8140" s="4">
        <f>B8143</f>
        <v>0</v>
      </c>
      <c r="P8140" s="6"/>
      <c r="Q8140" s="6"/>
      <c r="R8140" s="6"/>
      <c r="S8140" s="227"/>
      <c r="T8140" s="129" t="str">
        <f t="shared" si="300"/>
        <v>Palomo</v>
      </c>
      <c r="U8140" s="135">
        <f t="shared" si="297"/>
        <v>10.875</v>
      </c>
      <c r="V8140" s="129" t="str">
        <f t="shared" si="298"/>
        <v>B</v>
      </c>
      <c r="W8140" s="129">
        <f t="shared" si="299"/>
        <v>0</v>
      </c>
    </row>
    <row r="8141" spans="1:23" ht="15.75" thickBot="1" x14ac:dyDescent="0.3">
      <c r="A8141" s="99" t="s">
        <v>593</v>
      </c>
      <c r="B8141" s="67" t="s">
        <v>592</v>
      </c>
      <c r="C8141" s="68">
        <v>14.625</v>
      </c>
      <c r="D8141" s="68">
        <v>8</v>
      </c>
      <c r="E8141" s="86" t="s">
        <v>46</v>
      </c>
      <c r="J8141" s="6">
        <v>1</v>
      </c>
      <c r="K8141" s="6"/>
      <c r="L8141" s="6"/>
      <c r="M8141" s="6"/>
      <c r="N8141" s="6"/>
      <c r="O8141" s="6"/>
      <c r="P8141" s="6"/>
      <c r="Q8141" s="6"/>
      <c r="R8141" s="6"/>
      <c r="S8141" s="6"/>
      <c r="T8141" s="6"/>
      <c r="U8141" s="6"/>
      <c r="V8141" s="6"/>
      <c r="W8141" s="6"/>
    </row>
    <row r="8142" spans="1:23" ht="15.75" thickBot="1" x14ac:dyDescent="0.3">
      <c r="A8142" s="99" t="s">
        <v>593</v>
      </c>
      <c r="B8142" s="67"/>
      <c r="C8142" s="68"/>
      <c r="D8142" s="68"/>
      <c r="E8142" s="86"/>
      <c r="J8142" s="6">
        <v>2</v>
      </c>
      <c r="K8142" s="6"/>
      <c r="L8142" s="6"/>
      <c r="M8142" s="6"/>
      <c r="N8142" s="6"/>
      <c r="O8142" s="6"/>
      <c r="P8142" s="6"/>
      <c r="Q8142" s="6"/>
      <c r="R8142" s="6"/>
      <c r="S8142" s="6"/>
      <c r="T8142" s="6"/>
      <c r="U8142" s="6"/>
      <c r="V8142" s="6"/>
      <c r="W8142" s="6"/>
    </row>
    <row r="8143" spans="1:23" x14ac:dyDescent="0.25">
      <c r="A8143" s="100" t="s">
        <v>593</v>
      </c>
      <c r="B8143" s="76"/>
      <c r="C8143" s="77">
        <v>10.875</v>
      </c>
      <c r="D8143" s="77">
        <v>8</v>
      </c>
      <c r="E8143" s="87" t="s">
        <v>7</v>
      </c>
      <c r="J8143" s="6">
        <v>3</v>
      </c>
      <c r="K8143" s="6"/>
      <c r="L8143" s="6"/>
      <c r="M8143" s="6"/>
      <c r="N8143" s="6"/>
      <c r="O8143" s="6"/>
      <c r="P8143" s="6"/>
      <c r="Q8143" s="6"/>
      <c r="R8143" s="6"/>
      <c r="S8143" s="6"/>
      <c r="T8143" s="6"/>
      <c r="U8143" s="6"/>
      <c r="V8143" s="6"/>
      <c r="W8143" s="6"/>
    </row>
    <row r="8144" spans="1:23" x14ac:dyDescent="0.25">
      <c r="A8144" s="79"/>
      <c r="J8144" s="6">
        <v>4</v>
      </c>
      <c r="K8144" s="6"/>
      <c r="L8144" s="6"/>
      <c r="M8144" s="6"/>
      <c r="N8144" s="6"/>
      <c r="O8144" s="6"/>
      <c r="P8144" s="6"/>
      <c r="Q8144" s="6"/>
      <c r="R8144" s="6"/>
      <c r="S8144" s="6"/>
      <c r="T8144" s="6"/>
      <c r="U8144" s="6"/>
      <c r="V8144" s="6"/>
      <c r="W8144" s="6"/>
    </row>
    <row r="8145" spans="1:23" x14ac:dyDescent="0.25">
      <c r="A8145" s="79"/>
      <c r="J8145" s="6">
        <v>5</v>
      </c>
      <c r="K8145" s="6"/>
      <c r="L8145" s="6"/>
      <c r="M8145" s="6"/>
      <c r="N8145" s="6"/>
      <c r="O8145" s="6"/>
      <c r="P8145" s="6"/>
      <c r="Q8145" s="6"/>
      <c r="R8145" s="6"/>
      <c r="S8145" s="6"/>
      <c r="T8145" s="6"/>
      <c r="U8145" s="6"/>
      <c r="V8145" s="6"/>
      <c r="W8145" s="6"/>
    </row>
    <row r="8146" spans="1:23" x14ac:dyDescent="0.25">
      <c r="J8146" s="6">
        <v>6</v>
      </c>
      <c r="K8146" s="6"/>
      <c r="L8146" s="6"/>
      <c r="M8146" s="6"/>
      <c r="N8146" s="6"/>
      <c r="O8146" s="6"/>
      <c r="P8146" s="6"/>
      <c r="Q8146" s="6"/>
      <c r="R8146" s="6"/>
      <c r="S8146" s="6"/>
      <c r="T8146" s="6"/>
      <c r="U8146" s="6"/>
      <c r="V8146" s="6"/>
      <c r="W8146" s="6"/>
    </row>
    <row r="8147" spans="1:23" x14ac:dyDescent="0.25">
      <c r="A8147" s="80"/>
      <c r="J8147" s="6">
        <v>7</v>
      </c>
      <c r="K8147" s="6"/>
      <c r="L8147" s="6"/>
      <c r="M8147" s="6"/>
      <c r="N8147" s="6"/>
      <c r="O8147" s="6"/>
      <c r="P8147" s="6"/>
      <c r="Q8147" s="6"/>
      <c r="R8147" s="6"/>
      <c r="S8147" s="6"/>
      <c r="T8147" s="6"/>
      <c r="U8147" s="6"/>
      <c r="V8147" s="6"/>
      <c r="W8147" s="6"/>
    </row>
    <row r="8148" spans="1:23" ht="31.5" x14ac:dyDescent="0.25">
      <c r="A8148" s="64" t="s">
        <v>590</v>
      </c>
      <c r="J8148" s="6">
        <v>8</v>
      </c>
      <c r="K8148" s="6"/>
      <c r="L8148" s="6"/>
      <c r="M8148" s="6"/>
      <c r="N8148" s="6"/>
      <c r="O8148" s="6"/>
      <c r="P8148" s="6"/>
      <c r="Q8148" s="6"/>
      <c r="R8148" s="6"/>
      <c r="S8148" s="6"/>
      <c r="T8148" s="6"/>
      <c r="U8148" s="6"/>
      <c r="V8148" s="6"/>
      <c r="W8148" s="6"/>
    </row>
    <row r="8149" spans="1:23" x14ac:dyDescent="0.25">
      <c r="A8149" s="79"/>
      <c r="J8149" s="6">
        <v>9</v>
      </c>
      <c r="K8149" s="6"/>
      <c r="L8149" s="6"/>
      <c r="M8149" s="6"/>
      <c r="N8149" s="6"/>
      <c r="O8149" s="6"/>
      <c r="P8149" s="6"/>
      <c r="Q8149" s="6"/>
      <c r="R8149" s="6"/>
      <c r="S8149" s="6"/>
      <c r="T8149" s="6"/>
      <c r="U8149" s="6"/>
      <c r="V8149" s="6"/>
      <c r="W8149" s="6"/>
    </row>
    <row r="8150" spans="1:23" ht="25.5" x14ac:dyDescent="0.25">
      <c r="A8150" s="81" t="s">
        <v>595</v>
      </c>
      <c r="J8150" s="6">
        <v>10</v>
      </c>
      <c r="K8150" s="6"/>
      <c r="L8150" s="6"/>
      <c r="M8150" s="6"/>
      <c r="N8150" s="6"/>
      <c r="O8150" s="6"/>
      <c r="P8150" s="6"/>
      <c r="Q8150" s="6"/>
      <c r="R8150" s="6"/>
      <c r="S8150" s="6"/>
      <c r="T8150" s="6"/>
      <c r="U8150" s="6"/>
      <c r="V8150" s="6"/>
      <c r="W8150" s="6"/>
    </row>
    <row r="8151" spans="1:23" x14ac:dyDescent="0.25">
      <c r="A8151" s="81"/>
      <c r="J8151" s="6">
        <v>11</v>
      </c>
      <c r="K8151" s="6"/>
      <c r="L8151" s="6"/>
      <c r="M8151" s="6"/>
      <c r="N8151" s="6"/>
      <c r="O8151" s="6"/>
      <c r="P8151" s="6"/>
      <c r="Q8151" s="6"/>
      <c r="R8151" s="6"/>
      <c r="S8151" s="6"/>
      <c r="T8151" s="6"/>
      <c r="U8151" s="6"/>
      <c r="V8151" s="6"/>
      <c r="W8151" s="6"/>
    </row>
    <row r="8152" spans="1:23" x14ac:dyDescent="0.25">
      <c r="A8152" s="65"/>
      <c r="J8152" s="6">
        <v>12</v>
      </c>
      <c r="K8152" s="6"/>
      <c r="L8152" s="6"/>
      <c r="M8152" s="6"/>
      <c r="N8152" s="6"/>
      <c r="O8152" s="6"/>
      <c r="P8152" s="6"/>
      <c r="Q8152" s="6"/>
      <c r="R8152" s="6"/>
      <c r="S8152" s="6"/>
      <c r="T8152" s="6"/>
      <c r="U8152" s="6"/>
      <c r="V8152" s="6"/>
      <c r="W8152" s="6"/>
    </row>
    <row r="8153" spans="1:23" x14ac:dyDescent="0.25">
      <c r="A8153" s="65"/>
      <c r="J8153" s="6">
        <v>13</v>
      </c>
      <c r="K8153" s="6"/>
      <c r="L8153" s="6"/>
      <c r="M8153" s="6"/>
      <c r="N8153" s="6"/>
      <c r="O8153" s="6"/>
      <c r="P8153" s="6"/>
      <c r="Q8153" s="6"/>
      <c r="R8153" s="6"/>
      <c r="S8153" s="6"/>
      <c r="T8153" s="6"/>
      <c r="U8153" s="6"/>
      <c r="V8153" s="6"/>
      <c r="W8153" s="6"/>
    </row>
    <row r="8154" spans="1:23" x14ac:dyDescent="0.25">
      <c r="A8154" s="79"/>
      <c r="J8154" s="6">
        <v>14</v>
      </c>
      <c r="K8154" s="6"/>
      <c r="L8154" s="6"/>
      <c r="M8154" s="6"/>
      <c r="N8154" s="6"/>
      <c r="O8154" s="6"/>
      <c r="P8154" s="6"/>
      <c r="Q8154" s="6"/>
      <c r="R8154" s="6"/>
      <c r="S8154" s="6"/>
      <c r="T8154" s="6"/>
      <c r="U8154" s="6"/>
      <c r="V8154" s="6"/>
      <c r="W8154" s="6"/>
    </row>
    <row r="8155" spans="1:23" x14ac:dyDescent="0.25">
      <c r="A8155" s="79"/>
      <c r="J8155" s="6">
        <v>15</v>
      </c>
      <c r="K8155" s="6"/>
      <c r="L8155" s="6"/>
      <c r="M8155" s="6"/>
      <c r="N8155" s="6"/>
      <c r="O8155" s="6"/>
      <c r="P8155" s="6"/>
      <c r="Q8155" s="6"/>
      <c r="R8155" s="6"/>
      <c r="S8155" s="6"/>
      <c r="T8155" s="6"/>
      <c r="U8155" s="6"/>
      <c r="V8155" s="6"/>
      <c r="W8155" s="6"/>
    </row>
    <row r="8156" spans="1:23" x14ac:dyDescent="0.25">
      <c r="J8156" s="6">
        <v>16</v>
      </c>
      <c r="K8156" s="6"/>
      <c r="L8156" s="6"/>
      <c r="M8156" s="6"/>
      <c r="N8156" s="6"/>
      <c r="O8156" s="6"/>
      <c r="P8156" s="6"/>
      <c r="Q8156" s="6"/>
      <c r="R8156" s="6"/>
      <c r="S8156" s="6"/>
      <c r="T8156" s="6"/>
      <c r="U8156" s="6"/>
      <c r="V8156" s="6"/>
      <c r="W8156" s="6"/>
    </row>
    <row r="8157" spans="1:23" x14ac:dyDescent="0.25">
      <c r="A8157" s="80"/>
      <c r="J8157" s="6">
        <v>17</v>
      </c>
      <c r="K8157" s="6"/>
      <c r="L8157" s="6"/>
      <c r="M8157" s="6"/>
      <c r="N8157" s="6"/>
      <c r="O8157" s="6"/>
      <c r="P8157" s="6"/>
      <c r="Q8157" s="6"/>
      <c r="R8157" s="6"/>
      <c r="S8157" s="6"/>
      <c r="T8157" s="6"/>
      <c r="U8157" s="6"/>
      <c r="V8157" s="6"/>
      <c r="W8157" s="6"/>
    </row>
    <row r="8158" spans="1:23" ht="31.5" x14ac:dyDescent="0.25">
      <c r="A8158" s="64" t="s">
        <v>590</v>
      </c>
      <c r="J8158" s="6">
        <v>18</v>
      </c>
      <c r="K8158" s="6"/>
      <c r="L8158" s="6"/>
      <c r="M8158" s="6"/>
      <c r="N8158" s="6"/>
      <c r="O8158" s="6"/>
      <c r="P8158" s="6"/>
      <c r="Q8158" s="6"/>
      <c r="R8158" s="6"/>
      <c r="S8158" s="6"/>
      <c r="T8158" s="6"/>
      <c r="U8158" s="6"/>
      <c r="V8158" s="6"/>
      <c r="W8158" s="6"/>
    </row>
    <row r="8159" spans="1:23" x14ac:dyDescent="0.25">
      <c r="A8159" s="79"/>
      <c r="J8159" s="6">
        <v>19</v>
      </c>
      <c r="K8159" s="6"/>
      <c r="L8159" s="6"/>
      <c r="M8159" s="6"/>
      <c r="N8159" s="6"/>
      <c r="O8159" s="6"/>
      <c r="P8159" s="6"/>
      <c r="Q8159" s="6"/>
      <c r="R8159" s="6"/>
      <c r="S8159" s="6"/>
      <c r="T8159" s="6"/>
      <c r="U8159" s="6"/>
      <c r="V8159" s="6"/>
      <c r="W8159" s="6"/>
    </row>
    <row r="8160" spans="1:23" ht="25.5" x14ac:dyDescent="0.25">
      <c r="A8160" s="81" t="s">
        <v>595</v>
      </c>
      <c r="J8160" s="6">
        <v>20</v>
      </c>
      <c r="K8160" s="6"/>
      <c r="L8160" s="6"/>
      <c r="M8160" s="6"/>
      <c r="N8160" s="6"/>
      <c r="O8160" s="6"/>
      <c r="P8160" s="6"/>
      <c r="Q8160" s="6"/>
      <c r="R8160" s="6"/>
      <c r="S8160" s="6"/>
      <c r="T8160" s="6"/>
      <c r="U8160" s="6"/>
      <c r="V8160" s="6"/>
      <c r="W8160" s="6"/>
    </row>
    <row r="8161" spans="1:23" x14ac:dyDescent="0.25">
      <c r="A8161" s="81"/>
      <c r="J8161" s="6">
        <v>21</v>
      </c>
      <c r="K8161" s="6"/>
      <c r="L8161" s="6"/>
      <c r="M8161" s="6"/>
      <c r="N8161" s="6"/>
      <c r="O8161" s="6"/>
      <c r="P8161" s="6"/>
      <c r="Q8161" s="6"/>
      <c r="R8161" s="6"/>
      <c r="S8161" s="6"/>
      <c r="T8161" s="6"/>
      <c r="U8161" s="6"/>
      <c r="V8161" s="6"/>
      <c r="W8161" s="6"/>
    </row>
    <row r="8162" spans="1:23" ht="89.25" x14ac:dyDescent="0.25">
      <c r="A8162" s="81" t="s">
        <v>903</v>
      </c>
      <c r="J8162" s="6">
        <v>22</v>
      </c>
      <c r="K8162" s="6"/>
      <c r="L8162" s="6"/>
      <c r="M8162" s="6"/>
      <c r="N8162" s="6"/>
      <c r="O8162" s="6"/>
      <c r="P8162" s="6"/>
      <c r="Q8162" s="6"/>
      <c r="R8162" s="6"/>
      <c r="S8162" s="6"/>
      <c r="T8162" s="6"/>
      <c r="U8162" s="6"/>
      <c r="V8162" s="6"/>
      <c r="W8162" s="6"/>
    </row>
    <row r="8163" spans="1:23" x14ac:dyDescent="0.25">
      <c r="A8163" s="65"/>
      <c r="J8163" s="6">
        <v>23</v>
      </c>
      <c r="K8163" s="6"/>
      <c r="L8163" s="6"/>
      <c r="M8163" s="6"/>
      <c r="N8163" s="6"/>
      <c r="O8163" s="6"/>
      <c r="P8163" s="6"/>
      <c r="Q8163" s="6"/>
      <c r="R8163" s="6"/>
      <c r="S8163" s="6"/>
      <c r="T8163" s="6"/>
      <c r="U8163" s="6"/>
      <c r="V8163" s="6"/>
      <c r="W8163" s="6"/>
    </row>
    <row r="8164" spans="1:23" x14ac:dyDescent="0.25">
      <c r="A8164" s="65"/>
      <c r="J8164" s="6">
        <v>24</v>
      </c>
      <c r="K8164" s="6"/>
      <c r="L8164" s="6"/>
      <c r="M8164" s="6"/>
      <c r="N8164" s="6"/>
      <c r="O8164" s="6"/>
      <c r="P8164" s="6"/>
      <c r="Q8164" s="6"/>
      <c r="R8164" s="6"/>
      <c r="S8164" s="6"/>
      <c r="T8164" s="6"/>
      <c r="U8164" s="6"/>
      <c r="V8164" s="6"/>
      <c r="W8164" s="6"/>
    </row>
    <row r="8165" spans="1:23" ht="140.25" x14ac:dyDescent="0.25">
      <c r="A8165" s="96" t="s">
        <v>624</v>
      </c>
      <c r="B8165" s="97" t="s">
        <v>625</v>
      </c>
      <c r="J8165" s="6">
        <v>25</v>
      </c>
      <c r="K8165" s="6"/>
      <c r="L8165" s="6"/>
      <c r="M8165" s="6"/>
      <c r="N8165" s="6"/>
      <c r="O8165" s="6"/>
      <c r="P8165" s="6"/>
      <c r="Q8165" s="6"/>
      <c r="R8165" s="6"/>
      <c r="S8165" s="6"/>
      <c r="T8165" s="6"/>
      <c r="U8165" s="6"/>
      <c r="V8165" s="6"/>
      <c r="W8165" s="6"/>
    </row>
    <row r="8166" spans="1:23" ht="15.75" thickBot="1" x14ac:dyDescent="0.3">
      <c r="A8166" s="65"/>
      <c r="J8166" s="6">
        <v>26</v>
      </c>
      <c r="K8166" s="6"/>
      <c r="L8166" s="6"/>
      <c r="M8166" s="6"/>
      <c r="N8166" s="6"/>
      <c r="O8166" s="6"/>
      <c r="P8166" s="6"/>
      <c r="Q8166" s="6"/>
      <c r="R8166" s="6"/>
      <c r="S8166" s="6"/>
      <c r="T8166" s="6"/>
      <c r="U8166" s="6"/>
      <c r="V8166" s="6"/>
      <c r="W8166" s="6"/>
    </row>
    <row r="8167" spans="1:23" ht="15.75" thickBot="1" x14ac:dyDescent="0.3">
      <c r="A8167" s="88" t="s">
        <v>626</v>
      </c>
      <c r="B8167" s="89">
        <v>0.05</v>
      </c>
      <c r="J8167" s="6">
        <v>27</v>
      </c>
      <c r="K8167" s="6"/>
      <c r="L8167" s="6"/>
      <c r="M8167" s="6"/>
      <c r="N8167" s="6"/>
      <c r="O8167" s="6"/>
      <c r="P8167" s="6"/>
      <c r="Q8167" s="6"/>
      <c r="R8167" s="6"/>
      <c r="S8167" s="6"/>
      <c r="T8167" s="6"/>
      <c r="U8167" s="6"/>
      <c r="V8167" s="6"/>
      <c r="W8167" s="6"/>
    </row>
    <row r="8168" spans="1:23" ht="39" thickBot="1" x14ac:dyDescent="0.3">
      <c r="A8168" s="110" t="s">
        <v>627</v>
      </c>
      <c r="B8168" s="74">
        <v>18</v>
      </c>
      <c r="J8168" s="6">
        <v>28</v>
      </c>
      <c r="K8168" s="6"/>
      <c r="L8168" s="6"/>
      <c r="M8168" s="6"/>
      <c r="N8168" s="6"/>
      <c r="O8168" s="6"/>
      <c r="P8168" s="6"/>
      <c r="Q8168" s="6"/>
      <c r="R8168" s="6"/>
      <c r="S8168" s="6"/>
      <c r="T8168" s="6"/>
      <c r="U8168" s="6"/>
      <c r="V8168" s="6"/>
      <c r="W8168" s="6"/>
    </row>
    <row r="8169" spans="1:23" ht="39" thickBot="1" x14ac:dyDescent="0.3">
      <c r="A8169" s="110" t="s">
        <v>628</v>
      </c>
      <c r="B8169" s="74">
        <v>43.69444</v>
      </c>
      <c r="J8169" s="6">
        <v>29</v>
      </c>
      <c r="K8169" s="6"/>
      <c r="L8169" s="6"/>
      <c r="M8169" s="6"/>
      <c r="N8169" s="6"/>
      <c r="O8169" s="6"/>
      <c r="P8169" s="6"/>
      <c r="Q8169" s="6"/>
      <c r="R8169" s="6"/>
      <c r="S8169" s="6"/>
      <c r="T8169" s="6"/>
      <c r="U8169" s="6"/>
      <c r="V8169" s="6"/>
      <c r="W8169" s="6"/>
    </row>
    <row r="8170" spans="1:23" ht="64.5" thickBot="1" x14ac:dyDescent="0.3">
      <c r="A8170" s="110" t="s">
        <v>629</v>
      </c>
      <c r="B8170" s="74">
        <v>3.9969700000000001</v>
      </c>
      <c r="J8170" s="6">
        <v>30</v>
      </c>
      <c r="K8170" s="6"/>
      <c r="L8170" s="6"/>
      <c r="M8170" s="6"/>
      <c r="N8170" s="6"/>
      <c r="O8170" s="6"/>
      <c r="P8170" s="6"/>
      <c r="Q8170" s="6"/>
      <c r="R8170" s="6"/>
      <c r="S8170" s="6"/>
      <c r="T8170" s="6"/>
      <c r="U8170" s="6"/>
      <c r="V8170" s="6"/>
      <c r="W8170" s="6"/>
    </row>
    <row r="8171" spans="1:23" ht="38.25" x14ac:dyDescent="0.25">
      <c r="A8171" s="109" t="s">
        <v>630</v>
      </c>
      <c r="B8171" s="78">
        <v>9.3411000000000008</v>
      </c>
      <c r="J8171" s="6">
        <v>31</v>
      </c>
      <c r="K8171" s="6"/>
      <c r="L8171" s="6"/>
      <c r="M8171" s="6"/>
      <c r="N8171" s="6"/>
      <c r="O8171" s="6"/>
      <c r="P8171" s="6"/>
      <c r="Q8171" s="6"/>
      <c r="R8171" s="6"/>
      <c r="S8171" s="6"/>
      <c r="T8171" s="6"/>
      <c r="U8171" s="6"/>
      <c r="V8171" s="6"/>
      <c r="W8171" s="6"/>
    </row>
    <row r="8172" spans="1:23" ht="15.75" thickBot="1" x14ac:dyDescent="0.3">
      <c r="A8172" s="65"/>
      <c r="J8172" s="6">
        <v>32</v>
      </c>
      <c r="K8172" s="6"/>
      <c r="L8172" s="6"/>
      <c r="M8172" s="6"/>
      <c r="N8172" s="6"/>
      <c r="O8172" s="6"/>
      <c r="P8172" s="6"/>
      <c r="Q8172" s="6"/>
      <c r="R8172" s="6"/>
      <c r="S8172" s="6"/>
      <c r="T8172" s="6"/>
      <c r="U8172" s="6"/>
      <c r="V8172" s="6"/>
      <c r="W8172" s="6"/>
    </row>
    <row r="8173" spans="1:23" x14ac:dyDescent="0.25">
      <c r="A8173" s="254" t="s">
        <v>637</v>
      </c>
      <c r="B8173" s="255"/>
      <c r="C8173" s="255"/>
      <c r="D8173" s="255"/>
      <c r="E8173" s="255"/>
      <c r="J8173" s="6">
        <v>33</v>
      </c>
      <c r="K8173" s="6"/>
      <c r="L8173" s="6"/>
      <c r="M8173" s="6"/>
      <c r="N8173" s="6"/>
      <c r="O8173" s="6"/>
      <c r="P8173" s="6"/>
      <c r="Q8173" s="6"/>
      <c r="R8173" s="6"/>
      <c r="S8173" s="6"/>
      <c r="T8173" s="6"/>
      <c r="U8173" s="6"/>
      <c r="V8173" s="6"/>
      <c r="W8173" s="6"/>
    </row>
    <row r="8174" spans="1:23" ht="15.75" thickBot="1" x14ac:dyDescent="0.3">
      <c r="A8174" s="256" t="s">
        <v>638</v>
      </c>
      <c r="B8174" s="257"/>
      <c r="C8174" s="257"/>
      <c r="D8174" s="257"/>
      <c r="E8174" s="257"/>
      <c r="J8174" s="6">
        <v>34</v>
      </c>
      <c r="K8174" s="6"/>
      <c r="L8174" s="6"/>
      <c r="M8174" s="6"/>
      <c r="N8174" s="6"/>
      <c r="O8174" s="6"/>
      <c r="P8174" s="6"/>
      <c r="Q8174" s="6"/>
      <c r="R8174" s="6"/>
      <c r="S8174" s="6"/>
      <c r="T8174" s="6"/>
      <c r="U8174" s="6"/>
      <c r="V8174" s="6"/>
      <c r="W8174" s="6"/>
    </row>
    <row r="8175" spans="1:23" ht="16.5" thickBot="1" x14ac:dyDescent="0.3">
      <c r="A8175" s="260" t="s">
        <v>634</v>
      </c>
      <c r="B8175" s="261"/>
      <c r="C8175" s="83" t="s">
        <v>635</v>
      </c>
      <c r="D8175" s="83" t="s">
        <v>566</v>
      </c>
      <c r="E8175" s="85" t="s">
        <v>593</v>
      </c>
      <c r="J8175" s="6"/>
      <c r="K8175" s="121" t="s">
        <v>1123</v>
      </c>
      <c r="L8175" s="121" t="s">
        <v>1124</v>
      </c>
      <c r="M8175" s="121" t="str">
        <f>A8162</f>
        <v>Prueba del rango estudentizado de Tukey (HSD) para NFPCM5</v>
      </c>
      <c r="N8175" s="136"/>
      <c r="O8175" s="1"/>
      <c r="S8175" s="122" t="str">
        <f>K8175</f>
        <v>Factor</v>
      </c>
      <c r="T8175" s="122" t="str">
        <f>L8175</f>
        <v>Nivel</v>
      </c>
      <c r="U8175" s="114"/>
      <c r="V8175" s="123" t="str">
        <f>M8175</f>
        <v>Prueba del rango estudentizado de Tukey (HSD) para NFPCM5</v>
      </c>
      <c r="W8175" s="6"/>
    </row>
    <row r="8176" spans="1:23" ht="16.5" thickBot="1" x14ac:dyDescent="0.3">
      <c r="A8176" s="99"/>
      <c r="B8176" s="67" t="s">
        <v>592</v>
      </c>
      <c r="C8176" s="68">
        <v>15.25</v>
      </c>
      <c r="D8176" s="68">
        <v>8</v>
      </c>
      <c r="E8176" s="86" t="s">
        <v>46</v>
      </c>
      <c r="J8176" s="6"/>
      <c r="K8176" s="223" t="s">
        <v>1128</v>
      </c>
      <c r="L8176" s="124" t="str">
        <f>E8176</f>
        <v>Perseo</v>
      </c>
      <c r="M8176" s="125">
        <f>C8176</f>
        <v>15.25</v>
      </c>
      <c r="N8176" s="125">
        <f>A8176</f>
        <v>0</v>
      </c>
      <c r="O8176" s="125" t="str">
        <f>B8176</f>
        <v>A</v>
      </c>
      <c r="S8176" s="225" t="str">
        <f>K8176</f>
        <v>Genotipo (B)</v>
      </c>
      <c r="T8176" s="133" t="str">
        <f>L8176</f>
        <v>Perseo</v>
      </c>
      <c r="U8176" s="134">
        <f t="shared" ref="U8176:U8179" si="301">M8176</f>
        <v>15.25</v>
      </c>
      <c r="V8176" s="133">
        <f t="shared" ref="V8176:V8179" si="302">N8176</f>
        <v>0</v>
      </c>
      <c r="W8176" s="133" t="str">
        <f t="shared" ref="W8176:W8179" si="303">O8176</f>
        <v>A</v>
      </c>
    </row>
    <row r="8177" spans="1:23" ht="16.5" thickBot="1" x14ac:dyDescent="0.3">
      <c r="A8177" s="99"/>
      <c r="B8177" s="67" t="s">
        <v>592</v>
      </c>
      <c r="C8177" s="68"/>
      <c r="D8177" s="68"/>
      <c r="E8177" s="86"/>
      <c r="J8177" s="6"/>
      <c r="K8177" s="224"/>
      <c r="L8177" s="124" t="str">
        <f>E8178</f>
        <v>Pony</v>
      </c>
      <c r="M8177" s="125">
        <f>C8178</f>
        <v>13.5</v>
      </c>
      <c r="N8177" s="125">
        <f>A8178</f>
        <v>0</v>
      </c>
      <c r="O8177" s="125" t="str">
        <f>B8178</f>
        <v>A</v>
      </c>
      <c r="S8177" s="226"/>
      <c r="T8177" s="133" t="str">
        <f t="shared" ref="T8177:T8179" si="304">L8177</f>
        <v>Pony</v>
      </c>
      <c r="U8177" s="134">
        <f t="shared" si="301"/>
        <v>13.5</v>
      </c>
      <c r="V8177" s="133">
        <f t="shared" si="302"/>
        <v>0</v>
      </c>
      <c r="W8177" s="133" t="str">
        <f t="shared" si="303"/>
        <v>A</v>
      </c>
    </row>
    <row r="8178" spans="1:23" ht="16.5" thickBot="1" x14ac:dyDescent="0.3">
      <c r="A8178" s="99"/>
      <c r="B8178" s="67" t="s">
        <v>592</v>
      </c>
      <c r="C8178" s="68">
        <v>13.5</v>
      </c>
      <c r="D8178" s="68">
        <v>8</v>
      </c>
      <c r="E8178" s="86" t="s">
        <v>11</v>
      </c>
      <c r="J8178" s="6"/>
      <c r="K8178" s="224"/>
      <c r="L8178" s="4" t="str">
        <f>E8180</f>
        <v>Toro</v>
      </c>
      <c r="M8178" s="4">
        <f>C8180</f>
        <v>10.875</v>
      </c>
      <c r="N8178" s="4" t="str">
        <f>A8180</f>
        <v>B</v>
      </c>
      <c r="O8178" s="4" t="str">
        <f>B8180</f>
        <v>A</v>
      </c>
      <c r="P8178" s="6"/>
      <c r="Q8178" s="6"/>
      <c r="R8178" s="6"/>
      <c r="S8178" s="226"/>
      <c r="T8178" s="133" t="str">
        <f t="shared" si="304"/>
        <v>Toro</v>
      </c>
      <c r="U8178" s="134">
        <f t="shared" si="301"/>
        <v>10.875</v>
      </c>
      <c r="V8178" s="133" t="str">
        <f t="shared" si="302"/>
        <v>B</v>
      </c>
      <c r="W8178" s="133" t="str">
        <f t="shared" si="303"/>
        <v>A</v>
      </c>
    </row>
    <row r="8179" spans="1:23" ht="16.5" thickBot="1" x14ac:dyDescent="0.3">
      <c r="A8179" s="99"/>
      <c r="B8179" s="67" t="s">
        <v>592</v>
      </c>
      <c r="C8179" s="68"/>
      <c r="D8179" s="68"/>
      <c r="E8179" s="86"/>
      <c r="J8179" s="6"/>
      <c r="K8179" s="224"/>
      <c r="L8179" s="4" t="str">
        <f>E8182</f>
        <v>Palomo</v>
      </c>
      <c r="M8179" s="4">
        <f>C8182</f>
        <v>3.875</v>
      </c>
      <c r="N8179" s="4" t="str">
        <f>A8182</f>
        <v>B</v>
      </c>
      <c r="O8179" s="4">
        <f>B8182</f>
        <v>0</v>
      </c>
      <c r="P8179" s="6"/>
      <c r="Q8179" s="6"/>
      <c r="R8179" s="6"/>
      <c r="S8179" s="227"/>
      <c r="T8179" s="129" t="str">
        <f t="shared" si="304"/>
        <v>Palomo</v>
      </c>
      <c r="U8179" s="135">
        <f t="shared" si="301"/>
        <v>3.875</v>
      </c>
      <c r="V8179" s="129" t="str">
        <f t="shared" si="302"/>
        <v>B</v>
      </c>
      <c r="W8179" s="129">
        <f t="shared" si="303"/>
        <v>0</v>
      </c>
    </row>
    <row r="8180" spans="1:23" ht="15.75" thickBot="1" x14ac:dyDescent="0.3">
      <c r="A8180" s="99" t="s">
        <v>593</v>
      </c>
      <c r="B8180" s="67" t="s">
        <v>592</v>
      </c>
      <c r="C8180" s="68">
        <v>10.875</v>
      </c>
      <c r="D8180" s="68">
        <v>8</v>
      </c>
      <c r="E8180" s="86" t="s">
        <v>8</v>
      </c>
      <c r="J8180" s="6">
        <v>1</v>
      </c>
      <c r="K8180" s="6"/>
      <c r="L8180" s="6"/>
      <c r="M8180" s="6"/>
      <c r="N8180" s="6"/>
      <c r="O8180" s="6"/>
      <c r="P8180" s="6"/>
      <c r="Q8180" s="6"/>
      <c r="R8180" s="6"/>
      <c r="S8180" s="6"/>
      <c r="T8180" s="6"/>
      <c r="U8180" s="6"/>
      <c r="V8180" s="6"/>
      <c r="W8180" s="6"/>
    </row>
    <row r="8181" spans="1:23" ht="15.75" thickBot="1" x14ac:dyDescent="0.3">
      <c r="A8181" s="99" t="s">
        <v>593</v>
      </c>
      <c r="B8181" s="67"/>
      <c r="C8181" s="68"/>
      <c r="D8181" s="68"/>
      <c r="E8181" s="86"/>
      <c r="J8181" s="6">
        <v>2</v>
      </c>
      <c r="K8181" s="6"/>
      <c r="L8181" s="6"/>
      <c r="M8181" s="6"/>
      <c r="N8181" s="6"/>
      <c r="O8181" s="6"/>
      <c r="P8181" s="6"/>
      <c r="Q8181" s="6"/>
      <c r="R8181" s="6"/>
      <c r="S8181" s="6"/>
      <c r="T8181" s="6"/>
      <c r="U8181" s="6"/>
      <c r="V8181" s="6"/>
      <c r="W8181" s="6"/>
    </row>
    <row r="8182" spans="1:23" x14ac:dyDescent="0.25">
      <c r="A8182" s="100" t="s">
        <v>593</v>
      </c>
      <c r="B8182" s="76"/>
      <c r="C8182" s="77">
        <v>3.875</v>
      </c>
      <c r="D8182" s="77">
        <v>8</v>
      </c>
      <c r="E8182" s="87" t="s">
        <v>7</v>
      </c>
      <c r="J8182" s="6">
        <v>3</v>
      </c>
      <c r="K8182" s="6"/>
      <c r="L8182" s="6"/>
      <c r="M8182" s="6"/>
      <c r="N8182" s="6"/>
      <c r="O8182" s="6"/>
      <c r="P8182" s="6"/>
      <c r="Q8182" s="6"/>
      <c r="R8182" s="6"/>
      <c r="S8182" s="6"/>
      <c r="T8182" s="6"/>
      <c r="U8182" s="6"/>
      <c r="V8182" s="6"/>
      <c r="W8182" s="6"/>
    </row>
    <row r="8183" spans="1:23" x14ac:dyDescent="0.25">
      <c r="A8183" s="79"/>
      <c r="J8183" s="6">
        <v>4</v>
      </c>
      <c r="K8183" s="6"/>
      <c r="L8183" s="6"/>
      <c r="M8183" s="6"/>
      <c r="N8183" s="6"/>
      <c r="O8183" s="6"/>
      <c r="P8183" s="6"/>
      <c r="Q8183" s="6"/>
      <c r="R8183" s="6"/>
      <c r="S8183" s="6"/>
      <c r="T8183" s="6"/>
      <c r="U8183" s="6"/>
      <c r="V8183" s="6"/>
      <c r="W8183" s="6"/>
    </row>
    <row r="8184" spans="1:23" x14ac:dyDescent="0.25">
      <c r="A8184" s="79"/>
      <c r="J8184" s="6">
        <v>5</v>
      </c>
      <c r="K8184" s="6"/>
      <c r="L8184" s="6"/>
      <c r="M8184" s="6"/>
      <c r="N8184" s="6"/>
      <c r="O8184" s="6"/>
      <c r="P8184" s="6"/>
      <c r="Q8184" s="6"/>
      <c r="R8184" s="6"/>
      <c r="S8184" s="6"/>
      <c r="T8184" s="6"/>
      <c r="U8184" s="6"/>
      <c r="V8184" s="6"/>
      <c r="W8184" s="6"/>
    </row>
    <row r="8185" spans="1:23" x14ac:dyDescent="0.25">
      <c r="J8185" s="6">
        <v>6</v>
      </c>
      <c r="K8185" s="6"/>
      <c r="L8185" s="6"/>
      <c r="M8185" s="6"/>
      <c r="N8185" s="6"/>
      <c r="O8185" s="6"/>
      <c r="P8185" s="6"/>
      <c r="Q8185" s="6"/>
      <c r="R8185" s="6"/>
      <c r="S8185" s="6"/>
      <c r="T8185" s="6"/>
      <c r="U8185" s="6"/>
      <c r="V8185" s="6"/>
      <c r="W8185" s="6"/>
    </row>
    <row r="8186" spans="1:23" x14ac:dyDescent="0.25">
      <c r="A8186" s="80"/>
      <c r="J8186" s="6">
        <v>7</v>
      </c>
      <c r="K8186" s="6"/>
      <c r="L8186" s="6"/>
      <c r="M8186" s="6"/>
      <c r="N8186" s="6"/>
      <c r="O8186" s="6"/>
      <c r="P8186" s="6"/>
      <c r="Q8186" s="6"/>
      <c r="R8186" s="6"/>
      <c r="S8186" s="6"/>
      <c r="T8186" s="6"/>
      <c r="U8186" s="6"/>
      <c r="V8186" s="6"/>
      <c r="W8186" s="6"/>
    </row>
    <row r="8187" spans="1:23" ht="31.5" x14ac:dyDescent="0.25">
      <c r="A8187" s="64" t="s">
        <v>590</v>
      </c>
      <c r="J8187" s="6">
        <v>8</v>
      </c>
      <c r="K8187" s="6"/>
      <c r="L8187" s="6"/>
      <c r="M8187" s="6"/>
      <c r="N8187" s="6"/>
      <c r="O8187" s="6"/>
      <c r="P8187" s="6"/>
      <c r="Q8187" s="6"/>
      <c r="R8187" s="6"/>
      <c r="S8187" s="6"/>
      <c r="T8187" s="6"/>
      <c r="U8187" s="6"/>
      <c r="V8187" s="6"/>
      <c r="W8187" s="6"/>
    </row>
    <row r="8188" spans="1:23" x14ac:dyDescent="0.25">
      <c r="A8188" s="79"/>
      <c r="J8188" s="6">
        <v>9</v>
      </c>
      <c r="K8188" s="6"/>
      <c r="L8188" s="6"/>
      <c r="M8188" s="6"/>
      <c r="N8188" s="6"/>
      <c r="O8188" s="6"/>
      <c r="P8188" s="6"/>
      <c r="Q8188" s="6"/>
      <c r="R8188" s="6"/>
      <c r="S8188" s="6"/>
      <c r="T8188" s="6"/>
      <c r="U8188" s="6"/>
      <c r="V8188" s="6"/>
      <c r="W8188" s="6"/>
    </row>
    <row r="8189" spans="1:23" ht="25.5" x14ac:dyDescent="0.25">
      <c r="A8189" s="81" t="s">
        <v>595</v>
      </c>
      <c r="J8189" s="6">
        <v>10</v>
      </c>
      <c r="K8189" s="6"/>
      <c r="L8189" s="6"/>
      <c r="M8189" s="6"/>
      <c r="N8189" s="6"/>
      <c r="O8189" s="6"/>
      <c r="P8189" s="6"/>
      <c r="Q8189" s="6"/>
      <c r="R8189" s="6"/>
      <c r="S8189" s="6"/>
      <c r="T8189" s="6"/>
      <c r="U8189" s="6"/>
      <c r="V8189" s="6"/>
      <c r="W8189" s="6"/>
    </row>
    <row r="8190" spans="1:23" x14ac:dyDescent="0.25">
      <c r="A8190" s="81"/>
      <c r="J8190" s="6">
        <v>11</v>
      </c>
      <c r="K8190" s="6"/>
      <c r="L8190" s="6"/>
      <c r="M8190" s="6"/>
      <c r="N8190" s="6"/>
      <c r="O8190" s="6"/>
      <c r="P8190" s="6"/>
      <c r="Q8190" s="6"/>
      <c r="R8190" s="6"/>
      <c r="S8190" s="6"/>
      <c r="T8190" s="6"/>
      <c r="U8190" s="6"/>
      <c r="V8190" s="6"/>
      <c r="W8190" s="6"/>
    </row>
    <row r="8191" spans="1:23" x14ac:dyDescent="0.25">
      <c r="A8191" s="65"/>
      <c r="J8191" s="6">
        <v>12</v>
      </c>
      <c r="K8191" s="6"/>
      <c r="L8191" s="6"/>
      <c r="M8191" s="6"/>
      <c r="N8191" s="6"/>
      <c r="O8191" s="6"/>
      <c r="P8191" s="6"/>
      <c r="Q8191" s="6"/>
      <c r="R8191" s="6"/>
      <c r="S8191" s="6"/>
      <c r="T8191" s="6"/>
      <c r="U8191" s="6"/>
      <c r="V8191" s="6"/>
      <c r="W8191" s="6"/>
    </row>
    <row r="8192" spans="1:23" x14ac:dyDescent="0.25">
      <c r="A8192" s="65"/>
      <c r="J8192" s="6">
        <v>13</v>
      </c>
      <c r="K8192" s="6"/>
      <c r="L8192" s="6"/>
      <c r="M8192" s="6"/>
      <c r="N8192" s="6"/>
      <c r="O8192" s="6"/>
      <c r="P8192" s="6"/>
      <c r="Q8192" s="6"/>
      <c r="R8192" s="6"/>
      <c r="S8192" s="6"/>
      <c r="T8192" s="6"/>
      <c r="U8192" s="6"/>
      <c r="V8192" s="6"/>
      <c r="W8192" s="6"/>
    </row>
    <row r="8193" spans="1:23" x14ac:dyDescent="0.25">
      <c r="A8193" s="79"/>
      <c r="J8193" s="6">
        <v>14</v>
      </c>
      <c r="K8193" s="6"/>
      <c r="L8193" s="6"/>
      <c r="M8193" s="6"/>
      <c r="N8193" s="6"/>
      <c r="O8193" s="6"/>
      <c r="P8193" s="6"/>
      <c r="Q8193" s="6"/>
      <c r="R8193" s="6"/>
      <c r="S8193" s="6"/>
      <c r="T8193" s="6"/>
      <c r="U8193" s="6"/>
      <c r="V8193" s="6"/>
      <c r="W8193" s="6"/>
    </row>
    <row r="8194" spans="1:23" x14ac:dyDescent="0.25">
      <c r="A8194" s="79"/>
      <c r="J8194" s="6">
        <v>15</v>
      </c>
      <c r="K8194" s="6"/>
      <c r="L8194" s="6"/>
      <c r="M8194" s="6"/>
      <c r="N8194" s="6"/>
      <c r="O8194" s="6"/>
      <c r="P8194" s="6"/>
      <c r="Q8194" s="6"/>
      <c r="R8194" s="6"/>
      <c r="S8194" s="6"/>
      <c r="T8194" s="6"/>
      <c r="U8194" s="6"/>
      <c r="V8194" s="6"/>
      <c r="W8194" s="6"/>
    </row>
    <row r="8195" spans="1:23" x14ac:dyDescent="0.25">
      <c r="J8195" s="6">
        <v>16</v>
      </c>
      <c r="K8195" s="6"/>
      <c r="L8195" s="6"/>
      <c r="M8195" s="6"/>
      <c r="N8195" s="6"/>
      <c r="O8195" s="6"/>
      <c r="P8195" s="6"/>
      <c r="Q8195" s="6"/>
      <c r="R8195" s="6"/>
      <c r="S8195" s="6"/>
      <c r="T8195" s="6"/>
      <c r="U8195" s="6"/>
      <c r="V8195" s="6"/>
      <c r="W8195" s="6"/>
    </row>
    <row r="8196" spans="1:23" x14ac:dyDescent="0.25">
      <c r="A8196" s="80"/>
      <c r="J8196" s="6">
        <v>17</v>
      </c>
      <c r="K8196" s="6"/>
      <c r="L8196" s="6"/>
      <c r="M8196" s="6"/>
      <c r="N8196" s="6"/>
      <c r="O8196" s="6"/>
      <c r="P8196" s="6"/>
      <c r="Q8196" s="6"/>
      <c r="R8196" s="6"/>
      <c r="S8196" s="6"/>
      <c r="T8196" s="6"/>
      <c r="U8196" s="6"/>
      <c r="V8196" s="6"/>
      <c r="W8196" s="6"/>
    </row>
    <row r="8197" spans="1:23" ht="31.5" x14ac:dyDescent="0.25">
      <c r="A8197" s="64" t="s">
        <v>590</v>
      </c>
      <c r="J8197" s="6">
        <v>18</v>
      </c>
      <c r="K8197" s="6"/>
      <c r="L8197" s="6"/>
      <c r="M8197" s="6"/>
      <c r="N8197" s="6"/>
      <c r="O8197" s="6"/>
      <c r="P8197" s="6"/>
      <c r="Q8197" s="6"/>
      <c r="R8197" s="6"/>
      <c r="S8197" s="6"/>
      <c r="T8197" s="6"/>
      <c r="U8197" s="6"/>
      <c r="V8197" s="6"/>
      <c r="W8197" s="6"/>
    </row>
    <row r="8198" spans="1:23" x14ac:dyDescent="0.25">
      <c r="A8198" s="79"/>
      <c r="J8198" s="6">
        <v>19</v>
      </c>
      <c r="K8198" s="6"/>
      <c r="L8198" s="6"/>
      <c r="M8198" s="6"/>
      <c r="N8198" s="6"/>
      <c r="O8198" s="6"/>
      <c r="P8198" s="6"/>
      <c r="Q8198" s="6"/>
      <c r="R8198" s="6"/>
      <c r="S8198" s="6"/>
      <c r="T8198" s="6"/>
      <c r="U8198" s="6"/>
      <c r="V8198" s="6"/>
      <c r="W8198" s="6"/>
    </row>
    <row r="8199" spans="1:23" ht="25.5" x14ac:dyDescent="0.25">
      <c r="A8199" s="81" t="s">
        <v>595</v>
      </c>
      <c r="J8199" s="6">
        <v>20</v>
      </c>
      <c r="K8199" s="6"/>
      <c r="L8199" s="6"/>
      <c r="M8199" s="6"/>
      <c r="N8199" s="6"/>
      <c r="O8199" s="6"/>
      <c r="P8199" s="6"/>
      <c r="Q8199" s="6"/>
      <c r="R8199" s="6"/>
      <c r="S8199" s="6"/>
      <c r="T8199" s="6"/>
      <c r="U8199" s="6"/>
      <c r="V8199" s="6"/>
      <c r="W8199" s="6"/>
    </row>
    <row r="8200" spans="1:23" x14ac:dyDescent="0.25">
      <c r="A8200" s="81"/>
      <c r="J8200" s="6">
        <v>21</v>
      </c>
      <c r="K8200" s="6"/>
      <c r="L8200" s="6"/>
      <c r="M8200" s="6"/>
      <c r="N8200" s="6"/>
      <c r="O8200" s="6"/>
      <c r="P8200" s="6"/>
      <c r="Q8200" s="6"/>
      <c r="R8200" s="6"/>
      <c r="S8200" s="6"/>
      <c r="T8200" s="6"/>
      <c r="U8200" s="6"/>
      <c r="V8200" s="6"/>
      <c r="W8200" s="6"/>
    </row>
    <row r="8201" spans="1:23" ht="89.25" x14ac:dyDescent="0.25">
      <c r="A8201" s="81" t="s">
        <v>904</v>
      </c>
      <c r="J8201" s="6">
        <v>22</v>
      </c>
      <c r="K8201" s="6"/>
      <c r="L8201" s="6"/>
      <c r="M8201" s="6"/>
      <c r="N8201" s="6"/>
      <c r="O8201" s="6"/>
      <c r="P8201" s="6"/>
      <c r="Q8201" s="6"/>
      <c r="R8201" s="6"/>
      <c r="S8201" s="6"/>
      <c r="T8201" s="6"/>
      <c r="U8201" s="6"/>
      <c r="V8201" s="6"/>
      <c r="W8201" s="6"/>
    </row>
    <row r="8202" spans="1:23" x14ac:dyDescent="0.25">
      <c r="A8202" s="65"/>
      <c r="J8202" s="6">
        <v>23</v>
      </c>
      <c r="K8202" s="6"/>
      <c r="L8202" s="6"/>
      <c r="M8202" s="6"/>
      <c r="N8202" s="6"/>
      <c r="O8202" s="6"/>
      <c r="P8202" s="6"/>
      <c r="Q8202" s="6"/>
      <c r="R8202" s="6"/>
      <c r="S8202" s="6"/>
      <c r="T8202" s="6"/>
      <c r="U8202" s="6"/>
      <c r="V8202" s="6"/>
      <c r="W8202" s="6"/>
    </row>
    <row r="8203" spans="1:23" x14ac:dyDescent="0.25">
      <c r="A8203" s="65"/>
      <c r="J8203" s="6">
        <v>24</v>
      </c>
      <c r="K8203" s="6"/>
      <c r="L8203" s="6"/>
      <c r="M8203" s="6"/>
      <c r="N8203" s="6"/>
      <c r="O8203" s="6"/>
      <c r="P8203" s="6"/>
      <c r="Q8203" s="6"/>
      <c r="R8203" s="6"/>
      <c r="S8203" s="6"/>
      <c r="T8203" s="6"/>
      <c r="U8203" s="6"/>
      <c r="V8203" s="6"/>
      <c r="W8203" s="6"/>
    </row>
    <row r="8204" spans="1:23" ht="140.25" x14ac:dyDescent="0.25">
      <c r="A8204" s="96" t="s">
        <v>624</v>
      </c>
      <c r="B8204" s="97" t="s">
        <v>625</v>
      </c>
      <c r="J8204" s="6">
        <v>25</v>
      </c>
      <c r="K8204" s="6"/>
      <c r="L8204" s="6"/>
      <c r="M8204" s="6"/>
      <c r="N8204" s="6"/>
      <c r="O8204" s="6"/>
      <c r="P8204" s="6"/>
      <c r="Q8204" s="6"/>
      <c r="R8204" s="6"/>
      <c r="S8204" s="6"/>
      <c r="T8204" s="6"/>
      <c r="U8204" s="6"/>
      <c r="V8204" s="6"/>
      <c r="W8204" s="6"/>
    </row>
    <row r="8205" spans="1:23" ht="15.75" thickBot="1" x14ac:dyDescent="0.3">
      <c r="A8205" s="65"/>
      <c r="J8205" s="6">
        <v>26</v>
      </c>
      <c r="K8205" s="6"/>
      <c r="L8205" s="6"/>
      <c r="M8205" s="6"/>
      <c r="N8205" s="6"/>
      <c r="O8205" s="6"/>
      <c r="P8205" s="6"/>
      <c r="Q8205" s="6"/>
      <c r="R8205" s="6"/>
      <c r="S8205" s="6"/>
      <c r="T8205" s="6"/>
      <c r="U8205" s="6"/>
      <c r="V8205" s="6"/>
      <c r="W8205" s="6"/>
    </row>
    <row r="8206" spans="1:23" ht="15.75" thickBot="1" x14ac:dyDescent="0.3">
      <c r="A8206" s="88" t="s">
        <v>626</v>
      </c>
      <c r="B8206" s="89">
        <v>0.05</v>
      </c>
      <c r="J8206" s="6">
        <v>27</v>
      </c>
      <c r="K8206" s="6"/>
      <c r="L8206" s="6"/>
      <c r="M8206" s="6"/>
      <c r="N8206" s="6"/>
      <c r="O8206" s="6"/>
      <c r="P8206" s="6"/>
      <c r="Q8206" s="6"/>
      <c r="R8206" s="6"/>
      <c r="S8206" s="6"/>
      <c r="T8206" s="6"/>
      <c r="U8206" s="6"/>
      <c r="V8206" s="6"/>
      <c r="W8206" s="6"/>
    </row>
    <row r="8207" spans="1:23" ht="39" thickBot="1" x14ac:dyDescent="0.3">
      <c r="A8207" s="110" t="s">
        <v>627</v>
      </c>
      <c r="B8207" s="74">
        <v>18</v>
      </c>
      <c r="J8207" s="6">
        <v>28</v>
      </c>
      <c r="K8207" s="6"/>
      <c r="L8207" s="6"/>
      <c r="M8207" s="6"/>
      <c r="N8207" s="6"/>
      <c r="O8207" s="6"/>
      <c r="P8207" s="6"/>
      <c r="Q8207" s="6"/>
      <c r="R8207" s="6"/>
      <c r="S8207" s="6"/>
      <c r="T8207" s="6"/>
      <c r="U8207" s="6"/>
      <c r="V8207" s="6"/>
      <c r="W8207" s="6"/>
    </row>
    <row r="8208" spans="1:23" ht="39" thickBot="1" x14ac:dyDescent="0.3">
      <c r="A8208" s="110" t="s">
        <v>628</v>
      </c>
      <c r="B8208" s="74">
        <v>13.39583</v>
      </c>
      <c r="J8208" s="6">
        <v>29</v>
      </c>
      <c r="K8208" s="6"/>
      <c r="L8208" s="6"/>
      <c r="M8208" s="6"/>
      <c r="N8208" s="6"/>
      <c r="O8208" s="6"/>
      <c r="P8208" s="6"/>
      <c r="Q8208" s="6"/>
      <c r="R8208" s="6"/>
      <c r="S8208" s="6"/>
      <c r="T8208" s="6"/>
      <c r="U8208" s="6"/>
      <c r="V8208" s="6"/>
      <c r="W8208" s="6"/>
    </row>
    <row r="8209" spans="1:23" ht="64.5" thickBot="1" x14ac:dyDescent="0.3">
      <c r="A8209" s="110" t="s">
        <v>629</v>
      </c>
      <c r="B8209" s="74">
        <v>3.9969700000000001</v>
      </c>
      <c r="J8209" s="6">
        <v>30</v>
      </c>
      <c r="K8209" s="6"/>
      <c r="L8209" s="6"/>
      <c r="M8209" s="6"/>
      <c r="N8209" s="6"/>
      <c r="O8209" s="6"/>
      <c r="P8209" s="6"/>
      <c r="Q8209" s="6"/>
      <c r="R8209" s="6"/>
      <c r="S8209" s="6"/>
      <c r="T8209" s="6"/>
      <c r="U8209" s="6"/>
      <c r="V8209" s="6"/>
      <c r="W8209" s="6"/>
    </row>
    <row r="8210" spans="1:23" ht="38.25" x14ac:dyDescent="0.25">
      <c r="A8210" s="109" t="s">
        <v>630</v>
      </c>
      <c r="B8210" s="78">
        <v>5.1721000000000004</v>
      </c>
      <c r="J8210" s="6">
        <v>31</v>
      </c>
      <c r="K8210" s="6"/>
      <c r="L8210" s="6"/>
      <c r="M8210" s="6"/>
      <c r="N8210" s="6"/>
      <c r="O8210" s="6"/>
      <c r="P8210" s="6"/>
      <c r="Q8210" s="6"/>
      <c r="R8210" s="6"/>
      <c r="S8210" s="6"/>
      <c r="T8210" s="6"/>
      <c r="U8210" s="6"/>
      <c r="V8210" s="6"/>
      <c r="W8210" s="6"/>
    </row>
    <row r="8211" spans="1:23" ht="15.75" thickBot="1" x14ac:dyDescent="0.3">
      <c r="A8211" s="65"/>
      <c r="J8211" s="6">
        <v>32</v>
      </c>
      <c r="K8211" s="6"/>
      <c r="L8211" s="6"/>
      <c r="M8211" s="6"/>
      <c r="N8211" s="6"/>
      <c r="O8211" s="6"/>
      <c r="P8211" s="6"/>
      <c r="Q8211" s="6"/>
      <c r="R8211" s="6"/>
      <c r="S8211" s="6"/>
      <c r="T8211" s="6"/>
      <c r="U8211" s="6"/>
      <c r="V8211" s="6"/>
      <c r="W8211" s="6"/>
    </row>
    <row r="8212" spans="1:23" x14ac:dyDescent="0.25">
      <c r="A8212" s="254" t="s">
        <v>637</v>
      </c>
      <c r="B8212" s="255"/>
      <c r="C8212" s="255"/>
      <c r="D8212" s="255"/>
      <c r="E8212" s="255"/>
      <c r="J8212" s="6">
        <v>33</v>
      </c>
      <c r="K8212" s="6"/>
      <c r="L8212" s="6"/>
      <c r="M8212" s="6"/>
      <c r="N8212" s="6"/>
      <c r="O8212" s="6"/>
      <c r="P8212" s="6"/>
      <c r="Q8212" s="6"/>
      <c r="R8212" s="6"/>
      <c r="S8212" s="6"/>
      <c r="T8212" s="6"/>
      <c r="U8212" s="6"/>
      <c r="V8212" s="6"/>
      <c r="W8212" s="6"/>
    </row>
    <row r="8213" spans="1:23" ht="15.75" thickBot="1" x14ac:dyDescent="0.3">
      <c r="A8213" s="256" t="s">
        <v>638</v>
      </c>
      <c r="B8213" s="257"/>
      <c r="C8213" s="257"/>
      <c r="D8213" s="257"/>
      <c r="E8213" s="257"/>
      <c r="J8213" s="6">
        <v>34</v>
      </c>
      <c r="K8213" s="6"/>
      <c r="L8213" s="6"/>
      <c r="M8213" s="6"/>
      <c r="N8213" s="6"/>
      <c r="O8213" s="6"/>
      <c r="P8213" s="6"/>
      <c r="Q8213" s="6"/>
      <c r="R8213" s="6"/>
      <c r="S8213" s="6"/>
      <c r="T8213" s="6"/>
      <c r="U8213" s="6"/>
      <c r="V8213" s="6"/>
      <c r="W8213" s="6"/>
    </row>
    <row r="8214" spans="1:23" ht="16.5" thickBot="1" x14ac:dyDescent="0.3">
      <c r="A8214" s="260" t="s">
        <v>634</v>
      </c>
      <c r="B8214" s="261"/>
      <c r="C8214" s="83" t="s">
        <v>635</v>
      </c>
      <c r="D8214" s="83" t="s">
        <v>566</v>
      </c>
      <c r="E8214" s="85" t="s">
        <v>593</v>
      </c>
      <c r="J8214" s="6"/>
      <c r="K8214" s="121" t="s">
        <v>1123</v>
      </c>
      <c r="L8214" s="121" t="s">
        <v>1124</v>
      </c>
      <c r="M8214" s="121" t="str">
        <f>A8201</f>
        <v>Prueba del rango estudentizado de Tukey (HSD) para NFPCM6</v>
      </c>
      <c r="N8214" s="136"/>
      <c r="O8214" s="1"/>
      <c r="S8214" s="122" t="str">
        <f>K8214</f>
        <v>Factor</v>
      </c>
      <c r="T8214" s="122" t="str">
        <f>L8214</f>
        <v>Nivel</v>
      </c>
      <c r="U8214" s="114"/>
      <c r="V8214" s="123" t="str">
        <f>M8214</f>
        <v>Prueba del rango estudentizado de Tukey (HSD) para NFPCM6</v>
      </c>
      <c r="W8214" s="6"/>
    </row>
    <row r="8215" spans="1:23" ht="16.5" thickBot="1" x14ac:dyDescent="0.3">
      <c r="A8215" s="99"/>
      <c r="B8215" s="67" t="s">
        <v>592</v>
      </c>
      <c r="C8215" s="68">
        <v>12.25</v>
      </c>
      <c r="D8215" s="68">
        <v>8</v>
      </c>
      <c r="E8215" s="86" t="s">
        <v>46</v>
      </c>
      <c r="J8215" s="6"/>
      <c r="K8215" s="223" t="s">
        <v>1128</v>
      </c>
      <c r="L8215" s="124" t="str">
        <f>E8215</f>
        <v>Perseo</v>
      </c>
      <c r="M8215" s="125">
        <f>C8215</f>
        <v>12.25</v>
      </c>
      <c r="N8215" s="125">
        <f>A8215</f>
        <v>0</v>
      </c>
      <c r="O8215" s="125" t="str">
        <f>B8215</f>
        <v>A</v>
      </c>
      <c r="S8215" s="225" t="str">
        <f>K8215</f>
        <v>Genotipo (B)</v>
      </c>
      <c r="T8215" s="133" t="str">
        <f>L8215</f>
        <v>Perseo</v>
      </c>
      <c r="U8215" s="134">
        <f t="shared" ref="U8215:U8218" si="305">M8215</f>
        <v>12.25</v>
      </c>
      <c r="V8215" s="133">
        <f t="shared" ref="V8215:V8218" si="306">N8215</f>
        <v>0</v>
      </c>
      <c r="W8215" s="133" t="str">
        <f t="shared" ref="W8215:W8218" si="307">O8215</f>
        <v>A</v>
      </c>
    </row>
    <row r="8216" spans="1:23" ht="16.5" thickBot="1" x14ac:dyDescent="0.3">
      <c r="A8216" s="99"/>
      <c r="B8216" s="67" t="s">
        <v>592</v>
      </c>
      <c r="C8216" s="68"/>
      <c r="D8216" s="68"/>
      <c r="E8216" s="86"/>
      <c r="J8216" s="6"/>
      <c r="K8216" s="224"/>
      <c r="L8216" s="124" t="str">
        <f>E8217</f>
        <v>Pony</v>
      </c>
      <c r="M8216" s="125">
        <f>C8217</f>
        <v>7.625</v>
      </c>
      <c r="N8216" s="125" t="str">
        <f>A8217</f>
        <v>B</v>
      </c>
      <c r="O8216" s="125" t="str">
        <f>B8217</f>
        <v>A</v>
      </c>
      <c r="S8216" s="226"/>
      <c r="T8216" s="133" t="str">
        <f t="shared" ref="T8216:T8218" si="308">L8216</f>
        <v>Pony</v>
      </c>
      <c r="U8216" s="134">
        <f t="shared" si="305"/>
        <v>7.625</v>
      </c>
      <c r="V8216" s="133" t="str">
        <f t="shared" si="306"/>
        <v>B</v>
      </c>
      <c r="W8216" s="133" t="str">
        <f t="shared" si="307"/>
        <v>A</v>
      </c>
    </row>
    <row r="8217" spans="1:23" ht="16.5" thickBot="1" x14ac:dyDescent="0.3">
      <c r="A8217" s="99" t="s">
        <v>593</v>
      </c>
      <c r="B8217" s="67" t="s">
        <v>592</v>
      </c>
      <c r="C8217" s="68">
        <v>7.625</v>
      </c>
      <c r="D8217" s="68">
        <v>8</v>
      </c>
      <c r="E8217" s="86" t="s">
        <v>11</v>
      </c>
      <c r="J8217" s="6"/>
      <c r="K8217" s="224"/>
      <c r="L8217" s="4" t="str">
        <f>E8219</f>
        <v>Toro</v>
      </c>
      <c r="M8217" s="4">
        <f>C8219</f>
        <v>4.125</v>
      </c>
      <c r="N8217" s="4" t="str">
        <f>A8219</f>
        <v>B</v>
      </c>
      <c r="O8217" s="4" t="str">
        <f>B8219</f>
        <v>C</v>
      </c>
      <c r="P8217" s="6"/>
      <c r="Q8217" s="6"/>
      <c r="R8217" s="6"/>
      <c r="S8217" s="226"/>
      <c r="T8217" s="133" t="str">
        <f t="shared" si="308"/>
        <v>Toro</v>
      </c>
      <c r="U8217" s="134">
        <f t="shared" si="305"/>
        <v>4.125</v>
      </c>
      <c r="V8217" s="133" t="str">
        <f t="shared" si="306"/>
        <v>B</v>
      </c>
      <c r="W8217" s="133" t="str">
        <f t="shared" si="307"/>
        <v>C</v>
      </c>
    </row>
    <row r="8218" spans="1:23" ht="16.5" thickBot="1" x14ac:dyDescent="0.3">
      <c r="A8218" s="99" t="s">
        <v>593</v>
      </c>
      <c r="B8218" s="67"/>
      <c r="C8218" s="68"/>
      <c r="D8218" s="68"/>
      <c r="E8218" s="86"/>
      <c r="J8218" s="6"/>
      <c r="K8218" s="224"/>
      <c r="L8218" s="4" t="str">
        <f>E8221</f>
        <v>Palomo</v>
      </c>
      <c r="M8218" s="4">
        <f>C8221</f>
        <v>2.25</v>
      </c>
      <c r="N8218" s="4">
        <f>A8221</f>
        <v>0</v>
      </c>
      <c r="O8218" s="4" t="str">
        <f>B8221</f>
        <v>C</v>
      </c>
      <c r="P8218" s="6"/>
      <c r="Q8218" s="6"/>
      <c r="R8218" s="6"/>
      <c r="S8218" s="227"/>
      <c r="T8218" s="129" t="str">
        <f t="shared" si="308"/>
        <v>Palomo</v>
      </c>
      <c r="U8218" s="135">
        <f t="shared" si="305"/>
        <v>2.25</v>
      </c>
      <c r="V8218" s="129">
        <f t="shared" si="306"/>
        <v>0</v>
      </c>
      <c r="W8218" s="129" t="str">
        <f t="shared" si="307"/>
        <v>C</v>
      </c>
    </row>
    <row r="8219" spans="1:23" ht="15.75" thickBot="1" x14ac:dyDescent="0.3">
      <c r="A8219" s="99" t="s">
        <v>593</v>
      </c>
      <c r="B8219" s="67" t="s">
        <v>639</v>
      </c>
      <c r="C8219" s="68">
        <v>4.125</v>
      </c>
      <c r="D8219" s="68">
        <v>8</v>
      </c>
      <c r="E8219" s="86" t="s">
        <v>8</v>
      </c>
      <c r="J8219" s="6">
        <v>1</v>
      </c>
      <c r="K8219" s="6"/>
      <c r="L8219" s="6"/>
      <c r="M8219" s="6"/>
      <c r="N8219" s="6"/>
      <c r="O8219" s="6"/>
      <c r="P8219" s="6"/>
      <c r="Q8219" s="6"/>
      <c r="R8219" s="6"/>
      <c r="S8219" s="6"/>
      <c r="T8219" s="6"/>
      <c r="U8219" s="6"/>
      <c r="V8219" s="6"/>
      <c r="W8219" s="6"/>
    </row>
    <row r="8220" spans="1:23" ht="15.75" thickBot="1" x14ac:dyDescent="0.3">
      <c r="A8220" s="99"/>
      <c r="B8220" s="67" t="s">
        <v>639</v>
      </c>
      <c r="C8220" s="68"/>
      <c r="D8220" s="68"/>
      <c r="E8220" s="86"/>
      <c r="J8220" s="6">
        <v>2</v>
      </c>
      <c r="K8220" s="6"/>
      <c r="L8220" s="6"/>
      <c r="M8220" s="6"/>
      <c r="N8220" s="6"/>
      <c r="O8220" s="6"/>
      <c r="P8220" s="6"/>
      <c r="Q8220" s="6"/>
      <c r="R8220" s="6"/>
      <c r="S8220" s="6"/>
      <c r="T8220" s="6"/>
      <c r="U8220" s="6"/>
      <c r="V8220" s="6"/>
      <c r="W8220" s="6"/>
    </row>
    <row r="8221" spans="1:23" x14ac:dyDescent="0.25">
      <c r="A8221" s="100"/>
      <c r="B8221" s="76" t="s">
        <v>639</v>
      </c>
      <c r="C8221" s="77">
        <v>2.25</v>
      </c>
      <c r="D8221" s="77">
        <v>8</v>
      </c>
      <c r="E8221" s="87" t="s">
        <v>7</v>
      </c>
      <c r="J8221" s="6">
        <v>3</v>
      </c>
      <c r="K8221" s="6"/>
      <c r="L8221" s="6"/>
      <c r="M8221" s="6"/>
      <c r="N8221" s="6"/>
      <c r="O8221" s="6"/>
      <c r="P8221" s="6"/>
      <c r="Q8221" s="6"/>
      <c r="R8221" s="6"/>
      <c r="S8221" s="6"/>
      <c r="T8221" s="6"/>
      <c r="U8221" s="6"/>
      <c r="V8221" s="6"/>
      <c r="W8221" s="6"/>
    </row>
    <row r="8222" spans="1:23" x14ac:dyDescent="0.25">
      <c r="A8222" s="79"/>
      <c r="J8222" s="6">
        <v>4</v>
      </c>
      <c r="K8222" s="6"/>
      <c r="L8222" s="6"/>
      <c r="M8222" s="6"/>
      <c r="N8222" s="6"/>
      <c r="O8222" s="6"/>
      <c r="P8222" s="6"/>
      <c r="Q8222" s="6"/>
      <c r="R8222" s="6"/>
      <c r="S8222" s="6"/>
      <c r="T8222" s="6"/>
      <c r="U8222" s="6"/>
      <c r="V8222" s="6"/>
      <c r="W8222" s="6"/>
    </row>
    <row r="8223" spans="1:23" x14ac:dyDescent="0.25">
      <c r="A8223" s="79"/>
      <c r="J8223" s="6">
        <v>5</v>
      </c>
      <c r="K8223" s="6"/>
      <c r="L8223" s="6"/>
      <c r="M8223" s="6"/>
      <c r="N8223" s="6"/>
      <c r="O8223" s="6"/>
      <c r="P8223" s="6"/>
      <c r="Q8223" s="6"/>
      <c r="R8223" s="6"/>
      <c r="S8223" s="6"/>
      <c r="T8223" s="6"/>
      <c r="U8223" s="6"/>
      <c r="V8223" s="6"/>
      <c r="W8223" s="6"/>
    </row>
    <row r="8224" spans="1:23" x14ac:dyDescent="0.25">
      <c r="J8224" s="6">
        <v>6</v>
      </c>
      <c r="K8224" s="6"/>
      <c r="L8224" s="6"/>
      <c r="M8224" s="6"/>
      <c r="N8224" s="6"/>
      <c r="O8224" s="6"/>
      <c r="P8224" s="6"/>
      <c r="Q8224" s="6"/>
      <c r="R8224" s="6"/>
      <c r="S8224" s="6"/>
      <c r="T8224" s="6"/>
      <c r="U8224" s="6"/>
      <c r="V8224" s="6"/>
      <c r="W8224" s="6"/>
    </row>
    <row r="8225" spans="1:23" x14ac:dyDescent="0.25">
      <c r="A8225" s="80"/>
      <c r="J8225" s="6">
        <v>7</v>
      </c>
      <c r="K8225" s="6"/>
      <c r="L8225" s="6"/>
      <c r="M8225" s="6"/>
      <c r="N8225" s="6"/>
      <c r="O8225" s="6"/>
      <c r="P8225" s="6"/>
      <c r="Q8225" s="6"/>
      <c r="R8225" s="6"/>
      <c r="S8225" s="6"/>
      <c r="T8225" s="6"/>
      <c r="U8225" s="6"/>
      <c r="V8225" s="6"/>
      <c r="W8225" s="6"/>
    </row>
    <row r="8226" spans="1:23" ht="31.5" x14ac:dyDescent="0.25">
      <c r="A8226" s="64" t="s">
        <v>590</v>
      </c>
      <c r="J8226" s="6">
        <v>8</v>
      </c>
      <c r="K8226" s="6"/>
      <c r="L8226" s="6"/>
      <c r="M8226" s="6"/>
      <c r="N8226" s="6"/>
      <c r="O8226" s="6"/>
      <c r="P8226" s="6"/>
      <c r="Q8226" s="6"/>
      <c r="R8226" s="6"/>
      <c r="S8226" s="6"/>
      <c r="T8226" s="6"/>
      <c r="U8226" s="6"/>
      <c r="V8226" s="6"/>
      <c r="W8226" s="6"/>
    </row>
    <row r="8227" spans="1:23" x14ac:dyDescent="0.25">
      <c r="A8227" s="79"/>
      <c r="J8227" s="6">
        <v>9</v>
      </c>
      <c r="K8227" s="6"/>
      <c r="L8227" s="6"/>
      <c r="M8227" s="6"/>
      <c r="N8227" s="6"/>
      <c r="O8227" s="6"/>
      <c r="P8227" s="6"/>
      <c r="Q8227" s="6"/>
      <c r="R8227" s="6"/>
      <c r="S8227" s="6"/>
      <c r="T8227" s="6"/>
      <c r="U8227" s="6"/>
      <c r="V8227" s="6"/>
      <c r="W8227" s="6"/>
    </row>
    <row r="8228" spans="1:23" ht="25.5" x14ac:dyDescent="0.25">
      <c r="A8228" s="81" t="s">
        <v>595</v>
      </c>
      <c r="J8228" s="6">
        <v>10</v>
      </c>
      <c r="K8228" s="6"/>
      <c r="L8228" s="6"/>
      <c r="M8228" s="6"/>
      <c r="N8228" s="6"/>
      <c r="O8228" s="6"/>
      <c r="P8228" s="6"/>
      <c r="Q8228" s="6"/>
      <c r="R8228" s="6"/>
      <c r="S8228" s="6"/>
      <c r="T8228" s="6"/>
      <c r="U8228" s="6"/>
      <c r="V8228" s="6"/>
      <c r="W8228" s="6"/>
    </row>
    <row r="8229" spans="1:23" x14ac:dyDescent="0.25">
      <c r="A8229" s="81"/>
      <c r="J8229" s="6">
        <v>11</v>
      </c>
      <c r="K8229" s="6"/>
      <c r="L8229" s="6"/>
      <c r="M8229" s="6"/>
      <c r="N8229" s="6"/>
      <c r="O8229" s="6"/>
      <c r="P8229" s="6"/>
      <c r="Q8229" s="6"/>
      <c r="R8229" s="6"/>
      <c r="S8229" s="6"/>
      <c r="T8229" s="6"/>
      <c r="U8229" s="6"/>
      <c r="V8229" s="6"/>
      <c r="W8229" s="6"/>
    </row>
    <row r="8230" spans="1:23" x14ac:dyDescent="0.25">
      <c r="A8230" s="65"/>
      <c r="J8230" s="6">
        <v>12</v>
      </c>
      <c r="K8230" s="6"/>
      <c r="L8230" s="6"/>
      <c r="M8230" s="6"/>
      <c r="N8230" s="6"/>
      <c r="O8230" s="6"/>
      <c r="P8230" s="6"/>
      <c r="Q8230" s="6"/>
      <c r="R8230" s="6"/>
      <c r="S8230" s="6"/>
      <c r="T8230" s="6"/>
      <c r="U8230" s="6"/>
      <c r="V8230" s="6"/>
      <c r="W8230" s="6"/>
    </row>
    <row r="8231" spans="1:23" x14ac:dyDescent="0.25">
      <c r="A8231" s="65"/>
      <c r="J8231" s="6">
        <v>13</v>
      </c>
      <c r="K8231" s="6"/>
      <c r="L8231" s="6"/>
      <c r="M8231" s="6"/>
      <c r="N8231" s="6"/>
      <c r="O8231" s="6"/>
      <c r="P8231" s="6"/>
      <c r="Q8231" s="6"/>
      <c r="R8231" s="6"/>
      <c r="S8231" s="6"/>
      <c r="T8231" s="6"/>
      <c r="U8231" s="6"/>
      <c r="V8231" s="6"/>
      <c r="W8231" s="6"/>
    </row>
    <row r="8232" spans="1:23" x14ac:dyDescent="0.25">
      <c r="A8232" s="79"/>
      <c r="J8232" s="6">
        <v>14</v>
      </c>
      <c r="K8232" s="6"/>
      <c r="L8232" s="6"/>
      <c r="M8232" s="6"/>
      <c r="N8232" s="6"/>
      <c r="O8232" s="6"/>
      <c r="P8232" s="6"/>
      <c r="Q8232" s="6"/>
      <c r="R8232" s="6"/>
      <c r="S8232" s="6"/>
      <c r="T8232" s="6"/>
      <c r="U8232" s="6"/>
      <c r="V8232" s="6"/>
      <c r="W8232" s="6"/>
    </row>
    <row r="8233" spans="1:23" x14ac:dyDescent="0.25">
      <c r="A8233" s="79"/>
      <c r="J8233" s="6">
        <v>15</v>
      </c>
      <c r="K8233" s="6"/>
      <c r="L8233" s="6"/>
      <c r="M8233" s="6"/>
      <c r="N8233" s="6"/>
      <c r="O8233" s="6"/>
      <c r="P8233" s="6"/>
      <c r="Q8233" s="6"/>
      <c r="R8233" s="6"/>
      <c r="S8233" s="6"/>
      <c r="T8233" s="6"/>
      <c r="U8233" s="6"/>
      <c r="V8233" s="6"/>
      <c r="W8233" s="6"/>
    </row>
    <row r="8234" spans="1:23" x14ac:dyDescent="0.25">
      <c r="J8234" s="6">
        <v>16</v>
      </c>
      <c r="K8234" s="6"/>
      <c r="L8234" s="6"/>
      <c r="M8234" s="6"/>
      <c r="N8234" s="6"/>
      <c r="O8234" s="6"/>
      <c r="P8234" s="6"/>
      <c r="Q8234" s="6"/>
      <c r="R8234" s="6"/>
      <c r="S8234" s="6"/>
      <c r="T8234" s="6"/>
      <c r="U8234" s="6"/>
      <c r="V8234" s="6"/>
      <c r="W8234" s="6"/>
    </row>
    <row r="8235" spans="1:23" x14ac:dyDescent="0.25">
      <c r="A8235" s="80"/>
      <c r="J8235" s="6">
        <v>17</v>
      </c>
      <c r="K8235" s="6"/>
      <c r="L8235" s="6"/>
      <c r="M8235" s="6"/>
      <c r="N8235" s="6"/>
      <c r="O8235" s="6"/>
      <c r="P8235" s="6"/>
      <c r="Q8235" s="6"/>
      <c r="R8235" s="6"/>
      <c r="S8235" s="6"/>
      <c r="T8235" s="6"/>
      <c r="U8235" s="6"/>
      <c r="V8235" s="6"/>
      <c r="W8235" s="6"/>
    </row>
    <row r="8236" spans="1:23" ht="31.5" x14ac:dyDescent="0.25">
      <c r="A8236" s="64" t="s">
        <v>590</v>
      </c>
      <c r="J8236" s="6">
        <v>18</v>
      </c>
      <c r="K8236" s="6"/>
      <c r="L8236" s="6"/>
      <c r="M8236" s="6"/>
      <c r="N8236" s="6"/>
      <c r="O8236" s="6"/>
      <c r="P8236" s="6"/>
      <c r="Q8236" s="6"/>
      <c r="R8236" s="6"/>
      <c r="S8236" s="6"/>
      <c r="T8236" s="6"/>
      <c r="U8236" s="6"/>
      <c r="V8236" s="6"/>
      <c r="W8236" s="6"/>
    </row>
    <row r="8237" spans="1:23" x14ac:dyDescent="0.25">
      <c r="A8237" s="79"/>
      <c r="J8237" s="6">
        <v>19</v>
      </c>
      <c r="K8237" s="6"/>
      <c r="L8237" s="6"/>
      <c r="M8237" s="6"/>
      <c r="N8237" s="6"/>
      <c r="O8237" s="6"/>
      <c r="P8237" s="6"/>
      <c r="Q8237" s="6"/>
      <c r="R8237" s="6"/>
      <c r="S8237" s="6"/>
      <c r="T8237" s="6"/>
      <c r="U8237" s="6"/>
      <c r="V8237" s="6"/>
      <c r="W8237" s="6"/>
    </row>
    <row r="8238" spans="1:23" ht="25.5" x14ac:dyDescent="0.25">
      <c r="A8238" s="81" t="s">
        <v>595</v>
      </c>
      <c r="J8238" s="6">
        <v>20</v>
      </c>
      <c r="K8238" s="6"/>
      <c r="L8238" s="6"/>
      <c r="M8238" s="6"/>
      <c r="N8238" s="6"/>
      <c r="O8238" s="6"/>
      <c r="P8238" s="6"/>
      <c r="Q8238" s="6"/>
      <c r="R8238" s="6"/>
      <c r="S8238" s="6"/>
      <c r="T8238" s="6"/>
      <c r="U8238" s="6"/>
      <c r="V8238" s="6"/>
      <c r="W8238" s="6"/>
    </row>
    <row r="8239" spans="1:23" x14ac:dyDescent="0.25">
      <c r="A8239" s="81"/>
      <c r="J8239" s="6">
        <v>21</v>
      </c>
      <c r="K8239" s="6"/>
      <c r="L8239" s="6"/>
      <c r="M8239" s="6"/>
      <c r="N8239" s="6"/>
      <c r="O8239" s="6"/>
      <c r="P8239" s="6"/>
      <c r="Q8239" s="6"/>
      <c r="R8239" s="6"/>
      <c r="S8239" s="6"/>
      <c r="T8239" s="6"/>
      <c r="U8239" s="6"/>
      <c r="V8239" s="6"/>
      <c r="W8239" s="6"/>
    </row>
    <row r="8240" spans="1:23" ht="89.25" x14ac:dyDescent="0.25">
      <c r="A8240" s="81" t="s">
        <v>905</v>
      </c>
      <c r="J8240" s="6">
        <v>22</v>
      </c>
      <c r="K8240" s="6"/>
      <c r="L8240" s="6"/>
      <c r="M8240" s="6"/>
      <c r="N8240" s="6"/>
      <c r="O8240" s="6"/>
      <c r="P8240" s="6"/>
      <c r="Q8240" s="6"/>
      <c r="R8240" s="6"/>
      <c r="S8240" s="6"/>
      <c r="T8240" s="6"/>
      <c r="U8240" s="6"/>
      <c r="V8240" s="6"/>
      <c r="W8240" s="6"/>
    </row>
    <row r="8241" spans="1:55" x14ac:dyDescent="0.25">
      <c r="A8241" s="65"/>
      <c r="J8241" s="6">
        <v>23</v>
      </c>
      <c r="K8241" s="6"/>
      <c r="L8241" s="6"/>
      <c r="M8241" s="6"/>
      <c r="N8241" s="6"/>
      <c r="O8241" s="6"/>
      <c r="P8241" s="6"/>
      <c r="Q8241" s="6"/>
      <c r="R8241" s="6"/>
      <c r="S8241" s="6"/>
      <c r="T8241" s="6"/>
      <c r="U8241" s="6"/>
      <c r="V8241" s="6"/>
      <c r="W8241" s="6"/>
    </row>
    <row r="8242" spans="1:55" x14ac:dyDescent="0.25">
      <c r="A8242" s="65"/>
      <c r="J8242" s="6">
        <v>24</v>
      </c>
      <c r="K8242" s="6"/>
      <c r="L8242" s="6"/>
      <c r="M8242" s="6"/>
      <c r="N8242" s="6"/>
      <c r="O8242" s="6"/>
      <c r="P8242" s="6"/>
      <c r="Q8242" s="6"/>
      <c r="R8242" s="6"/>
      <c r="S8242" s="6"/>
      <c r="T8242" s="6"/>
      <c r="U8242" s="6"/>
      <c r="V8242" s="6"/>
      <c r="W8242" s="6"/>
    </row>
    <row r="8243" spans="1:55" ht="140.25" x14ac:dyDescent="0.25">
      <c r="A8243" s="96" t="s">
        <v>624</v>
      </c>
      <c r="B8243" s="97" t="s">
        <v>625</v>
      </c>
      <c r="J8243" s="6">
        <v>25</v>
      </c>
      <c r="K8243" s="6"/>
      <c r="L8243" s="6"/>
      <c r="M8243" s="6"/>
      <c r="N8243" s="6"/>
      <c r="O8243" s="6"/>
      <c r="P8243" s="6"/>
      <c r="Q8243" s="6"/>
      <c r="R8243" s="6"/>
      <c r="S8243" s="6"/>
      <c r="T8243" s="6"/>
      <c r="U8243" s="6"/>
      <c r="V8243" s="6"/>
      <c r="W8243" s="6"/>
    </row>
    <row r="8244" spans="1:55" ht="15.75" thickBot="1" x14ac:dyDescent="0.3">
      <c r="A8244" s="65"/>
      <c r="J8244" s="6">
        <v>26</v>
      </c>
      <c r="K8244" s="6"/>
      <c r="L8244" s="6"/>
      <c r="M8244" s="6"/>
      <c r="N8244" s="6"/>
      <c r="O8244" s="6"/>
      <c r="P8244" s="6"/>
      <c r="Q8244" s="6"/>
      <c r="R8244" s="6"/>
      <c r="S8244" s="6"/>
      <c r="T8244" s="6"/>
      <c r="U8244" s="6"/>
      <c r="V8244" s="6"/>
      <c r="W8244" s="6"/>
    </row>
    <row r="8245" spans="1:55" ht="15.75" thickBot="1" x14ac:dyDescent="0.3">
      <c r="A8245" s="88" t="s">
        <v>626</v>
      </c>
      <c r="B8245" s="89">
        <v>0.05</v>
      </c>
      <c r="J8245" s="6">
        <v>27</v>
      </c>
      <c r="K8245" s="6"/>
      <c r="L8245" s="6"/>
      <c r="M8245" s="6"/>
      <c r="N8245" s="6"/>
      <c r="O8245" s="6"/>
      <c r="P8245" s="6"/>
      <c r="Q8245" s="6"/>
      <c r="R8245" s="6"/>
      <c r="S8245" s="6"/>
      <c r="T8245" s="6"/>
      <c r="U8245" s="6"/>
      <c r="V8245" s="6"/>
      <c r="W8245" s="6"/>
    </row>
    <row r="8246" spans="1:55" ht="39" thickBot="1" x14ac:dyDescent="0.3">
      <c r="A8246" s="110" t="s">
        <v>627</v>
      </c>
      <c r="B8246" s="74">
        <v>18</v>
      </c>
      <c r="J8246" s="6">
        <v>28</v>
      </c>
      <c r="K8246" s="6"/>
      <c r="L8246" s="6"/>
      <c r="M8246" s="6"/>
      <c r="N8246" s="6"/>
      <c r="O8246" s="6"/>
      <c r="P8246" s="6"/>
      <c r="Q8246" s="6"/>
      <c r="R8246" s="6"/>
      <c r="S8246" s="6"/>
      <c r="T8246" s="6"/>
      <c r="U8246" s="6"/>
      <c r="V8246" s="6"/>
      <c r="W8246" s="6"/>
    </row>
    <row r="8247" spans="1:55" ht="39" thickBot="1" x14ac:dyDescent="0.3">
      <c r="A8247" s="110" t="s">
        <v>628</v>
      </c>
      <c r="B8247" s="74">
        <v>21.00694</v>
      </c>
      <c r="J8247" s="6">
        <v>29</v>
      </c>
      <c r="K8247" s="6"/>
      <c r="L8247" s="6"/>
      <c r="M8247" s="6"/>
      <c r="N8247" s="6"/>
      <c r="O8247" s="6"/>
      <c r="P8247" s="6"/>
      <c r="Q8247" s="6"/>
      <c r="R8247" s="6"/>
      <c r="S8247" s="6"/>
      <c r="T8247" s="6"/>
      <c r="U8247" s="6"/>
      <c r="V8247" s="6"/>
      <c r="W8247" s="6"/>
    </row>
    <row r="8248" spans="1:55" ht="64.5" thickBot="1" x14ac:dyDescent="0.3">
      <c r="A8248" s="110" t="s">
        <v>629</v>
      </c>
      <c r="B8248" s="74">
        <v>3.9969700000000001</v>
      </c>
      <c r="J8248" s="6">
        <v>30</v>
      </c>
      <c r="K8248" s="6"/>
      <c r="L8248" s="6"/>
      <c r="M8248" s="6"/>
      <c r="N8248" s="6"/>
      <c r="O8248" s="6"/>
      <c r="P8248" s="6"/>
      <c r="Q8248" s="6"/>
      <c r="R8248" s="6"/>
      <c r="S8248" s="6"/>
      <c r="T8248" s="6"/>
      <c r="U8248" s="6"/>
      <c r="V8248" s="6"/>
      <c r="W8248" s="6"/>
    </row>
    <row r="8249" spans="1:55" ht="38.25" x14ac:dyDescent="0.25">
      <c r="A8249" s="109" t="s">
        <v>630</v>
      </c>
      <c r="B8249" s="78">
        <v>6.4768999999999997</v>
      </c>
      <c r="J8249" s="6">
        <v>31</v>
      </c>
      <c r="K8249" s="6"/>
      <c r="L8249" s="6"/>
      <c r="M8249" s="6"/>
      <c r="N8249" s="6"/>
      <c r="O8249" s="6"/>
      <c r="P8249" s="6"/>
      <c r="Q8249" s="6"/>
      <c r="R8249" s="6"/>
      <c r="S8249" s="6"/>
      <c r="T8249" s="6"/>
      <c r="U8249" s="6"/>
      <c r="V8249" s="6"/>
      <c r="W8249" s="6"/>
      <c r="X8249" s="160"/>
      <c r="Y8249" s="160"/>
      <c r="Z8249" s="160"/>
      <c r="AA8249" s="160"/>
      <c r="AB8249" s="160"/>
      <c r="AC8249" s="160"/>
      <c r="AD8249" s="160"/>
      <c r="AE8249" s="160"/>
      <c r="AF8249" s="160"/>
      <c r="AG8249" s="160"/>
      <c r="AH8249" s="160"/>
      <c r="AI8249" s="160"/>
      <c r="AJ8249" s="160"/>
      <c r="AK8249" s="160"/>
      <c r="AL8249" s="160"/>
      <c r="AM8249" s="160"/>
      <c r="AN8249" s="160"/>
      <c r="AO8249" s="160"/>
      <c r="AP8249" s="160"/>
      <c r="AQ8249" s="160"/>
      <c r="AR8249" s="160"/>
      <c r="AS8249" s="160"/>
      <c r="AT8249" s="160"/>
      <c r="AU8249" s="160"/>
      <c r="AV8249" s="160"/>
      <c r="AW8249" s="160"/>
      <c r="AX8249" s="160"/>
      <c r="AY8249" s="160"/>
    </row>
    <row r="8250" spans="1:55" ht="15.75" thickBot="1" x14ac:dyDescent="0.3">
      <c r="A8250" s="65"/>
      <c r="J8250" s="6">
        <v>32</v>
      </c>
      <c r="K8250" s="6"/>
      <c r="L8250" s="6"/>
      <c r="M8250" s="6"/>
      <c r="N8250" s="6"/>
      <c r="O8250" s="6"/>
      <c r="P8250" s="6"/>
      <c r="Q8250" s="6"/>
      <c r="R8250" s="6"/>
      <c r="S8250" s="6"/>
      <c r="T8250" s="6"/>
      <c r="U8250" s="6"/>
      <c r="V8250" s="6"/>
      <c r="W8250" s="6"/>
      <c r="X8250" s="160"/>
      <c r="Y8250" s="160"/>
      <c r="Z8250" s="160"/>
      <c r="AA8250" s="160"/>
      <c r="AB8250" s="160"/>
      <c r="AC8250" s="160"/>
      <c r="AD8250" s="160"/>
      <c r="AE8250" s="160"/>
      <c r="AF8250" s="160"/>
      <c r="AG8250" s="160"/>
      <c r="AH8250" s="160"/>
      <c r="AI8250" s="160"/>
      <c r="AJ8250" s="160"/>
      <c r="AK8250" s="160"/>
      <c r="AL8250" s="160"/>
      <c r="AM8250" s="160"/>
      <c r="AN8250" s="160"/>
      <c r="AO8250" s="160"/>
      <c r="AP8250" s="160"/>
      <c r="AQ8250" s="160"/>
      <c r="AR8250" s="160"/>
      <c r="AS8250" s="160"/>
      <c r="AT8250" s="160"/>
      <c r="AU8250" s="160"/>
      <c r="AV8250" s="160"/>
      <c r="AW8250" s="160"/>
      <c r="AX8250" s="160"/>
      <c r="AY8250" s="160"/>
    </row>
    <row r="8251" spans="1:55" x14ac:dyDescent="0.25">
      <c r="A8251" s="254" t="s">
        <v>637</v>
      </c>
      <c r="B8251" s="255"/>
      <c r="C8251" s="255"/>
      <c r="D8251" s="255"/>
      <c r="E8251" s="255"/>
      <c r="J8251" s="6">
        <v>33</v>
      </c>
      <c r="K8251" s="6"/>
      <c r="L8251" s="6"/>
      <c r="M8251" s="6"/>
      <c r="N8251" s="6"/>
      <c r="O8251" s="6"/>
      <c r="P8251" s="6"/>
      <c r="Q8251" s="6"/>
      <c r="R8251" s="6"/>
      <c r="S8251" s="6"/>
      <c r="T8251" s="6"/>
      <c r="U8251" s="6"/>
      <c r="V8251" s="6"/>
      <c r="W8251" s="6"/>
      <c r="X8251" s="160"/>
      <c r="Y8251" s="160"/>
      <c r="Z8251" s="160"/>
      <c r="AA8251" s="160"/>
      <c r="AB8251" s="160"/>
      <c r="AC8251" s="160"/>
      <c r="AD8251" s="160"/>
      <c r="AE8251" s="160"/>
      <c r="AF8251" s="160"/>
      <c r="AG8251" s="160"/>
      <c r="AH8251" s="160"/>
      <c r="AI8251" s="160"/>
      <c r="AJ8251" s="160"/>
      <c r="AK8251" s="160"/>
      <c r="AL8251" s="160"/>
      <c r="AM8251" s="160"/>
      <c r="AN8251" s="160"/>
      <c r="AO8251" s="160"/>
      <c r="AP8251" s="160"/>
      <c r="AQ8251" s="160"/>
      <c r="AR8251" s="160"/>
      <c r="AS8251" s="160"/>
      <c r="AT8251" s="160"/>
      <c r="AU8251" s="160"/>
      <c r="AV8251" s="160"/>
      <c r="AW8251" s="160"/>
      <c r="AX8251" s="160"/>
      <c r="AY8251" s="160"/>
    </row>
    <row r="8252" spans="1:55" ht="15.75" thickBot="1" x14ac:dyDescent="0.3">
      <c r="A8252" s="256" t="s">
        <v>638</v>
      </c>
      <c r="B8252" s="257"/>
      <c r="C8252" s="257"/>
      <c r="D8252" s="257"/>
      <c r="E8252" s="257"/>
      <c r="J8252" s="6">
        <v>34</v>
      </c>
      <c r="K8252" s="6"/>
      <c r="L8252" s="6"/>
      <c r="M8252" s="6"/>
      <c r="N8252" s="6"/>
      <c r="O8252" s="6"/>
      <c r="P8252" s="6"/>
      <c r="Q8252" s="6"/>
      <c r="R8252" s="6"/>
      <c r="S8252" s="6"/>
      <c r="T8252" s="6"/>
      <c r="U8252" s="6"/>
      <c r="V8252" s="6"/>
      <c r="W8252" s="6"/>
      <c r="X8252" s="160"/>
      <c r="Y8252" s="160"/>
      <c r="Z8252" s="160"/>
      <c r="AA8252" s="160"/>
      <c r="AB8252" s="160"/>
      <c r="AC8252" s="160"/>
      <c r="AD8252" s="160"/>
      <c r="AE8252" s="160"/>
      <c r="AF8252" s="160"/>
      <c r="AG8252" s="160"/>
      <c r="AH8252" s="160"/>
      <c r="AI8252" s="160"/>
      <c r="AJ8252" s="160"/>
      <c r="AK8252" s="160"/>
      <c r="AL8252" s="160"/>
      <c r="AM8252" s="160"/>
      <c r="AN8252" s="160"/>
      <c r="AO8252" s="160"/>
      <c r="AP8252" s="160"/>
      <c r="AQ8252" s="160"/>
      <c r="AR8252" s="160"/>
      <c r="AS8252" s="160"/>
      <c r="AT8252" s="160"/>
      <c r="AU8252" s="160"/>
      <c r="AV8252" s="160"/>
      <c r="AW8252" s="160"/>
      <c r="AX8252" s="160"/>
      <c r="AY8252" s="160"/>
    </row>
    <row r="8253" spans="1:55" ht="16.5" thickBot="1" x14ac:dyDescent="0.3">
      <c r="A8253" s="260" t="s">
        <v>634</v>
      </c>
      <c r="B8253" s="261"/>
      <c r="C8253" s="83" t="s">
        <v>635</v>
      </c>
      <c r="D8253" s="83" t="s">
        <v>566</v>
      </c>
      <c r="E8253" s="85" t="s">
        <v>593</v>
      </c>
      <c r="J8253" s="6"/>
      <c r="K8253" s="121" t="s">
        <v>1123</v>
      </c>
      <c r="L8253" s="121" t="s">
        <v>1124</v>
      </c>
      <c r="M8253" s="121" t="str">
        <f>A8240</f>
        <v>Prueba del rango estudentizado de Tukey (HSD) para NFSCM1</v>
      </c>
      <c r="N8253" s="136"/>
      <c r="O8253" s="1"/>
      <c r="S8253" s="122" t="str">
        <f>K8253</f>
        <v>Factor</v>
      </c>
      <c r="T8253" s="122" t="str">
        <f>L8253</f>
        <v>Nivel</v>
      </c>
      <c r="U8253" s="114"/>
      <c r="V8253" s="123" t="str">
        <f>M8253</f>
        <v>Prueba del rango estudentizado de Tukey (HSD) para NFSCM1</v>
      </c>
      <c r="W8253" s="6"/>
      <c r="X8253" s="161"/>
      <c r="Y8253" s="161"/>
      <c r="Z8253" s="161"/>
      <c r="AA8253" s="160"/>
      <c r="AB8253" s="161"/>
      <c r="AC8253" s="161"/>
      <c r="AD8253" s="161"/>
      <c r="AE8253" s="161"/>
      <c r="AF8253" s="161"/>
      <c r="AG8253" s="161"/>
      <c r="AH8253" s="161"/>
      <c r="AI8253" s="161"/>
      <c r="AJ8253" s="161"/>
      <c r="AK8253" s="161"/>
      <c r="AL8253" s="161"/>
      <c r="AM8253" s="161"/>
      <c r="AN8253" s="161"/>
      <c r="AO8253" s="161"/>
      <c r="AP8253" s="161"/>
      <c r="AQ8253" s="161"/>
      <c r="AR8253" s="161"/>
      <c r="AS8253" s="161"/>
      <c r="AT8253" s="161"/>
      <c r="AU8253" s="161"/>
      <c r="AV8253" s="161"/>
      <c r="AW8253" s="161"/>
      <c r="AX8253" s="161"/>
      <c r="AY8253" s="161"/>
      <c r="AZ8253" s="222" t="str">
        <f>K8527</f>
        <v>Genotipo (B)</v>
      </c>
      <c r="BA8253" s="219"/>
      <c r="BB8253" s="219"/>
      <c r="BC8253" s="219"/>
    </row>
    <row r="8254" spans="1:55" ht="16.5" thickBot="1" x14ac:dyDescent="0.3">
      <c r="A8254" s="99"/>
      <c r="B8254" s="67" t="s">
        <v>592</v>
      </c>
      <c r="C8254" s="68">
        <v>9.875</v>
      </c>
      <c r="D8254" s="68">
        <v>8</v>
      </c>
      <c r="E8254" s="86" t="s">
        <v>8</v>
      </c>
      <c r="J8254" s="6"/>
      <c r="K8254" s="223" t="s">
        <v>1128</v>
      </c>
      <c r="L8254" s="124" t="str">
        <f>E8254</f>
        <v>Toro</v>
      </c>
      <c r="M8254" s="125">
        <f>C8254</f>
        <v>9.875</v>
      </c>
      <c r="N8254" s="125">
        <f>A8254</f>
        <v>0</v>
      </c>
      <c r="O8254" s="125" t="str">
        <f>B8254</f>
        <v>A</v>
      </c>
      <c r="S8254" s="225" t="str">
        <f>K8254</f>
        <v>Genotipo (B)</v>
      </c>
      <c r="T8254" s="133" t="str">
        <f>L8254</f>
        <v>Toro</v>
      </c>
      <c r="U8254" s="134">
        <f t="shared" ref="U8254:U8257" si="309">M8254</f>
        <v>9.875</v>
      </c>
      <c r="V8254" s="133">
        <f t="shared" ref="V8254:V8257" si="310">N8254</f>
        <v>0</v>
      </c>
      <c r="W8254" s="133" t="str">
        <f t="shared" ref="W8254:W8257" si="311">O8254</f>
        <v>A</v>
      </c>
      <c r="X8254" s="160"/>
      <c r="Y8254" s="160"/>
      <c r="Z8254" s="160"/>
      <c r="AA8254" s="160"/>
      <c r="AB8254" s="160"/>
      <c r="AC8254" s="160"/>
      <c r="AD8254" s="160"/>
      <c r="AE8254" s="160"/>
      <c r="AF8254" s="160"/>
      <c r="AG8254" s="160"/>
      <c r="AH8254" s="160"/>
      <c r="AI8254" s="160"/>
      <c r="AJ8254" s="160"/>
      <c r="AK8254" s="160"/>
      <c r="AL8254" s="160"/>
      <c r="AM8254" s="160"/>
      <c r="AN8254" s="160"/>
      <c r="AO8254" s="160"/>
      <c r="AP8254" s="160"/>
      <c r="AQ8254" s="160"/>
      <c r="AR8254" s="160"/>
      <c r="AS8254" s="160"/>
      <c r="AT8254" s="160"/>
      <c r="AU8254" s="160"/>
      <c r="AV8254" s="160"/>
      <c r="AW8254" s="160"/>
      <c r="AX8254" s="160"/>
      <c r="AY8254" s="160"/>
    </row>
    <row r="8255" spans="1:55" ht="16.5" thickBot="1" x14ac:dyDescent="0.3">
      <c r="A8255" s="99"/>
      <c r="B8255" s="67" t="s">
        <v>592</v>
      </c>
      <c r="C8255" s="68"/>
      <c r="D8255" s="68"/>
      <c r="E8255" s="86"/>
      <c r="J8255" s="6"/>
      <c r="K8255" s="224"/>
      <c r="L8255" s="124" t="str">
        <f>E8256</f>
        <v>Palomo</v>
      </c>
      <c r="M8255" s="125">
        <f>C8256</f>
        <v>7.625</v>
      </c>
      <c r="N8255" s="125">
        <f>A8256</f>
        <v>0</v>
      </c>
      <c r="O8255" s="125" t="str">
        <f>B8256</f>
        <v>A</v>
      </c>
      <c r="S8255" s="226"/>
      <c r="T8255" s="133" t="str">
        <f t="shared" ref="T8255:T8257" si="312">L8255</f>
        <v>Palomo</v>
      </c>
      <c r="U8255" s="134">
        <f t="shared" si="309"/>
        <v>7.625</v>
      </c>
      <c r="V8255" s="133">
        <f t="shared" si="310"/>
        <v>0</v>
      </c>
      <c r="W8255" s="133" t="str">
        <f t="shared" si="311"/>
        <v>A</v>
      </c>
      <c r="X8255" s="160"/>
      <c r="Y8255" s="160"/>
      <c r="Z8255" s="160"/>
      <c r="AA8255" s="160"/>
      <c r="AB8255" s="160"/>
      <c r="AC8255" s="160"/>
      <c r="AD8255" s="160"/>
      <c r="AE8255" s="160"/>
      <c r="AF8255" s="160"/>
      <c r="AG8255" s="160"/>
      <c r="AH8255" s="160"/>
      <c r="AI8255" s="160"/>
      <c r="AJ8255" s="160"/>
      <c r="AK8255" s="160"/>
      <c r="AL8255" s="160"/>
      <c r="AM8255" s="160"/>
      <c r="AN8255" s="160"/>
      <c r="AO8255" s="160"/>
      <c r="AP8255" s="160"/>
      <c r="AQ8255" s="160"/>
      <c r="AR8255" s="160"/>
      <c r="AS8255" s="160"/>
      <c r="AT8255" s="160"/>
      <c r="AU8255" s="160"/>
      <c r="AV8255" s="160"/>
      <c r="AW8255" s="160"/>
      <c r="AX8255" s="160"/>
      <c r="AY8255" s="160"/>
    </row>
    <row r="8256" spans="1:55" ht="16.5" thickBot="1" x14ac:dyDescent="0.3">
      <c r="A8256" s="99"/>
      <c r="B8256" s="67" t="s">
        <v>592</v>
      </c>
      <c r="C8256" s="68">
        <v>7.625</v>
      </c>
      <c r="D8256" s="68">
        <v>8</v>
      </c>
      <c r="E8256" s="86" t="s">
        <v>7</v>
      </c>
      <c r="J8256" s="6"/>
      <c r="K8256" s="224"/>
      <c r="L8256" s="4" t="str">
        <f>E8258</f>
        <v>Pony</v>
      </c>
      <c r="M8256" s="4">
        <f>C8258</f>
        <v>5.125</v>
      </c>
      <c r="N8256" s="4" t="str">
        <f>A8258</f>
        <v>B</v>
      </c>
      <c r="O8256" s="4" t="str">
        <f>B8258</f>
        <v>A</v>
      </c>
      <c r="P8256" s="6"/>
      <c r="Q8256" s="6"/>
      <c r="R8256" s="6"/>
      <c r="S8256" s="226"/>
      <c r="T8256" s="133" t="str">
        <f t="shared" si="312"/>
        <v>Pony</v>
      </c>
      <c r="U8256" s="134">
        <f t="shared" si="309"/>
        <v>5.125</v>
      </c>
      <c r="V8256" s="133" t="str">
        <f t="shared" si="310"/>
        <v>B</v>
      </c>
      <c r="W8256" s="133" t="str">
        <f t="shared" si="311"/>
        <v>A</v>
      </c>
      <c r="X8256" s="160"/>
      <c r="Y8256" s="160"/>
      <c r="Z8256" s="160"/>
      <c r="AA8256" s="160"/>
      <c r="AB8256" s="160"/>
      <c r="AC8256" s="160"/>
      <c r="AD8256" s="160"/>
      <c r="AE8256" s="160"/>
      <c r="AF8256" s="160"/>
      <c r="AG8256" s="160"/>
      <c r="AH8256" s="160"/>
      <c r="AI8256" s="160"/>
      <c r="AJ8256" s="160"/>
      <c r="AK8256" s="160"/>
      <c r="AL8256" s="160"/>
      <c r="AM8256" s="160"/>
      <c r="AN8256" s="160"/>
      <c r="AO8256" s="160"/>
      <c r="AP8256" s="160"/>
      <c r="AQ8256" s="160"/>
      <c r="AR8256" s="160"/>
      <c r="AS8256" s="160"/>
      <c r="AT8256" s="160"/>
      <c r="AU8256" s="160"/>
      <c r="AV8256" s="160"/>
      <c r="AW8256" s="160"/>
      <c r="AX8256" s="160"/>
      <c r="AY8256" s="160"/>
    </row>
    <row r="8257" spans="1:56" ht="16.5" thickBot="1" x14ac:dyDescent="0.3">
      <c r="A8257" s="99"/>
      <c r="B8257" s="67" t="s">
        <v>592</v>
      </c>
      <c r="C8257" s="68"/>
      <c r="D8257" s="68"/>
      <c r="E8257" s="86"/>
      <c r="J8257" s="6"/>
      <c r="K8257" s="224"/>
      <c r="L8257" s="4" t="str">
        <f>E8260</f>
        <v>Perseo</v>
      </c>
      <c r="M8257" s="4">
        <f>C8260</f>
        <v>0.625</v>
      </c>
      <c r="N8257" s="4" t="str">
        <f>A8260</f>
        <v>B</v>
      </c>
      <c r="O8257" s="4">
        <f>B8260</f>
        <v>0</v>
      </c>
      <c r="P8257" s="6"/>
      <c r="Q8257" s="6"/>
      <c r="R8257" s="6"/>
      <c r="S8257" s="227"/>
      <c r="T8257" s="129" t="str">
        <f t="shared" si="312"/>
        <v>Perseo</v>
      </c>
      <c r="U8257" s="135">
        <f t="shared" si="309"/>
        <v>0.625</v>
      </c>
      <c r="V8257" s="129" t="str">
        <f t="shared" si="310"/>
        <v>B</v>
      </c>
      <c r="W8257" s="129">
        <f t="shared" si="311"/>
        <v>0</v>
      </c>
      <c r="X8257" s="160"/>
      <c r="Y8257" s="160"/>
      <c r="Z8257" s="160"/>
      <c r="AA8257" s="160"/>
      <c r="AB8257" s="160"/>
      <c r="AC8257" s="160"/>
      <c r="AD8257" s="160"/>
      <c r="AE8257" s="160"/>
      <c r="AF8257" s="160"/>
      <c r="AG8257" s="160"/>
      <c r="AH8257" s="160"/>
      <c r="AI8257" s="160"/>
      <c r="AJ8257" s="160"/>
      <c r="AK8257" s="160"/>
      <c r="AL8257" s="160"/>
      <c r="AM8257" s="160"/>
      <c r="AN8257" s="160"/>
      <c r="AO8257" s="160"/>
      <c r="AP8257" s="160"/>
      <c r="AQ8257" s="160"/>
      <c r="AR8257" s="160"/>
      <c r="AS8257" s="160"/>
      <c r="AT8257" s="160"/>
      <c r="AU8257" s="160"/>
      <c r="AV8257" s="160"/>
      <c r="AW8257" s="160"/>
      <c r="AX8257" s="160"/>
      <c r="AY8257" s="160"/>
    </row>
    <row r="8258" spans="1:56" ht="15.75" thickBot="1" x14ac:dyDescent="0.3">
      <c r="A8258" s="99" t="s">
        <v>593</v>
      </c>
      <c r="B8258" s="67" t="s">
        <v>592</v>
      </c>
      <c r="C8258" s="68">
        <v>5.125</v>
      </c>
      <c r="D8258" s="68">
        <v>8</v>
      </c>
      <c r="E8258" s="86" t="s">
        <v>11</v>
      </c>
      <c r="J8258" s="6">
        <v>1</v>
      </c>
      <c r="K8258" s="6"/>
      <c r="L8258" s="6"/>
      <c r="M8258" s="6"/>
      <c r="N8258" s="6"/>
      <c r="O8258" s="6"/>
      <c r="P8258" s="6"/>
      <c r="Q8258" s="6"/>
      <c r="R8258" s="6"/>
      <c r="S8258" s="6"/>
      <c r="T8258" s="6"/>
      <c r="U8258" s="6"/>
      <c r="V8258" s="6"/>
      <c r="W8258" s="6"/>
      <c r="X8258" s="160"/>
      <c r="Y8258" s="160"/>
      <c r="Z8258" s="160"/>
      <c r="AA8258" s="160"/>
      <c r="AB8258" s="160"/>
      <c r="AC8258" s="160"/>
      <c r="AD8258" s="160"/>
      <c r="AE8258" s="160"/>
      <c r="AF8258" s="160"/>
      <c r="AG8258" s="160"/>
      <c r="AH8258" s="160"/>
      <c r="AI8258" s="160"/>
      <c r="AJ8258" s="160"/>
      <c r="AK8258" s="160"/>
      <c r="AL8258" s="160"/>
      <c r="AM8258" s="160"/>
      <c r="AN8258" s="160"/>
      <c r="AO8258" s="160"/>
      <c r="AP8258" s="160"/>
      <c r="AQ8258" s="160"/>
      <c r="AR8258" s="160"/>
      <c r="AS8258" s="160"/>
      <c r="AT8258" s="160"/>
      <c r="AU8258" s="160"/>
      <c r="AV8258" s="160"/>
      <c r="AW8258" s="160"/>
      <c r="AX8258" s="160"/>
      <c r="AY8258" s="160"/>
    </row>
    <row r="8259" spans="1:56" ht="15.75" thickBot="1" x14ac:dyDescent="0.3">
      <c r="A8259" s="99" t="s">
        <v>593</v>
      </c>
      <c r="B8259" s="67"/>
      <c r="C8259" s="68"/>
      <c r="D8259" s="68"/>
      <c r="E8259" s="86"/>
      <c r="J8259" s="6">
        <v>2</v>
      </c>
      <c r="K8259" s="6"/>
      <c r="L8259" s="6"/>
      <c r="M8259" s="6"/>
      <c r="N8259" s="6"/>
      <c r="O8259" s="6"/>
      <c r="P8259" s="6"/>
      <c r="Q8259" s="6"/>
      <c r="R8259" s="6"/>
      <c r="S8259" s="6"/>
      <c r="T8259" s="6"/>
      <c r="U8259" s="6"/>
      <c r="V8259" s="6"/>
      <c r="W8259" s="6"/>
      <c r="X8259" s="160"/>
      <c r="Y8259" s="160"/>
      <c r="Z8259" s="160"/>
      <c r="AA8259" s="160"/>
      <c r="AB8259" s="160"/>
      <c r="AC8259" s="160"/>
      <c r="AD8259" s="160"/>
      <c r="AE8259" s="160"/>
      <c r="AF8259" s="160"/>
      <c r="AG8259" s="160"/>
      <c r="AH8259" s="160"/>
      <c r="AI8259" s="160"/>
      <c r="AJ8259" s="160"/>
      <c r="AK8259" s="160"/>
      <c r="AL8259" s="160"/>
      <c r="AM8259" s="160"/>
      <c r="AN8259" s="160"/>
      <c r="AO8259" s="160"/>
      <c r="AP8259" s="160"/>
      <c r="AQ8259" s="160"/>
      <c r="AR8259" s="160"/>
      <c r="AS8259" s="160"/>
      <c r="AT8259" s="160"/>
      <c r="AU8259" s="160"/>
      <c r="AV8259" s="160"/>
      <c r="AW8259" s="160"/>
      <c r="AX8259" s="160"/>
      <c r="AY8259" s="160"/>
    </row>
    <row r="8260" spans="1:56" x14ac:dyDescent="0.25">
      <c r="A8260" s="100" t="s">
        <v>593</v>
      </c>
      <c r="B8260" s="76"/>
      <c r="C8260" s="77">
        <v>0.625</v>
      </c>
      <c r="D8260" s="77">
        <v>8</v>
      </c>
      <c r="E8260" s="87" t="s">
        <v>46</v>
      </c>
      <c r="J8260" s="6">
        <v>3</v>
      </c>
      <c r="K8260" s="6"/>
      <c r="L8260" s="6"/>
      <c r="M8260" s="6"/>
      <c r="N8260" s="6"/>
      <c r="O8260" s="6"/>
      <c r="P8260" s="6"/>
      <c r="Q8260" s="6"/>
      <c r="R8260" s="6"/>
      <c r="S8260" s="6"/>
      <c r="T8260" s="6"/>
      <c r="U8260" s="6"/>
      <c r="V8260" s="6"/>
      <c r="W8260" s="6"/>
      <c r="X8260" s="160"/>
      <c r="Y8260" s="160"/>
      <c r="Z8260" s="160"/>
      <c r="AA8260" s="160"/>
      <c r="AB8260" s="160"/>
      <c r="AC8260" s="160"/>
      <c r="AD8260" s="160"/>
      <c r="AE8260" s="160"/>
      <c r="AF8260" s="160"/>
      <c r="AG8260" s="160"/>
      <c r="AH8260" s="160"/>
      <c r="AI8260" s="160"/>
      <c r="AJ8260" s="160"/>
      <c r="AK8260" s="160"/>
      <c r="AL8260" s="160"/>
      <c r="AM8260" s="160"/>
      <c r="AN8260" s="160"/>
      <c r="AO8260" s="160"/>
      <c r="AP8260" s="160"/>
      <c r="AQ8260" s="160"/>
      <c r="AR8260" s="160"/>
      <c r="AS8260" s="160"/>
      <c r="AT8260" s="160"/>
      <c r="AU8260" s="160"/>
      <c r="AV8260" s="160"/>
      <c r="AW8260" s="160"/>
      <c r="AX8260" s="160"/>
      <c r="AY8260" s="160"/>
    </row>
    <row r="8261" spans="1:56" x14ac:dyDescent="0.25">
      <c r="A8261" s="79"/>
      <c r="J8261" s="6">
        <v>4</v>
      </c>
      <c r="K8261" s="6"/>
      <c r="L8261" s="6"/>
      <c r="M8261" s="6"/>
      <c r="N8261" s="6"/>
      <c r="O8261" s="6"/>
      <c r="P8261" s="6"/>
      <c r="Q8261" s="6"/>
      <c r="R8261" s="6"/>
      <c r="S8261" s="6"/>
      <c r="T8261" s="6"/>
      <c r="U8261" s="6"/>
      <c r="V8261" s="6"/>
      <c r="W8261" s="6"/>
      <c r="X8261" s="160"/>
      <c r="Y8261" s="160"/>
      <c r="Z8261" s="160"/>
      <c r="AA8261" s="160"/>
      <c r="AB8261" s="160"/>
      <c r="AC8261" s="160"/>
      <c r="AD8261" s="160"/>
      <c r="AE8261" s="160"/>
      <c r="AF8261" s="160"/>
      <c r="AG8261" s="160"/>
      <c r="AH8261" s="160"/>
      <c r="AI8261" s="160"/>
      <c r="AJ8261" s="160"/>
      <c r="AK8261" s="160"/>
      <c r="AL8261" s="160"/>
      <c r="AM8261" s="160"/>
      <c r="AN8261" s="160"/>
      <c r="AO8261" s="160"/>
      <c r="AP8261" s="160"/>
      <c r="AQ8261" s="160"/>
      <c r="AR8261" s="160"/>
      <c r="AS8261" s="160"/>
      <c r="AT8261" s="160"/>
      <c r="AU8261" s="160"/>
      <c r="AV8261" s="160"/>
      <c r="AW8261" s="160"/>
      <c r="AX8261" s="160"/>
      <c r="AY8261" s="160"/>
    </row>
    <row r="8262" spans="1:56" x14ac:dyDescent="0.25">
      <c r="A8262" s="79"/>
      <c r="J8262" s="6">
        <v>5</v>
      </c>
      <c r="K8262" s="6"/>
      <c r="L8262" s="6"/>
      <c r="M8262" s="6"/>
      <c r="N8262" s="6"/>
      <c r="O8262" s="6"/>
      <c r="P8262" s="6"/>
      <c r="Q8262" s="6"/>
      <c r="R8262" s="6"/>
      <c r="S8262" s="6"/>
      <c r="T8262" s="6"/>
      <c r="U8262" s="6"/>
      <c r="V8262" s="6"/>
      <c r="W8262" s="6"/>
      <c r="X8262" s="160"/>
      <c r="Y8262" s="160"/>
      <c r="Z8262" s="160"/>
      <c r="AA8262" s="160"/>
      <c r="AB8262" s="160"/>
      <c r="AC8262" s="160"/>
      <c r="AD8262" s="160"/>
      <c r="AE8262" s="160"/>
      <c r="AF8262" s="160"/>
      <c r="AG8262" s="160"/>
      <c r="AH8262" s="160"/>
      <c r="AI8262" s="160"/>
      <c r="AJ8262" s="160"/>
      <c r="AK8262" s="160"/>
      <c r="AL8262" s="160"/>
      <c r="AM8262" s="160"/>
      <c r="AN8262" s="160"/>
      <c r="AO8262" s="160"/>
      <c r="AP8262" s="160"/>
      <c r="AQ8262" s="160"/>
      <c r="AR8262" s="160"/>
      <c r="AS8262" s="160"/>
      <c r="AT8262" s="160"/>
      <c r="AU8262" s="160"/>
      <c r="AV8262" s="160"/>
      <c r="AW8262" s="160"/>
      <c r="AX8262" s="160"/>
      <c r="AY8262" s="160"/>
      <c r="AZ8262" s="169"/>
      <c r="BA8262" s="20" t="str">
        <f>L8529</f>
        <v>Pony</v>
      </c>
      <c r="BB8262" s="20">
        <f>M8529</f>
        <v>1.25</v>
      </c>
      <c r="BC8262" s="20" t="s">
        <v>1150</v>
      </c>
      <c r="BD8262" s="20"/>
    </row>
    <row r="8263" spans="1:56" x14ac:dyDescent="0.25">
      <c r="J8263" s="6">
        <v>6</v>
      </c>
      <c r="K8263" s="6"/>
      <c r="L8263" s="6"/>
      <c r="M8263" s="6"/>
      <c r="N8263" s="6"/>
      <c r="O8263" s="6"/>
      <c r="P8263" s="6"/>
      <c r="Q8263" s="6"/>
      <c r="R8263" s="6"/>
      <c r="S8263" s="6"/>
      <c r="T8263" s="6"/>
      <c r="U8263" s="6"/>
      <c r="V8263" s="6"/>
      <c r="W8263" s="6"/>
      <c r="X8263" s="160"/>
      <c r="Y8263" s="160"/>
      <c r="Z8263" s="160"/>
      <c r="AA8263" s="160"/>
      <c r="AB8263" s="160"/>
      <c r="AC8263" s="160"/>
      <c r="AD8263" s="160"/>
      <c r="AE8263" s="160"/>
      <c r="AF8263" s="160"/>
      <c r="AG8263" s="160"/>
      <c r="AH8263" s="160"/>
      <c r="AI8263" s="160"/>
      <c r="AJ8263" s="160"/>
      <c r="AK8263" s="160"/>
      <c r="AL8263" s="160"/>
      <c r="AM8263" s="160"/>
      <c r="AN8263" s="160"/>
      <c r="AO8263" s="160"/>
      <c r="AP8263" s="160"/>
      <c r="AQ8263" s="160"/>
      <c r="AR8263" s="160"/>
      <c r="AS8263" s="160"/>
      <c r="AT8263" s="160"/>
      <c r="AU8263" s="160"/>
      <c r="AV8263" s="160"/>
      <c r="AW8263" s="160"/>
      <c r="AX8263" s="160"/>
      <c r="AY8263" s="160"/>
      <c r="AZ8263" s="169"/>
      <c r="BA8263" s="20" t="str">
        <f>L8527</f>
        <v>Palomo</v>
      </c>
      <c r="BB8263" s="20">
        <f>M8527</f>
        <v>3.375</v>
      </c>
      <c r="BC8263" s="20" t="s">
        <v>592</v>
      </c>
      <c r="BD8263" s="20"/>
    </row>
    <row r="8264" spans="1:56" x14ac:dyDescent="0.25">
      <c r="A8264" s="80"/>
      <c r="J8264" s="6">
        <v>7</v>
      </c>
      <c r="K8264" s="6"/>
      <c r="L8264" s="6"/>
      <c r="M8264" s="6"/>
      <c r="N8264" s="6"/>
      <c r="O8264" s="6"/>
      <c r="P8264" s="6"/>
      <c r="Q8264" s="6"/>
      <c r="R8264" s="6"/>
      <c r="S8264" s="6"/>
      <c r="T8264" s="6"/>
      <c r="U8264" s="6"/>
      <c r="V8264" s="6"/>
      <c r="W8264" s="6"/>
      <c r="X8264" s="160"/>
      <c r="Y8264" s="160"/>
      <c r="Z8264" s="160"/>
      <c r="AA8264" s="160"/>
      <c r="AB8264" s="160"/>
      <c r="AC8264" s="160"/>
      <c r="AD8264" s="160"/>
      <c r="AE8264" s="160"/>
      <c r="AF8264" s="160"/>
      <c r="AG8264" s="160"/>
      <c r="AH8264" s="160"/>
      <c r="AI8264" s="160"/>
      <c r="AJ8264" s="160"/>
      <c r="AK8264" s="160"/>
      <c r="AL8264" s="160"/>
      <c r="AM8264" s="160"/>
      <c r="AN8264" s="160"/>
      <c r="AO8264" s="160"/>
      <c r="AP8264" s="160"/>
      <c r="AQ8264" s="160"/>
      <c r="AR8264" s="160"/>
      <c r="AS8264" s="160"/>
      <c r="AT8264" s="160"/>
      <c r="AU8264" s="160"/>
      <c r="AV8264" s="160"/>
      <c r="AW8264" s="160"/>
      <c r="AX8264" s="160"/>
      <c r="AY8264" s="160"/>
      <c r="AZ8264" s="169"/>
      <c r="BA8264" s="20" t="str">
        <f>L8530</f>
        <v>Perseo</v>
      </c>
      <c r="BB8264" s="20">
        <f>M8530</f>
        <v>0.5</v>
      </c>
      <c r="BC8264" s="20" t="str">
        <f>N8530</f>
        <v>B</v>
      </c>
      <c r="BD8264" s="20"/>
    </row>
    <row r="8265" spans="1:56" ht="31.5" x14ac:dyDescent="0.25">
      <c r="A8265" s="64" t="s">
        <v>590</v>
      </c>
      <c r="J8265" s="6">
        <v>8</v>
      </c>
      <c r="K8265" s="6"/>
      <c r="L8265" s="6"/>
      <c r="M8265" s="6"/>
      <c r="N8265" s="6"/>
      <c r="O8265" s="6"/>
      <c r="P8265" s="6"/>
      <c r="Q8265" s="6"/>
      <c r="R8265" s="6"/>
      <c r="S8265" s="6"/>
      <c r="T8265" s="6"/>
      <c r="U8265" s="6"/>
      <c r="V8265" s="6"/>
      <c r="W8265" s="6"/>
      <c r="X8265" s="160"/>
      <c r="Y8265" s="160"/>
      <c r="Z8265" s="160"/>
      <c r="AA8265" s="160"/>
      <c r="AB8265" s="160"/>
      <c r="AC8265" s="160"/>
      <c r="AD8265" s="160"/>
      <c r="AE8265" s="160"/>
      <c r="AF8265" s="160"/>
      <c r="AG8265" s="160"/>
      <c r="AH8265" s="160"/>
      <c r="AI8265" s="160"/>
      <c r="AJ8265" s="160"/>
      <c r="AK8265" s="160"/>
      <c r="AL8265" s="160"/>
      <c r="AM8265" s="160"/>
      <c r="AN8265" s="160"/>
      <c r="AO8265" s="160"/>
      <c r="AP8265" s="160"/>
      <c r="AQ8265" s="160"/>
      <c r="AR8265" s="160"/>
      <c r="AS8265" s="160"/>
      <c r="AT8265" s="160"/>
      <c r="AU8265" s="160"/>
      <c r="AV8265" s="160"/>
      <c r="AW8265" s="160"/>
      <c r="AX8265" s="160"/>
      <c r="AY8265" s="160"/>
      <c r="AZ8265" s="169"/>
      <c r="BA8265" s="20" t="str">
        <f>L8528</f>
        <v>Toro</v>
      </c>
      <c r="BB8265" s="20">
        <f>M8528</f>
        <v>3.125</v>
      </c>
      <c r="BC8265" s="20" t="str">
        <f>N8528</f>
        <v>B</v>
      </c>
      <c r="BD8265" s="20"/>
    </row>
    <row r="8266" spans="1:56" x14ac:dyDescent="0.25">
      <c r="A8266" s="79"/>
      <c r="J8266" s="6">
        <v>9</v>
      </c>
      <c r="K8266" s="6"/>
      <c r="L8266" s="6"/>
      <c r="M8266" s="6"/>
      <c r="N8266" s="6"/>
      <c r="O8266" s="6"/>
      <c r="P8266" s="6"/>
      <c r="Q8266" s="6"/>
      <c r="R8266" s="6"/>
      <c r="S8266" s="6"/>
      <c r="T8266" s="6"/>
      <c r="U8266" s="6"/>
      <c r="V8266" s="6"/>
      <c r="W8266" s="6"/>
      <c r="X8266" s="160"/>
      <c r="Y8266" s="160"/>
      <c r="Z8266" s="160"/>
      <c r="AA8266" s="160"/>
      <c r="AB8266" s="160"/>
      <c r="AC8266" s="160"/>
      <c r="AD8266" s="160"/>
      <c r="AE8266" s="160"/>
      <c r="AF8266" s="160"/>
      <c r="AG8266" s="160"/>
      <c r="AH8266" s="160"/>
      <c r="AI8266" s="160"/>
      <c r="AJ8266" s="160"/>
      <c r="AK8266" s="160"/>
      <c r="AL8266" s="160"/>
      <c r="AM8266" s="160"/>
      <c r="AN8266" s="160"/>
      <c r="AO8266" s="160"/>
      <c r="AP8266" s="160"/>
      <c r="AQ8266" s="160"/>
      <c r="AR8266" s="160"/>
      <c r="AS8266" s="160"/>
      <c r="AT8266" s="160"/>
      <c r="AU8266" s="160"/>
      <c r="AV8266" s="160"/>
      <c r="AW8266" s="160"/>
      <c r="AX8266" s="160"/>
      <c r="AY8266" s="160"/>
    </row>
    <row r="8267" spans="1:56" ht="25.5" x14ac:dyDescent="0.25">
      <c r="A8267" s="81" t="s">
        <v>595</v>
      </c>
      <c r="J8267" s="6">
        <v>10</v>
      </c>
      <c r="K8267" s="6"/>
      <c r="L8267" s="6"/>
      <c r="M8267" s="6"/>
      <c r="N8267" s="6"/>
      <c r="O8267" s="6"/>
      <c r="P8267" s="6"/>
      <c r="Q8267" s="6"/>
      <c r="R8267" s="6"/>
      <c r="S8267" s="6"/>
      <c r="T8267" s="6"/>
      <c r="U8267" s="6"/>
      <c r="V8267" s="6"/>
      <c r="W8267" s="6"/>
      <c r="X8267" s="160"/>
      <c r="Y8267" s="160"/>
      <c r="Z8267" s="160"/>
      <c r="AA8267" s="160"/>
      <c r="AB8267" s="160"/>
      <c r="AC8267" s="160"/>
      <c r="AD8267" s="160"/>
      <c r="AE8267" s="160"/>
      <c r="AF8267" s="160"/>
      <c r="AG8267" s="160"/>
      <c r="AH8267" s="160"/>
      <c r="AI8267" s="160"/>
      <c r="AJ8267" s="160"/>
      <c r="AK8267" s="160"/>
      <c r="AL8267" s="160"/>
      <c r="AM8267" s="160"/>
      <c r="AN8267" s="160"/>
      <c r="AO8267" s="160"/>
      <c r="AP8267" s="160"/>
      <c r="AQ8267" s="160"/>
      <c r="AR8267" s="160"/>
      <c r="AS8267" s="160"/>
      <c r="AT8267" s="160"/>
      <c r="AU8267" s="160"/>
      <c r="AV8267" s="160"/>
      <c r="AW8267" s="160"/>
      <c r="AX8267" s="160"/>
      <c r="AY8267" s="160"/>
    </row>
    <row r="8268" spans="1:56" x14ac:dyDescent="0.25">
      <c r="A8268" s="81"/>
      <c r="J8268" s="6">
        <v>11</v>
      </c>
      <c r="K8268" s="6"/>
      <c r="L8268" s="6"/>
      <c r="M8268" s="6"/>
      <c r="N8268" s="6"/>
      <c r="O8268" s="6"/>
      <c r="P8268" s="6"/>
      <c r="Q8268" s="6"/>
      <c r="R8268" s="6"/>
      <c r="S8268" s="6"/>
      <c r="T8268" s="6"/>
      <c r="U8268" s="6"/>
      <c r="V8268" s="6"/>
      <c r="W8268" s="6"/>
    </row>
    <row r="8269" spans="1:56" x14ac:dyDescent="0.25">
      <c r="A8269" s="65"/>
      <c r="J8269" s="6">
        <v>12</v>
      </c>
      <c r="K8269" s="6"/>
      <c r="L8269" s="6"/>
      <c r="M8269" s="6"/>
      <c r="N8269" s="6"/>
      <c r="O8269" s="6"/>
      <c r="P8269" s="6"/>
      <c r="Q8269" s="6"/>
      <c r="R8269" s="6"/>
      <c r="S8269" s="6"/>
      <c r="T8269" s="6"/>
      <c r="U8269" s="6"/>
      <c r="V8269" s="6"/>
      <c r="W8269" s="6"/>
    </row>
    <row r="8270" spans="1:56" x14ac:dyDescent="0.25">
      <c r="A8270" s="65"/>
      <c r="J8270" s="6">
        <v>13</v>
      </c>
      <c r="K8270" s="6"/>
      <c r="L8270" s="6"/>
      <c r="M8270" s="6"/>
      <c r="N8270" s="6"/>
      <c r="O8270" s="6"/>
      <c r="P8270" s="6"/>
      <c r="Q8270" s="6"/>
      <c r="R8270" s="6"/>
      <c r="S8270" s="6"/>
      <c r="T8270" s="6"/>
      <c r="U8270" s="6"/>
      <c r="V8270" s="6"/>
      <c r="W8270" s="6"/>
    </row>
    <row r="8271" spans="1:56" x14ac:dyDescent="0.25">
      <c r="A8271" s="79"/>
      <c r="J8271" s="6">
        <v>14</v>
      </c>
      <c r="K8271" s="6"/>
      <c r="L8271" s="6"/>
      <c r="M8271" s="6"/>
      <c r="N8271" s="6"/>
      <c r="O8271" s="6"/>
      <c r="P8271" s="6"/>
      <c r="Q8271" s="6"/>
      <c r="R8271" s="6"/>
      <c r="S8271" s="6"/>
      <c r="T8271" s="6"/>
      <c r="U8271" s="6"/>
      <c r="V8271" s="6"/>
      <c r="W8271" s="6"/>
    </row>
    <row r="8272" spans="1:56" x14ac:dyDescent="0.25">
      <c r="A8272" s="79"/>
      <c r="J8272" s="6">
        <v>15</v>
      </c>
      <c r="K8272" s="6"/>
      <c r="L8272" s="6"/>
      <c r="M8272" s="6"/>
      <c r="N8272" s="6"/>
      <c r="O8272" s="6"/>
      <c r="P8272" s="6"/>
      <c r="Q8272" s="6"/>
      <c r="R8272" s="6"/>
      <c r="S8272" s="6"/>
      <c r="T8272" s="6"/>
      <c r="U8272" s="6"/>
      <c r="V8272" s="6"/>
      <c r="W8272" s="6"/>
    </row>
    <row r="8273" spans="1:23" x14ac:dyDescent="0.25">
      <c r="J8273" s="6">
        <v>16</v>
      </c>
      <c r="K8273" s="6"/>
      <c r="L8273" s="6"/>
      <c r="M8273" s="6"/>
      <c r="N8273" s="6"/>
      <c r="O8273" s="6"/>
      <c r="P8273" s="6"/>
      <c r="Q8273" s="6"/>
      <c r="R8273" s="6"/>
      <c r="S8273" s="6"/>
      <c r="T8273" s="6"/>
      <c r="U8273" s="6"/>
      <c r="V8273" s="6"/>
      <c r="W8273" s="6"/>
    </row>
    <row r="8274" spans="1:23" x14ac:dyDescent="0.25">
      <c r="A8274" s="80"/>
      <c r="J8274" s="6">
        <v>17</v>
      </c>
      <c r="K8274" s="6"/>
      <c r="L8274" s="6"/>
      <c r="M8274" s="6"/>
      <c r="N8274" s="6"/>
      <c r="O8274" s="6"/>
      <c r="P8274" s="6"/>
      <c r="Q8274" s="6"/>
      <c r="R8274" s="6"/>
      <c r="S8274" s="6"/>
      <c r="T8274" s="6"/>
      <c r="U8274" s="6"/>
      <c r="V8274" s="6"/>
      <c r="W8274" s="6"/>
    </row>
    <row r="8275" spans="1:23" ht="31.5" x14ac:dyDescent="0.25">
      <c r="A8275" s="64" t="s">
        <v>590</v>
      </c>
      <c r="J8275" s="6">
        <v>18</v>
      </c>
      <c r="K8275" s="6"/>
      <c r="L8275" s="6"/>
      <c r="M8275" s="6"/>
      <c r="N8275" s="6"/>
      <c r="O8275" s="6"/>
      <c r="P8275" s="6"/>
      <c r="Q8275" s="6"/>
      <c r="R8275" s="6"/>
      <c r="S8275" s="6"/>
      <c r="T8275" s="6"/>
      <c r="U8275" s="6"/>
      <c r="V8275" s="6"/>
      <c r="W8275" s="6"/>
    </row>
    <row r="8276" spans="1:23" x14ac:dyDescent="0.25">
      <c r="A8276" s="79"/>
      <c r="J8276" s="6">
        <v>19</v>
      </c>
      <c r="K8276" s="6"/>
      <c r="L8276" s="6"/>
      <c r="M8276" s="6"/>
      <c r="N8276" s="6"/>
      <c r="O8276" s="6"/>
      <c r="P8276" s="6"/>
      <c r="Q8276" s="6"/>
      <c r="R8276" s="6"/>
      <c r="S8276" s="6"/>
      <c r="T8276" s="6"/>
      <c r="U8276" s="6"/>
      <c r="V8276" s="6"/>
      <c r="W8276" s="6"/>
    </row>
    <row r="8277" spans="1:23" ht="25.5" x14ac:dyDescent="0.25">
      <c r="A8277" s="81" t="s">
        <v>595</v>
      </c>
      <c r="J8277" s="6">
        <v>20</v>
      </c>
      <c r="K8277" s="6"/>
      <c r="L8277" s="6"/>
      <c r="M8277" s="6"/>
      <c r="N8277" s="6"/>
      <c r="O8277" s="6"/>
      <c r="P8277" s="6"/>
      <c r="Q8277" s="6"/>
      <c r="R8277" s="6"/>
      <c r="S8277" s="6"/>
      <c r="T8277" s="6"/>
      <c r="U8277" s="6"/>
      <c r="V8277" s="6"/>
      <c r="W8277" s="6"/>
    </row>
    <row r="8278" spans="1:23" x14ac:dyDescent="0.25">
      <c r="A8278" s="81"/>
      <c r="J8278" s="6">
        <v>21</v>
      </c>
      <c r="K8278" s="6"/>
      <c r="L8278" s="6"/>
      <c r="M8278" s="6"/>
      <c r="N8278" s="6"/>
      <c r="O8278" s="6"/>
      <c r="P8278" s="6"/>
      <c r="Q8278" s="6"/>
      <c r="R8278" s="6"/>
      <c r="S8278" s="6"/>
      <c r="T8278" s="6"/>
      <c r="U8278" s="6"/>
      <c r="V8278" s="6"/>
      <c r="W8278" s="6"/>
    </row>
    <row r="8279" spans="1:23" ht="89.25" x14ac:dyDescent="0.25">
      <c r="A8279" s="81" t="s">
        <v>906</v>
      </c>
      <c r="J8279" s="6">
        <v>22</v>
      </c>
      <c r="K8279" s="6"/>
      <c r="L8279" s="6"/>
      <c r="M8279" s="6"/>
      <c r="N8279" s="6"/>
      <c r="O8279" s="6"/>
      <c r="P8279" s="6"/>
      <c r="Q8279" s="6"/>
      <c r="R8279" s="6"/>
      <c r="S8279" s="6"/>
      <c r="T8279" s="6"/>
      <c r="U8279" s="6"/>
      <c r="V8279" s="6"/>
      <c r="W8279" s="6"/>
    </row>
    <row r="8280" spans="1:23" x14ac:dyDescent="0.25">
      <c r="A8280" s="65"/>
      <c r="J8280" s="6">
        <v>23</v>
      </c>
      <c r="K8280" s="6"/>
      <c r="L8280" s="6"/>
      <c r="M8280" s="6"/>
      <c r="N8280" s="6"/>
      <c r="O8280" s="6"/>
      <c r="P8280" s="6"/>
      <c r="Q8280" s="6"/>
      <c r="R8280" s="6"/>
      <c r="S8280" s="6"/>
      <c r="T8280" s="6"/>
      <c r="U8280" s="6"/>
      <c r="V8280" s="6"/>
      <c r="W8280" s="6"/>
    </row>
    <row r="8281" spans="1:23" x14ac:dyDescent="0.25">
      <c r="A8281" s="65"/>
      <c r="J8281" s="6">
        <v>24</v>
      </c>
      <c r="K8281" s="6"/>
      <c r="L8281" s="6"/>
      <c r="M8281" s="6"/>
      <c r="N8281" s="6"/>
      <c r="O8281" s="6"/>
      <c r="P8281" s="6"/>
      <c r="Q8281" s="6"/>
      <c r="R8281" s="6"/>
      <c r="S8281" s="6"/>
      <c r="T8281" s="6"/>
      <c r="U8281" s="6"/>
      <c r="V8281" s="6"/>
      <c r="W8281" s="6"/>
    </row>
    <row r="8282" spans="1:23" ht="140.25" x14ac:dyDescent="0.25">
      <c r="A8282" s="96" t="s">
        <v>624</v>
      </c>
      <c r="B8282" s="97" t="s">
        <v>625</v>
      </c>
      <c r="J8282" s="6">
        <v>25</v>
      </c>
      <c r="K8282" s="6"/>
      <c r="L8282" s="6"/>
      <c r="M8282" s="6"/>
      <c r="N8282" s="6"/>
      <c r="O8282" s="6"/>
      <c r="P8282" s="6"/>
      <c r="Q8282" s="6"/>
      <c r="R8282" s="6"/>
      <c r="S8282" s="6"/>
      <c r="T8282" s="6"/>
      <c r="U8282" s="6"/>
      <c r="V8282" s="6"/>
      <c r="W8282" s="6"/>
    </row>
    <row r="8283" spans="1:23" ht="15.75" thickBot="1" x14ac:dyDescent="0.3">
      <c r="A8283" s="65"/>
      <c r="J8283" s="6">
        <v>26</v>
      </c>
      <c r="K8283" s="6"/>
      <c r="L8283" s="6"/>
      <c r="M8283" s="6"/>
      <c r="N8283" s="6"/>
      <c r="O8283" s="6"/>
      <c r="P8283" s="6"/>
      <c r="Q8283" s="6"/>
      <c r="R8283" s="6"/>
      <c r="S8283" s="6"/>
      <c r="T8283" s="6"/>
      <c r="U8283" s="6"/>
      <c r="V8283" s="6"/>
      <c r="W8283" s="6"/>
    </row>
    <row r="8284" spans="1:23" ht="15.75" thickBot="1" x14ac:dyDescent="0.3">
      <c r="A8284" s="88" t="s">
        <v>626</v>
      </c>
      <c r="B8284" s="89">
        <v>0.05</v>
      </c>
      <c r="J8284" s="6">
        <v>27</v>
      </c>
      <c r="K8284" s="6"/>
      <c r="L8284" s="6"/>
      <c r="M8284" s="6"/>
      <c r="N8284" s="6"/>
      <c r="O8284" s="6"/>
      <c r="P8284" s="6"/>
      <c r="Q8284" s="6"/>
      <c r="R8284" s="6"/>
      <c r="S8284" s="6"/>
      <c r="T8284" s="6"/>
      <c r="U8284" s="6"/>
      <c r="V8284" s="6"/>
      <c r="W8284" s="6"/>
    </row>
    <row r="8285" spans="1:23" ht="39" thickBot="1" x14ac:dyDescent="0.3">
      <c r="A8285" s="110" t="s">
        <v>627</v>
      </c>
      <c r="B8285" s="74">
        <v>18</v>
      </c>
      <c r="J8285" s="6">
        <v>28</v>
      </c>
      <c r="K8285" s="6"/>
      <c r="L8285" s="6"/>
      <c r="M8285" s="6"/>
      <c r="N8285" s="6"/>
      <c r="O8285" s="6"/>
      <c r="P8285" s="6"/>
      <c r="Q8285" s="6"/>
      <c r="R8285" s="6"/>
      <c r="S8285" s="6"/>
      <c r="T8285" s="6"/>
      <c r="U8285" s="6"/>
      <c r="V8285" s="6"/>
      <c r="W8285" s="6"/>
    </row>
    <row r="8286" spans="1:23" ht="39" thickBot="1" x14ac:dyDescent="0.3">
      <c r="A8286" s="110" t="s">
        <v>628</v>
      </c>
      <c r="B8286" s="74">
        <v>50.25694</v>
      </c>
      <c r="J8286" s="6">
        <v>29</v>
      </c>
      <c r="K8286" s="6"/>
      <c r="L8286" s="6"/>
      <c r="M8286" s="6"/>
      <c r="N8286" s="6"/>
      <c r="O8286" s="6"/>
      <c r="P8286" s="6"/>
      <c r="Q8286" s="6"/>
      <c r="R8286" s="6"/>
      <c r="S8286" s="6"/>
      <c r="T8286" s="6"/>
      <c r="U8286" s="6"/>
      <c r="V8286" s="6"/>
      <c r="W8286" s="6"/>
    </row>
    <row r="8287" spans="1:23" ht="64.5" thickBot="1" x14ac:dyDescent="0.3">
      <c r="A8287" s="110" t="s">
        <v>629</v>
      </c>
      <c r="B8287" s="74">
        <v>3.9969700000000001</v>
      </c>
      <c r="J8287" s="6">
        <v>30</v>
      </c>
      <c r="K8287" s="6"/>
      <c r="L8287" s="6"/>
      <c r="M8287" s="6"/>
      <c r="N8287" s="6"/>
      <c r="O8287" s="6"/>
      <c r="P8287" s="6"/>
      <c r="Q8287" s="6"/>
      <c r="R8287" s="6"/>
      <c r="S8287" s="6"/>
      <c r="T8287" s="6"/>
      <c r="U8287" s="6"/>
      <c r="V8287" s="6"/>
      <c r="W8287" s="6"/>
    </row>
    <row r="8288" spans="1:23" ht="38.25" x14ac:dyDescent="0.25">
      <c r="A8288" s="109" t="s">
        <v>630</v>
      </c>
      <c r="B8288" s="78">
        <v>10.018000000000001</v>
      </c>
      <c r="J8288" s="6">
        <v>31</v>
      </c>
      <c r="K8288" s="6"/>
      <c r="L8288" s="6"/>
      <c r="M8288" s="6"/>
      <c r="N8288" s="6"/>
      <c r="O8288" s="6"/>
      <c r="P8288" s="6"/>
      <c r="Q8288" s="6"/>
      <c r="R8288" s="6"/>
      <c r="S8288" s="6"/>
      <c r="T8288" s="6"/>
      <c r="U8288" s="6"/>
      <c r="V8288" s="6"/>
      <c r="W8288" s="6"/>
    </row>
    <row r="8289" spans="1:23" ht="15.75" thickBot="1" x14ac:dyDescent="0.3">
      <c r="A8289" s="65"/>
      <c r="J8289" s="6">
        <v>32</v>
      </c>
      <c r="K8289" s="6"/>
      <c r="L8289" s="6"/>
      <c r="M8289" s="6"/>
      <c r="N8289" s="6"/>
      <c r="O8289" s="6"/>
      <c r="P8289" s="6"/>
      <c r="Q8289" s="6"/>
      <c r="R8289" s="6"/>
      <c r="S8289" s="6"/>
      <c r="T8289" s="6"/>
      <c r="U8289" s="6"/>
      <c r="V8289" s="6"/>
      <c r="W8289" s="6"/>
    </row>
    <row r="8290" spans="1:23" x14ac:dyDescent="0.25">
      <c r="A8290" s="254" t="s">
        <v>637</v>
      </c>
      <c r="B8290" s="255"/>
      <c r="C8290" s="255"/>
      <c r="D8290" s="255"/>
      <c r="E8290" s="255"/>
      <c r="J8290" s="6">
        <v>33</v>
      </c>
      <c r="K8290" s="6"/>
      <c r="L8290" s="6"/>
      <c r="M8290" s="6"/>
      <c r="N8290" s="6"/>
      <c r="O8290" s="6"/>
      <c r="P8290" s="6"/>
      <c r="Q8290" s="6"/>
      <c r="R8290" s="6"/>
      <c r="S8290" s="6"/>
      <c r="T8290" s="6"/>
      <c r="U8290" s="6"/>
      <c r="V8290" s="6"/>
      <c r="W8290" s="6"/>
    </row>
    <row r="8291" spans="1:23" ht="15.75" thickBot="1" x14ac:dyDescent="0.3">
      <c r="A8291" s="256" t="s">
        <v>638</v>
      </c>
      <c r="B8291" s="257"/>
      <c r="C8291" s="257"/>
      <c r="D8291" s="257"/>
      <c r="E8291" s="257"/>
      <c r="J8291" s="6">
        <v>34</v>
      </c>
      <c r="K8291" s="6"/>
      <c r="L8291" s="6"/>
      <c r="M8291" s="6"/>
      <c r="N8291" s="6"/>
      <c r="O8291" s="6"/>
      <c r="P8291" s="6"/>
      <c r="Q8291" s="6"/>
      <c r="R8291" s="6"/>
      <c r="S8291" s="6"/>
      <c r="T8291" s="6"/>
      <c r="U8291" s="6"/>
      <c r="V8291" s="6"/>
      <c r="W8291" s="6"/>
    </row>
    <row r="8292" spans="1:23" ht="16.5" thickBot="1" x14ac:dyDescent="0.3">
      <c r="A8292" s="260" t="s">
        <v>634</v>
      </c>
      <c r="B8292" s="261"/>
      <c r="C8292" s="83" t="s">
        <v>635</v>
      </c>
      <c r="D8292" s="83" t="s">
        <v>566</v>
      </c>
      <c r="E8292" s="85" t="s">
        <v>593</v>
      </c>
      <c r="J8292" s="6"/>
      <c r="K8292" s="121" t="s">
        <v>1123</v>
      </c>
      <c r="L8292" s="121" t="s">
        <v>1124</v>
      </c>
      <c r="M8292" s="121" t="str">
        <f>A8279</f>
        <v>Prueba del rango estudentizado de Tukey (HSD) para NFSCM2</v>
      </c>
      <c r="N8292" s="136"/>
      <c r="O8292" s="1"/>
      <c r="S8292" s="122" t="str">
        <f>K8292</f>
        <v>Factor</v>
      </c>
      <c r="T8292" s="122" t="str">
        <f>L8292</f>
        <v>Nivel</v>
      </c>
      <c r="U8292" s="114"/>
      <c r="V8292" s="123" t="str">
        <f>M8292</f>
        <v>Prueba del rango estudentizado de Tukey (HSD) para NFSCM2</v>
      </c>
      <c r="W8292" s="6"/>
    </row>
    <row r="8293" spans="1:23" ht="16.5" thickBot="1" x14ac:dyDescent="0.3">
      <c r="A8293" s="99"/>
      <c r="B8293" s="67" t="s">
        <v>592</v>
      </c>
      <c r="C8293" s="68">
        <v>22</v>
      </c>
      <c r="D8293" s="68">
        <v>8</v>
      </c>
      <c r="E8293" s="86" t="s">
        <v>8</v>
      </c>
      <c r="J8293" s="6"/>
      <c r="K8293" s="223" t="s">
        <v>1128</v>
      </c>
      <c r="L8293" s="124" t="str">
        <f>E8293</f>
        <v>Toro</v>
      </c>
      <c r="M8293" s="125">
        <f>C8293</f>
        <v>22</v>
      </c>
      <c r="N8293" s="125">
        <f>A8293</f>
        <v>0</v>
      </c>
      <c r="O8293" s="125" t="str">
        <f>B8293</f>
        <v>A</v>
      </c>
      <c r="S8293" s="225" t="str">
        <f>K8293</f>
        <v>Genotipo (B)</v>
      </c>
      <c r="T8293" s="133" t="str">
        <f>L8293</f>
        <v>Toro</v>
      </c>
      <c r="U8293" s="134">
        <f t="shared" ref="U8293:U8296" si="313">M8293</f>
        <v>22</v>
      </c>
      <c r="V8293" s="133">
        <f t="shared" ref="V8293:V8296" si="314">N8293</f>
        <v>0</v>
      </c>
      <c r="W8293" s="133" t="str">
        <f t="shared" ref="W8293:W8296" si="315">O8293</f>
        <v>A</v>
      </c>
    </row>
    <row r="8294" spans="1:23" ht="16.5" thickBot="1" x14ac:dyDescent="0.3">
      <c r="A8294" s="99"/>
      <c r="B8294" s="67" t="s">
        <v>592</v>
      </c>
      <c r="C8294" s="68"/>
      <c r="D8294" s="68"/>
      <c r="E8294" s="86"/>
      <c r="J8294" s="6"/>
      <c r="K8294" s="224"/>
      <c r="L8294" s="124" t="str">
        <f>E8295</f>
        <v>Palomo</v>
      </c>
      <c r="M8294" s="125">
        <f>C8295</f>
        <v>17.5</v>
      </c>
      <c r="N8294" s="125" t="str">
        <f>A8295</f>
        <v>B</v>
      </c>
      <c r="O8294" s="125" t="str">
        <f>B8295</f>
        <v>A</v>
      </c>
      <c r="S8294" s="226"/>
      <c r="T8294" s="133" t="str">
        <f t="shared" ref="T8294:T8296" si="316">L8294</f>
        <v>Palomo</v>
      </c>
      <c r="U8294" s="134">
        <f t="shared" si="313"/>
        <v>17.5</v>
      </c>
      <c r="V8294" s="133" t="str">
        <f t="shared" si="314"/>
        <v>B</v>
      </c>
      <c r="W8294" s="133" t="str">
        <f t="shared" si="315"/>
        <v>A</v>
      </c>
    </row>
    <row r="8295" spans="1:23" ht="16.5" thickBot="1" x14ac:dyDescent="0.3">
      <c r="A8295" s="99" t="s">
        <v>593</v>
      </c>
      <c r="B8295" s="67" t="s">
        <v>592</v>
      </c>
      <c r="C8295" s="68">
        <v>17.5</v>
      </c>
      <c r="D8295" s="68">
        <v>8</v>
      </c>
      <c r="E8295" s="86" t="s">
        <v>7</v>
      </c>
      <c r="J8295" s="6"/>
      <c r="K8295" s="224"/>
      <c r="L8295" s="4" t="str">
        <f>E8297</f>
        <v>Pony</v>
      </c>
      <c r="M8295" s="4">
        <f>C8297</f>
        <v>9.125</v>
      </c>
      <c r="N8295" s="4" t="str">
        <f>A8297</f>
        <v>B</v>
      </c>
      <c r="O8295" s="4" t="str">
        <f>B8297</f>
        <v>C</v>
      </c>
      <c r="P8295" s="6"/>
      <c r="Q8295" s="6"/>
      <c r="R8295" s="6"/>
      <c r="S8295" s="226"/>
      <c r="T8295" s="133" t="str">
        <f t="shared" si="316"/>
        <v>Pony</v>
      </c>
      <c r="U8295" s="134">
        <f t="shared" si="313"/>
        <v>9.125</v>
      </c>
      <c r="V8295" s="133" t="str">
        <f t="shared" si="314"/>
        <v>B</v>
      </c>
      <c r="W8295" s="133" t="str">
        <f t="shared" si="315"/>
        <v>C</v>
      </c>
    </row>
    <row r="8296" spans="1:23" ht="16.5" thickBot="1" x14ac:dyDescent="0.3">
      <c r="A8296" s="99" t="s">
        <v>593</v>
      </c>
      <c r="B8296" s="67"/>
      <c r="C8296" s="68"/>
      <c r="D8296" s="68"/>
      <c r="E8296" s="86"/>
      <c r="J8296" s="6"/>
      <c r="K8296" s="224"/>
      <c r="L8296" s="4" t="str">
        <f>E8299</f>
        <v>Perseo</v>
      </c>
      <c r="M8296" s="4">
        <f>C8299</f>
        <v>2.625</v>
      </c>
      <c r="N8296" s="4">
        <f>A8299</f>
        <v>0</v>
      </c>
      <c r="O8296" s="4" t="str">
        <f>B8299</f>
        <v>C</v>
      </c>
      <c r="P8296" s="6"/>
      <c r="Q8296" s="6"/>
      <c r="R8296" s="6"/>
      <c r="S8296" s="227"/>
      <c r="T8296" s="129" t="str">
        <f t="shared" si="316"/>
        <v>Perseo</v>
      </c>
      <c r="U8296" s="135">
        <f t="shared" si="313"/>
        <v>2.625</v>
      </c>
      <c r="V8296" s="129">
        <f t="shared" si="314"/>
        <v>0</v>
      </c>
      <c r="W8296" s="129" t="str">
        <f t="shared" si="315"/>
        <v>C</v>
      </c>
    </row>
    <row r="8297" spans="1:23" ht="15.75" thickBot="1" x14ac:dyDescent="0.3">
      <c r="A8297" s="99" t="s">
        <v>593</v>
      </c>
      <c r="B8297" s="67" t="s">
        <v>639</v>
      </c>
      <c r="C8297" s="68">
        <v>9.125</v>
      </c>
      <c r="D8297" s="68">
        <v>8</v>
      </c>
      <c r="E8297" s="86" t="s">
        <v>11</v>
      </c>
      <c r="J8297" s="6">
        <v>1</v>
      </c>
      <c r="K8297" s="6"/>
      <c r="L8297" s="6"/>
      <c r="M8297" s="6"/>
      <c r="N8297" s="6"/>
      <c r="O8297" s="6"/>
      <c r="P8297" s="6"/>
      <c r="Q8297" s="6"/>
      <c r="R8297" s="6"/>
      <c r="S8297" s="6"/>
      <c r="T8297" s="6"/>
      <c r="U8297" s="6"/>
      <c r="V8297" s="6"/>
      <c r="W8297" s="6"/>
    </row>
    <row r="8298" spans="1:23" ht="15.75" thickBot="1" x14ac:dyDescent="0.3">
      <c r="A8298" s="99"/>
      <c r="B8298" s="67" t="s">
        <v>639</v>
      </c>
      <c r="C8298" s="68"/>
      <c r="D8298" s="68"/>
      <c r="E8298" s="86"/>
      <c r="J8298" s="6">
        <v>2</v>
      </c>
      <c r="K8298" s="6"/>
      <c r="L8298" s="6"/>
      <c r="M8298" s="6"/>
      <c r="N8298" s="6"/>
      <c r="O8298" s="6"/>
      <c r="P8298" s="6"/>
      <c r="Q8298" s="6"/>
      <c r="R8298" s="6"/>
      <c r="S8298" s="6"/>
      <c r="T8298" s="6"/>
      <c r="U8298" s="6"/>
      <c r="V8298" s="6"/>
      <c r="W8298" s="6"/>
    </row>
    <row r="8299" spans="1:23" x14ac:dyDescent="0.25">
      <c r="A8299" s="100"/>
      <c r="B8299" s="76" t="s">
        <v>639</v>
      </c>
      <c r="C8299" s="77">
        <v>2.625</v>
      </c>
      <c r="D8299" s="77">
        <v>8</v>
      </c>
      <c r="E8299" s="87" t="s">
        <v>46</v>
      </c>
      <c r="J8299" s="6">
        <v>3</v>
      </c>
      <c r="K8299" s="6"/>
      <c r="L8299" s="6"/>
      <c r="M8299" s="6"/>
      <c r="N8299" s="6"/>
      <c r="O8299" s="6"/>
      <c r="P8299" s="6"/>
      <c r="Q8299" s="6"/>
      <c r="R8299" s="6"/>
      <c r="S8299" s="6"/>
      <c r="T8299" s="6"/>
      <c r="U8299" s="6"/>
      <c r="V8299" s="6"/>
      <c r="W8299" s="6"/>
    </row>
    <row r="8300" spans="1:23" x14ac:dyDescent="0.25">
      <c r="A8300" s="79"/>
      <c r="J8300" s="6">
        <v>4</v>
      </c>
      <c r="K8300" s="6"/>
      <c r="L8300" s="6"/>
      <c r="M8300" s="6"/>
      <c r="N8300" s="6"/>
      <c r="O8300" s="6"/>
      <c r="P8300" s="6"/>
      <c r="Q8300" s="6"/>
      <c r="R8300" s="6"/>
      <c r="S8300" s="6"/>
      <c r="T8300" s="6"/>
      <c r="U8300" s="6"/>
      <c r="V8300" s="6"/>
      <c r="W8300" s="6"/>
    </row>
    <row r="8301" spans="1:23" x14ac:dyDescent="0.25">
      <c r="A8301" s="79"/>
      <c r="J8301" s="6">
        <v>5</v>
      </c>
      <c r="K8301" s="6"/>
      <c r="L8301" s="6"/>
      <c r="M8301" s="6"/>
      <c r="N8301" s="6"/>
      <c r="O8301" s="6"/>
      <c r="P8301" s="6"/>
      <c r="Q8301" s="6"/>
      <c r="R8301" s="6"/>
      <c r="S8301" s="6"/>
      <c r="T8301" s="6"/>
      <c r="U8301" s="6"/>
      <c r="V8301" s="6"/>
      <c r="W8301" s="6"/>
    </row>
    <row r="8302" spans="1:23" x14ac:dyDescent="0.25">
      <c r="J8302" s="6">
        <v>6</v>
      </c>
      <c r="K8302" s="6"/>
      <c r="L8302" s="6"/>
      <c r="M8302" s="6"/>
      <c r="N8302" s="6"/>
      <c r="O8302" s="6"/>
      <c r="P8302" s="6"/>
      <c r="Q8302" s="6"/>
      <c r="R8302" s="6"/>
      <c r="S8302" s="6"/>
      <c r="T8302" s="6"/>
      <c r="U8302" s="6"/>
      <c r="V8302" s="6"/>
      <c r="W8302" s="6"/>
    </row>
    <row r="8303" spans="1:23" x14ac:dyDescent="0.25">
      <c r="A8303" s="80"/>
      <c r="J8303" s="6">
        <v>7</v>
      </c>
      <c r="K8303" s="6"/>
      <c r="L8303" s="6"/>
      <c r="M8303" s="6"/>
      <c r="N8303" s="6"/>
      <c r="O8303" s="6"/>
      <c r="P8303" s="6"/>
      <c r="Q8303" s="6"/>
      <c r="R8303" s="6"/>
      <c r="S8303" s="6"/>
      <c r="T8303" s="6"/>
      <c r="U8303" s="6"/>
      <c r="V8303" s="6"/>
      <c r="W8303" s="6"/>
    </row>
    <row r="8304" spans="1:23" ht="31.5" x14ac:dyDescent="0.25">
      <c r="A8304" s="64" t="s">
        <v>590</v>
      </c>
      <c r="J8304" s="6">
        <v>8</v>
      </c>
      <c r="K8304" s="6"/>
      <c r="L8304" s="6"/>
      <c r="M8304" s="6"/>
      <c r="N8304" s="6"/>
      <c r="O8304" s="6"/>
      <c r="P8304" s="6"/>
      <c r="Q8304" s="6"/>
      <c r="R8304" s="6"/>
      <c r="S8304" s="6"/>
      <c r="T8304" s="6"/>
      <c r="U8304" s="6"/>
      <c r="V8304" s="6"/>
      <c r="W8304" s="6"/>
    </row>
    <row r="8305" spans="1:23" x14ac:dyDescent="0.25">
      <c r="A8305" s="79"/>
      <c r="J8305" s="6">
        <v>9</v>
      </c>
      <c r="K8305" s="6"/>
      <c r="L8305" s="6"/>
      <c r="M8305" s="6"/>
      <c r="N8305" s="6"/>
      <c r="O8305" s="6"/>
      <c r="P8305" s="6"/>
      <c r="Q8305" s="6"/>
      <c r="R8305" s="6"/>
      <c r="S8305" s="6"/>
      <c r="T8305" s="6"/>
      <c r="U8305" s="6"/>
      <c r="V8305" s="6"/>
      <c r="W8305" s="6"/>
    </row>
    <row r="8306" spans="1:23" ht="25.5" x14ac:dyDescent="0.25">
      <c r="A8306" s="81" t="s">
        <v>595</v>
      </c>
      <c r="J8306" s="6">
        <v>10</v>
      </c>
      <c r="K8306" s="6"/>
      <c r="L8306" s="6"/>
      <c r="M8306" s="6"/>
      <c r="N8306" s="6"/>
      <c r="O8306" s="6"/>
      <c r="P8306" s="6"/>
      <c r="Q8306" s="6"/>
      <c r="R8306" s="6"/>
      <c r="S8306" s="6"/>
      <c r="T8306" s="6"/>
      <c r="U8306" s="6"/>
      <c r="V8306" s="6"/>
      <c r="W8306" s="6"/>
    </row>
    <row r="8307" spans="1:23" x14ac:dyDescent="0.25">
      <c r="A8307" s="81"/>
      <c r="J8307" s="6">
        <v>11</v>
      </c>
      <c r="K8307" s="6"/>
      <c r="L8307" s="6"/>
      <c r="M8307" s="6"/>
      <c r="N8307" s="6"/>
      <c r="O8307" s="6"/>
      <c r="P8307" s="6"/>
      <c r="Q8307" s="6"/>
      <c r="R8307" s="6"/>
      <c r="S8307" s="6"/>
      <c r="T8307" s="6"/>
      <c r="U8307" s="6"/>
      <c r="V8307" s="6"/>
      <c r="W8307" s="6"/>
    </row>
    <row r="8308" spans="1:23" x14ac:dyDescent="0.25">
      <c r="A8308" s="65"/>
      <c r="J8308" s="6">
        <v>12</v>
      </c>
      <c r="K8308" s="6"/>
      <c r="L8308" s="6"/>
      <c r="M8308" s="6"/>
      <c r="N8308" s="6"/>
      <c r="O8308" s="6"/>
      <c r="P8308" s="6"/>
      <c r="Q8308" s="6"/>
      <c r="R8308" s="6"/>
      <c r="S8308" s="6"/>
      <c r="T8308" s="6"/>
      <c r="U8308" s="6"/>
      <c r="V8308" s="6"/>
      <c r="W8308" s="6"/>
    </row>
    <row r="8309" spans="1:23" x14ac:dyDescent="0.25">
      <c r="A8309" s="65"/>
      <c r="J8309" s="6">
        <v>13</v>
      </c>
      <c r="K8309" s="6"/>
      <c r="L8309" s="6"/>
      <c r="M8309" s="6"/>
      <c r="N8309" s="6"/>
      <c r="O8309" s="6"/>
      <c r="P8309" s="6"/>
      <c r="Q8309" s="6"/>
      <c r="R8309" s="6"/>
      <c r="S8309" s="6"/>
      <c r="T8309" s="6"/>
      <c r="U8309" s="6"/>
      <c r="V8309" s="6"/>
      <c r="W8309" s="6"/>
    </row>
    <row r="8310" spans="1:23" x14ac:dyDescent="0.25">
      <c r="A8310" s="79"/>
      <c r="J8310" s="6">
        <v>14</v>
      </c>
      <c r="K8310" s="6"/>
      <c r="L8310" s="6"/>
      <c r="M8310" s="6"/>
      <c r="N8310" s="6"/>
      <c r="O8310" s="6"/>
      <c r="P8310" s="6"/>
      <c r="Q8310" s="6"/>
      <c r="R8310" s="6"/>
      <c r="S8310" s="6"/>
      <c r="T8310" s="6"/>
      <c r="U8310" s="6"/>
      <c r="V8310" s="6"/>
      <c r="W8310" s="6"/>
    </row>
    <row r="8311" spans="1:23" x14ac:dyDescent="0.25">
      <c r="A8311" s="79"/>
      <c r="J8311" s="6">
        <v>15</v>
      </c>
      <c r="K8311" s="6"/>
      <c r="L8311" s="6"/>
      <c r="M8311" s="6"/>
      <c r="N8311" s="6"/>
      <c r="O8311" s="6"/>
      <c r="P8311" s="6"/>
      <c r="Q8311" s="6"/>
      <c r="R8311" s="6"/>
      <c r="S8311" s="6"/>
      <c r="T8311" s="6"/>
      <c r="U8311" s="6"/>
      <c r="V8311" s="6"/>
      <c r="W8311" s="6"/>
    </row>
    <row r="8312" spans="1:23" x14ac:dyDescent="0.25">
      <c r="J8312" s="6">
        <v>16</v>
      </c>
      <c r="K8312" s="6"/>
      <c r="L8312" s="6"/>
      <c r="M8312" s="6"/>
      <c r="N8312" s="6"/>
      <c r="O8312" s="6"/>
      <c r="P8312" s="6"/>
      <c r="Q8312" s="6"/>
      <c r="R8312" s="6"/>
      <c r="S8312" s="6"/>
      <c r="T8312" s="6"/>
      <c r="U8312" s="6"/>
      <c r="V8312" s="6"/>
      <c r="W8312" s="6"/>
    </row>
    <row r="8313" spans="1:23" x14ac:dyDescent="0.25">
      <c r="A8313" s="80"/>
      <c r="J8313" s="6">
        <v>17</v>
      </c>
      <c r="K8313" s="6"/>
      <c r="L8313" s="6"/>
      <c r="M8313" s="6"/>
      <c r="N8313" s="6"/>
      <c r="O8313" s="6"/>
      <c r="P8313" s="6"/>
      <c r="Q8313" s="6"/>
      <c r="R8313" s="6"/>
      <c r="S8313" s="6"/>
      <c r="T8313" s="6"/>
      <c r="U8313" s="6"/>
      <c r="V8313" s="6"/>
      <c r="W8313" s="6"/>
    </row>
    <row r="8314" spans="1:23" ht="31.5" x14ac:dyDescent="0.25">
      <c r="A8314" s="64" t="s">
        <v>590</v>
      </c>
      <c r="J8314" s="6">
        <v>18</v>
      </c>
      <c r="K8314" s="6"/>
      <c r="L8314" s="6"/>
      <c r="M8314" s="6"/>
      <c r="N8314" s="6"/>
      <c r="O8314" s="6"/>
      <c r="P8314" s="6"/>
      <c r="Q8314" s="6"/>
      <c r="R8314" s="6"/>
      <c r="S8314" s="6"/>
      <c r="T8314" s="6"/>
      <c r="U8314" s="6"/>
      <c r="V8314" s="6"/>
      <c r="W8314" s="6"/>
    </row>
    <row r="8315" spans="1:23" x14ac:dyDescent="0.25">
      <c r="A8315" s="79"/>
      <c r="J8315" s="6">
        <v>19</v>
      </c>
      <c r="K8315" s="6"/>
      <c r="L8315" s="6"/>
      <c r="M8315" s="6"/>
      <c r="N8315" s="6"/>
      <c r="O8315" s="6"/>
      <c r="P8315" s="6"/>
      <c r="Q8315" s="6"/>
      <c r="R8315" s="6"/>
      <c r="S8315" s="6"/>
      <c r="T8315" s="6"/>
      <c r="U8315" s="6"/>
      <c r="V8315" s="6"/>
      <c r="W8315" s="6"/>
    </row>
    <row r="8316" spans="1:23" ht="25.5" x14ac:dyDescent="0.25">
      <c r="A8316" s="81" t="s">
        <v>595</v>
      </c>
      <c r="J8316" s="6">
        <v>20</v>
      </c>
      <c r="K8316" s="6"/>
      <c r="L8316" s="6"/>
      <c r="M8316" s="6"/>
      <c r="N8316" s="6"/>
      <c r="O8316" s="6"/>
      <c r="P8316" s="6"/>
      <c r="Q8316" s="6"/>
      <c r="R8316" s="6"/>
      <c r="S8316" s="6"/>
      <c r="T8316" s="6"/>
      <c r="U8316" s="6"/>
      <c r="V8316" s="6"/>
      <c r="W8316" s="6"/>
    </row>
    <row r="8317" spans="1:23" x14ac:dyDescent="0.25">
      <c r="A8317" s="81"/>
      <c r="J8317" s="6">
        <v>21</v>
      </c>
      <c r="K8317" s="6"/>
      <c r="L8317" s="6"/>
      <c r="M8317" s="6"/>
      <c r="N8317" s="6"/>
      <c r="O8317" s="6"/>
      <c r="P8317" s="6"/>
      <c r="Q8317" s="6"/>
      <c r="R8317" s="6"/>
      <c r="S8317" s="6"/>
      <c r="T8317" s="6"/>
      <c r="U8317" s="6"/>
      <c r="V8317" s="6"/>
      <c r="W8317" s="6"/>
    </row>
    <row r="8318" spans="1:23" ht="89.25" x14ac:dyDescent="0.25">
      <c r="A8318" s="81" t="s">
        <v>907</v>
      </c>
      <c r="J8318" s="6">
        <v>22</v>
      </c>
      <c r="K8318" s="6"/>
      <c r="L8318" s="6"/>
      <c r="M8318" s="6"/>
      <c r="N8318" s="6"/>
      <c r="O8318" s="6"/>
      <c r="P8318" s="6"/>
      <c r="Q8318" s="6"/>
      <c r="R8318" s="6"/>
      <c r="S8318" s="6"/>
      <c r="T8318" s="6"/>
      <c r="U8318" s="6"/>
      <c r="V8318" s="6"/>
      <c r="W8318" s="6"/>
    </row>
    <row r="8319" spans="1:23" x14ac:dyDescent="0.25">
      <c r="A8319" s="65"/>
      <c r="J8319" s="6">
        <v>23</v>
      </c>
      <c r="K8319" s="6"/>
      <c r="L8319" s="6"/>
      <c r="M8319" s="6"/>
      <c r="N8319" s="6"/>
      <c r="O8319" s="6"/>
      <c r="P8319" s="6"/>
      <c r="Q8319" s="6"/>
      <c r="R8319" s="6"/>
      <c r="S8319" s="6"/>
      <c r="T8319" s="6"/>
      <c r="U8319" s="6"/>
      <c r="V8319" s="6"/>
      <c r="W8319" s="6"/>
    </row>
    <row r="8320" spans="1:23" x14ac:dyDescent="0.25">
      <c r="A8320" s="65"/>
      <c r="J8320" s="6">
        <v>24</v>
      </c>
      <c r="K8320" s="6"/>
      <c r="L8320" s="6"/>
      <c r="M8320" s="6"/>
      <c r="N8320" s="6"/>
      <c r="O8320" s="6"/>
      <c r="P8320" s="6"/>
      <c r="Q8320" s="6"/>
      <c r="R8320" s="6"/>
      <c r="S8320" s="6"/>
      <c r="T8320" s="6"/>
      <c r="U8320" s="6"/>
      <c r="V8320" s="6"/>
      <c r="W8320" s="6"/>
    </row>
    <row r="8321" spans="1:23" ht="140.25" x14ac:dyDescent="0.25">
      <c r="A8321" s="96" t="s">
        <v>624</v>
      </c>
      <c r="B8321" s="97" t="s">
        <v>625</v>
      </c>
      <c r="J8321" s="6">
        <v>25</v>
      </c>
      <c r="K8321" s="6"/>
      <c r="L8321" s="6"/>
      <c r="M8321" s="6"/>
      <c r="N8321" s="6"/>
      <c r="O8321" s="6"/>
      <c r="P8321" s="6"/>
      <c r="Q8321" s="6"/>
      <c r="R8321" s="6"/>
      <c r="S8321" s="6"/>
      <c r="T8321" s="6"/>
      <c r="U8321" s="6"/>
      <c r="V8321" s="6"/>
      <c r="W8321" s="6"/>
    </row>
    <row r="8322" spans="1:23" ht="15.75" thickBot="1" x14ac:dyDescent="0.3">
      <c r="A8322" s="65"/>
      <c r="J8322" s="6">
        <v>26</v>
      </c>
      <c r="K8322" s="6"/>
      <c r="L8322" s="6"/>
      <c r="M8322" s="6"/>
      <c r="N8322" s="6"/>
      <c r="O8322" s="6"/>
      <c r="P8322" s="6"/>
      <c r="Q8322" s="6"/>
      <c r="R8322" s="6"/>
      <c r="S8322" s="6"/>
      <c r="T8322" s="6"/>
      <c r="U8322" s="6"/>
      <c r="V8322" s="6"/>
      <c r="W8322" s="6"/>
    </row>
    <row r="8323" spans="1:23" ht="15.75" thickBot="1" x14ac:dyDescent="0.3">
      <c r="A8323" s="88" t="s">
        <v>626</v>
      </c>
      <c r="B8323" s="89">
        <v>0.05</v>
      </c>
      <c r="J8323" s="6">
        <v>27</v>
      </c>
      <c r="K8323" s="6"/>
      <c r="L8323" s="6"/>
      <c r="M8323" s="6"/>
      <c r="N8323" s="6"/>
      <c r="O8323" s="6"/>
      <c r="P8323" s="6"/>
      <c r="Q8323" s="6"/>
      <c r="R8323" s="6"/>
      <c r="S8323" s="6"/>
      <c r="T8323" s="6"/>
      <c r="U8323" s="6"/>
      <c r="V8323" s="6"/>
      <c r="W8323" s="6"/>
    </row>
    <row r="8324" spans="1:23" ht="39" thickBot="1" x14ac:dyDescent="0.3">
      <c r="A8324" s="110" t="s">
        <v>627</v>
      </c>
      <c r="B8324" s="74">
        <v>18</v>
      </c>
      <c r="J8324" s="6">
        <v>28</v>
      </c>
      <c r="K8324" s="6"/>
      <c r="L8324" s="6"/>
      <c r="M8324" s="6"/>
      <c r="N8324" s="6"/>
      <c r="O8324" s="6"/>
      <c r="P8324" s="6"/>
      <c r="Q8324" s="6"/>
      <c r="R8324" s="6"/>
      <c r="S8324" s="6"/>
      <c r="T8324" s="6"/>
      <c r="U8324" s="6"/>
      <c r="V8324" s="6"/>
      <c r="W8324" s="6"/>
    </row>
    <row r="8325" spans="1:23" ht="39" thickBot="1" x14ac:dyDescent="0.3">
      <c r="A8325" s="110" t="s">
        <v>628</v>
      </c>
      <c r="B8325" s="74">
        <v>49.56944</v>
      </c>
      <c r="J8325" s="6">
        <v>29</v>
      </c>
      <c r="K8325" s="6"/>
      <c r="L8325" s="6"/>
      <c r="M8325" s="6"/>
      <c r="N8325" s="6"/>
      <c r="O8325" s="6"/>
      <c r="P8325" s="6"/>
      <c r="Q8325" s="6"/>
      <c r="R8325" s="6"/>
      <c r="S8325" s="6"/>
      <c r="T8325" s="6"/>
      <c r="U8325" s="6"/>
      <c r="V8325" s="6"/>
      <c r="W8325" s="6"/>
    </row>
    <row r="8326" spans="1:23" ht="64.5" thickBot="1" x14ac:dyDescent="0.3">
      <c r="A8326" s="110" t="s">
        <v>629</v>
      </c>
      <c r="B8326" s="74">
        <v>3.9969700000000001</v>
      </c>
      <c r="J8326" s="6">
        <v>30</v>
      </c>
      <c r="K8326" s="6"/>
      <c r="L8326" s="6"/>
      <c r="M8326" s="6"/>
      <c r="N8326" s="6"/>
      <c r="O8326" s="6"/>
      <c r="P8326" s="6"/>
      <c r="Q8326" s="6"/>
      <c r="R8326" s="6"/>
      <c r="S8326" s="6"/>
      <c r="T8326" s="6"/>
      <c r="U8326" s="6"/>
      <c r="V8326" s="6"/>
      <c r="W8326" s="6"/>
    </row>
    <row r="8327" spans="1:23" ht="38.25" x14ac:dyDescent="0.25">
      <c r="A8327" s="109" t="s">
        <v>630</v>
      </c>
      <c r="B8327" s="78">
        <v>9.9492999999999991</v>
      </c>
      <c r="J8327" s="6">
        <v>31</v>
      </c>
      <c r="K8327" s="6"/>
      <c r="L8327" s="6"/>
      <c r="M8327" s="6"/>
      <c r="N8327" s="6"/>
      <c r="O8327" s="6"/>
      <c r="P8327" s="6"/>
      <c r="Q8327" s="6"/>
      <c r="R8327" s="6"/>
      <c r="S8327" s="6"/>
      <c r="T8327" s="6"/>
      <c r="U8327" s="6"/>
      <c r="V8327" s="6"/>
      <c r="W8327" s="6"/>
    </row>
    <row r="8328" spans="1:23" ht="15.75" thickBot="1" x14ac:dyDescent="0.3">
      <c r="A8328" s="65"/>
      <c r="J8328" s="6">
        <v>32</v>
      </c>
      <c r="K8328" s="6"/>
      <c r="L8328" s="6"/>
      <c r="M8328" s="6"/>
      <c r="N8328" s="6"/>
      <c r="O8328" s="6"/>
      <c r="P8328" s="6"/>
      <c r="Q8328" s="6"/>
      <c r="R8328" s="6"/>
      <c r="S8328" s="6"/>
      <c r="T8328" s="6"/>
      <c r="U8328" s="6"/>
      <c r="V8328" s="6"/>
      <c r="W8328" s="6"/>
    </row>
    <row r="8329" spans="1:23" x14ac:dyDescent="0.25">
      <c r="A8329" s="254" t="s">
        <v>637</v>
      </c>
      <c r="B8329" s="255"/>
      <c r="C8329" s="255"/>
      <c r="D8329" s="255"/>
      <c r="E8329" s="255"/>
      <c r="J8329" s="6">
        <v>33</v>
      </c>
      <c r="K8329" s="6"/>
      <c r="L8329" s="6"/>
      <c r="M8329" s="6"/>
      <c r="N8329" s="6"/>
      <c r="O8329" s="6"/>
      <c r="P8329" s="6"/>
      <c r="Q8329" s="6"/>
      <c r="R8329" s="6"/>
      <c r="S8329" s="6"/>
      <c r="T8329" s="6"/>
      <c r="U8329" s="6"/>
      <c r="V8329" s="6"/>
      <c r="W8329" s="6"/>
    </row>
    <row r="8330" spans="1:23" ht="15.75" thickBot="1" x14ac:dyDescent="0.3">
      <c r="A8330" s="256" t="s">
        <v>638</v>
      </c>
      <c r="B8330" s="257"/>
      <c r="C8330" s="257"/>
      <c r="D8330" s="257"/>
      <c r="E8330" s="257"/>
      <c r="J8330" s="6">
        <v>34</v>
      </c>
      <c r="K8330" s="6"/>
      <c r="L8330" s="6"/>
      <c r="M8330" s="6"/>
      <c r="N8330" s="6"/>
      <c r="O8330" s="6"/>
      <c r="P8330" s="6"/>
      <c r="Q8330" s="6"/>
      <c r="R8330" s="6"/>
      <c r="S8330" s="6"/>
      <c r="T8330" s="6"/>
      <c r="U8330" s="6"/>
      <c r="V8330" s="6"/>
      <c r="W8330" s="6"/>
    </row>
    <row r="8331" spans="1:23" ht="16.5" thickBot="1" x14ac:dyDescent="0.3">
      <c r="A8331" s="260" t="s">
        <v>634</v>
      </c>
      <c r="B8331" s="261"/>
      <c r="C8331" s="83" t="s">
        <v>635</v>
      </c>
      <c r="D8331" s="83" t="s">
        <v>566</v>
      </c>
      <c r="E8331" s="85" t="s">
        <v>593</v>
      </c>
      <c r="J8331" s="6"/>
      <c r="K8331" s="121" t="s">
        <v>1123</v>
      </c>
      <c r="L8331" s="121" t="s">
        <v>1124</v>
      </c>
      <c r="M8331" s="121" t="str">
        <f>A8318</f>
        <v>Prueba del rango estudentizado de Tukey (HSD) para NFSCM3</v>
      </c>
      <c r="N8331" s="136"/>
      <c r="O8331" s="1"/>
      <c r="S8331" s="122" t="str">
        <f>K8331</f>
        <v>Factor</v>
      </c>
      <c r="T8331" s="122" t="str">
        <f>L8331</f>
        <v>Nivel</v>
      </c>
      <c r="U8331" s="114"/>
      <c r="V8331" s="123" t="str">
        <f>M8331</f>
        <v>Prueba del rango estudentizado de Tukey (HSD) para NFSCM3</v>
      </c>
      <c r="W8331" s="6"/>
    </row>
    <row r="8332" spans="1:23" ht="16.5" thickBot="1" x14ac:dyDescent="0.3">
      <c r="A8332" s="99"/>
      <c r="B8332" s="67" t="s">
        <v>592</v>
      </c>
      <c r="C8332" s="68">
        <v>21.625</v>
      </c>
      <c r="D8332" s="68">
        <v>8</v>
      </c>
      <c r="E8332" s="86" t="s">
        <v>8</v>
      </c>
      <c r="J8332" s="6"/>
      <c r="K8332" s="223" t="s">
        <v>1128</v>
      </c>
      <c r="L8332" s="124" t="str">
        <f>E8332</f>
        <v>Toro</v>
      </c>
      <c r="M8332" s="125">
        <f>C8332</f>
        <v>21.625</v>
      </c>
      <c r="N8332" s="125">
        <f>A8332</f>
        <v>0</v>
      </c>
      <c r="O8332" s="125" t="str">
        <f>B8332</f>
        <v>A</v>
      </c>
      <c r="S8332" s="225" t="str">
        <f>K8332</f>
        <v>Genotipo (B)</v>
      </c>
      <c r="T8332" s="133" t="str">
        <f>L8332</f>
        <v>Toro</v>
      </c>
      <c r="U8332" s="134">
        <f t="shared" ref="U8332:U8335" si="317">M8332</f>
        <v>21.625</v>
      </c>
      <c r="V8332" s="133">
        <f t="shared" ref="V8332:V8335" si="318">N8332</f>
        <v>0</v>
      </c>
      <c r="W8332" s="133" t="str">
        <f t="shared" ref="W8332:W8335" si="319">O8332</f>
        <v>A</v>
      </c>
    </row>
    <row r="8333" spans="1:23" ht="16.5" thickBot="1" x14ac:dyDescent="0.3">
      <c r="A8333" s="99"/>
      <c r="B8333" s="67" t="s">
        <v>592</v>
      </c>
      <c r="C8333" s="68"/>
      <c r="D8333" s="68"/>
      <c r="E8333" s="86"/>
      <c r="J8333" s="6"/>
      <c r="K8333" s="224"/>
      <c r="L8333" s="124" t="str">
        <f>E8334</f>
        <v>Palomo</v>
      </c>
      <c r="M8333" s="125">
        <f>C8334</f>
        <v>20.25</v>
      </c>
      <c r="N8333" s="125">
        <f>A8334</f>
        <v>0</v>
      </c>
      <c r="O8333" s="125" t="str">
        <f>B8334</f>
        <v>A</v>
      </c>
      <c r="S8333" s="226"/>
      <c r="T8333" s="133" t="str">
        <f t="shared" ref="T8333:T8335" si="320">L8333</f>
        <v>Palomo</v>
      </c>
      <c r="U8333" s="134">
        <f t="shared" si="317"/>
        <v>20.25</v>
      </c>
      <c r="V8333" s="133">
        <f t="shared" si="318"/>
        <v>0</v>
      </c>
      <c r="W8333" s="133" t="str">
        <f t="shared" si="319"/>
        <v>A</v>
      </c>
    </row>
    <row r="8334" spans="1:23" ht="16.5" thickBot="1" x14ac:dyDescent="0.3">
      <c r="A8334" s="99"/>
      <c r="B8334" s="67" t="s">
        <v>592</v>
      </c>
      <c r="C8334" s="68">
        <v>20.25</v>
      </c>
      <c r="D8334" s="68">
        <v>8</v>
      </c>
      <c r="E8334" s="86" t="s">
        <v>7</v>
      </c>
      <c r="J8334" s="6"/>
      <c r="K8334" s="224"/>
      <c r="L8334" s="4" t="str">
        <f>E8336</f>
        <v>Pony</v>
      </c>
      <c r="M8334" s="4">
        <f>C8336</f>
        <v>12.25</v>
      </c>
      <c r="N8334" s="4" t="str">
        <f>A8336</f>
        <v>B</v>
      </c>
      <c r="O8334" s="4" t="str">
        <f>B8336</f>
        <v>A</v>
      </c>
      <c r="P8334" s="6"/>
      <c r="Q8334" s="6"/>
      <c r="R8334" s="6"/>
      <c r="S8334" s="226"/>
      <c r="T8334" s="133" t="str">
        <f t="shared" si="320"/>
        <v>Pony</v>
      </c>
      <c r="U8334" s="134">
        <f t="shared" si="317"/>
        <v>12.25</v>
      </c>
      <c r="V8334" s="133" t="str">
        <f t="shared" si="318"/>
        <v>B</v>
      </c>
      <c r="W8334" s="133" t="str">
        <f t="shared" si="319"/>
        <v>A</v>
      </c>
    </row>
    <row r="8335" spans="1:23" ht="16.5" thickBot="1" x14ac:dyDescent="0.3">
      <c r="A8335" s="99"/>
      <c r="B8335" s="67" t="s">
        <v>592</v>
      </c>
      <c r="C8335" s="68"/>
      <c r="D8335" s="68"/>
      <c r="E8335" s="86"/>
      <c r="J8335" s="6"/>
      <c r="K8335" s="224"/>
      <c r="L8335" s="4" t="str">
        <f>E8338</f>
        <v>Perseo</v>
      </c>
      <c r="M8335" s="4">
        <f>C8338</f>
        <v>3.625</v>
      </c>
      <c r="N8335" s="4" t="str">
        <f>A8338</f>
        <v>B</v>
      </c>
      <c r="O8335" s="4">
        <f>B8338</f>
        <v>0</v>
      </c>
      <c r="P8335" s="6"/>
      <c r="Q8335" s="6"/>
      <c r="R8335" s="6"/>
      <c r="S8335" s="227"/>
      <c r="T8335" s="129" t="str">
        <f t="shared" si="320"/>
        <v>Perseo</v>
      </c>
      <c r="U8335" s="135">
        <f t="shared" si="317"/>
        <v>3.625</v>
      </c>
      <c r="V8335" s="129" t="str">
        <f t="shared" si="318"/>
        <v>B</v>
      </c>
      <c r="W8335" s="129">
        <f t="shared" si="319"/>
        <v>0</v>
      </c>
    </row>
    <row r="8336" spans="1:23" ht="15.75" thickBot="1" x14ac:dyDescent="0.3">
      <c r="A8336" s="99" t="s">
        <v>593</v>
      </c>
      <c r="B8336" s="67" t="s">
        <v>592</v>
      </c>
      <c r="C8336" s="68">
        <v>12.25</v>
      </c>
      <c r="D8336" s="68">
        <v>8</v>
      </c>
      <c r="E8336" s="86" t="s">
        <v>11</v>
      </c>
      <c r="J8336" s="6">
        <v>1</v>
      </c>
      <c r="K8336" s="6"/>
      <c r="L8336" s="6"/>
      <c r="M8336" s="6"/>
      <c r="N8336" s="6"/>
      <c r="O8336" s="6"/>
      <c r="P8336" s="6"/>
      <c r="Q8336" s="6"/>
      <c r="R8336" s="6"/>
      <c r="S8336" s="6"/>
      <c r="T8336" s="6"/>
      <c r="U8336" s="6"/>
      <c r="V8336" s="6"/>
      <c r="W8336" s="6"/>
    </row>
    <row r="8337" spans="1:23" ht="15.75" thickBot="1" x14ac:dyDescent="0.3">
      <c r="A8337" s="99" t="s">
        <v>593</v>
      </c>
      <c r="B8337" s="67"/>
      <c r="C8337" s="68"/>
      <c r="D8337" s="68"/>
      <c r="E8337" s="86"/>
      <c r="J8337" s="6">
        <v>2</v>
      </c>
      <c r="K8337" s="6"/>
      <c r="L8337" s="6"/>
      <c r="M8337" s="6"/>
      <c r="N8337" s="6"/>
      <c r="O8337" s="6"/>
      <c r="P8337" s="6"/>
      <c r="Q8337" s="6"/>
      <c r="R8337" s="6"/>
      <c r="S8337" s="6"/>
      <c r="T8337" s="6"/>
      <c r="U8337" s="6"/>
      <c r="V8337" s="6"/>
      <c r="W8337" s="6"/>
    </row>
    <row r="8338" spans="1:23" x14ac:dyDescent="0.25">
      <c r="A8338" s="100" t="s">
        <v>593</v>
      </c>
      <c r="B8338" s="76"/>
      <c r="C8338" s="77">
        <v>3.625</v>
      </c>
      <c r="D8338" s="77">
        <v>8</v>
      </c>
      <c r="E8338" s="87" t="s">
        <v>46</v>
      </c>
      <c r="J8338" s="6">
        <v>3</v>
      </c>
      <c r="K8338" s="6"/>
      <c r="L8338" s="6"/>
      <c r="M8338" s="6"/>
      <c r="N8338" s="6"/>
      <c r="O8338" s="6"/>
      <c r="P8338" s="6"/>
      <c r="Q8338" s="6"/>
      <c r="R8338" s="6"/>
      <c r="S8338" s="6"/>
      <c r="T8338" s="6"/>
      <c r="U8338" s="6"/>
      <c r="V8338" s="6"/>
      <c r="W8338" s="6"/>
    </row>
    <row r="8339" spans="1:23" x14ac:dyDescent="0.25">
      <c r="A8339" s="79"/>
      <c r="J8339" s="6">
        <v>4</v>
      </c>
      <c r="K8339" s="6"/>
      <c r="L8339" s="6"/>
      <c r="M8339" s="6"/>
      <c r="N8339" s="6"/>
      <c r="O8339" s="6"/>
      <c r="P8339" s="6"/>
      <c r="Q8339" s="6"/>
      <c r="R8339" s="6"/>
      <c r="S8339" s="6"/>
      <c r="T8339" s="6"/>
      <c r="U8339" s="6"/>
      <c r="V8339" s="6"/>
      <c r="W8339" s="6"/>
    </row>
    <row r="8340" spans="1:23" x14ac:dyDescent="0.25">
      <c r="A8340" s="79"/>
      <c r="J8340" s="6">
        <v>5</v>
      </c>
      <c r="K8340" s="6"/>
      <c r="L8340" s="6"/>
      <c r="M8340" s="6"/>
      <c r="N8340" s="6"/>
      <c r="O8340" s="6"/>
      <c r="P8340" s="6"/>
      <c r="Q8340" s="6"/>
      <c r="R8340" s="6"/>
      <c r="S8340" s="6"/>
      <c r="T8340" s="6"/>
      <c r="U8340" s="6"/>
      <c r="V8340" s="6"/>
      <c r="W8340" s="6"/>
    </row>
    <row r="8341" spans="1:23" x14ac:dyDescent="0.25">
      <c r="J8341" s="6">
        <v>6</v>
      </c>
      <c r="K8341" s="6"/>
      <c r="L8341" s="6"/>
      <c r="M8341" s="6"/>
      <c r="N8341" s="6"/>
      <c r="O8341" s="6"/>
      <c r="P8341" s="6"/>
      <c r="Q8341" s="6"/>
      <c r="R8341" s="6"/>
      <c r="S8341" s="6"/>
      <c r="T8341" s="6"/>
      <c r="U8341" s="6"/>
      <c r="V8341" s="6"/>
      <c r="W8341" s="6"/>
    </row>
    <row r="8342" spans="1:23" x14ac:dyDescent="0.25">
      <c r="A8342" s="80"/>
      <c r="J8342" s="6">
        <v>7</v>
      </c>
      <c r="K8342" s="6"/>
      <c r="L8342" s="6"/>
      <c r="M8342" s="6"/>
      <c r="N8342" s="6"/>
      <c r="O8342" s="6"/>
      <c r="P8342" s="6"/>
      <c r="Q8342" s="6"/>
      <c r="R8342" s="6"/>
      <c r="S8342" s="6"/>
      <c r="T8342" s="6"/>
      <c r="U8342" s="6"/>
      <c r="V8342" s="6"/>
      <c r="W8342" s="6"/>
    </row>
    <row r="8343" spans="1:23" ht="31.5" x14ac:dyDescent="0.25">
      <c r="A8343" s="64" t="s">
        <v>590</v>
      </c>
      <c r="J8343" s="6">
        <v>8</v>
      </c>
      <c r="K8343" s="6"/>
      <c r="L8343" s="6"/>
      <c r="M8343" s="6"/>
      <c r="N8343" s="6"/>
      <c r="O8343" s="6"/>
      <c r="P8343" s="6"/>
      <c r="Q8343" s="6"/>
      <c r="R8343" s="6"/>
      <c r="S8343" s="6"/>
      <c r="T8343" s="6"/>
      <c r="U8343" s="6"/>
      <c r="V8343" s="6"/>
      <c r="W8343" s="6"/>
    </row>
    <row r="8344" spans="1:23" x14ac:dyDescent="0.25">
      <c r="A8344" s="79"/>
      <c r="J8344" s="6">
        <v>9</v>
      </c>
      <c r="K8344" s="6"/>
      <c r="L8344" s="6"/>
      <c r="M8344" s="6"/>
      <c r="N8344" s="6"/>
      <c r="O8344" s="6"/>
      <c r="P8344" s="6"/>
      <c r="Q8344" s="6"/>
      <c r="R8344" s="6"/>
      <c r="S8344" s="6"/>
      <c r="T8344" s="6"/>
      <c r="U8344" s="6"/>
      <c r="V8344" s="6"/>
      <c r="W8344" s="6"/>
    </row>
    <row r="8345" spans="1:23" ht="25.5" x14ac:dyDescent="0.25">
      <c r="A8345" s="81" t="s">
        <v>595</v>
      </c>
      <c r="J8345" s="6">
        <v>10</v>
      </c>
      <c r="K8345" s="6"/>
      <c r="L8345" s="6"/>
      <c r="M8345" s="6"/>
      <c r="N8345" s="6"/>
      <c r="O8345" s="6"/>
      <c r="P8345" s="6"/>
      <c r="Q8345" s="6"/>
      <c r="R8345" s="6"/>
      <c r="S8345" s="6"/>
      <c r="T8345" s="6"/>
      <c r="U8345" s="6"/>
      <c r="V8345" s="6"/>
      <c r="W8345" s="6"/>
    </row>
    <row r="8346" spans="1:23" x14ac:dyDescent="0.25">
      <c r="A8346" s="81"/>
      <c r="J8346" s="6">
        <v>11</v>
      </c>
      <c r="K8346" s="6"/>
      <c r="L8346" s="6"/>
      <c r="M8346" s="6"/>
      <c r="N8346" s="6"/>
      <c r="O8346" s="6"/>
      <c r="P8346" s="6"/>
      <c r="Q8346" s="6"/>
      <c r="R8346" s="6"/>
      <c r="S8346" s="6"/>
      <c r="T8346" s="6"/>
      <c r="U8346" s="6"/>
      <c r="V8346" s="6"/>
      <c r="W8346" s="6"/>
    </row>
    <row r="8347" spans="1:23" x14ac:dyDescent="0.25">
      <c r="A8347" s="65"/>
      <c r="J8347" s="6">
        <v>12</v>
      </c>
      <c r="K8347" s="6"/>
      <c r="L8347" s="6"/>
      <c r="M8347" s="6"/>
      <c r="N8347" s="6"/>
      <c r="O8347" s="6"/>
      <c r="P8347" s="6"/>
      <c r="Q8347" s="6"/>
      <c r="R8347" s="6"/>
      <c r="S8347" s="6"/>
      <c r="T8347" s="6"/>
      <c r="U8347" s="6"/>
      <c r="V8347" s="6"/>
      <c r="W8347" s="6"/>
    </row>
    <row r="8348" spans="1:23" x14ac:dyDescent="0.25">
      <c r="A8348" s="65"/>
      <c r="J8348" s="6">
        <v>13</v>
      </c>
      <c r="K8348" s="6"/>
      <c r="L8348" s="6"/>
      <c r="M8348" s="6"/>
      <c r="N8348" s="6"/>
      <c r="O8348" s="6"/>
      <c r="P8348" s="6"/>
      <c r="Q8348" s="6"/>
      <c r="R8348" s="6"/>
      <c r="S8348" s="6"/>
      <c r="T8348" s="6"/>
      <c r="U8348" s="6"/>
      <c r="V8348" s="6"/>
      <c r="W8348" s="6"/>
    </row>
    <row r="8349" spans="1:23" x14ac:dyDescent="0.25">
      <c r="A8349" s="79"/>
      <c r="J8349" s="6">
        <v>14</v>
      </c>
      <c r="K8349" s="6"/>
      <c r="L8349" s="6"/>
      <c r="M8349" s="6"/>
      <c r="N8349" s="6"/>
      <c r="O8349" s="6"/>
      <c r="P8349" s="6"/>
      <c r="Q8349" s="6"/>
      <c r="R8349" s="6"/>
      <c r="S8349" s="6"/>
      <c r="T8349" s="6"/>
      <c r="U8349" s="6"/>
      <c r="V8349" s="6"/>
      <c r="W8349" s="6"/>
    </row>
    <row r="8350" spans="1:23" x14ac:dyDescent="0.25">
      <c r="A8350" s="79"/>
      <c r="J8350" s="6">
        <v>15</v>
      </c>
      <c r="K8350" s="6"/>
      <c r="L8350" s="6"/>
      <c r="M8350" s="6"/>
      <c r="N8350" s="6"/>
      <c r="O8350" s="6"/>
      <c r="P8350" s="6"/>
      <c r="Q8350" s="6"/>
      <c r="R8350" s="6"/>
      <c r="S8350" s="6"/>
      <c r="T8350" s="6"/>
      <c r="U8350" s="6"/>
      <c r="V8350" s="6"/>
      <c r="W8350" s="6"/>
    </row>
    <row r="8351" spans="1:23" x14ac:dyDescent="0.25">
      <c r="J8351" s="6">
        <v>16</v>
      </c>
      <c r="K8351" s="6"/>
      <c r="L8351" s="6"/>
      <c r="M8351" s="6"/>
      <c r="N8351" s="6"/>
      <c r="O8351" s="6"/>
      <c r="P8351" s="6"/>
      <c r="Q8351" s="6"/>
      <c r="R8351" s="6"/>
      <c r="S8351" s="6"/>
      <c r="T8351" s="6"/>
      <c r="U8351" s="6"/>
      <c r="V8351" s="6"/>
      <c r="W8351" s="6"/>
    </row>
    <row r="8352" spans="1:23" x14ac:dyDescent="0.25">
      <c r="A8352" s="80"/>
      <c r="J8352" s="6">
        <v>17</v>
      </c>
      <c r="K8352" s="6"/>
      <c r="L8352" s="6"/>
      <c r="M8352" s="6"/>
      <c r="N8352" s="6"/>
      <c r="O8352" s="6"/>
      <c r="P8352" s="6"/>
      <c r="Q8352" s="6"/>
      <c r="R8352" s="6"/>
      <c r="S8352" s="6"/>
      <c r="T8352" s="6"/>
      <c r="U8352" s="6"/>
      <c r="V8352" s="6"/>
      <c r="W8352" s="6"/>
    </row>
    <row r="8353" spans="1:23" ht="31.5" x14ac:dyDescent="0.25">
      <c r="A8353" s="64" t="s">
        <v>590</v>
      </c>
      <c r="J8353" s="6">
        <v>18</v>
      </c>
      <c r="K8353" s="6"/>
      <c r="L8353" s="6"/>
      <c r="M8353" s="6"/>
      <c r="N8353" s="6"/>
      <c r="O8353" s="6"/>
      <c r="P8353" s="6"/>
      <c r="Q8353" s="6"/>
      <c r="R8353" s="6"/>
      <c r="S8353" s="6"/>
      <c r="T8353" s="6"/>
      <c r="U8353" s="6"/>
      <c r="V8353" s="6"/>
      <c r="W8353" s="6"/>
    </row>
    <row r="8354" spans="1:23" x14ac:dyDescent="0.25">
      <c r="A8354" s="79"/>
      <c r="J8354" s="6">
        <v>19</v>
      </c>
      <c r="K8354" s="6"/>
      <c r="L8354" s="6"/>
      <c r="M8354" s="6"/>
      <c r="N8354" s="6"/>
      <c r="O8354" s="6"/>
      <c r="P8354" s="6"/>
      <c r="Q8354" s="6"/>
      <c r="R8354" s="6"/>
      <c r="S8354" s="6"/>
      <c r="T8354" s="6"/>
      <c r="U8354" s="6"/>
      <c r="V8354" s="6"/>
      <c r="W8354" s="6"/>
    </row>
    <row r="8355" spans="1:23" ht="25.5" x14ac:dyDescent="0.25">
      <c r="A8355" s="81" t="s">
        <v>595</v>
      </c>
      <c r="J8355" s="6">
        <v>20</v>
      </c>
      <c r="K8355" s="6"/>
      <c r="L8355" s="6"/>
      <c r="M8355" s="6"/>
      <c r="N8355" s="6"/>
      <c r="O8355" s="6"/>
      <c r="P8355" s="6"/>
      <c r="Q8355" s="6"/>
      <c r="R8355" s="6"/>
      <c r="S8355" s="6"/>
      <c r="T8355" s="6"/>
      <c r="U8355" s="6"/>
      <c r="V8355" s="6"/>
      <c r="W8355" s="6"/>
    </row>
    <row r="8356" spans="1:23" x14ac:dyDescent="0.25">
      <c r="A8356" s="81"/>
      <c r="J8356" s="6">
        <v>21</v>
      </c>
      <c r="K8356" s="6"/>
      <c r="L8356" s="6"/>
      <c r="M8356" s="6"/>
      <c r="N8356" s="6"/>
      <c r="O8356" s="6"/>
      <c r="P8356" s="6"/>
      <c r="Q8356" s="6"/>
      <c r="R8356" s="6"/>
      <c r="S8356" s="6"/>
      <c r="T8356" s="6"/>
      <c r="U8356" s="6"/>
      <c r="V8356" s="6"/>
      <c r="W8356" s="6"/>
    </row>
    <row r="8357" spans="1:23" ht="89.25" x14ac:dyDescent="0.25">
      <c r="A8357" s="81" t="s">
        <v>908</v>
      </c>
      <c r="J8357" s="6">
        <v>22</v>
      </c>
      <c r="K8357" s="6"/>
      <c r="L8357" s="6"/>
      <c r="M8357" s="6"/>
      <c r="N8357" s="6"/>
      <c r="O8357" s="6"/>
      <c r="P8357" s="6"/>
      <c r="Q8357" s="6"/>
      <c r="R8357" s="6"/>
      <c r="S8357" s="6"/>
      <c r="T8357" s="6"/>
      <c r="U8357" s="6"/>
      <c r="V8357" s="6"/>
      <c r="W8357" s="6"/>
    </row>
    <row r="8358" spans="1:23" x14ac:dyDescent="0.25">
      <c r="A8358" s="65"/>
      <c r="J8358" s="6">
        <v>23</v>
      </c>
      <c r="K8358" s="6"/>
      <c r="L8358" s="6"/>
      <c r="M8358" s="6"/>
      <c r="N8358" s="6"/>
      <c r="O8358" s="6"/>
      <c r="P8358" s="6"/>
      <c r="Q8358" s="6"/>
      <c r="R8358" s="6"/>
      <c r="S8358" s="6"/>
      <c r="T8358" s="6"/>
      <c r="U8358" s="6"/>
      <c r="V8358" s="6"/>
      <c r="W8358" s="6"/>
    </row>
    <row r="8359" spans="1:23" x14ac:dyDescent="0.25">
      <c r="A8359" s="65"/>
      <c r="J8359" s="6">
        <v>24</v>
      </c>
      <c r="K8359" s="6"/>
      <c r="L8359" s="6"/>
      <c r="M8359" s="6"/>
      <c r="N8359" s="6"/>
      <c r="O8359" s="6"/>
      <c r="P8359" s="6"/>
      <c r="Q8359" s="6"/>
      <c r="R8359" s="6"/>
      <c r="S8359" s="6"/>
      <c r="T8359" s="6"/>
      <c r="U8359" s="6"/>
      <c r="V8359" s="6"/>
      <c r="W8359" s="6"/>
    </row>
    <row r="8360" spans="1:23" ht="140.25" x14ac:dyDescent="0.25">
      <c r="A8360" s="96" t="s">
        <v>624</v>
      </c>
      <c r="B8360" s="97" t="s">
        <v>625</v>
      </c>
      <c r="J8360" s="6">
        <v>25</v>
      </c>
      <c r="K8360" s="6"/>
      <c r="L8360" s="6"/>
      <c r="M8360" s="6"/>
      <c r="N8360" s="6"/>
      <c r="O8360" s="6"/>
      <c r="P8360" s="6"/>
      <c r="Q8360" s="6"/>
      <c r="R8360" s="6"/>
      <c r="S8360" s="6"/>
      <c r="T8360" s="6"/>
      <c r="U8360" s="6"/>
      <c r="V8360" s="6"/>
      <c r="W8360" s="6"/>
    </row>
    <row r="8361" spans="1:23" ht="15.75" thickBot="1" x14ac:dyDescent="0.3">
      <c r="A8361" s="65"/>
      <c r="J8361" s="6">
        <v>26</v>
      </c>
      <c r="K8361" s="6"/>
      <c r="L8361" s="6"/>
      <c r="M8361" s="6"/>
      <c r="N8361" s="6"/>
      <c r="O8361" s="6"/>
      <c r="P8361" s="6"/>
      <c r="Q8361" s="6"/>
      <c r="R8361" s="6"/>
      <c r="S8361" s="6"/>
      <c r="T8361" s="6"/>
      <c r="U8361" s="6"/>
      <c r="V8361" s="6"/>
      <c r="W8361" s="6"/>
    </row>
    <row r="8362" spans="1:23" ht="15.75" thickBot="1" x14ac:dyDescent="0.3">
      <c r="A8362" s="88" t="s">
        <v>626</v>
      </c>
      <c r="B8362" s="89">
        <v>0.05</v>
      </c>
      <c r="J8362" s="6">
        <v>27</v>
      </c>
      <c r="K8362" s="6"/>
      <c r="L8362" s="6"/>
      <c r="M8362" s="6"/>
      <c r="N8362" s="6"/>
      <c r="O8362" s="6"/>
      <c r="P8362" s="6"/>
      <c r="Q8362" s="6"/>
      <c r="R8362" s="6"/>
      <c r="S8362" s="6"/>
      <c r="T8362" s="6"/>
      <c r="U8362" s="6"/>
      <c r="V8362" s="6"/>
      <c r="W8362" s="6"/>
    </row>
    <row r="8363" spans="1:23" ht="39" thickBot="1" x14ac:dyDescent="0.3">
      <c r="A8363" s="110" t="s">
        <v>627</v>
      </c>
      <c r="B8363" s="74">
        <v>18</v>
      </c>
      <c r="J8363" s="6">
        <v>28</v>
      </c>
      <c r="K8363" s="6"/>
      <c r="L8363" s="6"/>
      <c r="M8363" s="6"/>
      <c r="N8363" s="6"/>
      <c r="O8363" s="6"/>
      <c r="P8363" s="6"/>
      <c r="Q8363" s="6"/>
      <c r="R8363" s="6"/>
      <c r="S8363" s="6"/>
      <c r="T8363" s="6"/>
      <c r="U8363" s="6"/>
      <c r="V8363" s="6"/>
      <c r="W8363" s="6"/>
    </row>
    <row r="8364" spans="1:23" ht="39" thickBot="1" x14ac:dyDescent="0.3">
      <c r="A8364" s="110" t="s">
        <v>628</v>
      </c>
      <c r="B8364" s="74">
        <v>94.034719999999993</v>
      </c>
      <c r="J8364" s="6">
        <v>29</v>
      </c>
      <c r="K8364" s="6"/>
      <c r="L8364" s="6"/>
      <c r="M8364" s="6"/>
      <c r="N8364" s="6"/>
      <c r="O8364" s="6"/>
      <c r="P8364" s="6"/>
      <c r="Q8364" s="6"/>
      <c r="R8364" s="6"/>
      <c r="S8364" s="6"/>
      <c r="T8364" s="6"/>
      <c r="U8364" s="6"/>
      <c r="V8364" s="6"/>
      <c r="W8364" s="6"/>
    </row>
    <row r="8365" spans="1:23" ht="64.5" thickBot="1" x14ac:dyDescent="0.3">
      <c r="A8365" s="110" t="s">
        <v>629</v>
      </c>
      <c r="B8365" s="74">
        <v>3.9969700000000001</v>
      </c>
      <c r="J8365" s="6">
        <v>30</v>
      </c>
      <c r="K8365" s="6"/>
      <c r="L8365" s="6"/>
      <c r="M8365" s="6"/>
      <c r="N8365" s="6"/>
      <c r="O8365" s="6"/>
      <c r="P8365" s="6"/>
      <c r="Q8365" s="6"/>
      <c r="R8365" s="6"/>
      <c r="S8365" s="6"/>
      <c r="T8365" s="6"/>
      <c r="U8365" s="6"/>
      <c r="V8365" s="6"/>
      <c r="W8365" s="6"/>
    </row>
    <row r="8366" spans="1:23" ht="38.25" x14ac:dyDescent="0.25">
      <c r="A8366" s="109" t="s">
        <v>630</v>
      </c>
      <c r="B8366" s="78">
        <v>13.702999999999999</v>
      </c>
      <c r="J8366" s="6">
        <v>31</v>
      </c>
      <c r="K8366" s="6"/>
      <c r="L8366" s="6"/>
      <c r="M8366" s="6"/>
      <c r="N8366" s="6"/>
      <c r="O8366" s="6"/>
      <c r="P8366" s="6"/>
      <c r="Q8366" s="6"/>
      <c r="R8366" s="6"/>
      <c r="S8366" s="6"/>
      <c r="T8366" s="6"/>
      <c r="U8366" s="6"/>
      <c r="V8366" s="6"/>
      <c r="W8366" s="6"/>
    </row>
    <row r="8367" spans="1:23" ht="15.75" thickBot="1" x14ac:dyDescent="0.3">
      <c r="A8367" s="65"/>
      <c r="J8367" s="6">
        <v>32</v>
      </c>
      <c r="K8367" s="6"/>
      <c r="L8367" s="6"/>
      <c r="M8367" s="6"/>
      <c r="N8367" s="6"/>
      <c r="O8367" s="6"/>
      <c r="P8367" s="6"/>
      <c r="Q8367" s="6"/>
      <c r="R8367" s="6"/>
      <c r="S8367" s="6"/>
      <c r="T8367" s="6"/>
      <c r="U8367" s="6"/>
      <c r="V8367" s="6"/>
      <c r="W8367" s="6"/>
    </row>
    <row r="8368" spans="1:23" x14ac:dyDescent="0.25">
      <c r="A8368" s="254" t="s">
        <v>637</v>
      </c>
      <c r="B8368" s="255"/>
      <c r="C8368" s="255"/>
      <c r="D8368" s="255"/>
      <c r="E8368" s="255"/>
      <c r="J8368" s="6">
        <v>33</v>
      </c>
      <c r="K8368" s="6"/>
      <c r="L8368" s="6"/>
      <c r="M8368" s="6"/>
      <c r="N8368" s="6"/>
      <c r="O8368" s="6"/>
      <c r="P8368" s="6"/>
      <c r="Q8368" s="6"/>
      <c r="R8368" s="6"/>
      <c r="S8368" s="6"/>
      <c r="T8368" s="6"/>
      <c r="U8368" s="6"/>
      <c r="V8368" s="6"/>
      <c r="W8368" s="6"/>
    </row>
    <row r="8369" spans="1:23" ht="15.75" thickBot="1" x14ac:dyDescent="0.3">
      <c r="A8369" s="256" t="s">
        <v>638</v>
      </c>
      <c r="B8369" s="257"/>
      <c r="C8369" s="257"/>
      <c r="D8369" s="257"/>
      <c r="E8369" s="257"/>
      <c r="J8369" s="6">
        <v>34</v>
      </c>
      <c r="K8369" s="6"/>
      <c r="L8369" s="6"/>
      <c r="M8369" s="6"/>
      <c r="N8369" s="6"/>
      <c r="O8369" s="6"/>
      <c r="P8369" s="6"/>
      <c r="Q8369" s="6"/>
      <c r="R8369" s="6"/>
      <c r="S8369" s="6"/>
      <c r="T8369" s="6"/>
      <c r="U8369" s="6"/>
      <c r="V8369" s="6"/>
      <c r="W8369" s="6"/>
    </row>
    <row r="8370" spans="1:23" ht="16.5" thickBot="1" x14ac:dyDescent="0.3">
      <c r="A8370" s="260" t="s">
        <v>634</v>
      </c>
      <c r="B8370" s="261"/>
      <c r="C8370" s="83" t="s">
        <v>635</v>
      </c>
      <c r="D8370" s="83" t="s">
        <v>566</v>
      </c>
      <c r="E8370" s="85" t="s">
        <v>593</v>
      </c>
      <c r="J8370" s="6"/>
      <c r="K8370" s="121" t="s">
        <v>1123</v>
      </c>
      <c r="L8370" s="121" t="s">
        <v>1124</v>
      </c>
      <c r="M8370" s="121" t="str">
        <f>A8357</f>
        <v>Prueba del rango estudentizado de Tukey (HSD) para NFSCM4</v>
      </c>
      <c r="N8370" s="136"/>
      <c r="O8370" s="1"/>
      <c r="S8370" s="122" t="str">
        <f>K8370</f>
        <v>Factor</v>
      </c>
      <c r="T8370" s="122" t="str">
        <f>L8370</f>
        <v>Nivel</v>
      </c>
      <c r="U8370" s="114"/>
      <c r="V8370" s="123" t="str">
        <f>M8370</f>
        <v>Prueba del rango estudentizado de Tukey (HSD) para NFSCM4</v>
      </c>
      <c r="W8370" s="6"/>
    </row>
    <row r="8371" spans="1:23" ht="16.5" thickBot="1" x14ac:dyDescent="0.3">
      <c r="A8371" s="99"/>
      <c r="B8371" s="67" t="s">
        <v>592</v>
      </c>
      <c r="C8371" s="68">
        <v>24.625</v>
      </c>
      <c r="D8371" s="68">
        <v>8</v>
      </c>
      <c r="E8371" s="86" t="s">
        <v>8</v>
      </c>
      <c r="J8371" s="6"/>
      <c r="K8371" s="223" t="s">
        <v>1128</v>
      </c>
      <c r="L8371" s="124" t="str">
        <f>E8371</f>
        <v>Toro</v>
      </c>
      <c r="M8371" s="125">
        <f>C8371</f>
        <v>24.625</v>
      </c>
      <c r="N8371" s="125">
        <f>A8371</f>
        <v>0</v>
      </c>
      <c r="O8371" s="125" t="str">
        <f>B8371</f>
        <v>A</v>
      </c>
      <c r="S8371" s="225" t="str">
        <f>K8371</f>
        <v>Genotipo (B)</v>
      </c>
      <c r="T8371" s="133" t="str">
        <f>L8371</f>
        <v>Toro</v>
      </c>
      <c r="U8371" s="134">
        <f t="shared" ref="U8371:U8374" si="321">M8371</f>
        <v>24.625</v>
      </c>
      <c r="V8371" s="133">
        <f t="shared" ref="V8371:V8374" si="322">N8371</f>
        <v>0</v>
      </c>
      <c r="W8371" s="133" t="str">
        <f t="shared" ref="W8371:W8374" si="323">O8371</f>
        <v>A</v>
      </c>
    </row>
    <row r="8372" spans="1:23" ht="16.5" thickBot="1" x14ac:dyDescent="0.3">
      <c r="A8372" s="99"/>
      <c r="B8372" s="67" t="s">
        <v>592</v>
      </c>
      <c r="C8372" s="68"/>
      <c r="D8372" s="68"/>
      <c r="E8372" s="86"/>
      <c r="J8372" s="6"/>
      <c r="K8372" s="224"/>
      <c r="L8372" s="124" t="str">
        <f>E8373</f>
        <v>Palomo</v>
      </c>
      <c r="M8372" s="125">
        <f>C8373</f>
        <v>22</v>
      </c>
      <c r="N8372" s="125">
        <f>A8373</f>
        <v>0</v>
      </c>
      <c r="O8372" s="125" t="str">
        <f>B8373</f>
        <v>A</v>
      </c>
      <c r="S8372" s="226"/>
      <c r="T8372" s="133" t="str">
        <f t="shared" ref="T8372:T8374" si="324">L8372</f>
        <v>Palomo</v>
      </c>
      <c r="U8372" s="134">
        <f t="shared" si="321"/>
        <v>22</v>
      </c>
      <c r="V8372" s="133">
        <f t="shared" si="322"/>
        <v>0</v>
      </c>
      <c r="W8372" s="133" t="str">
        <f t="shared" si="323"/>
        <v>A</v>
      </c>
    </row>
    <row r="8373" spans="1:23" ht="16.5" thickBot="1" x14ac:dyDescent="0.3">
      <c r="A8373" s="99"/>
      <c r="B8373" s="67" t="s">
        <v>592</v>
      </c>
      <c r="C8373" s="68">
        <v>22</v>
      </c>
      <c r="D8373" s="68">
        <v>8</v>
      </c>
      <c r="E8373" s="86" t="s">
        <v>7</v>
      </c>
      <c r="J8373" s="6"/>
      <c r="K8373" s="224"/>
      <c r="L8373" s="4" t="str">
        <f>E8375</f>
        <v>Pony</v>
      </c>
      <c r="M8373" s="4">
        <f>C8375</f>
        <v>13.625</v>
      </c>
      <c r="N8373" s="4" t="str">
        <f>A8375</f>
        <v>B</v>
      </c>
      <c r="O8373" s="4" t="str">
        <f>B8375</f>
        <v>A</v>
      </c>
      <c r="P8373" s="6"/>
      <c r="Q8373" s="6"/>
      <c r="R8373" s="6"/>
      <c r="S8373" s="226"/>
      <c r="T8373" s="133" t="str">
        <f t="shared" si="324"/>
        <v>Pony</v>
      </c>
      <c r="U8373" s="134">
        <f t="shared" si="321"/>
        <v>13.625</v>
      </c>
      <c r="V8373" s="133" t="str">
        <f t="shared" si="322"/>
        <v>B</v>
      </c>
      <c r="W8373" s="133" t="str">
        <f t="shared" si="323"/>
        <v>A</v>
      </c>
    </row>
    <row r="8374" spans="1:23" ht="16.5" thickBot="1" x14ac:dyDescent="0.3">
      <c r="A8374" s="99"/>
      <c r="B8374" s="67" t="s">
        <v>592</v>
      </c>
      <c r="C8374" s="68"/>
      <c r="D8374" s="68"/>
      <c r="E8374" s="86"/>
      <c r="J8374" s="6"/>
      <c r="K8374" s="224"/>
      <c r="L8374" s="4" t="str">
        <f>E8377</f>
        <v>Perseo</v>
      </c>
      <c r="M8374" s="4">
        <f>C8377</f>
        <v>4.25</v>
      </c>
      <c r="N8374" s="4" t="str">
        <f>A8377</f>
        <v>B</v>
      </c>
      <c r="O8374" s="4">
        <f>B8377</f>
        <v>0</v>
      </c>
      <c r="P8374" s="6"/>
      <c r="Q8374" s="6"/>
      <c r="R8374" s="6"/>
      <c r="S8374" s="227"/>
      <c r="T8374" s="129" t="str">
        <f t="shared" si="324"/>
        <v>Perseo</v>
      </c>
      <c r="U8374" s="135">
        <f t="shared" si="321"/>
        <v>4.25</v>
      </c>
      <c r="V8374" s="129" t="str">
        <f t="shared" si="322"/>
        <v>B</v>
      </c>
      <c r="W8374" s="129">
        <f t="shared" si="323"/>
        <v>0</v>
      </c>
    </row>
    <row r="8375" spans="1:23" ht="15.75" thickBot="1" x14ac:dyDescent="0.3">
      <c r="A8375" s="99" t="s">
        <v>593</v>
      </c>
      <c r="B8375" s="67" t="s">
        <v>592</v>
      </c>
      <c r="C8375" s="68">
        <v>13.625</v>
      </c>
      <c r="D8375" s="68">
        <v>8</v>
      </c>
      <c r="E8375" s="86" t="s">
        <v>11</v>
      </c>
      <c r="J8375" s="6">
        <v>1</v>
      </c>
      <c r="K8375" s="6"/>
      <c r="L8375" s="6"/>
      <c r="M8375" s="6"/>
      <c r="N8375" s="6"/>
      <c r="O8375" s="6"/>
      <c r="P8375" s="6"/>
      <c r="Q8375" s="6"/>
      <c r="R8375" s="6"/>
      <c r="S8375" s="6"/>
      <c r="T8375" s="6"/>
      <c r="U8375" s="6"/>
      <c r="V8375" s="6"/>
      <c r="W8375" s="6"/>
    </row>
    <row r="8376" spans="1:23" ht="15.75" thickBot="1" x14ac:dyDescent="0.3">
      <c r="A8376" s="99" t="s">
        <v>593</v>
      </c>
      <c r="B8376" s="67"/>
      <c r="C8376" s="68"/>
      <c r="D8376" s="68"/>
      <c r="E8376" s="86"/>
      <c r="J8376" s="6">
        <v>2</v>
      </c>
      <c r="K8376" s="6"/>
      <c r="L8376" s="6"/>
      <c r="M8376" s="6"/>
      <c r="N8376" s="6"/>
      <c r="O8376" s="6"/>
      <c r="P8376" s="6"/>
      <c r="Q8376" s="6"/>
      <c r="R8376" s="6"/>
      <c r="S8376" s="6"/>
      <c r="T8376" s="6"/>
      <c r="U8376" s="6"/>
      <c r="V8376" s="6"/>
      <c r="W8376" s="6"/>
    </row>
    <row r="8377" spans="1:23" x14ac:dyDescent="0.25">
      <c r="A8377" s="100" t="s">
        <v>593</v>
      </c>
      <c r="B8377" s="76"/>
      <c r="C8377" s="77">
        <v>4.25</v>
      </c>
      <c r="D8377" s="77">
        <v>8</v>
      </c>
      <c r="E8377" s="87" t="s">
        <v>46</v>
      </c>
      <c r="J8377" s="6">
        <v>3</v>
      </c>
      <c r="K8377" s="6"/>
      <c r="L8377" s="6"/>
      <c r="M8377" s="6"/>
      <c r="N8377" s="6"/>
      <c r="O8377" s="6"/>
      <c r="P8377" s="6"/>
      <c r="Q8377" s="6"/>
      <c r="R8377" s="6"/>
      <c r="S8377" s="6"/>
      <c r="T8377" s="6"/>
      <c r="U8377" s="6"/>
      <c r="V8377" s="6"/>
      <c r="W8377" s="6"/>
    </row>
    <row r="8378" spans="1:23" x14ac:dyDescent="0.25">
      <c r="A8378" s="79"/>
      <c r="J8378" s="6">
        <v>4</v>
      </c>
      <c r="K8378" s="6"/>
      <c r="L8378" s="6"/>
      <c r="M8378" s="6"/>
      <c r="N8378" s="6"/>
      <c r="O8378" s="6"/>
      <c r="P8378" s="6"/>
      <c r="Q8378" s="6"/>
      <c r="R8378" s="6"/>
      <c r="S8378" s="6"/>
      <c r="T8378" s="6"/>
      <c r="U8378" s="6"/>
      <c r="V8378" s="6"/>
      <c r="W8378" s="6"/>
    </row>
    <row r="8379" spans="1:23" x14ac:dyDescent="0.25">
      <c r="A8379" s="79"/>
      <c r="J8379" s="6">
        <v>5</v>
      </c>
      <c r="K8379" s="6"/>
      <c r="L8379" s="6"/>
      <c r="M8379" s="6"/>
      <c r="N8379" s="6"/>
      <c r="O8379" s="6"/>
      <c r="P8379" s="6"/>
      <c r="Q8379" s="6"/>
      <c r="R8379" s="6"/>
      <c r="S8379" s="6"/>
      <c r="T8379" s="6"/>
      <c r="U8379" s="6"/>
      <c r="V8379" s="6"/>
      <c r="W8379" s="6"/>
    </row>
    <row r="8380" spans="1:23" x14ac:dyDescent="0.25">
      <c r="J8380" s="6">
        <v>6</v>
      </c>
      <c r="K8380" s="6"/>
      <c r="L8380" s="6"/>
      <c r="M8380" s="6"/>
      <c r="N8380" s="6"/>
      <c r="O8380" s="6"/>
      <c r="P8380" s="6"/>
      <c r="Q8380" s="6"/>
      <c r="R8380" s="6"/>
      <c r="S8380" s="6"/>
      <c r="T8380" s="6"/>
      <c r="U8380" s="6"/>
      <c r="V8380" s="6"/>
      <c r="W8380" s="6"/>
    </row>
    <row r="8381" spans="1:23" x14ac:dyDescent="0.25">
      <c r="A8381" s="80"/>
      <c r="J8381" s="6">
        <v>7</v>
      </c>
      <c r="K8381" s="6"/>
      <c r="L8381" s="6"/>
      <c r="M8381" s="6"/>
      <c r="N8381" s="6"/>
      <c r="O8381" s="6"/>
      <c r="P8381" s="6"/>
      <c r="Q8381" s="6"/>
      <c r="R8381" s="6"/>
      <c r="S8381" s="6"/>
      <c r="T8381" s="6"/>
      <c r="U8381" s="6"/>
      <c r="V8381" s="6"/>
      <c r="W8381" s="6"/>
    </row>
    <row r="8382" spans="1:23" ht="31.5" x14ac:dyDescent="0.25">
      <c r="A8382" s="64" t="s">
        <v>590</v>
      </c>
      <c r="J8382" s="6">
        <v>8</v>
      </c>
      <c r="K8382" s="6"/>
      <c r="L8382" s="6"/>
      <c r="M8382" s="6"/>
      <c r="N8382" s="6"/>
      <c r="O8382" s="6"/>
      <c r="P8382" s="6"/>
      <c r="Q8382" s="6"/>
      <c r="R8382" s="6"/>
      <c r="S8382" s="6"/>
      <c r="T8382" s="6"/>
      <c r="U8382" s="6"/>
      <c r="V8382" s="6"/>
      <c r="W8382" s="6"/>
    </row>
    <row r="8383" spans="1:23" x14ac:dyDescent="0.25">
      <c r="A8383" s="79"/>
      <c r="J8383" s="6">
        <v>9</v>
      </c>
      <c r="K8383" s="6"/>
      <c r="L8383" s="6"/>
      <c r="M8383" s="6"/>
      <c r="N8383" s="6"/>
      <c r="O8383" s="6"/>
      <c r="P8383" s="6"/>
      <c r="Q8383" s="6"/>
      <c r="R8383" s="6"/>
      <c r="S8383" s="6"/>
      <c r="T8383" s="6"/>
      <c r="U8383" s="6"/>
      <c r="V8383" s="6"/>
      <c r="W8383" s="6"/>
    </row>
    <row r="8384" spans="1:23" ht="25.5" x14ac:dyDescent="0.25">
      <c r="A8384" s="81" t="s">
        <v>595</v>
      </c>
      <c r="J8384" s="6">
        <v>10</v>
      </c>
      <c r="K8384" s="6"/>
      <c r="L8384" s="6"/>
      <c r="M8384" s="6"/>
      <c r="N8384" s="6"/>
      <c r="O8384" s="6"/>
      <c r="P8384" s="6"/>
      <c r="Q8384" s="6"/>
      <c r="R8384" s="6"/>
      <c r="S8384" s="6"/>
      <c r="T8384" s="6"/>
      <c r="U8384" s="6"/>
      <c r="V8384" s="6"/>
      <c r="W8384" s="6"/>
    </row>
    <row r="8385" spans="1:23" x14ac:dyDescent="0.25">
      <c r="A8385" s="81"/>
      <c r="J8385" s="6">
        <v>11</v>
      </c>
      <c r="K8385" s="6"/>
      <c r="L8385" s="6"/>
      <c r="M8385" s="6"/>
      <c r="N8385" s="6"/>
      <c r="O8385" s="6"/>
      <c r="P8385" s="6"/>
      <c r="Q8385" s="6"/>
      <c r="R8385" s="6"/>
      <c r="S8385" s="6"/>
      <c r="T8385" s="6"/>
      <c r="U8385" s="6"/>
      <c r="V8385" s="6"/>
      <c r="W8385" s="6"/>
    </row>
    <row r="8386" spans="1:23" x14ac:dyDescent="0.25">
      <c r="A8386" s="65"/>
      <c r="J8386" s="6">
        <v>12</v>
      </c>
      <c r="K8386" s="6"/>
      <c r="L8386" s="6"/>
      <c r="M8386" s="6"/>
      <c r="N8386" s="6"/>
      <c r="O8386" s="6"/>
      <c r="P8386" s="6"/>
      <c r="Q8386" s="6"/>
      <c r="R8386" s="6"/>
      <c r="S8386" s="6"/>
      <c r="T8386" s="6"/>
      <c r="U8386" s="6"/>
      <c r="V8386" s="6"/>
      <c r="W8386" s="6"/>
    </row>
    <row r="8387" spans="1:23" x14ac:dyDescent="0.25">
      <c r="A8387" s="65"/>
      <c r="J8387" s="6">
        <v>13</v>
      </c>
      <c r="K8387" s="6"/>
      <c r="L8387" s="6"/>
      <c r="M8387" s="6"/>
      <c r="N8387" s="6"/>
      <c r="O8387" s="6"/>
      <c r="P8387" s="6"/>
      <c r="Q8387" s="6"/>
      <c r="R8387" s="6"/>
      <c r="S8387" s="6"/>
      <c r="T8387" s="6"/>
      <c r="U8387" s="6"/>
      <c r="V8387" s="6"/>
      <c r="W8387" s="6"/>
    </row>
    <row r="8388" spans="1:23" x14ac:dyDescent="0.25">
      <c r="A8388" s="79"/>
      <c r="J8388" s="6">
        <v>14</v>
      </c>
      <c r="K8388" s="6"/>
      <c r="L8388" s="6"/>
      <c r="M8388" s="6"/>
      <c r="N8388" s="6"/>
      <c r="O8388" s="6"/>
      <c r="P8388" s="6"/>
      <c r="Q8388" s="6"/>
      <c r="R8388" s="6"/>
      <c r="S8388" s="6"/>
      <c r="T8388" s="6"/>
      <c r="U8388" s="6"/>
      <c r="V8388" s="6"/>
      <c r="W8388" s="6"/>
    </row>
    <row r="8389" spans="1:23" x14ac:dyDescent="0.25">
      <c r="A8389" s="79"/>
      <c r="J8389" s="6">
        <v>15</v>
      </c>
      <c r="K8389" s="6"/>
      <c r="L8389" s="6"/>
      <c r="M8389" s="6"/>
      <c r="N8389" s="6"/>
      <c r="O8389" s="6"/>
      <c r="P8389" s="6"/>
      <c r="Q8389" s="6"/>
      <c r="R8389" s="6"/>
      <c r="S8389" s="6"/>
      <c r="T8389" s="6"/>
      <c r="U8389" s="6"/>
      <c r="V8389" s="6"/>
      <c r="W8389" s="6"/>
    </row>
    <row r="8390" spans="1:23" x14ac:dyDescent="0.25">
      <c r="J8390" s="6">
        <v>16</v>
      </c>
      <c r="K8390" s="6"/>
      <c r="L8390" s="6"/>
      <c r="M8390" s="6"/>
      <c r="N8390" s="6"/>
      <c r="O8390" s="6"/>
      <c r="P8390" s="6"/>
      <c r="Q8390" s="6"/>
      <c r="R8390" s="6"/>
      <c r="S8390" s="6"/>
      <c r="T8390" s="6"/>
      <c r="U8390" s="6"/>
      <c r="V8390" s="6"/>
      <c r="W8390" s="6"/>
    </row>
    <row r="8391" spans="1:23" x14ac:dyDescent="0.25">
      <c r="A8391" s="80"/>
      <c r="J8391" s="6">
        <v>17</v>
      </c>
      <c r="K8391" s="6"/>
      <c r="L8391" s="6"/>
      <c r="M8391" s="6"/>
      <c r="N8391" s="6"/>
      <c r="O8391" s="6"/>
      <c r="P8391" s="6"/>
      <c r="Q8391" s="6"/>
      <c r="R8391" s="6"/>
      <c r="S8391" s="6"/>
      <c r="T8391" s="6"/>
      <c r="U8391" s="6"/>
      <c r="V8391" s="6"/>
      <c r="W8391" s="6"/>
    </row>
    <row r="8392" spans="1:23" ht="31.5" x14ac:dyDescent="0.25">
      <c r="A8392" s="64" t="s">
        <v>590</v>
      </c>
      <c r="J8392" s="6">
        <v>18</v>
      </c>
      <c r="K8392" s="6"/>
      <c r="L8392" s="6"/>
      <c r="M8392" s="6"/>
      <c r="N8392" s="6"/>
      <c r="O8392" s="6"/>
      <c r="P8392" s="6"/>
      <c r="Q8392" s="6"/>
      <c r="R8392" s="6"/>
      <c r="S8392" s="6"/>
      <c r="T8392" s="6"/>
      <c r="U8392" s="6"/>
      <c r="V8392" s="6"/>
      <c r="W8392" s="6"/>
    </row>
    <row r="8393" spans="1:23" x14ac:dyDescent="0.25">
      <c r="A8393" s="79"/>
      <c r="J8393" s="6">
        <v>19</v>
      </c>
      <c r="K8393" s="6"/>
      <c r="L8393" s="6"/>
      <c r="M8393" s="6"/>
      <c r="N8393" s="6"/>
      <c r="O8393" s="6"/>
      <c r="P8393" s="6"/>
      <c r="Q8393" s="6"/>
      <c r="R8393" s="6"/>
      <c r="S8393" s="6"/>
      <c r="T8393" s="6"/>
      <c r="U8393" s="6"/>
      <c r="V8393" s="6"/>
      <c r="W8393" s="6"/>
    </row>
    <row r="8394" spans="1:23" ht="25.5" x14ac:dyDescent="0.25">
      <c r="A8394" s="81" t="s">
        <v>595</v>
      </c>
      <c r="J8394" s="6">
        <v>20</v>
      </c>
      <c r="K8394" s="6"/>
      <c r="L8394" s="6"/>
      <c r="M8394" s="6"/>
      <c r="N8394" s="6"/>
      <c r="O8394" s="6"/>
      <c r="P8394" s="6"/>
      <c r="Q8394" s="6"/>
      <c r="R8394" s="6"/>
      <c r="S8394" s="6"/>
      <c r="T8394" s="6"/>
      <c r="U8394" s="6"/>
      <c r="V8394" s="6"/>
      <c r="W8394" s="6"/>
    </row>
    <row r="8395" spans="1:23" x14ac:dyDescent="0.25">
      <c r="A8395" s="81"/>
      <c r="J8395" s="6">
        <v>21</v>
      </c>
      <c r="K8395" s="6"/>
      <c r="L8395" s="6"/>
      <c r="M8395" s="6"/>
      <c r="N8395" s="6"/>
      <c r="O8395" s="6"/>
      <c r="P8395" s="6"/>
      <c r="Q8395" s="6"/>
      <c r="R8395" s="6"/>
      <c r="S8395" s="6"/>
      <c r="T8395" s="6"/>
      <c r="U8395" s="6"/>
      <c r="V8395" s="6"/>
      <c r="W8395" s="6"/>
    </row>
    <row r="8396" spans="1:23" ht="89.25" x14ac:dyDescent="0.25">
      <c r="A8396" s="81" t="s">
        <v>909</v>
      </c>
      <c r="J8396" s="6">
        <v>22</v>
      </c>
      <c r="K8396" s="6"/>
      <c r="L8396" s="6"/>
      <c r="M8396" s="6"/>
      <c r="N8396" s="6"/>
      <c r="O8396" s="6"/>
      <c r="P8396" s="6"/>
      <c r="Q8396" s="6"/>
      <c r="R8396" s="6"/>
      <c r="S8396" s="6"/>
      <c r="T8396" s="6"/>
      <c r="U8396" s="6"/>
      <c r="V8396" s="6"/>
      <c r="W8396" s="6"/>
    </row>
    <row r="8397" spans="1:23" x14ac:dyDescent="0.25">
      <c r="A8397" s="65"/>
      <c r="J8397" s="6">
        <v>23</v>
      </c>
      <c r="K8397" s="6"/>
      <c r="L8397" s="6"/>
      <c r="M8397" s="6"/>
      <c r="N8397" s="6"/>
      <c r="O8397" s="6"/>
      <c r="P8397" s="6"/>
      <c r="Q8397" s="6"/>
      <c r="R8397" s="6"/>
      <c r="S8397" s="6"/>
      <c r="T8397" s="6"/>
      <c r="U8397" s="6"/>
      <c r="V8397" s="6"/>
      <c r="W8397" s="6"/>
    </row>
    <row r="8398" spans="1:23" x14ac:dyDescent="0.25">
      <c r="A8398" s="65"/>
      <c r="J8398" s="6">
        <v>24</v>
      </c>
      <c r="K8398" s="6"/>
      <c r="L8398" s="6"/>
      <c r="M8398" s="6"/>
      <c r="N8398" s="6"/>
      <c r="O8398" s="6"/>
      <c r="P8398" s="6"/>
      <c r="Q8398" s="6"/>
      <c r="R8398" s="6"/>
      <c r="S8398" s="6"/>
      <c r="T8398" s="6"/>
      <c r="U8398" s="6"/>
      <c r="V8398" s="6"/>
      <c r="W8398" s="6"/>
    </row>
    <row r="8399" spans="1:23" ht="140.25" x14ac:dyDescent="0.25">
      <c r="A8399" s="96" t="s">
        <v>624</v>
      </c>
      <c r="B8399" s="97" t="s">
        <v>625</v>
      </c>
      <c r="J8399" s="6">
        <v>25</v>
      </c>
      <c r="K8399" s="6"/>
      <c r="L8399" s="6"/>
      <c r="M8399" s="6"/>
      <c r="N8399" s="6"/>
      <c r="O8399" s="6"/>
      <c r="P8399" s="6"/>
      <c r="Q8399" s="6"/>
      <c r="R8399" s="6"/>
      <c r="S8399" s="6"/>
      <c r="T8399" s="6"/>
      <c r="U8399" s="6"/>
      <c r="V8399" s="6"/>
      <c r="W8399" s="6"/>
    </row>
    <row r="8400" spans="1:23" ht="15.75" thickBot="1" x14ac:dyDescent="0.3">
      <c r="A8400" s="65"/>
      <c r="J8400" s="6">
        <v>26</v>
      </c>
      <c r="K8400" s="6"/>
      <c r="L8400" s="6"/>
      <c r="M8400" s="6"/>
      <c r="N8400" s="6"/>
      <c r="O8400" s="6"/>
      <c r="P8400" s="6"/>
      <c r="Q8400" s="6"/>
      <c r="R8400" s="6"/>
      <c r="S8400" s="6"/>
      <c r="T8400" s="6"/>
      <c r="U8400" s="6"/>
      <c r="V8400" s="6"/>
      <c r="W8400" s="6"/>
    </row>
    <row r="8401" spans="1:23" ht="15.75" thickBot="1" x14ac:dyDescent="0.3">
      <c r="A8401" s="88" t="s">
        <v>626</v>
      </c>
      <c r="B8401" s="89">
        <v>0.05</v>
      </c>
      <c r="J8401" s="6">
        <v>27</v>
      </c>
      <c r="K8401" s="6"/>
      <c r="L8401" s="6"/>
      <c r="M8401" s="6"/>
      <c r="N8401" s="6"/>
      <c r="O8401" s="6"/>
      <c r="P8401" s="6"/>
      <c r="Q8401" s="6"/>
      <c r="R8401" s="6"/>
      <c r="S8401" s="6"/>
      <c r="T8401" s="6"/>
      <c r="U8401" s="6"/>
      <c r="V8401" s="6"/>
      <c r="W8401" s="6"/>
    </row>
    <row r="8402" spans="1:23" ht="39" thickBot="1" x14ac:dyDescent="0.3">
      <c r="A8402" s="110" t="s">
        <v>627</v>
      </c>
      <c r="B8402" s="74">
        <v>18</v>
      </c>
      <c r="J8402" s="6">
        <v>28</v>
      </c>
      <c r="K8402" s="6"/>
      <c r="L8402" s="6"/>
      <c r="M8402" s="6"/>
      <c r="N8402" s="6"/>
      <c r="O8402" s="6"/>
      <c r="P8402" s="6"/>
      <c r="Q8402" s="6"/>
      <c r="R8402" s="6"/>
      <c r="S8402" s="6"/>
      <c r="T8402" s="6"/>
      <c r="U8402" s="6"/>
      <c r="V8402" s="6"/>
      <c r="W8402" s="6"/>
    </row>
    <row r="8403" spans="1:23" ht="39" thickBot="1" x14ac:dyDescent="0.3">
      <c r="A8403" s="110" t="s">
        <v>628</v>
      </c>
      <c r="B8403" s="74">
        <v>68.590280000000007</v>
      </c>
      <c r="J8403" s="6">
        <v>29</v>
      </c>
      <c r="K8403" s="6"/>
      <c r="L8403" s="6"/>
      <c r="M8403" s="6"/>
      <c r="N8403" s="6"/>
      <c r="O8403" s="6"/>
      <c r="P8403" s="6"/>
      <c r="Q8403" s="6"/>
      <c r="R8403" s="6"/>
      <c r="S8403" s="6"/>
      <c r="T8403" s="6"/>
      <c r="U8403" s="6"/>
      <c r="V8403" s="6"/>
      <c r="W8403" s="6"/>
    </row>
    <row r="8404" spans="1:23" ht="64.5" thickBot="1" x14ac:dyDescent="0.3">
      <c r="A8404" s="110" t="s">
        <v>629</v>
      </c>
      <c r="B8404" s="74">
        <v>3.9969700000000001</v>
      </c>
      <c r="J8404" s="6">
        <v>30</v>
      </c>
      <c r="K8404" s="6"/>
      <c r="L8404" s="6"/>
      <c r="M8404" s="6"/>
      <c r="N8404" s="6"/>
      <c r="O8404" s="6"/>
      <c r="P8404" s="6"/>
      <c r="Q8404" s="6"/>
      <c r="R8404" s="6"/>
      <c r="S8404" s="6"/>
      <c r="T8404" s="6"/>
      <c r="U8404" s="6"/>
      <c r="V8404" s="6"/>
      <c r="W8404" s="6"/>
    </row>
    <row r="8405" spans="1:23" ht="38.25" x14ac:dyDescent="0.25">
      <c r="A8405" s="109" t="s">
        <v>630</v>
      </c>
      <c r="B8405" s="78">
        <v>11.704000000000001</v>
      </c>
      <c r="J8405" s="6">
        <v>31</v>
      </c>
      <c r="K8405" s="6"/>
      <c r="L8405" s="6"/>
      <c r="M8405" s="6"/>
      <c r="N8405" s="6"/>
      <c r="O8405" s="6"/>
      <c r="P8405" s="6"/>
      <c r="Q8405" s="6"/>
      <c r="R8405" s="6"/>
      <c r="S8405" s="6"/>
      <c r="T8405" s="6"/>
      <c r="U8405" s="6"/>
      <c r="V8405" s="6"/>
      <c r="W8405" s="6"/>
    </row>
    <row r="8406" spans="1:23" ht="15.75" thickBot="1" x14ac:dyDescent="0.3">
      <c r="A8406" s="65"/>
      <c r="J8406" s="6">
        <v>32</v>
      </c>
      <c r="K8406" s="6"/>
      <c r="L8406" s="6"/>
      <c r="M8406" s="6"/>
      <c r="N8406" s="6"/>
      <c r="O8406" s="6"/>
      <c r="P8406" s="6"/>
      <c r="Q8406" s="6"/>
      <c r="R8406" s="6"/>
      <c r="S8406" s="6"/>
      <c r="T8406" s="6"/>
      <c r="U8406" s="6"/>
      <c r="V8406" s="6"/>
      <c r="W8406" s="6"/>
    </row>
    <row r="8407" spans="1:23" x14ac:dyDescent="0.25">
      <c r="A8407" s="254" t="s">
        <v>637</v>
      </c>
      <c r="B8407" s="255"/>
      <c r="C8407" s="255"/>
      <c r="D8407" s="255"/>
      <c r="E8407" s="255"/>
      <c r="J8407" s="6">
        <v>33</v>
      </c>
      <c r="K8407" s="6"/>
      <c r="L8407" s="6"/>
      <c r="M8407" s="6"/>
      <c r="N8407" s="6"/>
      <c r="O8407" s="6"/>
      <c r="P8407" s="6"/>
      <c r="Q8407" s="6"/>
      <c r="R8407" s="6"/>
      <c r="S8407" s="6"/>
      <c r="T8407" s="6"/>
      <c r="U8407" s="6"/>
      <c r="V8407" s="6"/>
      <c r="W8407" s="6"/>
    </row>
    <row r="8408" spans="1:23" ht="15.75" thickBot="1" x14ac:dyDescent="0.3">
      <c r="A8408" s="256" t="s">
        <v>638</v>
      </c>
      <c r="B8408" s="257"/>
      <c r="C8408" s="257"/>
      <c r="D8408" s="257"/>
      <c r="E8408" s="257"/>
      <c r="J8408" s="6">
        <v>34</v>
      </c>
      <c r="K8408" s="6"/>
      <c r="L8408" s="6"/>
      <c r="M8408" s="6"/>
      <c r="N8408" s="6"/>
      <c r="O8408" s="6"/>
      <c r="P8408" s="6"/>
      <c r="Q8408" s="6"/>
      <c r="R8408" s="6"/>
      <c r="S8408" s="6"/>
      <c r="T8408" s="6"/>
      <c r="U8408" s="6"/>
      <c r="V8408" s="6"/>
      <c r="W8408" s="6"/>
    </row>
    <row r="8409" spans="1:23" ht="16.5" thickBot="1" x14ac:dyDescent="0.3">
      <c r="A8409" s="260" t="s">
        <v>634</v>
      </c>
      <c r="B8409" s="261"/>
      <c r="C8409" s="83" t="s">
        <v>635</v>
      </c>
      <c r="D8409" s="83" t="s">
        <v>566</v>
      </c>
      <c r="E8409" s="85" t="s">
        <v>593</v>
      </c>
      <c r="J8409" s="6"/>
      <c r="K8409" s="121" t="s">
        <v>1123</v>
      </c>
      <c r="L8409" s="121" t="s">
        <v>1124</v>
      </c>
      <c r="M8409" s="121" t="str">
        <f>A8396</f>
        <v>Prueba del rango estudentizado de Tukey (HSD) para NFSCM5</v>
      </c>
      <c r="N8409" s="136"/>
      <c r="O8409" s="1"/>
      <c r="S8409" s="122" t="str">
        <f>K8409</f>
        <v>Factor</v>
      </c>
      <c r="T8409" s="122" t="str">
        <f>L8409</f>
        <v>Nivel</v>
      </c>
      <c r="U8409" s="114"/>
      <c r="V8409" s="123" t="str">
        <f>M8409</f>
        <v>Prueba del rango estudentizado de Tukey (HSD) para NFSCM5</v>
      </c>
      <c r="W8409" s="6"/>
    </row>
    <row r="8410" spans="1:23" ht="16.5" thickBot="1" x14ac:dyDescent="0.3">
      <c r="A8410" s="99"/>
      <c r="B8410" s="67" t="s">
        <v>592</v>
      </c>
      <c r="C8410" s="68">
        <v>22.5</v>
      </c>
      <c r="D8410" s="68">
        <v>8</v>
      </c>
      <c r="E8410" s="86" t="s">
        <v>8</v>
      </c>
      <c r="J8410" s="6"/>
      <c r="K8410" s="223" t="s">
        <v>1128</v>
      </c>
      <c r="L8410" s="124" t="str">
        <f>E8410</f>
        <v>Toro</v>
      </c>
      <c r="M8410" s="125">
        <f>C8410</f>
        <v>22.5</v>
      </c>
      <c r="N8410" s="125">
        <f>A8410</f>
        <v>0</v>
      </c>
      <c r="O8410" s="125" t="str">
        <f>B8410</f>
        <v>A</v>
      </c>
      <c r="S8410" s="225" t="str">
        <f>K8410</f>
        <v>Genotipo (B)</v>
      </c>
      <c r="T8410" s="133" t="str">
        <f>L8410</f>
        <v>Toro</v>
      </c>
      <c r="U8410" s="134">
        <f t="shared" ref="U8410:U8413" si="325">M8410</f>
        <v>22.5</v>
      </c>
      <c r="V8410" s="133">
        <f t="shared" ref="V8410:V8413" si="326">N8410</f>
        <v>0</v>
      </c>
      <c r="W8410" s="133" t="str">
        <f t="shared" ref="W8410:W8413" si="327">O8410</f>
        <v>A</v>
      </c>
    </row>
    <row r="8411" spans="1:23" ht="16.5" thickBot="1" x14ac:dyDescent="0.3">
      <c r="A8411" s="99"/>
      <c r="B8411" s="67" t="s">
        <v>592</v>
      </c>
      <c r="C8411" s="68"/>
      <c r="D8411" s="68"/>
      <c r="E8411" s="86"/>
      <c r="J8411" s="6"/>
      <c r="K8411" s="224"/>
      <c r="L8411" s="124" t="str">
        <f>E8412</f>
        <v>Palomo</v>
      </c>
      <c r="M8411" s="125">
        <f>C8412</f>
        <v>21</v>
      </c>
      <c r="N8411" s="125">
        <f>A8412</f>
        <v>0</v>
      </c>
      <c r="O8411" s="125" t="str">
        <f>B8412</f>
        <v>A</v>
      </c>
      <c r="S8411" s="226"/>
      <c r="T8411" s="133" t="str">
        <f t="shared" ref="T8411:T8413" si="328">L8411</f>
        <v>Palomo</v>
      </c>
      <c r="U8411" s="134">
        <f t="shared" si="325"/>
        <v>21</v>
      </c>
      <c r="V8411" s="133">
        <f t="shared" si="326"/>
        <v>0</v>
      </c>
      <c r="W8411" s="133" t="str">
        <f t="shared" si="327"/>
        <v>A</v>
      </c>
    </row>
    <row r="8412" spans="1:23" ht="16.5" thickBot="1" x14ac:dyDescent="0.3">
      <c r="A8412" s="99"/>
      <c r="B8412" s="67" t="s">
        <v>592</v>
      </c>
      <c r="C8412" s="68">
        <v>21</v>
      </c>
      <c r="D8412" s="68">
        <v>8</v>
      </c>
      <c r="E8412" s="86" t="s">
        <v>7</v>
      </c>
      <c r="J8412" s="6"/>
      <c r="K8412" s="224"/>
      <c r="L8412" s="4" t="str">
        <f>E8414</f>
        <v>Pony</v>
      </c>
      <c r="M8412" s="4">
        <f>C8414</f>
        <v>13.625</v>
      </c>
      <c r="N8412" s="4" t="str">
        <f>A8414</f>
        <v>B</v>
      </c>
      <c r="O8412" s="4" t="str">
        <f>B8414</f>
        <v>A</v>
      </c>
      <c r="P8412" s="6"/>
      <c r="Q8412" s="6"/>
      <c r="R8412" s="6"/>
      <c r="S8412" s="226"/>
      <c r="T8412" s="133" t="str">
        <f t="shared" si="328"/>
        <v>Pony</v>
      </c>
      <c r="U8412" s="134">
        <f t="shared" si="325"/>
        <v>13.625</v>
      </c>
      <c r="V8412" s="133" t="str">
        <f t="shared" si="326"/>
        <v>B</v>
      </c>
      <c r="W8412" s="133" t="str">
        <f t="shared" si="327"/>
        <v>A</v>
      </c>
    </row>
    <row r="8413" spans="1:23" ht="16.5" thickBot="1" x14ac:dyDescent="0.3">
      <c r="A8413" s="99"/>
      <c r="B8413" s="67" t="s">
        <v>592</v>
      </c>
      <c r="C8413" s="68"/>
      <c r="D8413" s="68"/>
      <c r="E8413" s="86"/>
      <c r="J8413" s="6"/>
      <c r="K8413" s="224"/>
      <c r="L8413" s="4" t="str">
        <f>E8416</f>
        <v>Perseo</v>
      </c>
      <c r="M8413" s="4">
        <f>C8416</f>
        <v>4.375</v>
      </c>
      <c r="N8413" s="4" t="str">
        <f>A8416</f>
        <v>B</v>
      </c>
      <c r="O8413" s="4">
        <f>B8416</f>
        <v>0</v>
      </c>
      <c r="P8413" s="6"/>
      <c r="Q8413" s="6"/>
      <c r="R8413" s="6"/>
      <c r="S8413" s="227"/>
      <c r="T8413" s="129" t="str">
        <f t="shared" si="328"/>
        <v>Perseo</v>
      </c>
      <c r="U8413" s="135">
        <f t="shared" si="325"/>
        <v>4.375</v>
      </c>
      <c r="V8413" s="129" t="str">
        <f t="shared" si="326"/>
        <v>B</v>
      </c>
      <c r="W8413" s="129">
        <f t="shared" si="327"/>
        <v>0</v>
      </c>
    </row>
    <row r="8414" spans="1:23" ht="15.75" thickBot="1" x14ac:dyDescent="0.3">
      <c r="A8414" s="99" t="s">
        <v>593</v>
      </c>
      <c r="B8414" s="67" t="s">
        <v>592</v>
      </c>
      <c r="C8414" s="68">
        <v>13.625</v>
      </c>
      <c r="D8414" s="68">
        <v>8</v>
      </c>
      <c r="E8414" s="86" t="s">
        <v>11</v>
      </c>
      <c r="J8414" s="6">
        <v>1</v>
      </c>
      <c r="K8414" s="6"/>
      <c r="L8414" s="6"/>
      <c r="M8414" s="6"/>
      <c r="N8414" s="6"/>
      <c r="O8414" s="6"/>
      <c r="P8414" s="6"/>
      <c r="Q8414" s="6"/>
      <c r="R8414" s="6"/>
      <c r="S8414" s="6"/>
      <c r="T8414" s="6"/>
      <c r="U8414" s="6"/>
      <c r="V8414" s="6"/>
      <c r="W8414" s="6"/>
    </row>
    <row r="8415" spans="1:23" ht="15.75" thickBot="1" x14ac:dyDescent="0.3">
      <c r="A8415" s="99" t="s">
        <v>593</v>
      </c>
      <c r="B8415" s="67"/>
      <c r="C8415" s="68"/>
      <c r="D8415" s="68"/>
      <c r="E8415" s="86"/>
      <c r="J8415" s="6">
        <v>2</v>
      </c>
      <c r="K8415" s="6"/>
      <c r="L8415" s="6"/>
      <c r="M8415" s="6"/>
      <c r="N8415" s="6"/>
      <c r="O8415" s="6"/>
      <c r="P8415" s="6"/>
      <c r="Q8415" s="6"/>
      <c r="R8415" s="6"/>
      <c r="S8415" s="6"/>
      <c r="T8415" s="6"/>
      <c r="U8415" s="6"/>
      <c r="V8415" s="6"/>
      <c r="W8415" s="6"/>
    </row>
    <row r="8416" spans="1:23" x14ac:dyDescent="0.25">
      <c r="A8416" s="100" t="s">
        <v>593</v>
      </c>
      <c r="B8416" s="76"/>
      <c r="C8416" s="77">
        <v>4.375</v>
      </c>
      <c r="D8416" s="77">
        <v>8</v>
      </c>
      <c r="E8416" s="87" t="s">
        <v>46</v>
      </c>
      <c r="J8416" s="6">
        <v>3</v>
      </c>
      <c r="K8416" s="6"/>
      <c r="L8416" s="6"/>
      <c r="M8416" s="6"/>
      <c r="N8416" s="6"/>
      <c r="O8416" s="6"/>
      <c r="P8416" s="6"/>
      <c r="Q8416" s="6"/>
      <c r="R8416" s="6"/>
      <c r="S8416" s="6"/>
      <c r="T8416" s="6"/>
      <c r="U8416" s="6"/>
      <c r="V8416" s="6"/>
      <c r="W8416" s="6"/>
    </row>
    <row r="8417" spans="1:23" x14ac:dyDescent="0.25">
      <c r="A8417" s="79"/>
      <c r="J8417" s="6">
        <v>4</v>
      </c>
      <c r="K8417" s="6"/>
      <c r="L8417" s="6"/>
      <c r="M8417" s="6"/>
      <c r="N8417" s="6"/>
      <c r="O8417" s="6"/>
      <c r="P8417" s="6"/>
      <c r="Q8417" s="6"/>
      <c r="R8417" s="6"/>
      <c r="S8417" s="6"/>
      <c r="T8417" s="6"/>
      <c r="U8417" s="6"/>
      <c r="V8417" s="6"/>
      <c r="W8417" s="6"/>
    </row>
    <row r="8418" spans="1:23" x14ac:dyDescent="0.25">
      <c r="A8418" s="79"/>
      <c r="J8418" s="6">
        <v>5</v>
      </c>
      <c r="K8418" s="6"/>
      <c r="L8418" s="6"/>
      <c r="M8418" s="6"/>
      <c r="N8418" s="6"/>
      <c r="O8418" s="6"/>
      <c r="P8418" s="6"/>
      <c r="Q8418" s="6"/>
      <c r="R8418" s="6"/>
      <c r="S8418" s="6"/>
      <c r="T8418" s="6"/>
      <c r="U8418" s="6"/>
      <c r="V8418" s="6"/>
      <c r="W8418" s="6"/>
    </row>
    <row r="8419" spans="1:23" x14ac:dyDescent="0.25">
      <c r="J8419" s="6">
        <v>6</v>
      </c>
      <c r="K8419" s="6"/>
      <c r="L8419" s="6"/>
      <c r="M8419" s="6"/>
      <c r="N8419" s="6"/>
      <c r="O8419" s="6"/>
      <c r="P8419" s="6"/>
      <c r="Q8419" s="6"/>
      <c r="R8419" s="6"/>
      <c r="S8419" s="6"/>
      <c r="T8419" s="6"/>
      <c r="U8419" s="6"/>
      <c r="V8419" s="6"/>
      <c r="W8419" s="6"/>
    </row>
    <row r="8420" spans="1:23" x14ac:dyDescent="0.25">
      <c r="A8420" s="80"/>
      <c r="J8420" s="6">
        <v>7</v>
      </c>
      <c r="K8420" s="6"/>
      <c r="L8420" s="6"/>
      <c r="M8420" s="6"/>
      <c r="N8420" s="6"/>
      <c r="O8420" s="6"/>
      <c r="P8420" s="6"/>
      <c r="Q8420" s="6"/>
      <c r="R8420" s="6"/>
      <c r="S8420" s="6"/>
      <c r="T8420" s="6"/>
      <c r="U8420" s="6"/>
      <c r="V8420" s="6"/>
      <c r="W8420" s="6"/>
    </row>
    <row r="8421" spans="1:23" ht="31.5" x14ac:dyDescent="0.25">
      <c r="A8421" s="64" t="s">
        <v>590</v>
      </c>
      <c r="J8421" s="6">
        <v>8</v>
      </c>
      <c r="K8421" s="6"/>
      <c r="L8421" s="6"/>
      <c r="M8421" s="6"/>
      <c r="N8421" s="6"/>
      <c r="O8421" s="6"/>
      <c r="P8421" s="6"/>
      <c r="Q8421" s="6"/>
      <c r="R8421" s="6"/>
      <c r="S8421" s="6"/>
      <c r="T8421" s="6"/>
      <c r="U8421" s="6"/>
      <c r="V8421" s="6"/>
      <c r="W8421" s="6"/>
    </row>
    <row r="8422" spans="1:23" x14ac:dyDescent="0.25">
      <c r="A8422" s="79"/>
      <c r="J8422" s="6">
        <v>9</v>
      </c>
      <c r="K8422" s="6"/>
      <c r="L8422" s="6"/>
      <c r="M8422" s="6"/>
      <c r="N8422" s="6"/>
      <c r="O8422" s="6"/>
      <c r="P8422" s="6"/>
      <c r="Q8422" s="6"/>
      <c r="R8422" s="6"/>
      <c r="S8422" s="6"/>
      <c r="T8422" s="6"/>
      <c r="U8422" s="6"/>
      <c r="V8422" s="6"/>
      <c r="W8422" s="6"/>
    </row>
    <row r="8423" spans="1:23" ht="25.5" x14ac:dyDescent="0.25">
      <c r="A8423" s="81" t="s">
        <v>595</v>
      </c>
      <c r="J8423" s="6">
        <v>10</v>
      </c>
      <c r="K8423" s="6"/>
      <c r="L8423" s="6"/>
      <c r="M8423" s="6"/>
      <c r="N8423" s="6"/>
      <c r="O8423" s="6"/>
      <c r="P8423" s="6"/>
      <c r="Q8423" s="6"/>
      <c r="R8423" s="6"/>
      <c r="S8423" s="6"/>
      <c r="T8423" s="6"/>
      <c r="U8423" s="6"/>
      <c r="V8423" s="6"/>
      <c r="W8423" s="6"/>
    </row>
    <row r="8424" spans="1:23" x14ac:dyDescent="0.25">
      <c r="A8424" s="81"/>
      <c r="J8424" s="6">
        <v>11</v>
      </c>
      <c r="K8424" s="6"/>
      <c r="L8424" s="6"/>
      <c r="M8424" s="6"/>
      <c r="N8424" s="6"/>
      <c r="O8424" s="6"/>
      <c r="P8424" s="6"/>
      <c r="Q8424" s="6"/>
      <c r="R8424" s="6"/>
      <c r="S8424" s="6"/>
      <c r="T8424" s="6"/>
      <c r="U8424" s="6"/>
      <c r="V8424" s="6"/>
      <c r="W8424" s="6"/>
    </row>
    <row r="8425" spans="1:23" x14ac:dyDescent="0.25">
      <c r="A8425" s="65"/>
      <c r="J8425" s="6">
        <v>12</v>
      </c>
      <c r="K8425" s="6"/>
      <c r="L8425" s="6"/>
      <c r="M8425" s="6"/>
      <c r="N8425" s="6"/>
      <c r="O8425" s="6"/>
      <c r="P8425" s="6"/>
      <c r="Q8425" s="6"/>
      <c r="R8425" s="6"/>
      <c r="S8425" s="6"/>
      <c r="T8425" s="6"/>
      <c r="U8425" s="6"/>
      <c r="V8425" s="6"/>
      <c r="W8425" s="6"/>
    </row>
    <row r="8426" spans="1:23" x14ac:dyDescent="0.25">
      <c r="A8426" s="65"/>
      <c r="J8426" s="6">
        <v>13</v>
      </c>
      <c r="K8426" s="6"/>
      <c r="L8426" s="6"/>
      <c r="M8426" s="6"/>
      <c r="N8426" s="6"/>
      <c r="O8426" s="6"/>
      <c r="P8426" s="6"/>
      <c r="Q8426" s="6"/>
      <c r="R8426" s="6"/>
      <c r="S8426" s="6"/>
      <c r="T8426" s="6"/>
      <c r="U8426" s="6"/>
      <c r="V8426" s="6"/>
      <c r="W8426" s="6"/>
    </row>
    <row r="8427" spans="1:23" x14ac:dyDescent="0.25">
      <c r="A8427" s="79"/>
      <c r="J8427" s="6">
        <v>14</v>
      </c>
      <c r="K8427" s="6"/>
      <c r="L8427" s="6"/>
      <c r="M8427" s="6"/>
      <c r="N8427" s="6"/>
      <c r="O8427" s="6"/>
      <c r="P8427" s="6"/>
      <c r="Q8427" s="6"/>
      <c r="R8427" s="6"/>
      <c r="S8427" s="6"/>
      <c r="T8427" s="6"/>
      <c r="U8427" s="6"/>
      <c r="V8427" s="6"/>
      <c r="W8427" s="6"/>
    </row>
    <row r="8428" spans="1:23" x14ac:dyDescent="0.25">
      <c r="A8428" s="79"/>
      <c r="J8428" s="6">
        <v>15</v>
      </c>
      <c r="K8428" s="6"/>
      <c r="L8428" s="6"/>
      <c r="M8428" s="6"/>
      <c r="N8428" s="6"/>
      <c r="O8428" s="6"/>
      <c r="P8428" s="6"/>
      <c r="Q8428" s="6"/>
      <c r="R8428" s="6"/>
      <c r="S8428" s="6"/>
      <c r="T8428" s="6"/>
      <c r="U8428" s="6"/>
      <c r="V8428" s="6"/>
      <c r="W8428" s="6"/>
    </row>
    <row r="8429" spans="1:23" x14ac:dyDescent="0.25">
      <c r="J8429" s="6">
        <v>16</v>
      </c>
      <c r="K8429" s="6"/>
      <c r="L8429" s="6"/>
      <c r="M8429" s="6"/>
      <c r="N8429" s="6"/>
      <c r="O8429" s="6"/>
      <c r="P8429" s="6"/>
      <c r="Q8429" s="6"/>
      <c r="R8429" s="6"/>
      <c r="S8429" s="6"/>
      <c r="T8429" s="6"/>
      <c r="U8429" s="6"/>
      <c r="V8429" s="6"/>
      <c r="W8429" s="6"/>
    </row>
    <row r="8430" spans="1:23" x14ac:dyDescent="0.25">
      <c r="A8430" s="80"/>
      <c r="J8430" s="6">
        <v>17</v>
      </c>
      <c r="K8430" s="6"/>
      <c r="L8430" s="6"/>
      <c r="M8430" s="6"/>
      <c r="N8430" s="6"/>
      <c r="O8430" s="6"/>
      <c r="P8430" s="6"/>
      <c r="Q8430" s="6"/>
      <c r="R8430" s="6"/>
      <c r="S8430" s="6"/>
      <c r="T8430" s="6"/>
      <c r="U8430" s="6"/>
      <c r="V8430" s="6"/>
      <c r="W8430" s="6"/>
    </row>
    <row r="8431" spans="1:23" ht="31.5" x14ac:dyDescent="0.25">
      <c r="A8431" s="64" t="s">
        <v>590</v>
      </c>
      <c r="J8431" s="6">
        <v>18</v>
      </c>
      <c r="K8431" s="6"/>
      <c r="L8431" s="6"/>
      <c r="M8431" s="6"/>
      <c r="N8431" s="6"/>
      <c r="O8431" s="6"/>
      <c r="P8431" s="6"/>
      <c r="Q8431" s="6"/>
      <c r="R8431" s="6"/>
      <c r="S8431" s="6"/>
      <c r="T8431" s="6"/>
      <c r="U8431" s="6"/>
      <c r="V8431" s="6"/>
      <c r="W8431" s="6"/>
    </row>
    <row r="8432" spans="1:23" x14ac:dyDescent="0.25">
      <c r="A8432" s="79"/>
      <c r="J8432" s="6">
        <v>19</v>
      </c>
      <c r="K8432" s="6"/>
      <c r="L8432" s="6"/>
      <c r="M8432" s="6"/>
      <c r="N8432" s="6"/>
      <c r="O8432" s="6"/>
      <c r="P8432" s="6"/>
      <c r="Q8432" s="6"/>
      <c r="R8432" s="6"/>
      <c r="S8432" s="6"/>
      <c r="T8432" s="6"/>
      <c r="U8432" s="6"/>
      <c r="V8432" s="6"/>
      <c r="W8432" s="6"/>
    </row>
    <row r="8433" spans="1:23" ht="25.5" x14ac:dyDescent="0.25">
      <c r="A8433" s="81" t="s">
        <v>595</v>
      </c>
      <c r="J8433" s="6">
        <v>20</v>
      </c>
      <c r="K8433" s="6"/>
      <c r="L8433" s="6"/>
      <c r="M8433" s="6"/>
      <c r="N8433" s="6"/>
      <c r="O8433" s="6"/>
      <c r="P8433" s="6"/>
      <c r="Q8433" s="6"/>
      <c r="R8433" s="6"/>
      <c r="S8433" s="6"/>
      <c r="T8433" s="6"/>
      <c r="U8433" s="6"/>
      <c r="V8433" s="6"/>
      <c r="W8433" s="6"/>
    </row>
    <row r="8434" spans="1:23" x14ac:dyDescent="0.25">
      <c r="A8434" s="81"/>
      <c r="J8434" s="6">
        <v>21</v>
      </c>
      <c r="K8434" s="6"/>
      <c r="L8434" s="6"/>
      <c r="M8434" s="6"/>
      <c r="N8434" s="6"/>
      <c r="O8434" s="6"/>
      <c r="P8434" s="6"/>
      <c r="Q8434" s="6"/>
      <c r="R8434" s="6"/>
      <c r="S8434" s="6"/>
      <c r="T8434" s="6"/>
      <c r="U8434" s="6"/>
      <c r="V8434" s="6"/>
      <c r="W8434" s="6"/>
    </row>
    <row r="8435" spans="1:23" ht="89.25" x14ac:dyDescent="0.25">
      <c r="A8435" s="81" t="s">
        <v>910</v>
      </c>
      <c r="J8435" s="6">
        <v>22</v>
      </c>
      <c r="K8435" s="6"/>
      <c r="L8435" s="6"/>
      <c r="M8435" s="6"/>
      <c r="N8435" s="6"/>
      <c r="O8435" s="6"/>
      <c r="P8435" s="6"/>
      <c r="Q8435" s="6"/>
      <c r="R8435" s="6"/>
      <c r="S8435" s="6"/>
      <c r="T8435" s="6"/>
      <c r="U8435" s="6"/>
      <c r="V8435" s="6"/>
      <c r="W8435" s="6"/>
    </row>
    <row r="8436" spans="1:23" x14ac:dyDescent="0.25">
      <c r="A8436" s="65"/>
      <c r="J8436" s="6">
        <v>23</v>
      </c>
      <c r="K8436" s="6"/>
      <c r="L8436" s="6"/>
      <c r="M8436" s="6"/>
      <c r="N8436" s="6"/>
      <c r="O8436" s="6"/>
      <c r="P8436" s="6"/>
      <c r="Q8436" s="6"/>
      <c r="R8436" s="6"/>
      <c r="S8436" s="6"/>
      <c r="T8436" s="6"/>
      <c r="U8436" s="6"/>
      <c r="V8436" s="6"/>
      <c r="W8436" s="6"/>
    </row>
    <row r="8437" spans="1:23" x14ac:dyDescent="0.25">
      <c r="A8437" s="65"/>
      <c r="J8437" s="6">
        <v>24</v>
      </c>
      <c r="K8437" s="6"/>
      <c r="L8437" s="6"/>
      <c r="M8437" s="6"/>
      <c r="N8437" s="6"/>
      <c r="O8437" s="6"/>
      <c r="P8437" s="6"/>
      <c r="Q8437" s="6"/>
      <c r="R8437" s="6"/>
      <c r="S8437" s="6"/>
      <c r="T8437" s="6"/>
      <c r="U8437" s="6"/>
      <c r="V8437" s="6"/>
      <c r="W8437" s="6"/>
    </row>
    <row r="8438" spans="1:23" ht="140.25" x14ac:dyDescent="0.25">
      <c r="A8438" s="96" t="s">
        <v>624</v>
      </c>
      <c r="B8438" s="97" t="s">
        <v>625</v>
      </c>
      <c r="J8438" s="6">
        <v>25</v>
      </c>
      <c r="K8438" s="6"/>
      <c r="L8438" s="6"/>
      <c r="M8438" s="6"/>
      <c r="N8438" s="6"/>
      <c r="O8438" s="6"/>
      <c r="P8438" s="6"/>
      <c r="Q8438" s="6"/>
      <c r="R8438" s="6"/>
      <c r="S8438" s="6"/>
      <c r="T8438" s="6"/>
      <c r="U8438" s="6"/>
      <c r="V8438" s="6"/>
      <c r="W8438" s="6"/>
    </row>
    <row r="8439" spans="1:23" ht="15.75" thickBot="1" x14ac:dyDescent="0.3">
      <c r="A8439" s="65"/>
      <c r="J8439" s="6">
        <v>26</v>
      </c>
      <c r="K8439" s="6"/>
      <c r="L8439" s="6"/>
      <c r="M8439" s="6"/>
      <c r="N8439" s="6"/>
      <c r="O8439" s="6"/>
      <c r="P8439" s="6"/>
      <c r="Q8439" s="6"/>
      <c r="R8439" s="6"/>
      <c r="S8439" s="6"/>
      <c r="T8439" s="6"/>
      <c r="U8439" s="6"/>
      <c r="V8439" s="6"/>
      <c r="W8439" s="6"/>
    </row>
    <row r="8440" spans="1:23" ht="15.75" thickBot="1" x14ac:dyDescent="0.3">
      <c r="A8440" s="88" t="s">
        <v>626</v>
      </c>
      <c r="B8440" s="89">
        <v>0.05</v>
      </c>
      <c r="J8440" s="6">
        <v>27</v>
      </c>
      <c r="K8440" s="6"/>
      <c r="L8440" s="6"/>
      <c r="M8440" s="6"/>
      <c r="N8440" s="6"/>
      <c r="O8440" s="6"/>
      <c r="P8440" s="6"/>
      <c r="Q8440" s="6"/>
      <c r="R8440" s="6"/>
      <c r="S8440" s="6"/>
      <c r="T8440" s="6"/>
      <c r="U8440" s="6"/>
      <c r="V8440" s="6"/>
      <c r="W8440" s="6"/>
    </row>
    <row r="8441" spans="1:23" ht="39" thickBot="1" x14ac:dyDescent="0.3">
      <c r="A8441" s="110" t="s">
        <v>627</v>
      </c>
      <c r="B8441" s="74">
        <v>18</v>
      </c>
      <c r="J8441" s="6">
        <v>28</v>
      </c>
      <c r="K8441" s="6"/>
      <c r="L8441" s="6"/>
      <c r="M8441" s="6"/>
      <c r="N8441" s="6"/>
      <c r="O8441" s="6"/>
      <c r="P8441" s="6"/>
      <c r="Q8441" s="6"/>
      <c r="R8441" s="6"/>
      <c r="S8441" s="6"/>
      <c r="T8441" s="6"/>
      <c r="U8441" s="6"/>
      <c r="V8441" s="6"/>
      <c r="W8441" s="6"/>
    </row>
    <row r="8442" spans="1:23" ht="39" thickBot="1" x14ac:dyDescent="0.3">
      <c r="A8442" s="110" t="s">
        <v>628</v>
      </c>
      <c r="B8442" s="74">
        <v>59.12847</v>
      </c>
      <c r="J8442" s="6">
        <v>29</v>
      </c>
      <c r="K8442" s="6"/>
      <c r="L8442" s="6"/>
      <c r="M8442" s="6"/>
      <c r="N8442" s="6"/>
      <c r="O8442" s="6"/>
      <c r="P8442" s="6"/>
      <c r="Q8442" s="6"/>
      <c r="R8442" s="6"/>
      <c r="S8442" s="6"/>
      <c r="T8442" s="6"/>
      <c r="U8442" s="6"/>
      <c r="V8442" s="6"/>
      <c r="W8442" s="6"/>
    </row>
    <row r="8443" spans="1:23" ht="64.5" thickBot="1" x14ac:dyDescent="0.3">
      <c r="A8443" s="110" t="s">
        <v>629</v>
      </c>
      <c r="B8443" s="74">
        <v>3.9969700000000001</v>
      </c>
      <c r="J8443" s="6">
        <v>30</v>
      </c>
      <c r="K8443" s="6"/>
      <c r="L8443" s="6"/>
      <c r="M8443" s="6"/>
      <c r="N8443" s="6"/>
      <c r="O8443" s="6"/>
      <c r="P8443" s="6"/>
      <c r="Q8443" s="6"/>
      <c r="R8443" s="6"/>
      <c r="S8443" s="6"/>
      <c r="T8443" s="6"/>
      <c r="U8443" s="6"/>
      <c r="V8443" s="6"/>
      <c r="W8443" s="6"/>
    </row>
    <row r="8444" spans="1:23" ht="38.25" x14ac:dyDescent="0.25">
      <c r="A8444" s="109" t="s">
        <v>630</v>
      </c>
      <c r="B8444" s="78">
        <v>10.866</v>
      </c>
      <c r="J8444" s="6">
        <v>31</v>
      </c>
      <c r="K8444" s="6"/>
      <c r="L8444" s="6"/>
      <c r="M8444" s="6"/>
      <c r="N8444" s="6"/>
      <c r="O8444" s="6"/>
      <c r="P8444" s="6"/>
      <c r="Q8444" s="6"/>
      <c r="R8444" s="6"/>
      <c r="S8444" s="6"/>
      <c r="T8444" s="6"/>
      <c r="U8444" s="6"/>
      <c r="V8444" s="6"/>
      <c r="W8444" s="6"/>
    </row>
    <row r="8445" spans="1:23" ht="15.75" thickBot="1" x14ac:dyDescent="0.3">
      <c r="A8445" s="65"/>
      <c r="J8445" s="6">
        <v>32</v>
      </c>
      <c r="K8445" s="6"/>
      <c r="L8445" s="6"/>
      <c r="M8445" s="6"/>
      <c r="N8445" s="6"/>
      <c r="O8445" s="6"/>
      <c r="P8445" s="6"/>
      <c r="Q8445" s="6"/>
      <c r="R8445" s="6"/>
      <c r="S8445" s="6"/>
      <c r="T8445" s="6"/>
      <c r="U8445" s="6"/>
      <c r="V8445" s="6"/>
      <c r="W8445" s="6"/>
    </row>
    <row r="8446" spans="1:23" x14ac:dyDescent="0.25">
      <c r="A8446" s="254" t="s">
        <v>637</v>
      </c>
      <c r="B8446" s="255"/>
      <c r="C8446" s="255"/>
      <c r="D8446" s="255"/>
      <c r="E8446" s="255"/>
      <c r="J8446" s="6">
        <v>33</v>
      </c>
      <c r="K8446" s="6"/>
      <c r="L8446" s="6"/>
      <c r="M8446" s="6"/>
      <c r="N8446" s="6"/>
      <c r="O8446" s="6"/>
      <c r="P8446" s="6"/>
      <c r="Q8446" s="6"/>
      <c r="R8446" s="6"/>
      <c r="S8446" s="6"/>
      <c r="T8446" s="6"/>
      <c r="U8446" s="6"/>
      <c r="V8446" s="6"/>
      <c r="W8446" s="6"/>
    </row>
    <row r="8447" spans="1:23" ht="15.75" thickBot="1" x14ac:dyDescent="0.3">
      <c r="A8447" s="256" t="s">
        <v>638</v>
      </c>
      <c r="B8447" s="257"/>
      <c r="C8447" s="257"/>
      <c r="D8447" s="257"/>
      <c r="E8447" s="257"/>
      <c r="J8447" s="6">
        <v>34</v>
      </c>
      <c r="K8447" s="6"/>
      <c r="L8447" s="6"/>
      <c r="M8447" s="6"/>
      <c r="N8447" s="6"/>
      <c r="O8447" s="6"/>
      <c r="P8447" s="6"/>
      <c r="Q8447" s="6"/>
      <c r="R8447" s="6"/>
      <c r="S8447" s="6"/>
      <c r="T8447" s="6"/>
      <c r="U8447" s="6"/>
      <c r="V8447" s="6"/>
      <c r="W8447" s="6"/>
    </row>
    <row r="8448" spans="1:23" ht="16.5" thickBot="1" x14ac:dyDescent="0.3">
      <c r="A8448" s="260" t="s">
        <v>634</v>
      </c>
      <c r="B8448" s="261"/>
      <c r="C8448" s="83" t="s">
        <v>635</v>
      </c>
      <c r="D8448" s="83" t="s">
        <v>566</v>
      </c>
      <c r="E8448" s="85" t="s">
        <v>593</v>
      </c>
      <c r="J8448" s="6"/>
      <c r="K8448" s="121" t="s">
        <v>1123</v>
      </c>
      <c r="L8448" s="121" t="s">
        <v>1124</v>
      </c>
      <c r="M8448" s="121" t="str">
        <f>A8435</f>
        <v>Prueba del rango estudentizado de Tukey (HSD) para NFSCM6</v>
      </c>
      <c r="N8448" s="136"/>
      <c r="O8448" s="1"/>
      <c r="S8448" s="122" t="str">
        <f>K8448</f>
        <v>Factor</v>
      </c>
      <c r="T8448" s="122" t="str">
        <f>L8448</f>
        <v>Nivel</v>
      </c>
      <c r="U8448" s="114"/>
      <c r="V8448" s="123" t="str">
        <f>M8448</f>
        <v>Prueba del rango estudentizado de Tukey (HSD) para NFSCM6</v>
      </c>
      <c r="W8448" s="6"/>
    </row>
    <row r="8449" spans="1:23" ht="16.5" thickBot="1" x14ac:dyDescent="0.3">
      <c r="A8449" s="99"/>
      <c r="B8449" s="67" t="s">
        <v>592</v>
      </c>
      <c r="C8449" s="68">
        <v>22</v>
      </c>
      <c r="D8449" s="68">
        <v>8</v>
      </c>
      <c r="E8449" s="86" t="s">
        <v>8</v>
      </c>
      <c r="J8449" s="6"/>
      <c r="K8449" s="223" t="s">
        <v>1128</v>
      </c>
      <c r="L8449" s="124" t="str">
        <f>E8449</f>
        <v>Toro</v>
      </c>
      <c r="M8449" s="125">
        <f>C8449</f>
        <v>22</v>
      </c>
      <c r="N8449" s="125">
        <f>A8449</f>
        <v>0</v>
      </c>
      <c r="O8449" s="125" t="str">
        <f>B8449</f>
        <v>A</v>
      </c>
      <c r="S8449" s="225" t="str">
        <f>K8449</f>
        <v>Genotipo (B)</v>
      </c>
      <c r="T8449" s="133" t="str">
        <f>L8449</f>
        <v>Toro</v>
      </c>
      <c r="U8449" s="134">
        <f t="shared" ref="U8449:U8452" si="329">M8449</f>
        <v>22</v>
      </c>
      <c r="V8449" s="133">
        <f t="shared" ref="V8449:V8452" si="330">N8449</f>
        <v>0</v>
      </c>
      <c r="W8449" s="133" t="str">
        <f t="shared" ref="W8449:W8452" si="331">O8449</f>
        <v>A</v>
      </c>
    </row>
    <row r="8450" spans="1:23" ht="16.5" thickBot="1" x14ac:dyDescent="0.3">
      <c r="A8450" s="99"/>
      <c r="B8450" s="67" t="s">
        <v>592</v>
      </c>
      <c r="C8450" s="68"/>
      <c r="D8450" s="68"/>
      <c r="E8450" s="86"/>
      <c r="J8450" s="6"/>
      <c r="K8450" s="224"/>
      <c r="L8450" s="124" t="str">
        <f>E8451</f>
        <v>Pony</v>
      </c>
      <c r="M8450" s="125">
        <f>C8451</f>
        <v>13.25</v>
      </c>
      <c r="N8450" s="125" t="str">
        <f>A8451</f>
        <v>B</v>
      </c>
      <c r="O8450" s="125" t="str">
        <f>B8451</f>
        <v>A</v>
      </c>
      <c r="S8450" s="226"/>
      <c r="T8450" s="133" t="str">
        <f t="shared" ref="T8450:T8452" si="332">L8450</f>
        <v>Pony</v>
      </c>
      <c r="U8450" s="134">
        <f t="shared" si="329"/>
        <v>13.25</v>
      </c>
      <c r="V8450" s="133" t="str">
        <f t="shared" si="330"/>
        <v>B</v>
      </c>
      <c r="W8450" s="133" t="str">
        <f t="shared" si="331"/>
        <v>A</v>
      </c>
    </row>
    <row r="8451" spans="1:23" ht="16.5" thickBot="1" x14ac:dyDescent="0.3">
      <c r="A8451" s="99" t="s">
        <v>593</v>
      </c>
      <c r="B8451" s="67" t="s">
        <v>592</v>
      </c>
      <c r="C8451" s="68">
        <v>13.25</v>
      </c>
      <c r="D8451" s="68">
        <v>8</v>
      </c>
      <c r="E8451" s="86" t="s">
        <v>11</v>
      </c>
      <c r="J8451" s="6"/>
      <c r="K8451" s="224"/>
      <c r="L8451" s="4" t="str">
        <f>E8453</f>
        <v>Palomo</v>
      </c>
      <c r="M8451" s="4">
        <f>C8453</f>
        <v>9.75</v>
      </c>
      <c r="N8451" s="4" t="str">
        <f>A8453</f>
        <v>B</v>
      </c>
      <c r="O8451" s="4">
        <f>B8453</f>
        <v>0</v>
      </c>
      <c r="P8451" s="6"/>
      <c r="Q8451" s="6"/>
      <c r="R8451" s="6"/>
      <c r="S8451" s="226"/>
      <c r="T8451" s="133" t="str">
        <f t="shared" si="332"/>
        <v>Palomo</v>
      </c>
      <c r="U8451" s="134">
        <f t="shared" si="329"/>
        <v>9.75</v>
      </c>
      <c r="V8451" s="133" t="str">
        <f t="shared" si="330"/>
        <v>B</v>
      </c>
      <c r="W8451" s="133">
        <f t="shared" si="331"/>
        <v>0</v>
      </c>
    </row>
    <row r="8452" spans="1:23" ht="16.5" thickBot="1" x14ac:dyDescent="0.3">
      <c r="A8452" s="99" t="s">
        <v>593</v>
      </c>
      <c r="B8452" s="67"/>
      <c r="C8452" s="68"/>
      <c r="D8452" s="68"/>
      <c r="E8452" s="86"/>
      <c r="J8452" s="6"/>
      <c r="K8452" s="224"/>
      <c r="L8452" s="4" t="str">
        <f>E8455</f>
        <v>Perseo</v>
      </c>
      <c r="M8452" s="4">
        <f>C8455</f>
        <v>6.875</v>
      </c>
      <c r="N8452" s="4" t="str">
        <f>A8455</f>
        <v>B</v>
      </c>
      <c r="O8452" s="4">
        <f>B8455</f>
        <v>0</v>
      </c>
      <c r="P8452" s="6"/>
      <c r="Q8452" s="6"/>
      <c r="R8452" s="6"/>
      <c r="S8452" s="227"/>
      <c r="T8452" s="129" t="str">
        <f t="shared" si="332"/>
        <v>Perseo</v>
      </c>
      <c r="U8452" s="135">
        <f t="shared" si="329"/>
        <v>6.875</v>
      </c>
      <c r="V8452" s="129" t="str">
        <f t="shared" si="330"/>
        <v>B</v>
      </c>
      <c r="W8452" s="129">
        <f t="shared" si="331"/>
        <v>0</v>
      </c>
    </row>
    <row r="8453" spans="1:23" ht="15.75" thickBot="1" x14ac:dyDescent="0.3">
      <c r="A8453" s="99" t="s">
        <v>593</v>
      </c>
      <c r="B8453" s="67"/>
      <c r="C8453" s="68">
        <v>9.75</v>
      </c>
      <c r="D8453" s="68">
        <v>8</v>
      </c>
      <c r="E8453" s="86" t="s">
        <v>7</v>
      </c>
      <c r="J8453" s="6">
        <v>1</v>
      </c>
      <c r="K8453" s="6"/>
      <c r="L8453" s="6"/>
      <c r="M8453" s="6"/>
      <c r="N8453" s="6"/>
      <c r="O8453" s="6"/>
      <c r="P8453" s="6"/>
      <c r="Q8453" s="6"/>
      <c r="R8453" s="6"/>
      <c r="S8453" s="6"/>
      <c r="T8453" s="6"/>
      <c r="U8453" s="6"/>
      <c r="V8453" s="6"/>
      <c r="W8453" s="6"/>
    </row>
    <row r="8454" spans="1:23" ht="15.75" thickBot="1" x14ac:dyDescent="0.3">
      <c r="A8454" s="99" t="s">
        <v>593</v>
      </c>
      <c r="B8454" s="67"/>
      <c r="C8454" s="68"/>
      <c r="D8454" s="68"/>
      <c r="E8454" s="86"/>
      <c r="J8454" s="6">
        <v>2</v>
      </c>
      <c r="K8454" s="6"/>
      <c r="L8454" s="6"/>
      <c r="M8454" s="6"/>
      <c r="N8454" s="6"/>
      <c r="O8454" s="6"/>
      <c r="P8454" s="6"/>
      <c r="Q8454" s="6"/>
      <c r="R8454" s="6"/>
      <c r="S8454" s="6"/>
      <c r="T8454" s="6"/>
      <c r="U8454" s="6"/>
      <c r="V8454" s="6"/>
      <c r="W8454" s="6"/>
    </row>
    <row r="8455" spans="1:23" x14ac:dyDescent="0.25">
      <c r="A8455" s="100" t="s">
        <v>593</v>
      </c>
      <c r="B8455" s="76"/>
      <c r="C8455" s="77">
        <v>6.875</v>
      </c>
      <c r="D8455" s="77">
        <v>8</v>
      </c>
      <c r="E8455" s="87" t="s">
        <v>46</v>
      </c>
      <c r="J8455" s="6">
        <v>3</v>
      </c>
      <c r="K8455" s="6"/>
      <c r="L8455" s="6"/>
      <c r="M8455" s="6"/>
      <c r="N8455" s="6"/>
      <c r="O8455" s="6"/>
      <c r="P8455" s="6"/>
      <c r="Q8455" s="6"/>
      <c r="R8455" s="6"/>
      <c r="S8455" s="6"/>
      <c r="T8455" s="6"/>
      <c r="U8455" s="6"/>
      <c r="V8455" s="6"/>
      <c r="W8455" s="6"/>
    </row>
    <row r="8456" spans="1:23" x14ac:dyDescent="0.25">
      <c r="A8456" s="79"/>
      <c r="J8456" s="6">
        <v>4</v>
      </c>
      <c r="K8456" s="6"/>
      <c r="L8456" s="6"/>
      <c r="M8456" s="6"/>
      <c r="N8456" s="6"/>
      <c r="O8456" s="6"/>
      <c r="P8456" s="6"/>
      <c r="Q8456" s="6"/>
      <c r="R8456" s="6"/>
      <c r="S8456" s="6"/>
      <c r="T8456" s="6"/>
      <c r="U8456" s="6"/>
      <c r="V8456" s="6"/>
      <c r="W8456" s="6"/>
    </row>
    <row r="8457" spans="1:23" x14ac:dyDescent="0.25">
      <c r="A8457" s="79"/>
      <c r="J8457" s="6">
        <v>5</v>
      </c>
      <c r="K8457" s="6"/>
      <c r="L8457" s="6"/>
      <c r="M8457" s="6"/>
      <c r="N8457" s="6"/>
      <c r="O8457" s="6"/>
      <c r="P8457" s="6"/>
      <c r="Q8457" s="6"/>
      <c r="R8457" s="6"/>
      <c r="S8457" s="6"/>
      <c r="T8457" s="6"/>
      <c r="U8457" s="6"/>
      <c r="V8457" s="6"/>
      <c r="W8457" s="6"/>
    </row>
    <row r="8458" spans="1:23" x14ac:dyDescent="0.25">
      <c r="J8458" s="6">
        <v>6</v>
      </c>
      <c r="K8458" s="6"/>
      <c r="L8458" s="6"/>
      <c r="M8458" s="6"/>
      <c r="N8458" s="6"/>
      <c r="O8458" s="6"/>
      <c r="P8458" s="6"/>
      <c r="Q8458" s="6"/>
      <c r="R8458" s="6"/>
      <c r="S8458" s="6"/>
      <c r="T8458" s="6"/>
      <c r="U8458" s="6"/>
      <c r="V8458" s="6"/>
      <c r="W8458" s="6"/>
    </row>
    <row r="8459" spans="1:23" x14ac:dyDescent="0.25">
      <c r="A8459" s="80"/>
      <c r="J8459" s="6">
        <v>7</v>
      </c>
      <c r="K8459" s="6"/>
      <c r="L8459" s="6"/>
      <c r="M8459" s="6"/>
      <c r="N8459" s="6"/>
      <c r="O8459" s="6"/>
      <c r="P8459" s="6"/>
      <c r="Q8459" s="6"/>
      <c r="R8459" s="6"/>
      <c r="S8459" s="6"/>
      <c r="T8459" s="6"/>
      <c r="U8459" s="6"/>
      <c r="V8459" s="6"/>
      <c r="W8459" s="6"/>
    </row>
    <row r="8460" spans="1:23" ht="31.5" x14ac:dyDescent="0.25">
      <c r="A8460" s="64" t="s">
        <v>590</v>
      </c>
      <c r="J8460" s="6">
        <v>8</v>
      </c>
      <c r="K8460" s="6"/>
      <c r="L8460" s="6"/>
      <c r="M8460" s="6"/>
      <c r="N8460" s="6"/>
      <c r="O8460" s="6"/>
      <c r="P8460" s="6"/>
      <c r="Q8460" s="6"/>
      <c r="R8460" s="6"/>
      <c r="S8460" s="6"/>
      <c r="T8460" s="6"/>
      <c r="U8460" s="6"/>
      <c r="V8460" s="6"/>
      <c r="W8460" s="6"/>
    </row>
    <row r="8461" spans="1:23" x14ac:dyDescent="0.25">
      <c r="A8461" s="79"/>
      <c r="J8461" s="6">
        <v>9</v>
      </c>
      <c r="K8461" s="6"/>
      <c r="L8461" s="6"/>
      <c r="M8461" s="6"/>
      <c r="N8461" s="6"/>
      <c r="O8461" s="6"/>
      <c r="P8461" s="6"/>
      <c r="Q8461" s="6"/>
      <c r="R8461" s="6"/>
      <c r="S8461" s="6"/>
      <c r="T8461" s="6"/>
      <c r="U8461" s="6"/>
      <c r="V8461" s="6"/>
      <c r="W8461" s="6"/>
    </row>
    <row r="8462" spans="1:23" ht="25.5" x14ac:dyDescent="0.25">
      <c r="A8462" s="81" t="s">
        <v>595</v>
      </c>
      <c r="J8462" s="6">
        <v>10</v>
      </c>
      <c r="K8462" s="6"/>
      <c r="L8462" s="6"/>
      <c r="M8462" s="6"/>
      <c r="N8462" s="6"/>
      <c r="O8462" s="6"/>
      <c r="P8462" s="6"/>
      <c r="Q8462" s="6"/>
      <c r="R8462" s="6"/>
      <c r="S8462" s="6"/>
      <c r="T8462" s="6"/>
      <c r="U8462" s="6"/>
      <c r="V8462" s="6"/>
      <c r="W8462" s="6"/>
    </row>
    <row r="8463" spans="1:23" x14ac:dyDescent="0.25">
      <c r="A8463" s="81"/>
      <c r="J8463" s="6">
        <v>11</v>
      </c>
      <c r="K8463" s="6"/>
      <c r="L8463" s="6"/>
      <c r="M8463" s="6"/>
      <c r="N8463" s="6"/>
      <c r="O8463" s="6"/>
      <c r="P8463" s="6"/>
      <c r="Q8463" s="6"/>
      <c r="R8463" s="6"/>
      <c r="S8463" s="6"/>
      <c r="T8463" s="6"/>
      <c r="U8463" s="6"/>
      <c r="V8463" s="6"/>
      <c r="W8463" s="6"/>
    </row>
    <row r="8464" spans="1:23" x14ac:dyDescent="0.25">
      <c r="A8464" s="65"/>
      <c r="J8464" s="6">
        <v>12</v>
      </c>
      <c r="K8464" s="6"/>
      <c r="L8464" s="6"/>
      <c r="M8464" s="6"/>
      <c r="N8464" s="6"/>
      <c r="O8464" s="6"/>
      <c r="P8464" s="6"/>
      <c r="Q8464" s="6"/>
      <c r="R8464" s="6"/>
      <c r="S8464" s="6"/>
      <c r="T8464" s="6"/>
      <c r="U8464" s="6"/>
      <c r="V8464" s="6"/>
      <c r="W8464" s="6"/>
    </row>
    <row r="8465" spans="1:23" x14ac:dyDescent="0.25">
      <c r="A8465" s="65"/>
      <c r="J8465" s="6">
        <v>13</v>
      </c>
      <c r="K8465" s="6"/>
      <c r="L8465" s="6"/>
      <c r="M8465" s="6"/>
      <c r="N8465" s="6"/>
      <c r="O8465" s="6"/>
      <c r="P8465" s="6"/>
      <c r="Q8465" s="6"/>
      <c r="R8465" s="6"/>
      <c r="S8465" s="6"/>
      <c r="T8465" s="6"/>
      <c r="U8465" s="6"/>
      <c r="V8465" s="6"/>
      <c r="W8465" s="6"/>
    </row>
    <row r="8466" spans="1:23" x14ac:dyDescent="0.25">
      <c r="A8466" s="79"/>
      <c r="J8466" s="6">
        <v>14</v>
      </c>
      <c r="K8466" s="6"/>
      <c r="L8466" s="6"/>
      <c r="M8466" s="6"/>
      <c r="N8466" s="6"/>
      <c r="O8466" s="6"/>
      <c r="P8466" s="6"/>
      <c r="Q8466" s="6"/>
      <c r="R8466" s="6"/>
      <c r="S8466" s="6"/>
      <c r="T8466" s="6"/>
      <c r="U8466" s="6"/>
      <c r="V8466" s="6"/>
      <c r="W8466" s="6"/>
    </row>
    <row r="8467" spans="1:23" x14ac:dyDescent="0.25">
      <c r="A8467" s="79"/>
      <c r="J8467" s="6">
        <v>15</v>
      </c>
      <c r="K8467" s="6"/>
      <c r="L8467" s="6"/>
      <c r="M8467" s="6"/>
      <c r="N8467" s="6"/>
      <c r="O8467" s="6"/>
      <c r="P8467" s="6"/>
      <c r="Q8467" s="6"/>
      <c r="R8467" s="6"/>
      <c r="S8467" s="6"/>
      <c r="T8467" s="6"/>
      <c r="U8467" s="6"/>
      <c r="V8467" s="6"/>
      <c r="W8467" s="6"/>
    </row>
    <row r="8468" spans="1:23" x14ac:dyDescent="0.25">
      <c r="J8468" s="6">
        <v>16</v>
      </c>
      <c r="K8468" s="6"/>
      <c r="L8468" s="6"/>
      <c r="M8468" s="6"/>
      <c r="N8468" s="6"/>
      <c r="O8468" s="6"/>
      <c r="P8468" s="6"/>
      <c r="Q8468" s="6"/>
      <c r="R8468" s="6"/>
      <c r="S8468" s="6"/>
      <c r="T8468" s="6"/>
      <c r="U8468" s="6"/>
      <c r="V8468" s="6"/>
      <c r="W8468" s="6"/>
    </row>
    <row r="8469" spans="1:23" x14ac:dyDescent="0.25">
      <c r="A8469" s="80"/>
      <c r="J8469" s="6">
        <v>17</v>
      </c>
      <c r="K8469" s="6"/>
      <c r="L8469" s="6"/>
      <c r="M8469" s="6"/>
      <c r="N8469" s="6"/>
      <c r="O8469" s="6"/>
      <c r="P8469" s="6"/>
      <c r="Q8469" s="6"/>
      <c r="R8469" s="6"/>
      <c r="S8469" s="6"/>
      <c r="T8469" s="6"/>
      <c r="U8469" s="6"/>
      <c r="V8469" s="6"/>
      <c r="W8469" s="6"/>
    </row>
    <row r="8470" spans="1:23" ht="31.5" x14ac:dyDescent="0.25">
      <c r="A8470" s="64" t="s">
        <v>590</v>
      </c>
      <c r="J8470" s="6">
        <v>18</v>
      </c>
      <c r="K8470" s="6"/>
      <c r="L8470" s="6"/>
      <c r="M8470" s="6"/>
      <c r="N8470" s="6"/>
      <c r="O8470" s="6"/>
      <c r="P8470" s="6"/>
      <c r="Q8470" s="6"/>
      <c r="R8470" s="6"/>
      <c r="S8470" s="6"/>
      <c r="T8470" s="6"/>
      <c r="U8470" s="6"/>
      <c r="V8470" s="6"/>
      <c r="W8470" s="6"/>
    </row>
    <row r="8471" spans="1:23" x14ac:dyDescent="0.25">
      <c r="A8471" s="79"/>
      <c r="J8471" s="6">
        <v>19</v>
      </c>
      <c r="K8471" s="6"/>
      <c r="L8471" s="6"/>
      <c r="M8471" s="6"/>
      <c r="N8471" s="6"/>
      <c r="O8471" s="6"/>
      <c r="P8471" s="6"/>
      <c r="Q8471" s="6"/>
      <c r="R8471" s="6"/>
      <c r="S8471" s="6"/>
      <c r="T8471" s="6"/>
      <c r="U8471" s="6"/>
      <c r="V8471" s="6"/>
      <c r="W8471" s="6"/>
    </row>
    <row r="8472" spans="1:23" ht="25.5" x14ac:dyDescent="0.25">
      <c r="A8472" s="81" t="s">
        <v>595</v>
      </c>
      <c r="J8472" s="6">
        <v>20</v>
      </c>
      <c r="K8472" s="6"/>
      <c r="L8472" s="6"/>
      <c r="M8472" s="6"/>
      <c r="N8472" s="6"/>
      <c r="O8472" s="6"/>
      <c r="P8472" s="6"/>
      <c r="Q8472" s="6"/>
      <c r="R8472" s="6"/>
      <c r="S8472" s="6"/>
      <c r="T8472" s="6"/>
      <c r="U8472" s="6"/>
      <c r="V8472" s="6"/>
      <c r="W8472" s="6"/>
    </row>
    <row r="8473" spans="1:23" x14ac:dyDescent="0.25">
      <c r="A8473" s="81"/>
      <c r="J8473" s="6">
        <v>21</v>
      </c>
      <c r="K8473" s="6"/>
      <c r="L8473" s="6"/>
      <c r="M8473" s="6"/>
      <c r="N8473" s="6"/>
      <c r="O8473" s="6"/>
      <c r="P8473" s="6"/>
      <c r="Q8473" s="6"/>
      <c r="R8473" s="6"/>
      <c r="S8473" s="6"/>
      <c r="T8473" s="6"/>
      <c r="U8473" s="6"/>
      <c r="V8473" s="6"/>
      <c r="W8473" s="6"/>
    </row>
    <row r="8474" spans="1:23" ht="89.25" x14ac:dyDescent="0.25">
      <c r="A8474" s="81" t="s">
        <v>911</v>
      </c>
      <c r="J8474" s="6">
        <v>22</v>
      </c>
      <c r="K8474" s="6"/>
      <c r="L8474" s="6"/>
      <c r="M8474" s="6"/>
      <c r="N8474" s="6"/>
      <c r="O8474" s="6"/>
      <c r="P8474" s="6"/>
      <c r="Q8474" s="6"/>
      <c r="R8474" s="6"/>
      <c r="S8474" s="6"/>
      <c r="T8474" s="6"/>
      <c r="U8474" s="6"/>
      <c r="V8474" s="6"/>
      <c r="W8474" s="6"/>
    </row>
    <row r="8475" spans="1:23" x14ac:dyDescent="0.25">
      <c r="A8475" s="65"/>
      <c r="J8475" s="6">
        <v>23</v>
      </c>
      <c r="K8475" s="6"/>
      <c r="L8475" s="6"/>
      <c r="M8475" s="6"/>
      <c r="N8475" s="6"/>
      <c r="O8475" s="6"/>
      <c r="P8475" s="6"/>
      <c r="Q8475" s="6"/>
      <c r="R8475" s="6"/>
      <c r="S8475" s="6"/>
      <c r="T8475" s="6"/>
      <c r="U8475" s="6"/>
      <c r="V8475" s="6"/>
      <c r="W8475" s="6"/>
    </row>
    <row r="8476" spans="1:23" x14ac:dyDescent="0.25">
      <c r="A8476" s="65"/>
      <c r="J8476" s="6">
        <v>24</v>
      </c>
      <c r="K8476" s="6"/>
      <c r="L8476" s="6"/>
      <c r="M8476" s="6"/>
      <c r="N8476" s="6"/>
      <c r="O8476" s="6"/>
      <c r="P8476" s="6"/>
      <c r="Q8476" s="6"/>
      <c r="R8476" s="6"/>
      <c r="S8476" s="6"/>
      <c r="T8476" s="6"/>
      <c r="U8476" s="6"/>
      <c r="V8476" s="6"/>
      <c r="W8476" s="6"/>
    </row>
    <row r="8477" spans="1:23" ht="140.25" x14ac:dyDescent="0.25">
      <c r="A8477" s="96" t="s">
        <v>624</v>
      </c>
      <c r="B8477" s="97" t="s">
        <v>625</v>
      </c>
      <c r="J8477" s="6">
        <v>25</v>
      </c>
      <c r="K8477" s="6"/>
      <c r="L8477" s="6"/>
      <c r="M8477" s="6"/>
      <c r="N8477" s="6"/>
      <c r="O8477" s="6"/>
      <c r="P8477" s="6"/>
      <c r="Q8477" s="6"/>
      <c r="R8477" s="6"/>
      <c r="S8477" s="6"/>
      <c r="T8477" s="6"/>
      <c r="U8477" s="6"/>
      <c r="V8477" s="6"/>
      <c r="W8477" s="6"/>
    </row>
    <row r="8478" spans="1:23" ht="15.75" thickBot="1" x14ac:dyDescent="0.3">
      <c r="A8478" s="65"/>
      <c r="J8478" s="6">
        <v>26</v>
      </c>
      <c r="K8478" s="6"/>
      <c r="L8478" s="6"/>
      <c r="M8478" s="6"/>
      <c r="N8478" s="6"/>
      <c r="O8478" s="6"/>
      <c r="P8478" s="6"/>
      <c r="Q8478" s="6"/>
      <c r="R8478" s="6"/>
      <c r="S8478" s="6"/>
      <c r="T8478" s="6"/>
      <c r="U8478" s="6"/>
      <c r="V8478" s="6"/>
      <c r="W8478" s="6"/>
    </row>
    <row r="8479" spans="1:23" ht="15.75" thickBot="1" x14ac:dyDescent="0.3">
      <c r="A8479" s="88" t="s">
        <v>626</v>
      </c>
      <c r="B8479" s="89">
        <v>0.05</v>
      </c>
      <c r="J8479" s="6">
        <v>27</v>
      </c>
      <c r="K8479" s="6"/>
      <c r="L8479" s="6"/>
      <c r="M8479" s="6"/>
      <c r="N8479" s="6"/>
      <c r="O8479" s="6"/>
      <c r="P8479" s="6"/>
      <c r="Q8479" s="6"/>
      <c r="R8479" s="6"/>
      <c r="S8479" s="6"/>
      <c r="T8479" s="6"/>
      <c r="U8479" s="6"/>
      <c r="V8479" s="6"/>
      <c r="W8479" s="6"/>
    </row>
    <row r="8480" spans="1:23" ht="39" thickBot="1" x14ac:dyDescent="0.3">
      <c r="A8480" s="110" t="s">
        <v>627</v>
      </c>
      <c r="B8480" s="74">
        <v>18</v>
      </c>
      <c r="J8480" s="6">
        <v>28</v>
      </c>
      <c r="K8480" s="6"/>
      <c r="L8480" s="6"/>
      <c r="M8480" s="6"/>
      <c r="N8480" s="6"/>
      <c r="O8480" s="6"/>
      <c r="P8480" s="6"/>
      <c r="Q8480" s="6"/>
      <c r="R8480" s="6"/>
      <c r="S8480" s="6"/>
      <c r="T8480" s="6"/>
      <c r="U8480" s="6"/>
      <c r="V8480" s="6"/>
      <c r="W8480" s="6"/>
    </row>
    <row r="8481" spans="1:56" ht="39" thickBot="1" x14ac:dyDescent="0.3">
      <c r="A8481" s="110" t="s">
        <v>628</v>
      </c>
      <c r="B8481" s="74">
        <v>0</v>
      </c>
      <c r="J8481" s="6">
        <v>29</v>
      </c>
      <c r="K8481" s="6"/>
      <c r="L8481" s="6"/>
      <c r="M8481" s="6"/>
      <c r="N8481" s="6"/>
      <c r="O8481" s="6"/>
      <c r="P8481" s="6"/>
      <c r="Q8481" s="6"/>
      <c r="R8481" s="6"/>
      <c r="S8481" s="6"/>
      <c r="T8481" s="6"/>
      <c r="U8481" s="6"/>
      <c r="V8481" s="6"/>
      <c r="W8481" s="6"/>
    </row>
    <row r="8482" spans="1:56" ht="64.5" thickBot="1" x14ac:dyDescent="0.3">
      <c r="A8482" s="110" t="s">
        <v>629</v>
      </c>
      <c r="B8482" s="74">
        <v>3.9969700000000001</v>
      </c>
      <c r="J8482" s="6">
        <v>30</v>
      </c>
      <c r="K8482" s="6"/>
      <c r="L8482" s="6"/>
      <c r="M8482" s="6"/>
      <c r="N8482" s="6"/>
      <c r="O8482" s="6"/>
      <c r="P8482" s="6"/>
      <c r="Q8482" s="6"/>
      <c r="R8482" s="6"/>
      <c r="S8482" s="6"/>
      <c r="T8482" s="6"/>
      <c r="U8482" s="6"/>
      <c r="V8482" s="6"/>
      <c r="W8482" s="6"/>
    </row>
    <row r="8483" spans="1:56" ht="38.25" x14ac:dyDescent="0.25">
      <c r="A8483" s="109" t="s">
        <v>630</v>
      </c>
      <c r="B8483" s="78">
        <v>0</v>
      </c>
      <c r="J8483" s="6">
        <v>31</v>
      </c>
      <c r="K8483" s="6"/>
      <c r="L8483" s="6"/>
      <c r="M8483" s="6"/>
      <c r="N8483" s="6"/>
      <c r="O8483" s="6"/>
      <c r="P8483" s="6"/>
      <c r="Q8483" s="6"/>
      <c r="R8483" s="6"/>
      <c r="S8483" s="6"/>
      <c r="T8483" s="6"/>
      <c r="U8483" s="6"/>
      <c r="V8483" s="6"/>
      <c r="W8483" s="6"/>
    </row>
    <row r="8484" spans="1:56" ht="15.75" thickBot="1" x14ac:dyDescent="0.3">
      <c r="A8484" s="65"/>
      <c r="J8484" s="6">
        <v>32</v>
      </c>
      <c r="K8484" s="6"/>
      <c r="L8484" s="6"/>
      <c r="M8484" s="6"/>
      <c r="N8484" s="6"/>
      <c r="O8484" s="6"/>
      <c r="P8484" s="6"/>
      <c r="Q8484" s="6"/>
      <c r="R8484" s="6"/>
      <c r="S8484" s="6"/>
      <c r="T8484" s="6"/>
      <c r="U8484" s="6"/>
      <c r="V8484" s="6"/>
      <c r="W8484" s="6"/>
      <c r="X8484" s="160"/>
      <c r="Y8484" s="160"/>
      <c r="Z8484" s="160"/>
      <c r="AA8484" s="160"/>
      <c r="AB8484" s="160"/>
      <c r="AC8484" s="160"/>
      <c r="AD8484" s="160"/>
      <c r="AE8484" s="160"/>
      <c r="AF8484" s="160"/>
      <c r="AG8484" s="160"/>
      <c r="AH8484" s="160"/>
      <c r="AI8484" s="160"/>
      <c r="AJ8484" s="160"/>
      <c r="AK8484" s="160"/>
      <c r="AL8484" s="160"/>
      <c r="AM8484" s="160"/>
      <c r="AN8484" s="160"/>
      <c r="AO8484" s="160"/>
      <c r="AP8484" s="160"/>
      <c r="AQ8484" s="160"/>
      <c r="AR8484" s="160"/>
      <c r="AS8484" s="160"/>
      <c r="AT8484" s="160"/>
      <c r="AU8484" s="160"/>
      <c r="AV8484" s="160"/>
      <c r="AW8484" s="160"/>
      <c r="AX8484" s="160"/>
      <c r="AY8484" s="160"/>
      <c r="AZ8484" s="160"/>
      <c r="BA8484" s="160"/>
      <c r="BB8484" s="160"/>
      <c r="BC8484" s="160"/>
      <c r="BD8484" s="160"/>
    </row>
    <row r="8485" spans="1:56" x14ac:dyDescent="0.25">
      <c r="A8485" s="254" t="s">
        <v>637</v>
      </c>
      <c r="B8485" s="255"/>
      <c r="C8485" s="255"/>
      <c r="D8485" s="255"/>
      <c r="J8485" s="6">
        <v>33</v>
      </c>
      <c r="K8485" s="6"/>
      <c r="L8485" s="6"/>
      <c r="M8485" s="6"/>
      <c r="N8485" s="6"/>
      <c r="O8485" s="6"/>
      <c r="P8485" s="6"/>
      <c r="Q8485" s="6"/>
      <c r="R8485" s="6"/>
      <c r="S8485" s="6"/>
      <c r="T8485" s="6"/>
      <c r="U8485" s="6"/>
      <c r="V8485" s="6"/>
      <c r="W8485" s="6"/>
      <c r="X8485" s="160"/>
      <c r="Y8485" s="160"/>
      <c r="Z8485" s="160"/>
      <c r="AA8485" s="160"/>
      <c r="AB8485" s="160"/>
      <c r="AC8485" s="160"/>
      <c r="AD8485" s="160"/>
      <c r="AE8485" s="160"/>
      <c r="AF8485" s="160"/>
      <c r="AG8485" s="160"/>
      <c r="AH8485" s="160"/>
      <c r="AI8485" s="160"/>
      <c r="AJ8485" s="160"/>
      <c r="AK8485" s="160"/>
      <c r="AL8485" s="160"/>
      <c r="AM8485" s="160"/>
      <c r="AN8485" s="160"/>
      <c r="AO8485" s="160"/>
      <c r="AP8485" s="160"/>
      <c r="AQ8485" s="160"/>
      <c r="AR8485" s="160"/>
      <c r="AS8485" s="160"/>
      <c r="AT8485" s="160"/>
      <c r="AU8485" s="160"/>
      <c r="AV8485" s="160"/>
      <c r="AW8485" s="160"/>
      <c r="AX8485" s="160"/>
      <c r="AY8485" s="160"/>
      <c r="AZ8485" s="160"/>
      <c r="BA8485" s="160"/>
      <c r="BB8485" s="160"/>
      <c r="BC8485" s="160"/>
      <c r="BD8485" s="160"/>
    </row>
    <row r="8486" spans="1:56" ht="15.75" thickBot="1" x14ac:dyDescent="0.3">
      <c r="A8486" s="256" t="s">
        <v>638</v>
      </c>
      <c r="B8486" s="257"/>
      <c r="C8486" s="257"/>
      <c r="D8486" s="257"/>
      <c r="J8486" s="6">
        <v>34</v>
      </c>
      <c r="K8486" s="6"/>
      <c r="L8486" s="6"/>
      <c r="M8486" s="6"/>
      <c r="N8486" s="6"/>
      <c r="O8486" s="6"/>
      <c r="P8486" s="6"/>
      <c r="Q8486" s="6"/>
      <c r="R8486" s="6"/>
      <c r="S8486" s="6"/>
      <c r="T8486" s="6"/>
      <c r="U8486" s="6"/>
      <c r="V8486" s="6"/>
      <c r="W8486" s="6"/>
      <c r="X8486" s="160"/>
      <c r="Y8486" s="160"/>
      <c r="Z8486" s="160"/>
      <c r="AA8486" s="160"/>
      <c r="AB8486" s="160"/>
      <c r="AC8486" s="160"/>
      <c r="AD8486" s="160"/>
      <c r="AE8486" s="160"/>
      <c r="AF8486" s="160"/>
      <c r="AG8486" s="160"/>
      <c r="AH8486" s="160"/>
      <c r="AI8486" s="160"/>
      <c r="AJ8486" s="160"/>
      <c r="AK8486" s="160"/>
      <c r="AL8486" s="160"/>
      <c r="AM8486" s="160"/>
      <c r="AN8486" s="160"/>
      <c r="AO8486" s="160"/>
      <c r="AP8486" s="160"/>
      <c r="AQ8486" s="160"/>
      <c r="AR8486" s="160"/>
      <c r="AS8486" s="160"/>
      <c r="AT8486" s="160"/>
      <c r="AU8486" s="160"/>
      <c r="AV8486" s="160"/>
      <c r="AW8486" s="160"/>
      <c r="AX8486" s="160"/>
      <c r="AY8486" s="160"/>
      <c r="AZ8486" s="160"/>
      <c r="BA8486" s="160"/>
      <c r="BB8486" s="160"/>
      <c r="BC8486" s="160"/>
      <c r="BD8486" s="160"/>
    </row>
    <row r="8487" spans="1:56" ht="27" thickBot="1" x14ac:dyDescent="0.3">
      <c r="A8487" s="98" t="s">
        <v>634</v>
      </c>
      <c r="B8487" s="83" t="s">
        <v>635</v>
      </c>
      <c r="C8487" s="83" t="s">
        <v>566</v>
      </c>
      <c r="D8487" s="85" t="s">
        <v>593</v>
      </c>
      <c r="J8487" s="6"/>
      <c r="K8487" s="121" t="s">
        <v>1123</v>
      </c>
      <c r="L8487" s="121" t="s">
        <v>1124</v>
      </c>
      <c r="M8487" s="121" t="str">
        <f>A8474</f>
        <v>Prueba del rango estudentizado de Tukey (HSD) para NFTCM1</v>
      </c>
      <c r="N8487" s="136"/>
      <c r="O8487" s="1"/>
      <c r="S8487" s="122" t="str">
        <f>K8487</f>
        <v>Factor</v>
      </c>
      <c r="T8487" s="122" t="str">
        <f>L8487</f>
        <v>Nivel</v>
      </c>
      <c r="U8487" s="114"/>
      <c r="V8487" s="123" t="str">
        <f>M8487</f>
        <v>Prueba del rango estudentizado de Tukey (HSD) para NFTCM1</v>
      </c>
      <c r="W8487" s="6"/>
      <c r="X8487" s="161"/>
      <c r="Y8487" s="161"/>
      <c r="Z8487" s="161"/>
      <c r="AA8487" s="160"/>
      <c r="AB8487" s="161"/>
      <c r="AC8487" s="161"/>
      <c r="AD8487" s="161"/>
      <c r="AE8487" s="161"/>
      <c r="AF8487" s="161"/>
      <c r="AG8487" s="161"/>
      <c r="AH8487" s="161"/>
      <c r="AI8487" s="161"/>
      <c r="AJ8487" s="161"/>
      <c r="AK8487" s="161"/>
      <c r="AL8487" s="161"/>
      <c r="AM8487" s="161"/>
      <c r="AN8487" s="161"/>
      <c r="AO8487" s="161"/>
      <c r="AP8487" s="161"/>
      <c r="AQ8487" s="161"/>
      <c r="AR8487" s="161"/>
      <c r="AS8487" s="161"/>
      <c r="AT8487" s="161"/>
      <c r="AU8487" s="161"/>
      <c r="AV8487" s="161"/>
      <c r="AW8487" s="161"/>
      <c r="AX8487" s="161"/>
      <c r="AY8487" s="161"/>
      <c r="AZ8487" s="161"/>
      <c r="BA8487" s="161"/>
      <c r="BB8487" s="161"/>
      <c r="BC8487" s="161"/>
      <c r="BD8487" s="160"/>
    </row>
    <row r="8488" spans="1:56" ht="16.5" thickBot="1" x14ac:dyDescent="0.3">
      <c r="A8488" s="99" t="s">
        <v>592</v>
      </c>
      <c r="B8488" s="68">
        <v>0</v>
      </c>
      <c r="C8488" s="68">
        <v>8</v>
      </c>
      <c r="D8488" s="86" t="s">
        <v>7</v>
      </c>
      <c r="J8488" s="6"/>
      <c r="K8488" s="223" t="s">
        <v>1128</v>
      </c>
      <c r="L8488" s="124" t="str">
        <f>D8488</f>
        <v>Palomo</v>
      </c>
      <c r="M8488" s="125">
        <f>B8488</f>
        <v>0</v>
      </c>
      <c r="N8488" s="125" t="str">
        <f>A8488</f>
        <v>A</v>
      </c>
      <c r="O8488" s="125">
        <f>B8488</f>
        <v>0</v>
      </c>
      <c r="S8488" s="225" t="str">
        <f>K8488</f>
        <v>Genotipo (B)</v>
      </c>
      <c r="T8488" s="133" t="str">
        <f>L8488</f>
        <v>Palomo</v>
      </c>
      <c r="U8488" s="134">
        <f t="shared" ref="U8488:U8491" si="333">M8488</f>
        <v>0</v>
      </c>
      <c r="V8488" s="133" t="str">
        <f t="shared" ref="V8488:V8491" si="334">N8488</f>
        <v>A</v>
      </c>
      <c r="W8488" s="133">
        <f t="shared" ref="W8488:W8491" si="335">O8488</f>
        <v>0</v>
      </c>
      <c r="X8488" s="160"/>
      <c r="Y8488" s="160"/>
      <c r="Z8488" s="160"/>
      <c r="AA8488" s="160"/>
      <c r="AB8488" s="160"/>
      <c r="AC8488" s="160"/>
      <c r="AD8488" s="160"/>
      <c r="AE8488" s="160"/>
      <c r="AF8488" s="160"/>
      <c r="AG8488" s="160"/>
      <c r="AH8488" s="160"/>
      <c r="AI8488" s="160"/>
      <c r="AJ8488" s="160"/>
      <c r="AK8488" s="160"/>
      <c r="AL8488" s="160"/>
      <c r="AM8488" s="160"/>
      <c r="AN8488" s="160"/>
      <c r="AO8488" s="160"/>
      <c r="AP8488" s="160"/>
      <c r="AQ8488" s="160"/>
      <c r="AR8488" s="160"/>
      <c r="AS8488" s="160"/>
      <c r="AT8488" s="160"/>
      <c r="AU8488" s="160"/>
      <c r="AV8488" s="160"/>
      <c r="AW8488" s="160"/>
      <c r="AX8488" s="160"/>
      <c r="AY8488" s="160"/>
      <c r="AZ8488" s="160"/>
      <c r="BA8488" s="160"/>
      <c r="BB8488" s="160"/>
      <c r="BC8488" s="160"/>
      <c r="BD8488" s="160"/>
    </row>
    <row r="8489" spans="1:56" ht="16.5" thickBot="1" x14ac:dyDescent="0.3">
      <c r="A8489" s="99" t="s">
        <v>592</v>
      </c>
      <c r="B8489" s="68"/>
      <c r="C8489" s="68"/>
      <c r="D8489" s="86"/>
      <c r="J8489" s="6"/>
      <c r="K8489" s="224"/>
      <c r="L8489" s="124" t="str">
        <f>D8490</f>
        <v>Perseo</v>
      </c>
      <c r="M8489" s="125">
        <f>B8490</f>
        <v>0</v>
      </c>
      <c r="N8489" s="125" t="str">
        <f>A8490</f>
        <v>A</v>
      </c>
      <c r="O8489" s="125">
        <f>B8490</f>
        <v>0</v>
      </c>
      <c r="S8489" s="226"/>
      <c r="T8489" s="133" t="str">
        <f t="shared" ref="T8489:T8491" si="336">L8489</f>
        <v>Perseo</v>
      </c>
      <c r="U8489" s="134">
        <f t="shared" si="333"/>
        <v>0</v>
      </c>
      <c r="V8489" s="133" t="str">
        <f t="shared" si="334"/>
        <v>A</v>
      </c>
      <c r="W8489" s="133">
        <f t="shared" si="335"/>
        <v>0</v>
      </c>
      <c r="X8489" s="160"/>
      <c r="Y8489" s="160"/>
      <c r="Z8489" s="160"/>
      <c r="AA8489" s="160"/>
      <c r="AB8489" s="160"/>
      <c r="AC8489" s="160"/>
      <c r="AD8489" s="160"/>
      <c r="AE8489" s="160"/>
      <c r="AF8489" s="160"/>
      <c r="AG8489" s="160"/>
      <c r="AH8489" s="160"/>
      <c r="AI8489" s="160"/>
      <c r="AJ8489" s="160"/>
      <c r="AK8489" s="160"/>
      <c r="AL8489" s="160"/>
      <c r="AM8489" s="160"/>
      <c r="AN8489" s="160"/>
      <c r="AO8489" s="160"/>
      <c r="AP8489" s="160"/>
      <c r="AQ8489" s="160"/>
      <c r="AR8489" s="160"/>
      <c r="AS8489" s="160"/>
      <c r="AT8489" s="160"/>
      <c r="AU8489" s="160"/>
      <c r="AV8489" s="160"/>
      <c r="AW8489" s="160"/>
      <c r="AX8489" s="160"/>
      <c r="AY8489" s="160"/>
      <c r="AZ8489" s="160"/>
      <c r="BA8489" s="160"/>
      <c r="BB8489" s="160"/>
      <c r="BC8489" s="160"/>
      <c r="BD8489" s="160"/>
    </row>
    <row r="8490" spans="1:56" ht="16.5" thickBot="1" x14ac:dyDescent="0.3">
      <c r="A8490" s="99" t="s">
        <v>592</v>
      </c>
      <c r="B8490" s="68">
        <v>0</v>
      </c>
      <c r="C8490" s="68">
        <v>8</v>
      </c>
      <c r="D8490" s="86" t="s">
        <v>46</v>
      </c>
      <c r="J8490" s="6"/>
      <c r="K8490" s="224"/>
      <c r="L8490" s="4" t="str">
        <f>D8492</f>
        <v>Pony</v>
      </c>
      <c r="M8490" s="4">
        <f>B8492</f>
        <v>0</v>
      </c>
      <c r="N8490" s="4" t="str">
        <f>A8492</f>
        <v>A</v>
      </c>
      <c r="O8490" s="4">
        <f>B8492</f>
        <v>0</v>
      </c>
      <c r="P8490" s="6"/>
      <c r="Q8490" s="6"/>
      <c r="R8490" s="6"/>
      <c r="S8490" s="226"/>
      <c r="T8490" s="133" t="str">
        <f t="shared" si="336"/>
        <v>Pony</v>
      </c>
      <c r="U8490" s="134">
        <f t="shared" si="333"/>
        <v>0</v>
      </c>
      <c r="V8490" s="133" t="str">
        <f t="shared" si="334"/>
        <v>A</v>
      </c>
      <c r="W8490" s="133">
        <f t="shared" si="335"/>
        <v>0</v>
      </c>
      <c r="X8490" s="160"/>
      <c r="Y8490" s="160"/>
      <c r="Z8490" s="160"/>
      <c r="AA8490" s="160"/>
      <c r="AB8490" s="160"/>
      <c r="AC8490" s="160"/>
      <c r="AD8490" s="160"/>
      <c r="AE8490" s="160"/>
      <c r="AF8490" s="160"/>
      <c r="AG8490" s="160"/>
      <c r="AH8490" s="160"/>
      <c r="AI8490" s="160"/>
      <c r="AJ8490" s="160"/>
      <c r="AK8490" s="160"/>
      <c r="AL8490" s="160"/>
      <c r="AM8490" s="160"/>
      <c r="AN8490" s="160"/>
      <c r="AO8490" s="160"/>
      <c r="AP8490" s="160"/>
      <c r="AQ8490" s="160"/>
      <c r="AR8490" s="160"/>
      <c r="AS8490" s="160"/>
      <c r="AT8490" s="160"/>
      <c r="AU8490" s="160"/>
      <c r="AV8490" s="160"/>
      <c r="AW8490" s="160"/>
      <c r="AX8490" s="160"/>
      <c r="AY8490" s="160"/>
      <c r="AZ8490" s="160"/>
      <c r="BA8490" s="160"/>
      <c r="BB8490" s="160"/>
      <c r="BC8490" s="160"/>
      <c r="BD8490" s="160"/>
    </row>
    <row r="8491" spans="1:56" ht="16.5" thickBot="1" x14ac:dyDescent="0.3">
      <c r="A8491" s="99" t="s">
        <v>592</v>
      </c>
      <c r="B8491" s="68"/>
      <c r="C8491" s="68"/>
      <c r="D8491" s="86"/>
      <c r="J8491" s="6"/>
      <c r="K8491" s="224"/>
      <c r="L8491" s="4" t="str">
        <f>D8494</f>
        <v>Toro</v>
      </c>
      <c r="M8491" s="4">
        <f>B8494</f>
        <v>0</v>
      </c>
      <c r="N8491" s="4" t="str">
        <f>A8494</f>
        <v>A</v>
      </c>
      <c r="O8491" s="4">
        <f>B8494</f>
        <v>0</v>
      </c>
      <c r="P8491" s="6"/>
      <c r="Q8491" s="6"/>
      <c r="R8491" s="6"/>
      <c r="S8491" s="227"/>
      <c r="T8491" s="129" t="str">
        <f t="shared" si="336"/>
        <v>Toro</v>
      </c>
      <c r="U8491" s="135">
        <f t="shared" si="333"/>
        <v>0</v>
      </c>
      <c r="V8491" s="129" t="str">
        <f t="shared" si="334"/>
        <v>A</v>
      </c>
      <c r="W8491" s="129">
        <f t="shared" si="335"/>
        <v>0</v>
      </c>
      <c r="X8491" s="160"/>
      <c r="Y8491" s="160"/>
      <c r="Z8491" s="160"/>
      <c r="AA8491" s="160"/>
      <c r="AB8491" s="160"/>
      <c r="AC8491" s="160"/>
      <c r="AD8491" s="160"/>
      <c r="AE8491" s="160"/>
      <c r="AF8491" s="160"/>
      <c r="AG8491" s="160"/>
      <c r="AH8491" s="160"/>
      <c r="AI8491" s="160"/>
      <c r="AJ8491" s="160"/>
      <c r="AK8491" s="160"/>
      <c r="AL8491" s="160"/>
      <c r="AM8491" s="160"/>
      <c r="AN8491" s="160"/>
      <c r="AO8491" s="160"/>
      <c r="AP8491" s="160"/>
      <c r="AQ8491" s="160"/>
      <c r="AR8491" s="160"/>
      <c r="AS8491" s="160"/>
      <c r="AT8491" s="160"/>
      <c r="AU8491" s="160"/>
      <c r="AV8491" s="160"/>
      <c r="AW8491" s="160"/>
      <c r="AX8491" s="160"/>
      <c r="AY8491" s="160"/>
      <c r="AZ8491" s="160"/>
      <c r="BA8491" s="160"/>
      <c r="BB8491" s="160"/>
      <c r="BC8491" s="160"/>
      <c r="BD8491" s="160"/>
    </row>
    <row r="8492" spans="1:56" ht="15.75" thickBot="1" x14ac:dyDescent="0.3">
      <c r="A8492" s="99" t="s">
        <v>592</v>
      </c>
      <c r="B8492" s="68">
        <v>0</v>
      </c>
      <c r="C8492" s="68">
        <v>8</v>
      </c>
      <c r="D8492" s="86" t="s">
        <v>11</v>
      </c>
      <c r="J8492" s="6">
        <v>1</v>
      </c>
      <c r="K8492" s="6"/>
      <c r="L8492" s="6"/>
      <c r="M8492" s="6"/>
      <c r="N8492" s="6"/>
      <c r="O8492" s="6"/>
      <c r="P8492" s="6"/>
      <c r="Q8492" s="6"/>
      <c r="R8492" s="6"/>
      <c r="S8492" s="6"/>
      <c r="T8492" s="6"/>
      <c r="U8492" s="6"/>
      <c r="V8492" s="6"/>
      <c r="W8492" s="6"/>
      <c r="X8492" s="160"/>
      <c r="Y8492" s="160"/>
      <c r="Z8492" s="160"/>
      <c r="AA8492" s="160"/>
      <c r="AB8492" s="160"/>
      <c r="AC8492" s="160"/>
      <c r="AD8492" s="160"/>
      <c r="AE8492" s="160"/>
      <c r="AF8492" s="160"/>
      <c r="AG8492" s="160"/>
      <c r="AH8492" s="160"/>
      <c r="AI8492" s="160"/>
      <c r="AJ8492" s="160"/>
      <c r="AK8492" s="160"/>
      <c r="AL8492" s="160"/>
      <c r="AM8492" s="160"/>
      <c r="AN8492" s="160"/>
      <c r="AO8492" s="160"/>
      <c r="AP8492" s="160"/>
      <c r="AQ8492" s="160"/>
      <c r="AR8492" s="160"/>
      <c r="AS8492" s="160"/>
      <c r="AT8492" s="160"/>
      <c r="AU8492" s="160"/>
      <c r="AV8492" s="160"/>
      <c r="AW8492" s="160"/>
      <c r="AX8492" s="160"/>
      <c r="AY8492" s="160"/>
      <c r="AZ8492" s="160"/>
      <c r="BA8492" s="160"/>
      <c r="BB8492" s="160"/>
      <c r="BC8492" s="160"/>
      <c r="BD8492" s="160"/>
    </row>
    <row r="8493" spans="1:56" ht="15.75" thickBot="1" x14ac:dyDescent="0.3">
      <c r="A8493" s="99" t="s">
        <v>592</v>
      </c>
      <c r="B8493" s="68"/>
      <c r="C8493" s="68"/>
      <c r="D8493" s="86"/>
      <c r="J8493" s="6">
        <v>2</v>
      </c>
      <c r="K8493" s="6"/>
      <c r="L8493" s="6"/>
      <c r="M8493" s="6"/>
      <c r="N8493" s="6"/>
      <c r="O8493" s="6"/>
      <c r="P8493" s="6"/>
      <c r="Q8493" s="6"/>
      <c r="R8493" s="6"/>
      <c r="S8493" s="6"/>
      <c r="T8493" s="6"/>
      <c r="U8493" s="6"/>
      <c r="V8493" s="6"/>
      <c r="W8493" s="6"/>
      <c r="X8493" s="160"/>
      <c r="Y8493" s="160"/>
      <c r="Z8493" s="160"/>
      <c r="AA8493" s="160"/>
      <c r="AB8493" s="160"/>
      <c r="AC8493" s="160"/>
      <c r="AD8493" s="160"/>
      <c r="AE8493" s="160"/>
      <c r="AF8493" s="160"/>
      <c r="AG8493" s="160"/>
      <c r="AH8493" s="160"/>
      <c r="AI8493" s="160"/>
      <c r="AJ8493" s="160"/>
      <c r="AK8493" s="160"/>
      <c r="AL8493" s="160"/>
      <c r="AM8493" s="160"/>
      <c r="AN8493" s="160"/>
      <c r="AO8493" s="160"/>
      <c r="AP8493" s="160"/>
      <c r="AQ8493" s="160"/>
      <c r="AR8493" s="160"/>
      <c r="AS8493" s="160"/>
      <c r="AT8493" s="160"/>
      <c r="AU8493" s="160"/>
      <c r="AV8493" s="160"/>
      <c r="AW8493" s="160"/>
      <c r="AX8493" s="160"/>
      <c r="AY8493" s="160"/>
      <c r="AZ8493" s="160"/>
      <c r="BA8493" s="160"/>
      <c r="BB8493" s="160"/>
      <c r="BC8493" s="160"/>
      <c r="BD8493" s="160"/>
    </row>
    <row r="8494" spans="1:56" x14ac:dyDescent="0.25">
      <c r="A8494" s="100" t="s">
        <v>592</v>
      </c>
      <c r="B8494" s="77">
        <v>0</v>
      </c>
      <c r="C8494" s="77">
        <v>8</v>
      </c>
      <c r="D8494" s="87" t="s">
        <v>8</v>
      </c>
      <c r="J8494" s="6">
        <v>3</v>
      </c>
      <c r="K8494" s="6"/>
      <c r="L8494" s="6"/>
      <c r="M8494" s="6"/>
      <c r="N8494" s="6"/>
      <c r="O8494" s="6"/>
      <c r="P8494" s="6"/>
      <c r="Q8494" s="6"/>
      <c r="R8494" s="6"/>
      <c r="S8494" s="6"/>
      <c r="T8494" s="6"/>
      <c r="U8494" s="6"/>
      <c r="V8494" s="6"/>
      <c r="W8494" s="6"/>
      <c r="X8494" s="160"/>
      <c r="Y8494" s="160"/>
      <c r="Z8494" s="160"/>
      <c r="AA8494" s="160"/>
      <c r="AB8494" s="160"/>
      <c r="AC8494" s="160"/>
      <c r="AD8494" s="160"/>
      <c r="AE8494" s="160"/>
      <c r="AF8494" s="160"/>
      <c r="AG8494" s="160"/>
      <c r="AH8494" s="160"/>
      <c r="AI8494" s="160"/>
      <c r="AJ8494" s="160"/>
      <c r="AK8494" s="160"/>
      <c r="AL8494" s="160"/>
      <c r="AM8494" s="160"/>
      <c r="AN8494" s="160"/>
      <c r="AO8494" s="160"/>
      <c r="AP8494" s="160"/>
      <c r="AQ8494" s="160"/>
      <c r="AR8494" s="160"/>
      <c r="AS8494" s="160"/>
      <c r="AT8494" s="160"/>
      <c r="AU8494" s="160"/>
      <c r="AV8494" s="160"/>
      <c r="AW8494" s="160"/>
      <c r="AX8494" s="160"/>
      <c r="AY8494" s="160"/>
      <c r="AZ8494" s="160"/>
      <c r="BA8494" s="160"/>
      <c r="BB8494" s="160"/>
      <c r="BC8494" s="160"/>
      <c r="BD8494" s="160"/>
    </row>
    <row r="8495" spans="1:56" x14ac:dyDescent="0.25">
      <c r="A8495" s="79"/>
      <c r="J8495" s="6">
        <v>4</v>
      </c>
      <c r="K8495" s="6"/>
      <c r="L8495" s="6"/>
      <c r="M8495" s="6"/>
      <c r="N8495" s="6"/>
      <c r="O8495" s="6"/>
      <c r="P8495" s="6"/>
      <c r="Q8495" s="6"/>
      <c r="R8495" s="6"/>
      <c r="S8495" s="6"/>
      <c r="T8495" s="6"/>
      <c r="U8495" s="6"/>
      <c r="V8495" s="6"/>
      <c r="W8495" s="6"/>
      <c r="X8495" s="160"/>
      <c r="Y8495" s="160"/>
      <c r="Z8495" s="160"/>
      <c r="AA8495" s="160"/>
      <c r="AB8495" s="160"/>
      <c r="AC8495" s="160"/>
      <c r="AD8495" s="160"/>
      <c r="AE8495" s="160"/>
      <c r="AF8495" s="160"/>
      <c r="AG8495" s="160"/>
      <c r="AH8495" s="160"/>
      <c r="AI8495" s="160"/>
      <c r="AJ8495" s="160"/>
      <c r="AK8495" s="160"/>
      <c r="AL8495" s="160"/>
      <c r="AM8495" s="160"/>
      <c r="AN8495" s="160"/>
      <c r="AO8495" s="160"/>
      <c r="AP8495" s="160"/>
      <c r="AQ8495" s="160"/>
      <c r="AR8495" s="160"/>
      <c r="AS8495" s="160"/>
      <c r="AT8495" s="160"/>
      <c r="AU8495" s="160"/>
      <c r="AV8495" s="160"/>
      <c r="AW8495" s="160"/>
      <c r="AX8495" s="160"/>
      <c r="AY8495" s="160"/>
      <c r="AZ8495" s="160"/>
      <c r="BA8495" s="160"/>
      <c r="BB8495" s="160"/>
      <c r="BC8495" s="160"/>
      <c r="BD8495" s="160"/>
    </row>
    <row r="8496" spans="1:56" x14ac:dyDescent="0.25">
      <c r="A8496" s="79"/>
      <c r="J8496" s="6">
        <v>5</v>
      </c>
      <c r="K8496" s="6"/>
      <c r="L8496" s="6"/>
      <c r="M8496" s="6"/>
      <c r="N8496" s="6"/>
      <c r="O8496" s="6"/>
      <c r="P8496" s="6"/>
      <c r="Q8496" s="6"/>
      <c r="R8496" s="6"/>
      <c r="S8496" s="6"/>
      <c r="T8496" s="6"/>
      <c r="U8496" s="6"/>
      <c r="V8496" s="6"/>
      <c r="W8496" s="6"/>
      <c r="X8496" s="160"/>
      <c r="Y8496" s="160"/>
      <c r="Z8496" s="160"/>
      <c r="AA8496" s="160"/>
      <c r="AB8496" s="160"/>
      <c r="AC8496" s="160"/>
      <c r="AD8496" s="160"/>
      <c r="AE8496" s="160"/>
      <c r="AF8496" s="160"/>
      <c r="AG8496" s="160"/>
      <c r="AH8496" s="160"/>
      <c r="AI8496" s="160"/>
      <c r="AJ8496" s="160"/>
      <c r="AK8496" s="160"/>
      <c r="AL8496" s="160"/>
      <c r="AM8496" s="160"/>
      <c r="AN8496" s="160"/>
      <c r="AO8496" s="160"/>
      <c r="AP8496" s="160"/>
      <c r="AQ8496" s="160"/>
      <c r="AR8496" s="160"/>
      <c r="AS8496" s="160"/>
      <c r="AT8496" s="160"/>
      <c r="AU8496" s="160"/>
      <c r="AV8496" s="160"/>
      <c r="AW8496" s="160"/>
      <c r="AX8496" s="160"/>
      <c r="AY8496" s="160"/>
      <c r="AZ8496" s="160"/>
      <c r="BA8496" s="160"/>
      <c r="BB8496" s="160"/>
      <c r="BC8496" s="160"/>
      <c r="BD8496" s="160"/>
    </row>
    <row r="8497" spans="1:56" x14ac:dyDescent="0.25">
      <c r="J8497" s="6">
        <v>6</v>
      </c>
      <c r="K8497" s="6"/>
      <c r="L8497" s="6"/>
      <c r="M8497" s="6"/>
      <c r="N8497" s="6"/>
      <c r="O8497" s="6"/>
      <c r="P8497" s="6"/>
      <c r="Q8497" s="6"/>
      <c r="R8497" s="6"/>
      <c r="S8497" s="6"/>
      <c r="T8497" s="6"/>
      <c r="U8497" s="6"/>
      <c r="V8497" s="6"/>
      <c r="W8497" s="6"/>
      <c r="X8497" s="160"/>
      <c r="Y8497" s="160"/>
      <c r="Z8497" s="160"/>
      <c r="AA8497" s="160"/>
      <c r="AB8497" s="160"/>
      <c r="AC8497" s="160"/>
      <c r="AD8497" s="160"/>
      <c r="AE8497" s="160"/>
      <c r="AF8497" s="160"/>
      <c r="AG8497" s="160"/>
      <c r="AH8497" s="160"/>
      <c r="AI8497" s="160"/>
      <c r="AJ8497" s="160"/>
      <c r="AK8497" s="160"/>
      <c r="AL8497" s="160"/>
      <c r="AM8497" s="160"/>
      <c r="AN8497" s="160"/>
      <c r="AO8497" s="160"/>
      <c r="AP8497" s="160"/>
      <c r="AQ8497" s="160"/>
      <c r="AR8497" s="160"/>
      <c r="AS8497" s="160"/>
      <c r="AT8497" s="160"/>
      <c r="AU8497" s="160"/>
      <c r="AV8497" s="160"/>
      <c r="AW8497" s="160"/>
      <c r="AX8497" s="160"/>
      <c r="AY8497" s="160"/>
      <c r="AZ8497" s="160"/>
      <c r="BA8497" s="160"/>
      <c r="BB8497" s="160"/>
      <c r="BC8497" s="160"/>
      <c r="BD8497" s="160"/>
    </row>
    <row r="8498" spans="1:56" x14ac:dyDescent="0.25">
      <c r="A8498" s="80"/>
      <c r="J8498" s="6">
        <v>7</v>
      </c>
      <c r="K8498" s="6"/>
      <c r="L8498" s="6"/>
      <c r="M8498" s="6"/>
      <c r="N8498" s="6"/>
      <c r="O8498" s="6"/>
      <c r="P8498" s="6"/>
      <c r="Q8498" s="6"/>
      <c r="R8498" s="6"/>
      <c r="S8498" s="6"/>
      <c r="T8498" s="6"/>
      <c r="U8498" s="6"/>
      <c r="V8498" s="6"/>
      <c r="W8498" s="6"/>
      <c r="X8498" s="160"/>
      <c r="Y8498" s="160"/>
      <c r="Z8498" s="160"/>
      <c r="AA8498" s="160"/>
      <c r="AB8498" s="160"/>
      <c r="AC8498" s="160"/>
      <c r="AD8498" s="160"/>
      <c r="AE8498" s="160"/>
      <c r="AF8498" s="160"/>
      <c r="AG8498" s="160"/>
      <c r="AH8498" s="160"/>
      <c r="AI8498" s="160"/>
      <c r="AJ8498" s="160"/>
      <c r="AK8498" s="160"/>
      <c r="AL8498" s="160"/>
      <c r="AM8498" s="160"/>
      <c r="AN8498" s="160"/>
      <c r="AO8498" s="160"/>
      <c r="AP8498" s="160"/>
      <c r="AQ8498" s="160"/>
      <c r="AR8498" s="160"/>
      <c r="AS8498" s="160"/>
      <c r="AT8498" s="160"/>
      <c r="AU8498" s="160"/>
      <c r="AV8498" s="160"/>
      <c r="AW8498" s="160"/>
      <c r="AX8498" s="160"/>
      <c r="AY8498" s="160"/>
      <c r="AZ8498" s="160"/>
      <c r="BA8498" s="160"/>
      <c r="BB8498" s="160"/>
      <c r="BC8498" s="160"/>
      <c r="BD8498" s="160"/>
    </row>
    <row r="8499" spans="1:56" ht="31.5" x14ac:dyDescent="0.25">
      <c r="A8499" s="64" t="s">
        <v>590</v>
      </c>
      <c r="J8499" s="6">
        <v>8</v>
      </c>
      <c r="K8499" s="6"/>
      <c r="L8499" s="6"/>
      <c r="M8499" s="6"/>
      <c r="N8499" s="6"/>
      <c r="O8499" s="6"/>
      <c r="P8499" s="6"/>
      <c r="Q8499" s="6"/>
      <c r="R8499" s="6"/>
      <c r="S8499" s="6"/>
      <c r="T8499" s="6"/>
      <c r="U8499" s="6"/>
      <c r="V8499" s="6"/>
      <c r="W8499" s="6"/>
      <c r="X8499" s="160"/>
      <c r="Y8499" s="160"/>
      <c r="Z8499" s="160"/>
      <c r="AA8499" s="160"/>
      <c r="AB8499" s="160"/>
      <c r="AC8499" s="160"/>
      <c r="AD8499" s="160"/>
      <c r="AE8499" s="160"/>
      <c r="AF8499" s="160"/>
      <c r="AG8499" s="160"/>
      <c r="AH8499" s="160"/>
      <c r="AI8499" s="160"/>
      <c r="AJ8499" s="160"/>
      <c r="AK8499" s="160"/>
      <c r="AL8499" s="160"/>
      <c r="AM8499" s="160"/>
      <c r="AN8499" s="160"/>
      <c r="AO8499" s="160"/>
      <c r="AP8499" s="160"/>
      <c r="AQ8499" s="160"/>
      <c r="AR8499" s="160"/>
      <c r="AS8499" s="160"/>
      <c r="AT8499" s="160"/>
      <c r="AU8499" s="160"/>
      <c r="AV8499" s="160"/>
      <c r="AW8499" s="160"/>
      <c r="AX8499" s="160"/>
      <c r="AY8499" s="160"/>
      <c r="AZ8499" s="160"/>
      <c r="BA8499" s="160"/>
      <c r="BB8499" s="160"/>
      <c r="BC8499" s="160"/>
      <c r="BD8499" s="160"/>
    </row>
    <row r="8500" spans="1:56" x14ac:dyDescent="0.25">
      <c r="A8500" s="79"/>
      <c r="J8500" s="6">
        <v>9</v>
      </c>
      <c r="K8500" s="6"/>
      <c r="L8500" s="6"/>
      <c r="M8500" s="6"/>
      <c r="N8500" s="6"/>
      <c r="O8500" s="6"/>
      <c r="P8500" s="6"/>
      <c r="Q8500" s="6"/>
      <c r="R8500" s="6"/>
      <c r="S8500" s="6"/>
      <c r="T8500" s="6"/>
      <c r="U8500" s="6"/>
      <c r="V8500" s="6"/>
      <c r="W8500" s="6"/>
      <c r="X8500" s="160"/>
      <c r="Y8500" s="160"/>
      <c r="Z8500" s="160"/>
      <c r="AA8500" s="160"/>
      <c r="AB8500" s="160"/>
      <c r="AC8500" s="160"/>
      <c r="AD8500" s="160"/>
      <c r="AE8500" s="160"/>
      <c r="AF8500" s="160"/>
      <c r="AG8500" s="160"/>
      <c r="AH8500" s="160"/>
      <c r="AI8500" s="160"/>
      <c r="AJ8500" s="160"/>
      <c r="AK8500" s="160"/>
      <c r="AL8500" s="160"/>
      <c r="AM8500" s="160"/>
      <c r="AN8500" s="160"/>
      <c r="AO8500" s="160"/>
      <c r="AP8500" s="160"/>
      <c r="AQ8500" s="160"/>
      <c r="AR8500" s="160"/>
      <c r="AS8500" s="160"/>
      <c r="AT8500" s="160"/>
      <c r="AU8500" s="160"/>
      <c r="AV8500" s="160"/>
      <c r="AW8500" s="160"/>
      <c r="AX8500" s="160"/>
      <c r="AY8500" s="160"/>
      <c r="AZ8500" s="160"/>
      <c r="BA8500" s="160"/>
      <c r="BB8500" s="160"/>
      <c r="BC8500" s="160"/>
      <c r="BD8500" s="160"/>
    </row>
    <row r="8501" spans="1:56" ht="25.5" x14ac:dyDescent="0.25">
      <c r="A8501" s="81" t="s">
        <v>595</v>
      </c>
      <c r="J8501" s="6">
        <v>10</v>
      </c>
      <c r="K8501" s="6"/>
      <c r="L8501" s="6"/>
      <c r="M8501" s="6"/>
      <c r="N8501" s="6"/>
      <c r="O8501" s="6"/>
      <c r="P8501" s="6"/>
      <c r="Q8501" s="6"/>
      <c r="R8501" s="6"/>
      <c r="S8501" s="6"/>
      <c r="T8501" s="6"/>
      <c r="U8501" s="6"/>
      <c r="V8501" s="6"/>
      <c r="W8501" s="6"/>
      <c r="X8501" s="160"/>
      <c r="Y8501" s="160"/>
      <c r="Z8501" s="160"/>
      <c r="AA8501" s="160"/>
      <c r="AB8501" s="160"/>
      <c r="AC8501" s="160"/>
      <c r="AD8501" s="160"/>
      <c r="AE8501" s="160"/>
      <c r="AF8501" s="160"/>
      <c r="AG8501" s="160"/>
      <c r="AH8501" s="160"/>
      <c r="AI8501" s="160"/>
      <c r="AJ8501" s="160"/>
      <c r="AK8501" s="160"/>
      <c r="AL8501" s="160"/>
      <c r="AM8501" s="160"/>
      <c r="AN8501" s="160"/>
      <c r="AO8501" s="160"/>
      <c r="AP8501" s="160"/>
      <c r="AQ8501" s="160"/>
      <c r="AR8501" s="160"/>
      <c r="AS8501" s="160"/>
      <c r="AT8501" s="160"/>
      <c r="AU8501" s="160"/>
      <c r="AV8501" s="160"/>
      <c r="AW8501" s="160"/>
      <c r="AX8501" s="160"/>
      <c r="AY8501" s="160"/>
      <c r="AZ8501" s="160"/>
      <c r="BA8501" s="160"/>
      <c r="BB8501" s="160"/>
      <c r="BC8501" s="160"/>
      <c r="BD8501" s="160"/>
    </row>
    <row r="8502" spans="1:56" x14ac:dyDescent="0.25">
      <c r="A8502" s="81"/>
      <c r="J8502" s="6">
        <v>11</v>
      </c>
      <c r="K8502" s="6"/>
      <c r="L8502" s="6"/>
      <c r="M8502" s="6"/>
      <c r="N8502" s="6"/>
      <c r="O8502" s="6"/>
      <c r="P8502" s="6"/>
      <c r="Q8502" s="6"/>
      <c r="R8502" s="6"/>
      <c r="S8502" s="6"/>
      <c r="T8502" s="6"/>
      <c r="U8502" s="6"/>
      <c r="V8502" s="6"/>
      <c r="W8502" s="6"/>
    </row>
    <row r="8503" spans="1:56" x14ac:dyDescent="0.25">
      <c r="A8503" s="65"/>
      <c r="J8503" s="6">
        <v>12</v>
      </c>
      <c r="K8503" s="6"/>
      <c r="L8503" s="6"/>
      <c r="M8503" s="6"/>
      <c r="N8503" s="6"/>
      <c r="O8503" s="6"/>
      <c r="P8503" s="6"/>
      <c r="Q8503" s="6"/>
      <c r="R8503" s="6"/>
      <c r="S8503" s="6"/>
      <c r="T8503" s="6"/>
      <c r="U8503" s="6"/>
      <c r="V8503" s="6"/>
      <c r="W8503" s="6"/>
    </row>
    <row r="8504" spans="1:56" x14ac:dyDescent="0.25">
      <c r="A8504" s="65"/>
      <c r="J8504" s="6">
        <v>13</v>
      </c>
      <c r="K8504" s="6"/>
      <c r="L8504" s="6"/>
      <c r="M8504" s="6"/>
      <c r="N8504" s="6"/>
      <c r="O8504" s="6"/>
      <c r="P8504" s="6"/>
      <c r="Q8504" s="6"/>
      <c r="R8504" s="6"/>
      <c r="S8504" s="6"/>
      <c r="T8504" s="6"/>
      <c r="U8504" s="6"/>
      <c r="V8504" s="6"/>
      <c r="W8504" s="6"/>
    </row>
    <row r="8505" spans="1:56" x14ac:dyDescent="0.25">
      <c r="A8505" s="79"/>
      <c r="J8505" s="6">
        <v>14</v>
      </c>
      <c r="K8505" s="6"/>
      <c r="L8505" s="6"/>
      <c r="M8505" s="6"/>
      <c r="N8505" s="6"/>
      <c r="O8505" s="6"/>
      <c r="P8505" s="6"/>
      <c r="Q8505" s="6"/>
      <c r="R8505" s="6"/>
      <c r="S8505" s="6"/>
      <c r="T8505" s="6"/>
      <c r="U8505" s="6"/>
      <c r="V8505" s="6"/>
      <c r="W8505" s="6"/>
    </row>
    <row r="8506" spans="1:56" x14ac:dyDescent="0.25">
      <c r="A8506" s="79"/>
      <c r="J8506" s="6">
        <v>15</v>
      </c>
      <c r="K8506" s="6"/>
      <c r="L8506" s="6"/>
      <c r="M8506" s="6"/>
      <c r="N8506" s="6"/>
      <c r="O8506" s="6"/>
      <c r="P8506" s="6"/>
      <c r="Q8506" s="6"/>
      <c r="R8506" s="6"/>
      <c r="S8506" s="6"/>
      <c r="T8506" s="6"/>
      <c r="U8506" s="6"/>
      <c r="V8506" s="6"/>
      <c r="W8506" s="6"/>
    </row>
    <row r="8507" spans="1:56" x14ac:dyDescent="0.25">
      <c r="J8507" s="6">
        <v>16</v>
      </c>
      <c r="K8507" s="6"/>
      <c r="L8507" s="6"/>
      <c r="M8507" s="6"/>
      <c r="N8507" s="6"/>
      <c r="O8507" s="6"/>
      <c r="P8507" s="6"/>
      <c r="Q8507" s="6"/>
      <c r="R8507" s="6"/>
      <c r="S8507" s="6"/>
      <c r="T8507" s="6"/>
      <c r="U8507" s="6"/>
      <c r="V8507" s="6"/>
      <c r="W8507" s="6"/>
    </row>
    <row r="8508" spans="1:56" x14ac:dyDescent="0.25">
      <c r="A8508" s="80"/>
      <c r="J8508" s="6">
        <v>17</v>
      </c>
      <c r="K8508" s="6"/>
      <c r="L8508" s="6"/>
      <c r="M8508" s="6"/>
      <c r="N8508" s="6"/>
      <c r="O8508" s="6"/>
      <c r="P8508" s="6"/>
      <c r="Q8508" s="6"/>
      <c r="R8508" s="6"/>
      <c r="S8508" s="6"/>
      <c r="T8508" s="6"/>
      <c r="U8508" s="6"/>
      <c r="V8508" s="6"/>
      <c r="W8508" s="6"/>
    </row>
    <row r="8509" spans="1:56" ht="31.5" x14ac:dyDescent="0.25">
      <c r="A8509" s="64" t="s">
        <v>590</v>
      </c>
      <c r="J8509" s="6">
        <v>18</v>
      </c>
      <c r="K8509" s="6"/>
      <c r="L8509" s="6"/>
      <c r="M8509" s="6"/>
      <c r="N8509" s="6"/>
      <c r="O8509" s="6"/>
      <c r="P8509" s="6"/>
      <c r="Q8509" s="6"/>
      <c r="R8509" s="6"/>
      <c r="S8509" s="6"/>
      <c r="T8509" s="6"/>
      <c r="U8509" s="6"/>
      <c r="V8509" s="6"/>
      <c r="W8509" s="6"/>
    </row>
    <row r="8510" spans="1:56" x14ac:dyDescent="0.25">
      <c r="A8510" s="79"/>
      <c r="J8510" s="6">
        <v>19</v>
      </c>
      <c r="K8510" s="6"/>
      <c r="L8510" s="6"/>
      <c r="M8510" s="6"/>
      <c r="N8510" s="6"/>
      <c r="O8510" s="6"/>
      <c r="P8510" s="6"/>
      <c r="Q8510" s="6"/>
      <c r="R8510" s="6"/>
      <c r="S8510" s="6"/>
      <c r="T8510" s="6"/>
      <c r="U8510" s="6"/>
      <c r="V8510" s="6"/>
      <c r="W8510" s="6"/>
    </row>
    <row r="8511" spans="1:56" ht="25.5" x14ac:dyDescent="0.25">
      <c r="A8511" s="81" t="s">
        <v>595</v>
      </c>
      <c r="J8511" s="6">
        <v>20</v>
      </c>
      <c r="K8511" s="6"/>
      <c r="L8511" s="6"/>
      <c r="M8511" s="6"/>
      <c r="N8511" s="6"/>
      <c r="O8511" s="6"/>
      <c r="P8511" s="6"/>
      <c r="Q8511" s="6"/>
      <c r="R8511" s="6"/>
      <c r="S8511" s="6"/>
      <c r="T8511" s="6"/>
      <c r="U8511" s="6"/>
      <c r="V8511" s="6"/>
      <c r="W8511" s="6"/>
    </row>
    <row r="8512" spans="1:56" x14ac:dyDescent="0.25">
      <c r="A8512" s="81"/>
      <c r="J8512" s="6">
        <v>21</v>
      </c>
      <c r="K8512" s="6"/>
      <c r="L8512" s="6"/>
      <c r="M8512" s="6"/>
      <c r="N8512" s="6"/>
      <c r="O8512" s="6"/>
      <c r="P8512" s="6"/>
      <c r="Q8512" s="6"/>
      <c r="R8512" s="6"/>
      <c r="S8512" s="6"/>
      <c r="T8512" s="6"/>
      <c r="U8512" s="6"/>
      <c r="V8512" s="6"/>
      <c r="W8512" s="6"/>
    </row>
    <row r="8513" spans="1:58" ht="89.25" x14ac:dyDescent="0.25">
      <c r="A8513" s="81" t="s">
        <v>912</v>
      </c>
      <c r="J8513" s="6">
        <v>22</v>
      </c>
      <c r="K8513" s="6"/>
      <c r="L8513" s="6"/>
      <c r="M8513" s="6"/>
      <c r="N8513" s="6"/>
      <c r="O8513" s="6"/>
      <c r="P8513" s="6"/>
      <c r="Q8513" s="6"/>
      <c r="R8513" s="6"/>
      <c r="S8513" s="6"/>
      <c r="T8513" s="6"/>
      <c r="U8513" s="6"/>
      <c r="V8513" s="6"/>
      <c r="W8513" s="6"/>
    </row>
    <row r="8514" spans="1:58" x14ac:dyDescent="0.25">
      <c r="A8514" s="65"/>
      <c r="J8514" s="6">
        <v>23</v>
      </c>
      <c r="K8514" s="6"/>
      <c r="L8514" s="6"/>
      <c r="M8514" s="6"/>
      <c r="N8514" s="6"/>
      <c r="O8514" s="6"/>
      <c r="P8514" s="6"/>
      <c r="Q8514" s="6"/>
      <c r="R8514" s="6"/>
      <c r="S8514" s="6"/>
      <c r="T8514" s="6"/>
      <c r="U8514" s="6"/>
      <c r="V8514" s="6"/>
      <c r="W8514" s="6"/>
    </row>
    <row r="8515" spans="1:58" x14ac:dyDescent="0.25">
      <c r="A8515" s="65"/>
      <c r="J8515" s="6">
        <v>24</v>
      </c>
      <c r="K8515" s="6"/>
      <c r="L8515" s="6"/>
      <c r="M8515" s="6"/>
      <c r="N8515" s="6"/>
      <c r="O8515" s="6"/>
      <c r="P8515" s="6"/>
      <c r="Q8515" s="6"/>
      <c r="R8515" s="6"/>
      <c r="S8515" s="6"/>
      <c r="T8515" s="6"/>
      <c r="U8515" s="6"/>
      <c r="V8515" s="6"/>
      <c r="W8515" s="6"/>
    </row>
    <row r="8516" spans="1:58" ht="140.25" x14ac:dyDescent="0.25">
      <c r="A8516" s="96" t="s">
        <v>624</v>
      </c>
      <c r="B8516" s="97" t="s">
        <v>625</v>
      </c>
      <c r="J8516" s="6">
        <v>25</v>
      </c>
      <c r="K8516" s="6"/>
      <c r="L8516" s="6"/>
      <c r="M8516" s="6"/>
      <c r="N8516" s="6"/>
      <c r="O8516" s="6"/>
      <c r="P8516" s="6"/>
      <c r="Q8516" s="6"/>
      <c r="R8516" s="6"/>
      <c r="S8516" s="6"/>
      <c r="T8516" s="6"/>
      <c r="U8516" s="6"/>
      <c r="V8516" s="6"/>
      <c r="W8516" s="6"/>
    </row>
    <row r="8517" spans="1:58" ht="15.75" thickBot="1" x14ac:dyDescent="0.3">
      <c r="A8517" s="65"/>
      <c r="J8517" s="6">
        <v>26</v>
      </c>
      <c r="K8517" s="6"/>
      <c r="L8517" s="6"/>
      <c r="M8517" s="6"/>
      <c r="N8517" s="6"/>
      <c r="O8517" s="6"/>
      <c r="P8517" s="6"/>
      <c r="Q8517" s="6"/>
      <c r="R8517" s="6"/>
      <c r="S8517" s="6"/>
      <c r="T8517" s="6"/>
      <c r="U8517" s="6"/>
      <c r="V8517" s="6"/>
      <c r="W8517" s="6"/>
    </row>
    <row r="8518" spans="1:58" ht="15.75" thickBot="1" x14ac:dyDescent="0.3">
      <c r="A8518" s="88" t="s">
        <v>626</v>
      </c>
      <c r="B8518" s="89">
        <v>0.05</v>
      </c>
      <c r="J8518" s="6">
        <v>27</v>
      </c>
      <c r="K8518" s="6"/>
      <c r="L8518" s="6"/>
      <c r="M8518" s="6"/>
      <c r="N8518" s="6"/>
      <c r="O8518" s="6"/>
      <c r="P8518" s="6"/>
      <c r="Q8518" s="6"/>
      <c r="R8518" s="6"/>
      <c r="S8518" s="6"/>
      <c r="T8518" s="6"/>
      <c r="U8518" s="6"/>
      <c r="V8518" s="6"/>
      <c r="W8518" s="6"/>
    </row>
    <row r="8519" spans="1:58" ht="39" thickBot="1" x14ac:dyDescent="0.3">
      <c r="A8519" s="110" t="s">
        <v>627</v>
      </c>
      <c r="B8519" s="74">
        <v>18</v>
      </c>
      <c r="J8519" s="6">
        <v>28</v>
      </c>
      <c r="K8519" s="6"/>
      <c r="L8519" s="6"/>
      <c r="M8519" s="6"/>
      <c r="N8519" s="6"/>
      <c r="O8519" s="6"/>
      <c r="P8519" s="6"/>
      <c r="Q8519" s="6"/>
      <c r="R8519" s="6"/>
      <c r="S8519" s="6"/>
      <c r="T8519" s="6"/>
      <c r="U8519" s="6"/>
      <c r="V8519" s="6"/>
      <c r="W8519" s="6"/>
    </row>
    <row r="8520" spans="1:58" ht="39" thickBot="1" x14ac:dyDescent="0.3">
      <c r="A8520" s="110" t="s">
        <v>628</v>
      </c>
      <c r="B8520" s="74">
        <v>3.5902780000000001</v>
      </c>
      <c r="J8520" s="6">
        <v>29</v>
      </c>
      <c r="K8520" s="6"/>
      <c r="L8520" s="6"/>
      <c r="M8520" s="6"/>
      <c r="N8520" s="6"/>
      <c r="O8520" s="6"/>
      <c r="P8520" s="6"/>
      <c r="Q8520" s="6"/>
      <c r="R8520" s="6"/>
      <c r="S8520" s="6"/>
      <c r="T8520" s="6"/>
      <c r="U8520" s="6"/>
      <c r="V8520" s="6"/>
      <c r="W8520" s="6"/>
    </row>
    <row r="8521" spans="1:58" ht="64.5" thickBot="1" x14ac:dyDescent="0.3">
      <c r="A8521" s="110" t="s">
        <v>629</v>
      </c>
      <c r="B8521" s="74">
        <v>3.9969700000000001</v>
      </c>
      <c r="J8521" s="6">
        <v>30</v>
      </c>
      <c r="K8521" s="6"/>
      <c r="L8521" s="6"/>
      <c r="M8521" s="6"/>
      <c r="N8521" s="6"/>
      <c r="O8521" s="6"/>
      <c r="P8521" s="6"/>
      <c r="Q8521" s="6"/>
      <c r="R8521" s="6"/>
      <c r="S8521" s="6"/>
      <c r="T8521" s="6"/>
      <c r="U8521" s="6"/>
      <c r="V8521" s="6"/>
      <c r="W8521" s="6"/>
    </row>
    <row r="8522" spans="1:58" ht="38.25" x14ac:dyDescent="0.25">
      <c r="A8522" s="109" t="s">
        <v>630</v>
      </c>
      <c r="B8522" s="78">
        <v>2.6776</v>
      </c>
      <c r="J8522" s="6">
        <v>31</v>
      </c>
      <c r="K8522" s="6"/>
      <c r="L8522" s="6"/>
      <c r="M8522" s="6"/>
      <c r="N8522" s="6"/>
      <c r="O8522" s="6"/>
      <c r="P8522" s="6"/>
      <c r="Q8522" s="6"/>
      <c r="R8522" s="6"/>
      <c r="S8522" s="6"/>
      <c r="T8522" s="6"/>
      <c r="U8522" s="6"/>
      <c r="V8522" s="6"/>
      <c r="W8522" s="6"/>
    </row>
    <row r="8523" spans="1:58" ht="15.75" thickBot="1" x14ac:dyDescent="0.3">
      <c r="A8523" s="65"/>
      <c r="J8523" s="6">
        <v>32</v>
      </c>
      <c r="K8523" s="6"/>
      <c r="L8523" s="6"/>
      <c r="M8523" s="6"/>
      <c r="N8523" s="6"/>
      <c r="O8523" s="6"/>
      <c r="P8523" s="6"/>
      <c r="Q8523" s="6"/>
      <c r="R8523" s="6"/>
      <c r="S8523" s="6"/>
      <c r="T8523" s="6"/>
      <c r="U8523" s="6"/>
      <c r="V8523" s="6"/>
      <c r="W8523" s="6"/>
    </row>
    <row r="8524" spans="1:58" x14ac:dyDescent="0.25">
      <c r="A8524" s="254" t="s">
        <v>637</v>
      </c>
      <c r="B8524" s="255"/>
      <c r="C8524" s="255"/>
      <c r="D8524" s="255"/>
      <c r="E8524" s="255"/>
      <c r="J8524" s="6">
        <v>33</v>
      </c>
      <c r="K8524" s="6"/>
      <c r="L8524" s="6"/>
      <c r="M8524" s="6"/>
      <c r="N8524" s="6"/>
      <c r="O8524" s="6"/>
      <c r="P8524" s="6"/>
      <c r="Q8524" s="6"/>
      <c r="R8524" s="6"/>
      <c r="S8524" s="6"/>
      <c r="T8524" s="6"/>
      <c r="U8524" s="6"/>
      <c r="V8524" s="6"/>
      <c r="W8524" s="6"/>
    </row>
    <row r="8525" spans="1:58" ht="15.75" thickBot="1" x14ac:dyDescent="0.3">
      <c r="A8525" s="256" t="s">
        <v>638</v>
      </c>
      <c r="B8525" s="257"/>
      <c r="C8525" s="257"/>
      <c r="D8525" s="257"/>
      <c r="E8525" s="257"/>
      <c r="J8525" s="6">
        <v>34</v>
      </c>
      <c r="K8525" s="6"/>
      <c r="L8525" s="6"/>
      <c r="M8525" s="6"/>
      <c r="N8525" s="6"/>
      <c r="O8525" s="6"/>
      <c r="P8525" s="6"/>
      <c r="Q8525" s="6"/>
      <c r="R8525" s="6"/>
      <c r="S8525" s="6"/>
      <c r="T8525" s="6"/>
      <c r="U8525" s="6"/>
      <c r="V8525" s="6"/>
      <c r="W8525" s="6"/>
    </row>
    <row r="8526" spans="1:58" ht="16.5" thickBot="1" x14ac:dyDescent="0.3">
      <c r="A8526" s="260" t="s">
        <v>634</v>
      </c>
      <c r="B8526" s="261"/>
      <c r="C8526" s="83" t="s">
        <v>635</v>
      </c>
      <c r="D8526" s="83" t="s">
        <v>566</v>
      </c>
      <c r="E8526" s="85" t="s">
        <v>593</v>
      </c>
      <c r="J8526" s="6"/>
      <c r="K8526" s="121" t="s">
        <v>1123</v>
      </c>
      <c r="L8526" s="121" t="s">
        <v>1124</v>
      </c>
      <c r="M8526" s="121" t="str">
        <f>A8513</f>
        <v>Prueba del rango estudentizado de Tukey (HSD) para NFTCM2</v>
      </c>
      <c r="N8526" s="136"/>
      <c r="O8526" s="1"/>
      <c r="S8526" s="122" t="str">
        <f>K8526</f>
        <v>Factor</v>
      </c>
      <c r="T8526" s="122" t="str">
        <f>L8526</f>
        <v>Nivel</v>
      </c>
      <c r="U8526" s="114"/>
      <c r="V8526" s="123" t="str">
        <f>M8526</f>
        <v>Prueba del rango estudentizado de Tukey (HSD) para NFTCM2</v>
      </c>
      <c r="W8526" s="6"/>
      <c r="X8526" s="161"/>
      <c r="Y8526" s="161"/>
      <c r="Z8526" s="161"/>
      <c r="AA8526" s="160"/>
      <c r="AB8526" s="161"/>
      <c r="AC8526" s="161"/>
      <c r="AD8526" s="161"/>
      <c r="AE8526" s="161"/>
      <c r="AF8526" s="161"/>
      <c r="AG8526" s="161"/>
      <c r="AH8526" s="161"/>
      <c r="AI8526" s="161"/>
      <c r="AJ8526" s="161"/>
      <c r="AK8526" s="161"/>
      <c r="AL8526" s="161"/>
      <c r="AM8526" s="161"/>
      <c r="AN8526" s="161"/>
      <c r="AO8526" s="161"/>
      <c r="AP8526" s="161"/>
      <c r="AQ8526" s="161"/>
      <c r="AR8526" s="161"/>
      <c r="AS8526" s="161"/>
      <c r="AT8526" s="161"/>
      <c r="AU8526" s="161"/>
      <c r="AV8526" s="161"/>
      <c r="AW8526" s="161"/>
      <c r="AX8526" s="161"/>
      <c r="AY8526" s="161"/>
      <c r="AZ8526" s="161"/>
      <c r="BA8526" s="161"/>
      <c r="BB8526" s="161"/>
      <c r="BC8526" s="161"/>
      <c r="BD8526" s="160"/>
      <c r="BE8526" s="160"/>
      <c r="BF8526" s="160"/>
    </row>
    <row r="8527" spans="1:58" ht="16.5" thickBot="1" x14ac:dyDescent="0.3">
      <c r="A8527" s="99"/>
      <c r="B8527" s="67" t="s">
        <v>592</v>
      </c>
      <c r="C8527" s="68">
        <v>3.375</v>
      </c>
      <c r="D8527" s="68">
        <v>8</v>
      </c>
      <c r="E8527" s="86" t="s">
        <v>7</v>
      </c>
      <c r="J8527" s="6"/>
      <c r="K8527" s="223" t="s">
        <v>1128</v>
      </c>
      <c r="L8527" s="124" t="str">
        <f>E8527</f>
        <v>Palomo</v>
      </c>
      <c r="M8527" s="125">
        <f>C8527</f>
        <v>3.375</v>
      </c>
      <c r="N8527" s="125">
        <f>A8527</f>
        <v>0</v>
      </c>
      <c r="O8527" s="125" t="str">
        <f>B8527</f>
        <v>A</v>
      </c>
      <c r="S8527" s="225" t="str">
        <f>K8527</f>
        <v>Genotipo (B)</v>
      </c>
      <c r="T8527" s="133" t="str">
        <f>L8527</f>
        <v>Palomo</v>
      </c>
      <c r="U8527" s="134">
        <f t="shared" ref="U8527:U8530" si="337">M8527</f>
        <v>3.375</v>
      </c>
      <c r="V8527" s="133">
        <f t="shared" ref="V8527:V8530" si="338">N8527</f>
        <v>0</v>
      </c>
      <c r="W8527" s="133" t="str">
        <f t="shared" ref="W8527:W8530" si="339">O8527</f>
        <v>A</v>
      </c>
      <c r="X8527" s="160"/>
      <c r="Y8527" s="165"/>
      <c r="Z8527" s="165"/>
      <c r="AA8527" s="165"/>
      <c r="AB8527" s="160"/>
      <c r="AC8527" s="160"/>
      <c r="AD8527" s="160"/>
      <c r="AE8527" s="160"/>
      <c r="AF8527" s="160"/>
      <c r="AG8527" s="160"/>
      <c r="AH8527" s="160"/>
      <c r="AI8527" s="160"/>
      <c r="AJ8527" s="160"/>
      <c r="AK8527" s="160"/>
      <c r="AL8527" s="160"/>
      <c r="AM8527" s="160"/>
      <c r="AN8527" s="160"/>
      <c r="AO8527" s="160"/>
      <c r="AP8527" s="160"/>
      <c r="AQ8527" s="160"/>
      <c r="AR8527" s="160"/>
      <c r="AS8527" s="160"/>
      <c r="AT8527" s="160"/>
      <c r="AU8527" s="160"/>
      <c r="AV8527" s="160"/>
      <c r="AW8527" s="160"/>
      <c r="AX8527" s="160"/>
      <c r="AY8527" s="160"/>
      <c r="AZ8527" s="160"/>
      <c r="BA8527" s="160"/>
      <c r="BB8527" s="160"/>
      <c r="BC8527" s="160"/>
      <c r="BD8527" s="160"/>
      <c r="BE8527" s="160"/>
      <c r="BF8527" s="160"/>
    </row>
    <row r="8528" spans="1:58" ht="16.5" thickBot="1" x14ac:dyDescent="0.3">
      <c r="A8528" s="99"/>
      <c r="B8528" s="67" t="s">
        <v>592</v>
      </c>
      <c r="C8528" s="68"/>
      <c r="D8528" s="68"/>
      <c r="E8528" s="86"/>
      <c r="J8528" s="6"/>
      <c r="K8528" s="224"/>
      <c r="L8528" s="124" t="str">
        <f>E8529</f>
        <v>Toro</v>
      </c>
      <c r="M8528" s="125">
        <f>C8529</f>
        <v>3.125</v>
      </c>
      <c r="N8528" s="125" t="str">
        <f>A8529</f>
        <v>B</v>
      </c>
      <c r="O8528" s="125" t="str">
        <f>B8529</f>
        <v>A</v>
      </c>
      <c r="S8528" s="226"/>
      <c r="T8528" s="133" t="str">
        <f t="shared" ref="T8528:T8530" si="340">L8528</f>
        <v>Toro</v>
      </c>
      <c r="U8528" s="134">
        <f t="shared" si="337"/>
        <v>3.125</v>
      </c>
      <c r="V8528" s="133" t="str">
        <f t="shared" si="338"/>
        <v>B</v>
      </c>
      <c r="W8528" s="133" t="str">
        <f t="shared" si="339"/>
        <v>A</v>
      </c>
      <c r="X8528" s="160"/>
      <c r="Y8528" s="165"/>
      <c r="Z8528" s="165"/>
      <c r="AA8528" s="165"/>
      <c r="AB8528" s="160"/>
      <c r="AC8528" s="160"/>
      <c r="AD8528" s="160"/>
      <c r="AE8528" s="160"/>
      <c r="AF8528" s="160"/>
      <c r="AG8528" s="160"/>
      <c r="AH8528" s="160"/>
      <c r="AI8528" s="160"/>
      <c r="AJ8528" s="160"/>
      <c r="AK8528" s="160"/>
      <c r="AL8528" s="160"/>
      <c r="AM8528" s="160"/>
      <c r="AN8528" s="160"/>
      <c r="AO8528" s="160"/>
      <c r="AP8528" s="160"/>
      <c r="AQ8528" s="160"/>
      <c r="AR8528" s="160"/>
      <c r="AS8528" s="160"/>
      <c r="AT8528" s="160"/>
      <c r="AU8528" s="160"/>
      <c r="AV8528" s="160"/>
      <c r="AW8528" s="160"/>
      <c r="AX8528" s="160"/>
      <c r="AY8528" s="160"/>
      <c r="AZ8528" s="160"/>
      <c r="BA8528" s="160"/>
      <c r="BB8528" s="160"/>
      <c r="BC8528" s="160"/>
      <c r="BD8528" s="160"/>
      <c r="BE8528" s="160"/>
      <c r="BF8528" s="160"/>
    </row>
    <row r="8529" spans="1:58" ht="16.5" thickBot="1" x14ac:dyDescent="0.3">
      <c r="A8529" s="99" t="s">
        <v>593</v>
      </c>
      <c r="B8529" s="67" t="s">
        <v>592</v>
      </c>
      <c r="C8529" s="68">
        <v>3.125</v>
      </c>
      <c r="D8529" s="68">
        <v>8</v>
      </c>
      <c r="E8529" s="86" t="s">
        <v>8</v>
      </c>
      <c r="J8529" s="6"/>
      <c r="K8529" s="224"/>
      <c r="L8529" s="4" t="str">
        <f>E8531</f>
        <v>Pony</v>
      </c>
      <c r="M8529" s="4">
        <f>C8531</f>
        <v>1.25</v>
      </c>
      <c r="N8529" s="4" t="str">
        <f>A8531</f>
        <v>B</v>
      </c>
      <c r="O8529" s="4" t="str">
        <f>B8531</f>
        <v>A</v>
      </c>
      <c r="P8529" s="6"/>
      <c r="Q8529" s="6"/>
      <c r="R8529" s="6"/>
      <c r="S8529" s="226"/>
      <c r="T8529" s="133" t="str">
        <f t="shared" si="340"/>
        <v>Pony</v>
      </c>
      <c r="U8529" s="134">
        <f t="shared" si="337"/>
        <v>1.25</v>
      </c>
      <c r="V8529" s="133" t="str">
        <f t="shared" si="338"/>
        <v>B</v>
      </c>
      <c r="W8529" s="133" t="str">
        <f t="shared" si="339"/>
        <v>A</v>
      </c>
      <c r="X8529" s="160"/>
      <c r="Y8529" s="165"/>
      <c r="Z8529" s="165"/>
      <c r="AA8529" s="165"/>
      <c r="AB8529" s="160"/>
      <c r="AC8529" s="160"/>
      <c r="AD8529" s="160"/>
      <c r="AE8529" s="160"/>
      <c r="AF8529" s="160"/>
      <c r="AG8529" s="160"/>
      <c r="AH8529" s="160"/>
      <c r="AI8529" s="160"/>
      <c r="AJ8529" s="160"/>
      <c r="AK8529" s="160"/>
      <c r="AL8529" s="160"/>
      <c r="AM8529" s="160"/>
      <c r="AN8529" s="160"/>
      <c r="AO8529" s="160"/>
      <c r="AP8529" s="160"/>
      <c r="AQ8529" s="160"/>
      <c r="AR8529" s="160"/>
      <c r="AS8529" s="160"/>
      <c r="AT8529" s="160"/>
      <c r="AU8529" s="160"/>
      <c r="AV8529" s="160"/>
      <c r="AW8529" s="160"/>
      <c r="AX8529" s="160"/>
      <c r="AY8529" s="160"/>
      <c r="AZ8529" s="160"/>
      <c r="BA8529" s="160"/>
      <c r="BB8529" s="160"/>
      <c r="BC8529" s="160"/>
      <c r="BD8529" s="160"/>
      <c r="BE8529" s="160"/>
      <c r="BF8529" s="160"/>
    </row>
    <row r="8530" spans="1:58" ht="16.5" thickBot="1" x14ac:dyDescent="0.3">
      <c r="A8530" s="99" t="s">
        <v>593</v>
      </c>
      <c r="B8530" s="67" t="s">
        <v>592</v>
      </c>
      <c r="C8530" s="68"/>
      <c r="D8530" s="68"/>
      <c r="E8530" s="86"/>
      <c r="J8530" s="6"/>
      <c r="K8530" s="224"/>
      <c r="L8530" s="4" t="str">
        <f>E8533</f>
        <v>Perseo</v>
      </c>
      <c r="M8530" s="4">
        <f>C8533</f>
        <v>0.5</v>
      </c>
      <c r="N8530" s="4" t="str">
        <f>A8533</f>
        <v>B</v>
      </c>
      <c r="O8530" s="4">
        <f>B8533</f>
        <v>0</v>
      </c>
      <c r="P8530" s="6"/>
      <c r="Q8530" s="6"/>
      <c r="R8530" s="6"/>
      <c r="S8530" s="227"/>
      <c r="T8530" s="129" t="str">
        <f t="shared" si="340"/>
        <v>Perseo</v>
      </c>
      <c r="U8530" s="135">
        <f t="shared" si="337"/>
        <v>0.5</v>
      </c>
      <c r="V8530" s="129" t="str">
        <f t="shared" si="338"/>
        <v>B</v>
      </c>
      <c r="W8530" s="129">
        <f t="shared" si="339"/>
        <v>0</v>
      </c>
      <c r="X8530" s="160"/>
      <c r="Y8530" s="165"/>
      <c r="Z8530" s="165"/>
      <c r="AA8530" s="165"/>
      <c r="AB8530" s="160"/>
      <c r="AC8530" s="160"/>
      <c r="AD8530" s="160"/>
      <c r="AE8530" s="160"/>
      <c r="AF8530" s="160"/>
      <c r="AG8530" s="160"/>
      <c r="AH8530" s="160"/>
      <c r="AI8530" s="160"/>
      <c r="AJ8530" s="160"/>
      <c r="AK8530" s="160"/>
      <c r="AL8530" s="160"/>
      <c r="AM8530" s="160"/>
      <c r="AN8530" s="160"/>
      <c r="AO8530" s="160"/>
      <c r="AP8530" s="160"/>
      <c r="AQ8530" s="160"/>
      <c r="AR8530" s="160"/>
      <c r="AS8530" s="160"/>
      <c r="AT8530" s="160"/>
      <c r="AU8530" s="160"/>
      <c r="AV8530" s="160"/>
      <c r="AW8530" s="160"/>
      <c r="AX8530" s="160"/>
      <c r="AY8530" s="160"/>
      <c r="AZ8530" s="160"/>
      <c r="BA8530" s="160"/>
      <c r="BB8530" s="160"/>
      <c r="BC8530" s="160"/>
      <c r="BD8530" s="160"/>
      <c r="BE8530" s="160"/>
      <c r="BF8530" s="160"/>
    </row>
    <row r="8531" spans="1:58" ht="15.75" thickBot="1" x14ac:dyDescent="0.3">
      <c r="A8531" s="99" t="s">
        <v>593</v>
      </c>
      <c r="B8531" s="67" t="s">
        <v>592</v>
      </c>
      <c r="C8531" s="68">
        <v>1.25</v>
      </c>
      <c r="D8531" s="68">
        <v>8</v>
      </c>
      <c r="E8531" s="86" t="s">
        <v>11</v>
      </c>
      <c r="J8531" s="6">
        <v>1</v>
      </c>
      <c r="K8531" s="6"/>
      <c r="L8531" s="6"/>
      <c r="M8531" s="6"/>
      <c r="N8531" s="6"/>
      <c r="O8531" s="6"/>
      <c r="P8531" s="6"/>
      <c r="Q8531" s="6"/>
      <c r="R8531" s="6"/>
      <c r="S8531" s="6"/>
      <c r="T8531" s="6"/>
      <c r="U8531" s="6"/>
      <c r="V8531" s="6"/>
      <c r="W8531" s="6"/>
      <c r="X8531" s="160"/>
      <c r="Y8531" s="160"/>
      <c r="Z8531" s="160"/>
      <c r="AA8531" s="160"/>
      <c r="AB8531" s="160"/>
      <c r="AC8531" s="160"/>
      <c r="AD8531" s="160"/>
      <c r="AE8531" s="160"/>
      <c r="AF8531" s="160"/>
      <c r="AG8531" s="160"/>
      <c r="AH8531" s="160"/>
      <c r="AI8531" s="160"/>
      <c r="AJ8531" s="160"/>
      <c r="AK8531" s="160"/>
      <c r="AL8531" s="160"/>
      <c r="AM8531" s="160"/>
      <c r="AN8531" s="160"/>
      <c r="AO8531" s="160"/>
      <c r="AP8531" s="160"/>
      <c r="AQ8531" s="160"/>
      <c r="AR8531" s="160"/>
      <c r="AS8531" s="160"/>
      <c r="AT8531" s="160"/>
      <c r="AU8531" s="160"/>
      <c r="AV8531" s="160"/>
      <c r="AW8531" s="160"/>
      <c r="AX8531" s="160"/>
      <c r="AY8531" s="160"/>
      <c r="AZ8531" s="160"/>
      <c r="BA8531" s="160"/>
      <c r="BB8531" s="160"/>
      <c r="BC8531" s="160"/>
      <c r="BD8531" s="160"/>
      <c r="BE8531" s="160"/>
      <c r="BF8531" s="160"/>
    </row>
    <row r="8532" spans="1:58" ht="15.75" thickBot="1" x14ac:dyDescent="0.3">
      <c r="A8532" s="99" t="s">
        <v>593</v>
      </c>
      <c r="B8532" s="67"/>
      <c r="C8532" s="68"/>
      <c r="D8532" s="68"/>
      <c r="E8532" s="86"/>
      <c r="J8532" s="6">
        <v>2</v>
      </c>
      <c r="K8532" s="6"/>
      <c r="L8532" s="6"/>
      <c r="M8532" s="6"/>
      <c r="N8532" s="6"/>
      <c r="O8532" s="6"/>
      <c r="P8532" s="6"/>
      <c r="Q8532" s="6"/>
      <c r="R8532" s="6"/>
      <c r="S8532" s="6"/>
      <c r="T8532" s="6"/>
      <c r="U8532" s="6"/>
      <c r="V8532" s="6"/>
      <c r="W8532" s="6"/>
    </row>
    <row r="8533" spans="1:58" x14ac:dyDescent="0.25">
      <c r="A8533" s="100" t="s">
        <v>593</v>
      </c>
      <c r="B8533" s="76"/>
      <c r="C8533" s="77">
        <v>0.5</v>
      </c>
      <c r="D8533" s="77">
        <v>8</v>
      </c>
      <c r="E8533" s="87" t="s">
        <v>46</v>
      </c>
      <c r="J8533" s="6">
        <v>3</v>
      </c>
      <c r="K8533" s="6"/>
      <c r="L8533" s="6"/>
      <c r="M8533" s="6"/>
      <c r="N8533" s="6"/>
      <c r="O8533" s="6"/>
      <c r="P8533" s="6"/>
      <c r="Q8533" s="6"/>
      <c r="R8533" s="6"/>
      <c r="S8533" s="6"/>
      <c r="T8533" s="6"/>
      <c r="U8533" s="6"/>
      <c r="V8533" s="6"/>
      <c r="W8533" s="6"/>
    </row>
    <row r="8534" spans="1:58" x14ac:dyDescent="0.25">
      <c r="A8534" s="79"/>
      <c r="J8534" s="6">
        <v>4</v>
      </c>
      <c r="K8534" s="6"/>
      <c r="L8534" s="6"/>
      <c r="M8534" s="6"/>
      <c r="N8534" s="6"/>
      <c r="O8534" s="6"/>
      <c r="P8534" s="6"/>
      <c r="Q8534" s="6"/>
      <c r="R8534" s="6"/>
      <c r="S8534" s="6"/>
      <c r="T8534" s="6"/>
      <c r="U8534" s="6"/>
      <c r="V8534" s="6"/>
      <c r="W8534" s="6"/>
    </row>
    <row r="8535" spans="1:58" x14ac:dyDescent="0.25">
      <c r="A8535" s="79"/>
      <c r="J8535" s="6">
        <v>5</v>
      </c>
      <c r="K8535" s="6"/>
      <c r="L8535" s="6"/>
      <c r="M8535" s="6"/>
      <c r="N8535" s="6"/>
      <c r="O8535" s="6"/>
      <c r="P8535" s="6"/>
      <c r="Q8535" s="6"/>
      <c r="R8535" s="6"/>
      <c r="S8535" s="6"/>
      <c r="T8535" s="6"/>
      <c r="U8535" s="6"/>
      <c r="V8535" s="6"/>
      <c r="W8535" s="6"/>
    </row>
    <row r="8536" spans="1:58" x14ac:dyDescent="0.25">
      <c r="J8536" s="6">
        <v>6</v>
      </c>
      <c r="K8536" s="6"/>
      <c r="L8536" s="6"/>
      <c r="M8536" s="6"/>
      <c r="N8536" s="6"/>
      <c r="O8536" s="6"/>
      <c r="P8536" s="6"/>
      <c r="Q8536" s="6"/>
      <c r="R8536" s="6"/>
      <c r="S8536" s="6"/>
      <c r="T8536" s="6"/>
      <c r="U8536" s="6"/>
      <c r="V8536" s="6"/>
      <c r="W8536" s="6"/>
    </row>
    <row r="8537" spans="1:58" x14ac:dyDescent="0.25">
      <c r="A8537" s="80"/>
      <c r="J8537" s="6">
        <v>7</v>
      </c>
      <c r="K8537" s="6"/>
      <c r="L8537" s="6"/>
      <c r="M8537" s="6"/>
      <c r="N8537" s="6"/>
      <c r="O8537" s="6"/>
      <c r="P8537" s="6"/>
      <c r="Q8537" s="6"/>
      <c r="R8537" s="6"/>
      <c r="S8537" s="6"/>
      <c r="T8537" s="6"/>
      <c r="U8537" s="6"/>
      <c r="V8537" s="6"/>
      <c r="W8537" s="6"/>
    </row>
    <row r="8538" spans="1:58" ht="31.5" x14ac:dyDescent="0.25">
      <c r="A8538" s="64" t="s">
        <v>590</v>
      </c>
      <c r="J8538" s="6">
        <v>8</v>
      </c>
      <c r="K8538" s="6"/>
      <c r="L8538" s="6"/>
      <c r="M8538" s="6"/>
      <c r="N8538" s="6"/>
      <c r="O8538" s="6"/>
      <c r="P8538" s="6"/>
      <c r="Q8538" s="6"/>
      <c r="R8538" s="6"/>
      <c r="S8538" s="6"/>
      <c r="T8538" s="6"/>
      <c r="U8538" s="6"/>
      <c r="V8538" s="6"/>
      <c r="W8538" s="6"/>
    </row>
    <row r="8539" spans="1:58" x14ac:dyDescent="0.25">
      <c r="A8539" s="79"/>
      <c r="J8539" s="6">
        <v>9</v>
      </c>
      <c r="K8539" s="6"/>
      <c r="L8539" s="6"/>
      <c r="M8539" s="6"/>
      <c r="N8539" s="6"/>
      <c r="O8539" s="6"/>
      <c r="P8539" s="6"/>
      <c r="Q8539" s="6"/>
      <c r="R8539" s="6"/>
      <c r="S8539" s="6"/>
      <c r="T8539" s="6"/>
      <c r="U8539" s="6"/>
      <c r="V8539" s="6"/>
      <c r="W8539" s="6"/>
    </row>
    <row r="8540" spans="1:58" ht="25.5" x14ac:dyDescent="0.25">
      <c r="A8540" s="81" t="s">
        <v>595</v>
      </c>
      <c r="J8540" s="6">
        <v>10</v>
      </c>
      <c r="K8540" s="6"/>
      <c r="L8540" s="6"/>
      <c r="M8540" s="6"/>
      <c r="N8540" s="6"/>
      <c r="O8540" s="6"/>
      <c r="P8540" s="6"/>
      <c r="Q8540" s="6"/>
      <c r="R8540" s="6"/>
      <c r="S8540" s="6"/>
      <c r="T8540" s="6"/>
      <c r="U8540" s="6"/>
      <c r="V8540" s="6"/>
      <c r="W8540" s="6"/>
    </row>
    <row r="8541" spans="1:58" x14ac:dyDescent="0.25">
      <c r="A8541" s="81"/>
      <c r="J8541" s="6">
        <v>11</v>
      </c>
      <c r="K8541" s="6"/>
      <c r="L8541" s="6"/>
      <c r="M8541" s="6"/>
      <c r="N8541" s="6"/>
      <c r="O8541" s="6"/>
      <c r="P8541" s="6"/>
      <c r="Q8541" s="6"/>
      <c r="R8541" s="6"/>
      <c r="S8541" s="6"/>
      <c r="T8541" s="6"/>
      <c r="U8541" s="6"/>
      <c r="V8541" s="6"/>
      <c r="W8541" s="6"/>
    </row>
    <row r="8542" spans="1:58" x14ac:dyDescent="0.25">
      <c r="A8542" s="65"/>
      <c r="J8542" s="6">
        <v>12</v>
      </c>
      <c r="K8542" s="6"/>
      <c r="L8542" s="6"/>
      <c r="M8542" s="6"/>
      <c r="N8542" s="6"/>
      <c r="O8542" s="6"/>
      <c r="P8542" s="6"/>
      <c r="Q8542" s="6"/>
      <c r="R8542" s="6"/>
      <c r="S8542" s="6"/>
      <c r="T8542" s="6"/>
      <c r="U8542" s="6"/>
      <c r="V8542" s="6"/>
      <c r="W8542" s="6"/>
    </row>
    <row r="8543" spans="1:58" x14ac:dyDescent="0.25">
      <c r="A8543" s="65"/>
      <c r="J8543" s="6">
        <v>13</v>
      </c>
      <c r="K8543" s="6"/>
      <c r="L8543" s="6"/>
      <c r="M8543" s="6"/>
      <c r="N8543" s="6"/>
      <c r="O8543" s="6"/>
      <c r="P8543" s="6"/>
      <c r="Q8543" s="6"/>
      <c r="R8543" s="6"/>
      <c r="S8543" s="6"/>
      <c r="T8543" s="6"/>
      <c r="U8543" s="6"/>
      <c r="V8543" s="6"/>
      <c r="W8543" s="6"/>
    </row>
    <row r="8544" spans="1:58" x14ac:dyDescent="0.25">
      <c r="A8544" s="79"/>
      <c r="J8544" s="6">
        <v>14</v>
      </c>
      <c r="K8544" s="6"/>
      <c r="L8544" s="6"/>
      <c r="M8544" s="6"/>
      <c r="N8544" s="6"/>
      <c r="O8544" s="6"/>
      <c r="P8544" s="6"/>
      <c r="Q8544" s="6"/>
      <c r="R8544" s="6"/>
      <c r="S8544" s="6"/>
      <c r="T8544" s="6"/>
      <c r="U8544" s="6"/>
      <c r="V8544" s="6"/>
      <c r="W8544" s="6"/>
    </row>
    <row r="8545" spans="1:23" x14ac:dyDescent="0.25">
      <c r="A8545" s="79"/>
      <c r="J8545" s="6">
        <v>15</v>
      </c>
      <c r="K8545" s="6"/>
      <c r="L8545" s="6"/>
      <c r="M8545" s="6"/>
      <c r="N8545" s="6"/>
      <c r="O8545" s="6"/>
      <c r="P8545" s="6"/>
      <c r="Q8545" s="6"/>
      <c r="R8545" s="6"/>
      <c r="S8545" s="6"/>
      <c r="T8545" s="6"/>
      <c r="U8545" s="6"/>
      <c r="V8545" s="6"/>
      <c r="W8545" s="6"/>
    </row>
    <row r="8546" spans="1:23" x14ac:dyDescent="0.25">
      <c r="J8546" s="6">
        <v>16</v>
      </c>
      <c r="K8546" s="6"/>
      <c r="L8546" s="6"/>
      <c r="M8546" s="6"/>
      <c r="N8546" s="6"/>
      <c r="O8546" s="6"/>
      <c r="P8546" s="6"/>
      <c r="Q8546" s="6"/>
      <c r="R8546" s="6"/>
      <c r="S8546" s="6"/>
      <c r="T8546" s="6"/>
      <c r="U8546" s="6"/>
      <c r="V8546" s="6"/>
      <c r="W8546" s="6"/>
    </row>
    <row r="8547" spans="1:23" x14ac:dyDescent="0.25">
      <c r="A8547" s="80"/>
      <c r="J8547" s="6">
        <v>17</v>
      </c>
      <c r="K8547" s="6"/>
      <c r="L8547" s="6"/>
      <c r="M8547" s="6"/>
      <c r="N8547" s="6"/>
      <c r="O8547" s="6"/>
      <c r="P8547" s="6"/>
      <c r="Q8547" s="6"/>
      <c r="R8547" s="6"/>
      <c r="S8547" s="6"/>
      <c r="T8547" s="6"/>
      <c r="U8547" s="6"/>
      <c r="V8547" s="6"/>
      <c r="W8547" s="6"/>
    </row>
    <row r="8548" spans="1:23" ht="31.5" x14ac:dyDescent="0.25">
      <c r="A8548" s="64" t="s">
        <v>590</v>
      </c>
      <c r="J8548" s="6">
        <v>18</v>
      </c>
      <c r="K8548" s="6"/>
      <c r="L8548" s="6"/>
      <c r="M8548" s="6"/>
      <c r="N8548" s="6"/>
      <c r="O8548" s="6"/>
      <c r="P8548" s="6"/>
      <c r="Q8548" s="6"/>
      <c r="R8548" s="6"/>
      <c r="S8548" s="6"/>
      <c r="T8548" s="6"/>
      <c r="U8548" s="6"/>
      <c r="V8548" s="6"/>
      <c r="W8548" s="6"/>
    </row>
    <row r="8549" spans="1:23" x14ac:dyDescent="0.25">
      <c r="A8549" s="79"/>
      <c r="J8549" s="6">
        <v>19</v>
      </c>
      <c r="K8549" s="6"/>
      <c r="L8549" s="6"/>
      <c r="M8549" s="6"/>
      <c r="N8549" s="6"/>
      <c r="O8549" s="6"/>
      <c r="P8549" s="6"/>
      <c r="Q8549" s="6"/>
      <c r="R8549" s="6"/>
      <c r="S8549" s="6"/>
      <c r="T8549" s="6"/>
      <c r="U8549" s="6"/>
      <c r="V8549" s="6"/>
      <c r="W8549" s="6"/>
    </row>
    <row r="8550" spans="1:23" ht="25.5" x14ac:dyDescent="0.25">
      <c r="A8550" s="81" t="s">
        <v>595</v>
      </c>
      <c r="J8550" s="6">
        <v>20</v>
      </c>
      <c r="K8550" s="6"/>
      <c r="L8550" s="6"/>
      <c r="M8550" s="6"/>
      <c r="N8550" s="6"/>
      <c r="O8550" s="6"/>
      <c r="P8550" s="6"/>
      <c r="Q8550" s="6"/>
      <c r="R8550" s="6"/>
      <c r="S8550" s="6"/>
      <c r="T8550" s="6"/>
      <c r="U8550" s="6"/>
      <c r="V8550" s="6"/>
      <c r="W8550" s="6"/>
    </row>
    <row r="8551" spans="1:23" x14ac:dyDescent="0.25">
      <c r="A8551" s="81"/>
      <c r="J8551" s="6">
        <v>21</v>
      </c>
      <c r="K8551" s="6"/>
      <c r="L8551" s="6"/>
      <c r="M8551" s="6"/>
      <c r="N8551" s="6"/>
      <c r="O8551" s="6"/>
      <c r="P8551" s="6"/>
      <c r="Q8551" s="6"/>
      <c r="R8551" s="6"/>
      <c r="S8551" s="6"/>
      <c r="T8551" s="6"/>
      <c r="U8551" s="6"/>
      <c r="V8551" s="6"/>
      <c r="W8551" s="6"/>
    </row>
    <row r="8552" spans="1:23" ht="89.25" x14ac:dyDescent="0.25">
      <c r="A8552" s="81" t="s">
        <v>913</v>
      </c>
      <c r="J8552" s="6">
        <v>22</v>
      </c>
      <c r="K8552" s="6"/>
      <c r="L8552" s="6"/>
      <c r="M8552" s="6"/>
      <c r="N8552" s="6"/>
      <c r="O8552" s="6"/>
      <c r="P8552" s="6"/>
      <c r="Q8552" s="6"/>
      <c r="R8552" s="6"/>
      <c r="S8552" s="6"/>
      <c r="T8552" s="6"/>
      <c r="U8552" s="6"/>
      <c r="V8552" s="6"/>
      <c r="W8552" s="6"/>
    </row>
    <row r="8553" spans="1:23" x14ac:dyDescent="0.25">
      <c r="A8553" s="65"/>
      <c r="J8553" s="6">
        <v>23</v>
      </c>
      <c r="K8553" s="6"/>
      <c r="L8553" s="6"/>
      <c r="M8553" s="6"/>
      <c r="N8553" s="6"/>
      <c r="O8553" s="6"/>
      <c r="P8553" s="6"/>
      <c r="Q8553" s="6"/>
      <c r="R8553" s="6"/>
      <c r="S8553" s="6"/>
      <c r="T8553" s="6"/>
      <c r="U8553" s="6"/>
      <c r="V8553" s="6"/>
      <c r="W8553" s="6"/>
    </row>
    <row r="8554" spans="1:23" x14ac:dyDescent="0.25">
      <c r="A8554" s="65"/>
      <c r="J8554" s="6">
        <v>24</v>
      </c>
      <c r="K8554" s="6"/>
      <c r="L8554" s="6"/>
      <c r="M8554" s="6"/>
      <c r="N8554" s="6"/>
      <c r="O8554" s="6"/>
      <c r="P8554" s="6"/>
      <c r="Q8554" s="6"/>
      <c r="R8554" s="6"/>
      <c r="S8554" s="6"/>
      <c r="T8554" s="6"/>
      <c r="U8554" s="6"/>
      <c r="V8554" s="6"/>
      <c r="W8554" s="6"/>
    </row>
    <row r="8555" spans="1:23" ht="140.25" x14ac:dyDescent="0.25">
      <c r="A8555" s="96" t="s">
        <v>624</v>
      </c>
      <c r="B8555" s="97" t="s">
        <v>625</v>
      </c>
      <c r="J8555" s="6">
        <v>25</v>
      </c>
      <c r="K8555" s="6"/>
      <c r="L8555" s="6"/>
      <c r="M8555" s="6"/>
      <c r="N8555" s="6"/>
      <c r="O8555" s="6"/>
      <c r="P8555" s="6"/>
      <c r="Q8555" s="6"/>
      <c r="R8555" s="6"/>
      <c r="S8555" s="6"/>
      <c r="T8555" s="6"/>
      <c r="U8555" s="6"/>
      <c r="V8555" s="6"/>
      <c r="W8555" s="6"/>
    </row>
    <row r="8556" spans="1:23" ht="15.75" thickBot="1" x14ac:dyDescent="0.3">
      <c r="A8556" s="65"/>
      <c r="J8556" s="6">
        <v>26</v>
      </c>
      <c r="K8556" s="6"/>
      <c r="L8556" s="6"/>
      <c r="M8556" s="6"/>
      <c r="N8556" s="6"/>
      <c r="O8556" s="6"/>
      <c r="P8556" s="6"/>
      <c r="Q8556" s="6"/>
      <c r="R8556" s="6"/>
      <c r="S8556" s="6"/>
      <c r="T8556" s="6"/>
      <c r="U8556" s="6"/>
      <c r="V8556" s="6"/>
      <c r="W8556" s="6"/>
    </row>
    <row r="8557" spans="1:23" ht="15.75" thickBot="1" x14ac:dyDescent="0.3">
      <c r="A8557" s="88" t="s">
        <v>626</v>
      </c>
      <c r="B8557" s="89">
        <v>0.05</v>
      </c>
      <c r="J8557" s="6">
        <v>27</v>
      </c>
      <c r="K8557" s="6"/>
      <c r="L8557" s="6"/>
      <c r="M8557" s="6"/>
      <c r="N8557" s="6"/>
      <c r="O8557" s="6"/>
      <c r="P8557" s="6"/>
      <c r="Q8557" s="6"/>
      <c r="R8557" s="6"/>
      <c r="S8557" s="6"/>
      <c r="T8557" s="6"/>
      <c r="U8557" s="6"/>
      <c r="V8557" s="6"/>
      <c r="W8557" s="6"/>
    </row>
    <row r="8558" spans="1:23" ht="39" thickBot="1" x14ac:dyDescent="0.3">
      <c r="A8558" s="110" t="s">
        <v>627</v>
      </c>
      <c r="B8558" s="74">
        <v>18</v>
      </c>
      <c r="J8558" s="6">
        <v>28</v>
      </c>
      <c r="K8558" s="6"/>
      <c r="L8558" s="6"/>
      <c r="M8558" s="6"/>
      <c r="N8558" s="6"/>
      <c r="O8558" s="6"/>
      <c r="P8558" s="6"/>
      <c r="Q8558" s="6"/>
      <c r="R8558" s="6"/>
      <c r="S8558" s="6"/>
      <c r="T8558" s="6"/>
      <c r="U8558" s="6"/>
      <c r="V8558" s="6"/>
      <c r="W8558" s="6"/>
    </row>
    <row r="8559" spans="1:23" ht="39" thickBot="1" x14ac:dyDescent="0.3">
      <c r="A8559" s="110" t="s">
        <v>628</v>
      </c>
      <c r="B8559" s="74">
        <v>7.4513889999999998</v>
      </c>
      <c r="J8559" s="6">
        <v>29</v>
      </c>
      <c r="K8559" s="6"/>
      <c r="L8559" s="6"/>
      <c r="M8559" s="6"/>
      <c r="N8559" s="6"/>
      <c r="O8559" s="6"/>
      <c r="P8559" s="6"/>
      <c r="Q8559" s="6"/>
      <c r="R8559" s="6"/>
      <c r="S8559" s="6"/>
      <c r="T8559" s="6"/>
      <c r="U8559" s="6"/>
      <c r="V8559" s="6"/>
      <c r="W8559" s="6"/>
    </row>
    <row r="8560" spans="1:23" ht="64.5" thickBot="1" x14ac:dyDescent="0.3">
      <c r="A8560" s="110" t="s">
        <v>629</v>
      </c>
      <c r="B8560" s="74">
        <v>3.9969700000000001</v>
      </c>
      <c r="J8560" s="6">
        <v>30</v>
      </c>
      <c r="K8560" s="6"/>
      <c r="L8560" s="6"/>
      <c r="M8560" s="6"/>
      <c r="N8560" s="6"/>
      <c r="O8560" s="6"/>
      <c r="P8560" s="6"/>
      <c r="Q8560" s="6"/>
      <c r="R8560" s="6"/>
      <c r="S8560" s="6"/>
      <c r="T8560" s="6"/>
      <c r="U8560" s="6"/>
      <c r="V8560" s="6"/>
      <c r="W8560" s="6"/>
    </row>
    <row r="8561" spans="1:23" ht="38.25" x14ac:dyDescent="0.25">
      <c r="A8561" s="109" t="s">
        <v>630</v>
      </c>
      <c r="B8561" s="78">
        <v>3.8574999999999999</v>
      </c>
      <c r="J8561" s="6">
        <v>31</v>
      </c>
      <c r="K8561" s="6"/>
      <c r="L8561" s="6"/>
      <c r="M8561" s="6"/>
      <c r="N8561" s="6"/>
      <c r="O8561" s="6"/>
      <c r="P8561" s="6"/>
      <c r="Q8561" s="6"/>
      <c r="R8561" s="6"/>
      <c r="S8561" s="6"/>
      <c r="T8561" s="6"/>
      <c r="U8561" s="6"/>
      <c r="V8561" s="6"/>
      <c r="W8561" s="6"/>
    </row>
    <row r="8562" spans="1:23" ht="15.75" thickBot="1" x14ac:dyDescent="0.3">
      <c r="A8562" s="65"/>
      <c r="J8562" s="6">
        <v>32</v>
      </c>
      <c r="K8562" s="6"/>
      <c r="L8562" s="6"/>
      <c r="M8562" s="6"/>
      <c r="N8562" s="6"/>
      <c r="O8562" s="6"/>
      <c r="P8562" s="6"/>
      <c r="Q8562" s="6"/>
      <c r="R8562" s="6"/>
      <c r="S8562" s="6"/>
      <c r="T8562" s="6"/>
      <c r="U8562" s="6"/>
      <c r="V8562" s="6"/>
      <c r="W8562" s="6"/>
    </row>
    <row r="8563" spans="1:23" x14ac:dyDescent="0.25">
      <c r="A8563" s="254" t="s">
        <v>637</v>
      </c>
      <c r="B8563" s="255"/>
      <c r="C8563" s="255"/>
      <c r="D8563" s="255"/>
      <c r="E8563" s="255"/>
      <c r="J8563" s="6">
        <v>33</v>
      </c>
      <c r="K8563" s="6"/>
      <c r="L8563" s="6"/>
      <c r="M8563" s="6"/>
      <c r="N8563" s="6"/>
      <c r="O8563" s="6"/>
      <c r="P8563" s="6"/>
      <c r="Q8563" s="6"/>
      <c r="R8563" s="6"/>
      <c r="S8563" s="6"/>
      <c r="T8563" s="6"/>
      <c r="U8563" s="6"/>
      <c r="V8563" s="6"/>
      <c r="W8563" s="6"/>
    </row>
    <row r="8564" spans="1:23" ht="15.75" thickBot="1" x14ac:dyDescent="0.3">
      <c r="A8564" s="256" t="s">
        <v>638</v>
      </c>
      <c r="B8564" s="257"/>
      <c r="C8564" s="257"/>
      <c r="D8564" s="257"/>
      <c r="E8564" s="257"/>
      <c r="J8564" s="6">
        <v>34</v>
      </c>
      <c r="K8564" s="6"/>
      <c r="L8564" s="6"/>
      <c r="M8564" s="6"/>
      <c r="N8564" s="6"/>
      <c r="O8564" s="6"/>
      <c r="P8564" s="6"/>
      <c r="Q8564" s="6"/>
      <c r="R8564" s="6"/>
      <c r="S8564" s="6"/>
      <c r="T8564" s="6"/>
      <c r="U8564" s="6"/>
      <c r="V8564" s="6"/>
      <c r="W8564" s="6"/>
    </row>
    <row r="8565" spans="1:23" ht="16.5" thickBot="1" x14ac:dyDescent="0.3">
      <c r="A8565" s="260" t="s">
        <v>634</v>
      </c>
      <c r="B8565" s="261"/>
      <c r="C8565" s="83" t="s">
        <v>635</v>
      </c>
      <c r="D8565" s="83" t="s">
        <v>566</v>
      </c>
      <c r="E8565" s="85" t="s">
        <v>593</v>
      </c>
      <c r="J8565" s="6"/>
      <c r="K8565" s="121" t="s">
        <v>1123</v>
      </c>
      <c r="L8565" s="121" t="s">
        <v>1124</v>
      </c>
      <c r="M8565" s="121" t="str">
        <f>A8552</f>
        <v>Prueba del rango estudentizado de Tukey (HSD) para NFTCM3</v>
      </c>
      <c r="N8565" s="136"/>
      <c r="O8565" s="1"/>
      <c r="S8565" s="122" t="str">
        <f>K8565</f>
        <v>Factor</v>
      </c>
      <c r="T8565" s="122" t="str">
        <f>L8565</f>
        <v>Nivel</v>
      </c>
      <c r="U8565" s="114"/>
      <c r="V8565" s="123" t="str">
        <f>M8565</f>
        <v>Prueba del rango estudentizado de Tukey (HSD) para NFTCM3</v>
      </c>
      <c r="W8565" s="6"/>
    </row>
    <row r="8566" spans="1:23" ht="16.5" thickBot="1" x14ac:dyDescent="0.3">
      <c r="A8566" s="99"/>
      <c r="B8566" s="67" t="s">
        <v>592</v>
      </c>
      <c r="C8566" s="68">
        <v>6</v>
      </c>
      <c r="D8566" s="68">
        <v>8</v>
      </c>
      <c r="E8566" s="86" t="s">
        <v>7</v>
      </c>
      <c r="J8566" s="6"/>
      <c r="K8566" s="223" t="s">
        <v>1128</v>
      </c>
      <c r="L8566" s="124" t="str">
        <f>E8566</f>
        <v>Palomo</v>
      </c>
      <c r="M8566" s="125">
        <f>C8566</f>
        <v>6</v>
      </c>
      <c r="N8566" s="125">
        <f>A8566</f>
        <v>0</v>
      </c>
      <c r="O8566" s="125" t="str">
        <f>B8566</f>
        <v>A</v>
      </c>
      <c r="S8566" s="225" t="str">
        <f>K8566</f>
        <v>Genotipo (B)</v>
      </c>
      <c r="T8566" s="133" t="str">
        <f>L8566</f>
        <v>Palomo</v>
      </c>
      <c r="U8566" s="134">
        <f t="shared" ref="U8566:U8569" si="341">M8566</f>
        <v>6</v>
      </c>
      <c r="V8566" s="133">
        <f t="shared" ref="V8566:V8569" si="342">N8566</f>
        <v>0</v>
      </c>
      <c r="W8566" s="133" t="str">
        <f t="shared" ref="W8566:W8569" si="343">O8566</f>
        <v>A</v>
      </c>
    </row>
    <row r="8567" spans="1:23" ht="16.5" thickBot="1" x14ac:dyDescent="0.3">
      <c r="A8567" s="99"/>
      <c r="B8567" s="67" t="s">
        <v>592</v>
      </c>
      <c r="C8567" s="68"/>
      <c r="D8567" s="68"/>
      <c r="E8567" s="86"/>
      <c r="J8567" s="6"/>
      <c r="K8567" s="224"/>
      <c r="L8567" s="124" t="str">
        <f>E8568</f>
        <v>Toro</v>
      </c>
      <c r="M8567" s="125">
        <f>C8568</f>
        <v>3.625</v>
      </c>
      <c r="N8567" s="125" t="str">
        <f>A8568</f>
        <v>B</v>
      </c>
      <c r="O8567" s="125" t="str">
        <f>B8568</f>
        <v>A</v>
      </c>
      <c r="S8567" s="226"/>
      <c r="T8567" s="133" t="str">
        <f t="shared" ref="T8567:T8569" si="344">L8567</f>
        <v>Toro</v>
      </c>
      <c r="U8567" s="134">
        <f t="shared" si="341"/>
        <v>3.625</v>
      </c>
      <c r="V8567" s="133" t="str">
        <f t="shared" si="342"/>
        <v>B</v>
      </c>
      <c r="W8567" s="133" t="str">
        <f t="shared" si="343"/>
        <v>A</v>
      </c>
    </row>
    <row r="8568" spans="1:23" ht="16.5" thickBot="1" x14ac:dyDescent="0.3">
      <c r="A8568" s="99" t="s">
        <v>593</v>
      </c>
      <c r="B8568" s="67" t="s">
        <v>592</v>
      </c>
      <c r="C8568" s="68">
        <v>3.625</v>
      </c>
      <c r="D8568" s="68">
        <v>8</v>
      </c>
      <c r="E8568" s="86" t="s">
        <v>8</v>
      </c>
      <c r="J8568" s="6"/>
      <c r="K8568" s="224"/>
      <c r="L8568" s="4" t="str">
        <f>E8570</f>
        <v>Pony</v>
      </c>
      <c r="M8568" s="4">
        <f>C8570</f>
        <v>1.75</v>
      </c>
      <c r="N8568" s="4" t="str">
        <f>A8570</f>
        <v>B</v>
      </c>
      <c r="O8568" s="4">
        <f>B8570</f>
        <v>0</v>
      </c>
      <c r="P8568" s="6"/>
      <c r="Q8568" s="6"/>
      <c r="R8568" s="6"/>
      <c r="S8568" s="226"/>
      <c r="T8568" s="133" t="str">
        <f t="shared" si="344"/>
        <v>Pony</v>
      </c>
      <c r="U8568" s="134">
        <f t="shared" si="341"/>
        <v>1.75</v>
      </c>
      <c r="V8568" s="133" t="str">
        <f t="shared" si="342"/>
        <v>B</v>
      </c>
      <c r="W8568" s="133">
        <f t="shared" si="343"/>
        <v>0</v>
      </c>
    </row>
    <row r="8569" spans="1:23" ht="16.5" thickBot="1" x14ac:dyDescent="0.3">
      <c r="A8569" s="99" t="s">
        <v>593</v>
      </c>
      <c r="B8569" s="67"/>
      <c r="C8569" s="68"/>
      <c r="D8569" s="68"/>
      <c r="E8569" s="86"/>
      <c r="J8569" s="6"/>
      <c r="K8569" s="224"/>
      <c r="L8569" s="4" t="str">
        <f>E8572</f>
        <v>Perseo</v>
      </c>
      <c r="M8569" s="4">
        <f>C8572</f>
        <v>0.375</v>
      </c>
      <c r="N8569" s="4" t="str">
        <f>A8572</f>
        <v>B</v>
      </c>
      <c r="O8569" s="4">
        <f>B8572</f>
        <v>0</v>
      </c>
      <c r="P8569" s="6"/>
      <c r="Q8569" s="6"/>
      <c r="R8569" s="6"/>
      <c r="S8569" s="227"/>
      <c r="T8569" s="129" t="str">
        <f t="shared" si="344"/>
        <v>Perseo</v>
      </c>
      <c r="U8569" s="135">
        <f t="shared" si="341"/>
        <v>0.375</v>
      </c>
      <c r="V8569" s="129" t="str">
        <f t="shared" si="342"/>
        <v>B</v>
      </c>
      <c r="W8569" s="129">
        <f t="shared" si="343"/>
        <v>0</v>
      </c>
    </row>
    <row r="8570" spans="1:23" ht="15.75" thickBot="1" x14ac:dyDescent="0.3">
      <c r="A8570" s="99" t="s">
        <v>593</v>
      </c>
      <c r="B8570" s="67"/>
      <c r="C8570" s="68">
        <v>1.75</v>
      </c>
      <c r="D8570" s="68">
        <v>8</v>
      </c>
      <c r="E8570" s="86" t="s">
        <v>11</v>
      </c>
      <c r="J8570" s="6">
        <v>1</v>
      </c>
      <c r="K8570" s="6"/>
      <c r="L8570" s="6"/>
      <c r="M8570" s="6"/>
      <c r="N8570" s="6"/>
      <c r="O8570" s="6"/>
      <c r="P8570" s="6"/>
      <c r="Q8570" s="6"/>
      <c r="R8570" s="6"/>
      <c r="S8570" s="6"/>
      <c r="T8570" s="6"/>
      <c r="U8570" s="6"/>
      <c r="V8570" s="6"/>
      <c r="W8570" s="6"/>
    </row>
    <row r="8571" spans="1:23" ht="15.75" thickBot="1" x14ac:dyDescent="0.3">
      <c r="A8571" s="99" t="s">
        <v>593</v>
      </c>
      <c r="B8571" s="67"/>
      <c r="C8571" s="68"/>
      <c r="D8571" s="68"/>
      <c r="E8571" s="86"/>
      <c r="J8571" s="6">
        <v>2</v>
      </c>
      <c r="K8571" s="6"/>
      <c r="L8571" s="6"/>
      <c r="M8571" s="6"/>
      <c r="N8571" s="6"/>
      <c r="O8571" s="6"/>
      <c r="P8571" s="6"/>
      <c r="Q8571" s="6"/>
      <c r="R8571" s="6"/>
      <c r="S8571" s="6"/>
      <c r="T8571" s="6"/>
      <c r="U8571" s="6"/>
      <c r="V8571" s="6"/>
      <c r="W8571" s="6"/>
    </row>
    <row r="8572" spans="1:23" x14ac:dyDescent="0.25">
      <c r="A8572" s="100" t="s">
        <v>593</v>
      </c>
      <c r="B8572" s="76"/>
      <c r="C8572" s="77">
        <v>0.375</v>
      </c>
      <c r="D8572" s="77">
        <v>8</v>
      </c>
      <c r="E8572" s="87" t="s">
        <v>46</v>
      </c>
      <c r="J8572" s="6">
        <v>3</v>
      </c>
      <c r="K8572" s="6"/>
      <c r="L8572" s="6"/>
      <c r="M8572" s="6"/>
      <c r="N8572" s="6"/>
      <c r="O8572" s="6"/>
      <c r="P8572" s="6"/>
      <c r="Q8572" s="6"/>
      <c r="R8572" s="6"/>
      <c r="S8572" s="6"/>
      <c r="T8572" s="6"/>
      <c r="U8572" s="6"/>
      <c r="V8572" s="6"/>
      <c r="W8572" s="6"/>
    </row>
    <row r="8573" spans="1:23" x14ac:dyDescent="0.25">
      <c r="A8573" s="79"/>
      <c r="J8573" s="6">
        <v>4</v>
      </c>
      <c r="K8573" s="6"/>
      <c r="L8573" s="6"/>
      <c r="M8573" s="6"/>
      <c r="N8573" s="6"/>
      <c r="O8573" s="6"/>
      <c r="P8573" s="6"/>
      <c r="Q8573" s="6"/>
      <c r="R8573" s="6"/>
      <c r="S8573" s="6"/>
      <c r="T8573" s="6"/>
      <c r="U8573" s="6"/>
      <c r="V8573" s="6"/>
      <c r="W8573" s="6"/>
    </row>
    <row r="8574" spans="1:23" x14ac:dyDescent="0.25">
      <c r="A8574" s="79"/>
      <c r="J8574" s="6">
        <v>5</v>
      </c>
      <c r="K8574" s="6"/>
      <c r="L8574" s="6"/>
      <c r="M8574" s="6"/>
      <c r="N8574" s="6"/>
      <c r="O8574" s="6"/>
      <c r="P8574" s="6"/>
      <c r="Q8574" s="6"/>
      <c r="R8574" s="6"/>
      <c r="S8574" s="6"/>
      <c r="T8574" s="6"/>
      <c r="U8574" s="6"/>
      <c r="V8574" s="6"/>
      <c r="W8574" s="6"/>
    </row>
    <row r="8575" spans="1:23" x14ac:dyDescent="0.25">
      <c r="J8575" s="6">
        <v>6</v>
      </c>
      <c r="K8575" s="6"/>
      <c r="L8575" s="6"/>
      <c r="M8575" s="6"/>
      <c r="N8575" s="6"/>
      <c r="O8575" s="6"/>
      <c r="P8575" s="6"/>
      <c r="Q8575" s="6"/>
      <c r="R8575" s="6"/>
      <c r="S8575" s="6"/>
      <c r="T8575" s="6"/>
      <c r="U8575" s="6"/>
      <c r="V8575" s="6"/>
      <c r="W8575" s="6"/>
    </row>
    <row r="8576" spans="1:23" x14ac:dyDescent="0.25">
      <c r="A8576" s="80"/>
      <c r="J8576" s="6">
        <v>7</v>
      </c>
      <c r="K8576" s="6"/>
      <c r="L8576" s="6"/>
      <c r="M8576" s="6"/>
      <c r="N8576" s="6"/>
      <c r="O8576" s="6"/>
      <c r="P8576" s="6"/>
      <c r="Q8576" s="6"/>
      <c r="R8576" s="6"/>
      <c r="S8576" s="6"/>
      <c r="T8576" s="6"/>
      <c r="U8576" s="6"/>
      <c r="V8576" s="6"/>
      <c r="W8576" s="6"/>
    </row>
    <row r="8577" spans="1:23" ht="31.5" x14ac:dyDescent="0.25">
      <c r="A8577" s="64" t="s">
        <v>590</v>
      </c>
      <c r="J8577" s="6">
        <v>8</v>
      </c>
      <c r="K8577" s="6"/>
      <c r="L8577" s="6"/>
      <c r="M8577" s="6"/>
      <c r="N8577" s="6"/>
      <c r="O8577" s="6"/>
      <c r="P8577" s="6"/>
      <c r="Q8577" s="6"/>
      <c r="R8577" s="6"/>
      <c r="S8577" s="6"/>
      <c r="T8577" s="6"/>
      <c r="U8577" s="6"/>
      <c r="V8577" s="6"/>
      <c r="W8577" s="6"/>
    </row>
    <row r="8578" spans="1:23" x14ac:dyDescent="0.25">
      <c r="A8578" s="79"/>
      <c r="J8578" s="6">
        <v>9</v>
      </c>
      <c r="K8578" s="6"/>
      <c r="L8578" s="6"/>
      <c r="M8578" s="6"/>
      <c r="N8578" s="6"/>
      <c r="O8578" s="6"/>
      <c r="P8578" s="6"/>
      <c r="Q8578" s="6"/>
      <c r="R8578" s="6"/>
      <c r="S8578" s="6"/>
      <c r="T8578" s="6"/>
      <c r="U8578" s="6"/>
      <c r="V8578" s="6"/>
      <c r="W8578" s="6"/>
    </row>
    <row r="8579" spans="1:23" ht="25.5" x14ac:dyDescent="0.25">
      <c r="A8579" s="81" t="s">
        <v>595</v>
      </c>
      <c r="J8579" s="6">
        <v>10</v>
      </c>
      <c r="K8579" s="6"/>
      <c r="L8579" s="6"/>
      <c r="M8579" s="6"/>
      <c r="N8579" s="6"/>
      <c r="O8579" s="6"/>
      <c r="P8579" s="6"/>
      <c r="Q8579" s="6"/>
      <c r="R8579" s="6"/>
      <c r="S8579" s="6"/>
      <c r="T8579" s="6"/>
      <c r="U8579" s="6"/>
      <c r="V8579" s="6"/>
      <c r="W8579" s="6"/>
    </row>
    <row r="8580" spans="1:23" x14ac:dyDescent="0.25">
      <c r="A8580" s="81"/>
      <c r="J8580" s="6">
        <v>11</v>
      </c>
      <c r="K8580" s="6"/>
      <c r="L8580" s="6"/>
      <c r="M8580" s="6"/>
      <c r="N8580" s="6"/>
      <c r="O8580" s="6"/>
      <c r="P8580" s="6"/>
      <c r="Q8580" s="6"/>
      <c r="R8580" s="6"/>
      <c r="S8580" s="6"/>
      <c r="T8580" s="6"/>
      <c r="U8580" s="6"/>
      <c r="V8580" s="6"/>
      <c r="W8580" s="6"/>
    </row>
    <row r="8581" spans="1:23" x14ac:dyDescent="0.25">
      <c r="A8581" s="65"/>
      <c r="J8581" s="6">
        <v>12</v>
      </c>
      <c r="K8581" s="6"/>
      <c r="L8581" s="6"/>
      <c r="M8581" s="6"/>
      <c r="N8581" s="6"/>
      <c r="O8581" s="6"/>
      <c r="P8581" s="6"/>
      <c r="Q8581" s="6"/>
      <c r="R8581" s="6"/>
      <c r="S8581" s="6"/>
      <c r="T8581" s="6"/>
      <c r="U8581" s="6"/>
      <c r="V8581" s="6"/>
      <c r="W8581" s="6"/>
    </row>
    <row r="8582" spans="1:23" x14ac:dyDescent="0.25">
      <c r="A8582" s="65"/>
      <c r="J8582" s="6">
        <v>13</v>
      </c>
      <c r="K8582" s="6"/>
      <c r="L8582" s="6"/>
      <c r="M8582" s="6"/>
      <c r="N8582" s="6"/>
      <c r="O8582" s="6"/>
      <c r="P8582" s="6"/>
      <c r="Q8582" s="6"/>
      <c r="R8582" s="6"/>
      <c r="S8582" s="6"/>
      <c r="T8582" s="6"/>
      <c r="U8582" s="6"/>
      <c r="V8582" s="6"/>
      <c r="W8582" s="6"/>
    </row>
    <row r="8583" spans="1:23" x14ac:dyDescent="0.25">
      <c r="A8583" s="79"/>
      <c r="J8583" s="6">
        <v>14</v>
      </c>
      <c r="K8583" s="6"/>
      <c r="L8583" s="6"/>
      <c r="M8583" s="6"/>
      <c r="N8583" s="6"/>
      <c r="O8583" s="6"/>
      <c r="P8583" s="6"/>
      <c r="Q8583" s="6"/>
      <c r="R8583" s="6"/>
      <c r="S8583" s="6"/>
      <c r="T8583" s="6"/>
      <c r="U8583" s="6"/>
      <c r="V8583" s="6"/>
      <c r="W8583" s="6"/>
    </row>
    <row r="8584" spans="1:23" x14ac:dyDescent="0.25">
      <c r="A8584" s="79"/>
      <c r="J8584" s="6">
        <v>15</v>
      </c>
      <c r="K8584" s="6"/>
      <c r="L8584" s="6"/>
      <c r="M8584" s="6"/>
      <c r="N8584" s="6"/>
      <c r="O8584" s="6"/>
      <c r="P8584" s="6"/>
      <c r="Q8584" s="6"/>
      <c r="R8584" s="6"/>
      <c r="S8584" s="6"/>
      <c r="T8584" s="6"/>
      <c r="U8584" s="6"/>
      <c r="V8584" s="6"/>
      <c r="W8584" s="6"/>
    </row>
    <row r="8585" spans="1:23" x14ac:dyDescent="0.25">
      <c r="J8585" s="6">
        <v>16</v>
      </c>
      <c r="K8585" s="6"/>
      <c r="L8585" s="6"/>
      <c r="M8585" s="6"/>
      <c r="N8585" s="6"/>
      <c r="O8585" s="6"/>
      <c r="P8585" s="6"/>
      <c r="Q8585" s="6"/>
      <c r="R8585" s="6"/>
      <c r="S8585" s="6"/>
      <c r="T8585" s="6"/>
      <c r="U8585" s="6"/>
      <c r="V8585" s="6"/>
      <c r="W8585" s="6"/>
    </row>
    <row r="8586" spans="1:23" x14ac:dyDescent="0.25">
      <c r="A8586" s="80"/>
      <c r="J8586" s="6">
        <v>17</v>
      </c>
      <c r="K8586" s="6"/>
      <c r="L8586" s="6"/>
      <c r="M8586" s="6"/>
      <c r="N8586" s="6"/>
      <c r="O8586" s="6"/>
      <c r="P8586" s="6"/>
      <c r="Q8586" s="6"/>
      <c r="R8586" s="6"/>
      <c r="S8586" s="6"/>
      <c r="T8586" s="6"/>
      <c r="U8586" s="6"/>
      <c r="V8586" s="6"/>
      <c r="W8586" s="6"/>
    </row>
    <row r="8587" spans="1:23" ht="31.5" x14ac:dyDescent="0.25">
      <c r="A8587" s="64" t="s">
        <v>590</v>
      </c>
      <c r="J8587" s="6">
        <v>18</v>
      </c>
      <c r="K8587" s="6"/>
      <c r="L8587" s="6"/>
      <c r="M8587" s="6"/>
      <c r="N8587" s="6"/>
      <c r="O8587" s="6"/>
      <c r="P8587" s="6"/>
      <c r="Q8587" s="6"/>
      <c r="R8587" s="6"/>
      <c r="S8587" s="6"/>
      <c r="T8587" s="6"/>
      <c r="U8587" s="6"/>
      <c r="V8587" s="6"/>
      <c r="W8587" s="6"/>
    </row>
    <row r="8588" spans="1:23" x14ac:dyDescent="0.25">
      <c r="A8588" s="79"/>
      <c r="J8588" s="6">
        <v>19</v>
      </c>
      <c r="K8588" s="6"/>
      <c r="L8588" s="6"/>
      <c r="M8588" s="6"/>
      <c r="N8588" s="6"/>
      <c r="O8588" s="6"/>
      <c r="P8588" s="6"/>
      <c r="Q8588" s="6"/>
      <c r="R8588" s="6"/>
      <c r="S8588" s="6"/>
      <c r="T8588" s="6"/>
      <c r="U8588" s="6"/>
      <c r="V8588" s="6"/>
      <c r="W8588" s="6"/>
    </row>
    <row r="8589" spans="1:23" ht="25.5" x14ac:dyDescent="0.25">
      <c r="A8589" s="81" t="s">
        <v>595</v>
      </c>
      <c r="J8589" s="6">
        <v>20</v>
      </c>
      <c r="K8589" s="6"/>
      <c r="L8589" s="6"/>
      <c r="M8589" s="6"/>
      <c r="N8589" s="6"/>
      <c r="O8589" s="6"/>
      <c r="P8589" s="6"/>
      <c r="Q8589" s="6"/>
      <c r="R8589" s="6"/>
      <c r="S8589" s="6"/>
      <c r="T8589" s="6"/>
      <c r="U8589" s="6"/>
      <c r="V8589" s="6"/>
      <c r="W8589" s="6"/>
    </row>
    <row r="8590" spans="1:23" x14ac:dyDescent="0.25">
      <c r="A8590" s="81"/>
      <c r="J8590" s="6">
        <v>21</v>
      </c>
      <c r="K8590" s="6"/>
      <c r="L8590" s="6"/>
      <c r="M8590" s="6"/>
      <c r="N8590" s="6"/>
      <c r="O8590" s="6"/>
      <c r="P8590" s="6"/>
      <c r="Q8590" s="6"/>
      <c r="R8590" s="6"/>
      <c r="S8590" s="6"/>
      <c r="T8590" s="6"/>
      <c r="U8590" s="6"/>
      <c r="V8590" s="6"/>
      <c r="W8590" s="6"/>
    </row>
    <row r="8591" spans="1:23" ht="89.25" x14ac:dyDescent="0.25">
      <c r="A8591" s="81" t="s">
        <v>914</v>
      </c>
      <c r="J8591" s="6">
        <v>22</v>
      </c>
      <c r="K8591" s="6"/>
      <c r="L8591" s="6"/>
      <c r="M8591" s="6"/>
      <c r="N8591" s="6"/>
      <c r="O8591" s="6"/>
      <c r="P8591" s="6"/>
      <c r="Q8591" s="6"/>
      <c r="R8591" s="6"/>
      <c r="S8591" s="6"/>
      <c r="T8591" s="6"/>
      <c r="U8591" s="6"/>
      <c r="V8591" s="6"/>
      <c r="W8591" s="6"/>
    </row>
    <row r="8592" spans="1:23" x14ac:dyDescent="0.25">
      <c r="A8592" s="65"/>
      <c r="J8592" s="6">
        <v>23</v>
      </c>
      <c r="K8592" s="6"/>
      <c r="L8592" s="6"/>
      <c r="M8592" s="6"/>
      <c r="N8592" s="6"/>
      <c r="O8592" s="6"/>
      <c r="P8592" s="6"/>
      <c r="Q8592" s="6"/>
      <c r="R8592" s="6"/>
      <c r="S8592" s="6"/>
      <c r="T8592" s="6"/>
      <c r="U8592" s="6"/>
      <c r="V8592" s="6"/>
      <c r="W8592" s="6"/>
    </row>
    <row r="8593" spans="1:23" x14ac:dyDescent="0.25">
      <c r="A8593" s="65"/>
      <c r="J8593" s="6">
        <v>24</v>
      </c>
      <c r="K8593" s="6"/>
      <c r="L8593" s="6"/>
      <c r="M8593" s="6"/>
      <c r="N8593" s="6"/>
      <c r="O8593" s="6"/>
      <c r="P8593" s="6"/>
      <c r="Q8593" s="6"/>
      <c r="R8593" s="6"/>
      <c r="S8593" s="6"/>
      <c r="T8593" s="6"/>
      <c r="U8593" s="6"/>
      <c r="V8593" s="6"/>
      <c r="W8593" s="6"/>
    </row>
    <row r="8594" spans="1:23" ht="140.25" x14ac:dyDescent="0.25">
      <c r="A8594" s="96" t="s">
        <v>624</v>
      </c>
      <c r="B8594" s="97" t="s">
        <v>625</v>
      </c>
      <c r="J8594" s="6">
        <v>25</v>
      </c>
      <c r="K8594" s="6"/>
      <c r="L8594" s="6"/>
      <c r="M8594" s="6"/>
      <c r="N8594" s="6"/>
      <c r="O8594" s="6"/>
      <c r="P8594" s="6"/>
      <c r="Q8594" s="6"/>
      <c r="R8594" s="6"/>
      <c r="S8594" s="6"/>
      <c r="T8594" s="6"/>
      <c r="U8594" s="6"/>
      <c r="V8594" s="6"/>
      <c r="W8594" s="6"/>
    </row>
    <row r="8595" spans="1:23" ht="15.75" thickBot="1" x14ac:dyDescent="0.3">
      <c r="A8595" s="65"/>
      <c r="J8595" s="6">
        <v>26</v>
      </c>
      <c r="K8595" s="6"/>
      <c r="L8595" s="6"/>
      <c r="M8595" s="6"/>
      <c r="N8595" s="6"/>
      <c r="O8595" s="6"/>
      <c r="P8595" s="6"/>
      <c r="Q8595" s="6"/>
      <c r="R8595" s="6"/>
      <c r="S8595" s="6"/>
      <c r="T8595" s="6"/>
      <c r="U8595" s="6"/>
      <c r="V8595" s="6"/>
      <c r="W8595" s="6"/>
    </row>
    <row r="8596" spans="1:23" ht="15.75" thickBot="1" x14ac:dyDescent="0.3">
      <c r="A8596" s="88" t="s">
        <v>626</v>
      </c>
      <c r="B8596" s="89">
        <v>0.05</v>
      </c>
      <c r="J8596" s="6">
        <v>27</v>
      </c>
      <c r="K8596" s="6"/>
      <c r="L8596" s="6"/>
      <c r="M8596" s="6"/>
      <c r="N8596" s="6"/>
      <c r="O8596" s="6"/>
      <c r="P8596" s="6"/>
      <c r="Q8596" s="6"/>
      <c r="R8596" s="6"/>
      <c r="S8596" s="6"/>
      <c r="T8596" s="6"/>
      <c r="U8596" s="6"/>
      <c r="V8596" s="6"/>
      <c r="W8596" s="6"/>
    </row>
    <row r="8597" spans="1:23" ht="39" thickBot="1" x14ac:dyDescent="0.3">
      <c r="A8597" s="110" t="s">
        <v>627</v>
      </c>
      <c r="B8597" s="74">
        <v>18</v>
      </c>
      <c r="J8597" s="6">
        <v>28</v>
      </c>
      <c r="K8597" s="6"/>
      <c r="L8597" s="6"/>
      <c r="M8597" s="6"/>
      <c r="N8597" s="6"/>
      <c r="O8597" s="6"/>
      <c r="P8597" s="6"/>
      <c r="Q8597" s="6"/>
      <c r="R8597" s="6"/>
      <c r="S8597" s="6"/>
      <c r="T8597" s="6"/>
      <c r="U8597" s="6"/>
      <c r="V8597" s="6"/>
      <c r="W8597" s="6"/>
    </row>
    <row r="8598" spans="1:23" ht="39" thickBot="1" x14ac:dyDescent="0.3">
      <c r="A8598" s="110" t="s">
        <v>628</v>
      </c>
      <c r="B8598" s="74">
        <v>26.10069</v>
      </c>
      <c r="J8598" s="6">
        <v>29</v>
      </c>
      <c r="K8598" s="6"/>
      <c r="L8598" s="6"/>
      <c r="M8598" s="6"/>
      <c r="N8598" s="6"/>
      <c r="O8598" s="6"/>
      <c r="P8598" s="6"/>
      <c r="Q8598" s="6"/>
      <c r="R8598" s="6"/>
      <c r="S8598" s="6"/>
      <c r="T8598" s="6"/>
      <c r="U8598" s="6"/>
      <c r="V8598" s="6"/>
      <c r="W8598" s="6"/>
    </row>
    <row r="8599" spans="1:23" ht="64.5" thickBot="1" x14ac:dyDescent="0.3">
      <c r="A8599" s="110" t="s">
        <v>629</v>
      </c>
      <c r="B8599" s="74">
        <v>3.9969700000000001</v>
      </c>
      <c r="J8599" s="6">
        <v>30</v>
      </c>
      <c r="K8599" s="6"/>
      <c r="L8599" s="6"/>
      <c r="M8599" s="6"/>
      <c r="N8599" s="6"/>
      <c r="O8599" s="6"/>
      <c r="P8599" s="6"/>
      <c r="Q8599" s="6"/>
      <c r="R8599" s="6"/>
      <c r="S8599" s="6"/>
      <c r="T8599" s="6"/>
      <c r="U8599" s="6"/>
      <c r="V8599" s="6"/>
      <c r="W8599" s="6"/>
    </row>
    <row r="8600" spans="1:23" ht="38.25" x14ac:dyDescent="0.25">
      <c r="A8600" s="109" t="s">
        <v>630</v>
      </c>
      <c r="B8600" s="78">
        <v>7.2195999999999998</v>
      </c>
      <c r="J8600" s="6">
        <v>31</v>
      </c>
      <c r="K8600" s="6"/>
      <c r="L8600" s="6"/>
      <c r="M8600" s="6"/>
      <c r="N8600" s="6"/>
      <c r="O8600" s="6"/>
      <c r="P8600" s="6"/>
      <c r="Q8600" s="6"/>
      <c r="R8600" s="6"/>
      <c r="S8600" s="6"/>
      <c r="T8600" s="6"/>
      <c r="U8600" s="6"/>
      <c r="V8600" s="6"/>
      <c r="W8600" s="6"/>
    </row>
    <row r="8601" spans="1:23" ht="15.75" thickBot="1" x14ac:dyDescent="0.3">
      <c r="A8601" s="65"/>
      <c r="J8601" s="6">
        <v>32</v>
      </c>
      <c r="K8601" s="6"/>
      <c r="L8601" s="6"/>
      <c r="M8601" s="6"/>
      <c r="N8601" s="6"/>
      <c r="O8601" s="6"/>
      <c r="P8601" s="6"/>
      <c r="Q8601" s="6"/>
      <c r="R8601" s="6"/>
      <c r="S8601" s="6"/>
      <c r="T8601" s="6"/>
      <c r="U8601" s="6"/>
      <c r="V8601" s="6"/>
      <c r="W8601" s="6"/>
    </row>
    <row r="8602" spans="1:23" x14ac:dyDescent="0.25">
      <c r="A8602" s="254" t="s">
        <v>637</v>
      </c>
      <c r="B8602" s="255"/>
      <c r="C8602" s="255"/>
      <c r="D8602" s="255"/>
      <c r="J8602" s="6">
        <v>33</v>
      </c>
      <c r="K8602" s="6"/>
      <c r="L8602" s="6"/>
      <c r="M8602" s="6"/>
      <c r="N8602" s="6"/>
      <c r="O8602" s="6"/>
      <c r="P8602" s="6"/>
      <c r="Q8602" s="6"/>
      <c r="R8602" s="6"/>
      <c r="S8602" s="6"/>
      <c r="T8602" s="6"/>
      <c r="U8602" s="6"/>
      <c r="V8602" s="6"/>
      <c r="W8602" s="6"/>
    </row>
    <row r="8603" spans="1:23" ht="15.75" thickBot="1" x14ac:dyDescent="0.3">
      <c r="A8603" s="256" t="s">
        <v>638</v>
      </c>
      <c r="B8603" s="257"/>
      <c r="C8603" s="257"/>
      <c r="D8603" s="257"/>
      <c r="J8603" s="6">
        <v>34</v>
      </c>
      <c r="K8603" s="6"/>
      <c r="L8603" s="6"/>
      <c r="M8603" s="6"/>
      <c r="N8603" s="6"/>
      <c r="O8603" s="6"/>
      <c r="P8603" s="6"/>
      <c r="Q8603" s="6"/>
      <c r="R8603" s="6"/>
      <c r="S8603" s="6"/>
      <c r="T8603" s="6"/>
      <c r="U8603" s="6"/>
      <c r="V8603" s="6"/>
      <c r="W8603" s="6"/>
    </row>
    <row r="8604" spans="1:23" ht="27" thickBot="1" x14ac:dyDescent="0.3">
      <c r="A8604" s="98" t="s">
        <v>634</v>
      </c>
      <c r="B8604" s="83" t="s">
        <v>635</v>
      </c>
      <c r="C8604" s="83" t="s">
        <v>566</v>
      </c>
      <c r="D8604" s="85" t="s">
        <v>593</v>
      </c>
      <c r="J8604" s="6"/>
      <c r="K8604" s="121" t="s">
        <v>1123</v>
      </c>
      <c r="L8604" s="121" t="s">
        <v>1124</v>
      </c>
      <c r="M8604" s="121" t="str">
        <f>A8591</f>
        <v>Prueba del rango estudentizado de Tukey (HSD) para NFTCM4</v>
      </c>
      <c r="N8604" s="136"/>
      <c r="O8604" s="1"/>
      <c r="S8604" s="122" t="str">
        <f>K8604</f>
        <v>Factor</v>
      </c>
      <c r="T8604" s="122" t="str">
        <f>L8604</f>
        <v>Nivel</v>
      </c>
      <c r="U8604" s="114"/>
      <c r="V8604" s="123" t="str">
        <f>M8604</f>
        <v>Prueba del rango estudentizado de Tukey (HSD) para NFTCM4</v>
      </c>
      <c r="W8604" s="6"/>
    </row>
    <row r="8605" spans="1:23" ht="16.5" thickBot="1" x14ac:dyDescent="0.3">
      <c r="A8605" s="99" t="s">
        <v>592</v>
      </c>
      <c r="B8605" s="68">
        <v>7.25</v>
      </c>
      <c r="C8605" s="68">
        <v>8</v>
      </c>
      <c r="D8605" s="86" t="s">
        <v>7</v>
      </c>
      <c r="J8605" s="6"/>
      <c r="K8605" s="223" t="s">
        <v>1128</v>
      </c>
      <c r="L8605" s="124" t="str">
        <f>D8605</f>
        <v>Palomo</v>
      </c>
      <c r="M8605" s="125">
        <f>B8605</f>
        <v>7.25</v>
      </c>
      <c r="N8605" s="125" t="str">
        <f>A8605</f>
        <v>A</v>
      </c>
      <c r="O8605" s="125">
        <f>B8605</f>
        <v>7.25</v>
      </c>
      <c r="S8605" s="225" t="str">
        <f>K8605</f>
        <v>Genotipo (B)</v>
      </c>
      <c r="T8605" s="133" t="str">
        <f>L8605</f>
        <v>Palomo</v>
      </c>
      <c r="U8605" s="134">
        <f t="shared" ref="U8605:U8608" si="345">M8605</f>
        <v>7.25</v>
      </c>
      <c r="V8605" s="133" t="str">
        <f t="shared" ref="V8605:V8608" si="346">N8605</f>
        <v>A</v>
      </c>
      <c r="W8605" s="133">
        <f t="shared" ref="W8605:W8608" si="347">O8605</f>
        <v>7.25</v>
      </c>
    </row>
    <row r="8606" spans="1:23" ht="16.5" thickBot="1" x14ac:dyDescent="0.3">
      <c r="A8606" s="99" t="s">
        <v>592</v>
      </c>
      <c r="B8606" s="68"/>
      <c r="C8606" s="68"/>
      <c r="D8606" s="86"/>
      <c r="J8606" s="6"/>
      <c r="K8606" s="224"/>
      <c r="L8606" s="124" t="str">
        <f>D8607</f>
        <v>Toro</v>
      </c>
      <c r="M8606" s="125">
        <f>B8607</f>
        <v>4.375</v>
      </c>
      <c r="N8606" s="125" t="str">
        <f>A8607</f>
        <v>A</v>
      </c>
      <c r="O8606" s="125">
        <f>B8607</f>
        <v>4.375</v>
      </c>
      <c r="S8606" s="226"/>
      <c r="T8606" s="133" t="str">
        <f t="shared" ref="T8606:T8608" si="348">L8606</f>
        <v>Toro</v>
      </c>
      <c r="U8606" s="134">
        <f t="shared" si="345"/>
        <v>4.375</v>
      </c>
      <c r="V8606" s="133" t="str">
        <f t="shared" si="346"/>
        <v>A</v>
      </c>
      <c r="W8606" s="133">
        <f t="shared" si="347"/>
        <v>4.375</v>
      </c>
    </row>
    <row r="8607" spans="1:23" ht="16.5" thickBot="1" x14ac:dyDescent="0.3">
      <c r="A8607" s="99" t="s">
        <v>592</v>
      </c>
      <c r="B8607" s="68">
        <v>4.375</v>
      </c>
      <c r="C8607" s="68">
        <v>8</v>
      </c>
      <c r="D8607" s="86" t="s">
        <v>8</v>
      </c>
      <c r="J8607" s="6"/>
      <c r="K8607" s="224"/>
      <c r="L8607" s="4" t="str">
        <f>D8609</f>
        <v>Pony</v>
      </c>
      <c r="M8607" s="4">
        <f>B8609</f>
        <v>1.625</v>
      </c>
      <c r="N8607" s="4" t="str">
        <f>A8609</f>
        <v>A</v>
      </c>
      <c r="O8607" s="4">
        <f>B8609</f>
        <v>1.625</v>
      </c>
      <c r="P8607" s="6"/>
      <c r="Q8607" s="6"/>
      <c r="R8607" s="6"/>
      <c r="S8607" s="226"/>
      <c r="T8607" s="133" t="str">
        <f t="shared" si="348"/>
        <v>Pony</v>
      </c>
      <c r="U8607" s="134">
        <f t="shared" si="345"/>
        <v>1.625</v>
      </c>
      <c r="V8607" s="133" t="str">
        <f t="shared" si="346"/>
        <v>A</v>
      </c>
      <c r="W8607" s="133">
        <f t="shared" si="347"/>
        <v>1.625</v>
      </c>
    </row>
    <row r="8608" spans="1:23" ht="16.5" thickBot="1" x14ac:dyDescent="0.3">
      <c r="A8608" s="99" t="s">
        <v>592</v>
      </c>
      <c r="B8608" s="68"/>
      <c r="C8608" s="68"/>
      <c r="D8608" s="86"/>
      <c r="J8608" s="6"/>
      <c r="K8608" s="224"/>
      <c r="L8608" s="4" t="str">
        <f>D8611</f>
        <v>Perseo</v>
      </c>
      <c r="M8608" s="4">
        <f>B8611</f>
        <v>1.375</v>
      </c>
      <c r="N8608" s="4" t="str">
        <f>A8611</f>
        <v>A</v>
      </c>
      <c r="O8608" s="4">
        <f>B8611</f>
        <v>1.375</v>
      </c>
      <c r="P8608" s="6"/>
      <c r="Q8608" s="6"/>
      <c r="R8608" s="6"/>
      <c r="S8608" s="227"/>
      <c r="T8608" s="129" t="str">
        <f t="shared" si="348"/>
        <v>Perseo</v>
      </c>
      <c r="U8608" s="135">
        <f t="shared" si="345"/>
        <v>1.375</v>
      </c>
      <c r="V8608" s="129" t="str">
        <f t="shared" si="346"/>
        <v>A</v>
      </c>
      <c r="W8608" s="129">
        <f t="shared" si="347"/>
        <v>1.375</v>
      </c>
    </row>
    <row r="8609" spans="1:23" ht="15.75" thickBot="1" x14ac:dyDescent="0.3">
      <c r="A8609" s="99" t="s">
        <v>592</v>
      </c>
      <c r="B8609" s="68">
        <v>1.625</v>
      </c>
      <c r="C8609" s="68">
        <v>8</v>
      </c>
      <c r="D8609" s="86" t="s">
        <v>11</v>
      </c>
      <c r="J8609" s="6">
        <v>1</v>
      </c>
      <c r="K8609" s="6"/>
      <c r="L8609" s="6"/>
      <c r="M8609" s="6"/>
      <c r="N8609" s="6"/>
      <c r="O8609" s="6"/>
      <c r="P8609" s="6"/>
      <c r="Q8609" s="6"/>
      <c r="R8609" s="6"/>
      <c r="S8609" s="6"/>
      <c r="T8609" s="6"/>
      <c r="U8609" s="6"/>
      <c r="V8609" s="6"/>
      <c r="W8609" s="6"/>
    </row>
    <row r="8610" spans="1:23" ht="15.75" thickBot="1" x14ac:dyDescent="0.3">
      <c r="A8610" s="99" t="s">
        <v>592</v>
      </c>
      <c r="B8610" s="68"/>
      <c r="C8610" s="68"/>
      <c r="D8610" s="86"/>
      <c r="J8610" s="6">
        <v>2</v>
      </c>
      <c r="K8610" s="6"/>
      <c r="L8610" s="6"/>
      <c r="M8610" s="6"/>
      <c r="N8610" s="6"/>
      <c r="O8610" s="6"/>
      <c r="P8610" s="6"/>
      <c r="Q8610" s="6"/>
      <c r="R8610" s="6"/>
      <c r="S8610" s="6"/>
      <c r="T8610" s="6"/>
      <c r="U8610" s="6"/>
      <c r="V8610" s="6"/>
      <c r="W8610" s="6"/>
    </row>
    <row r="8611" spans="1:23" x14ac:dyDescent="0.25">
      <c r="A8611" s="100" t="s">
        <v>592</v>
      </c>
      <c r="B8611" s="77">
        <v>1.375</v>
      </c>
      <c r="C8611" s="77">
        <v>8</v>
      </c>
      <c r="D8611" s="87" t="s">
        <v>46</v>
      </c>
      <c r="J8611" s="6">
        <v>3</v>
      </c>
      <c r="K8611" s="6"/>
      <c r="L8611" s="6"/>
      <c r="M8611" s="6"/>
      <c r="N8611" s="6"/>
      <c r="O8611" s="6"/>
      <c r="P8611" s="6"/>
      <c r="Q8611" s="6"/>
      <c r="R8611" s="6"/>
      <c r="S8611" s="6"/>
      <c r="T8611" s="6"/>
      <c r="U8611" s="6"/>
      <c r="V8611" s="6"/>
      <c r="W8611" s="6"/>
    </row>
    <row r="8612" spans="1:23" x14ac:dyDescent="0.25">
      <c r="A8612" s="79"/>
      <c r="J8612" s="6">
        <v>4</v>
      </c>
      <c r="K8612" s="6"/>
      <c r="L8612" s="6"/>
      <c r="M8612" s="6"/>
      <c r="N8612" s="6"/>
      <c r="O8612" s="6"/>
      <c r="P8612" s="6"/>
      <c r="Q8612" s="6"/>
      <c r="R8612" s="6"/>
      <c r="S8612" s="6"/>
      <c r="T8612" s="6"/>
      <c r="U8612" s="6"/>
      <c r="V8612" s="6"/>
      <c r="W8612" s="6"/>
    </row>
    <row r="8613" spans="1:23" x14ac:dyDescent="0.25">
      <c r="A8613" s="79"/>
      <c r="J8613" s="6">
        <v>5</v>
      </c>
      <c r="K8613" s="6"/>
      <c r="L8613" s="6"/>
      <c r="M8613" s="6"/>
      <c r="N8613" s="6"/>
      <c r="O8613" s="6"/>
      <c r="P8613" s="6"/>
      <c r="Q8613" s="6"/>
      <c r="R8613" s="6"/>
      <c r="S8613" s="6"/>
      <c r="T8613" s="6"/>
      <c r="U8613" s="6"/>
      <c r="V8613" s="6"/>
      <c r="W8613" s="6"/>
    </row>
    <row r="8614" spans="1:23" x14ac:dyDescent="0.25">
      <c r="J8614" s="6">
        <v>6</v>
      </c>
      <c r="K8614" s="6"/>
      <c r="L8614" s="6"/>
      <c r="M8614" s="6"/>
      <c r="N8614" s="6"/>
      <c r="O8614" s="6"/>
      <c r="P8614" s="6"/>
      <c r="Q8614" s="6"/>
      <c r="R8614" s="6"/>
      <c r="S8614" s="6"/>
      <c r="T8614" s="6"/>
      <c r="U8614" s="6"/>
      <c r="V8614" s="6"/>
      <c r="W8614" s="6"/>
    </row>
    <row r="8615" spans="1:23" x14ac:dyDescent="0.25">
      <c r="A8615" s="80"/>
      <c r="J8615" s="6">
        <v>7</v>
      </c>
      <c r="K8615" s="6"/>
      <c r="L8615" s="6"/>
      <c r="M8615" s="6"/>
      <c r="N8615" s="6"/>
      <c r="O8615" s="6"/>
      <c r="P8615" s="6"/>
      <c r="Q8615" s="6"/>
      <c r="R8615" s="6"/>
      <c r="S8615" s="6"/>
      <c r="T8615" s="6"/>
      <c r="U8615" s="6"/>
      <c r="V8615" s="6"/>
      <c r="W8615" s="6"/>
    </row>
    <row r="8616" spans="1:23" ht="31.5" x14ac:dyDescent="0.25">
      <c r="A8616" s="64" t="s">
        <v>590</v>
      </c>
      <c r="J8616" s="6">
        <v>8</v>
      </c>
      <c r="K8616" s="6"/>
      <c r="L8616" s="6"/>
      <c r="M8616" s="6"/>
      <c r="N8616" s="6"/>
      <c r="O8616" s="6"/>
      <c r="P8616" s="6"/>
      <c r="Q8616" s="6"/>
      <c r="R8616" s="6"/>
      <c r="S8616" s="6"/>
      <c r="T8616" s="6"/>
      <c r="U8616" s="6"/>
      <c r="V8616" s="6"/>
      <c r="W8616" s="6"/>
    </row>
    <row r="8617" spans="1:23" x14ac:dyDescent="0.25">
      <c r="A8617" s="79"/>
      <c r="J8617" s="6">
        <v>9</v>
      </c>
      <c r="K8617" s="6"/>
      <c r="L8617" s="6"/>
      <c r="M8617" s="6"/>
      <c r="N8617" s="6"/>
      <c r="O8617" s="6"/>
      <c r="P8617" s="6"/>
      <c r="Q8617" s="6"/>
      <c r="R8617" s="6"/>
      <c r="S8617" s="6"/>
      <c r="T8617" s="6"/>
      <c r="U8617" s="6"/>
      <c r="V8617" s="6"/>
      <c r="W8617" s="6"/>
    </row>
    <row r="8618" spans="1:23" ht="25.5" x14ac:dyDescent="0.25">
      <c r="A8618" s="81" t="s">
        <v>595</v>
      </c>
      <c r="J8618" s="6">
        <v>10</v>
      </c>
      <c r="K8618" s="6"/>
      <c r="L8618" s="6"/>
      <c r="M8618" s="6"/>
      <c r="N8618" s="6"/>
      <c r="O8618" s="6"/>
      <c r="P8618" s="6"/>
      <c r="Q8618" s="6"/>
      <c r="R8618" s="6"/>
      <c r="S8618" s="6"/>
      <c r="T8618" s="6"/>
      <c r="U8618" s="6"/>
      <c r="V8618" s="6"/>
      <c r="W8618" s="6"/>
    </row>
    <row r="8619" spans="1:23" x14ac:dyDescent="0.25">
      <c r="A8619" s="81"/>
      <c r="J8619" s="6">
        <v>11</v>
      </c>
      <c r="K8619" s="6"/>
      <c r="L8619" s="6"/>
      <c r="M8619" s="6"/>
      <c r="N8619" s="6"/>
      <c r="O8619" s="6"/>
      <c r="P8619" s="6"/>
      <c r="Q8619" s="6"/>
      <c r="R8619" s="6"/>
      <c r="S8619" s="6"/>
      <c r="T8619" s="6"/>
      <c r="U8619" s="6"/>
      <c r="V8619" s="6"/>
      <c r="W8619" s="6"/>
    </row>
    <row r="8620" spans="1:23" x14ac:dyDescent="0.25">
      <c r="A8620" s="65"/>
      <c r="J8620" s="6">
        <v>12</v>
      </c>
      <c r="K8620" s="6"/>
      <c r="L8620" s="6"/>
      <c r="M8620" s="6"/>
      <c r="N8620" s="6"/>
      <c r="O8620" s="6"/>
      <c r="P8620" s="6"/>
      <c r="Q8620" s="6"/>
      <c r="R8620" s="6"/>
      <c r="S8620" s="6"/>
      <c r="T8620" s="6"/>
      <c r="U8620" s="6"/>
      <c r="V8620" s="6"/>
      <c r="W8620" s="6"/>
    </row>
    <row r="8621" spans="1:23" x14ac:dyDescent="0.25">
      <c r="A8621" s="65"/>
      <c r="J8621" s="6">
        <v>13</v>
      </c>
      <c r="K8621" s="6"/>
      <c r="L8621" s="6"/>
      <c r="M8621" s="6"/>
      <c r="N8621" s="6"/>
      <c r="O8621" s="6"/>
      <c r="P8621" s="6"/>
      <c r="Q8621" s="6"/>
      <c r="R8621" s="6"/>
      <c r="S8621" s="6"/>
      <c r="T8621" s="6"/>
      <c r="U8621" s="6"/>
      <c r="V8621" s="6"/>
      <c r="W8621" s="6"/>
    </row>
    <row r="8622" spans="1:23" x14ac:dyDescent="0.25">
      <c r="A8622" s="79"/>
      <c r="J8622" s="6">
        <v>14</v>
      </c>
      <c r="K8622" s="6"/>
      <c r="L8622" s="6"/>
      <c r="M8622" s="6"/>
      <c r="N8622" s="6"/>
      <c r="O8622" s="6"/>
      <c r="P8622" s="6"/>
      <c r="Q8622" s="6"/>
      <c r="R8622" s="6"/>
      <c r="S8622" s="6"/>
      <c r="T8622" s="6"/>
      <c r="U8622" s="6"/>
      <c r="V8622" s="6"/>
      <c r="W8622" s="6"/>
    </row>
    <row r="8623" spans="1:23" x14ac:dyDescent="0.25">
      <c r="A8623" s="79"/>
      <c r="J8623" s="6">
        <v>15</v>
      </c>
      <c r="K8623" s="6"/>
      <c r="L8623" s="6"/>
      <c r="M8623" s="6"/>
      <c r="N8623" s="6"/>
      <c r="O8623" s="6"/>
      <c r="P8623" s="6"/>
      <c r="Q8623" s="6"/>
      <c r="R8623" s="6"/>
      <c r="S8623" s="6"/>
      <c r="T8623" s="6"/>
      <c r="U8623" s="6"/>
      <c r="V8623" s="6"/>
      <c r="W8623" s="6"/>
    </row>
    <row r="8624" spans="1:23" x14ac:dyDescent="0.25">
      <c r="J8624" s="6">
        <v>16</v>
      </c>
      <c r="K8624" s="6"/>
      <c r="L8624" s="6"/>
      <c r="M8624" s="6"/>
      <c r="N8624" s="6"/>
      <c r="O8624" s="6"/>
      <c r="P8624" s="6"/>
      <c r="Q8624" s="6"/>
      <c r="R8624" s="6"/>
      <c r="S8624" s="6"/>
      <c r="T8624" s="6"/>
      <c r="U8624" s="6"/>
      <c r="V8624" s="6"/>
      <c r="W8624" s="6"/>
    </row>
    <row r="8625" spans="1:23" x14ac:dyDescent="0.25">
      <c r="A8625" s="80"/>
      <c r="J8625" s="6">
        <v>17</v>
      </c>
      <c r="K8625" s="6"/>
      <c r="L8625" s="6"/>
      <c r="M8625" s="6"/>
      <c r="N8625" s="6"/>
      <c r="O8625" s="6"/>
      <c r="P8625" s="6"/>
      <c r="Q8625" s="6"/>
      <c r="R8625" s="6"/>
      <c r="S8625" s="6"/>
      <c r="T8625" s="6"/>
      <c r="U8625" s="6"/>
      <c r="V8625" s="6"/>
      <c r="W8625" s="6"/>
    </row>
    <row r="8626" spans="1:23" ht="31.5" x14ac:dyDescent="0.25">
      <c r="A8626" s="64" t="s">
        <v>590</v>
      </c>
      <c r="J8626" s="6">
        <v>18</v>
      </c>
      <c r="K8626" s="6"/>
      <c r="L8626" s="6"/>
      <c r="M8626" s="6"/>
      <c r="N8626" s="6"/>
      <c r="O8626" s="6"/>
      <c r="P8626" s="6"/>
      <c r="Q8626" s="6"/>
      <c r="R8626" s="6"/>
      <c r="S8626" s="6"/>
      <c r="T8626" s="6"/>
      <c r="U8626" s="6"/>
      <c r="V8626" s="6"/>
      <c r="W8626" s="6"/>
    </row>
    <row r="8627" spans="1:23" x14ac:dyDescent="0.25">
      <c r="A8627" s="79"/>
      <c r="J8627" s="6">
        <v>19</v>
      </c>
      <c r="K8627" s="6"/>
      <c r="L8627" s="6"/>
      <c r="M8627" s="6"/>
      <c r="N8627" s="6"/>
      <c r="O8627" s="6"/>
      <c r="P8627" s="6"/>
      <c r="Q8627" s="6"/>
      <c r="R8627" s="6"/>
      <c r="S8627" s="6"/>
      <c r="T8627" s="6"/>
      <c r="U8627" s="6"/>
      <c r="V8627" s="6"/>
      <c r="W8627" s="6"/>
    </row>
    <row r="8628" spans="1:23" ht="25.5" x14ac:dyDescent="0.25">
      <c r="A8628" s="81" t="s">
        <v>595</v>
      </c>
      <c r="J8628" s="6">
        <v>20</v>
      </c>
      <c r="K8628" s="6"/>
      <c r="L8628" s="6"/>
      <c r="M8628" s="6"/>
      <c r="N8628" s="6"/>
      <c r="O8628" s="6"/>
      <c r="P8628" s="6"/>
      <c r="Q8628" s="6"/>
      <c r="R8628" s="6"/>
      <c r="S8628" s="6"/>
      <c r="T8628" s="6"/>
      <c r="U8628" s="6"/>
      <c r="V8628" s="6"/>
      <c r="W8628" s="6"/>
    </row>
    <row r="8629" spans="1:23" x14ac:dyDescent="0.25">
      <c r="A8629" s="81"/>
      <c r="J8629" s="6">
        <v>21</v>
      </c>
      <c r="K8629" s="6"/>
      <c r="L8629" s="6"/>
      <c r="M8629" s="6"/>
      <c r="N8629" s="6"/>
      <c r="O8629" s="6"/>
      <c r="P8629" s="6"/>
      <c r="Q8629" s="6"/>
      <c r="R8629" s="6"/>
      <c r="S8629" s="6"/>
      <c r="T8629" s="6"/>
      <c r="U8629" s="6"/>
      <c r="V8629" s="6"/>
      <c r="W8629" s="6"/>
    </row>
    <row r="8630" spans="1:23" ht="89.25" x14ac:dyDescent="0.25">
      <c r="A8630" s="81" t="s">
        <v>915</v>
      </c>
      <c r="J8630" s="6">
        <v>22</v>
      </c>
      <c r="K8630" s="6"/>
      <c r="L8630" s="6"/>
      <c r="M8630" s="6"/>
      <c r="N8630" s="6"/>
      <c r="O8630" s="6"/>
      <c r="P8630" s="6"/>
      <c r="Q8630" s="6"/>
      <c r="R8630" s="6"/>
      <c r="S8630" s="6"/>
      <c r="T8630" s="6"/>
      <c r="U8630" s="6"/>
      <c r="V8630" s="6"/>
      <c r="W8630" s="6"/>
    </row>
    <row r="8631" spans="1:23" x14ac:dyDescent="0.25">
      <c r="A8631" s="65"/>
      <c r="J8631" s="6">
        <v>23</v>
      </c>
      <c r="K8631" s="6"/>
      <c r="L8631" s="6"/>
      <c r="M8631" s="6"/>
      <c r="N8631" s="6"/>
      <c r="O8631" s="6"/>
      <c r="P8631" s="6"/>
      <c r="Q8631" s="6"/>
      <c r="R8631" s="6"/>
      <c r="S8631" s="6"/>
      <c r="T8631" s="6"/>
      <c r="U8631" s="6"/>
      <c r="V8631" s="6"/>
      <c r="W8631" s="6"/>
    </row>
    <row r="8632" spans="1:23" x14ac:dyDescent="0.25">
      <c r="A8632" s="65"/>
      <c r="J8632" s="6">
        <v>24</v>
      </c>
      <c r="K8632" s="6"/>
      <c r="L8632" s="6"/>
      <c r="M8632" s="6"/>
      <c r="N8632" s="6"/>
      <c r="O8632" s="6"/>
      <c r="P8632" s="6"/>
      <c r="Q8632" s="6"/>
      <c r="R8632" s="6"/>
      <c r="S8632" s="6"/>
      <c r="T8632" s="6"/>
      <c r="U8632" s="6"/>
      <c r="V8632" s="6"/>
      <c r="W8632" s="6"/>
    </row>
    <row r="8633" spans="1:23" ht="140.25" x14ac:dyDescent="0.25">
      <c r="A8633" s="96" t="s">
        <v>624</v>
      </c>
      <c r="B8633" s="97" t="s">
        <v>625</v>
      </c>
      <c r="J8633" s="6">
        <v>25</v>
      </c>
      <c r="K8633" s="6"/>
      <c r="L8633" s="6"/>
      <c r="M8633" s="6"/>
      <c r="N8633" s="6"/>
      <c r="O8633" s="6"/>
      <c r="P8633" s="6"/>
      <c r="Q8633" s="6"/>
      <c r="R8633" s="6"/>
      <c r="S8633" s="6"/>
      <c r="T8633" s="6"/>
      <c r="U8633" s="6"/>
      <c r="V8633" s="6"/>
      <c r="W8633" s="6"/>
    </row>
    <row r="8634" spans="1:23" ht="15.75" thickBot="1" x14ac:dyDescent="0.3">
      <c r="A8634" s="65"/>
      <c r="J8634" s="6">
        <v>26</v>
      </c>
      <c r="K8634" s="6"/>
      <c r="L8634" s="6"/>
      <c r="M8634" s="6"/>
      <c r="N8634" s="6"/>
      <c r="O8634" s="6"/>
      <c r="P8634" s="6"/>
      <c r="Q8634" s="6"/>
      <c r="R8634" s="6"/>
      <c r="S8634" s="6"/>
      <c r="T8634" s="6"/>
      <c r="U8634" s="6"/>
      <c r="V8634" s="6"/>
      <c r="W8634" s="6"/>
    </row>
    <row r="8635" spans="1:23" ht="15.75" thickBot="1" x14ac:dyDescent="0.3">
      <c r="A8635" s="88" t="s">
        <v>626</v>
      </c>
      <c r="B8635" s="89">
        <v>0.05</v>
      </c>
      <c r="J8635" s="6">
        <v>27</v>
      </c>
      <c r="K8635" s="6"/>
      <c r="L8635" s="6"/>
      <c r="M8635" s="6"/>
      <c r="N8635" s="6"/>
      <c r="O8635" s="6"/>
      <c r="P8635" s="6"/>
      <c r="Q8635" s="6"/>
      <c r="R8635" s="6"/>
      <c r="S8635" s="6"/>
      <c r="T8635" s="6"/>
      <c r="U8635" s="6"/>
      <c r="V8635" s="6"/>
      <c r="W8635" s="6"/>
    </row>
    <row r="8636" spans="1:23" ht="39" thickBot="1" x14ac:dyDescent="0.3">
      <c r="A8636" s="110" t="s">
        <v>627</v>
      </c>
      <c r="B8636" s="74">
        <v>18</v>
      </c>
      <c r="J8636" s="6">
        <v>28</v>
      </c>
      <c r="K8636" s="6"/>
      <c r="L8636" s="6"/>
      <c r="M8636" s="6"/>
      <c r="N8636" s="6"/>
      <c r="O8636" s="6"/>
      <c r="P8636" s="6"/>
      <c r="Q8636" s="6"/>
      <c r="R8636" s="6"/>
      <c r="S8636" s="6"/>
      <c r="T8636" s="6"/>
      <c r="U8636" s="6"/>
      <c r="V8636" s="6"/>
      <c r="W8636" s="6"/>
    </row>
    <row r="8637" spans="1:23" ht="39" thickBot="1" x14ac:dyDescent="0.3">
      <c r="A8637" s="110" t="s">
        <v>628</v>
      </c>
      <c r="B8637" s="74">
        <v>4.5555560000000002</v>
      </c>
      <c r="J8637" s="6">
        <v>29</v>
      </c>
      <c r="K8637" s="6"/>
      <c r="L8637" s="6"/>
      <c r="M8637" s="6"/>
      <c r="N8637" s="6"/>
      <c r="O8637" s="6"/>
      <c r="P8637" s="6"/>
      <c r="Q8637" s="6"/>
      <c r="R8637" s="6"/>
      <c r="S8637" s="6"/>
      <c r="T8637" s="6"/>
      <c r="U8637" s="6"/>
      <c r="V8637" s="6"/>
      <c r="W8637" s="6"/>
    </row>
    <row r="8638" spans="1:23" ht="64.5" thickBot="1" x14ac:dyDescent="0.3">
      <c r="A8638" s="110" t="s">
        <v>629</v>
      </c>
      <c r="B8638" s="74">
        <v>3.9969700000000001</v>
      </c>
      <c r="J8638" s="6">
        <v>30</v>
      </c>
      <c r="K8638" s="6"/>
      <c r="L8638" s="6"/>
      <c r="M8638" s="6"/>
      <c r="N8638" s="6"/>
      <c r="O8638" s="6"/>
      <c r="P8638" s="6"/>
      <c r="Q8638" s="6"/>
      <c r="R8638" s="6"/>
      <c r="S8638" s="6"/>
      <c r="T8638" s="6"/>
      <c r="U8638" s="6"/>
      <c r="V8638" s="6"/>
      <c r="W8638" s="6"/>
    </row>
    <row r="8639" spans="1:23" ht="38.25" x14ac:dyDescent="0.25">
      <c r="A8639" s="109" t="s">
        <v>630</v>
      </c>
      <c r="B8639" s="78">
        <v>3.0162</v>
      </c>
      <c r="J8639" s="6">
        <v>31</v>
      </c>
      <c r="K8639" s="6"/>
      <c r="L8639" s="6"/>
      <c r="M8639" s="6"/>
      <c r="N8639" s="6"/>
      <c r="O8639" s="6"/>
      <c r="P8639" s="6"/>
      <c r="Q8639" s="6"/>
      <c r="R8639" s="6"/>
      <c r="S8639" s="6"/>
      <c r="T8639" s="6"/>
      <c r="U8639" s="6"/>
      <c r="V8639" s="6"/>
      <c r="W8639" s="6"/>
    </row>
    <row r="8640" spans="1:23" ht="15.75" thickBot="1" x14ac:dyDescent="0.3">
      <c r="A8640" s="65"/>
      <c r="J8640" s="6">
        <v>32</v>
      </c>
      <c r="K8640" s="6"/>
      <c r="L8640" s="6"/>
      <c r="M8640" s="6"/>
      <c r="N8640" s="6"/>
      <c r="O8640" s="6"/>
      <c r="P8640" s="6"/>
      <c r="Q8640" s="6"/>
      <c r="R8640" s="6"/>
      <c r="S8640" s="6"/>
      <c r="T8640" s="6"/>
      <c r="U8640" s="6"/>
      <c r="V8640" s="6"/>
      <c r="W8640" s="6"/>
    </row>
    <row r="8641" spans="1:23" x14ac:dyDescent="0.25">
      <c r="A8641" s="254" t="s">
        <v>637</v>
      </c>
      <c r="B8641" s="255"/>
      <c r="C8641" s="255"/>
      <c r="D8641" s="255"/>
      <c r="J8641" s="6">
        <v>33</v>
      </c>
      <c r="K8641" s="6"/>
      <c r="L8641" s="6"/>
      <c r="M8641" s="6"/>
      <c r="N8641" s="6"/>
      <c r="O8641" s="6"/>
      <c r="P8641" s="6"/>
      <c r="Q8641" s="6"/>
      <c r="R8641" s="6"/>
      <c r="S8641" s="6"/>
      <c r="T8641" s="6"/>
      <c r="U8641" s="6"/>
      <c r="V8641" s="6"/>
      <c r="W8641" s="6"/>
    </row>
    <row r="8642" spans="1:23" ht="15.75" thickBot="1" x14ac:dyDescent="0.3">
      <c r="A8642" s="256" t="s">
        <v>638</v>
      </c>
      <c r="B8642" s="257"/>
      <c r="C8642" s="257"/>
      <c r="D8642" s="257"/>
      <c r="J8642" s="6">
        <v>34</v>
      </c>
      <c r="K8642" s="6"/>
      <c r="L8642" s="6"/>
      <c r="M8642" s="6"/>
      <c r="N8642" s="6"/>
      <c r="O8642" s="6"/>
      <c r="P8642" s="6"/>
      <c r="Q8642" s="6"/>
      <c r="R8642" s="6"/>
      <c r="S8642" s="6"/>
      <c r="T8642" s="6"/>
      <c r="U8642" s="6"/>
      <c r="V8642" s="6"/>
      <c r="W8642" s="6"/>
    </row>
    <row r="8643" spans="1:23" ht="27" thickBot="1" x14ac:dyDescent="0.3">
      <c r="A8643" s="98" t="s">
        <v>634</v>
      </c>
      <c r="B8643" s="83" t="s">
        <v>635</v>
      </c>
      <c r="C8643" s="83" t="s">
        <v>566</v>
      </c>
      <c r="D8643" s="85" t="s">
        <v>593</v>
      </c>
      <c r="J8643" s="6"/>
      <c r="K8643" s="121" t="s">
        <v>1123</v>
      </c>
      <c r="L8643" s="121" t="s">
        <v>1124</v>
      </c>
      <c r="M8643" s="121" t="str">
        <f>A8630</f>
        <v>Prueba del rango estudentizado de Tukey (HSD) para NFTCM5</v>
      </c>
      <c r="N8643" s="136"/>
      <c r="O8643" s="1"/>
      <c r="S8643" s="122" t="str">
        <f>K8643</f>
        <v>Factor</v>
      </c>
      <c r="T8643" s="122" t="str">
        <f>L8643</f>
        <v>Nivel</v>
      </c>
      <c r="U8643" s="114"/>
      <c r="V8643" s="123" t="str">
        <f>M8643</f>
        <v>Prueba del rango estudentizado de Tukey (HSD) para NFTCM5</v>
      </c>
      <c r="W8643" s="6"/>
    </row>
    <row r="8644" spans="1:23" ht="16.5" thickBot="1" x14ac:dyDescent="0.3">
      <c r="A8644" s="99" t="s">
        <v>592</v>
      </c>
      <c r="B8644" s="68">
        <v>5.875</v>
      </c>
      <c r="C8644" s="68">
        <v>8</v>
      </c>
      <c r="D8644" s="86" t="s">
        <v>8</v>
      </c>
      <c r="J8644" s="6"/>
      <c r="K8644" s="223" t="s">
        <v>1128</v>
      </c>
      <c r="L8644" s="124" t="str">
        <f>D8644</f>
        <v>Toro</v>
      </c>
      <c r="M8644" s="125">
        <f>B8644</f>
        <v>5.875</v>
      </c>
      <c r="N8644" s="125" t="str">
        <f>A8644</f>
        <v>A</v>
      </c>
      <c r="O8644" s="125">
        <f>B8644</f>
        <v>5.875</v>
      </c>
      <c r="S8644" s="225" t="str">
        <f>K8644</f>
        <v>Genotipo (B)</v>
      </c>
      <c r="T8644" s="133" t="str">
        <f>L8644</f>
        <v>Toro</v>
      </c>
      <c r="U8644" s="134">
        <f t="shared" ref="U8644:U8647" si="349">M8644</f>
        <v>5.875</v>
      </c>
      <c r="V8644" s="133" t="str">
        <f t="shared" ref="V8644:V8647" si="350">N8644</f>
        <v>A</v>
      </c>
      <c r="W8644" s="133">
        <f t="shared" ref="W8644:W8647" si="351">O8644</f>
        <v>5.875</v>
      </c>
    </row>
    <row r="8645" spans="1:23" ht="16.5" thickBot="1" x14ac:dyDescent="0.3">
      <c r="A8645" s="99" t="s">
        <v>592</v>
      </c>
      <c r="B8645" s="68"/>
      <c r="C8645" s="68"/>
      <c r="D8645" s="86"/>
      <c r="J8645" s="6"/>
      <c r="K8645" s="224"/>
      <c r="L8645" s="124" t="str">
        <f>D8646</f>
        <v>Palomo</v>
      </c>
      <c r="M8645" s="125">
        <f>B8646</f>
        <v>5.375</v>
      </c>
      <c r="N8645" s="125" t="str">
        <f>A8646</f>
        <v>A</v>
      </c>
      <c r="O8645" s="125">
        <f>B8646</f>
        <v>5.375</v>
      </c>
      <c r="S8645" s="226"/>
      <c r="T8645" s="133" t="str">
        <f t="shared" ref="T8645:T8647" si="352">L8645</f>
        <v>Palomo</v>
      </c>
      <c r="U8645" s="134">
        <f t="shared" si="349"/>
        <v>5.375</v>
      </c>
      <c r="V8645" s="133" t="str">
        <f t="shared" si="350"/>
        <v>A</v>
      </c>
      <c r="W8645" s="133">
        <f t="shared" si="351"/>
        <v>5.375</v>
      </c>
    </row>
    <row r="8646" spans="1:23" ht="16.5" thickBot="1" x14ac:dyDescent="0.3">
      <c r="A8646" s="99" t="s">
        <v>592</v>
      </c>
      <c r="B8646" s="68">
        <v>5.375</v>
      </c>
      <c r="C8646" s="68">
        <v>8</v>
      </c>
      <c r="D8646" s="86" t="s">
        <v>7</v>
      </c>
      <c r="J8646" s="6"/>
      <c r="K8646" s="224"/>
      <c r="L8646" s="4" t="str">
        <f>D8648</f>
        <v>Pony</v>
      </c>
      <c r="M8646" s="4">
        <f>B8648</f>
        <v>2.125</v>
      </c>
      <c r="N8646" s="4" t="str">
        <f>A8648</f>
        <v>B</v>
      </c>
      <c r="O8646" s="4">
        <f>B8648</f>
        <v>2.125</v>
      </c>
      <c r="P8646" s="6"/>
      <c r="Q8646" s="6"/>
      <c r="R8646" s="6"/>
      <c r="S8646" s="226"/>
      <c r="T8646" s="133" t="str">
        <f t="shared" si="352"/>
        <v>Pony</v>
      </c>
      <c r="U8646" s="134">
        <f t="shared" si="349"/>
        <v>2.125</v>
      </c>
      <c r="V8646" s="133" t="str">
        <f t="shared" si="350"/>
        <v>B</v>
      </c>
      <c r="W8646" s="133">
        <f t="shared" si="351"/>
        <v>2.125</v>
      </c>
    </row>
    <row r="8647" spans="1:23" ht="16.5" thickBot="1" x14ac:dyDescent="0.3">
      <c r="A8647" s="99"/>
      <c r="B8647" s="68"/>
      <c r="C8647" s="68"/>
      <c r="D8647" s="86"/>
      <c r="J8647" s="6"/>
      <c r="K8647" s="224"/>
      <c r="L8647" s="4" t="str">
        <f>D8650</f>
        <v>Perseo</v>
      </c>
      <c r="M8647" s="4">
        <f>B8650</f>
        <v>1.125</v>
      </c>
      <c r="N8647" s="4" t="str">
        <f>A8650</f>
        <v>B</v>
      </c>
      <c r="O8647" s="4">
        <f>B8650</f>
        <v>1.125</v>
      </c>
      <c r="P8647" s="6"/>
      <c r="Q8647" s="6"/>
      <c r="R8647" s="6"/>
      <c r="S8647" s="227"/>
      <c r="T8647" s="129" t="str">
        <f t="shared" si="352"/>
        <v>Perseo</v>
      </c>
      <c r="U8647" s="135">
        <f t="shared" si="349"/>
        <v>1.125</v>
      </c>
      <c r="V8647" s="129" t="str">
        <f t="shared" si="350"/>
        <v>B</v>
      </c>
      <c r="W8647" s="129">
        <f t="shared" si="351"/>
        <v>1.125</v>
      </c>
    </row>
    <row r="8648" spans="1:23" ht="15.75" thickBot="1" x14ac:dyDescent="0.3">
      <c r="A8648" s="99" t="s">
        <v>593</v>
      </c>
      <c r="B8648" s="68">
        <v>2.125</v>
      </c>
      <c r="C8648" s="68">
        <v>8</v>
      </c>
      <c r="D8648" s="86" t="s">
        <v>11</v>
      </c>
      <c r="J8648" s="6">
        <v>1</v>
      </c>
      <c r="K8648" s="6"/>
      <c r="L8648" s="6"/>
      <c r="M8648" s="6"/>
      <c r="N8648" s="6"/>
      <c r="O8648" s="6"/>
      <c r="P8648" s="6"/>
      <c r="Q8648" s="6"/>
      <c r="R8648" s="6"/>
      <c r="S8648" s="6"/>
      <c r="T8648" s="6"/>
      <c r="U8648" s="6"/>
      <c r="V8648" s="6"/>
      <c r="W8648" s="6"/>
    </row>
    <row r="8649" spans="1:23" ht="15.75" thickBot="1" x14ac:dyDescent="0.3">
      <c r="A8649" s="99" t="s">
        <v>593</v>
      </c>
      <c r="B8649" s="68"/>
      <c r="C8649" s="68"/>
      <c r="D8649" s="86"/>
      <c r="J8649" s="6">
        <v>2</v>
      </c>
      <c r="K8649" s="6"/>
      <c r="L8649" s="6"/>
      <c r="M8649" s="6"/>
      <c r="N8649" s="6"/>
      <c r="O8649" s="6"/>
      <c r="P8649" s="6"/>
      <c r="Q8649" s="6"/>
      <c r="R8649" s="6"/>
      <c r="S8649" s="6"/>
      <c r="T8649" s="6"/>
      <c r="U8649" s="6"/>
      <c r="V8649" s="6"/>
      <c r="W8649" s="6"/>
    </row>
    <row r="8650" spans="1:23" x14ac:dyDescent="0.25">
      <c r="A8650" s="100" t="s">
        <v>593</v>
      </c>
      <c r="B8650" s="77">
        <v>1.125</v>
      </c>
      <c r="C8650" s="77">
        <v>8</v>
      </c>
      <c r="D8650" s="87" t="s">
        <v>46</v>
      </c>
      <c r="J8650" s="6">
        <v>3</v>
      </c>
      <c r="K8650" s="6"/>
      <c r="L8650" s="6"/>
      <c r="M8650" s="6"/>
      <c r="N8650" s="6"/>
      <c r="O8650" s="6"/>
      <c r="P8650" s="6"/>
      <c r="Q8650" s="6"/>
      <c r="R8650" s="6"/>
      <c r="S8650" s="6"/>
      <c r="T8650" s="6"/>
      <c r="U8650" s="6"/>
      <c r="V8650" s="6"/>
      <c r="W8650" s="6"/>
    </row>
    <row r="8651" spans="1:23" x14ac:dyDescent="0.25">
      <c r="A8651" s="79"/>
      <c r="J8651" s="6">
        <v>4</v>
      </c>
      <c r="K8651" s="6"/>
      <c r="L8651" s="6"/>
      <c r="M8651" s="6"/>
      <c r="N8651" s="6"/>
      <c r="O8651" s="6"/>
      <c r="P8651" s="6"/>
      <c r="Q8651" s="6"/>
      <c r="R8651" s="6"/>
      <c r="S8651" s="6"/>
      <c r="T8651" s="6"/>
      <c r="U8651" s="6"/>
      <c r="V8651" s="6"/>
      <c r="W8651" s="6"/>
    </row>
    <row r="8652" spans="1:23" x14ac:dyDescent="0.25">
      <c r="A8652" s="79"/>
      <c r="J8652" s="6">
        <v>5</v>
      </c>
      <c r="K8652" s="6"/>
      <c r="L8652" s="6"/>
      <c r="M8652" s="6"/>
      <c r="N8652" s="6"/>
      <c r="O8652" s="6"/>
      <c r="P8652" s="6"/>
      <c r="Q8652" s="6"/>
      <c r="R8652" s="6"/>
      <c r="S8652" s="6"/>
      <c r="T8652" s="6"/>
      <c r="U8652" s="6"/>
      <c r="V8652" s="6"/>
      <c r="W8652" s="6"/>
    </row>
    <row r="8653" spans="1:23" x14ac:dyDescent="0.25">
      <c r="J8653" s="6">
        <v>6</v>
      </c>
      <c r="K8653" s="6"/>
      <c r="L8653" s="6"/>
      <c r="M8653" s="6"/>
      <c r="N8653" s="6"/>
      <c r="O8653" s="6"/>
      <c r="P8653" s="6"/>
      <c r="Q8653" s="6"/>
      <c r="R8653" s="6"/>
      <c r="S8653" s="6"/>
      <c r="T8653" s="6"/>
      <c r="U8653" s="6"/>
      <c r="V8653" s="6"/>
      <c r="W8653" s="6"/>
    </row>
    <row r="8654" spans="1:23" x14ac:dyDescent="0.25">
      <c r="A8654" s="80"/>
      <c r="J8654" s="6">
        <v>7</v>
      </c>
      <c r="K8654" s="6"/>
      <c r="L8654" s="6"/>
      <c r="M8654" s="6"/>
      <c r="N8654" s="6"/>
      <c r="O8654" s="6"/>
      <c r="P8654" s="6"/>
      <c r="Q8654" s="6"/>
      <c r="R8654" s="6"/>
      <c r="S8654" s="6"/>
      <c r="T8654" s="6"/>
      <c r="U8654" s="6"/>
      <c r="V8654" s="6"/>
      <c r="W8654" s="6"/>
    </row>
    <row r="8655" spans="1:23" ht="31.5" x14ac:dyDescent="0.25">
      <c r="A8655" s="64" t="s">
        <v>590</v>
      </c>
      <c r="J8655" s="6">
        <v>8</v>
      </c>
      <c r="K8655" s="6"/>
      <c r="L8655" s="6"/>
      <c r="M8655" s="6"/>
      <c r="N8655" s="6"/>
      <c r="O8655" s="6"/>
      <c r="P8655" s="6"/>
      <c r="Q8655" s="6"/>
      <c r="R8655" s="6"/>
      <c r="S8655" s="6"/>
      <c r="T8655" s="6"/>
      <c r="U8655" s="6"/>
      <c r="V8655" s="6"/>
      <c r="W8655" s="6"/>
    </row>
    <row r="8656" spans="1:23" x14ac:dyDescent="0.25">
      <c r="A8656" s="79"/>
      <c r="J8656" s="6">
        <v>9</v>
      </c>
      <c r="K8656" s="6"/>
      <c r="L8656" s="6"/>
      <c r="M8656" s="6"/>
      <c r="N8656" s="6"/>
      <c r="O8656" s="6"/>
      <c r="P8656" s="6"/>
      <c r="Q8656" s="6"/>
      <c r="R8656" s="6"/>
      <c r="S8656" s="6"/>
      <c r="T8656" s="6"/>
      <c r="U8656" s="6"/>
      <c r="V8656" s="6"/>
      <c r="W8656" s="6"/>
    </row>
    <row r="8657" spans="1:23" ht="25.5" x14ac:dyDescent="0.25">
      <c r="A8657" s="81" t="s">
        <v>595</v>
      </c>
      <c r="J8657" s="6">
        <v>10</v>
      </c>
      <c r="K8657" s="6"/>
      <c r="L8657" s="6"/>
      <c r="M8657" s="6"/>
      <c r="N8657" s="6"/>
      <c r="O8657" s="6"/>
      <c r="P8657" s="6"/>
      <c r="Q8657" s="6"/>
      <c r="R8657" s="6"/>
      <c r="S8657" s="6"/>
      <c r="T8657" s="6"/>
      <c r="U8657" s="6"/>
      <c r="V8657" s="6"/>
      <c r="W8657" s="6"/>
    </row>
    <row r="8658" spans="1:23" x14ac:dyDescent="0.25">
      <c r="A8658" s="81"/>
      <c r="J8658" s="6">
        <v>11</v>
      </c>
      <c r="K8658" s="6"/>
      <c r="L8658" s="6"/>
      <c r="M8658" s="6"/>
      <c r="N8658" s="6"/>
      <c r="O8658" s="6"/>
      <c r="P8658" s="6"/>
      <c r="Q8658" s="6"/>
      <c r="R8658" s="6"/>
      <c r="S8658" s="6"/>
      <c r="T8658" s="6"/>
      <c r="U8658" s="6"/>
      <c r="V8658" s="6"/>
      <c r="W8658" s="6"/>
    </row>
    <row r="8659" spans="1:23" x14ac:dyDescent="0.25">
      <c r="A8659" s="65"/>
      <c r="J8659" s="6">
        <v>12</v>
      </c>
      <c r="K8659" s="6"/>
      <c r="L8659" s="6"/>
      <c r="M8659" s="6"/>
      <c r="N8659" s="6"/>
      <c r="O8659" s="6"/>
      <c r="P8659" s="6"/>
      <c r="Q8659" s="6"/>
      <c r="R8659" s="6"/>
      <c r="S8659" s="6"/>
      <c r="T8659" s="6"/>
      <c r="U8659" s="6"/>
      <c r="V8659" s="6"/>
      <c r="W8659" s="6"/>
    </row>
    <row r="8660" spans="1:23" x14ac:dyDescent="0.25">
      <c r="A8660" s="65"/>
      <c r="J8660" s="6">
        <v>13</v>
      </c>
      <c r="K8660" s="6"/>
      <c r="L8660" s="6"/>
      <c r="M8660" s="6"/>
      <c r="N8660" s="6"/>
      <c r="O8660" s="6"/>
      <c r="P8660" s="6"/>
      <c r="Q8660" s="6"/>
      <c r="R8660" s="6"/>
      <c r="S8660" s="6"/>
      <c r="T8660" s="6"/>
      <c r="U8660" s="6"/>
      <c r="V8660" s="6"/>
      <c r="W8660" s="6"/>
    </row>
    <row r="8661" spans="1:23" x14ac:dyDescent="0.25">
      <c r="A8661" s="79"/>
      <c r="J8661" s="6">
        <v>14</v>
      </c>
      <c r="K8661" s="6"/>
      <c r="L8661" s="6"/>
      <c r="M8661" s="6"/>
      <c r="N8661" s="6"/>
      <c r="O8661" s="6"/>
      <c r="P8661" s="6"/>
      <c r="Q8661" s="6"/>
      <c r="R8661" s="6"/>
      <c r="S8661" s="6"/>
      <c r="T8661" s="6"/>
      <c r="U8661" s="6"/>
      <c r="V8661" s="6"/>
      <c r="W8661" s="6"/>
    </row>
    <row r="8662" spans="1:23" x14ac:dyDescent="0.25">
      <c r="A8662" s="79"/>
      <c r="J8662" s="6">
        <v>15</v>
      </c>
      <c r="K8662" s="6"/>
      <c r="L8662" s="6"/>
      <c r="M8662" s="6"/>
      <c r="N8662" s="6"/>
      <c r="O8662" s="6"/>
      <c r="P8662" s="6"/>
      <c r="Q8662" s="6"/>
      <c r="R8662" s="6"/>
      <c r="S8662" s="6"/>
      <c r="T8662" s="6"/>
      <c r="U8662" s="6"/>
      <c r="V8662" s="6"/>
      <c r="W8662" s="6"/>
    </row>
    <row r="8663" spans="1:23" x14ac:dyDescent="0.25">
      <c r="J8663" s="6">
        <v>16</v>
      </c>
      <c r="K8663" s="6"/>
      <c r="L8663" s="6"/>
      <c r="M8663" s="6"/>
      <c r="N8663" s="6"/>
      <c r="O8663" s="6"/>
      <c r="P8663" s="6"/>
      <c r="Q8663" s="6"/>
      <c r="R8663" s="6"/>
      <c r="S8663" s="6"/>
      <c r="T8663" s="6"/>
      <c r="U8663" s="6"/>
      <c r="V8663" s="6"/>
      <c r="W8663" s="6"/>
    </row>
    <row r="8664" spans="1:23" x14ac:dyDescent="0.25">
      <c r="A8664" s="80"/>
      <c r="J8664" s="6">
        <v>17</v>
      </c>
      <c r="K8664" s="6"/>
      <c r="L8664" s="6"/>
      <c r="M8664" s="6"/>
      <c r="N8664" s="6"/>
      <c r="O8664" s="6"/>
      <c r="P8664" s="6"/>
      <c r="Q8664" s="6"/>
      <c r="R8664" s="6"/>
      <c r="S8664" s="6"/>
      <c r="T8664" s="6"/>
      <c r="U8664" s="6"/>
      <c r="V8664" s="6"/>
      <c r="W8664" s="6"/>
    </row>
    <row r="8665" spans="1:23" ht="31.5" x14ac:dyDescent="0.25">
      <c r="A8665" s="64" t="s">
        <v>590</v>
      </c>
      <c r="J8665" s="6">
        <v>18</v>
      </c>
      <c r="K8665" s="6"/>
      <c r="L8665" s="6"/>
      <c r="M8665" s="6"/>
      <c r="N8665" s="6"/>
      <c r="O8665" s="6"/>
      <c r="P8665" s="6"/>
      <c r="Q8665" s="6"/>
      <c r="R8665" s="6"/>
      <c r="S8665" s="6"/>
      <c r="T8665" s="6"/>
      <c r="U8665" s="6"/>
      <c r="V8665" s="6"/>
      <c r="W8665" s="6"/>
    </row>
    <row r="8666" spans="1:23" x14ac:dyDescent="0.25">
      <c r="A8666" s="79"/>
      <c r="J8666" s="6">
        <v>19</v>
      </c>
      <c r="K8666" s="6"/>
      <c r="L8666" s="6"/>
      <c r="M8666" s="6"/>
      <c r="N8666" s="6"/>
      <c r="O8666" s="6"/>
      <c r="P8666" s="6"/>
      <c r="Q8666" s="6"/>
      <c r="R8666" s="6"/>
      <c r="S8666" s="6"/>
      <c r="T8666" s="6"/>
      <c r="U8666" s="6"/>
      <c r="V8666" s="6"/>
      <c r="W8666" s="6"/>
    </row>
    <row r="8667" spans="1:23" ht="25.5" x14ac:dyDescent="0.25">
      <c r="A8667" s="81" t="s">
        <v>595</v>
      </c>
      <c r="J8667" s="6">
        <v>20</v>
      </c>
      <c r="K8667" s="6"/>
      <c r="L8667" s="6"/>
      <c r="M8667" s="6"/>
      <c r="N8667" s="6"/>
      <c r="O8667" s="6"/>
      <c r="P8667" s="6"/>
      <c r="Q8667" s="6"/>
      <c r="R8667" s="6"/>
      <c r="S8667" s="6"/>
      <c r="T8667" s="6"/>
      <c r="U8667" s="6"/>
      <c r="V8667" s="6"/>
      <c r="W8667" s="6"/>
    </row>
    <row r="8668" spans="1:23" x14ac:dyDescent="0.25">
      <c r="A8668" s="81"/>
      <c r="J8668" s="6">
        <v>21</v>
      </c>
      <c r="K8668" s="6"/>
      <c r="L8668" s="6"/>
      <c r="M8668" s="6"/>
      <c r="N8668" s="6"/>
      <c r="O8668" s="6"/>
      <c r="P8668" s="6"/>
      <c r="Q8668" s="6"/>
      <c r="R8668" s="6"/>
      <c r="S8668" s="6"/>
      <c r="T8668" s="6"/>
      <c r="U8668" s="6"/>
      <c r="V8668" s="6"/>
      <c r="W8668" s="6"/>
    </row>
    <row r="8669" spans="1:23" ht="89.25" x14ac:dyDescent="0.25">
      <c r="A8669" s="81" t="s">
        <v>916</v>
      </c>
      <c r="J8669" s="6">
        <v>22</v>
      </c>
      <c r="K8669" s="6"/>
      <c r="L8669" s="6"/>
      <c r="M8669" s="6"/>
      <c r="N8669" s="6"/>
      <c r="O8669" s="6"/>
      <c r="P8669" s="6"/>
      <c r="Q8669" s="6"/>
      <c r="R8669" s="6"/>
      <c r="S8669" s="6"/>
      <c r="T8669" s="6"/>
      <c r="U8669" s="6"/>
      <c r="V8669" s="6"/>
      <c r="W8669" s="6"/>
    </row>
    <row r="8670" spans="1:23" x14ac:dyDescent="0.25">
      <c r="A8670" s="65"/>
      <c r="J8670" s="6">
        <v>23</v>
      </c>
      <c r="K8670" s="6"/>
      <c r="L8670" s="6"/>
      <c r="M8670" s="6"/>
      <c r="N8670" s="6"/>
      <c r="O8670" s="6"/>
      <c r="P8670" s="6"/>
      <c r="Q8670" s="6"/>
      <c r="R8670" s="6"/>
      <c r="S8670" s="6"/>
      <c r="T8670" s="6"/>
      <c r="U8670" s="6"/>
      <c r="V8670" s="6"/>
      <c r="W8670" s="6"/>
    </row>
    <row r="8671" spans="1:23" x14ac:dyDescent="0.25">
      <c r="A8671" s="65"/>
      <c r="J8671" s="6">
        <v>24</v>
      </c>
      <c r="K8671" s="6"/>
      <c r="L8671" s="6"/>
      <c r="M8671" s="6"/>
      <c r="N8671" s="6"/>
      <c r="O8671" s="6"/>
      <c r="P8671" s="6"/>
      <c r="Q8671" s="6"/>
      <c r="R8671" s="6"/>
      <c r="S8671" s="6"/>
      <c r="T8671" s="6"/>
      <c r="U8671" s="6"/>
      <c r="V8671" s="6"/>
      <c r="W8671" s="6"/>
    </row>
    <row r="8672" spans="1:23" ht="140.25" x14ac:dyDescent="0.25">
      <c r="A8672" s="96" t="s">
        <v>624</v>
      </c>
      <c r="B8672" s="97" t="s">
        <v>625</v>
      </c>
      <c r="J8672" s="6">
        <v>25</v>
      </c>
      <c r="K8672" s="6"/>
      <c r="L8672" s="6"/>
      <c r="M8672" s="6"/>
      <c r="N8672" s="6"/>
      <c r="O8672" s="6"/>
      <c r="P8672" s="6"/>
      <c r="Q8672" s="6"/>
      <c r="R8672" s="6"/>
      <c r="S8672" s="6"/>
      <c r="T8672" s="6"/>
      <c r="U8672" s="6"/>
      <c r="V8672" s="6"/>
      <c r="W8672" s="6"/>
    </row>
    <row r="8673" spans="1:23" ht="15.75" thickBot="1" x14ac:dyDescent="0.3">
      <c r="A8673" s="65"/>
      <c r="J8673" s="6">
        <v>26</v>
      </c>
      <c r="K8673" s="6"/>
      <c r="L8673" s="6"/>
      <c r="M8673" s="6"/>
      <c r="N8673" s="6"/>
      <c r="O8673" s="6"/>
      <c r="P8673" s="6"/>
      <c r="Q8673" s="6"/>
      <c r="R8673" s="6"/>
      <c r="S8673" s="6"/>
      <c r="T8673" s="6"/>
      <c r="U8673" s="6"/>
      <c r="V8673" s="6"/>
      <c r="W8673" s="6"/>
    </row>
    <row r="8674" spans="1:23" ht="15.75" thickBot="1" x14ac:dyDescent="0.3">
      <c r="A8674" s="88" t="s">
        <v>626</v>
      </c>
      <c r="B8674" s="89">
        <v>0.05</v>
      </c>
      <c r="J8674" s="6">
        <v>27</v>
      </c>
      <c r="K8674" s="6"/>
      <c r="L8674" s="6"/>
      <c r="M8674" s="6"/>
      <c r="N8674" s="6"/>
      <c r="O8674" s="6"/>
      <c r="P8674" s="6"/>
      <c r="Q8674" s="6"/>
      <c r="R8674" s="6"/>
      <c r="S8674" s="6"/>
      <c r="T8674" s="6"/>
      <c r="U8674" s="6"/>
      <c r="V8674" s="6"/>
      <c r="W8674" s="6"/>
    </row>
    <row r="8675" spans="1:23" ht="39" thickBot="1" x14ac:dyDescent="0.3">
      <c r="A8675" s="110" t="s">
        <v>627</v>
      </c>
      <c r="B8675" s="74">
        <v>18</v>
      </c>
      <c r="J8675" s="6">
        <v>28</v>
      </c>
      <c r="K8675" s="6"/>
      <c r="L8675" s="6"/>
      <c r="M8675" s="6"/>
      <c r="N8675" s="6"/>
      <c r="O8675" s="6"/>
      <c r="P8675" s="6"/>
      <c r="Q8675" s="6"/>
      <c r="R8675" s="6"/>
      <c r="S8675" s="6"/>
      <c r="T8675" s="6"/>
      <c r="U8675" s="6"/>
      <c r="V8675" s="6"/>
      <c r="W8675" s="6"/>
    </row>
    <row r="8676" spans="1:23" ht="39" thickBot="1" x14ac:dyDescent="0.3">
      <c r="A8676" s="110" t="s">
        <v>628</v>
      </c>
      <c r="B8676" s="74">
        <v>4.1736110000000002</v>
      </c>
      <c r="J8676" s="6">
        <v>29</v>
      </c>
      <c r="K8676" s="6"/>
      <c r="L8676" s="6"/>
      <c r="M8676" s="6"/>
      <c r="N8676" s="6"/>
      <c r="O8676" s="6"/>
      <c r="P8676" s="6"/>
      <c r="Q8676" s="6"/>
      <c r="R8676" s="6"/>
      <c r="S8676" s="6"/>
      <c r="T8676" s="6"/>
      <c r="U8676" s="6"/>
      <c r="V8676" s="6"/>
      <c r="W8676" s="6"/>
    </row>
    <row r="8677" spans="1:23" ht="64.5" thickBot="1" x14ac:dyDescent="0.3">
      <c r="A8677" s="110" t="s">
        <v>629</v>
      </c>
      <c r="B8677" s="74">
        <v>3.9969700000000001</v>
      </c>
      <c r="J8677" s="6">
        <v>30</v>
      </c>
      <c r="K8677" s="6"/>
      <c r="L8677" s="6"/>
      <c r="M8677" s="6"/>
      <c r="N8677" s="6"/>
      <c r="O8677" s="6"/>
      <c r="P8677" s="6"/>
      <c r="Q8677" s="6"/>
      <c r="R8677" s="6"/>
      <c r="S8677" s="6"/>
      <c r="T8677" s="6"/>
      <c r="U8677" s="6"/>
      <c r="V8677" s="6"/>
      <c r="W8677" s="6"/>
    </row>
    <row r="8678" spans="1:23" ht="38.25" x14ac:dyDescent="0.25">
      <c r="A8678" s="109" t="s">
        <v>630</v>
      </c>
      <c r="B8678" s="78">
        <v>2.887</v>
      </c>
      <c r="J8678" s="6">
        <v>31</v>
      </c>
      <c r="K8678" s="6"/>
      <c r="L8678" s="6"/>
      <c r="M8678" s="6"/>
      <c r="N8678" s="6"/>
      <c r="O8678" s="6"/>
      <c r="P8678" s="6"/>
      <c r="Q8678" s="6"/>
      <c r="R8678" s="6"/>
      <c r="S8678" s="6"/>
      <c r="T8678" s="6"/>
      <c r="U8678" s="6"/>
      <c r="V8678" s="6"/>
      <c r="W8678" s="6"/>
    </row>
    <row r="8679" spans="1:23" ht="15.75" thickBot="1" x14ac:dyDescent="0.3">
      <c r="A8679" s="65"/>
      <c r="J8679" s="6">
        <v>32</v>
      </c>
      <c r="K8679" s="6"/>
      <c r="L8679" s="6"/>
      <c r="M8679" s="6"/>
      <c r="N8679" s="6"/>
      <c r="O8679" s="6"/>
      <c r="P8679" s="6"/>
      <c r="Q8679" s="6"/>
      <c r="R8679" s="6"/>
      <c r="S8679" s="6"/>
      <c r="T8679" s="6"/>
      <c r="U8679" s="6"/>
      <c r="V8679" s="6"/>
      <c r="W8679" s="6"/>
    </row>
    <row r="8680" spans="1:23" x14ac:dyDescent="0.25">
      <c r="A8680" s="254" t="s">
        <v>637</v>
      </c>
      <c r="B8680" s="255"/>
      <c r="C8680" s="255"/>
      <c r="D8680" s="255"/>
      <c r="E8680" s="255"/>
      <c r="J8680" s="6">
        <v>33</v>
      </c>
      <c r="K8680" s="6"/>
      <c r="L8680" s="6"/>
      <c r="M8680" s="6"/>
      <c r="N8680" s="6"/>
      <c r="O8680" s="6"/>
      <c r="P8680" s="6"/>
      <c r="Q8680" s="6"/>
      <c r="R8680" s="6"/>
      <c r="S8680" s="6"/>
      <c r="T8680" s="6"/>
      <c r="U8680" s="6"/>
      <c r="V8680" s="6"/>
      <c r="W8680" s="6"/>
    </row>
    <row r="8681" spans="1:23" ht="15.75" thickBot="1" x14ac:dyDescent="0.3">
      <c r="A8681" s="256" t="s">
        <v>638</v>
      </c>
      <c r="B8681" s="257"/>
      <c r="C8681" s="257"/>
      <c r="D8681" s="257"/>
      <c r="E8681" s="257"/>
      <c r="J8681" s="6">
        <v>34</v>
      </c>
      <c r="K8681" s="6"/>
      <c r="L8681" s="6"/>
      <c r="M8681" s="6"/>
      <c r="N8681" s="6"/>
      <c r="O8681" s="6"/>
      <c r="P8681" s="6"/>
      <c r="Q8681" s="6"/>
      <c r="R8681" s="6"/>
      <c r="S8681" s="6"/>
      <c r="T8681" s="6"/>
      <c r="U8681" s="6"/>
      <c r="V8681" s="6"/>
      <c r="W8681" s="6"/>
    </row>
    <row r="8682" spans="1:23" ht="16.5" thickBot="1" x14ac:dyDescent="0.3">
      <c r="A8682" s="260" t="s">
        <v>634</v>
      </c>
      <c r="B8682" s="261"/>
      <c r="C8682" s="83" t="s">
        <v>635</v>
      </c>
      <c r="D8682" s="83" t="s">
        <v>566</v>
      </c>
      <c r="E8682" s="85" t="s">
        <v>593</v>
      </c>
      <c r="J8682" s="6"/>
      <c r="K8682" s="121" t="s">
        <v>1123</v>
      </c>
      <c r="L8682" s="121" t="s">
        <v>1124</v>
      </c>
      <c r="M8682" s="121" t="str">
        <f>A8669</f>
        <v>Prueba del rango estudentizado de Tukey (HSD) para NFTCM6</v>
      </c>
      <c r="N8682" s="136"/>
      <c r="O8682" s="1"/>
      <c r="S8682" s="122" t="str">
        <f>K8682</f>
        <v>Factor</v>
      </c>
      <c r="T8682" s="122" t="str">
        <f>L8682</f>
        <v>Nivel</v>
      </c>
      <c r="U8682" s="114"/>
      <c r="V8682" s="123" t="str">
        <f>M8682</f>
        <v>Prueba del rango estudentizado de Tukey (HSD) para NFTCM6</v>
      </c>
      <c r="W8682" s="6"/>
    </row>
    <row r="8683" spans="1:23" ht="16.5" thickBot="1" x14ac:dyDescent="0.3">
      <c r="A8683" s="99"/>
      <c r="B8683" s="67" t="s">
        <v>592</v>
      </c>
      <c r="C8683" s="68">
        <v>4.75</v>
      </c>
      <c r="D8683" s="68">
        <v>8</v>
      </c>
      <c r="E8683" s="86" t="s">
        <v>8</v>
      </c>
      <c r="J8683" s="6"/>
      <c r="K8683" s="223" t="s">
        <v>1128</v>
      </c>
      <c r="L8683" s="124" t="str">
        <f>E8683</f>
        <v>Toro</v>
      </c>
      <c r="M8683" s="125">
        <f>C8683</f>
        <v>4.75</v>
      </c>
      <c r="N8683" s="125">
        <f>A8683</f>
        <v>0</v>
      </c>
      <c r="O8683" s="125" t="str">
        <f>B8683</f>
        <v>A</v>
      </c>
      <c r="S8683" s="225" t="str">
        <f>K8683</f>
        <v>Genotipo (B)</v>
      </c>
      <c r="T8683" s="133" t="str">
        <f>L8683</f>
        <v>Toro</v>
      </c>
      <c r="U8683" s="134">
        <f t="shared" ref="U8683:U8686" si="353">M8683</f>
        <v>4.75</v>
      </c>
      <c r="V8683" s="133">
        <f t="shared" ref="V8683:V8686" si="354">N8683</f>
        <v>0</v>
      </c>
      <c r="W8683" s="133" t="str">
        <f t="shared" ref="W8683:W8686" si="355">O8683</f>
        <v>A</v>
      </c>
    </row>
    <row r="8684" spans="1:23" ht="16.5" thickBot="1" x14ac:dyDescent="0.3">
      <c r="A8684" s="99"/>
      <c r="B8684" s="67" t="s">
        <v>592</v>
      </c>
      <c r="C8684" s="68"/>
      <c r="D8684" s="68"/>
      <c r="E8684" s="86"/>
      <c r="J8684" s="6"/>
      <c r="K8684" s="224"/>
      <c r="L8684" s="124" t="str">
        <f>E8685</f>
        <v>Pony</v>
      </c>
      <c r="M8684" s="125">
        <f>C8685</f>
        <v>3</v>
      </c>
      <c r="N8684" s="125" t="str">
        <f>A8685</f>
        <v>B</v>
      </c>
      <c r="O8684" s="125" t="str">
        <f>B8685</f>
        <v>A</v>
      </c>
      <c r="S8684" s="226"/>
      <c r="T8684" s="133" t="str">
        <f t="shared" ref="T8684:T8686" si="356">L8684</f>
        <v>Pony</v>
      </c>
      <c r="U8684" s="134">
        <f t="shared" si="353"/>
        <v>3</v>
      </c>
      <c r="V8684" s="133" t="str">
        <f t="shared" si="354"/>
        <v>B</v>
      </c>
      <c r="W8684" s="133" t="str">
        <f t="shared" si="355"/>
        <v>A</v>
      </c>
    </row>
    <row r="8685" spans="1:23" ht="16.5" thickBot="1" x14ac:dyDescent="0.3">
      <c r="A8685" s="99" t="s">
        <v>593</v>
      </c>
      <c r="B8685" s="67" t="s">
        <v>592</v>
      </c>
      <c r="C8685" s="68">
        <v>3</v>
      </c>
      <c r="D8685" s="68">
        <v>8</v>
      </c>
      <c r="E8685" s="86" t="s">
        <v>11</v>
      </c>
      <c r="J8685" s="6"/>
      <c r="K8685" s="224"/>
      <c r="L8685" s="4" t="str">
        <f>E8687</f>
        <v>Palomo</v>
      </c>
      <c r="M8685" s="4">
        <f>C8687</f>
        <v>2.625</v>
      </c>
      <c r="N8685" s="4" t="str">
        <f>A8687</f>
        <v>B</v>
      </c>
      <c r="O8685" s="4" t="str">
        <f>B8687</f>
        <v>A</v>
      </c>
      <c r="P8685" s="6"/>
      <c r="Q8685" s="6"/>
      <c r="R8685" s="6"/>
      <c r="S8685" s="226"/>
      <c r="T8685" s="133" t="str">
        <f t="shared" si="356"/>
        <v>Palomo</v>
      </c>
      <c r="U8685" s="134">
        <f t="shared" si="353"/>
        <v>2.625</v>
      </c>
      <c r="V8685" s="133" t="str">
        <f t="shared" si="354"/>
        <v>B</v>
      </c>
      <c r="W8685" s="133" t="str">
        <f t="shared" si="355"/>
        <v>A</v>
      </c>
    </row>
    <row r="8686" spans="1:23" ht="16.5" thickBot="1" x14ac:dyDescent="0.3">
      <c r="A8686" s="99" t="s">
        <v>593</v>
      </c>
      <c r="B8686" s="67" t="s">
        <v>592</v>
      </c>
      <c r="C8686" s="68"/>
      <c r="D8686" s="68"/>
      <c r="E8686" s="86"/>
      <c r="J8686" s="6"/>
      <c r="K8686" s="224"/>
      <c r="L8686" s="4" t="str">
        <f>E8689</f>
        <v>Perseo</v>
      </c>
      <c r="M8686" s="4">
        <f>C8689</f>
        <v>0.625</v>
      </c>
      <c r="N8686" s="4" t="str">
        <f>A8689</f>
        <v>B</v>
      </c>
      <c r="O8686" s="4">
        <f>B8689</f>
        <v>0</v>
      </c>
      <c r="P8686" s="6"/>
      <c r="Q8686" s="6"/>
      <c r="R8686" s="6"/>
      <c r="S8686" s="227"/>
      <c r="T8686" s="129" t="str">
        <f t="shared" si="356"/>
        <v>Perseo</v>
      </c>
      <c r="U8686" s="135">
        <f t="shared" si="353"/>
        <v>0.625</v>
      </c>
      <c r="V8686" s="129" t="str">
        <f t="shared" si="354"/>
        <v>B</v>
      </c>
      <c r="W8686" s="129">
        <f t="shared" si="355"/>
        <v>0</v>
      </c>
    </row>
    <row r="8687" spans="1:23" ht="15.75" thickBot="1" x14ac:dyDescent="0.3">
      <c r="A8687" s="99" t="s">
        <v>593</v>
      </c>
      <c r="B8687" s="67" t="s">
        <v>592</v>
      </c>
      <c r="C8687" s="68">
        <v>2.625</v>
      </c>
      <c r="D8687" s="68">
        <v>8</v>
      </c>
      <c r="E8687" s="86" t="s">
        <v>7</v>
      </c>
      <c r="J8687" s="6">
        <v>1</v>
      </c>
      <c r="K8687" s="6"/>
      <c r="L8687" s="6"/>
      <c r="M8687" s="6"/>
      <c r="N8687" s="6"/>
      <c r="O8687" s="6"/>
      <c r="P8687" s="6"/>
      <c r="Q8687" s="6"/>
      <c r="R8687" s="6"/>
      <c r="S8687" s="6"/>
      <c r="T8687" s="6"/>
      <c r="U8687" s="6"/>
      <c r="V8687" s="6"/>
      <c r="W8687" s="6"/>
    </row>
    <row r="8688" spans="1:23" ht="15.75" thickBot="1" x14ac:dyDescent="0.3">
      <c r="A8688" s="99" t="s">
        <v>593</v>
      </c>
      <c r="B8688" s="67"/>
      <c r="C8688" s="68"/>
      <c r="D8688" s="68"/>
      <c r="E8688" s="86"/>
      <c r="J8688" s="6">
        <v>2</v>
      </c>
      <c r="K8688" s="6"/>
      <c r="L8688" s="6"/>
      <c r="M8688" s="6"/>
      <c r="N8688" s="6"/>
      <c r="O8688" s="6"/>
      <c r="P8688" s="6"/>
      <c r="Q8688" s="6"/>
      <c r="R8688" s="6"/>
      <c r="S8688" s="6"/>
      <c r="T8688" s="6"/>
      <c r="U8688" s="6"/>
      <c r="V8688" s="6"/>
      <c r="W8688" s="6"/>
    </row>
    <row r="8689" spans="1:23" x14ac:dyDescent="0.25">
      <c r="A8689" s="100" t="s">
        <v>593</v>
      </c>
      <c r="B8689" s="76"/>
      <c r="C8689" s="77">
        <v>0.625</v>
      </c>
      <c r="D8689" s="77">
        <v>8</v>
      </c>
      <c r="E8689" s="87" t="s">
        <v>46</v>
      </c>
      <c r="J8689" s="6">
        <v>3</v>
      </c>
      <c r="K8689" s="6"/>
      <c r="L8689" s="6"/>
      <c r="M8689" s="6"/>
      <c r="N8689" s="6"/>
      <c r="O8689" s="6"/>
      <c r="P8689" s="6"/>
      <c r="Q8689" s="6"/>
      <c r="R8689" s="6"/>
      <c r="S8689" s="6"/>
      <c r="T8689" s="6"/>
      <c r="U8689" s="6"/>
      <c r="V8689" s="6"/>
      <c r="W8689" s="6"/>
    </row>
    <row r="8690" spans="1:23" x14ac:dyDescent="0.25">
      <c r="A8690" s="79"/>
      <c r="J8690" s="6">
        <v>4</v>
      </c>
      <c r="K8690" s="6"/>
      <c r="L8690" s="6"/>
      <c r="M8690" s="6"/>
      <c r="N8690" s="6"/>
      <c r="O8690" s="6"/>
      <c r="P8690" s="6"/>
      <c r="Q8690" s="6"/>
      <c r="R8690" s="6"/>
      <c r="S8690" s="6"/>
      <c r="T8690" s="6"/>
      <c r="U8690" s="6"/>
      <c r="V8690" s="6"/>
      <c r="W8690" s="6"/>
    </row>
    <row r="8691" spans="1:23" x14ac:dyDescent="0.25">
      <c r="A8691" s="79"/>
      <c r="J8691" s="6">
        <v>5</v>
      </c>
      <c r="K8691" s="6"/>
      <c r="L8691" s="6"/>
      <c r="M8691" s="6"/>
      <c r="N8691" s="6"/>
      <c r="O8691" s="6"/>
      <c r="P8691" s="6"/>
      <c r="Q8691" s="6"/>
      <c r="R8691" s="6"/>
      <c r="S8691" s="6"/>
      <c r="T8691" s="6"/>
      <c r="U8691" s="6"/>
      <c r="V8691" s="6"/>
      <c r="W8691" s="6"/>
    </row>
    <row r="8692" spans="1:23" x14ac:dyDescent="0.25">
      <c r="J8692" s="6">
        <v>6</v>
      </c>
      <c r="K8692" s="6"/>
      <c r="L8692" s="6"/>
      <c r="M8692" s="6"/>
      <c r="N8692" s="6"/>
      <c r="O8692" s="6"/>
      <c r="P8692" s="6"/>
      <c r="Q8692" s="6"/>
      <c r="R8692" s="6"/>
      <c r="S8692" s="6"/>
      <c r="T8692" s="6"/>
      <c r="U8692" s="6"/>
      <c r="V8692" s="6"/>
      <c r="W8692" s="6"/>
    </row>
    <row r="8693" spans="1:23" x14ac:dyDescent="0.25">
      <c r="A8693" s="80"/>
      <c r="J8693" s="6">
        <v>7</v>
      </c>
      <c r="K8693" s="6"/>
      <c r="L8693" s="6"/>
      <c r="M8693" s="6"/>
      <c r="N8693" s="6"/>
      <c r="O8693" s="6"/>
      <c r="P8693" s="6"/>
      <c r="Q8693" s="6"/>
      <c r="R8693" s="6"/>
      <c r="S8693" s="6"/>
      <c r="T8693" s="6"/>
      <c r="U8693" s="6"/>
      <c r="V8693" s="6"/>
      <c r="W8693" s="6"/>
    </row>
    <row r="8694" spans="1:23" ht="31.5" x14ac:dyDescent="0.25">
      <c r="A8694" s="64" t="s">
        <v>590</v>
      </c>
      <c r="J8694" s="6">
        <v>8</v>
      </c>
      <c r="K8694" s="6"/>
      <c r="L8694" s="6"/>
      <c r="M8694" s="6"/>
      <c r="N8694" s="6"/>
      <c r="O8694" s="6"/>
      <c r="P8694" s="6"/>
      <c r="Q8694" s="6"/>
      <c r="R8694" s="6"/>
      <c r="S8694" s="6"/>
      <c r="T8694" s="6"/>
      <c r="U8694" s="6"/>
      <c r="V8694" s="6"/>
      <c r="W8694" s="6"/>
    </row>
    <row r="8695" spans="1:23" x14ac:dyDescent="0.25">
      <c r="A8695" s="79"/>
      <c r="J8695" s="6">
        <v>9</v>
      </c>
      <c r="K8695" s="6"/>
      <c r="L8695" s="6"/>
      <c r="M8695" s="6"/>
      <c r="N8695" s="6"/>
      <c r="O8695" s="6"/>
      <c r="P8695" s="6"/>
      <c r="Q8695" s="6"/>
      <c r="R8695" s="6"/>
      <c r="S8695" s="6"/>
      <c r="T8695" s="6"/>
      <c r="U8695" s="6"/>
      <c r="V8695" s="6"/>
      <c r="W8695" s="6"/>
    </row>
    <row r="8696" spans="1:23" ht="25.5" x14ac:dyDescent="0.25">
      <c r="A8696" s="81" t="s">
        <v>595</v>
      </c>
      <c r="J8696" s="6">
        <v>10</v>
      </c>
      <c r="K8696" s="6"/>
      <c r="L8696" s="6"/>
      <c r="M8696" s="6"/>
      <c r="N8696" s="6"/>
      <c r="O8696" s="6"/>
      <c r="P8696" s="6"/>
      <c r="Q8696" s="6"/>
      <c r="R8696" s="6"/>
      <c r="S8696" s="6"/>
      <c r="T8696" s="6"/>
      <c r="U8696" s="6"/>
      <c r="V8696" s="6"/>
      <c r="W8696" s="6"/>
    </row>
    <row r="8697" spans="1:23" x14ac:dyDescent="0.25">
      <c r="A8697" s="81"/>
      <c r="J8697" s="6">
        <v>11</v>
      </c>
      <c r="K8697" s="6"/>
      <c r="L8697" s="6"/>
      <c r="M8697" s="6"/>
      <c r="N8697" s="6"/>
      <c r="O8697" s="6"/>
      <c r="P8697" s="6"/>
      <c r="Q8697" s="6"/>
      <c r="R8697" s="6"/>
      <c r="S8697" s="6"/>
      <c r="T8697" s="6"/>
      <c r="U8697" s="6"/>
      <c r="V8697" s="6"/>
      <c r="W8697" s="6"/>
    </row>
    <row r="8698" spans="1:23" x14ac:dyDescent="0.25">
      <c r="A8698" s="65"/>
      <c r="J8698" s="6">
        <v>12</v>
      </c>
      <c r="K8698" s="6"/>
      <c r="L8698" s="6"/>
      <c r="M8698" s="6"/>
      <c r="N8698" s="6"/>
      <c r="O8698" s="6"/>
      <c r="P8698" s="6"/>
      <c r="Q8698" s="6"/>
      <c r="R8698" s="6"/>
      <c r="S8698" s="6"/>
      <c r="T8698" s="6"/>
      <c r="U8698" s="6"/>
      <c r="V8698" s="6"/>
      <c r="W8698" s="6"/>
    </row>
    <row r="8699" spans="1:23" x14ac:dyDescent="0.25">
      <c r="A8699" s="65"/>
      <c r="J8699" s="6">
        <v>13</v>
      </c>
      <c r="K8699" s="6"/>
      <c r="L8699" s="6"/>
      <c r="M8699" s="6"/>
      <c r="N8699" s="6"/>
      <c r="O8699" s="6"/>
      <c r="P8699" s="6"/>
      <c r="Q8699" s="6"/>
      <c r="R8699" s="6"/>
      <c r="S8699" s="6"/>
      <c r="T8699" s="6"/>
      <c r="U8699" s="6"/>
      <c r="V8699" s="6"/>
      <c r="W8699" s="6"/>
    </row>
    <row r="8700" spans="1:23" x14ac:dyDescent="0.25">
      <c r="A8700" s="79"/>
      <c r="J8700" s="6">
        <v>14</v>
      </c>
      <c r="K8700" s="6"/>
      <c r="L8700" s="6"/>
      <c r="M8700" s="6"/>
      <c r="N8700" s="6"/>
      <c r="O8700" s="6"/>
      <c r="P8700" s="6"/>
      <c r="Q8700" s="6"/>
      <c r="R8700" s="6"/>
      <c r="S8700" s="6"/>
      <c r="T8700" s="6"/>
      <c r="U8700" s="6"/>
      <c r="V8700" s="6"/>
      <c r="W8700" s="6"/>
    </row>
    <row r="8701" spans="1:23" x14ac:dyDescent="0.25">
      <c r="A8701" s="79"/>
      <c r="J8701" s="6">
        <v>15</v>
      </c>
      <c r="K8701" s="6"/>
      <c r="L8701" s="6"/>
      <c r="M8701" s="6"/>
      <c r="N8701" s="6"/>
      <c r="O8701" s="6"/>
      <c r="P8701" s="6"/>
      <c r="Q8701" s="6"/>
      <c r="R8701" s="6"/>
      <c r="S8701" s="6"/>
      <c r="T8701" s="6"/>
      <c r="U8701" s="6"/>
      <c r="V8701" s="6"/>
      <c r="W8701" s="6"/>
    </row>
    <row r="8702" spans="1:23" x14ac:dyDescent="0.25">
      <c r="J8702" s="6">
        <v>16</v>
      </c>
      <c r="K8702" s="6"/>
      <c r="L8702" s="6"/>
      <c r="M8702" s="6"/>
      <c r="N8702" s="6"/>
      <c r="O8702" s="6"/>
      <c r="P8702" s="6"/>
      <c r="Q8702" s="6"/>
      <c r="R8702" s="6"/>
      <c r="S8702" s="6"/>
      <c r="T8702" s="6"/>
      <c r="U8702" s="6"/>
      <c r="V8702" s="6"/>
      <c r="W8702" s="6"/>
    </row>
    <row r="8703" spans="1:23" x14ac:dyDescent="0.25">
      <c r="A8703" s="80"/>
      <c r="J8703" s="6">
        <v>17</v>
      </c>
      <c r="K8703" s="6"/>
      <c r="L8703" s="6"/>
      <c r="M8703" s="6"/>
      <c r="N8703" s="6"/>
      <c r="O8703" s="6"/>
      <c r="P8703" s="6"/>
      <c r="Q8703" s="6"/>
      <c r="R8703" s="6"/>
      <c r="S8703" s="6"/>
      <c r="T8703" s="6"/>
      <c r="U8703" s="6"/>
      <c r="V8703" s="6"/>
      <c r="W8703" s="6"/>
    </row>
    <row r="8704" spans="1:23" ht="31.5" x14ac:dyDescent="0.25">
      <c r="A8704" s="64" t="s">
        <v>590</v>
      </c>
      <c r="J8704" s="6">
        <v>18</v>
      </c>
      <c r="K8704" s="6"/>
      <c r="L8704" s="6"/>
      <c r="M8704" s="6"/>
      <c r="N8704" s="6"/>
      <c r="O8704" s="6"/>
      <c r="P8704" s="6"/>
      <c r="Q8704" s="6"/>
      <c r="R8704" s="6"/>
      <c r="S8704" s="6"/>
      <c r="T8704" s="6"/>
      <c r="U8704" s="6"/>
      <c r="V8704" s="6"/>
      <c r="W8704" s="6"/>
    </row>
    <row r="8705" spans="1:23" x14ac:dyDescent="0.25">
      <c r="A8705" s="79"/>
      <c r="J8705" s="6">
        <v>19</v>
      </c>
      <c r="K8705" s="6"/>
      <c r="L8705" s="6"/>
      <c r="M8705" s="6"/>
      <c r="N8705" s="6"/>
      <c r="O8705" s="6"/>
      <c r="P8705" s="6"/>
      <c r="Q8705" s="6"/>
      <c r="R8705" s="6"/>
      <c r="S8705" s="6"/>
      <c r="T8705" s="6"/>
      <c r="U8705" s="6"/>
      <c r="V8705" s="6"/>
      <c r="W8705" s="6"/>
    </row>
    <row r="8706" spans="1:23" ht="25.5" x14ac:dyDescent="0.25">
      <c r="A8706" s="81" t="s">
        <v>595</v>
      </c>
      <c r="J8706" s="6">
        <v>20</v>
      </c>
      <c r="K8706" s="6"/>
      <c r="L8706" s="6"/>
      <c r="M8706" s="6"/>
      <c r="N8706" s="6"/>
      <c r="O8706" s="6"/>
      <c r="P8706" s="6"/>
      <c r="Q8706" s="6"/>
      <c r="R8706" s="6"/>
      <c r="S8706" s="6"/>
      <c r="T8706" s="6"/>
      <c r="U8706" s="6"/>
      <c r="V8706" s="6"/>
      <c r="W8706" s="6"/>
    </row>
    <row r="8707" spans="1:23" x14ac:dyDescent="0.25">
      <c r="A8707" s="81"/>
      <c r="J8707" s="6">
        <v>21</v>
      </c>
      <c r="K8707" s="6"/>
      <c r="L8707" s="6"/>
      <c r="M8707" s="6"/>
      <c r="N8707" s="6"/>
      <c r="O8707" s="6"/>
      <c r="P8707" s="6"/>
      <c r="Q8707" s="6"/>
      <c r="R8707" s="6"/>
      <c r="S8707" s="6"/>
      <c r="T8707" s="6"/>
      <c r="U8707" s="6"/>
      <c r="V8707" s="6"/>
      <c r="W8707" s="6"/>
    </row>
    <row r="8708" spans="1:23" ht="89.25" x14ac:dyDescent="0.25">
      <c r="A8708" s="81" t="s">
        <v>917</v>
      </c>
      <c r="J8708" s="6">
        <v>22</v>
      </c>
      <c r="K8708" s="6"/>
      <c r="L8708" s="6"/>
      <c r="M8708" s="6"/>
      <c r="N8708" s="6"/>
      <c r="O8708" s="6"/>
      <c r="P8708" s="6"/>
      <c r="Q8708" s="6"/>
      <c r="R8708" s="6"/>
      <c r="S8708" s="6"/>
      <c r="T8708" s="6"/>
      <c r="U8708" s="6"/>
      <c r="V8708" s="6"/>
      <c r="W8708" s="6"/>
    </row>
    <row r="8709" spans="1:23" x14ac:dyDescent="0.25">
      <c r="A8709" s="65"/>
      <c r="J8709" s="6">
        <v>23</v>
      </c>
      <c r="K8709" s="6"/>
      <c r="L8709" s="6"/>
      <c r="M8709" s="6"/>
      <c r="N8709" s="6"/>
      <c r="O8709" s="6"/>
      <c r="P8709" s="6"/>
      <c r="Q8709" s="6"/>
      <c r="R8709" s="6"/>
      <c r="S8709" s="6"/>
      <c r="T8709" s="6"/>
      <c r="U8709" s="6"/>
      <c r="V8709" s="6"/>
      <c r="W8709" s="6"/>
    </row>
    <row r="8710" spans="1:23" x14ac:dyDescent="0.25">
      <c r="A8710" s="65"/>
      <c r="J8710" s="6">
        <v>24</v>
      </c>
      <c r="K8710" s="6"/>
      <c r="L8710" s="6"/>
      <c r="M8710" s="6"/>
      <c r="N8710" s="6"/>
      <c r="O8710" s="6"/>
      <c r="P8710" s="6"/>
      <c r="Q8710" s="6"/>
      <c r="R8710" s="6"/>
      <c r="S8710" s="6"/>
      <c r="T8710" s="6"/>
      <c r="U8710" s="6"/>
      <c r="V8710" s="6"/>
      <c r="W8710" s="6"/>
    </row>
    <row r="8711" spans="1:23" ht="140.25" x14ac:dyDescent="0.25">
      <c r="A8711" s="96" t="s">
        <v>624</v>
      </c>
      <c r="B8711" s="97" t="s">
        <v>625</v>
      </c>
      <c r="J8711" s="6">
        <v>25</v>
      </c>
      <c r="K8711" s="6"/>
      <c r="L8711" s="6"/>
      <c r="M8711" s="6"/>
      <c r="N8711" s="6"/>
      <c r="O8711" s="6"/>
      <c r="P8711" s="6"/>
      <c r="Q8711" s="6"/>
      <c r="R8711" s="6"/>
      <c r="S8711" s="6"/>
      <c r="T8711" s="6"/>
      <c r="U8711" s="6"/>
      <c r="V8711" s="6"/>
      <c r="W8711" s="6"/>
    </row>
    <row r="8712" spans="1:23" ht="15.75" thickBot="1" x14ac:dyDescent="0.3">
      <c r="A8712" s="65"/>
      <c r="J8712" s="6">
        <v>26</v>
      </c>
      <c r="K8712" s="6"/>
      <c r="L8712" s="6"/>
      <c r="M8712" s="6"/>
      <c r="N8712" s="6"/>
      <c r="O8712" s="6"/>
      <c r="P8712" s="6"/>
      <c r="Q8712" s="6"/>
      <c r="R8712" s="6"/>
      <c r="S8712" s="6"/>
      <c r="T8712" s="6"/>
      <c r="U8712" s="6"/>
      <c r="V8712" s="6"/>
      <c r="W8712" s="6"/>
    </row>
    <row r="8713" spans="1:23" ht="15.75" thickBot="1" x14ac:dyDescent="0.3">
      <c r="A8713" s="88" t="s">
        <v>626</v>
      </c>
      <c r="B8713" s="89">
        <v>0.05</v>
      </c>
      <c r="J8713" s="6">
        <v>27</v>
      </c>
      <c r="K8713" s="6"/>
      <c r="L8713" s="6"/>
      <c r="M8713" s="6"/>
      <c r="N8713" s="6"/>
      <c r="O8713" s="6"/>
      <c r="P8713" s="6"/>
      <c r="Q8713" s="6"/>
      <c r="R8713" s="6"/>
      <c r="S8713" s="6"/>
      <c r="T8713" s="6"/>
      <c r="U8713" s="6"/>
      <c r="V8713" s="6"/>
      <c r="W8713" s="6"/>
    </row>
    <row r="8714" spans="1:23" ht="39" thickBot="1" x14ac:dyDescent="0.3">
      <c r="A8714" s="110" t="s">
        <v>627</v>
      </c>
      <c r="B8714" s="74">
        <v>18</v>
      </c>
      <c r="J8714" s="6">
        <v>28</v>
      </c>
      <c r="K8714" s="6"/>
      <c r="L8714" s="6"/>
      <c r="M8714" s="6"/>
      <c r="N8714" s="6"/>
      <c r="O8714" s="6"/>
      <c r="P8714" s="6"/>
      <c r="Q8714" s="6"/>
      <c r="R8714" s="6"/>
      <c r="S8714" s="6"/>
      <c r="T8714" s="6"/>
      <c r="U8714" s="6"/>
      <c r="V8714" s="6"/>
      <c r="W8714" s="6"/>
    </row>
    <row r="8715" spans="1:23" ht="39" thickBot="1" x14ac:dyDescent="0.3">
      <c r="A8715" s="110" t="s">
        <v>628</v>
      </c>
      <c r="B8715" s="74">
        <v>16.22917</v>
      </c>
      <c r="J8715" s="6">
        <v>29</v>
      </c>
      <c r="K8715" s="6"/>
      <c r="L8715" s="6"/>
      <c r="M8715" s="6"/>
      <c r="N8715" s="6"/>
      <c r="O8715" s="6"/>
      <c r="P8715" s="6"/>
      <c r="Q8715" s="6"/>
      <c r="R8715" s="6"/>
      <c r="S8715" s="6"/>
      <c r="T8715" s="6"/>
      <c r="U8715" s="6"/>
      <c r="V8715" s="6"/>
      <c r="W8715" s="6"/>
    </row>
    <row r="8716" spans="1:23" ht="64.5" thickBot="1" x14ac:dyDescent="0.3">
      <c r="A8716" s="110" t="s">
        <v>629</v>
      </c>
      <c r="B8716" s="74">
        <v>3.9969700000000001</v>
      </c>
      <c r="J8716" s="6">
        <v>30</v>
      </c>
      <c r="K8716" s="6"/>
      <c r="L8716" s="6"/>
      <c r="M8716" s="6"/>
      <c r="N8716" s="6"/>
      <c r="O8716" s="6"/>
      <c r="P8716" s="6"/>
      <c r="Q8716" s="6"/>
      <c r="R8716" s="6"/>
      <c r="S8716" s="6"/>
      <c r="T8716" s="6"/>
      <c r="U8716" s="6"/>
      <c r="V8716" s="6"/>
      <c r="W8716" s="6"/>
    </row>
    <row r="8717" spans="1:23" ht="38.25" x14ac:dyDescent="0.25">
      <c r="A8717" s="109" t="s">
        <v>630</v>
      </c>
      <c r="B8717" s="78">
        <v>5.6928999999999998</v>
      </c>
      <c r="J8717" s="6">
        <v>31</v>
      </c>
      <c r="K8717" s="6"/>
      <c r="L8717" s="6"/>
      <c r="M8717" s="6"/>
      <c r="N8717" s="6"/>
      <c r="O8717" s="6"/>
      <c r="P8717" s="6"/>
      <c r="Q8717" s="6"/>
      <c r="R8717" s="6"/>
      <c r="S8717" s="6"/>
      <c r="T8717" s="6"/>
      <c r="U8717" s="6"/>
      <c r="V8717" s="6"/>
      <c r="W8717" s="6"/>
    </row>
    <row r="8718" spans="1:23" ht="15.75" thickBot="1" x14ac:dyDescent="0.3">
      <c r="A8718" s="65"/>
      <c r="J8718" s="6">
        <v>32</v>
      </c>
      <c r="K8718" s="6"/>
      <c r="L8718" s="6"/>
      <c r="M8718" s="6"/>
      <c r="N8718" s="6"/>
      <c r="O8718" s="6"/>
      <c r="P8718" s="6"/>
      <c r="Q8718" s="6"/>
      <c r="R8718" s="6"/>
      <c r="S8718" s="6"/>
      <c r="T8718" s="6"/>
      <c r="U8718" s="6"/>
      <c r="V8718" s="6"/>
      <c r="W8718" s="6"/>
    </row>
    <row r="8719" spans="1:23" x14ac:dyDescent="0.25">
      <c r="A8719" s="254" t="s">
        <v>637</v>
      </c>
      <c r="B8719" s="255"/>
      <c r="C8719" s="255"/>
      <c r="D8719" s="255"/>
      <c r="J8719" s="6">
        <v>33</v>
      </c>
      <c r="K8719" s="6"/>
      <c r="L8719" s="6"/>
      <c r="M8719" s="6"/>
      <c r="N8719" s="6"/>
      <c r="O8719" s="6"/>
      <c r="P8719" s="6"/>
      <c r="Q8719" s="6"/>
      <c r="R8719" s="6"/>
      <c r="S8719" s="6"/>
      <c r="T8719" s="6"/>
      <c r="U8719" s="6"/>
      <c r="V8719" s="6"/>
      <c r="W8719" s="6"/>
    </row>
    <row r="8720" spans="1:23" ht="15.75" thickBot="1" x14ac:dyDescent="0.3">
      <c r="A8720" s="256" t="s">
        <v>638</v>
      </c>
      <c r="B8720" s="257"/>
      <c r="C8720" s="257"/>
      <c r="D8720" s="257"/>
      <c r="J8720" s="6">
        <v>34</v>
      </c>
      <c r="K8720" s="6"/>
      <c r="L8720" s="6"/>
      <c r="M8720" s="6"/>
      <c r="N8720" s="6"/>
      <c r="O8720" s="6"/>
      <c r="P8720" s="6"/>
      <c r="Q8720" s="6"/>
      <c r="R8720" s="6"/>
      <c r="S8720" s="6"/>
      <c r="T8720" s="6"/>
      <c r="U8720" s="6"/>
      <c r="V8720" s="6"/>
      <c r="W8720" s="6"/>
    </row>
    <row r="8721" spans="1:55" ht="27" thickBot="1" x14ac:dyDescent="0.3">
      <c r="A8721" s="98" t="s">
        <v>634</v>
      </c>
      <c r="B8721" s="83" t="s">
        <v>635</v>
      </c>
      <c r="C8721" s="83" t="s">
        <v>566</v>
      </c>
      <c r="D8721" s="85" t="s">
        <v>593</v>
      </c>
      <c r="J8721" s="6"/>
      <c r="K8721" s="121" t="s">
        <v>1123</v>
      </c>
      <c r="L8721" s="121" t="s">
        <v>1124</v>
      </c>
      <c r="M8721" s="121" t="str">
        <f>A8708</f>
        <v>Prueba del rango estudentizado de Tukey (HSD) para NFCCM1</v>
      </c>
      <c r="N8721" s="136"/>
      <c r="O8721" s="1"/>
      <c r="S8721" s="122" t="str">
        <f>K8721</f>
        <v>Factor</v>
      </c>
      <c r="T8721" s="122" t="str">
        <f>L8721</f>
        <v>Nivel</v>
      </c>
      <c r="U8721" s="114"/>
      <c r="V8721" s="123" t="str">
        <f>M8721</f>
        <v>Prueba del rango estudentizado de Tukey (HSD) para NFCCM1</v>
      </c>
      <c r="W8721" s="6"/>
      <c r="X8721" s="161"/>
      <c r="Y8721" s="161"/>
      <c r="Z8721" s="161"/>
      <c r="AA8721" s="160"/>
      <c r="AB8721" s="161"/>
      <c r="AC8721" s="161"/>
      <c r="AD8721" s="161"/>
      <c r="AE8721" s="161"/>
      <c r="AF8721" s="161"/>
      <c r="AG8721" s="161"/>
      <c r="AH8721" s="161"/>
      <c r="AI8721" s="161"/>
      <c r="AJ8721" s="161"/>
      <c r="AK8721" s="161"/>
      <c r="AL8721" s="161"/>
      <c r="AM8721" s="161"/>
      <c r="AN8721" s="161"/>
      <c r="AO8721" s="161"/>
      <c r="AP8721" s="161"/>
      <c r="AQ8721" s="161"/>
      <c r="AR8721" s="161"/>
      <c r="AS8721" s="161"/>
      <c r="AT8721" s="161"/>
      <c r="AU8721" s="161"/>
      <c r="AV8721" s="161"/>
      <c r="AW8721" s="161"/>
      <c r="AX8721" s="161"/>
      <c r="AY8721" s="161"/>
      <c r="AZ8721" s="161"/>
      <c r="BA8721" s="161"/>
      <c r="BB8721" s="161"/>
      <c r="BC8721" s="161"/>
    </row>
    <row r="8722" spans="1:55" ht="16.5" thickBot="1" x14ac:dyDescent="0.3">
      <c r="A8722" s="99" t="s">
        <v>592</v>
      </c>
      <c r="B8722" s="68">
        <v>5.125</v>
      </c>
      <c r="C8722" s="68">
        <v>8</v>
      </c>
      <c r="D8722" s="86" t="s">
        <v>8</v>
      </c>
      <c r="J8722" s="6"/>
      <c r="K8722" s="223" t="s">
        <v>1128</v>
      </c>
      <c r="L8722" s="124" t="str">
        <f>D8722</f>
        <v>Toro</v>
      </c>
      <c r="M8722" s="125">
        <f>B8722</f>
        <v>5.125</v>
      </c>
      <c r="N8722" s="125" t="str">
        <f>A8722</f>
        <v>A</v>
      </c>
      <c r="O8722" s="125">
        <f>B8722</f>
        <v>5.125</v>
      </c>
      <c r="S8722" s="225" t="str">
        <f>K8722</f>
        <v>Genotipo (B)</v>
      </c>
      <c r="T8722" s="133" t="str">
        <f>L8722</f>
        <v>Toro</v>
      </c>
      <c r="U8722" s="134">
        <f t="shared" ref="U8722:U8725" si="357">M8722</f>
        <v>5.125</v>
      </c>
      <c r="V8722" s="133" t="str">
        <f t="shared" ref="V8722:V8725" si="358">N8722</f>
        <v>A</v>
      </c>
      <c r="W8722" s="133">
        <f t="shared" ref="W8722:W8725" si="359">O8722</f>
        <v>5.125</v>
      </c>
      <c r="X8722" s="160"/>
      <c r="Y8722" s="160"/>
      <c r="Z8722" s="160"/>
      <c r="AA8722" s="160"/>
      <c r="AB8722" s="160"/>
      <c r="AC8722" s="160"/>
      <c r="AD8722" s="160"/>
      <c r="AE8722" s="160"/>
      <c r="AF8722" s="160"/>
      <c r="AG8722" s="160"/>
      <c r="AH8722" s="160"/>
      <c r="AI8722" s="160"/>
      <c r="AJ8722" s="160"/>
      <c r="AK8722" s="160"/>
      <c r="AL8722" s="160"/>
      <c r="AM8722" s="160"/>
      <c r="AN8722" s="160"/>
      <c r="AO8722" s="160"/>
      <c r="AP8722" s="160"/>
      <c r="AQ8722" s="160"/>
      <c r="AR8722" s="160"/>
      <c r="AS8722" s="160"/>
      <c r="AT8722" s="160"/>
      <c r="AU8722" s="160"/>
      <c r="AV8722" s="160"/>
      <c r="AW8722" s="160"/>
      <c r="AX8722" s="160"/>
      <c r="AY8722" s="160"/>
      <c r="AZ8722" s="160"/>
      <c r="BA8722" s="160"/>
      <c r="BB8722" s="160"/>
      <c r="BC8722" s="160"/>
    </row>
    <row r="8723" spans="1:55" ht="16.5" thickBot="1" x14ac:dyDescent="0.3">
      <c r="A8723" s="99" t="s">
        <v>592</v>
      </c>
      <c r="B8723" s="68"/>
      <c r="C8723" s="68"/>
      <c r="D8723" s="86"/>
      <c r="J8723" s="6"/>
      <c r="K8723" s="224"/>
      <c r="L8723" s="124" t="str">
        <f>D8724</f>
        <v>Palomo</v>
      </c>
      <c r="M8723" s="125">
        <f>B8724</f>
        <v>5</v>
      </c>
      <c r="N8723" s="125" t="str">
        <f>A8724</f>
        <v>A</v>
      </c>
      <c r="O8723" s="125">
        <f>B8724</f>
        <v>5</v>
      </c>
      <c r="S8723" s="226"/>
      <c r="T8723" s="133" t="str">
        <f t="shared" ref="T8723:T8725" si="360">L8723</f>
        <v>Palomo</v>
      </c>
      <c r="U8723" s="134">
        <f t="shared" si="357"/>
        <v>5</v>
      </c>
      <c r="V8723" s="133" t="str">
        <f t="shared" si="358"/>
        <v>A</v>
      </c>
      <c r="W8723" s="133">
        <f t="shared" si="359"/>
        <v>5</v>
      </c>
      <c r="X8723" s="160"/>
      <c r="Y8723" s="160"/>
      <c r="Z8723" s="160"/>
      <c r="AA8723" s="160"/>
      <c r="AB8723" s="160"/>
      <c r="AC8723" s="160"/>
      <c r="AD8723" s="160"/>
      <c r="AE8723" s="160"/>
      <c r="AF8723" s="160"/>
      <c r="AG8723" s="160"/>
      <c r="AH8723" s="160"/>
      <c r="AI8723" s="160"/>
      <c r="AJ8723" s="160"/>
      <c r="AK8723" s="160"/>
      <c r="AL8723" s="160"/>
      <c r="AM8723" s="160"/>
      <c r="AN8723" s="160"/>
      <c r="AO8723" s="160"/>
      <c r="AP8723" s="160"/>
      <c r="AQ8723" s="160"/>
      <c r="AR8723" s="160"/>
      <c r="AS8723" s="160"/>
      <c r="AT8723" s="160"/>
      <c r="AU8723" s="160"/>
      <c r="AV8723" s="160"/>
      <c r="AW8723" s="160"/>
      <c r="AX8723" s="160"/>
      <c r="AY8723" s="160"/>
      <c r="AZ8723" s="160"/>
      <c r="BA8723" s="160"/>
      <c r="BB8723" s="160"/>
      <c r="BC8723" s="160"/>
    </row>
    <row r="8724" spans="1:55" ht="16.5" thickBot="1" x14ac:dyDescent="0.3">
      <c r="A8724" s="99" t="s">
        <v>592</v>
      </c>
      <c r="B8724" s="68">
        <v>5</v>
      </c>
      <c r="C8724" s="68">
        <v>8</v>
      </c>
      <c r="D8724" s="86" t="s">
        <v>7</v>
      </c>
      <c r="J8724" s="6"/>
      <c r="K8724" s="224"/>
      <c r="L8724" s="4" t="str">
        <f>D8726</f>
        <v>Pony</v>
      </c>
      <c r="M8724" s="4">
        <f>B8726</f>
        <v>3.5</v>
      </c>
      <c r="N8724" s="4" t="str">
        <f>A8726</f>
        <v>A</v>
      </c>
      <c r="O8724" s="4">
        <f>B8726</f>
        <v>3.5</v>
      </c>
      <c r="P8724" s="6"/>
      <c r="Q8724" s="6"/>
      <c r="R8724" s="6"/>
      <c r="S8724" s="226"/>
      <c r="T8724" s="133" t="str">
        <f t="shared" si="360"/>
        <v>Pony</v>
      </c>
      <c r="U8724" s="134">
        <f t="shared" si="357"/>
        <v>3.5</v>
      </c>
      <c r="V8724" s="133" t="str">
        <f t="shared" si="358"/>
        <v>A</v>
      </c>
      <c r="W8724" s="133">
        <f t="shared" si="359"/>
        <v>3.5</v>
      </c>
      <c r="X8724" s="160"/>
      <c r="Y8724" s="160"/>
      <c r="Z8724" s="160"/>
      <c r="AA8724" s="160"/>
      <c r="AB8724" s="160"/>
      <c r="AC8724" s="160"/>
      <c r="AD8724" s="160"/>
      <c r="AE8724" s="160"/>
      <c r="AF8724" s="160"/>
      <c r="AG8724" s="160"/>
      <c r="AH8724" s="160"/>
      <c r="AI8724" s="160"/>
      <c r="AJ8724" s="160"/>
      <c r="AK8724" s="160"/>
      <c r="AL8724" s="160"/>
      <c r="AM8724" s="160"/>
      <c r="AN8724" s="160"/>
      <c r="AO8724" s="160"/>
      <c r="AP8724" s="160"/>
      <c r="AQ8724" s="160"/>
      <c r="AR8724" s="160"/>
      <c r="AS8724" s="160"/>
      <c r="AT8724" s="160"/>
      <c r="AU8724" s="160"/>
      <c r="AV8724" s="160"/>
      <c r="AW8724" s="160"/>
      <c r="AX8724" s="160"/>
      <c r="AY8724" s="160"/>
      <c r="AZ8724" s="160"/>
      <c r="BA8724" s="160"/>
      <c r="BB8724" s="160"/>
      <c r="BC8724" s="160"/>
    </row>
    <row r="8725" spans="1:55" ht="16.5" thickBot="1" x14ac:dyDescent="0.3">
      <c r="A8725" s="99" t="s">
        <v>592</v>
      </c>
      <c r="B8725" s="68"/>
      <c r="C8725" s="68"/>
      <c r="D8725" s="86"/>
      <c r="J8725" s="6"/>
      <c r="K8725" s="224"/>
      <c r="L8725" s="4" t="str">
        <f>D8728</f>
        <v>Perseo</v>
      </c>
      <c r="M8725" s="4">
        <f>B8728</f>
        <v>2.375</v>
      </c>
      <c r="N8725" s="4" t="str">
        <f>A8728</f>
        <v>A</v>
      </c>
      <c r="O8725" s="4">
        <f>B8728</f>
        <v>2.375</v>
      </c>
      <c r="P8725" s="6"/>
      <c r="Q8725" s="6"/>
      <c r="R8725" s="6"/>
      <c r="S8725" s="227"/>
      <c r="T8725" s="129" t="str">
        <f t="shared" si="360"/>
        <v>Perseo</v>
      </c>
      <c r="U8725" s="135">
        <f t="shared" si="357"/>
        <v>2.375</v>
      </c>
      <c r="V8725" s="129" t="str">
        <f t="shared" si="358"/>
        <v>A</v>
      </c>
      <c r="W8725" s="129">
        <f t="shared" si="359"/>
        <v>2.375</v>
      </c>
      <c r="X8725" s="160"/>
      <c r="Y8725" s="160"/>
      <c r="Z8725" s="160"/>
      <c r="AA8725" s="160"/>
      <c r="AB8725" s="160"/>
      <c r="AC8725" s="160"/>
      <c r="AD8725" s="160"/>
      <c r="AE8725" s="160"/>
      <c r="AF8725" s="160"/>
      <c r="AG8725" s="160"/>
      <c r="AH8725" s="160"/>
      <c r="AI8725" s="160"/>
      <c r="AJ8725" s="160"/>
      <c r="AK8725" s="160"/>
      <c r="AL8725" s="160"/>
      <c r="AM8725" s="160"/>
      <c r="AN8725" s="160"/>
      <c r="AO8725" s="160"/>
      <c r="AP8725" s="160"/>
      <c r="AQ8725" s="160"/>
      <c r="AR8725" s="160"/>
      <c r="AS8725" s="160"/>
      <c r="AT8725" s="160"/>
      <c r="AU8725" s="160"/>
      <c r="AV8725" s="160"/>
      <c r="AW8725" s="160"/>
      <c r="AX8725" s="160"/>
      <c r="AY8725" s="160"/>
      <c r="AZ8725" s="160"/>
      <c r="BA8725" s="160"/>
      <c r="BB8725" s="160"/>
      <c r="BC8725" s="160"/>
    </row>
    <row r="8726" spans="1:55" ht="15.75" thickBot="1" x14ac:dyDescent="0.3">
      <c r="A8726" s="99" t="s">
        <v>592</v>
      </c>
      <c r="B8726" s="68">
        <v>3.5</v>
      </c>
      <c r="C8726" s="68">
        <v>8</v>
      </c>
      <c r="D8726" s="86" t="s">
        <v>11</v>
      </c>
      <c r="J8726" s="6">
        <v>1</v>
      </c>
      <c r="K8726" s="6"/>
      <c r="L8726" s="6"/>
      <c r="M8726" s="6"/>
      <c r="N8726" s="6"/>
      <c r="O8726" s="6"/>
      <c r="P8726" s="6"/>
      <c r="Q8726" s="6"/>
      <c r="R8726" s="6"/>
      <c r="S8726" s="6"/>
      <c r="T8726" s="6"/>
      <c r="U8726" s="6"/>
      <c r="V8726" s="6"/>
      <c r="W8726" s="6"/>
      <c r="X8726" s="160"/>
      <c r="Y8726" s="160"/>
      <c r="Z8726" s="160"/>
      <c r="AA8726" s="160"/>
      <c r="AB8726" s="160"/>
      <c r="AC8726" s="160"/>
      <c r="AD8726" s="160"/>
      <c r="AE8726" s="160"/>
      <c r="AF8726" s="160"/>
      <c r="AG8726" s="160"/>
      <c r="AH8726" s="160"/>
      <c r="AI8726" s="160"/>
      <c r="AJ8726" s="160"/>
      <c r="AK8726" s="160"/>
      <c r="AL8726" s="160"/>
      <c r="AM8726" s="160"/>
      <c r="AN8726" s="160"/>
      <c r="AO8726" s="160"/>
      <c r="AP8726" s="160"/>
      <c r="AQ8726" s="160"/>
      <c r="AR8726" s="160"/>
      <c r="AS8726" s="160"/>
      <c r="AT8726" s="160"/>
      <c r="AU8726" s="160"/>
      <c r="AV8726" s="160"/>
      <c r="AW8726" s="160"/>
      <c r="AX8726" s="160"/>
      <c r="AY8726" s="160"/>
      <c r="AZ8726" s="160"/>
      <c r="BA8726" s="160"/>
      <c r="BB8726" s="160"/>
      <c r="BC8726" s="160"/>
    </row>
    <row r="8727" spans="1:55" ht="15.75" thickBot="1" x14ac:dyDescent="0.3">
      <c r="A8727" s="99" t="s">
        <v>592</v>
      </c>
      <c r="B8727" s="68"/>
      <c r="C8727" s="68"/>
      <c r="D8727" s="86"/>
      <c r="J8727" s="6">
        <v>2</v>
      </c>
      <c r="K8727" s="6"/>
      <c r="L8727" s="6"/>
      <c r="M8727" s="6"/>
      <c r="N8727" s="6"/>
      <c r="O8727" s="6"/>
      <c r="P8727" s="6"/>
      <c r="Q8727" s="6"/>
      <c r="R8727" s="6"/>
      <c r="S8727" s="6"/>
      <c r="T8727" s="6"/>
      <c r="U8727" s="6"/>
      <c r="V8727" s="6"/>
      <c r="W8727" s="6"/>
      <c r="X8727" s="160"/>
      <c r="Y8727" s="160"/>
      <c r="Z8727" s="160"/>
      <c r="AA8727" s="160"/>
      <c r="AB8727" s="160"/>
      <c r="AC8727" s="160"/>
      <c r="AD8727" s="160"/>
      <c r="AE8727" s="160"/>
      <c r="AF8727" s="160"/>
      <c r="AG8727" s="160"/>
      <c r="AH8727" s="160"/>
      <c r="AI8727" s="160"/>
      <c r="AJ8727" s="160"/>
      <c r="AK8727" s="160"/>
      <c r="AL8727" s="160"/>
      <c r="AM8727" s="160"/>
      <c r="AN8727" s="160"/>
      <c r="AO8727" s="160"/>
      <c r="AP8727" s="160"/>
      <c r="AQ8727" s="160"/>
      <c r="AR8727" s="160"/>
      <c r="AS8727" s="160"/>
      <c r="AT8727" s="160"/>
      <c r="AU8727" s="160"/>
      <c r="AV8727" s="160"/>
      <c r="AW8727" s="160"/>
      <c r="AX8727" s="160"/>
      <c r="AY8727" s="160"/>
      <c r="AZ8727" s="160"/>
      <c r="BA8727" s="160"/>
      <c r="BB8727" s="160"/>
      <c r="BC8727" s="160"/>
    </row>
    <row r="8728" spans="1:55" x14ac:dyDescent="0.25">
      <c r="A8728" s="100" t="s">
        <v>592</v>
      </c>
      <c r="B8728" s="77">
        <v>2.375</v>
      </c>
      <c r="C8728" s="77">
        <v>8</v>
      </c>
      <c r="D8728" s="87" t="s">
        <v>46</v>
      </c>
      <c r="J8728" s="6">
        <v>3</v>
      </c>
      <c r="K8728" s="6"/>
      <c r="L8728" s="6"/>
      <c r="M8728" s="6"/>
      <c r="N8728" s="6"/>
      <c r="O8728" s="6"/>
      <c r="P8728" s="6"/>
      <c r="Q8728" s="6"/>
      <c r="R8728" s="6"/>
      <c r="S8728" s="6"/>
      <c r="T8728" s="6"/>
      <c r="U8728" s="6"/>
      <c r="V8728" s="6"/>
      <c r="W8728" s="6"/>
      <c r="X8728" s="160"/>
      <c r="Y8728" s="160"/>
      <c r="Z8728" s="160"/>
      <c r="AA8728" s="160"/>
      <c r="AB8728" s="160"/>
      <c r="AC8728" s="160"/>
      <c r="AD8728" s="160"/>
      <c r="AE8728" s="160"/>
      <c r="AF8728" s="160"/>
      <c r="AG8728" s="160"/>
      <c r="AH8728" s="160"/>
      <c r="AI8728" s="160"/>
      <c r="AJ8728" s="160"/>
      <c r="AK8728" s="160"/>
      <c r="AL8728" s="160"/>
      <c r="AM8728" s="160"/>
      <c r="AN8728" s="160"/>
      <c r="AO8728" s="160"/>
      <c r="AP8728" s="160"/>
      <c r="AQ8728" s="160"/>
      <c r="AR8728" s="160"/>
      <c r="AS8728" s="160"/>
      <c r="AT8728" s="160"/>
      <c r="AU8728" s="160"/>
      <c r="AV8728" s="160"/>
      <c r="AW8728" s="160"/>
      <c r="AX8728" s="160"/>
      <c r="AY8728" s="160"/>
      <c r="AZ8728" s="160"/>
      <c r="BA8728" s="160"/>
      <c r="BB8728" s="160"/>
      <c r="BC8728" s="160"/>
    </row>
    <row r="8729" spans="1:55" x14ac:dyDescent="0.25">
      <c r="A8729" s="79"/>
      <c r="J8729" s="6">
        <v>4</v>
      </c>
      <c r="K8729" s="6"/>
      <c r="L8729" s="6"/>
      <c r="M8729" s="6"/>
      <c r="N8729" s="6"/>
      <c r="O8729" s="6"/>
      <c r="P8729" s="6"/>
      <c r="Q8729" s="6"/>
      <c r="R8729" s="6"/>
      <c r="S8729" s="6"/>
      <c r="T8729" s="6"/>
      <c r="U8729" s="6"/>
      <c r="V8729" s="6"/>
      <c r="W8729" s="6"/>
      <c r="X8729" s="160"/>
      <c r="Y8729" s="160"/>
      <c r="Z8729" s="160"/>
      <c r="AA8729" s="160"/>
      <c r="AB8729" s="160"/>
      <c r="AC8729" s="160"/>
      <c r="AD8729" s="160"/>
      <c r="AE8729" s="160"/>
      <c r="AF8729" s="160"/>
      <c r="AG8729" s="160"/>
      <c r="AH8729" s="160"/>
      <c r="AI8729" s="160"/>
      <c r="AJ8729" s="160"/>
      <c r="AK8729" s="160"/>
      <c r="AL8729" s="160"/>
      <c r="AM8729" s="160"/>
      <c r="AN8729" s="160"/>
      <c r="AO8729" s="160"/>
      <c r="AP8729" s="160"/>
      <c r="AQ8729" s="160"/>
      <c r="AR8729" s="160"/>
      <c r="AS8729" s="160"/>
      <c r="AT8729" s="160"/>
      <c r="AU8729" s="160"/>
      <c r="AV8729" s="160"/>
      <c r="AW8729" s="160"/>
      <c r="AX8729" s="160"/>
      <c r="AY8729" s="160"/>
      <c r="AZ8729" s="160"/>
      <c r="BA8729" s="160"/>
      <c r="BB8729" s="160"/>
      <c r="BC8729" s="160"/>
    </row>
    <row r="8730" spans="1:55" x14ac:dyDescent="0.25">
      <c r="A8730" s="79"/>
      <c r="J8730" s="6">
        <v>5</v>
      </c>
      <c r="K8730" s="6"/>
      <c r="L8730" s="6"/>
      <c r="M8730" s="6"/>
      <c r="N8730" s="6"/>
      <c r="O8730" s="6"/>
      <c r="P8730" s="6"/>
      <c r="Q8730" s="6"/>
      <c r="R8730" s="6"/>
      <c r="S8730" s="6"/>
      <c r="T8730" s="6"/>
      <c r="U8730" s="6"/>
      <c r="V8730" s="6"/>
      <c r="W8730" s="6"/>
      <c r="X8730" s="160"/>
      <c r="Y8730" s="160"/>
      <c r="Z8730" s="160"/>
      <c r="AA8730" s="160"/>
      <c r="AB8730" s="160"/>
      <c r="AC8730" s="160"/>
      <c r="AD8730" s="160"/>
      <c r="AE8730" s="160"/>
      <c r="AF8730" s="160"/>
      <c r="AG8730" s="160"/>
      <c r="AH8730" s="160"/>
      <c r="AI8730" s="160"/>
      <c r="AJ8730" s="160"/>
      <c r="AK8730" s="160"/>
      <c r="AL8730" s="160"/>
      <c r="AM8730" s="160"/>
      <c r="AN8730" s="160"/>
      <c r="AO8730" s="160"/>
      <c r="AP8730" s="160"/>
      <c r="AQ8730" s="160"/>
      <c r="AR8730" s="160"/>
      <c r="AS8730" s="160"/>
      <c r="AT8730" s="160"/>
      <c r="AU8730" s="160"/>
      <c r="AV8730" s="160"/>
      <c r="AW8730" s="160"/>
      <c r="AX8730" s="160"/>
      <c r="AY8730" s="160"/>
      <c r="AZ8730" s="160"/>
      <c r="BA8730" s="160"/>
      <c r="BB8730" s="160"/>
      <c r="BC8730" s="160"/>
    </row>
    <row r="8731" spans="1:55" x14ac:dyDescent="0.25">
      <c r="J8731" s="6">
        <v>6</v>
      </c>
      <c r="K8731" s="6"/>
      <c r="L8731" s="6"/>
      <c r="M8731" s="6"/>
      <c r="N8731" s="6"/>
      <c r="O8731" s="6"/>
      <c r="P8731" s="6"/>
      <c r="Q8731" s="6"/>
      <c r="R8731" s="6"/>
      <c r="S8731" s="6"/>
      <c r="T8731" s="6"/>
      <c r="U8731" s="6"/>
      <c r="V8731" s="6"/>
      <c r="W8731" s="6"/>
      <c r="X8731" s="160"/>
      <c r="Y8731" s="160"/>
      <c r="Z8731" s="160"/>
      <c r="AA8731" s="160"/>
      <c r="AB8731" s="160"/>
      <c r="AC8731" s="160"/>
      <c r="AD8731" s="160"/>
      <c r="AE8731" s="160"/>
      <c r="AF8731" s="160"/>
      <c r="AG8731" s="160"/>
      <c r="AH8731" s="160"/>
      <c r="AI8731" s="160"/>
      <c r="AJ8731" s="160"/>
      <c r="AK8731" s="160"/>
      <c r="AL8731" s="160"/>
      <c r="AM8731" s="160"/>
      <c r="AN8731" s="160"/>
      <c r="AO8731" s="160"/>
      <c r="AP8731" s="160"/>
      <c r="AQ8731" s="160"/>
      <c r="AR8731" s="160"/>
      <c r="AS8731" s="160"/>
      <c r="AT8731" s="160"/>
      <c r="AU8731" s="160"/>
      <c r="AV8731" s="160"/>
      <c r="AW8731" s="160"/>
      <c r="AX8731" s="160"/>
      <c r="AY8731" s="160"/>
      <c r="AZ8731" s="160"/>
      <c r="BA8731" s="160"/>
      <c r="BB8731" s="160"/>
      <c r="BC8731" s="160"/>
    </row>
    <row r="8732" spans="1:55" x14ac:dyDescent="0.25">
      <c r="A8732" s="80"/>
      <c r="J8732" s="6">
        <v>7</v>
      </c>
      <c r="K8732" s="6"/>
      <c r="L8732" s="6"/>
      <c r="M8732" s="6"/>
      <c r="N8732" s="6"/>
      <c r="O8732" s="6"/>
      <c r="P8732" s="6"/>
      <c r="Q8732" s="6"/>
      <c r="R8732" s="6"/>
      <c r="S8732" s="6"/>
      <c r="T8732" s="6"/>
      <c r="U8732" s="6"/>
      <c r="V8732" s="6"/>
      <c r="W8732" s="6"/>
      <c r="X8732" s="160"/>
      <c r="Y8732" s="160"/>
      <c r="Z8732" s="160"/>
      <c r="AA8732" s="160"/>
      <c r="AB8732" s="160"/>
      <c r="AC8732" s="160"/>
      <c r="AD8732" s="160"/>
      <c r="AE8732" s="160"/>
      <c r="AF8732" s="160"/>
      <c r="AG8732" s="160"/>
      <c r="AH8732" s="160"/>
      <c r="AI8732" s="160"/>
      <c r="AJ8732" s="160"/>
      <c r="AK8732" s="160"/>
      <c r="AL8732" s="160"/>
      <c r="AM8732" s="160"/>
      <c r="AN8732" s="160"/>
      <c r="AO8732" s="160"/>
      <c r="AP8732" s="160"/>
      <c r="AQ8732" s="160"/>
      <c r="AR8732" s="160"/>
      <c r="AS8732" s="160"/>
      <c r="AT8732" s="160"/>
      <c r="AU8732" s="160"/>
      <c r="AV8732" s="160"/>
      <c r="AW8732" s="160"/>
      <c r="AX8732" s="160"/>
      <c r="AY8732" s="160"/>
      <c r="AZ8732" s="160"/>
      <c r="BA8732" s="160"/>
      <c r="BB8732" s="160"/>
      <c r="BC8732" s="160"/>
    </row>
    <row r="8733" spans="1:55" ht="31.5" x14ac:dyDescent="0.25">
      <c r="A8733" s="64" t="s">
        <v>590</v>
      </c>
      <c r="J8733" s="6">
        <v>8</v>
      </c>
      <c r="K8733" s="6"/>
      <c r="L8733" s="6"/>
      <c r="M8733" s="6"/>
      <c r="N8733" s="6"/>
      <c r="O8733" s="6"/>
      <c r="P8733" s="6"/>
      <c r="Q8733" s="6"/>
      <c r="R8733" s="6"/>
      <c r="S8733" s="6"/>
      <c r="T8733" s="6"/>
      <c r="U8733" s="6"/>
      <c r="V8733" s="6"/>
      <c r="W8733" s="6"/>
      <c r="X8733" s="160"/>
      <c r="Y8733" s="160"/>
      <c r="Z8733" s="160"/>
      <c r="AA8733" s="160"/>
      <c r="AB8733" s="160"/>
      <c r="AC8733" s="160"/>
      <c r="AD8733" s="160"/>
      <c r="AE8733" s="160"/>
      <c r="AF8733" s="160"/>
      <c r="AG8733" s="160"/>
      <c r="AH8733" s="160"/>
      <c r="AI8733" s="160"/>
      <c r="AJ8733" s="160"/>
      <c r="AK8733" s="160"/>
      <c r="AL8733" s="160"/>
      <c r="AM8733" s="160"/>
      <c r="AN8733" s="160"/>
      <c r="AO8733" s="160"/>
      <c r="AP8733" s="160"/>
      <c r="AQ8733" s="160"/>
      <c r="AR8733" s="160"/>
      <c r="AS8733" s="160"/>
      <c r="AT8733" s="160"/>
      <c r="AU8733" s="160"/>
      <c r="AV8733" s="160"/>
      <c r="AW8733" s="160"/>
      <c r="AX8733" s="160"/>
      <c r="AY8733" s="160"/>
      <c r="AZ8733" s="160"/>
      <c r="BA8733" s="160"/>
      <c r="BB8733" s="160"/>
      <c r="BC8733" s="160"/>
    </row>
    <row r="8734" spans="1:55" x14ac:dyDescent="0.25">
      <c r="A8734" s="79"/>
      <c r="J8734" s="6">
        <v>9</v>
      </c>
      <c r="K8734" s="6"/>
      <c r="L8734" s="6"/>
      <c r="M8734" s="6"/>
      <c r="N8734" s="6"/>
      <c r="O8734" s="6"/>
      <c r="P8734" s="6"/>
      <c r="Q8734" s="6"/>
      <c r="R8734" s="6"/>
      <c r="S8734" s="6"/>
      <c r="T8734" s="6"/>
      <c r="U8734" s="6"/>
      <c r="V8734" s="6"/>
      <c r="W8734" s="6"/>
    </row>
    <row r="8735" spans="1:55" ht="25.5" x14ac:dyDescent="0.25">
      <c r="A8735" s="81" t="s">
        <v>595</v>
      </c>
      <c r="J8735" s="6">
        <v>10</v>
      </c>
      <c r="K8735" s="6"/>
      <c r="L8735" s="6"/>
      <c r="M8735" s="6"/>
      <c r="N8735" s="6"/>
      <c r="O8735" s="6"/>
      <c r="P8735" s="6"/>
      <c r="Q8735" s="6"/>
      <c r="R8735" s="6"/>
      <c r="S8735" s="6"/>
      <c r="T8735" s="6"/>
      <c r="U8735" s="6"/>
      <c r="V8735" s="6"/>
      <c r="W8735" s="6"/>
    </row>
    <row r="8736" spans="1:55" x14ac:dyDescent="0.25">
      <c r="A8736" s="81"/>
      <c r="J8736" s="6">
        <v>11</v>
      </c>
      <c r="K8736" s="6"/>
      <c r="L8736" s="6"/>
      <c r="M8736" s="6"/>
      <c r="N8736" s="6"/>
      <c r="O8736" s="6"/>
      <c r="P8736" s="6"/>
      <c r="Q8736" s="6"/>
      <c r="R8736" s="6"/>
      <c r="S8736" s="6"/>
      <c r="T8736" s="6"/>
      <c r="U8736" s="6"/>
      <c r="V8736" s="6"/>
      <c r="W8736" s="6"/>
    </row>
    <row r="8737" spans="1:23" x14ac:dyDescent="0.25">
      <c r="A8737" s="65"/>
      <c r="J8737" s="6">
        <v>12</v>
      </c>
      <c r="K8737" s="6"/>
      <c r="L8737" s="6"/>
      <c r="M8737" s="6"/>
      <c r="N8737" s="6"/>
      <c r="O8737" s="6"/>
      <c r="P8737" s="6"/>
      <c r="Q8737" s="6"/>
      <c r="R8737" s="6"/>
      <c r="S8737" s="6"/>
      <c r="T8737" s="6"/>
      <c r="U8737" s="6"/>
      <c r="V8737" s="6"/>
      <c r="W8737" s="6"/>
    </row>
    <row r="8738" spans="1:23" x14ac:dyDescent="0.25">
      <c r="A8738" s="65"/>
      <c r="J8738" s="6">
        <v>13</v>
      </c>
      <c r="K8738" s="6"/>
      <c r="L8738" s="6"/>
      <c r="M8738" s="6"/>
      <c r="N8738" s="6"/>
      <c r="O8738" s="6"/>
      <c r="P8738" s="6"/>
      <c r="Q8738" s="6"/>
      <c r="R8738" s="6"/>
      <c r="S8738" s="6"/>
      <c r="T8738" s="6"/>
      <c r="U8738" s="6"/>
      <c r="V8738" s="6"/>
      <c r="W8738" s="6"/>
    </row>
    <row r="8739" spans="1:23" x14ac:dyDescent="0.25">
      <c r="A8739" s="79"/>
      <c r="J8739" s="6">
        <v>14</v>
      </c>
      <c r="K8739" s="6"/>
      <c r="L8739" s="6"/>
      <c r="M8739" s="6"/>
      <c r="N8739" s="6"/>
      <c r="O8739" s="6"/>
      <c r="P8739" s="6"/>
      <c r="Q8739" s="6"/>
      <c r="R8739" s="6"/>
      <c r="S8739" s="6"/>
      <c r="T8739" s="6"/>
      <c r="U8739" s="6"/>
      <c r="V8739" s="6"/>
      <c r="W8739" s="6"/>
    </row>
    <row r="8740" spans="1:23" x14ac:dyDescent="0.25">
      <c r="A8740" s="79"/>
      <c r="J8740" s="6">
        <v>15</v>
      </c>
      <c r="K8740" s="6"/>
      <c r="L8740" s="6"/>
      <c r="M8740" s="6"/>
      <c r="N8740" s="6"/>
      <c r="O8740" s="6"/>
      <c r="P8740" s="6"/>
      <c r="Q8740" s="6"/>
      <c r="R8740" s="6"/>
      <c r="S8740" s="6"/>
      <c r="T8740" s="6"/>
      <c r="U8740" s="6"/>
      <c r="V8740" s="6"/>
      <c r="W8740" s="6"/>
    </row>
    <row r="8741" spans="1:23" x14ac:dyDescent="0.25">
      <c r="J8741" s="6">
        <v>16</v>
      </c>
      <c r="K8741" s="6"/>
      <c r="L8741" s="6"/>
      <c r="M8741" s="6"/>
      <c r="N8741" s="6"/>
      <c r="O8741" s="6"/>
      <c r="P8741" s="6"/>
      <c r="Q8741" s="6"/>
      <c r="R8741" s="6"/>
      <c r="S8741" s="6"/>
      <c r="T8741" s="6"/>
      <c r="U8741" s="6"/>
      <c r="V8741" s="6"/>
      <c r="W8741" s="6"/>
    </row>
    <row r="8742" spans="1:23" x14ac:dyDescent="0.25">
      <c r="A8742" s="80"/>
      <c r="J8742" s="6">
        <v>17</v>
      </c>
      <c r="K8742" s="6"/>
      <c r="L8742" s="6"/>
      <c r="M8742" s="6"/>
      <c r="N8742" s="6"/>
      <c r="O8742" s="6"/>
      <c r="P8742" s="6"/>
      <c r="Q8742" s="6"/>
      <c r="R8742" s="6"/>
      <c r="S8742" s="6"/>
      <c r="T8742" s="6"/>
      <c r="U8742" s="6"/>
      <c r="V8742" s="6"/>
      <c r="W8742" s="6"/>
    </row>
    <row r="8743" spans="1:23" ht="31.5" x14ac:dyDescent="0.25">
      <c r="A8743" s="64" t="s">
        <v>590</v>
      </c>
      <c r="J8743" s="6">
        <v>18</v>
      </c>
      <c r="K8743" s="6"/>
      <c r="L8743" s="6"/>
      <c r="M8743" s="6"/>
      <c r="N8743" s="6"/>
      <c r="O8743" s="6"/>
      <c r="P8743" s="6"/>
      <c r="Q8743" s="6"/>
      <c r="R8743" s="6"/>
      <c r="S8743" s="6"/>
      <c r="T8743" s="6"/>
      <c r="U8743" s="6"/>
      <c r="V8743" s="6"/>
      <c r="W8743" s="6"/>
    </row>
    <row r="8744" spans="1:23" x14ac:dyDescent="0.25">
      <c r="A8744" s="79"/>
      <c r="J8744" s="6">
        <v>19</v>
      </c>
      <c r="K8744" s="6"/>
      <c r="L8744" s="6"/>
      <c r="M8744" s="6"/>
      <c r="N8744" s="6"/>
      <c r="O8744" s="6"/>
      <c r="P8744" s="6"/>
      <c r="Q8744" s="6"/>
      <c r="R8744" s="6"/>
      <c r="S8744" s="6"/>
      <c r="T8744" s="6"/>
      <c r="U8744" s="6"/>
      <c r="V8744" s="6"/>
      <c r="W8744" s="6"/>
    </row>
    <row r="8745" spans="1:23" ht="25.5" x14ac:dyDescent="0.25">
      <c r="A8745" s="81" t="s">
        <v>595</v>
      </c>
      <c r="J8745" s="6">
        <v>20</v>
      </c>
      <c r="K8745" s="6"/>
      <c r="L8745" s="6"/>
      <c r="M8745" s="6"/>
      <c r="N8745" s="6"/>
      <c r="O8745" s="6"/>
      <c r="P8745" s="6"/>
      <c r="Q8745" s="6"/>
      <c r="R8745" s="6"/>
      <c r="S8745" s="6"/>
      <c r="T8745" s="6"/>
      <c r="U8745" s="6"/>
      <c r="V8745" s="6"/>
      <c r="W8745" s="6"/>
    </row>
    <row r="8746" spans="1:23" x14ac:dyDescent="0.25">
      <c r="A8746" s="81"/>
      <c r="J8746" s="6">
        <v>21</v>
      </c>
      <c r="K8746" s="6"/>
      <c r="L8746" s="6"/>
      <c r="M8746" s="6"/>
      <c r="N8746" s="6"/>
      <c r="O8746" s="6"/>
      <c r="P8746" s="6"/>
      <c r="Q8746" s="6"/>
      <c r="R8746" s="6"/>
      <c r="S8746" s="6"/>
      <c r="T8746" s="6"/>
      <c r="U8746" s="6"/>
      <c r="V8746" s="6"/>
      <c r="W8746" s="6"/>
    </row>
    <row r="8747" spans="1:23" ht="89.25" x14ac:dyDescent="0.25">
      <c r="A8747" s="81" t="s">
        <v>918</v>
      </c>
      <c r="J8747" s="6">
        <v>22</v>
      </c>
      <c r="K8747" s="6"/>
      <c r="L8747" s="6"/>
      <c r="M8747" s="6"/>
      <c r="N8747" s="6"/>
      <c r="O8747" s="6"/>
      <c r="P8747" s="6"/>
      <c r="Q8747" s="6"/>
      <c r="R8747" s="6"/>
      <c r="S8747" s="6"/>
      <c r="T8747" s="6"/>
      <c r="U8747" s="6"/>
      <c r="V8747" s="6"/>
      <c r="W8747" s="6"/>
    </row>
    <row r="8748" spans="1:23" x14ac:dyDescent="0.25">
      <c r="A8748" s="65"/>
      <c r="J8748" s="6">
        <v>23</v>
      </c>
      <c r="K8748" s="6"/>
      <c r="L8748" s="6"/>
      <c r="M8748" s="6"/>
      <c r="N8748" s="6"/>
      <c r="O8748" s="6"/>
      <c r="P8748" s="6"/>
      <c r="Q8748" s="6"/>
      <c r="R8748" s="6"/>
      <c r="S8748" s="6"/>
      <c r="T8748" s="6"/>
      <c r="U8748" s="6"/>
      <c r="V8748" s="6"/>
      <c r="W8748" s="6"/>
    </row>
    <row r="8749" spans="1:23" x14ac:dyDescent="0.25">
      <c r="A8749" s="65"/>
      <c r="J8749" s="6">
        <v>24</v>
      </c>
      <c r="K8749" s="6"/>
      <c r="L8749" s="6"/>
      <c r="M8749" s="6"/>
      <c r="N8749" s="6"/>
      <c r="O8749" s="6"/>
      <c r="P8749" s="6"/>
      <c r="Q8749" s="6"/>
      <c r="R8749" s="6"/>
      <c r="S8749" s="6"/>
      <c r="T8749" s="6"/>
      <c r="U8749" s="6"/>
      <c r="V8749" s="6"/>
      <c r="W8749" s="6"/>
    </row>
    <row r="8750" spans="1:23" ht="140.25" x14ac:dyDescent="0.25">
      <c r="A8750" s="96" t="s">
        <v>624</v>
      </c>
      <c r="B8750" s="97" t="s">
        <v>625</v>
      </c>
      <c r="J8750" s="6">
        <v>25</v>
      </c>
      <c r="K8750" s="6"/>
      <c r="L8750" s="6"/>
      <c r="M8750" s="6"/>
      <c r="N8750" s="6"/>
      <c r="O8750" s="6"/>
      <c r="P8750" s="6"/>
      <c r="Q8750" s="6"/>
      <c r="R8750" s="6"/>
      <c r="S8750" s="6"/>
      <c r="T8750" s="6"/>
      <c r="U8750" s="6"/>
      <c r="V8750" s="6"/>
      <c r="W8750" s="6"/>
    </row>
    <row r="8751" spans="1:23" ht="15.75" thickBot="1" x14ac:dyDescent="0.3">
      <c r="A8751" s="65"/>
      <c r="J8751" s="6">
        <v>26</v>
      </c>
      <c r="K8751" s="6"/>
      <c r="L8751" s="6"/>
      <c r="M8751" s="6"/>
      <c r="N8751" s="6"/>
      <c r="O8751" s="6"/>
      <c r="P8751" s="6"/>
      <c r="Q8751" s="6"/>
      <c r="R8751" s="6"/>
      <c r="S8751" s="6"/>
      <c r="T8751" s="6"/>
      <c r="U8751" s="6"/>
      <c r="V8751" s="6"/>
      <c r="W8751" s="6"/>
    </row>
    <row r="8752" spans="1:23" ht="15.75" thickBot="1" x14ac:dyDescent="0.3">
      <c r="A8752" s="88" t="s">
        <v>626</v>
      </c>
      <c r="B8752" s="89">
        <v>0.05</v>
      </c>
      <c r="J8752" s="6">
        <v>27</v>
      </c>
      <c r="K8752" s="6"/>
      <c r="L8752" s="6"/>
      <c r="M8752" s="6"/>
      <c r="N8752" s="6"/>
      <c r="O8752" s="6"/>
      <c r="P8752" s="6"/>
      <c r="Q8752" s="6"/>
      <c r="R8752" s="6"/>
      <c r="S8752" s="6"/>
      <c r="T8752" s="6"/>
      <c r="U8752" s="6"/>
      <c r="V8752" s="6"/>
      <c r="W8752" s="6"/>
    </row>
    <row r="8753" spans="1:23" ht="39" thickBot="1" x14ac:dyDescent="0.3">
      <c r="A8753" s="110" t="s">
        <v>627</v>
      </c>
      <c r="B8753" s="74">
        <v>18</v>
      </c>
      <c r="J8753" s="6">
        <v>28</v>
      </c>
      <c r="K8753" s="6"/>
      <c r="L8753" s="6"/>
      <c r="M8753" s="6"/>
      <c r="N8753" s="6"/>
      <c r="O8753" s="6"/>
      <c r="P8753" s="6"/>
      <c r="Q8753" s="6"/>
      <c r="R8753" s="6"/>
      <c r="S8753" s="6"/>
      <c r="T8753" s="6"/>
      <c r="U8753" s="6"/>
      <c r="V8753" s="6"/>
      <c r="W8753" s="6"/>
    </row>
    <row r="8754" spans="1:23" ht="39" thickBot="1" x14ac:dyDescent="0.3">
      <c r="A8754" s="110" t="s">
        <v>628</v>
      </c>
      <c r="B8754" s="74">
        <v>12.83681</v>
      </c>
      <c r="J8754" s="6">
        <v>29</v>
      </c>
      <c r="K8754" s="6"/>
      <c r="L8754" s="6"/>
      <c r="M8754" s="6"/>
      <c r="N8754" s="6"/>
      <c r="O8754" s="6"/>
      <c r="P8754" s="6"/>
      <c r="Q8754" s="6"/>
      <c r="R8754" s="6"/>
      <c r="S8754" s="6"/>
      <c r="T8754" s="6"/>
      <c r="U8754" s="6"/>
      <c r="V8754" s="6"/>
      <c r="W8754" s="6"/>
    </row>
    <row r="8755" spans="1:23" ht="64.5" thickBot="1" x14ac:dyDescent="0.3">
      <c r="A8755" s="110" t="s">
        <v>629</v>
      </c>
      <c r="B8755" s="74">
        <v>3.9969700000000001</v>
      </c>
      <c r="J8755" s="6">
        <v>30</v>
      </c>
      <c r="K8755" s="6"/>
      <c r="L8755" s="6"/>
      <c r="M8755" s="6"/>
      <c r="N8755" s="6"/>
      <c r="O8755" s="6"/>
      <c r="P8755" s="6"/>
      <c r="Q8755" s="6"/>
      <c r="R8755" s="6"/>
      <c r="S8755" s="6"/>
      <c r="T8755" s="6"/>
      <c r="U8755" s="6"/>
      <c r="V8755" s="6"/>
      <c r="W8755" s="6"/>
    </row>
    <row r="8756" spans="1:23" ht="38.25" x14ac:dyDescent="0.25">
      <c r="A8756" s="109" t="s">
        <v>630</v>
      </c>
      <c r="B8756" s="78">
        <v>5.0631000000000004</v>
      </c>
      <c r="J8756" s="6">
        <v>31</v>
      </c>
      <c r="K8756" s="6"/>
      <c r="L8756" s="6"/>
      <c r="M8756" s="6"/>
      <c r="N8756" s="6"/>
      <c r="O8756" s="6"/>
      <c r="P8756" s="6"/>
      <c r="Q8756" s="6"/>
      <c r="R8756" s="6"/>
      <c r="S8756" s="6"/>
      <c r="T8756" s="6"/>
      <c r="U8756" s="6"/>
      <c r="V8756" s="6"/>
      <c r="W8756" s="6"/>
    </row>
    <row r="8757" spans="1:23" ht="15.75" thickBot="1" x14ac:dyDescent="0.3">
      <c r="A8757" s="65"/>
      <c r="J8757" s="6">
        <v>32</v>
      </c>
      <c r="K8757" s="6"/>
      <c r="L8757" s="6"/>
      <c r="M8757" s="6"/>
      <c r="N8757" s="6"/>
      <c r="O8757" s="6"/>
      <c r="P8757" s="6"/>
      <c r="Q8757" s="6"/>
      <c r="R8757" s="6"/>
      <c r="S8757" s="6"/>
      <c r="T8757" s="6"/>
      <c r="U8757" s="6"/>
      <c r="V8757" s="6"/>
      <c r="W8757" s="6"/>
    </row>
    <row r="8758" spans="1:23" x14ac:dyDescent="0.25">
      <c r="A8758" s="254" t="s">
        <v>637</v>
      </c>
      <c r="B8758" s="255"/>
      <c r="C8758" s="255"/>
      <c r="D8758" s="255"/>
      <c r="E8758" s="255"/>
      <c r="J8758" s="6">
        <v>33</v>
      </c>
      <c r="K8758" s="6"/>
      <c r="L8758" s="6"/>
      <c r="M8758" s="6"/>
      <c r="N8758" s="6"/>
      <c r="O8758" s="6"/>
      <c r="P8758" s="6"/>
      <c r="Q8758" s="6"/>
      <c r="R8758" s="6"/>
      <c r="S8758" s="6"/>
      <c r="T8758" s="6"/>
      <c r="U8758" s="6"/>
      <c r="V8758" s="6"/>
      <c r="W8758" s="6"/>
    </row>
    <row r="8759" spans="1:23" ht="15.75" thickBot="1" x14ac:dyDescent="0.3">
      <c r="A8759" s="256" t="s">
        <v>638</v>
      </c>
      <c r="B8759" s="257"/>
      <c r="C8759" s="257"/>
      <c r="D8759" s="257"/>
      <c r="E8759" s="257"/>
      <c r="J8759" s="6">
        <v>34</v>
      </c>
      <c r="K8759" s="6"/>
      <c r="L8759" s="6"/>
      <c r="M8759" s="6"/>
      <c r="N8759" s="6"/>
      <c r="O8759" s="6"/>
      <c r="P8759" s="6"/>
      <c r="Q8759" s="6"/>
      <c r="R8759" s="6"/>
      <c r="S8759" s="6"/>
      <c r="T8759" s="6"/>
      <c r="U8759" s="6"/>
      <c r="V8759" s="6"/>
      <c r="W8759" s="6"/>
    </row>
    <row r="8760" spans="1:23" ht="16.5" thickBot="1" x14ac:dyDescent="0.3">
      <c r="A8760" s="260" t="s">
        <v>634</v>
      </c>
      <c r="B8760" s="261"/>
      <c r="C8760" s="83" t="s">
        <v>635</v>
      </c>
      <c r="D8760" s="83" t="s">
        <v>566</v>
      </c>
      <c r="E8760" s="85" t="s">
        <v>593</v>
      </c>
      <c r="J8760" s="6"/>
      <c r="K8760" s="121" t="s">
        <v>1123</v>
      </c>
      <c r="L8760" s="121" t="s">
        <v>1124</v>
      </c>
      <c r="M8760" s="121" t="str">
        <f>A8747</f>
        <v>Prueba del rango estudentizado de Tukey (HSD) para NFCCM2</v>
      </c>
      <c r="N8760" s="136"/>
      <c r="O8760" s="1"/>
      <c r="S8760" s="122" t="str">
        <f>K8760</f>
        <v>Factor</v>
      </c>
      <c r="T8760" s="122" t="str">
        <f>L8760</f>
        <v>Nivel</v>
      </c>
      <c r="U8760" s="114"/>
      <c r="V8760" s="123" t="str">
        <f>M8760</f>
        <v>Prueba del rango estudentizado de Tukey (HSD) para NFCCM2</v>
      </c>
      <c r="W8760" s="6"/>
    </row>
    <row r="8761" spans="1:23" ht="16.5" thickBot="1" x14ac:dyDescent="0.3">
      <c r="A8761" s="99"/>
      <c r="B8761" s="67" t="s">
        <v>592</v>
      </c>
      <c r="C8761" s="68">
        <v>10</v>
      </c>
      <c r="D8761" s="68">
        <v>8</v>
      </c>
      <c r="E8761" s="86" t="s">
        <v>11</v>
      </c>
      <c r="J8761" s="6"/>
      <c r="K8761" s="223" t="s">
        <v>1128</v>
      </c>
      <c r="L8761" s="124" t="str">
        <f>E8761</f>
        <v>Pony</v>
      </c>
      <c r="M8761" s="125">
        <f>C8761</f>
        <v>10</v>
      </c>
      <c r="N8761" s="125">
        <f>A8761</f>
        <v>0</v>
      </c>
      <c r="O8761" s="125" t="str">
        <f>B8761</f>
        <v>A</v>
      </c>
      <c r="S8761" s="225" t="str">
        <f>K8761</f>
        <v>Genotipo (B)</v>
      </c>
      <c r="T8761" s="133" t="str">
        <f>L8761</f>
        <v>Pony</v>
      </c>
      <c r="U8761" s="134">
        <f t="shared" ref="U8761:U8764" si="361">M8761</f>
        <v>10</v>
      </c>
      <c r="V8761" s="133">
        <f t="shared" ref="V8761:V8764" si="362">N8761</f>
        <v>0</v>
      </c>
      <c r="W8761" s="133" t="str">
        <f t="shared" ref="W8761:W8764" si="363">O8761</f>
        <v>A</v>
      </c>
    </row>
    <row r="8762" spans="1:23" ht="16.5" thickBot="1" x14ac:dyDescent="0.3">
      <c r="A8762" s="99"/>
      <c r="B8762" s="67" t="s">
        <v>592</v>
      </c>
      <c r="C8762" s="68"/>
      <c r="D8762" s="68"/>
      <c r="E8762" s="86"/>
      <c r="J8762" s="6"/>
      <c r="K8762" s="224"/>
      <c r="L8762" s="124" t="str">
        <f>E8763</f>
        <v>Palomo</v>
      </c>
      <c r="M8762" s="125">
        <f>C8763</f>
        <v>6.875</v>
      </c>
      <c r="N8762" s="125" t="str">
        <f>A8763</f>
        <v>B</v>
      </c>
      <c r="O8762" s="125" t="str">
        <f>B8763</f>
        <v>A</v>
      </c>
      <c r="S8762" s="226"/>
      <c r="T8762" s="133" t="str">
        <f t="shared" ref="T8762:T8764" si="364">L8762</f>
        <v>Palomo</v>
      </c>
      <c r="U8762" s="134">
        <f t="shared" si="361"/>
        <v>6.875</v>
      </c>
      <c r="V8762" s="133" t="str">
        <f t="shared" si="362"/>
        <v>B</v>
      </c>
      <c r="W8762" s="133" t="str">
        <f t="shared" si="363"/>
        <v>A</v>
      </c>
    </row>
    <row r="8763" spans="1:23" ht="16.5" thickBot="1" x14ac:dyDescent="0.3">
      <c r="A8763" s="99" t="s">
        <v>593</v>
      </c>
      <c r="B8763" s="67" t="s">
        <v>592</v>
      </c>
      <c r="C8763" s="68">
        <v>6.875</v>
      </c>
      <c r="D8763" s="68">
        <v>8</v>
      </c>
      <c r="E8763" s="86" t="s">
        <v>7</v>
      </c>
      <c r="J8763" s="6"/>
      <c r="K8763" s="224"/>
      <c r="L8763" s="4" t="str">
        <f>E8765</f>
        <v>Toro</v>
      </c>
      <c r="M8763" s="4">
        <f>C8765</f>
        <v>4.125</v>
      </c>
      <c r="N8763" s="4" t="str">
        <f>A8765</f>
        <v>B</v>
      </c>
      <c r="O8763" s="4">
        <f>B8765</f>
        <v>0</v>
      </c>
      <c r="P8763" s="6"/>
      <c r="Q8763" s="6"/>
      <c r="R8763" s="6"/>
      <c r="S8763" s="226"/>
      <c r="T8763" s="133" t="str">
        <f t="shared" si="364"/>
        <v>Toro</v>
      </c>
      <c r="U8763" s="134">
        <f t="shared" si="361"/>
        <v>4.125</v>
      </c>
      <c r="V8763" s="133" t="str">
        <f t="shared" si="362"/>
        <v>B</v>
      </c>
      <c r="W8763" s="133">
        <f t="shared" si="363"/>
        <v>0</v>
      </c>
    </row>
    <row r="8764" spans="1:23" ht="16.5" thickBot="1" x14ac:dyDescent="0.3">
      <c r="A8764" s="99" t="s">
        <v>593</v>
      </c>
      <c r="B8764" s="67"/>
      <c r="C8764" s="68"/>
      <c r="D8764" s="68"/>
      <c r="E8764" s="86"/>
      <c r="J8764" s="6"/>
      <c r="K8764" s="224"/>
      <c r="L8764" s="4" t="str">
        <f>E8767</f>
        <v>Perseo</v>
      </c>
      <c r="M8764" s="4">
        <f>C8767</f>
        <v>3.125</v>
      </c>
      <c r="N8764" s="4" t="str">
        <f>A8767</f>
        <v>B</v>
      </c>
      <c r="O8764" s="4">
        <f>B8767</f>
        <v>0</v>
      </c>
      <c r="P8764" s="6"/>
      <c r="Q8764" s="6"/>
      <c r="R8764" s="6"/>
      <c r="S8764" s="227"/>
      <c r="T8764" s="129" t="str">
        <f t="shared" si="364"/>
        <v>Perseo</v>
      </c>
      <c r="U8764" s="135">
        <f t="shared" si="361"/>
        <v>3.125</v>
      </c>
      <c r="V8764" s="129" t="str">
        <f t="shared" si="362"/>
        <v>B</v>
      </c>
      <c r="W8764" s="129">
        <f t="shared" si="363"/>
        <v>0</v>
      </c>
    </row>
    <row r="8765" spans="1:23" ht="15.75" thickBot="1" x14ac:dyDescent="0.3">
      <c r="A8765" s="99" t="s">
        <v>593</v>
      </c>
      <c r="B8765" s="67"/>
      <c r="C8765" s="68">
        <v>4.125</v>
      </c>
      <c r="D8765" s="68">
        <v>8</v>
      </c>
      <c r="E8765" s="86" t="s">
        <v>8</v>
      </c>
      <c r="J8765" s="6">
        <v>1</v>
      </c>
      <c r="K8765" s="6"/>
      <c r="L8765" s="6"/>
      <c r="M8765" s="6"/>
      <c r="N8765" s="6"/>
      <c r="O8765" s="6"/>
      <c r="P8765" s="6"/>
      <c r="Q8765" s="6"/>
      <c r="R8765" s="6"/>
      <c r="S8765" s="6"/>
      <c r="T8765" s="6"/>
      <c r="U8765" s="6"/>
      <c r="V8765" s="6"/>
      <c r="W8765" s="6"/>
    </row>
    <row r="8766" spans="1:23" ht="15.75" thickBot="1" x14ac:dyDescent="0.3">
      <c r="A8766" s="99" t="s">
        <v>593</v>
      </c>
      <c r="B8766" s="67"/>
      <c r="C8766" s="68"/>
      <c r="D8766" s="68"/>
      <c r="E8766" s="86"/>
      <c r="J8766" s="6">
        <v>2</v>
      </c>
      <c r="K8766" s="6"/>
      <c r="L8766" s="6"/>
      <c r="M8766" s="6"/>
      <c r="N8766" s="6"/>
      <c r="O8766" s="6"/>
      <c r="P8766" s="6"/>
      <c r="Q8766" s="6"/>
      <c r="R8766" s="6"/>
      <c r="S8766" s="6"/>
      <c r="T8766" s="6"/>
      <c r="U8766" s="6"/>
      <c r="V8766" s="6"/>
      <c r="W8766" s="6"/>
    </row>
    <row r="8767" spans="1:23" x14ac:dyDescent="0.25">
      <c r="A8767" s="100" t="s">
        <v>593</v>
      </c>
      <c r="B8767" s="76"/>
      <c r="C8767" s="77">
        <v>3.125</v>
      </c>
      <c r="D8767" s="77">
        <v>8</v>
      </c>
      <c r="E8767" s="87" t="s">
        <v>46</v>
      </c>
      <c r="J8767" s="6">
        <v>3</v>
      </c>
      <c r="K8767" s="6"/>
      <c r="L8767" s="6"/>
      <c r="M8767" s="6"/>
      <c r="N8767" s="6"/>
      <c r="O8767" s="6"/>
      <c r="P8767" s="6"/>
      <c r="Q8767" s="6"/>
      <c r="R8767" s="6"/>
      <c r="S8767" s="6"/>
      <c r="T8767" s="6"/>
      <c r="U8767" s="6"/>
      <c r="V8767" s="6"/>
      <c r="W8767" s="6"/>
    </row>
    <row r="8768" spans="1:23" x14ac:dyDescent="0.25">
      <c r="A8768" s="79"/>
      <c r="J8768" s="6">
        <v>4</v>
      </c>
      <c r="K8768" s="6"/>
      <c r="L8768" s="6"/>
      <c r="M8768" s="6"/>
      <c r="N8768" s="6"/>
      <c r="O8768" s="6"/>
      <c r="P8768" s="6"/>
      <c r="Q8768" s="6"/>
      <c r="R8768" s="6"/>
      <c r="S8768" s="6"/>
      <c r="T8768" s="6"/>
      <c r="U8768" s="6"/>
      <c r="V8768" s="6"/>
      <c r="W8768" s="6"/>
    </row>
    <row r="8769" spans="1:23" x14ac:dyDescent="0.25">
      <c r="A8769" s="79"/>
      <c r="J8769" s="6">
        <v>5</v>
      </c>
      <c r="K8769" s="6"/>
      <c r="L8769" s="6"/>
      <c r="M8769" s="6"/>
      <c r="N8769" s="6"/>
      <c r="O8769" s="6"/>
      <c r="P8769" s="6"/>
      <c r="Q8769" s="6"/>
      <c r="R8769" s="6"/>
      <c r="S8769" s="6"/>
      <c r="T8769" s="6"/>
      <c r="U8769" s="6"/>
      <c r="V8769" s="6"/>
      <c r="W8769" s="6"/>
    </row>
    <row r="8770" spans="1:23" x14ac:dyDescent="0.25">
      <c r="J8770" s="6">
        <v>6</v>
      </c>
      <c r="K8770" s="6"/>
      <c r="L8770" s="6"/>
      <c r="M8770" s="6"/>
      <c r="N8770" s="6"/>
      <c r="O8770" s="6"/>
      <c r="P8770" s="6"/>
      <c r="Q8770" s="6"/>
      <c r="R8770" s="6"/>
      <c r="S8770" s="6"/>
      <c r="T8770" s="6"/>
      <c r="U8770" s="6"/>
      <c r="V8770" s="6"/>
      <c r="W8770" s="6"/>
    </row>
    <row r="8771" spans="1:23" x14ac:dyDescent="0.25">
      <c r="A8771" s="80"/>
      <c r="J8771" s="6">
        <v>7</v>
      </c>
      <c r="K8771" s="6"/>
      <c r="L8771" s="6"/>
      <c r="M8771" s="6"/>
      <c r="N8771" s="6"/>
      <c r="O8771" s="6"/>
      <c r="P8771" s="6"/>
      <c r="Q8771" s="6"/>
      <c r="R8771" s="6"/>
      <c r="S8771" s="6"/>
      <c r="T8771" s="6"/>
      <c r="U8771" s="6"/>
      <c r="V8771" s="6"/>
      <c r="W8771" s="6"/>
    </row>
    <row r="8772" spans="1:23" ht="31.5" x14ac:dyDescent="0.25">
      <c r="A8772" s="64" t="s">
        <v>590</v>
      </c>
      <c r="J8772" s="6">
        <v>8</v>
      </c>
      <c r="K8772" s="6"/>
      <c r="L8772" s="6"/>
      <c r="M8772" s="6"/>
      <c r="N8772" s="6"/>
      <c r="O8772" s="6"/>
      <c r="P8772" s="6"/>
      <c r="Q8772" s="6"/>
      <c r="R8772" s="6"/>
      <c r="S8772" s="6"/>
      <c r="T8772" s="6"/>
      <c r="U8772" s="6"/>
      <c r="V8772" s="6"/>
      <c r="W8772" s="6"/>
    </row>
    <row r="8773" spans="1:23" x14ac:dyDescent="0.25">
      <c r="A8773" s="79"/>
      <c r="J8773" s="6">
        <v>9</v>
      </c>
      <c r="K8773" s="6"/>
      <c r="L8773" s="6"/>
      <c r="M8773" s="6"/>
      <c r="N8773" s="6"/>
      <c r="O8773" s="6"/>
      <c r="P8773" s="6"/>
      <c r="Q8773" s="6"/>
      <c r="R8773" s="6"/>
      <c r="S8773" s="6"/>
      <c r="T8773" s="6"/>
      <c r="U8773" s="6"/>
      <c r="V8773" s="6"/>
      <c r="W8773" s="6"/>
    </row>
    <row r="8774" spans="1:23" ht="25.5" x14ac:dyDescent="0.25">
      <c r="A8774" s="81" t="s">
        <v>595</v>
      </c>
      <c r="J8774" s="6">
        <v>10</v>
      </c>
      <c r="K8774" s="6"/>
      <c r="L8774" s="6"/>
      <c r="M8774" s="6"/>
      <c r="N8774" s="6"/>
      <c r="O8774" s="6"/>
      <c r="P8774" s="6"/>
      <c r="Q8774" s="6"/>
      <c r="R8774" s="6"/>
      <c r="S8774" s="6"/>
      <c r="T8774" s="6"/>
      <c r="U8774" s="6"/>
      <c r="V8774" s="6"/>
      <c r="W8774" s="6"/>
    </row>
    <row r="8775" spans="1:23" x14ac:dyDescent="0.25">
      <c r="A8775" s="81"/>
      <c r="J8775" s="6">
        <v>11</v>
      </c>
      <c r="K8775" s="6"/>
      <c r="L8775" s="6"/>
      <c r="M8775" s="6"/>
      <c r="N8775" s="6"/>
      <c r="O8775" s="6"/>
      <c r="P8775" s="6"/>
      <c r="Q8775" s="6"/>
      <c r="R8775" s="6"/>
      <c r="S8775" s="6"/>
      <c r="T8775" s="6"/>
      <c r="U8775" s="6"/>
      <c r="V8775" s="6"/>
      <c r="W8775" s="6"/>
    </row>
    <row r="8776" spans="1:23" x14ac:dyDescent="0.25">
      <c r="A8776" s="65"/>
      <c r="J8776" s="6">
        <v>12</v>
      </c>
      <c r="K8776" s="6"/>
      <c r="L8776" s="6"/>
      <c r="M8776" s="6"/>
      <c r="N8776" s="6"/>
      <c r="O8776" s="6"/>
      <c r="P8776" s="6"/>
      <c r="Q8776" s="6"/>
      <c r="R8776" s="6"/>
      <c r="S8776" s="6"/>
      <c r="T8776" s="6"/>
      <c r="U8776" s="6"/>
      <c r="V8776" s="6"/>
      <c r="W8776" s="6"/>
    </row>
    <row r="8777" spans="1:23" x14ac:dyDescent="0.25">
      <c r="A8777" s="65"/>
      <c r="J8777" s="6">
        <v>13</v>
      </c>
      <c r="K8777" s="6"/>
      <c r="L8777" s="6"/>
      <c r="M8777" s="6"/>
      <c r="N8777" s="6"/>
      <c r="O8777" s="6"/>
      <c r="P8777" s="6"/>
      <c r="Q8777" s="6"/>
      <c r="R8777" s="6"/>
      <c r="S8777" s="6"/>
      <c r="T8777" s="6"/>
      <c r="U8777" s="6"/>
      <c r="V8777" s="6"/>
      <c r="W8777" s="6"/>
    </row>
    <row r="8778" spans="1:23" x14ac:dyDescent="0.25">
      <c r="A8778" s="79"/>
      <c r="J8778" s="6">
        <v>14</v>
      </c>
      <c r="K8778" s="6"/>
      <c r="L8778" s="6"/>
      <c r="M8778" s="6"/>
      <c r="N8778" s="6"/>
      <c r="O8778" s="6"/>
      <c r="P8778" s="6"/>
      <c r="Q8778" s="6"/>
      <c r="R8778" s="6"/>
      <c r="S8778" s="6"/>
      <c r="T8778" s="6"/>
      <c r="U8778" s="6"/>
      <c r="V8778" s="6"/>
      <c r="W8778" s="6"/>
    </row>
    <row r="8779" spans="1:23" x14ac:dyDescent="0.25">
      <c r="A8779" s="79"/>
      <c r="J8779" s="6">
        <v>15</v>
      </c>
      <c r="K8779" s="6"/>
      <c r="L8779" s="6"/>
      <c r="M8779" s="6"/>
      <c r="N8779" s="6"/>
      <c r="O8779" s="6"/>
      <c r="P8779" s="6"/>
      <c r="Q8779" s="6"/>
      <c r="R8779" s="6"/>
      <c r="S8779" s="6"/>
      <c r="T8779" s="6"/>
      <c r="U8779" s="6"/>
      <c r="V8779" s="6"/>
      <c r="W8779" s="6"/>
    </row>
    <row r="8780" spans="1:23" x14ac:dyDescent="0.25">
      <c r="J8780" s="6">
        <v>16</v>
      </c>
      <c r="K8780" s="6"/>
      <c r="L8780" s="6"/>
      <c r="M8780" s="6"/>
      <c r="N8780" s="6"/>
      <c r="O8780" s="6"/>
      <c r="P8780" s="6"/>
      <c r="Q8780" s="6"/>
      <c r="R8780" s="6"/>
      <c r="S8780" s="6"/>
      <c r="T8780" s="6"/>
      <c r="U8780" s="6"/>
      <c r="V8780" s="6"/>
      <c r="W8780" s="6"/>
    </row>
    <row r="8781" spans="1:23" x14ac:dyDescent="0.25">
      <c r="A8781" s="80"/>
      <c r="J8781" s="6">
        <v>17</v>
      </c>
      <c r="K8781" s="6"/>
      <c r="L8781" s="6"/>
      <c r="M8781" s="6"/>
      <c r="N8781" s="6"/>
      <c r="O8781" s="6"/>
      <c r="P8781" s="6"/>
      <c r="Q8781" s="6"/>
      <c r="R8781" s="6"/>
      <c r="S8781" s="6"/>
      <c r="T8781" s="6"/>
      <c r="U8781" s="6"/>
      <c r="V8781" s="6"/>
      <c r="W8781" s="6"/>
    </row>
    <row r="8782" spans="1:23" ht="31.5" x14ac:dyDescent="0.25">
      <c r="A8782" s="64" t="s">
        <v>590</v>
      </c>
      <c r="J8782" s="6">
        <v>18</v>
      </c>
      <c r="K8782" s="6"/>
      <c r="L8782" s="6"/>
      <c r="M8782" s="6"/>
      <c r="N8782" s="6"/>
      <c r="O8782" s="6"/>
      <c r="P8782" s="6"/>
      <c r="Q8782" s="6"/>
      <c r="R8782" s="6"/>
      <c r="S8782" s="6"/>
      <c r="T8782" s="6"/>
      <c r="U8782" s="6"/>
      <c r="V8782" s="6"/>
      <c r="W8782" s="6"/>
    </row>
    <row r="8783" spans="1:23" x14ac:dyDescent="0.25">
      <c r="A8783" s="79"/>
      <c r="J8783" s="6">
        <v>19</v>
      </c>
      <c r="K8783" s="6"/>
      <c r="L8783" s="6"/>
      <c r="M8783" s="6"/>
      <c r="N8783" s="6"/>
      <c r="O8783" s="6"/>
      <c r="P8783" s="6"/>
      <c r="Q8783" s="6"/>
      <c r="R8783" s="6"/>
      <c r="S8783" s="6"/>
      <c r="T8783" s="6"/>
      <c r="U8783" s="6"/>
      <c r="V8783" s="6"/>
      <c r="W8783" s="6"/>
    </row>
    <row r="8784" spans="1:23" ht="25.5" x14ac:dyDescent="0.25">
      <c r="A8784" s="81" t="s">
        <v>595</v>
      </c>
      <c r="J8784" s="6">
        <v>20</v>
      </c>
      <c r="K8784" s="6"/>
      <c r="L8784" s="6"/>
      <c r="M8784" s="6"/>
      <c r="N8784" s="6"/>
      <c r="O8784" s="6"/>
      <c r="P8784" s="6"/>
      <c r="Q8784" s="6"/>
      <c r="R8784" s="6"/>
      <c r="S8784" s="6"/>
      <c r="T8784" s="6"/>
      <c r="U8784" s="6"/>
      <c r="V8784" s="6"/>
      <c r="W8784" s="6"/>
    </row>
    <row r="8785" spans="1:23" x14ac:dyDescent="0.25">
      <c r="A8785" s="81"/>
      <c r="J8785" s="6">
        <v>21</v>
      </c>
      <c r="K8785" s="6"/>
      <c r="L8785" s="6"/>
      <c r="M8785" s="6"/>
      <c r="N8785" s="6"/>
      <c r="O8785" s="6"/>
      <c r="P8785" s="6"/>
      <c r="Q8785" s="6"/>
      <c r="R8785" s="6"/>
      <c r="S8785" s="6"/>
      <c r="T8785" s="6"/>
      <c r="U8785" s="6"/>
      <c r="V8785" s="6"/>
      <c r="W8785" s="6"/>
    </row>
    <row r="8786" spans="1:23" ht="89.25" x14ac:dyDescent="0.25">
      <c r="A8786" s="81" t="s">
        <v>919</v>
      </c>
      <c r="J8786" s="6">
        <v>22</v>
      </c>
      <c r="K8786" s="6"/>
      <c r="L8786" s="6"/>
      <c r="M8786" s="6"/>
      <c r="N8786" s="6"/>
      <c r="O8786" s="6"/>
      <c r="P8786" s="6"/>
      <c r="Q8786" s="6"/>
      <c r="R8786" s="6"/>
      <c r="S8786" s="6"/>
      <c r="T8786" s="6"/>
      <c r="U8786" s="6"/>
      <c r="V8786" s="6"/>
      <c r="W8786" s="6"/>
    </row>
    <row r="8787" spans="1:23" x14ac:dyDescent="0.25">
      <c r="A8787" s="65"/>
      <c r="J8787" s="6">
        <v>23</v>
      </c>
      <c r="K8787" s="6"/>
      <c r="L8787" s="6"/>
      <c r="M8787" s="6"/>
      <c r="N8787" s="6"/>
      <c r="O8787" s="6"/>
      <c r="P8787" s="6"/>
      <c r="Q8787" s="6"/>
      <c r="R8787" s="6"/>
      <c r="S8787" s="6"/>
      <c r="T8787" s="6"/>
      <c r="U8787" s="6"/>
      <c r="V8787" s="6"/>
      <c r="W8787" s="6"/>
    </row>
    <row r="8788" spans="1:23" x14ac:dyDescent="0.25">
      <c r="A8788" s="65"/>
      <c r="J8788" s="6">
        <v>24</v>
      </c>
      <c r="K8788" s="6"/>
      <c r="L8788" s="6"/>
      <c r="M8788" s="6"/>
      <c r="N8788" s="6"/>
      <c r="O8788" s="6"/>
      <c r="P8788" s="6"/>
      <c r="Q8788" s="6"/>
      <c r="R8788" s="6"/>
      <c r="S8788" s="6"/>
      <c r="T8788" s="6"/>
      <c r="U8788" s="6"/>
      <c r="V8788" s="6"/>
      <c r="W8788" s="6"/>
    </row>
    <row r="8789" spans="1:23" ht="140.25" x14ac:dyDescent="0.25">
      <c r="A8789" s="96" t="s">
        <v>624</v>
      </c>
      <c r="B8789" s="97" t="s">
        <v>625</v>
      </c>
      <c r="J8789" s="6">
        <v>25</v>
      </c>
      <c r="K8789" s="6"/>
      <c r="L8789" s="6"/>
      <c r="M8789" s="6"/>
      <c r="N8789" s="6"/>
      <c r="O8789" s="6"/>
      <c r="P8789" s="6"/>
      <c r="Q8789" s="6"/>
      <c r="R8789" s="6"/>
      <c r="S8789" s="6"/>
      <c r="T8789" s="6"/>
      <c r="U8789" s="6"/>
      <c r="V8789" s="6"/>
      <c r="W8789" s="6"/>
    </row>
    <row r="8790" spans="1:23" ht="15.75" thickBot="1" x14ac:dyDescent="0.3">
      <c r="A8790" s="65"/>
      <c r="J8790" s="6">
        <v>26</v>
      </c>
      <c r="K8790" s="6"/>
      <c r="L8790" s="6"/>
      <c r="M8790" s="6"/>
      <c r="N8790" s="6"/>
      <c r="O8790" s="6"/>
      <c r="P8790" s="6"/>
      <c r="Q8790" s="6"/>
      <c r="R8790" s="6"/>
      <c r="S8790" s="6"/>
      <c r="T8790" s="6"/>
      <c r="U8790" s="6"/>
      <c r="V8790" s="6"/>
      <c r="W8790" s="6"/>
    </row>
    <row r="8791" spans="1:23" ht="15.75" thickBot="1" x14ac:dyDescent="0.3">
      <c r="A8791" s="88" t="s">
        <v>626</v>
      </c>
      <c r="B8791" s="89">
        <v>0.05</v>
      </c>
      <c r="J8791" s="6">
        <v>27</v>
      </c>
      <c r="K8791" s="6"/>
      <c r="L8791" s="6"/>
      <c r="M8791" s="6"/>
      <c r="N8791" s="6"/>
      <c r="O8791" s="6"/>
      <c r="P8791" s="6"/>
      <c r="Q8791" s="6"/>
      <c r="R8791" s="6"/>
      <c r="S8791" s="6"/>
      <c r="T8791" s="6"/>
      <c r="U8791" s="6"/>
      <c r="V8791" s="6"/>
      <c r="W8791" s="6"/>
    </row>
    <row r="8792" spans="1:23" ht="39" thickBot="1" x14ac:dyDescent="0.3">
      <c r="A8792" s="110" t="s">
        <v>627</v>
      </c>
      <c r="B8792" s="74">
        <v>18</v>
      </c>
      <c r="J8792" s="6">
        <v>28</v>
      </c>
      <c r="K8792" s="6"/>
      <c r="L8792" s="6"/>
      <c r="M8792" s="6"/>
      <c r="N8792" s="6"/>
      <c r="O8792" s="6"/>
      <c r="P8792" s="6"/>
      <c r="Q8792" s="6"/>
      <c r="R8792" s="6"/>
      <c r="S8792" s="6"/>
      <c r="T8792" s="6"/>
      <c r="U8792" s="6"/>
      <c r="V8792" s="6"/>
      <c r="W8792" s="6"/>
    </row>
    <row r="8793" spans="1:23" ht="39" thickBot="1" x14ac:dyDescent="0.3">
      <c r="A8793" s="110" t="s">
        <v>628</v>
      </c>
      <c r="B8793" s="74">
        <v>14.18403</v>
      </c>
      <c r="J8793" s="6">
        <v>29</v>
      </c>
      <c r="K8793" s="6"/>
      <c r="L8793" s="6"/>
      <c r="M8793" s="6"/>
      <c r="N8793" s="6"/>
      <c r="O8793" s="6"/>
      <c r="P8793" s="6"/>
      <c r="Q8793" s="6"/>
      <c r="R8793" s="6"/>
      <c r="S8793" s="6"/>
      <c r="T8793" s="6"/>
      <c r="U8793" s="6"/>
      <c r="V8793" s="6"/>
      <c r="W8793" s="6"/>
    </row>
    <row r="8794" spans="1:23" ht="64.5" thickBot="1" x14ac:dyDescent="0.3">
      <c r="A8794" s="110" t="s">
        <v>629</v>
      </c>
      <c r="B8794" s="74">
        <v>3.9969700000000001</v>
      </c>
      <c r="J8794" s="6">
        <v>30</v>
      </c>
      <c r="K8794" s="6"/>
      <c r="L8794" s="6"/>
      <c r="M8794" s="6"/>
      <c r="N8794" s="6"/>
      <c r="O8794" s="6"/>
      <c r="P8794" s="6"/>
      <c r="Q8794" s="6"/>
      <c r="R8794" s="6"/>
      <c r="S8794" s="6"/>
      <c r="T8794" s="6"/>
      <c r="U8794" s="6"/>
      <c r="V8794" s="6"/>
      <c r="W8794" s="6"/>
    </row>
    <row r="8795" spans="1:23" ht="38.25" x14ac:dyDescent="0.25">
      <c r="A8795" s="109" t="s">
        <v>630</v>
      </c>
      <c r="B8795" s="78">
        <v>5.3220999999999998</v>
      </c>
      <c r="J8795" s="6">
        <v>31</v>
      </c>
      <c r="K8795" s="6"/>
      <c r="L8795" s="6"/>
      <c r="M8795" s="6"/>
      <c r="N8795" s="6"/>
      <c r="O8795" s="6"/>
      <c r="P8795" s="6"/>
      <c r="Q8795" s="6"/>
      <c r="R8795" s="6"/>
      <c r="S8795" s="6"/>
      <c r="T8795" s="6"/>
      <c r="U8795" s="6"/>
      <c r="V8795" s="6"/>
      <c r="W8795" s="6"/>
    </row>
    <row r="8796" spans="1:23" ht="15.75" thickBot="1" x14ac:dyDescent="0.3">
      <c r="A8796" s="65"/>
      <c r="J8796" s="6">
        <v>32</v>
      </c>
      <c r="K8796" s="6"/>
      <c r="L8796" s="6"/>
      <c r="M8796" s="6"/>
      <c r="N8796" s="6"/>
      <c r="O8796" s="6"/>
      <c r="P8796" s="6"/>
      <c r="Q8796" s="6"/>
      <c r="R8796" s="6"/>
      <c r="S8796" s="6"/>
      <c r="T8796" s="6"/>
      <c r="U8796" s="6"/>
      <c r="V8796" s="6"/>
      <c r="W8796" s="6"/>
    </row>
    <row r="8797" spans="1:23" x14ac:dyDescent="0.25">
      <c r="A8797" s="254" t="s">
        <v>637</v>
      </c>
      <c r="B8797" s="255"/>
      <c r="C8797" s="255"/>
      <c r="D8797" s="255"/>
      <c r="E8797" s="255"/>
      <c r="J8797" s="6">
        <v>33</v>
      </c>
      <c r="K8797" s="6"/>
      <c r="L8797" s="6"/>
      <c r="M8797" s="6"/>
      <c r="N8797" s="6"/>
      <c r="O8797" s="6"/>
      <c r="P8797" s="6"/>
      <c r="Q8797" s="6"/>
      <c r="R8797" s="6"/>
      <c r="S8797" s="6"/>
      <c r="T8797" s="6"/>
      <c r="U8797" s="6"/>
      <c r="V8797" s="6"/>
      <c r="W8797" s="6"/>
    </row>
    <row r="8798" spans="1:23" ht="15.75" thickBot="1" x14ac:dyDescent="0.3">
      <c r="A8798" s="256" t="s">
        <v>638</v>
      </c>
      <c r="B8798" s="257"/>
      <c r="C8798" s="257"/>
      <c r="D8798" s="257"/>
      <c r="E8798" s="257"/>
      <c r="J8798" s="6">
        <v>34</v>
      </c>
      <c r="K8798" s="6"/>
      <c r="L8798" s="6"/>
      <c r="M8798" s="6"/>
      <c r="N8798" s="6"/>
      <c r="O8798" s="6"/>
      <c r="P8798" s="6"/>
      <c r="Q8798" s="6"/>
      <c r="R8798" s="6"/>
      <c r="S8798" s="6"/>
      <c r="T8798" s="6"/>
      <c r="U8798" s="6"/>
      <c r="V8798" s="6"/>
      <c r="W8798" s="6"/>
    </row>
    <row r="8799" spans="1:23" ht="16.5" thickBot="1" x14ac:dyDescent="0.3">
      <c r="A8799" s="260" t="s">
        <v>634</v>
      </c>
      <c r="B8799" s="261"/>
      <c r="C8799" s="83" t="s">
        <v>635</v>
      </c>
      <c r="D8799" s="83" t="s">
        <v>566</v>
      </c>
      <c r="E8799" s="85" t="s">
        <v>593</v>
      </c>
      <c r="J8799" s="6"/>
      <c r="K8799" s="121" t="s">
        <v>1123</v>
      </c>
      <c r="L8799" s="121" t="s">
        <v>1124</v>
      </c>
      <c r="M8799" s="121" t="str">
        <f>A8786</f>
        <v>Prueba del rango estudentizado de Tukey (HSD) para NFCCM3</v>
      </c>
      <c r="N8799" s="136"/>
      <c r="O8799" s="1"/>
      <c r="S8799" s="122" t="str">
        <f>K8799</f>
        <v>Factor</v>
      </c>
      <c r="T8799" s="122" t="str">
        <f>L8799</f>
        <v>Nivel</v>
      </c>
      <c r="U8799" s="114"/>
      <c r="V8799" s="123" t="str">
        <f>M8799</f>
        <v>Prueba del rango estudentizado de Tukey (HSD) para NFCCM3</v>
      </c>
      <c r="W8799" s="6"/>
    </row>
    <row r="8800" spans="1:23" ht="16.5" thickBot="1" x14ac:dyDescent="0.3">
      <c r="A8800" s="99"/>
      <c r="B8800" s="67" t="s">
        <v>592</v>
      </c>
      <c r="C8800" s="68">
        <v>9.125</v>
      </c>
      <c r="D8800" s="68">
        <v>8</v>
      </c>
      <c r="E8800" s="86" t="s">
        <v>7</v>
      </c>
      <c r="J8800" s="6"/>
      <c r="K8800" s="223" t="s">
        <v>1128</v>
      </c>
      <c r="L8800" s="124" t="str">
        <f>E8800</f>
        <v>Palomo</v>
      </c>
      <c r="M8800" s="125">
        <f>C8800</f>
        <v>9.125</v>
      </c>
      <c r="N8800" s="125">
        <f>A8800</f>
        <v>0</v>
      </c>
      <c r="O8800" s="125" t="str">
        <f>B8800</f>
        <v>A</v>
      </c>
      <c r="S8800" s="225" t="str">
        <f>K8800</f>
        <v>Genotipo (B)</v>
      </c>
      <c r="T8800" s="133" t="str">
        <f>L8800</f>
        <v>Palomo</v>
      </c>
      <c r="U8800" s="134">
        <f t="shared" ref="U8800:U8803" si="365">M8800</f>
        <v>9.125</v>
      </c>
      <c r="V8800" s="133">
        <f t="shared" ref="V8800:V8803" si="366">N8800</f>
        <v>0</v>
      </c>
      <c r="W8800" s="133" t="str">
        <f t="shared" ref="W8800:W8803" si="367">O8800</f>
        <v>A</v>
      </c>
    </row>
    <row r="8801" spans="1:23" ht="16.5" thickBot="1" x14ac:dyDescent="0.3">
      <c r="A8801" s="99"/>
      <c r="B8801" s="67" t="s">
        <v>592</v>
      </c>
      <c r="C8801" s="68"/>
      <c r="D8801" s="68"/>
      <c r="E8801" s="86"/>
      <c r="J8801" s="6"/>
      <c r="K8801" s="224"/>
      <c r="L8801" s="124" t="str">
        <f>E8802</f>
        <v>Pony</v>
      </c>
      <c r="M8801" s="125">
        <f>C8802</f>
        <v>6.5</v>
      </c>
      <c r="N8801" s="125" t="str">
        <f>A8802</f>
        <v>B</v>
      </c>
      <c r="O8801" s="125" t="str">
        <f>B8802</f>
        <v>A</v>
      </c>
      <c r="S8801" s="226"/>
      <c r="T8801" s="133" t="str">
        <f t="shared" ref="T8801:T8803" si="368">L8801</f>
        <v>Pony</v>
      </c>
      <c r="U8801" s="134">
        <f t="shared" si="365"/>
        <v>6.5</v>
      </c>
      <c r="V8801" s="133" t="str">
        <f t="shared" si="366"/>
        <v>B</v>
      </c>
      <c r="W8801" s="133" t="str">
        <f t="shared" si="367"/>
        <v>A</v>
      </c>
    </row>
    <row r="8802" spans="1:23" ht="16.5" thickBot="1" x14ac:dyDescent="0.3">
      <c r="A8802" s="99" t="s">
        <v>593</v>
      </c>
      <c r="B8802" s="67" t="s">
        <v>592</v>
      </c>
      <c r="C8802" s="68">
        <v>6.5</v>
      </c>
      <c r="D8802" s="68">
        <v>8</v>
      </c>
      <c r="E8802" s="86" t="s">
        <v>11</v>
      </c>
      <c r="J8802" s="6"/>
      <c r="K8802" s="224"/>
      <c r="L8802" s="4" t="str">
        <f>E8804</f>
        <v>Toro</v>
      </c>
      <c r="M8802" s="4">
        <f>C8804</f>
        <v>4.5</v>
      </c>
      <c r="N8802" s="4" t="str">
        <f>A8804</f>
        <v>B</v>
      </c>
      <c r="O8802" s="4" t="str">
        <f>B8804</f>
        <v>A</v>
      </c>
      <c r="P8802" s="6"/>
      <c r="Q8802" s="6"/>
      <c r="R8802" s="6"/>
      <c r="S8802" s="226"/>
      <c r="T8802" s="133" t="str">
        <f t="shared" si="368"/>
        <v>Toro</v>
      </c>
      <c r="U8802" s="134">
        <f t="shared" si="365"/>
        <v>4.5</v>
      </c>
      <c r="V8802" s="133" t="str">
        <f t="shared" si="366"/>
        <v>B</v>
      </c>
      <c r="W8802" s="133" t="str">
        <f t="shared" si="367"/>
        <v>A</v>
      </c>
    </row>
    <row r="8803" spans="1:23" ht="16.5" thickBot="1" x14ac:dyDescent="0.3">
      <c r="A8803" s="99" t="s">
        <v>593</v>
      </c>
      <c r="B8803" s="67" t="s">
        <v>592</v>
      </c>
      <c r="C8803" s="68"/>
      <c r="D8803" s="68"/>
      <c r="E8803" s="86"/>
      <c r="J8803" s="6"/>
      <c r="K8803" s="224"/>
      <c r="L8803" s="4" t="str">
        <f>E8806</f>
        <v>Perseo</v>
      </c>
      <c r="M8803" s="4">
        <f>C8806</f>
        <v>3</v>
      </c>
      <c r="N8803" s="4" t="str">
        <f>A8806</f>
        <v>B</v>
      </c>
      <c r="O8803" s="4">
        <f>B8806</f>
        <v>0</v>
      </c>
      <c r="P8803" s="6"/>
      <c r="Q8803" s="6"/>
      <c r="R8803" s="6"/>
      <c r="S8803" s="227"/>
      <c r="T8803" s="129" t="str">
        <f t="shared" si="368"/>
        <v>Perseo</v>
      </c>
      <c r="U8803" s="135">
        <f t="shared" si="365"/>
        <v>3</v>
      </c>
      <c r="V8803" s="129" t="str">
        <f t="shared" si="366"/>
        <v>B</v>
      </c>
      <c r="W8803" s="129">
        <f t="shared" si="367"/>
        <v>0</v>
      </c>
    </row>
    <row r="8804" spans="1:23" ht="15.75" thickBot="1" x14ac:dyDescent="0.3">
      <c r="A8804" s="99" t="s">
        <v>593</v>
      </c>
      <c r="B8804" s="67" t="s">
        <v>592</v>
      </c>
      <c r="C8804" s="68">
        <v>4.5</v>
      </c>
      <c r="D8804" s="68">
        <v>8</v>
      </c>
      <c r="E8804" s="86" t="s">
        <v>8</v>
      </c>
      <c r="J8804" s="6">
        <v>1</v>
      </c>
      <c r="K8804" s="6"/>
      <c r="L8804" s="6"/>
      <c r="M8804" s="6"/>
      <c r="N8804" s="6"/>
      <c r="O8804" s="6"/>
      <c r="P8804" s="6"/>
      <c r="Q8804" s="6"/>
      <c r="R8804" s="6"/>
      <c r="S8804" s="6"/>
      <c r="T8804" s="6"/>
      <c r="U8804" s="6"/>
      <c r="V8804" s="6"/>
      <c r="W8804" s="6"/>
    </row>
    <row r="8805" spans="1:23" ht="15.75" thickBot="1" x14ac:dyDescent="0.3">
      <c r="A8805" s="99" t="s">
        <v>593</v>
      </c>
      <c r="B8805" s="67"/>
      <c r="C8805" s="68"/>
      <c r="D8805" s="68"/>
      <c r="E8805" s="86"/>
      <c r="J8805" s="6">
        <v>2</v>
      </c>
      <c r="K8805" s="6"/>
      <c r="L8805" s="6"/>
      <c r="M8805" s="6"/>
      <c r="N8805" s="6"/>
      <c r="O8805" s="6"/>
      <c r="P8805" s="6"/>
      <c r="Q8805" s="6"/>
      <c r="R8805" s="6"/>
      <c r="S8805" s="6"/>
      <c r="T8805" s="6"/>
      <c r="U8805" s="6"/>
      <c r="V8805" s="6"/>
      <c r="W8805" s="6"/>
    </row>
    <row r="8806" spans="1:23" x14ac:dyDescent="0.25">
      <c r="A8806" s="100" t="s">
        <v>593</v>
      </c>
      <c r="B8806" s="76"/>
      <c r="C8806" s="77">
        <v>3</v>
      </c>
      <c r="D8806" s="77">
        <v>8</v>
      </c>
      <c r="E8806" s="87" t="s">
        <v>46</v>
      </c>
      <c r="J8806" s="6">
        <v>3</v>
      </c>
      <c r="K8806" s="6"/>
      <c r="L8806" s="6"/>
      <c r="M8806" s="6"/>
      <c r="N8806" s="6"/>
      <c r="O8806" s="6"/>
      <c r="P8806" s="6"/>
      <c r="Q8806" s="6"/>
      <c r="R8806" s="6"/>
      <c r="S8806" s="6"/>
      <c r="T8806" s="6"/>
      <c r="U8806" s="6"/>
      <c r="V8806" s="6"/>
      <c r="W8806" s="6"/>
    </row>
    <row r="8807" spans="1:23" x14ac:dyDescent="0.25">
      <c r="A8807" s="79"/>
      <c r="J8807" s="6">
        <v>4</v>
      </c>
      <c r="K8807" s="6"/>
      <c r="L8807" s="6"/>
      <c r="M8807" s="6"/>
      <c r="N8807" s="6"/>
      <c r="O8807" s="6"/>
      <c r="P8807" s="6"/>
      <c r="Q8807" s="6"/>
      <c r="R8807" s="6"/>
      <c r="S8807" s="6"/>
      <c r="T8807" s="6"/>
      <c r="U8807" s="6"/>
      <c r="V8807" s="6"/>
      <c r="W8807" s="6"/>
    </row>
    <row r="8808" spans="1:23" x14ac:dyDescent="0.25">
      <c r="A8808" s="79"/>
      <c r="J8808" s="6">
        <v>5</v>
      </c>
      <c r="K8808" s="6"/>
      <c r="L8808" s="6"/>
      <c r="M8808" s="6"/>
      <c r="N8808" s="6"/>
      <c r="O8808" s="6"/>
      <c r="P8808" s="6"/>
      <c r="Q8808" s="6"/>
      <c r="R8808" s="6"/>
      <c r="S8808" s="6"/>
      <c r="T8808" s="6"/>
      <c r="U8808" s="6"/>
      <c r="V8808" s="6"/>
      <c r="W8808" s="6"/>
    </row>
    <row r="8809" spans="1:23" x14ac:dyDescent="0.25">
      <c r="J8809" s="6">
        <v>6</v>
      </c>
      <c r="K8809" s="6"/>
      <c r="L8809" s="6"/>
      <c r="M8809" s="6"/>
      <c r="N8809" s="6"/>
      <c r="O8809" s="6"/>
      <c r="P8809" s="6"/>
      <c r="Q8809" s="6"/>
      <c r="R8809" s="6"/>
      <c r="S8809" s="6"/>
      <c r="T8809" s="6"/>
      <c r="U8809" s="6"/>
      <c r="V8809" s="6"/>
      <c r="W8809" s="6"/>
    </row>
    <row r="8810" spans="1:23" x14ac:dyDescent="0.25">
      <c r="A8810" s="80"/>
      <c r="J8810" s="6">
        <v>7</v>
      </c>
      <c r="K8810" s="6"/>
      <c r="L8810" s="6"/>
      <c r="M8810" s="6"/>
      <c r="N8810" s="6"/>
      <c r="O8810" s="6"/>
      <c r="P8810" s="6"/>
      <c r="Q8810" s="6"/>
      <c r="R8810" s="6"/>
      <c r="S8810" s="6"/>
      <c r="T8810" s="6"/>
      <c r="U8810" s="6"/>
      <c r="V8810" s="6"/>
      <c r="W8810" s="6"/>
    </row>
    <row r="8811" spans="1:23" ht="31.5" x14ac:dyDescent="0.25">
      <c r="A8811" s="64" t="s">
        <v>590</v>
      </c>
      <c r="J8811" s="6">
        <v>8</v>
      </c>
      <c r="K8811" s="6"/>
      <c r="L8811" s="6"/>
      <c r="M8811" s="6"/>
      <c r="N8811" s="6"/>
      <c r="O8811" s="6"/>
      <c r="P8811" s="6"/>
      <c r="Q8811" s="6"/>
      <c r="R8811" s="6"/>
      <c r="S8811" s="6"/>
      <c r="T8811" s="6"/>
      <c r="U8811" s="6"/>
      <c r="V8811" s="6"/>
      <c r="W8811" s="6"/>
    </row>
    <row r="8812" spans="1:23" x14ac:dyDescent="0.25">
      <c r="A8812" s="79"/>
      <c r="J8812" s="6">
        <v>9</v>
      </c>
      <c r="K8812" s="6"/>
      <c r="L8812" s="6"/>
      <c r="M8812" s="6"/>
      <c r="N8812" s="6"/>
      <c r="O8812" s="6"/>
      <c r="P8812" s="6"/>
      <c r="Q8812" s="6"/>
      <c r="R8812" s="6"/>
      <c r="S8812" s="6"/>
      <c r="T8812" s="6"/>
      <c r="U8812" s="6"/>
      <c r="V8812" s="6"/>
      <c r="W8812" s="6"/>
    </row>
    <row r="8813" spans="1:23" ht="25.5" x14ac:dyDescent="0.25">
      <c r="A8813" s="81" t="s">
        <v>595</v>
      </c>
      <c r="J8813" s="6">
        <v>10</v>
      </c>
      <c r="K8813" s="6"/>
      <c r="L8813" s="6"/>
      <c r="M8813" s="6"/>
      <c r="N8813" s="6"/>
      <c r="O8813" s="6"/>
      <c r="P8813" s="6"/>
      <c r="Q8813" s="6"/>
      <c r="R8813" s="6"/>
      <c r="S8813" s="6"/>
      <c r="T8813" s="6"/>
      <c r="U8813" s="6"/>
      <c r="V8813" s="6"/>
      <c r="W8813" s="6"/>
    </row>
    <row r="8814" spans="1:23" x14ac:dyDescent="0.25">
      <c r="A8814" s="81"/>
      <c r="J8814" s="6">
        <v>11</v>
      </c>
      <c r="K8814" s="6"/>
      <c r="L8814" s="6"/>
      <c r="M8814" s="6"/>
      <c r="N8814" s="6"/>
      <c r="O8814" s="6"/>
      <c r="P8814" s="6"/>
      <c r="Q8814" s="6"/>
      <c r="R8814" s="6"/>
      <c r="S8814" s="6"/>
      <c r="T8814" s="6"/>
      <c r="U8814" s="6"/>
      <c r="V8814" s="6"/>
      <c r="W8814" s="6"/>
    </row>
    <row r="8815" spans="1:23" x14ac:dyDescent="0.25">
      <c r="A8815" s="65"/>
      <c r="J8815" s="6">
        <v>12</v>
      </c>
      <c r="K8815" s="6"/>
      <c r="L8815" s="6"/>
      <c r="M8815" s="6"/>
      <c r="N8815" s="6"/>
      <c r="O8815" s="6"/>
      <c r="P8815" s="6"/>
      <c r="Q8815" s="6"/>
      <c r="R8815" s="6"/>
      <c r="S8815" s="6"/>
      <c r="T8815" s="6"/>
      <c r="U8815" s="6"/>
      <c r="V8815" s="6"/>
      <c r="W8815" s="6"/>
    </row>
    <row r="8816" spans="1:23" x14ac:dyDescent="0.25">
      <c r="A8816" s="65"/>
      <c r="J8816" s="6">
        <v>13</v>
      </c>
      <c r="K8816" s="6"/>
      <c r="L8816" s="6"/>
      <c r="M8816" s="6"/>
      <c r="N8816" s="6"/>
      <c r="O8816" s="6"/>
      <c r="P8816" s="6"/>
      <c r="Q8816" s="6"/>
      <c r="R8816" s="6"/>
      <c r="S8816" s="6"/>
      <c r="T8816" s="6"/>
      <c r="U8816" s="6"/>
      <c r="V8816" s="6"/>
      <c r="W8816" s="6"/>
    </row>
    <row r="8817" spans="1:23" x14ac:dyDescent="0.25">
      <c r="A8817" s="79"/>
      <c r="J8817" s="6">
        <v>14</v>
      </c>
      <c r="K8817" s="6"/>
      <c r="L8817" s="6"/>
      <c r="M8817" s="6"/>
      <c r="N8817" s="6"/>
      <c r="O8817" s="6"/>
      <c r="P8817" s="6"/>
      <c r="Q8817" s="6"/>
      <c r="R8817" s="6"/>
      <c r="S8817" s="6"/>
      <c r="T8817" s="6"/>
      <c r="U8817" s="6"/>
      <c r="V8817" s="6"/>
      <c r="W8817" s="6"/>
    </row>
    <row r="8818" spans="1:23" x14ac:dyDescent="0.25">
      <c r="A8818" s="79"/>
      <c r="J8818" s="6">
        <v>15</v>
      </c>
      <c r="K8818" s="6"/>
      <c r="L8818" s="6"/>
      <c r="M8818" s="6"/>
      <c r="N8818" s="6"/>
      <c r="O8818" s="6"/>
      <c r="P8818" s="6"/>
      <c r="Q8818" s="6"/>
      <c r="R8818" s="6"/>
      <c r="S8818" s="6"/>
      <c r="T8818" s="6"/>
      <c r="U8818" s="6"/>
      <c r="V8818" s="6"/>
      <c r="W8818" s="6"/>
    </row>
    <row r="8819" spans="1:23" x14ac:dyDescent="0.25">
      <c r="J8819" s="6">
        <v>16</v>
      </c>
      <c r="K8819" s="6"/>
      <c r="L8819" s="6"/>
      <c r="M8819" s="6"/>
      <c r="N8819" s="6"/>
      <c r="O8819" s="6"/>
      <c r="P8819" s="6"/>
      <c r="Q8819" s="6"/>
      <c r="R8819" s="6"/>
      <c r="S8819" s="6"/>
      <c r="T8819" s="6"/>
      <c r="U8819" s="6"/>
      <c r="V8819" s="6"/>
      <c r="W8819" s="6"/>
    </row>
    <row r="8820" spans="1:23" x14ac:dyDescent="0.25">
      <c r="A8820" s="80"/>
      <c r="J8820" s="6">
        <v>17</v>
      </c>
      <c r="K8820" s="6"/>
      <c r="L8820" s="6"/>
      <c r="M8820" s="6"/>
      <c r="N8820" s="6"/>
      <c r="O8820" s="6"/>
      <c r="P8820" s="6"/>
      <c r="Q8820" s="6"/>
      <c r="R8820" s="6"/>
      <c r="S8820" s="6"/>
      <c r="T8820" s="6"/>
      <c r="U8820" s="6"/>
      <c r="V8820" s="6"/>
      <c r="W8820" s="6"/>
    </row>
    <row r="8821" spans="1:23" ht="31.5" x14ac:dyDescent="0.25">
      <c r="A8821" s="64" t="s">
        <v>590</v>
      </c>
      <c r="J8821" s="6">
        <v>18</v>
      </c>
      <c r="K8821" s="6"/>
      <c r="L8821" s="6"/>
      <c r="M8821" s="6"/>
      <c r="N8821" s="6"/>
      <c r="O8821" s="6"/>
      <c r="P8821" s="6"/>
      <c r="Q8821" s="6"/>
      <c r="R8821" s="6"/>
      <c r="S8821" s="6"/>
      <c r="T8821" s="6"/>
      <c r="U8821" s="6"/>
      <c r="V8821" s="6"/>
      <c r="W8821" s="6"/>
    </row>
    <row r="8822" spans="1:23" x14ac:dyDescent="0.25">
      <c r="A8822" s="79"/>
      <c r="J8822" s="6">
        <v>19</v>
      </c>
      <c r="K8822" s="6"/>
      <c r="L8822" s="6"/>
      <c r="M8822" s="6"/>
      <c r="N8822" s="6"/>
      <c r="O8822" s="6"/>
      <c r="P8822" s="6"/>
      <c r="Q8822" s="6"/>
      <c r="R8822" s="6"/>
      <c r="S8822" s="6"/>
      <c r="T8822" s="6"/>
      <c r="U8822" s="6"/>
      <c r="V8822" s="6"/>
      <c r="W8822" s="6"/>
    </row>
    <row r="8823" spans="1:23" ht="25.5" x14ac:dyDescent="0.25">
      <c r="A8823" s="81" t="s">
        <v>595</v>
      </c>
      <c r="J8823" s="6">
        <v>20</v>
      </c>
      <c r="K8823" s="6"/>
      <c r="L8823" s="6"/>
      <c r="M8823" s="6"/>
      <c r="N8823" s="6"/>
      <c r="O8823" s="6"/>
      <c r="P8823" s="6"/>
      <c r="Q8823" s="6"/>
      <c r="R8823" s="6"/>
      <c r="S8823" s="6"/>
      <c r="T8823" s="6"/>
      <c r="U8823" s="6"/>
      <c r="V8823" s="6"/>
      <c r="W8823" s="6"/>
    </row>
    <row r="8824" spans="1:23" x14ac:dyDescent="0.25">
      <c r="A8824" s="81"/>
      <c r="J8824" s="6">
        <v>21</v>
      </c>
      <c r="K8824" s="6"/>
      <c r="L8824" s="6"/>
      <c r="M8824" s="6"/>
      <c r="N8824" s="6"/>
      <c r="O8824" s="6"/>
      <c r="P8824" s="6"/>
      <c r="Q8824" s="6"/>
      <c r="R8824" s="6"/>
      <c r="S8824" s="6"/>
      <c r="T8824" s="6"/>
      <c r="U8824" s="6"/>
      <c r="V8824" s="6"/>
      <c r="W8824" s="6"/>
    </row>
    <row r="8825" spans="1:23" ht="89.25" x14ac:dyDescent="0.25">
      <c r="A8825" s="81" t="s">
        <v>920</v>
      </c>
      <c r="J8825" s="6">
        <v>22</v>
      </c>
      <c r="K8825" s="6"/>
      <c r="L8825" s="6"/>
      <c r="M8825" s="6"/>
      <c r="N8825" s="6"/>
      <c r="O8825" s="6"/>
      <c r="P8825" s="6"/>
      <c r="Q8825" s="6"/>
      <c r="R8825" s="6"/>
      <c r="S8825" s="6"/>
      <c r="T8825" s="6"/>
      <c r="U8825" s="6"/>
      <c r="V8825" s="6"/>
      <c r="W8825" s="6"/>
    </row>
    <row r="8826" spans="1:23" x14ac:dyDescent="0.25">
      <c r="A8826" s="65"/>
      <c r="J8826" s="6">
        <v>23</v>
      </c>
      <c r="K8826" s="6"/>
      <c r="L8826" s="6"/>
      <c r="M8826" s="6"/>
      <c r="N8826" s="6"/>
      <c r="O8826" s="6"/>
      <c r="P8826" s="6"/>
      <c r="Q8826" s="6"/>
      <c r="R8826" s="6"/>
      <c r="S8826" s="6"/>
      <c r="T8826" s="6"/>
      <c r="U8826" s="6"/>
      <c r="V8826" s="6"/>
      <c r="W8826" s="6"/>
    </row>
    <row r="8827" spans="1:23" x14ac:dyDescent="0.25">
      <c r="A8827" s="65"/>
      <c r="J8827" s="6">
        <v>24</v>
      </c>
      <c r="K8827" s="6"/>
      <c r="L8827" s="6"/>
      <c r="M8827" s="6"/>
      <c r="N8827" s="6"/>
      <c r="O8827" s="6"/>
      <c r="P8827" s="6"/>
      <c r="Q8827" s="6"/>
      <c r="R8827" s="6"/>
      <c r="S8827" s="6"/>
      <c r="T8827" s="6"/>
      <c r="U8827" s="6"/>
      <c r="V8827" s="6"/>
      <c r="W8827" s="6"/>
    </row>
    <row r="8828" spans="1:23" ht="140.25" x14ac:dyDescent="0.25">
      <c r="A8828" s="96" t="s">
        <v>624</v>
      </c>
      <c r="B8828" s="97" t="s">
        <v>625</v>
      </c>
      <c r="J8828" s="6">
        <v>25</v>
      </c>
      <c r="K8828" s="6"/>
      <c r="L8828" s="6"/>
      <c r="M8828" s="6"/>
      <c r="N8828" s="6"/>
      <c r="O8828" s="6"/>
      <c r="P8828" s="6"/>
      <c r="Q8828" s="6"/>
      <c r="R8828" s="6"/>
      <c r="S8828" s="6"/>
      <c r="T8828" s="6"/>
      <c r="U8828" s="6"/>
      <c r="V8828" s="6"/>
      <c r="W8828" s="6"/>
    </row>
    <row r="8829" spans="1:23" ht="15.75" thickBot="1" x14ac:dyDescent="0.3">
      <c r="A8829" s="65"/>
      <c r="J8829" s="6">
        <v>26</v>
      </c>
      <c r="K8829" s="6"/>
      <c r="L8829" s="6"/>
      <c r="M8829" s="6"/>
      <c r="N8829" s="6"/>
      <c r="O8829" s="6"/>
      <c r="P8829" s="6"/>
      <c r="Q8829" s="6"/>
      <c r="R8829" s="6"/>
      <c r="S8829" s="6"/>
      <c r="T8829" s="6"/>
      <c r="U8829" s="6"/>
      <c r="V8829" s="6"/>
      <c r="W8829" s="6"/>
    </row>
    <row r="8830" spans="1:23" ht="15.75" thickBot="1" x14ac:dyDescent="0.3">
      <c r="A8830" s="88" t="s">
        <v>626</v>
      </c>
      <c r="B8830" s="89">
        <v>0.05</v>
      </c>
      <c r="J8830" s="6">
        <v>27</v>
      </c>
      <c r="K8830" s="6"/>
      <c r="L8830" s="6"/>
      <c r="M8830" s="6"/>
      <c r="N8830" s="6"/>
      <c r="O8830" s="6"/>
      <c r="P8830" s="6"/>
      <c r="Q8830" s="6"/>
      <c r="R8830" s="6"/>
      <c r="S8830" s="6"/>
      <c r="T8830" s="6"/>
      <c r="U8830" s="6"/>
      <c r="V8830" s="6"/>
      <c r="W8830" s="6"/>
    </row>
    <row r="8831" spans="1:23" ht="39" thickBot="1" x14ac:dyDescent="0.3">
      <c r="A8831" s="110" t="s">
        <v>627</v>
      </c>
      <c r="B8831" s="74">
        <v>18</v>
      </c>
      <c r="J8831" s="6">
        <v>28</v>
      </c>
      <c r="K8831" s="6"/>
      <c r="L8831" s="6"/>
      <c r="M8831" s="6"/>
      <c r="N8831" s="6"/>
      <c r="O8831" s="6"/>
      <c r="P8831" s="6"/>
      <c r="Q8831" s="6"/>
      <c r="R8831" s="6"/>
      <c r="S8831" s="6"/>
      <c r="T8831" s="6"/>
      <c r="U8831" s="6"/>
      <c r="V8831" s="6"/>
      <c r="W8831" s="6"/>
    </row>
    <row r="8832" spans="1:23" ht="39" thickBot="1" x14ac:dyDescent="0.3">
      <c r="A8832" s="110" t="s">
        <v>628</v>
      </c>
      <c r="B8832" s="74">
        <v>41.489579999999997</v>
      </c>
      <c r="J8832" s="6">
        <v>29</v>
      </c>
      <c r="K8832" s="6"/>
      <c r="L8832" s="6"/>
      <c r="M8832" s="6"/>
      <c r="N8832" s="6"/>
      <c r="O8832" s="6"/>
      <c r="P8832" s="6"/>
      <c r="Q8832" s="6"/>
      <c r="R8832" s="6"/>
      <c r="S8832" s="6"/>
      <c r="T8832" s="6"/>
      <c r="U8832" s="6"/>
      <c r="V8832" s="6"/>
      <c r="W8832" s="6"/>
    </row>
    <row r="8833" spans="1:23" ht="64.5" thickBot="1" x14ac:dyDescent="0.3">
      <c r="A8833" s="110" t="s">
        <v>629</v>
      </c>
      <c r="B8833" s="74">
        <v>3.9969700000000001</v>
      </c>
      <c r="J8833" s="6">
        <v>30</v>
      </c>
      <c r="K8833" s="6"/>
      <c r="L8833" s="6"/>
      <c r="M8833" s="6"/>
      <c r="N8833" s="6"/>
      <c r="O8833" s="6"/>
      <c r="P8833" s="6"/>
      <c r="Q8833" s="6"/>
      <c r="R8833" s="6"/>
      <c r="S8833" s="6"/>
      <c r="T8833" s="6"/>
      <c r="U8833" s="6"/>
      <c r="V8833" s="6"/>
      <c r="W8833" s="6"/>
    </row>
    <row r="8834" spans="1:23" ht="38.25" x14ac:dyDescent="0.25">
      <c r="A8834" s="109" t="s">
        <v>630</v>
      </c>
      <c r="B8834" s="78">
        <v>9.1023999999999994</v>
      </c>
      <c r="J8834" s="6">
        <v>31</v>
      </c>
      <c r="K8834" s="6"/>
      <c r="L8834" s="6"/>
      <c r="M8834" s="6"/>
      <c r="N8834" s="6"/>
      <c r="O8834" s="6"/>
      <c r="P8834" s="6"/>
      <c r="Q8834" s="6"/>
      <c r="R8834" s="6"/>
      <c r="S8834" s="6"/>
      <c r="T8834" s="6"/>
      <c r="U8834" s="6"/>
      <c r="V8834" s="6"/>
      <c r="W8834" s="6"/>
    </row>
    <row r="8835" spans="1:23" ht="15.75" thickBot="1" x14ac:dyDescent="0.3">
      <c r="A8835" s="65"/>
      <c r="J8835" s="6">
        <v>32</v>
      </c>
      <c r="K8835" s="6"/>
      <c r="L8835" s="6"/>
      <c r="M8835" s="6"/>
      <c r="N8835" s="6"/>
      <c r="O8835" s="6"/>
      <c r="P8835" s="6"/>
      <c r="Q8835" s="6"/>
      <c r="R8835" s="6"/>
      <c r="S8835" s="6"/>
      <c r="T8835" s="6"/>
      <c r="U8835" s="6"/>
      <c r="V8835" s="6"/>
      <c r="W8835" s="6"/>
    </row>
    <row r="8836" spans="1:23" x14ac:dyDescent="0.25">
      <c r="A8836" s="254" t="s">
        <v>637</v>
      </c>
      <c r="B8836" s="255"/>
      <c r="C8836" s="255"/>
      <c r="D8836" s="255"/>
      <c r="E8836" s="255"/>
      <c r="J8836" s="6">
        <v>33</v>
      </c>
      <c r="K8836" s="6"/>
      <c r="L8836" s="6"/>
      <c r="M8836" s="6"/>
      <c r="N8836" s="6"/>
      <c r="O8836" s="6"/>
      <c r="P8836" s="6"/>
      <c r="Q8836" s="6"/>
      <c r="R8836" s="6"/>
      <c r="S8836" s="6"/>
      <c r="T8836" s="6"/>
      <c r="U8836" s="6"/>
      <c r="V8836" s="6"/>
      <c r="W8836" s="6"/>
    </row>
    <row r="8837" spans="1:23" ht="15.75" thickBot="1" x14ac:dyDescent="0.3">
      <c r="A8837" s="256" t="s">
        <v>638</v>
      </c>
      <c r="B8837" s="257"/>
      <c r="C8837" s="257"/>
      <c r="D8837" s="257"/>
      <c r="E8837" s="257"/>
      <c r="J8837" s="6">
        <v>34</v>
      </c>
      <c r="K8837" s="6"/>
      <c r="L8837" s="6"/>
      <c r="M8837" s="6"/>
      <c r="N8837" s="6"/>
      <c r="O8837" s="6"/>
      <c r="P8837" s="6"/>
      <c r="Q8837" s="6"/>
      <c r="R8837" s="6"/>
      <c r="S8837" s="6"/>
      <c r="T8837" s="6"/>
      <c r="U8837" s="6"/>
      <c r="V8837" s="6"/>
      <c r="W8837" s="6"/>
    </row>
    <row r="8838" spans="1:23" ht="16.5" thickBot="1" x14ac:dyDescent="0.3">
      <c r="A8838" s="260" t="s">
        <v>634</v>
      </c>
      <c r="B8838" s="261"/>
      <c r="C8838" s="83" t="s">
        <v>635</v>
      </c>
      <c r="D8838" s="83" t="s">
        <v>566</v>
      </c>
      <c r="E8838" s="85" t="s">
        <v>593</v>
      </c>
      <c r="J8838" s="6"/>
      <c r="K8838" s="121" t="s">
        <v>1123</v>
      </c>
      <c r="L8838" s="121" t="s">
        <v>1124</v>
      </c>
      <c r="M8838" s="121" t="str">
        <f>A8825</f>
        <v>Prueba del rango estudentizado de Tukey (HSD) para NFCCM4</v>
      </c>
      <c r="N8838" s="136"/>
      <c r="O8838" s="1"/>
      <c r="S8838" s="122" t="str">
        <f>K8838</f>
        <v>Factor</v>
      </c>
      <c r="T8838" s="122" t="str">
        <f>L8838</f>
        <v>Nivel</v>
      </c>
      <c r="U8838" s="114"/>
      <c r="V8838" s="123" t="str">
        <f>M8838</f>
        <v>Prueba del rango estudentizado de Tukey (HSD) para NFCCM4</v>
      </c>
      <c r="W8838" s="6"/>
    </row>
    <row r="8839" spans="1:23" ht="16.5" thickBot="1" x14ac:dyDescent="0.3">
      <c r="A8839" s="99"/>
      <c r="B8839" s="67" t="s">
        <v>592</v>
      </c>
      <c r="C8839" s="68">
        <v>16.625</v>
      </c>
      <c r="D8839" s="68">
        <v>8</v>
      </c>
      <c r="E8839" s="86" t="s">
        <v>11</v>
      </c>
      <c r="J8839" s="6"/>
      <c r="K8839" s="223" t="s">
        <v>1128</v>
      </c>
      <c r="L8839" s="124" t="str">
        <f>E8839</f>
        <v>Pony</v>
      </c>
      <c r="M8839" s="125">
        <f>C8839</f>
        <v>16.625</v>
      </c>
      <c r="N8839" s="125">
        <f>A8839</f>
        <v>0</v>
      </c>
      <c r="O8839" s="125" t="str">
        <f>B8839</f>
        <v>A</v>
      </c>
      <c r="S8839" s="225" t="str">
        <f>K8839</f>
        <v>Genotipo (B)</v>
      </c>
      <c r="T8839" s="133" t="str">
        <f>L8839</f>
        <v>Pony</v>
      </c>
      <c r="U8839" s="134">
        <f t="shared" ref="U8839:U8842" si="369">M8839</f>
        <v>16.625</v>
      </c>
      <c r="V8839" s="133">
        <f t="shared" ref="V8839:V8842" si="370">N8839</f>
        <v>0</v>
      </c>
      <c r="W8839" s="133" t="str">
        <f t="shared" ref="W8839:W8842" si="371">O8839</f>
        <v>A</v>
      </c>
    </row>
    <row r="8840" spans="1:23" ht="16.5" thickBot="1" x14ac:dyDescent="0.3">
      <c r="A8840" s="99"/>
      <c r="B8840" s="67" t="s">
        <v>592</v>
      </c>
      <c r="C8840" s="68"/>
      <c r="D8840" s="68"/>
      <c r="E8840" s="86"/>
      <c r="J8840" s="6"/>
      <c r="K8840" s="224"/>
      <c r="L8840" s="124" t="str">
        <f>E8841</f>
        <v>Palomo</v>
      </c>
      <c r="M8840" s="125">
        <f>C8841</f>
        <v>12.5</v>
      </c>
      <c r="N8840" s="125" t="str">
        <f>A8841</f>
        <v>B</v>
      </c>
      <c r="O8840" s="125" t="str">
        <f>B8841</f>
        <v>A</v>
      </c>
      <c r="S8840" s="226"/>
      <c r="T8840" s="133" t="str">
        <f t="shared" ref="T8840:T8842" si="372">L8840</f>
        <v>Palomo</v>
      </c>
      <c r="U8840" s="134">
        <f t="shared" si="369"/>
        <v>12.5</v>
      </c>
      <c r="V8840" s="133" t="str">
        <f t="shared" si="370"/>
        <v>B</v>
      </c>
      <c r="W8840" s="133" t="str">
        <f t="shared" si="371"/>
        <v>A</v>
      </c>
    </row>
    <row r="8841" spans="1:23" ht="16.5" thickBot="1" x14ac:dyDescent="0.3">
      <c r="A8841" s="99" t="s">
        <v>593</v>
      </c>
      <c r="B8841" s="67" t="s">
        <v>592</v>
      </c>
      <c r="C8841" s="68">
        <v>12.5</v>
      </c>
      <c r="D8841" s="68">
        <v>8</v>
      </c>
      <c r="E8841" s="86" t="s">
        <v>7</v>
      </c>
      <c r="J8841" s="6"/>
      <c r="K8841" s="224"/>
      <c r="L8841" s="4" t="str">
        <f>E8843</f>
        <v>Toro</v>
      </c>
      <c r="M8841" s="4">
        <f>C8843</f>
        <v>9</v>
      </c>
      <c r="N8841" s="4" t="str">
        <f>A8843</f>
        <v>B</v>
      </c>
      <c r="O8841" s="4" t="str">
        <f>B8843</f>
        <v>A</v>
      </c>
      <c r="P8841" s="6"/>
      <c r="Q8841" s="6"/>
      <c r="R8841" s="6"/>
      <c r="S8841" s="226"/>
      <c r="T8841" s="133" t="str">
        <f t="shared" si="372"/>
        <v>Toro</v>
      </c>
      <c r="U8841" s="134">
        <f t="shared" si="369"/>
        <v>9</v>
      </c>
      <c r="V8841" s="133" t="str">
        <f t="shared" si="370"/>
        <v>B</v>
      </c>
      <c r="W8841" s="133" t="str">
        <f t="shared" si="371"/>
        <v>A</v>
      </c>
    </row>
    <row r="8842" spans="1:23" ht="16.5" thickBot="1" x14ac:dyDescent="0.3">
      <c r="A8842" s="99" t="s">
        <v>593</v>
      </c>
      <c r="B8842" s="67" t="s">
        <v>592</v>
      </c>
      <c r="C8842" s="68"/>
      <c r="D8842" s="68"/>
      <c r="E8842" s="86"/>
      <c r="J8842" s="6"/>
      <c r="K8842" s="224"/>
      <c r="L8842" s="4" t="str">
        <f>E8845</f>
        <v>Perseo</v>
      </c>
      <c r="M8842" s="4">
        <f>C8845</f>
        <v>4.75</v>
      </c>
      <c r="N8842" s="4" t="str">
        <f>A8845</f>
        <v>B</v>
      </c>
      <c r="O8842" s="4">
        <f>B8845</f>
        <v>0</v>
      </c>
      <c r="P8842" s="6"/>
      <c r="Q8842" s="6"/>
      <c r="R8842" s="6"/>
      <c r="S8842" s="227"/>
      <c r="T8842" s="129" t="str">
        <f t="shared" si="372"/>
        <v>Perseo</v>
      </c>
      <c r="U8842" s="135">
        <f t="shared" si="369"/>
        <v>4.75</v>
      </c>
      <c r="V8842" s="129" t="str">
        <f t="shared" si="370"/>
        <v>B</v>
      </c>
      <c r="W8842" s="129">
        <f t="shared" si="371"/>
        <v>0</v>
      </c>
    </row>
    <row r="8843" spans="1:23" ht="15.75" thickBot="1" x14ac:dyDescent="0.3">
      <c r="A8843" s="99" t="s">
        <v>593</v>
      </c>
      <c r="B8843" s="67" t="s">
        <v>592</v>
      </c>
      <c r="C8843" s="68">
        <v>9</v>
      </c>
      <c r="D8843" s="68">
        <v>8</v>
      </c>
      <c r="E8843" s="86" t="s">
        <v>8</v>
      </c>
      <c r="J8843" s="6">
        <v>1</v>
      </c>
      <c r="K8843" s="6"/>
      <c r="L8843" s="6"/>
      <c r="M8843" s="6"/>
      <c r="N8843" s="6"/>
      <c r="O8843" s="6"/>
      <c r="P8843" s="6"/>
      <c r="Q8843" s="6"/>
      <c r="R8843" s="6"/>
      <c r="S8843" s="6"/>
      <c r="T8843" s="6"/>
      <c r="U8843" s="6"/>
      <c r="V8843" s="6"/>
      <c r="W8843" s="6"/>
    </row>
    <row r="8844" spans="1:23" ht="15.75" thickBot="1" x14ac:dyDescent="0.3">
      <c r="A8844" s="99" t="s">
        <v>593</v>
      </c>
      <c r="B8844" s="67"/>
      <c r="C8844" s="68"/>
      <c r="D8844" s="68"/>
      <c r="E8844" s="86"/>
      <c r="J8844" s="6">
        <v>2</v>
      </c>
      <c r="K8844" s="6"/>
      <c r="L8844" s="6"/>
      <c r="M8844" s="6"/>
      <c r="N8844" s="6"/>
      <c r="O8844" s="6"/>
      <c r="P8844" s="6"/>
      <c r="Q8844" s="6"/>
      <c r="R8844" s="6"/>
      <c r="S8844" s="6"/>
      <c r="T8844" s="6"/>
      <c r="U8844" s="6"/>
      <c r="V8844" s="6"/>
      <c r="W8844" s="6"/>
    </row>
    <row r="8845" spans="1:23" x14ac:dyDescent="0.25">
      <c r="A8845" s="100" t="s">
        <v>593</v>
      </c>
      <c r="B8845" s="76"/>
      <c r="C8845" s="77">
        <v>4.75</v>
      </c>
      <c r="D8845" s="77">
        <v>8</v>
      </c>
      <c r="E8845" s="87" t="s">
        <v>46</v>
      </c>
      <c r="J8845" s="6">
        <v>3</v>
      </c>
      <c r="K8845" s="6"/>
      <c r="L8845" s="6"/>
      <c r="M8845" s="6"/>
      <c r="N8845" s="6"/>
      <c r="O8845" s="6"/>
      <c r="P8845" s="6"/>
      <c r="Q8845" s="6"/>
      <c r="R8845" s="6"/>
      <c r="S8845" s="6"/>
      <c r="T8845" s="6"/>
      <c r="U8845" s="6"/>
      <c r="V8845" s="6"/>
      <c r="W8845" s="6"/>
    </row>
    <row r="8846" spans="1:23" x14ac:dyDescent="0.25">
      <c r="A8846" s="79"/>
      <c r="J8846" s="6">
        <v>4</v>
      </c>
      <c r="K8846" s="6"/>
      <c r="L8846" s="6"/>
      <c r="M8846" s="6"/>
      <c r="N8846" s="6"/>
      <c r="O8846" s="6"/>
      <c r="P8846" s="6"/>
      <c r="Q8846" s="6"/>
      <c r="R8846" s="6"/>
      <c r="S8846" s="6"/>
      <c r="T8846" s="6"/>
      <c r="U8846" s="6"/>
      <c r="V8846" s="6"/>
      <c r="W8846" s="6"/>
    </row>
    <row r="8847" spans="1:23" x14ac:dyDescent="0.25">
      <c r="A8847" s="79"/>
      <c r="J8847" s="6">
        <v>5</v>
      </c>
      <c r="K8847" s="6"/>
      <c r="L8847" s="6"/>
      <c r="M8847" s="6"/>
      <c r="N8847" s="6"/>
      <c r="O8847" s="6"/>
      <c r="P8847" s="6"/>
      <c r="Q8847" s="6"/>
      <c r="R8847" s="6"/>
      <c r="S8847" s="6"/>
      <c r="T8847" s="6"/>
      <c r="U8847" s="6"/>
      <c r="V8847" s="6"/>
      <c r="W8847" s="6"/>
    </row>
    <row r="8848" spans="1:23" x14ac:dyDescent="0.25">
      <c r="J8848" s="6">
        <v>6</v>
      </c>
      <c r="K8848" s="6"/>
      <c r="L8848" s="6"/>
      <c r="M8848" s="6"/>
      <c r="N8848" s="6"/>
      <c r="O8848" s="6"/>
      <c r="P8848" s="6"/>
      <c r="Q8848" s="6"/>
      <c r="R8848" s="6"/>
      <c r="S8848" s="6"/>
      <c r="T8848" s="6"/>
      <c r="U8848" s="6"/>
      <c r="V8848" s="6"/>
      <c r="W8848" s="6"/>
    </row>
    <row r="8849" spans="1:23" x14ac:dyDescent="0.25">
      <c r="A8849" s="80"/>
      <c r="J8849" s="6">
        <v>7</v>
      </c>
      <c r="K8849" s="6"/>
      <c r="L8849" s="6"/>
      <c r="M8849" s="6"/>
      <c r="N8849" s="6"/>
      <c r="O8849" s="6"/>
      <c r="P8849" s="6"/>
      <c r="Q8849" s="6"/>
      <c r="R8849" s="6"/>
      <c r="S8849" s="6"/>
      <c r="T8849" s="6"/>
      <c r="U8849" s="6"/>
      <c r="V8849" s="6"/>
      <c r="W8849" s="6"/>
    </row>
    <row r="8850" spans="1:23" ht="31.5" x14ac:dyDescent="0.25">
      <c r="A8850" s="64" t="s">
        <v>590</v>
      </c>
      <c r="J8850" s="6">
        <v>8</v>
      </c>
      <c r="K8850" s="6"/>
      <c r="L8850" s="6"/>
      <c r="M8850" s="6"/>
      <c r="N8850" s="6"/>
      <c r="O8850" s="6"/>
      <c r="P8850" s="6"/>
      <c r="Q8850" s="6"/>
      <c r="R8850" s="6"/>
      <c r="S8850" s="6"/>
      <c r="T8850" s="6"/>
      <c r="U8850" s="6"/>
      <c r="V8850" s="6"/>
      <c r="W8850" s="6"/>
    </row>
    <row r="8851" spans="1:23" x14ac:dyDescent="0.25">
      <c r="A8851" s="79"/>
      <c r="J8851" s="6">
        <v>9</v>
      </c>
      <c r="K8851" s="6"/>
      <c r="L8851" s="6"/>
      <c r="M8851" s="6"/>
      <c r="N8851" s="6"/>
      <c r="O8851" s="6"/>
      <c r="P8851" s="6"/>
      <c r="Q8851" s="6"/>
      <c r="R8851" s="6"/>
      <c r="S8851" s="6"/>
      <c r="T8851" s="6"/>
      <c r="U8851" s="6"/>
      <c r="V8851" s="6"/>
      <c r="W8851" s="6"/>
    </row>
    <row r="8852" spans="1:23" ht="25.5" x14ac:dyDescent="0.25">
      <c r="A8852" s="81" t="s">
        <v>595</v>
      </c>
      <c r="J8852" s="6">
        <v>10</v>
      </c>
      <c r="K8852" s="6"/>
      <c r="L8852" s="6"/>
      <c r="M8852" s="6"/>
      <c r="N8852" s="6"/>
      <c r="O8852" s="6"/>
      <c r="P8852" s="6"/>
      <c r="Q8852" s="6"/>
      <c r="R8852" s="6"/>
      <c r="S8852" s="6"/>
      <c r="T8852" s="6"/>
      <c r="U8852" s="6"/>
      <c r="V8852" s="6"/>
      <c r="W8852" s="6"/>
    </row>
    <row r="8853" spans="1:23" x14ac:dyDescent="0.25">
      <c r="A8853" s="81"/>
      <c r="J8853" s="6">
        <v>11</v>
      </c>
      <c r="K8853" s="6"/>
      <c r="L8853" s="6"/>
      <c r="M8853" s="6"/>
      <c r="N8853" s="6"/>
      <c r="O8853" s="6"/>
      <c r="P8853" s="6"/>
      <c r="Q8853" s="6"/>
      <c r="R8853" s="6"/>
      <c r="S8853" s="6"/>
      <c r="T8853" s="6"/>
      <c r="U8853" s="6"/>
      <c r="V8853" s="6"/>
      <c r="W8853" s="6"/>
    </row>
    <row r="8854" spans="1:23" x14ac:dyDescent="0.25">
      <c r="A8854" s="65"/>
      <c r="J8854" s="6">
        <v>12</v>
      </c>
      <c r="K8854" s="6"/>
      <c r="L8854" s="6"/>
      <c r="M8854" s="6"/>
      <c r="N8854" s="6"/>
      <c r="O8854" s="6"/>
      <c r="P8854" s="6"/>
      <c r="Q8854" s="6"/>
      <c r="R8854" s="6"/>
      <c r="S8854" s="6"/>
      <c r="T8854" s="6"/>
      <c r="U8854" s="6"/>
      <c r="V8854" s="6"/>
      <c r="W8854" s="6"/>
    </row>
    <row r="8855" spans="1:23" x14ac:dyDescent="0.25">
      <c r="A8855" s="65"/>
      <c r="J8855" s="6">
        <v>13</v>
      </c>
      <c r="K8855" s="6"/>
      <c r="L8855" s="6"/>
      <c r="M8855" s="6"/>
      <c r="N8855" s="6"/>
      <c r="O8855" s="6"/>
      <c r="P8855" s="6"/>
      <c r="Q8855" s="6"/>
      <c r="R8855" s="6"/>
      <c r="S8855" s="6"/>
      <c r="T8855" s="6"/>
      <c r="U8855" s="6"/>
      <c r="V8855" s="6"/>
      <c r="W8855" s="6"/>
    </row>
    <row r="8856" spans="1:23" x14ac:dyDescent="0.25">
      <c r="A8856" s="79"/>
      <c r="J8856" s="6">
        <v>14</v>
      </c>
      <c r="K8856" s="6"/>
      <c r="L8856" s="6"/>
      <c r="M8856" s="6"/>
      <c r="N8856" s="6"/>
      <c r="O8856" s="6"/>
      <c r="P8856" s="6"/>
      <c r="Q8856" s="6"/>
      <c r="R8856" s="6"/>
      <c r="S8856" s="6"/>
      <c r="T8856" s="6"/>
      <c r="U8856" s="6"/>
      <c r="V8856" s="6"/>
      <c r="W8856" s="6"/>
    </row>
    <row r="8857" spans="1:23" x14ac:dyDescent="0.25">
      <c r="A8857" s="79"/>
      <c r="J8857" s="6">
        <v>15</v>
      </c>
      <c r="K8857" s="6"/>
      <c r="L8857" s="6"/>
      <c r="M8857" s="6"/>
      <c r="N8857" s="6"/>
      <c r="O8857" s="6"/>
      <c r="P8857" s="6"/>
      <c r="Q8857" s="6"/>
      <c r="R8857" s="6"/>
      <c r="S8857" s="6"/>
      <c r="T8857" s="6"/>
      <c r="U8857" s="6"/>
      <c r="V8857" s="6"/>
      <c r="W8857" s="6"/>
    </row>
    <row r="8858" spans="1:23" x14ac:dyDescent="0.25">
      <c r="J8858" s="6">
        <v>16</v>
      </c>
      <c r="K8858" s="6"/>
      <c r="L8858" s="6"/>
      <c r="M8858" s="6"/>
      <c r="N8858" s="6"/>
      <c r="O8858" s="6"/>
      <c r="P8858" s="6"/>
      <c r="Q8858" s="6"/>
      <c r="R8858" s="6"/>
      <c r="S8858" s="6"/>
      <c r="T8858" s="6"/>
      <c r="U8858" s="6"/>
      <c r="V8858" s="6"/>
      <c r="W8858" s="6"/>
    </row>
    <row r="8859" spans="1:23" x14ac:dyDescent="0.25">
      <c r="A8859" s="80"/>
      <c r="J8859" s="6">
        <v>17</v>
      </c>
      <c r="K8859" s="6"/>
      <c r="L8859" s="6"/>
      <c r="M8859" s="6"/>
      <c r="N8859" s="6"/>
      <c r="O8859" s="6"/>
      <c r="P8859" s="6"/>
      <c r="Q8859" s="6"/>
      <c r="R8859" s="6"/>
      <c r="S8859" s="6"/>
      <c r="T8859" s="6"/>
      <c r="U8859" s="6"/>
      <c r="V8859" s="6"/>
      <c r="W8859" s="6"/>
    </row>
    <row r="8860" spans="1:23" ht="31.5" x14ac:dyDescent="0.25">
      <c r="A8860" s="64" t="s">
        <v>590</v>
      </c>
      <c r="J8860" s="6">
        <v>18</v>
      </c>
      <c r="K8860" s="6"/>
      <c r="L8860" s="6"/>
      <c r="M8860" s="6"/>
      <c r="N8860" s="6"/>
      <c r="O8860" s="6"/>
      <c r="P8860" s="6"/>
      <c r="Q8860" s="6"/>
      <c r="R8860" s="6"/>
      <c r="S8860" s="6"/>
      <c r="T8860" s="6"/>
      <c r="U8860" s="6"/>
      <c r="V8860" s="6"/>
      <c r="W8860" s="6"/>
    </row>
    <row r="8861" spans="1:23" x14ac:dyDescent="0.25">
      <c r="A8861" s="79"/>
      <c r="J8861" s="6">
        <v>19</v>
      </c>
      <c r="K8861" s="6"/>
      <c r="L8861" s="6"/>
      <c r="M8861" s="6"/>
      <c r="N8861" s="6"/>
      <c r="O8861" s="6"/>
      <c r="P8861" s="6"/>
      <c r="Q8861" s="6"/>
      <c r="R8861" s="6"/>
      <c r="S8861" s="6"/>
      <c r="T8861" s="6"/>
      <c r="U8861" s="6"/>
      <c r="V8861" s="6"/>
      <c r="W8861" s="6"/>
    </row>
    <row r="8862" spans="1:23" ht="25.5" x14ac:dyDescent="0.25">
      <c r="A8862" s="81" t="s">
        <v>595</v>
      </c>
      <c r="J8862" s="6">
        <v>20</v>
      </c>
      <c r="K8862" s="6"/>
      <c r="L8862" s="6"/>
      <c r="M8862" s="6"/>
      <c r="N8862" s="6"/>
      <c r="O8862" s="6"/>
      <c r="P8862" s="6"/>
      <c r="Q8862" s="6"/>
      <c r="R8862" s="6"/>
      <c r="S8862" s="6"/>
      <c r="T8862" s="6"/>
      <c r="U8862" s="6"/>
      <c r="V8862" s="6"/>
      <c r="W8862" s="6"/>
    </row>
    <row r="8863" spans="1:23" x14ac:dyDescent="0.25">
      <c r="A8863" s="81"/>
      <c r="J8863" s="6">
        <v>21</v>
      </c>
      <c r="K8863" s="6"/>
      <c r="L8863" s="6"/>
      <c r="M8863" s="6"/>
      <c r="N8863" s="6"/>
      <c r="O8863" s="6"/>
      <c r="P8863" s="6"/>
      <c r="Q8863" s="6"/>
      <c r="R8863" s="6"/>
      <c r="S8863" s="6"/>
      <c r="T8863" s="6"/>
      <c r="U8863" s="6"/>
      <c r="V8863" s="6"/>
      <c r="W8863" s="6"/>
    </row>
    <row r="8864" spans="1:23" ht="89.25" x14ac:dyDescent="0.25">
      <c r="A8864" s="81" t="s">
        <v>921</v>
      </c>
      <c r="J8864" s="6">
        <v>22</v>
      </c>
      <c r="K8864" s="6"/>
      <c r="L8864" s="6"/>
      <c r="M8864" s="6"/>
      <c r="N8864" s="6"/>
      <c r="O8864" s="6"/>
      <c r="P8864" s="6"/>
      <c r="Q8864" s="6"/>
      <c r="R8864" s="6"/>
      <c r="S8864" s="6"/>
      <c r="T8864" s="6"/>
      <c r="U8864" s="6"/>
      <c r="V8864" s="6"/>
      <c r="W8864" s="6"/>
    </row>
    <row r="8865" spans="1:23" x14ac:dyDescent="0.25">
      <c r="A8865" s="65"/>
      <c r="J8865" s="6">
        <v>23</v>
      </c>
      <c r="K8865" s="6"/>
      <c r="L8865" s="6"/>
      <c r="M8865" s="6"/>
      <c r="N8865" s="6"/>
      <c r="O8865" s="6"/>
      <c r="P8865" s="6"/>
      <c r="Q8865" s="6"/>
      <c r="R8865" s="6"/>
      <c r="S8865" s="6"/>
      <c r="T8865" s="6"/>
      <c r="U8865" s="6"/>
      <c r="V8865" s="6"/>
      <c r="W8865" s="6"/>
    </row>
    <row r="8866" spans="1:23" x14ac:dyDescent="0.25">
      <c r="A8866" s="65"/>
      <c r="J8866" s="6">
        <v>24</v>
      </c>
      <c r="K8866" s="6"/>
      <c r="L8866" s="6"/>
      <c r="M8866" s="6"/>
      <c r="N8866" s="6"/>
      <c r="O8866" s="6"/>
      <c r="P8866" s="6"/>
      <c r="Q8866" s="6"/>
      <c r="R8866" s="6"/>
      <c r="S8866" s="6"/>
      <c r="T8866" s="6"/>
      <c r="U8866" s="6"/>
      <c r="V8866" s="6"/>
      <c r="W8866" s="6"/>
    </row>
    <row r="8867" spans="1:23" ht="140.25" x14ac:dyDescent="0.25">
      <c r="A8867" s="96" t="s">
        <v>624</v>
      </c>
      <c r="B8867" s="97" t="s">
        <v>625</v>
      </c>
      <c r="J8867" s="6">
        <v>25</v>
      </c>
      <c r="K8867" s="6"/>
      <c r="L8867" s="6"/>
      <c r="M8867" s="6"/>
      <c r="N8867" s="6"/>
      <c r="O8867" s="6"/>
      <c r="P8867" s="6"/>
      <c r="Q8867" s="6"/>
      <c r="R8867" s="6"/>
      <c r="S8867" s="6"/>
      <c r="T8867" s="6"/>
      <c r="U8867" s="6"/>
      <c r="V8867" s="6"/>
      <c r="W8867" s="6"/>
    </row>
    <row r="8868" spans="1:23" ht="15.75" thickBot="1" x14ac:dyDescent="0.3">
      <c r="A8868" s="65"/>
      <c r="J8868" s="6">
        <v>26</v>
      </c>
      <c r="K8868" s="6"/>
      <c r="L8868" s="6"/>
      <c r="M8868" s="6"/>
      <c r="N8868" s="6"/>
      <c r="O8868" s="6"/>
      <c r="P8868" s="6"/>
      <c r="Q8868" s="6"/>
      <c r="R8868" s="6"/>
      <c r="S8868" s="6"/>
      <c r="T8868" s="6"/>
      <c r="U8868" s="6"/>
      <c r="V8868" s="6"/>
      <c r="W8868" s="6"/>
    </row>
    <row r="8869" spans="1:23" ht="15.75" thickBot="1" x14ac:dyDescent="0.3">
      <c r="A8869" s="88" t="s">
        <v>626</v>
      </c>
      <c r="B8869" s="89">
        <v>0.05</v>
      </c>
      <c r="J8869" s="6">
        <v>27</v>
      </c>
      <c r="K8869" s="6"/>
      <c r="L8869" s="6"/>
      <c r="M8869" s="6"/>
      <c r="N8869" s="6"/>
      <c r="O8869" s="6"/>
      <c r="P8869" s="6"/>
      <c r="Q8869" s="6"/>
      <c r="R8869" s="6"/>
      <c r="S8869" s="6"/>
      <c r="T8869" s="6"/>
      <c r="U8869" s="6"/>
      <c r="V8869" s="6"/>
      <c r="W8869" s="6"/>
    </row>
    <row r="8870" spans="1:23" ht="39" thickBot="1" x14ac:dyDescent="0.3">
      <c r="A8870" s="110" t="s">
        <v>627</v>
      </c>
      <c r="B8870" s="74">
        <v>18</v>
      </c>
      <c r="J8870" s="6">
        <v>28</v>
      </c>
      <c r="K8870" s="6"/>
      <c r="L8870" s="6"/>
      <c r="M8870" s="6"/>
      <c r="N8870" s="6"/>
      <c r="O8870" s="6"/>
      <c r="P8870" s="6"/>
      <c r="Q8870" s="6"/>
      <c r="R8870" s="6"/>
      <c r="S8870" s="6"/>
      <c r="T8870" s="6"/>
      <c r="U8870" s="6"/>
      <c r="V8870" s="6"/>
      <c r="W8870" s="6"/>
    </row>
    <row r="8871" spans="1:23" ht="39" thickBot="1" x14ac:dyDescent="0.3">
      <c r="A8871" s="110" t="s">
        <v>628</v>
      </c>
      <c r="B8871" s="74">
        <v>29.0625</v>
      </c>
      <c r="J8871" s="6">
        <v>29</v>
      </c>
      <c r="K8871" s="6"/>
      <c r="L8871" s="6"/>
      <c r="M8871" s="6"/>
      <c r="N8871" s="6"/>
      <c r="O8871" s="6"/>
      <c r="P8871" s="6"/>
      <c r="Q8871" s="6"/>
      <c r="R8871" s="6"/>
      <c r="S8871" s="6"/>
      <c r="T8871" s="6"/>
      <c r="U8871" s="6"/>
      <c r="V8871" s="6"/>
      <c r="W8871" s="6"/>
    </row>
    <row r="8872" spans="1:23" ht="64.5" thickBot="1" x14ac:dyDescent="0.3">
      <c r="A8872" s="110" t="s">
        <v>629</v>
      </c>
      <c r="B8872" s="74">
        <v>3.9969700000000001</v>
      </c>
      <c r="J8872" s="6">
        <v>30</v>
      </c>
      <c r="K8872" s="6"/>
      <c r="L8872" s="6"/>
      <c r="M8872" s="6"/>
      <c r="N8872" s="6"/>
      <c r="O8872" s="6"/>
      <c r="P8872" s="6"/>
      <c r="Q8872" s="6"/>
      <c r="R8872" s="6"/>
      <c r="S8872" s="6"/>
      <c r="T8872" s="6"/>
      <c r="U8872" s="6"/>
      <c r="V8872" s="6"/>
      <c r="W8872" s="6"/>
    </row>
    <row r="8873" spans="1:23" ht="38.25" x14ac:dyDescent="0.25">
      <c r="A8873" s="109" t="s">
        <v>630</v>
      </c>
      <c r="B8873" s="78">
        <v>7.6181999999999999</v>
      </c>
      <c r="J8873" s="6">
        <v>31</v>
      </c>
      <c r="K8873" s="6"/>
      <c r="L8873" s="6"/>
      <c r="M8873" s="6"/>
      <c r="N8873" s="6"/>
      <c r="O8873" s="6"/>
      <c r="P8873" s="6"/>
      <c r="Q8873" s="6"/>
      <c r="R8873" s="6"/>
      <c r="S8873" s="6"/>
      <c r="T8873" s="6"/>
      <c r="U8873" s="6"/>
      <c r="V8873" s="6"/>
      <c r="W8873" s="6"/>
    </row>
    <row r="8874" spans="1:23" ht="15.75" thickBot="1" x14ac:dyDescent="0.3">
      <c r="A8874" s="65"/>
      <c r="J8874" s="6">
        <v>32</v>
      </c>
      <c r="K8874" s="6"/>
      <c r="L8874" s="6"/>
      <c r="M8874" s="6"/>
      <c r="N8874" s="6"/>
      <c r="O8874" s="6"/>
      <c r="P8874" s="6"/>
      <c r="Q8874" s="6"/>
      <c r="R8874" s="6"/>
      <c r="S8874" s="6"/>
      <c r="T8874" s="6"/>
      <c r="U8874" s="6"/>
      <c r="V8874" s="6"/>
      <c r="W8874" s="6"/>
    </row>
    <row r="8875" spans="1:23" x14ac:dyDescent="0.25">
      <c r="A8875" s="254" t="s">
        <v>637</v>
      </c>
      <c r="B8875" s="255"/>
      <c r="C8875" s="255"/>
      <c r="D8875" s="255"/>
      <c r="J8875" s="6">
        <v>33</v>
      </c>
      <c r="K8875" s="6"/>
      <c r="L8875" s="6"/>
      <c r="M8875" s="6"/>
      <c r="N8875" s="6"/>
      <c r="O8875" s="6"/>
      <c r="P8875" s="6"/>
      <c r="Q8875" s="6"/>
      <c r="R8875" s="6"/>
      <c r="S8875" s="6"/>
      <c r="T8875" s="6"/>
      <c r="U8875" s="6"/>
      <c r="V8875" s="6"/>
      <c r="W8875" s="6"/>
    </row>
    <row r="8876" spans="1:23" ht="15.75" thickBot="1" x14ac:dyDescent="0.3">
      <c r="A8876" s="256" t="s">
        <v>638</v>
      </c>
      <c r="B8876" s="257"/>
      <c r="C8876" s="257"/>
      <c r="D8876" s="257"/>
      <c r="J8876" s="6">
        <v>34</v>
      </c>
      <c r="K8876" s="6"/>
      <c r="L8876" s="6"/>
      <c r="M8876" s="6"/>
      <c r="N8876" s="6"/>
      <c r="O8876" s="6"/>
      <c r="P8876" s="6"/>
      <c r="Q8876" s="6"/>
      <c r="R8876" s="6"/>
      <c r="S8876" s="6"/>
      <c r="T8876" s="6"/>
      <c r="U8876" s="6"/>
      <c r="V8876" s="6"/>
      <c r="W8876" s="6"/>
    </row>
    <row r="8877" spans="1:23" ht="27" thickBot="1" x14ac:dyDescent="0.3">
      <c r="A8877" s="98" t="s">
        <v>634</v>
      </c>
      <c r="B8877" s="83" t="s">
        <v>635</v>
      </c>
      <c r="C8877" s="83" t="s">
        <v>566</v>
      </c>
      <c r="D8877" s="85" t="s">
        <v>593</v>
      </c>
      <c r="J8877" s="6"/>
      <c r="K8877" s="121" t="s">
        <v>1123</v>
      </c>
      <c r="L8877" s="121" t="s">
        <v>1124</v>
      </c>
      <c r="M8877" s="121" t="str">
        <f>A8864</f>
        <v>Prueba del rango estudentizado de Tukey (HSD) para NFCCM5</v>
      </c>
      <c r="N8877" s="136"/>
      <c r="O8877" s="1"/>
      <c r="S8877" s="122" t="str">
        <f>K8877</f>
        <v>Factor</v>
      </c>
      <c r="T8877" s="122" t="str">
        <f>L8877</f>
        <v>Nivel</v>
      </c>
      <c r="U8877" s="114"/>
      <c r="V8877" s="123" t="str">
        <f>M8877</f>
        <v>Prueba del rango estudentizado de Tukey (HSD) para NFCCM5</v>
      </c>
      <c r="W8877" s="6"/>
    </row>
    <row r="8878" spans="1:23" ht="16.5" thickBot="1" x14ac:dyDescent="0.3">
      <c r="A8878" s="99" t="s">
        <v>592</v>
      </c>
      <c r="B8878" s="68">
        <v>12.75</v>
      </c>
      <c r="C8878" s="68">
        <v>8</v>
      </c>
      <c r="D8878" s="86" t="s">
        <v>7</v>
      </c>
      <c r="J8878" s="6"/>
      <c r="K8878" s="223" t="s">
        <v>1128</v>
      </c>
      <c r="L8878" s="124" t="str">
        <f>D8878</f>
        <v>Palomo</v>
      </c>
      <c r="M8878" s="125">
        <f>B8878</f>
        <v>12.75</v>
      </c>
      <c r="N8878" s="125" t="str">
        <f>A8878</f>
        <v>A</v>
      </c>
      <c r="O8878" s="125">
        <f>B8878</f>
        <v>12.75</v>
      </c>
      <c r="S8878" s="225" t="str">
        <f>K8878</f>
        <v>Genotipo (B)</v>
      </c>
      <c r="T8878" s="133" t="str">
        <f>L8878</f>
        <v>Palomo</v>
      </c>
      <c r="U8878" s="134">
        <f t="shared" ref="U8878:U8881" si="373">M8878</f>
        <v>12.75</v>
      </c>
      <c r="V8878" s="133" t="str">
        <f t="shared" ref="V8878:V8881" si="374">N8878</f>
        <v>A</v>
      </c>
      <c r="W8878" s="133">
        <f t="shared" ref="W8878:W8881" si="375">O8878</f>
        <v>12.75</v>
      </c>
    </row>
    <row r="8879" spans="1:23" ht="16.5" thickBot="1" x14ac:dyDescent="0.3">
      <c r="A8879" s="99" t="s">
        <v>592</v>
      </c>
      <c r="B8879" s="68"/>
      <c r="C8879" s="68"/>
      <c r="D8879" s="86"/>
      <c r="J8879" s="6"/>
      <c r="K8879" s="224"/>
      <c r="L8879" s="124" t="str">
        <f>D8880</f>
        <v>Pony</v>
      </c>
      <c r="M8879" s="125">
        <f>B8880</f>
        <v>9.75</v>
      </c>
      <c r="N8879" s="125" t="str">
        <f>A8880</f>
        <v>A</v>
      </c>
      <c r="O8879" s="125">
        <f>B8880</f>
        <v>9.75</v>
      </c>
      <c r="S8879" s="226"/>
      <c r="T8879" s="133" t="str">
        <f t="shared" ref="T8879:T8881" si="376">L8879</f>
        <v>Pony</v>
      </c>
      <c r="U8879" s="134">
        <f t="shared" si="373"/>
        <v>9.75</v>
      </c>
      <c r="V8879" s="133" t="str">
        <f t="shared" si="374"/>
        <v>A</v>
      </c>
      <c r="W8879" s="133">
        <f t="shared" si="375"/>
        <v>9.75</v>
      </c>
    </row>
    <row r="8880" spans="1:23" ht="16.5" thickBot="1" x14ac:dyDescent="0.3">
      <c r="A8880" s="99" t="s">
        <v>592</v>
      </c>
      <c r="B8880" s="68">
        <v>9.75</v>
      </c>
      <c r="C8880" s="68">
        <v>8</v>
      </c>
      <c r="D8880" s="86" t="s">
        <v>11</v>
      </c>
      <c r="J8880" s="6"/>
      <c r="K8880" s="224"/>
      <c r="L8880" s="4" t="str">
        <f>D8882</f>
        <v>Perseo</v>
      </c>
      <c r="M8880" s="4">
        <f>B8882</f>
        <v>6.25</v>
      </c>
      <c r="N8880" s="4" t="str">
        <f>A8882</f>
        <v>A</v>
      </c>
      <c r="O8880" s="4">
        <f>B8882</f>
        <v>6.25</v>
      </c>
      <c r="P8880" s="6"/>
      <c r="Q8880" s="6"/>
      <c r="R8880" s="6"/>
      <c r="S8880" s="226"/>
      <c r="T8880" s="133" t="str">
        <f t="shared" si="376"/>
        <v>Perseo</v>
      </c>
      <c r="U8880" s="134">
        <f t="shared" si="373"/>
        <v>6.25</v>
      </c>
      <c r="V8880" s="133" t="str">
        <f t="shared" si="374"/>
        <v>A</v>
      </c>
      <c r="W8880" s="133">
        <f t="shared" si="375"/>
        <v>6.25</v>
      </c>
    </row>
    <row r="8881" spans="1:23" ht="16.5" thickBot="1" x14ac:dyDescent="0.3">
      <c r="A8881" s="99" t="s">
        <v>592</v>
      </c>
      <c r="B8881" s="68"/>
      <c r="C8881" s="68"/>
      <c r="D8881" s="86"/>
      <c r="J8881" s="6"/>
      <c r="K8881" s="224"/>
      <c r="L8881" s="4" t="str">
        <f>D8884</f>
        <v>Toro</v>
      </c>
      <c r="M8881" s="4">
        <f>B8884</f>
        <v>6.25</v>
      </c>
      <c r="N8881" s="4" t="str">
        <f>A8884</f>
        <v>A</v>
      </c>
      <c r="O8881" s="4">
        <f>B8884</f>
        <v>6.25</v>
      </c>
      <c r="P8881" s="6"/>
      <c r="Q8881" s="6"/>
      <c r="R8881" s="6"/>
      <c r="S8881" s="227"/>
      <c r="T8881" s="129" t="str">
        <f t="shared" si="376"/>
        <v>Toro</v>
      </c>
      <c r="U8881" s="135">
        <f t="shared" si="373"/>
        <v>6.25</v>
      </c>
      <c r="V8881" s="129" t="str">
        <f t="shared" si="374"/>
        <v>A</v>
      </c>
      <c r="W8881" s="129">
        <f t="shared" si="375"/>
        <v>6.25</v>
      </c>
    </row>
    <row r="8882" spans="1:23" ht="15.75" thickBot="1" x14ac:dyDescent="0.3">
      <c r="A8882" s="99" t="s">
        <v>592</v>
      </c>
      <c r="B8882" s="68">
        <v>6.25</v>
      </c>
      <c r="C8882" s="68">
        <v>8</v>
      </c>
      <c r="D8882" s="86" t="s">
        <v>46</v>
      </c>
      <c r="J8882" s="6">
        <v>1</v>
      </c>
      <c r="K8882" s="6"/>
      <c r="L8882" s="6"/>
      <c r="M8882" s="6"/>
      <c r="N8882" s="6"/>
      <c r="O8882" s="6"/>
      <c r="P8882" s="6"/>
      <c r="Q8882" s="6"/>
      <c r="R8882" s="6"/>
      <c r="S8882" s="6"/>
      <c r="T8882" s="6"/>
      <c r="U8882" s="6"/>
      <c r="V8882" s="6"/>
      <c r="W8882" s="6"/>
    </row>
    <row r="8883" spans="1:23" ht="15.75" thickBot="1" x14ac:dyDescent="0.3">
      <c r="A8883" s="99" t="s">
        <v>592</v>
      </c>
      <c r="B8883" s="68"/>
      <c r="C8883" s="68"/>
      <c r="D8883" s="86"/>
      <c r="J8883" s="6">
        <v>2</v>
      </c>
      <c r="K8883" s="6"/>
      <c r="L8883" s="6"/>
      <c r="M8883" s="6"/>
      <c r="N8883" s="6"/>
      <c r="O8883" s="6"/>
      <c r="P8883" s="6"/>
      <c r="Q8883" s="6"/>
      <c r="R8883" s="6"/>
      <c r="S8883" s="6"/>
      <c r="T8883" s="6"/>
      <c r="U8883" s="6"/>
      <c r="V8883" s="6"/>
      <c r="W8883" s="6"/>
    </row>
    <row r="8884" spans="1:23" x14ac:dyDescent="0.25">
      <c r="A8884" s="100" t="s">
        <v>592</v>
      </c>
      <c r="B8884" s="77">
        <v>6.25</v>
      </c>
      <c r="C8884" s="77">
        <v>8</v>
      </c>
      <c r="D8884" s="87" t="s">
        <v>8</v>
      </c>
      <c r="J8884" s="6">
        <v>3</v>
      </c>
      <c r="K8884" s="6"/>
      <c r="L8884" s="6"/>
      <c r="M8884" s="6"/>
      <c r="N8884" s="6"/>
      <c r="O8884" s="6"/>
      <c r="P8884" s="6"/>
      <c r="Q8884" s="6"/>
      <c r="R8884" s="6"/>
      <c r="S8884" s="6"/>
      <c r="T8884" s="6"/>
      <c r="U8884" s="6"/>
      <c r="V8884" s="6"/>
      <c r="W8884" s="6"/>
    </row>
    <row r="8885" spans="1:23" x14ac:dyDescent="0.25">
      <c r="A8885" s="79"/>
      <c r="J8885" s="6">
        <v>4</v>
      </c>
      <c r="K8885" s="6"/>
      <c r="L8885" s="6"/>
      <c r="M8885" s="6"/>
      <c r="N8885" s="6"/>
      <c r="O8885" s="6"/>
      <c r="P8885" s="6"/>
      <c r="Q8885" s="6"/>
      <c r="R8885" s="6"/>
      <c r="S8885" s="6"/>
      <c r="T8885" s="6"/>
      <c r="U8885" s="6"/>
      <c r="V8885" s="6"/>
      <c r="W8885" s="6"/>
    </row>
    <row r="8886" spans="1:23" x14ac:dyDescent="0.25">
      <c r="A8886" s="79"/>
      <c r="J8886" s="6">
        <v>5</v>
      </c>
      <c r="K8886" s="6"/>
      <c r="L8886" s="6"/>
      <c r="M8886" s="6"/>
      <c r="N8886" s="6"/>
      <c r="O8886" s="6"/>
      <c r="P8886" s="6"/>
      <c r="Q8886" s="6"/>
      <c r="R8886" s="6"/>
      <c r="S8886" s="6"/>
      <c r="T8886" s="6"/>
      <c r="U8886" s="6"/>
      <c r="V8886" s="6"/>
      <c r="W8886" s="6"/>
    </row>
    <row r="8887" spans="1:23" x14ac:dyDescent="0.25">
      <c r="J8887" s="6">
        <v>6</v>
      </c>
      <c r="K8887" s="6"/>
      <c r="L8887" s="6"/>
      <c r="M8887" s="6"/>
      <c r="N8887" s="6"/>
      <c r="O8887" s="6"/>
      <c r="P8887" s="6"/>
      <c r="Q8887" s="6"/>
      <c r="R8887" s="6"/>
      <c r="S8887" s="6"/>
      <c r="T8887" s="6"/>
      <c r="U8887" s="6"/>
      <c r="V8887" s="6"/>
      <c r="W8887" s="6"/>
    </row>
    <row r="8888" spans="1:23" x14ac:dyDescent="0.25">
      <c r="A8888" s="80"/>
      <c r="J8888" s="6">
        <v>7</v>
      </c>
      <c r="K8888" s="6"/>
      <c r="L8888" s="6"/>
      <c r="M8888" s="6"/>
      <c r="N8888" s="6"/>
      <c r="O8888" s="6"/>
      <c r="P8888" s="6"/>
      <c r="Q8888" s="6"/>
      <c r="R8888" s="6"/>
      <c r="S8888" s="6"/>
      <c r="T8888" s="6"/>
      <c r="U8888" s="6"/>
      <c r="V8888" s="6"/>
      <c r="W8888" s="6"/>
    </row>
    <row r="8889" spans="1:23" ht="31.5" x14ac:dyDescent="0.25">
      <c r="A8889" s="64" t="s">
        <v>590</v>
      </c>
      <c r="J8889" s="6">
        <v>8</v>
      </c>
      <c r="K8889" s="6"/>
      <c r="L8889" s="6"/>
      <c r="M8889" s="6"/>
      <c r="N8889" s="6"/>
      <c r="O8889" s="6"/>
      <c r="P8889" s="6"/>
      <c r="Q8889" s="6"/>
      <c r="R8889" s="6"/>
      <c r="S8889" s="6"/>
      <c r="T8889" s="6"/>
      <c r="U8889" s="6"/>
      <c r="V8889" s="6"/>
      <c r="W8889" s="6"/>
    </row>
    <row r="8890" spans="1:23" x14ac:dyDescent="0.25">
      <c r="A8890" s="79"/>
      <c r="J8890" s="6">
        <v>9</v>
      </c>
      <c r="K8890" s="6"/>
      <c r="L8890" s="6"/>
      <c r="M8890" s="6"/>
      <c r="N8890" s="6"/>
      <c r="O8890" s="6"/>
      <c r="P8890" s="6"/>
      <c r="Q8890" s="6"/>
      <c r="R8890" s="6"/>
      <c r="S8890" s="6"/>
      <c r="T8890" s="6"/>
      <c r="U8890" s="6"/>
      <c r="V8890" s="6"/>
      <c r="W8890" s="6"/>
    </row>
    <row r="8891" spans="1:23" ht="25.5" x14ac:dyDescent="0.25">
      <c r="A8891" s="81" t="s">
        <v>595</v>
      </c>
      <c r="J8891" s="6">
        <v>10</v>
      </c>
      <c r="K8891" s="6"/>
      <c r="L8891" s="6"/>
      <c r="M8891" s="6"/>
      <c r="N8891" s="6"/>
      <c r="O8891" s="6"/>
      <c r="P8891" s="6"/>
      <c r="Q8891" s="6"/>
      <c r="R8891" s="6"/>
      <c r="S8891" s="6"/>
      <c r="T8891" s="6"/>
      <c r="U8891" s="6"/>
      <c r="V8891" s="6"/>
      <c r="W8891" s="6"/>
    </row>
    <row r="8892" spans="1:23" x14ac:dyDescent="0.25">
      <c r="A8892" s="81"/>
      <c r="J8892" s="6">
        <v>11</v>
      </c>
      <c r="K8892" s="6"/>
      <c r="L8892" s="6"/>
      <c r="M8892" s="6"/>
      <c r="N8892" s="6"/>
      <c r="O8892" s="6"/>
      <c r="P8892" s="6"/>
      <c r="Q8892" s="6"/>
      <c r="R8892" s="6"/>
      <c r="S8892" s="6"/>
      <c r="T8892" s="6"/>
      <c r="U8892" s="6"/>
      <c r="V8892" s="6"/>
      <c r="W8892" s="6"/>
    </row>
    <row r="8893" spans="1:23" x14ac:dyDescent="0.25">
      <c r="A8893" s="65"/>
      <c r="J8893" s="6">
        <v>12</v>
      </c>
      <c r="K8893" s="6"/>
      <c r="L8893" s="6"/>
      <c r="M8893" s="6"/>
      <c r="N8893" s="6"/>
      <c r="O8893" s="6"/>
      <c r="P8893" s="6"/>
      <c r="Q8893" s="6"/>
      <c r="R8893" s="6"/>
      <c r="S8893" s="6"/>
      <c r="T8893" s="6"/>
      <c r="U8893" s="6"/>
      <c r="V8893" s="6"/>
      <c r="W8893" s="6"/>
    </row>
    <row r="8894" spans="1:23" x14ac:dyDescent="0.25">
      <c r="A8894" s="65"/>
      <c r="J8894" s="6">
        <v>13</v>
      </c>
      <c r="K8894" s="6"/>
      <c r="L8894" s="6"/>
      <c r="M8894" s="6"/>
      <c r="N8894" s="6"/>
      <c r="O8894" s="6"/>
      <c r="P8894" s="6"/>
      <c r="Q8894" s="6"/>
      <c r="R8894" s="6"/>
      <c r="S8894" s="6"/>
      <c r="T8894" s="6"/>
      <c r="U8894" s="6"/>
      <c r="V8894" s="6"/>
      <c r="W8894" s="6"/>
    </row>
    <row r="8895" spans="1:23" x14ac:dyDescent="0.25">
      <c r="A8895" s="79"/>
      <c r="J8895" s="6">
        <v>14</v>
      </c>
      <c r="K8895" s="6"/>
      <c r="L8895" s="6"/>
      <c r="M8895" s="6"/>
      <c r="N8895" s="6"/>
      <c r="O8895" s="6"/>
      <c r="P8895" s="6"/>
      <c r="Q8895" s="6"/>
      <c r="R8895" s="6"/>
      <c r="S8895" s="6"/>
      <c r="T8895" s="6"/>
      <c r="U8895" s="6"/>
      <c r="V8895" s="6"/>
      <c r="W8895" s="6"/>
    </row>
    <row r="8896" spans="1:23" x14ac:dyDescent="0.25">
      <c r="A8896" s="79"/>
      <c r="J8896" s="6">
        <v>15</v>
      </c>
      <c r="K8896" s="6"/>
      <c r="L8896" s="6"/>
      <c r="M8896" s="6"/>
      <c r="N8896" s="6"/>
      <c r="O8896" s="6"/>
      <c r="P8896" s="6"/>
      <c r="Q8896" s="6"/>
      <c r="R8896" s="6"/>
      <c r="S8896" s="6"/>
      <c r="T8896" s="6"/>
      <c r="U8896" s="6"/>
      <c r="V8896" s="6"/>
      <c r="W8896" s="6"/>
    </row>
    <row r="8897" spans="1:23" x14ac:dyDescent="0.25">
      <c r="J8897" s="6">
        <v>16</v>
      </c>
      <c r="K8897" s="6"/>
      <c r="L8897" s="6"/>
      <c r="M8897" s="6"/>
      <c r="N8897" s="6"/>
      <c r="O8897" s="6"/>
      <c r="P8897" s="6"/>
      <c r="Q8897" s="6"/>
      <c r="R8897" s="6"/>
      <c r="S8897" s="6"/>
      <c r="T8897" s="6"/>
      <c r="U8897" s="6"/>
      <c r="V8897" s="6"/>
      <c r="W8897" s="6"/>
    </row>
    <row r="8898" spans="1:23" x14ac:dyDescent="0.25">
      <c r="A8898" s="80"/>
      <c r="J8898" s="6">
        <v>17</v>
      </c>
      <c r="K8898" s="6"/>
      <c r="L8898" s="6"/>
      <c r="M8898" s="6"/>
      <c r="N8898" s="6"/>
      <c r="O8898" s="6"/>
      <c r="P8898" s="6"/>
      <c r="Q8898" s="6"/>
      <c r="R8898" s="6"/>
      <c r="S8898" s="6"/>
      <c r="T8898" s="6"/>
      <c r="U8898" s="6"/>
      <c r="V8898" s="6"/>
      <c r="W8898" s="6"/>
    </row>
    <row r="8899" spans="1:23" ht="31.5" x14ac:dyDescent="0.25">
      <c r="A8899" s="64" t="s">
        <v>590</v>
      </c>
      <c r="J8899" s="6">
        <v>18</v>
      </c>
      <c r="K8899" s="6"/>
      <c r="L8899" s="6"/>
      <c r="M8899" s="6"/>
      <c r="N8899" s="6"/>
      <c r="O8899" s="6"/>
      <c r="P8899" s="6"/>
      <c r="Q8899" s="6"/>
      <c r="R8899" s="6"/>
      <c r="S8899" s="6"/>
      <c r="T8899" s="6"/>
      <c r="U8899" s="6"/>
      <c r="V8899" s="6"/>
      <c r="W8899" s="6"/>
    </row>
    <row r="8900" spans="1:23" x14ac:dyDescent="0.25">
      <c r="A8900" s="79"/>
      <c r="J8900" s="6">
        <v>19</v>
      </c>
      <c r="K8900" s="6"/>
      <c r="L8900" s="6"/>
      <c r="M8900" s="6"/>
      <c r="N8900" s="6"/>
      <c r="O8900" s="6"/>
      <c r="P8900" s="6"/>
      <c r="Q8900" s="6"/>
      <c r="R8900" s="6"/>
      <c r="S8900" s="6"/>
      <c r="T8900" s="6"/>
      <c r="U8900" s="6"/>
      <c r="V8900" s="6"/>
      <c r="W8900" s="6"/>
    </row>
    <row r="8901" spans="1:23" ht="25.5" x14ac:dyDescent="0.25">
      <c r="A8901" s="81" t="s">
        <v>595</v>
      </c>
      <c r="J8901" s="6">
        <v>20</v>
      </c>
      <c r="K8901" s="6"/>
      <c r="L8901" s="6"/>
      <c r="M8901" s="6"/>
      <c r="N8901" s="6"/>
      <c r="O8901" s="6"/>
      <c r="P8901" s="6"/>
      <c r="Q8901" s="6"/>
      <c r="R8901" s="6"/>
      <c r="S8901" s="6"/>
      <c r="T8901" s="6"/>
      <c r="U8901" s="6"/>
      <c r="V8901" s="6"/>
      <c r="W8901" s="6"/>
    </row>
    <row r="8902" spans="1:23" x14ac:dyDescent="0.25">
      <c r="A8902" s="81"/>
      <c r="J8902" s="6">
        <v>21</v>
      </c>
      <c r="K8902" s="6"/>
      <c r="L8902" s="6"/>
      <c r="M8902" s="6"/>
      <c r="N8902" s="6"/>
      <c r="O8902" s="6"/>
      <c r="P8902" s="6"/>
      <c r="Q8902" s="6"/>
      <c r="R8902" s="6"/>
      <c r="S8902" s="6"/>
      <c r="T8902" s="6"/>
      <c r="U8902" s="6"/>
      <c r="V8902" s="6"/>
      <c r="W8902" s="6"/>
    </row>
    <row r="8903" spans="1:23" ht="89.25" x14ac:dyDescent="0.25">
      <c r="A8903" s="81" t="s">
        <v>922</v>
      </c>
      <c r="J8903" s="6">
        <v>22</v>
      </c>
      <c r="K8903" s="6"/>
      <c r="L8903" s="6"/>
      <c r="M8903" s="6"/>
      <c r="N8903" s="6"/>
      <c r="O8903" s="6"/>
      <c r="P8903" s="6"/>
      <c r="Q8903" s="6"/>
      <c r="R8903" s="6"/>
      <c r="S8903" s="6"/>
      <c r="T8903" s="6"/>
      <c r="U8903" s="6"/>
      <c r="V8903" s="6"/>
      <c r="W8903" s="6"/>
    </row>
    <row r="8904" spans="1:23" x14ac:dyDescent="0.25">
      <c r="A8904" s="65"/>
      <c r="J8904" s="6">
        <v>23</v>
      </c>
      <c r="K8904" s="6"/>
      <c r="L8904" s="6"/>
      <c r="M8904" s="6"/>
      <c r="N8904" s="6"/>
      <c r="O8904" s="6"/>
      <c r="P8904" s="6"/>
      <c r="Q8904" s="6"/>
      <c r="R8904" s="6"/>
      <c r="S8904" s="6"/>
      <c r="T8904" s="6"/>
      <c r="U8904" s="6"/>
      <c r="V8904" s="6"/>
      <c r="W8904" s="6"/>
    </row>
    <row r="8905" spans="1:23" x14ac:dyDescent="0.25">
      <c r="A8905" s="65"/>
      <c r="J8905" s="6">
        <v>24</v>
      </c>
      <c r="K8905" s="6"/>
      <c r="L8905" s="6"/>
      <c r="M8905" s="6"/>
      <c r="N8905" s="6"/>
      <c r="O8905" s="6"/>
      <c r="P8905" s="6"/>
      <c r="Q8905" s="6"/>
      <c r="R8905" s="6"/>
      <c r="S8905" s="6"/>
      <c r="T8905" s="6"/>
      <c r="U8905" s="6"/>
      <c r="V8905" s="6"/>
      <c r="W8905" s="6"/>
    </row>
    <row r="8906" spans="1:23" ht="140.25" x14ac:dyDescent="0.25">
      <c r="A8906" s="96" t="s">
        <v>624</v>
      </c>
      <c r="B8906" s="97" t="s">
        <v>625</v>
      </c>
      <c r="J8906" s="6">
        <v>25</v>
      </c>
      <c r="K8906" s="6"/>
      <c r="L8906" s="6"/>
      <c r="M8906" s="6"/>
      <c r="N8906" s="6"/>
      <c r="O8906" s="6"/>
      <c r="P8906" s="6"/>
      <c r="Q8906" s="6"/>
      <c r="R8906" s="6"/>
      <c r="S8906" s="6"/>
      <c r="T8906" s="6"/>
      <c r="U8906" s="6"/>
      <c r="V8906" s="6"/>
      <c r="W8906" s="6"/>
    </row>
    <row r="8907" spans="1:23" ht="15.75" thickBot="1" x14ac:dyDescent="0.3">
      <c r="A8907" s="65"/>
      <c r="J8907" s="6">
        <v>26</v>
      </c>
      <c r="K8907" s="6"/>
      <c r="L8907" s="6"/>
      <c r="M8907" s="6"/>
      <c r="N8907" s="6"/>
      <c r="O8907" s="6"/>
      <c r="P8907" s="6"/>
      <c r="Q8907" s="6"/>
      <c r="R8907" s="6"/>
      <c r="S8907" s="6"/>
      <c r="T8907" s="6"/>
      <c r="U8907" s="6"/>
      <c r="V8907" s="6"/>
      <c r="W8907" s="6"/>
    </row>
    <row r="8908" spans="1:23" ht="15.75" thickBot="1" x14ac:dyDescent="0.3">
      <c r="A8908" s="88" t="s">
        <v>626</v>
      </c>
      <c r="B8908" s="89">
        <v>0.05</v>
      </c>
      <c r="J8908" s="6">
        <v>27</v>
      </c>
      <c r="K8908" s="6"/>
      <c r="L8908" s="6"/>
      <c r="M8908" s="6"/>
      <c r="N8908" s="6"/>
      <c r="O8908" s="6"/>
      <c r="P8908" s="6"/>
      <c r="Q8908" s="6"/>
      <c r="R8908" s="6"/>
      <c r="S8908" s="6"/>
      <c r="T8908" s="6"/>
      <c r="U8908" s="6"/>
      <c r="V8908" s="6"/>
      <c r="W8908" s="6"/>
    </row>
    <row r="8909" spans="1:23" ht="39" thickBot="1" x14ac:dyDescent="0.3">
      <c r="A8909" s="110" t="s">
        <v>627</v>
      </c>
      <c r="B8909" s="74">
        <v>18</v>
      </c>
      <c r="J8909" s="6">
        <v>28</v>
      </c>
      <c r="K8909" s="6"/>
      <c r="L8909" s="6"/>
      <c r="M8909" s="6"/>
      <c r="N8909" s="6"/>
      <c r="O8909" s="6"/>
      <c r="P8909" s="6"/>
      <c r="Q8909" s="6"/>
      <c r="R8909" s="6"/>
      <c r="S8909" s="6"/>
      <c r="T8909" s="6"/>
      <c r="U8909" s="6"/>
      <c r="V8909" s="6"/>
      <c r="W8909" s="6"/>
    </row>
    <row r="8910" spans="1:23" ht="39" thickBot="1" x14ac:dyDescent="0.3">
      <c r="A8910" s="110" t="s">
        <v>628</v>
      </c>
      <c r="B8910" s="74">
        <v>53.958329999999997</v>
      </c>
      <c r="J8910" s="6">
        <v>29</v>
      </c>
      <c r="K8910" s="6"/>
      <c r="L8910" s="6"/>
      <c r="M8910" s="6"/>
      <c r="N8910" s="6"/>
      <c r="O8910" s="6"/>
      <c r="P8910" s="6"/>
      <c r="Q8910" s="6"/>
      <c r="R8910" s="6"/>
      <c r="S8910" s="6"/>
      <c r="T8910" s="6"/>
      <c r="U8910" s="6"/>
      <c r="V8910" s="6"/>
      <c r="W8910" s="6"/>
    </row>
    <row r="8911" spans="1:23" ht="64.5" thickBot="1" x14ac:dyDescent="0.3">
      <c r="A8911" s="110" t="s">
        <v>629</v>
      </c>
      <c r="B8911" s="74">
        <v>3.9969700000000001</v>
      </c>
      <c r="J8911" s="6">
        <v>30</v>
      </c>
      <c r="K8911" s="6"/>
      <c r="L8911" s="6"/>
      <c r="M8911" s="6"/>
      <c r="N8911" s="6"/>
      <c r="O8911" s="6"/>
      <c r="P8911" s="6"/>
      <c r="Q8911" s="6"/>
      <c r="R8911" s="6"/>
      <c r="S8911" s="6"/>
      <c r="T8911" s="6"/>
      <c r="U8911" s="6"/>
      <c r="V8911" s="6"/>
      <c r="W8911" s="6"/>
    </row>
    <row r="8912" spans="1:23" ht="38.25" x14ac:dyDescent="0.25">
      <c r="A8912" s="109" t="s">
        <v>630</v>
      </c>
      <c r="B8912" s="78">
        <v>10.38</v>
      </c>
      <c r="J8912" s="6">
        <v>31</v>
      </c>
      <c r="K8912" s="6"/>
      <c r="L8912" s="6"/>
      <c r="M8912" s="6"/>
      <c r="N8912" s="6"/>
      <c r="O8912" s="6"/>
      <c r="P8912" s="6"/>
      <c r="Q8912" s="6"/>
      <c r="R8912" s="6"/>
      <c r="S8912" s="6"/>
      <c r="T8912" s="6"/>
      <c r="U8912" s="6"/>
      <c r="V8912" s="6"/>
      <c r="W8912" s="6"/>
    </row>
    <row r="8913" spans="1:23" ht="15.75" thickBot="1" x14ac:dyDescent="0.3">
      <c r="A8913" s="65"/>
      <c r="J8913" s="6">
        <v>32</v>
      </c>
      <c r="K8913" s="6"/>
      <c r="L8913" s="6"/>
      <c r="M8913" s="6"/>
      <c r="N8913" s="6"/>
      <c r="O8913" s="6"/>
      <c r="P8913" s="6"/>
      <c r="Q8913" s="6"/>
      <c r="R8913" s="6"/>
      <c r="S8913" s="6"/>
      <c r="T8913" s="6"/>
      <c r="U8913" s="6"/>
      <c r="V8913" s="6"/>
      <c r="W8913" s="6"/>
    </row>
    <row r="8914" spans="1:23" x14ac:dyDescent="0.25">
      <c r="A8914" s="254" t="s">
        <v>637</v>
      </c>
      <c r="B8914" s="255"/>
      <c r="C8914" s="255"/>
      <c r="D8914" s="255"/>
      <c r="J8914" s="6">
        <v>33</v>
      </c>
      <c r="K8914" s="6"/>
      <c r="L8914" s="6"/>
      <c r="M8914" s="6"/>
      <c r="N8914" s="6"/>
      <c r="O8914" s="6"/>
      <c r="P8914" s="6"/>
      <c r="Q8914" s="6"/>
      <c r="R8914" s="6"/>
      <c r="S8914" s="6"/>
      <c r="T8914" s="6"/>
      <c r="U8914" s="6"/>
      <c r="V8914" s="6"/>
      <c r="W8914" s="6"/>
    </row>
    <row r="8915" spans="1:23" ht="15.75" thickBot="1" x14ac:dyDescent="0.3">
      <c r="A8915" s="256" t="s">
        <v>638</v>
      </c>
      <c r="B8915" s="257"/>
      <c r="C8915" s="257"/>
      <c r="D8915" s="257"/>
      <c r="J8915" s="6">
        <v>34</v>
      </c>
      <c r="K8915" s="6"/>
      <c r="L8915" s="6"/>
      <c r="M8915" s="6"/>
      <c r="N8915" s="6"/>
      <c r="O8915" s="6"/>
      <c r="P8915" s="6"/>
      <c r="Q8915" s="6"/>
      <c r="R8915" s="6"/>
      <c r="S8915" s="6"/>
      <c r="T8915" s="6"/>
      <c r="U8915" s="6"/>
      <c r="V8915" s="6"/>
      <c r="W8915" s="6"/>
    </row>
    <row r="8916" spans="1:23" ht="27" thickBot="1" x14ac:dyDescent="0.3">
      <c r="A8916" s="98" t="s">
        <v>634</v>
      </c>
      <c r="B8916" s="83" t="s">
        <v>635</v>
      </c>
      <c r="C8916" s="83" t="s">
        <v>566</v>
      </c>
      <c r="D8916" s="85" t="s">
        <v>593</v>
      </c>
      <c r="J8916" s="6"/>
      <c r="K8916" s="121" t="s">
        <v>1123</v>
      </c>
      <c r="L8916" s="121" t="s">
        <v>1124</v>
      </c>
      <c r="M8916" s="121" t="str">
        <f>A8903</f>
        <v>Prueba del rango estudentizado de Tukey (HSD) para NFCCM6</v>
      </c>
      <c r="N8916" s="136"/>
      <c r="O8916" s="1"/>
      <c r="S8916" s="122" t="str">
        <f>K8916</f>
        <v>Factor</v>
      </c>
      <c r="T8916" s="122" t="str">
        <f>L8916</f>
        <v>Nivel</v>
      </c>
      <c r="U8916" s="114"/>
      <c r="V8916" s="123" t="str">
        <f>M8916</f>
        <v>Prueba del rango estudentizado de Tukey (HSD) para NFCCM6</v>
      </c>
      <c r="W8916" s="6"/>
    </row>
    <row r="8917" spans="1:23" ht="16.5" thickBot="1" x14ac:dyDescent="0.3">
      <c r="A8917" s="99" t="s">
        <v>592</v>
      </c>
      <c r="B8917" s="68">
        <v>13.875</v>
      </c>
      <c r="C8917" s="68">
        <v>8</v>
      </c>
      <c r="D8917" s="86" t="s">
        <v>7</v>
      </c>
      <c r="J8917" s="6"/>
      <c r="K8917" s="223" t="s">
        <v>1128</v>
      </c>
      <c r="L8917" s="124" t="str">
        <f>D8917</f>
        <v>Palomo</v>
      </c>
      <c r="M8917" s="125">
        <f>B8917</f>
        <v>13.875</v>
      </c>
      <c r="N8917" s="125" t="str">
        <f>A8917</f>
        <v>A</v>
      </c>
      <c r="O8917" s="125">
        <f>B8917</f>
        <v>13.875</v>
      </c>
      <c r="S8917" s="225" t="str">
        <f>K8917</f>
        <v>Genotipo (B)</v>
      </c>
      <c r="T8917" s="133" t="str">
        <f>L8917</f>
        <v>Palomo</v>
      </c>
      <c r="U8917" s="134">
        <f t="shared" ref="U8917:U8920" si="377">M8917</f>
        <v>13.875</v>
      </c>
      <c r="V8917" s="133" t="str">
        <f t="shared" ref="V8917:V8920" si="378">N8917</f>
        <v>A</v>
      </c>
      <c r="W8917" s="133">
        <f t="shared" ref="W8917:W8920" si="379">O8917</f>
        <v>13.875</v>
      </c>
    </row>
    <row r="8918" spans="1:23" ht="16.5" thickBot="1" x14ac:dyDescent="0.3">
      <c r="A8918" s="99" t="s">
        <v>592</v>
      </c>
      <c r="B8918" s="68"/>
      <c r="C8918" s="68"/>
      <c r="D8918" s="86"/>
      <c r="J8918" s="6"/>
      <c r="K8918" s="224"/>
      <c r="L8918" s="124" t="str">
        <f>D8919</f>
        <v>Perseo</v>
      </c>
      <c r="M8918" s="125">
        <f>B8919</f>
        <v>8</v>
      </c>
      <c r="N8918" s="125" t="str">
        <f>A8919</f>
        <v>A</v>
      </c>
      <c r="O8918" s="125">
        <f>B8919</f>
        <v>8</v>
      </c>
      <c r="S8918" s="226"/>
      <c r="T8918" s="133" t="str">
        <f t="shared" ref="T8918:T8920" si="380">L8918</f>
        <v>Perseo</v>
      </c>
      <c r="U8918" s="134">
        <f t="shared" si="377"/>
        <v>8</v>
      </c>
      <c r="V8918" s="133" t="str">
        <f t="shared" si="378"/>
        <v>A</v>
      </c>
      <c r="W8918" s="133">
        <f t="shared" si="379"/>
        <v>8</v>
      </c>
    </row>
    <row r="8919" spans="1:23" ht="16.5" thickBot="1" x14ac:dyDescent="0.3">
      <c r="A8919" s="99" t="s">
        <v>592</v>
      </c>
      <c r="B8919" s="68">
        <v>8</v>
      </c>
      <c r="C8919" s="68">
        <v>8</v>
      </c>
      <c r="D8919" s="86" t="s">
        <v>46</v>
      </c>
      <c r="J8919" s="6"/>
      <c r="K8919" s="224"/>
      <c r="L8919" s="4" t="str">
        <f>D8921</f>
        <v>Pony</v>
      </c>
      <c r="M8919" s="4">
        <f>B8921</f>
        <v>8</v>
      </c>
      <c r="N8919" s="4" t="str">
        <f>A8921</f>
        <v>A</v>
      </c>
      <c r="O8919" s="4">
        <f>B8921</f>
        <v>8</v>
      </c>
      <c r="P8919" s="6"/>
      <c r="Q8919" s="6"/>
      <c r="R8919" s="6"/>
      <c r="S8919" s="226"/>
      <c r="T8919" s="133" t="str">
        <f t="shared" si="380"/>
        <v>Pony</v>
      </c>
      <c r="U8919" s="134">
        <f t="shared" si="377"/>
        <v>8</v>
      </c>
      <c r="V8919" s="133" t="str">
        <f t="shared" si="378"/>
        <v>A</v>
      </c>
      <c r="W8919" s="133">
        <f t="shared" si="379"/>
        <v>8</v>
      </c>
    </row>
    <row r="8920" spans="1:23" ht="16.5" thickBot="1" x14ac:dyDescent="0.3">
      <c r="A8920" s="99" t="s">
        <v>592</v>
      </c>
      <c r="B8920" s="68"/>
      <c r="C8920" s="68"/>
      <c r="D8920" s="86"/>
      <c r="J8920" s="6"/>
      <c r="K8920" s="224"/>
      <c r="L8920" s="4" t="str">
        <f>D8923</f>
        <v>Toro</v>
      </c>
      <c r="M8920" s="4">
        <f>B8923</f>
        <v>7.375</v>
      </c>
      <c r="N8920" s="4" t="str">
        <f>A8923</f>
        <v>A</v>
      </c>
      <c r="O8920" s="4">
        <f>B8923</f>
        <v>7.375</v>
      </c>
      <c r="P8920" s="6"/>
      <c r="Q8920" s="6"/>
      <c r="R8920" s="6"/>
      <c r="S8920" s="227"/>
      <c r="T8920" s="129" t="str">
        <f t="shared" si="380"/>
        <v>Toro</v>
      </c>
      <c r="U8920" s="135">
        <f t="shared" si="377"/>
        <v>7.375</v>
      </c>
      <c r="V8920" s="129" t="str">
        <f t="shared" si="378"/>
        <v>A</v>
      </c>
      <c r="W8920" s="129">
        <f t="shared" si="379"/>
        <v>7.375</v>
      </c>
    </row>
    <row r="8921" spans="1:23" ht="15.75" thickBot="1" x14ac:dyDescent="0.3">
      <c r="A8921" s="99" t="s">
        <v>592</v>
      </c>
      <c r="B8921" s="68">
        <v>8</v>
      </c>
      <c r="C8921" s="68">
        <v>8</v>
      </c>
      <c r="D8921" s="86" t="s">
        <v>11</v>
      </c>
      <c r="J8921" s="6">
        <v>1</v>
      </c>
      <c r="K8921" s="6"/>
      <c r="L8921" s="6"/>
      <c r="M8921" s="6"/>
      <c r="N8921" s="6"/>
      <c r="O8921" s="6"/>
      <c r="P8921" s="6"/>
      <c r="Q8921" s="6"/>
      <c r="R8921" s="6"/>
      <c r="S8921" s="6"/>
      <c r="T8921" s="6"/>
      <c r="U8921" s="6"/>
      <c r="V8921" s="6"/>
      <c r="W8921" s="6"/>
    </row>
    <row r="8922" spans="1:23" ht="15.75" thickBot="1" x14ac:dyDescent="0.3">
      <c r="A8922" s="99" t="s">
        <v>592</v>
      </c>
      <c r="B8922" s="68"/>
      <c r="C8922" s="68"/>
      <c r="D8922" s="86"/>
      <c r="J8922" s="6">
        <v>2</v>
      </c>
      <c r="K8922" s="6"/>
      <c r="L8922" s="6"/>
      <c r="M8922" s="6"/>
      <c r="N8922" s="6"/>
      <c r="O8922" s="6"/>
      <c r="P8922" s="6"/>
      <c r="Q8922" s="6"/>
      <c r="R8922" s="6"/>
      <c r="S8922" s="6"/>
      <c r="T8922" s="6"/>
      <c r="U8922" s="6"/>
      <c r="V8922" s="6"/>
      <c r="W8922" s="6"/>
    </row>
    <row r="8923" spans="1:23" x14ac:dyDescent="0.25">
      <c r="A8923" s="100" t="s">
        <v>592</v>
      </c>
      <c r="B8923" s="77">
        <v>7.375</v>
      </c>
      <c r="C8923" s="77">
        <v>8</v>
      </c>
      <c r="D8923" s="87" t="s">
        <v>8</v>
      </c>
      <c r="J8923" s="6">
        <v>3</v>
      </c>
      <c r="K8923" s="6"/>
      <c r="L8923" s="6"/>
      <c r="M8923" s="6"/>
      <c r="N8923" s="6"/>
      <c r="O8923" s="6"/>
      <c r="P8923" s="6"/>
      <c r="Q8923" s="6"/>
      <c r="R8923" s="6"/>
      <c r="S8923" s="6"/>
      <c r="T8923" s="6"/>
      <c r="U8923" s="6"/>
      <c r="V8923" s="6"/>
      <c r="W8923" s="6"/>
    </row>
    <row r="8924" spans="1:23" x14ac:dyDescent="0.25">
      <c r="A8924" s="79"/>
      <c r="J8924" s="6">
        <v>4</v>
      </c>
      <c r="K8924" s="6"/>
      <c r="L8924" s="6"/>
      <c r="M8924" s="6"/>
      <c r="N8924" s="6"/>
      <c r="O8924" s="6"/>
      <c r="P8924" s="6"/>
      <c r="Q8924" s="6"/>
      <c r="R8924" s="6"/>
      <c r="S8924" s="6"/>
      <c r="T8924" s="6"/>
      <c r="U8924" s="6"/>
      <c r="V8924" s="6"/>
      <c r="W8924" s="6"/>
    </row>
    <row r="8925" spans="1:23" x14ac:dyDescent="0.25">
      <c r="A8925" s="79"/>
      <c r="J8925" s="6">
        <v>5</v>
      </c>
      <c r="K8925" s="6"/>
      <c r="L8925" s="6"/>
      <c r="M8925" s="6"/>
      <c r="N8925" s="6"/>
      <c r="O8925" s="6"/>
      <c r="P8925" s="6"/>
      <c r="Q8925" s="6"/>
      <c r="R8925" s="6"/>
      <c r="S8925" s="6"/>
      <c r="T8925" s="6"/>
      <c r="U8925" s="6"/>
      <c r="V8925" s="6"/>
      <c r="W8925" s="6"/>
    </row>
    <row r="8926" spans="1:23" x14ac:dyDescent="0.25">
      <c r="J8926" s="6">
        <v>6</v>
      </c>
      <c r="K8926" s="6"/>
      <c r="L8926" s="6"/>
      <c r="M8926" s="6"/>
      <c r="N8926" s="6"/>
      <c r="O8926" s="6"/>
      <c r="P8926" s="6"/>
      <c r="Q8926" s="6"/>
      <c r="R8926" s="6"/>
      <c r="S8926" s="6"/>
      <c r="T8926" s="6"/>
      <c r="U8926" s="6"/>
      <c r="V8926" s="6"/>
      <c r="W8926" s="6"/>
    </row>
    <row r="8927" spans="1:23" x14ac:dyDescent="0.25">
      <c r="A8927" s="80"/>
      <c r="J8927" s="6">
        <v>7</v>
      </c>
      <c r="K8927" s="6"/>
      <c r="L8927" s="6"/>
      <c r="M8927" s="6"/>
      <c r="N8927" s="6"/>
      <c r="O8927" s="6"/>
      <c r="P8927" s="6"/>
      <c r="Q8927" s="6"/>
      <c r="R8927" s="6"/>
      <c r="S8927" s="6"/>
      <c r="T8927" s="6"/>
      <c r="U8927" s="6"/>
      <c r="V8927" s="6"/>
      <c r="W8927" s="6"/>
    </row>
    <row r="8928" spans="1:23" ht="31.5" x14ac:dyDescent="0.25">
      <c r="A8928" s="64" t="s">
        <v>590</v>
      </c>
      <c r="J8928" s="6">
        <v>8</v>
      </c>
      <c r="K8928" s="6"/>
      <c r="L8928" s="6"/>
      <c r="M8928" s="6"/>
      <c r="N8928" s="6"/>
      <c r="O8928" s="6"/>
      <c r="P8928" s="6"/>
      <c r="Q8928" s="6"/>
      <c r="R8928" s="6"/>
      <c r="S8928" s="6"/>
      <c r="T8928" s="6"/>
      <c r="U8928" s="6"/>
      <c r="V8928" s="6"/>
      <c r="W8928" s="6"/>
    </row>
    <row r="8929" spans="1:23" x14ac:dyDescent="0.25">
      <c r="A8929" s="79"/>
      <c r="J8929" s="6">
        <v>9</v>
      </c>
      <c r="K8929" s="6"/>
      <c r="L8929" s="6"/>
      <c r="M8929" s="6"/>
      <c r="N8929" s="6"/>
      <c r="O8929" s="6"/>
      <c r="P8929" s="6"/>
      <c r="Q8929" s="6"/>
      <c r="R8929" s="6"/>
      <c r="S8929" s="6"/>
      <c r="T8929" s="6"/>
      <c r="U8929" s="6"/>
      <c r="V8929" s="6"/>
      <c r="W8929" s="6"/>
    </row>
    <row r="8930" spans="1:23" ht="25.5" x14ac:dyDescent="0.25">
      <c r="A8930" s="81" t="s">
        <v>595</v>
      </c>
      <c r="J8930" s="6">
        <v>10</v>
      </c>
      <c r="K8930" s="6"/>
      <c r="L8930" s="6"/>
      <c r="M8930" s="6"/>
      <c r="N8930" s="6"/>
      <c r="O8930" s="6"/>
      <c r="P8930" s="6"/>
      <c r="Q8930" s="6"/>
      <c r="R8930" s="6"/>
      <c r="S8930" s="6"/>
      <c r="T8930" s="6"/>
      <c r="U8930" s="6"/>
      <c r="V8930" s="6"/>
      <c r="W8930" s="6"/>
    </row>
    <row r="8931" spans="1:23" x14ac:dyDescent="0.25">
      <c r="A8931" s="81"/>
      <c r="J8931" s="6">
        <v>11</v>
      </c>
      <c r="K8931" s="6"/>
      <c r="L8931" s="6"/>
      <c r="M8931" s="6"/>
      <c r="N8931" s="6"/>
      <c r="O8931" s="6"/>
      <c r="P8931" s="6"/>
      <c r="Q8931" s="6"/>
      <c r="R8931" s="6"/>
      <c r="S8931" s="6"/>
      <c r="T8931" s="6"/>
      <c r="U8931" s="6"/>
      <c r="V8931" s="6"/>
      <c r="W8931" s="6"/>
    </row>
    <row r="8932" spans="1:23" x14ac:dyDescent="0.25">
      <c r="A8932" s="65"/>
      <c r="J8932" s="6">
        <v>12</v>
      </c>
      <c r="K8932" s="6"/>
      <c r="L8932" s="6"/>
      <c r="M8932" s="6"/>
      <c r="N8932" s="6"/>
      <c r="O8932" s="6"/>
      <c r="P8932" s="6"/>
      <c r="Q8932" s="6"/>
      <c r="R8932" s="6"/>
      <c r="S8932" s="6"/>
      <c r="T8932" s="6"/>
      <c r="U8932" s="6"/>
      <c r="V8932" s="6"/>
      <c r="W8932" s="6"/>
    </row>
    <row r="8933" spans="1:23" x14ac:dyDescent="0.25">
      <c r="A8933" s="65"/>
      <c r="J8933" s="6">
        <v>13</v>
      </c>
      <c r="K8933" s="6"/>
      <c r="L8933" s="6"/>
      <c r="M8933" s="6"/>
      <c r="N8933" s="6"/>
      <c r="O8933" s="6"/>
      <c r="P8933" s="6"/>
      <c r="Q8933" s="6"/>
      <c r="R8933" s="6"/>
      <c r="S8933" s="6"/>
      <c r="T8933" s="6"/>
      <c r="U8933" s="6"/>
      <c r="V8933" s="6"/>
      <c r="W8933" s="6"/>
    </row>
    <row r="8934" spans="1:23" x14ac:dyDescent="0.25">
      <c r="A8934" s="79"/>
      <c r="J8934" s="6">
        <v>14</v>
      </c>
      <c r="K8934" s="6"/>
      <c r="L8934" s="6"/>
      <c r="M8934" s="6"/>
      <c r="N8934" s="6"/>
      <c r="O8934" s="6"/>
      <c r="P8934" s="6"/>
      <c r="Q8934" s="6"/>
      <c r="R8934" s="6"/>
      <c r="S8934" s="6"/>
      <c r="T8934" s="6"/>
      <c r="U8934" s="6"/>
      <c r="V8934" s="6"/>
      <c r="W8934" s="6"/>
    </row>
    <row r="8935" spans="1:23" x14ac:dyDescent="0.25">
      <c r="A8935" s="79"/>
      <c r="J8935" s="6">
        <v>15</v>
      </c>
      <c r="K8935" s="6"/>
      <c r="L8935" s="6"/>
      <c r="M8935" s="6"/>
      <c r="N8935" s="6"/>
      <c r="O8935" s="6"/>
      <c r="P8935" s="6"/>
      <c r="Q8935" s="6"/>
      <c r="R8935" s="6"/>
      <c r="S8935" s="6"/>
      <c r="T8935" s="6"/>
      <c r="U8935" s="6"/>
      <c r="V8935" s="6"/>
      <c r="W8935" s="6"/>
    </row>
    <row r="8936" spans="1:23" x14ac:dyDescent="0.25">
      <c r="J8936" s="6">
        <v>16</v>
      </c>
      <c r="K8936" s="6"/>
      <c r="L8936" s="6"/>
      <c r="M8936" s="6"/>
      <c r="N8936" s="6"/>
      <c r="O8936" s="6"/>
      <c r="P8936" s="6"/>
      <c r="Q8936" s="6"/>
      <c r="R8936" s="6"/>
      <c r="S8936" s="6"/>
      <c r="T8936" s="6"/>
      <c r="U8936" s="6"/>
      <c r="V8936" s="6"/>
      <c r="W8936" s="6"/>
    </row>
    <row r="8937" spans="1:23" x14ac:dyDescent="0.25">
      <c r="A8937" s="80"/>
      <c r="J8937" s="6">
        <v>17</v>
      </c>
      <c r="K8937" s="6"/>
      <c r="L8937" s="6"/>
      <c r="M8937" s="6"/>
      <c r="N8937" s="6"/>
      <c r="O8937" s="6"/>
      <c r="P8937" s="6"/>
      <c r="Q8937" s="6"/>
      <c r="R8937" s="6"/>
      <c r="S8937" s="6"/>
      <c r="T8937" s="6"/>
      <c r="U8937" s="6"/>
      <c r="V8937" s="6"/>
      <c r="W8937" s="6"/>
    </row>
    <row r="8938" spans="1:23" ht="31.5" x14ac:dyDescent="0.25">
      <c r="A8938" s="64" t="s">
        <v>590</v>
      </c>
      <c r="J8938" s="6">
        <v>18</v>
      </c>
      <c r="K8938" s="6"/>
      <c r="L8938" s="6"/>
      <c r="M8938" s="6"/>
      <c r="N8938" s="6"/>
      <c r="O8938" s="6"/>
      <c r="P8938" s="6"/>
      <c r="Q8938" s="6"/>
      <c r="R8938" s="6"/>
      <c r="S8938" s="6"/>
      <c r="T8938" s="6"/>
      <c r="U8938" s="6"/>
      <c r="V8938" s="6"/>
      <c r="W8938" s="6"/>
    </row>
    <row r="8939" spans="1:23" x14ac:dyDescent="0.25">
      <c r="A8939" s="79"/>
      <c r="J8939" s="6">
        <v>19</v>
      </c>
      <c r="K8939" s="6"/>
      <c r="L8939" s="6"/>
      <c r="M8939" s="6"/>
      <c r="N8939" s="6"/>
      <c r="O8939" s="6"/>
      <c r="P8939" s="6"/>
      <c r="Q8939" s="6"/>
      <c r="R8939" s="6"/>
      <c r="S8939" s="6"/>
      <c r="T8939" s="6"/>
      <c r="U8939" s="6"/>
      <c r="V8939" s="6"/>
      <c r="W8939" s="6"/>
    </row>
    <row r="8940" spans="1:23" ht="25.5" x14ac:dyDescent="0.25">
      <c r="A8940" s="81" t="s">
        <v>595</v>
      </c>
      <c r="J8940" s="6">
        <v>20</v>
      </c>
      <c r="K8940" s="6"/>
      <c r="L8940" s="6"/>
      <c r="M8940" s="6"/>
      <c r="N8940" s="6"/>
      <c r="O8940" s="6"/>
      <c r="P8940" s="6"/>
      <c r="Q8940" s="6"/>
      <c r="R8940" s="6"/>
      <c r="S8940" s="6"/>
      <c r="T8940" s="6"/>
      <c r="U8940" s="6"/>
      <c r="V8940" s="6"/>
      <c r="W8940" s="6"/>
    </row>
    <row r="8941" spans="1:23" x14ac:dyDescent="0.25">
      <c r="A8941" s="81"/>
      <c r="J8941" s="6">
        <v>21</v>
      </c>
      <c r="K8941" s="6"/>
      <c r="L8941" s="6"/>
      <c r="M8941" s="6"/>
      <c r="N8941" s="6"/>
      <c r="O8941" s="6"/>
      <c r="P8941" s="6"/>
      <c r="Q8941" s="6"/>
      <c r="R8941" s="6"/>
      <c r="S8941" s="6"/>
      <c r="T8941" s="6"/>
      <c r="U8941" s="6"/>
      <c r="V8941" s="6"/>
      <c r="W8941" s="6"/>
    </row>
    <row r="8942" spans="1:23" ht="89.25" x14ac:dyDescent="0.25">
      <c r="A8942" s="81" t="s">
        <v>923</v>
      </c>
      <c r="J8942" s="6">
        <v>22</v>
      </c>
      <c r="K8942" s="6"/>
      <c r="L8942" s="6"/>
      <c r="M8942" s="6"/>
      <c r="N8942" s="6"/>
      <c r="O8942" s="6"/>
      <c r="P8942" s="6"/>
      <c r="Q8942" s="6"/>
      <c r="R8942" s="6"/>
      <c r="S8942" s="6"/>
      <c r="T8942" s="6"/>
      <c r="U8942" s="6"/>
      <c r="V8942" s="6"/>
      <c r="W8942" s="6"/>
    </row>
    <row r="8943" spans="1:23" x14ac:dyDescent="0.25">
      <c r="A8943" s="65"/>
      <c r="J8943" s="6">
        <v>23</v>
      </c>
      <c r="K8943" s="6"/>
      <c r="L8943" s="6"/>
      <c r="M8943" s="6"/>
      <c r="N8943" s="6"/>
      <c r="O8943" s="6"/>
      <c r="P8943" s="6"/>
      <c r="Q8943" s="6"/>
      <c r="R8943" s="6"/>
      <c r="S8943" s="6"/>
      <c r="T8943" s="6"/>
      <c r="U8943" s="6"/>
      <c r="V8943" s="6"/>
      <c r="W8943" s="6"/>
    </row>
    <row r="8944" spans="1:23" x14ac:dyDescent="0.25">
      <c r="A8944" s="65"/>
      <c r="J8944" s="6">
        <v>24</v>
      </c>
      <c r="K8944" s="6"/>
      <c r="L8944" s="6"/>
      <c r="M8944" s="6"/>
      <c r="N8944" s="6"/>
      <c r="O8944" s="6"/>
      <c r="P8944" s="6"/>
      <c r="Q8944" s="6"/>
      <c r="R8944" s="6"/>
      <c r="S8944" s="6"/>
      <c r="T8944" s="6"/>
      <c r="U8944" s="6"/>
      <c r="V8944" s="6"/>
      <c r="W8944" s="6"/>
    </row>
    <row r="8945" spans="1:56" ht="140.25" x14ac:dyDescent="0.25">
      <c r="A8945" s="96" t="s">
        <v>624</v>
      </c>
      <c r="B8945" s="97" t="s">
        <v>625</v>
      </c>
      <c r="J8945" s="6">
        <v>25</v>
      </c>
      <c r="K8945" s="6"/>
      <c r="L8945" s="6"/>
      <c r="M8945" s="6"/>
      <c r="N8945" s="6"/>
      <c r="O8945" s="6"/>
      <c r="P8945" s="6"/>
      <c r="Q8945" s="6"/>
      <c r="R8945" s="6"/>
      <c r="S8945" s="6"/>
      <c r="T8945" s="6"/>
      <c r="U8945" s="6"/>
      <c r="V8945" s="6"/>
      <c r="W8945" s="6"/>
    </row>
    <row r="8946" spans="1:56" ht="15.75" thickBot="1" x14ac:dyDescent="0.3">
      <c r="A8946" s="65"/>
      <c r="J8946" s="6">
        <v>26</v>
      </c>
      <c r="K8946" s="6"/>
      <c r="L8946" s="6"/>
      <c r="M8946" s="6"/>
      <c r="N8946" s="6"/>
      <c r="O8946" s="6"/>
      <c r="P8946" s="6"/>
      <c r="Q8946" s="6"/>
      <c r="R8946" s="6"/>
      <c r="S8946" s="6"/>
      <c r="T8946" s="6"/>
      <c r="U8946" s="6"/>
      <c r="V8946" s="6"/>
      <c r="W8946" s="6"/>
    </row>
    <row r="8947" spans="1:56" ht="15.75" thickBot="1" x14ac:dyDescent="0.3">
      <c r="A8947" s="88" t="s">
        <v>626</v>
      </c>
      <c r="B8947" s="89">
        <v>0.05</v>
      </c>
      <c r="J8947" s="6">
        <v>27</v>
      </c>
      <c r="K8947" s="6"/>
      <c r="L8947" s="6"/>
      <c r="M8947" s="6"/>
      <c r="N8947" s="6"/>
      <c r="O8947" s="6"/>
      <c r="P8947" s="6"/>
      <c r="Q8947" s="6"/>
      <c r="R8947" s="6"/>
      <c r="S8947" s="6"/>
      <c r="T8947" s="6"/>
      <c r="U8947" s="6"/>
      <c r="V8947" s="6"/>
      <c r="W8947" s="6"/>
    </row>
    <row r="8948" spans="1:56" ht="39" thickBot="1" x14ac:dyDescent="0.3">
      <c r="A8948" s="110" t="s">
        <v>627</v>
      </c>
      <c r="B8948" s="74">
        <v>18</v>
      </c>
      <c r="J8948" s="6">
        <v>28</v>
      </c>
      <c r="K8948" s="6"/>
      <c r="L8948" s="6"/>
      <c r="M8948" s="6"/>
      <c r="N8948" s="6"/>
      <c r="O8948" s="6"/>
      <c r="P8948" s="6"/>
      <c r="Q8948" s="6"/>
      <c r="R8948" s="6"/>
      <c r="S8948" s="6"/>
      <c r="T8948" s="6"/>
      <c r="U8948" s="6"/>
      <c r="V8948" s="6"/>
      <c r="W8948" s="6"/>
    </row>
    <row r="8949" spans="1:56" ht="39" thickBot="1" x14ac:dyDescent="0.3">
      <c r="A8949" s="110" t="s">
        <v>628</v>
      </c>
      <c r="B8949" s="74">
        <v>0.35490100000000002</v>
      </c>
      <c r="J8949" s="6">
        <v>29</v>
      </c>
      <c r="K8949" s="6"/>
      <c r="L8949" s="6"/>
      <c r="M8949" s="6"/>
      <c r="N8949" s="6"/>
      <c r="O8949" s="6"/>
      <c r="P8949" s="6"/>
      <c r="Q8949" s="6"/>
      <c r="R8949" s="6"/>
      <c r="S8949" s="6"/>
      <c r="T8949" s="6"/>
      <c r="U8949" s="6"/>
      <c r="V8949" s="6"/>
      <c r="W8949" s="6"/>
    </row>
    <row r="8950" spans="1:56" ht="64.5" thickBot="1" x14ac:dyDescent="0.3">
      <c r="A8950" s="110" t="s">
        <v>629</v>
      </c>
      <c r="B8950" s="74">
        <v>3.9969700000000001</v>
      </c>
      <c r="J8950" s="6">
        <v>30</v>
      </c>
      <c r="K8950" s="6"/>
      <c r="L8950" s="6"/>
      <c r="M8950" s="6"/>
      <c r="N8950" s="6"/>
      <c r="O8950" s="6"/>
      <c r="P8950" s="6"/>
      <c r="Q8950" s="6"/>
      <c r="R8950" s="6"/>
      <c r="S8950" s="6"/>
      <c r="T8950" s="6"/>
      <c r="U8950" s="6"/>
      <c r="V8950" s="6"/>
      <c r="W8950" s="6"/>
    </row>
    <row r="8951" spans="1:56" ht="38.25" x14ac:dyDescent="0.25">
      <c r="A8951" s="109" t="s">
        <v>630</v>
      </c>
      <c r="B8951" s="78">
        <v>0.84189999999999998</v>
      </c>
      <c r="J8951" s="6">
        <v>31</v>
      </c>
      <c r="K8951" s="6"/>
      <c r="L8951" s="6"/>
      <c r="M8951" s="6"/>
      <c r="N8951" s="6"/>
      <c r="O8951" s="6"/>
      <c r="P8951" s="6"/>
      <c r="Q8951" s="6"/>
      <c r="R8951" s="6"/>
      <c r="S8951" s="6"/>
      <c r="T8951" s="6"/>
      <c r="U8951" s="6"/>
      <c r="V8951" s="6"/>
      <c r="W8951" s="6"/>
    </row>
    <row r="8952" spans="1:56" ht="15.75" thickBot="1" x14ac:dyDescent="0.3">
      <c r="A8952" s="65"/>
      <c r="J8952" s="6">
        <v>32</v>
      </c>
      <c r="K8952" s="6"/>
      <c r="L8952" s="6"/>
      <c r="M8952" s="6"/>
      <c r="N8952" s="6"/>
      <c r="O8952" s="6"/>
      <c r="P8952" s="6"/>
      <c r="Q8952" s="6"/>
      <c r="R8952" s="6"/>
      <c r="S8952" s="6"/>
      <c r="T8952" s="6"/>
      <c r="U8952" s="6"/>
      <c r="V8952" s="6"/>
      <c r="W8952" s="6"/>
    </row>
    <row r="8953" spans="1:56" x14ac:dyDescent="0.25">
      <c r="A8953" s="254" t="s">
        <v>637</v>
      </c>
      <c r="B8953" s="255"/>
      <c r="C8953" s="255"/>
      <c r="D8953" s="255"/>
      <c r="E8953" s="255"/>
      <c r="J8953" s="6">
        <v>33</v>
      </c>
      <c r="K8953" s="6"/>
      <c r="L8953" s="6"/>
      <c r="M8953" s="6"/>
      <c r="N8953" s="6"/>
      <c r="O8953" s="6"/>
      <c r="P8953" s="6"/>
      <c r="Q8953" s="6"/>
      <c r="R8953" s="6"/>
      <c r="S8953" s="6"/>
      <c r="T8953" s="6"/>
      <c r="U8953" s="6"/>
      <c r="V8953" s="6"/>
      <c r="W8953" s="6"/>
    </row>
    <row r="8954" spans="1:56" ht="15.75" thickBot="1" x14ac:dyDescent="0.3">
      <c r="A8954" s="256" t="s">
        <v>638</v>
      </c>
      <c r="B8954" s="257"/>
      <c r="C8954" s="257"/>
      <c r="D8954" s="257"/>
      <c r="E8954" s="257"/>
      <c r="J8954" s="6">
        <v>34</v>
      </c>
      <c r="K8954" s="6"/>
      <c r="L8954" s="6"/>
      <c r="M8954" s="6"/>
      <c r="N8954" s="6"/>
      <c r="O8954" s="6"/>
      <c r="P8954" s="6"/>
      <c r="Q8954" s="6"/>
      <c r="R8954" s="6"/>
      <c r="S8954" s="6"/>
      <c r="T8954" s="6"/>
      <c r="U8954" s="6"/>
      <c r="V8954" s="6"/>
      <c r="W8954" s="6"/>
      <c r="X8954" s="160"/>
      <c r="Y8954" s="160"/>
      <c r="Z8954" s="160"/>
      <c r="AA8954" s="160"/>
      <c r="AB8954" s="160"/>
      <c r="AC8954" s="160"/>
      <c r="AD8954" s="160"/>
      <c r="AE8954" s="160"/>
      <c r="AF8954" s="160"/>
      <c r="AG8954" s="160"/>
      <c r="AH8954" s="160"/>
      <c r="AI8954" s="160"/>
      <c r="AJ8954" s="160"/>
      <c r="AK8954" s="160"/>
      <c r="AL8954" s="160"/>
      <c r="AM8954" s="160"/>
      <c r="AN8954" s="160"/>
      <c r="AO8954" s="160"/>
      <c r="AP8954" s="160"/>
      <c r="AQ8954" s="160"/>
      <c r="AR8954" s="160"/>
      <c r="AS8954" s="160"/>
      <c r="AT8954" s="160"/>
      <c r="AU8954" s="160"/>
      <c r="AV8954" s="160"/>
      <c r="AW8954" s="160"/>
      <c r="AX8954" s="160"/>
      <c r="AY8954" s="160"/>
      <c r="AZ8954" s="160"/>
      <c r="BA8954" s="160"/>
      <c r="BB8954" s="160"/>
      <c r="BC8954" s="160"/>
      <c r="BD8954" s="160"/>
    </row>
    <row r="8955" spans="1:56" ht="16.5" thickBot="1" x14ac:dyDescent="0.3">
      <c r="A8955" s="260" t="s">
        <v>634</v>
      </c>
      <c r="B8955" s="261"/>
      <c r="C8955" s="83" t="s">
        <v>635</v>
      </c>
      <c r="D8955" s="83" t="s">
        <v>566</v>
      </c>
      <c r="E8955" s="85" t="s">
        <v>593</v>
      </c>
      <c r="J8955" s="6"/>
      <c r="K8955" s="121" t="s">
        <v>1123</v>
      </c>
      <c r="L8955" s="121" t="s">
        <v>1124</v>
      </c>
      <c r="M8955" s="121" t="str">
        <f>A8942</f>
        <v>Prueba del rango estudentizado de Tukey (HSD) para PFPCM1</v>
      </c>
      <c r="N8955" s="136"/>
      <c r="O8955" s="1"/>
      <c r="S8955" s="122" t="str">
        <f>K8955</f>
        <v>Factor</v>
      </c>
      <c r="T8955" s="122" t="str">
        <f>L8955</f>
        <v>Nivel</v>
      </c>
      <c r="U8955" s="114"/>
      <c r="V8955" s="123" t="str">
        <f>M8955</f>
        <v>Prueba del rango estudentizado de Tukey (HSD) para PFPCM1</v>
      </c>
      <c r="W8955" s="6"/>
      <c r="X8955" s="161"/>
      <c r="Y8955" s="161"/>
      <c r="Z8955" s="161"/>
      <c r="AA8955" s="160"/>
      <c r="AB8955" s="161"/>
      <c r="AC8955" s="161"/>
      <c r="AD8955" s="161"/>
      <c r="AE8955" s="161"/>
      <c r="AF8955" s="161"/>
      <c r="AG8955" s="161"/>
      <c r="AH8955" s="161"/>
      <c r="AI8955" s="161"/>
      <c r="AJ8955" s="161"/>
      <c r="AK8955" s="161"/>
      <c r="AL8955" s="161"/>
      <c r="AM8955" s="161"/>
      <c r="AN8955" s="161"/>
      <c r="AO8955" s="161"/>
      <c r="AP8955" s="161"/>
      <c r="AQ8955" s="161"/>
      <c r="AR8955" s="161"/>
      <c r="AS8955" s="161"/>
      <c r="AT8955" s="161"/>
      <c r="AU8955" s="161"/>
      <c r="AV8955" s="161"/>
      <c r="AW8955" s="161"/>
      <c r="AX8955" s="161"/>
      <c r="AY8955" s="161"/>
      <c r="AZ8955" s="161"/>
      <c r="BA8955" s="161"/>
      <c r="BB8955" s="161"/>
      <c r="BC8955" s="161"/>
      <c r="BD8955" s="160"/>
    </row>
    <row r="8956" spans="1:56" ht="16.5" thickBot="1" x14ac:dyDescent="0.3">
      <c r="A8956" s="99"/>
      <c r="B8956" s="67" t="s">
        <v>592</v>
      </c>
      <c r="C8956" s="68">
        <v>1.43</v>
      </c>
      <c r="D8956" s="68">
        <v>8</v>
      </c>
      <c r="E8956" s="86" t="s">
        <v>7</v>
      </c>
      <c r="J8956" s="6"/>
      <c r="K8956" s="223" t="s">
        <v>1128</v>
      </c>
      <c r="L8956" s="124" t="str">
        <f>E8956</f>
        <v>Palomo</v>
      </c>
      <c r="M8956" s="125">
        <f>C8956</f>
        <v>1.43</v>
      </c>
      <c r="N8956" s="125">
        <f>A8956</f>
        <v>0</v>
      </c>
      <c r="O8956" s="125" t="str">
        <f>B8956</f>
        <v>A</v>
      </c>
      <c r="S8956" s="225" t="str">
        <f>K8956</f>
        <v>Genotipo (B)</v>
      </c>
      <c r="T8956" s="133" t="str">
        <f>L8956</f>
        <v>Palomo</v>
      </c>
      <c r="U8956" s="134">
        <f t="shared" ref="U8956:U8959" si="381">M8956</f>
        <v>1.43</v>
      </c>
      <c r="V8956" s="133">
        <f t="shared" ref="V8956:V8959" si="382">N8956</f>
        <v>0</v>
      </c>
      <c r="W8956" s="133" t="str">
        <f t="shared" ref="W8956:W8959" si="383">O8956</f>
        <v>A</v>
      </c>
      <c r="X8956" s="160"/>
      <c r="Y8956" s="160"/>
      <c r="Z8956" s="160"/>
      <c r="AA8956" s="160"/>
      <c r="AB8956" s="160"/>
      <c r="AC8956" s="160"/>
      <c r="AD8956" s="160"/>
      <c r="AE8956" s="160"/>
      <c r="AF8956" s="160"/>
      <c r="AG8956" s="160"/>
      <c r="AH8956" s="160"/>
      <c r="AI8956" s="160"/>
      <c r="AJ8956" s="160"/>
      <c r="AK8956" s="160"/>
      <c r="AL8956" s="160"/>
      <c r="AM8956" s="160"/>
      <c r="AN8956" s="160"/>
      <c r="AO8956" s="160"/>
      <c r="AP8956" s="160"/>
      <c r="AQ8956" s="160"/>
      <c r="AR8956" s="160"/>
      <c r="AS8956" s="160"/>
      <c r="AT8956" s="160"/>
      <c r="AU8956" s="160"/>
      <c r="AV8956" s="160"/>
      <c r="AW8956" s="160"/>
      <c r="AX8956" s="160"/>
      <c r="AY8956" s="160"/>
      <c r="AZ8956" s="160"/>
      <c r="BA8956" s="160"/>
      <c r="BB8956" s="160"/>
      <c r="BC8956" s="160"/>
      <c r="BD8956" s="160"/>
    </row>
    <row r="8957" spans="1:56" ht="16.5" thickBot="1" x14ac:dyDescent="0.3">
      <c r="A8957" s="99"/>
      <c r="B8957" s="67" t="s">
        <v>592</v>
      </c>
      <c r="C8957" s="68"/>
      <c r="D8957" s="68"/>
      <c r="E8957" s="86"/>
      <c r="J8957" s="6"/>
      <c r="K8957" s="224"/>
      <c r="L8957" s="124" t="str">
        <f>E8958</f>
        <v>Toro</v>
      </c>
      <c r="M8957" s="125">
        <f>C8958</f>
        <v>1.0463</v>
      </c>
      <c r="N8957" s="125" t="str">
        <f>A8958</f>
        <v>B</v>
      </c>
      <c r="O8957" s="125" t="str">
        <f>B8958</f>
        <v>A</v>
      </c>
      <c r="S8957" s="226"/>
      <c r="T8957" s="133" t="str">
        <f t="shared" ref="T8957:T8959" si="384">L8957</f>
        <v>Toro</v>
      </c>
      <c r="U8957" s="134">
        <f t="shared" si="381"/>
        <v>1.0463</v>
      </c>
      <c r="V8957" s="133" t="str">
        <f t="shared" si="382"/>
        <v>B</v>
      </c>
      <c r="W8957" s="133" t="str">
        <f t="shared" si="383"/>
        <v>A</v>
      </c>
      <c r="X8957" s="160"/>
      <c r="Y8957" s="160"/>
      <c r="Z8957" s="160"/>
      <c r="AA8957" s="160"/>
      <c r="AB8957" s="160"/>
      <c r="AC8957" s="160"/>
      <c r="AD8957" s="160"/>
      <c r="AE8957" s="160"/>
      <c r="AF8957" s="160"/>
      <c r="AG8957" s="160"/>
      <c r="AH8957" s="160"/>
      <c r="AI8957" s="160"/>
      <c r="AJ8957" s="160"/>
      <c r="AK8957" s="160"/>
      <c r="AL8957" s="160"/>
      <c r="AM8957" s="160"/>
      <c r="AN8957" s="160"/>
      <c r="AO8957" s="160"/>
      <c r="AP8957" s="160"/>
      <c r="AQ8957" s="160"/>
      <c r="AR8957" s="160"/>
      <c r="AS8957" s="160"/>
      <c r="AT8957" s="160"/>
      <c r="AU8957" s="160"/>
      <c r="AV8957" s="160"/>
      <c r="AW8957" s="160"/>
      <c r="AX8957" s="160"/>
      <c r="AY8957" s="160"/>
      <c r="AZ8957" s="160"/>
      <c r="BA8957" s="160"/>
      <c r="BB8957" s="160"/>
      <c r="BC8957" s="160"/>
      <c r="BD8957" s="160"/>
    </row>
    <row r="8958" spans="1:56" ht="16.5" thickBot="1" x14ac:dyDescent="0.3">
      <c r="A8958" s="99" t="s">
        <v>593</v>
      </c>
      <c r="B8958" s="67" t="s">
        <v>592</v>
      </c>
      <c r="C8958" s="68">
        <v>1.0463</v>
      </c>
      <c r="D8958" s="68">
        <v>8</v>
      </c>
      <c r="E8958" s="86" t="s">
        <v>8</v>
      </c>
      <c r="J8958" s="6"/>
      <c r="K8958" s="224"/>
      <c r="L8958" s="4" t="str">
        <f>E8960</f>
        <v>Pony</v>
      </c>
      <c r="M8958" s="4">
        <f>C8960</f>
        <v>0.66379999999999995</v>
      </c>
      <c r="N8958" s="4" t="str">
        <f>A8960</f>
        <v>B</v>
      </c>
      <c r="O8958" s="4" t="str">
        <f>B8960</f>
        <v>A</v>
      </c>
      <c r="P8958" s="6"/>
      <c r="Q8958" s="6"/>
      <c r="R8958" s="6"/>
      <c r="S8958" s="226"/>
      <c r="T8958" s="133" t="str">
        <f>L8958</f>
        <v>Pony</v>
      </c>
      <c r="U8958" s="134">
        <f>M8958</f>
        <v>0.66379999999999995</v>
      </c>
      <c r="V8958" s="133" t="str">
        <f>N8958</f>
        <v>B</v>
      </c>
      <c r="W8958" s="133" t="str">
        <f>O8958</f>
        <v>A</v>
      </c>
      <c r="X8958" s="160"/>
      <c r="Y8958" s="160"/>
      <c r="Z8958" s="160"/>
      <c r="AA8958" s="160"/>
      <c r="AB8958" s="160"/>
      <c r="AC8958" s="160"/>
      <c r="AD8958" s="160"/>
      <c r="AE8958" s="160"/>
      <c r="AF8958" s="160"/>
      <c r="AG8958" s="160"/>
      <c r="AH8958" s="160"/>
      <c r="AI8958" s="160"/>
      <c r="AJ8958" s="160"/>
      <c r="AK8958" s="160"/>
      <c r="AL8958" s="160"/>
      <c r="AM8958" s="160"/>
      <c r="AN8958" s="160"/>
      <c r="AO8958" s="160"/>
      <c r="AP8958" s="160"/>
      <c r="AQ8958" s="160"/>
      <c r="AR8958" s="160"/>
      <c r="AS8958" s="160"/>
      <c r="AT8958" s="160"/>
      <c r="AU8958" s="160"/>
      <c r="AV8958" s="160"/>
      <c r="AW8958" s="160"/>
      <c r="AX8958" s="160"/>
      <c r="AY8958" s="160"/>
      <c r="AZ8958" s="160"/>
      <c r="BA8958" s="160"/>
      <c r="BB8958" s="160"/>
      <c r="BC8958" s="160"/>
      <c r="BD8958" s="160"/>
    </row>
    <row r="8959" spans="1:56" ht="16.5" thickBot="1" x14ac:dyDescent="0.3">
      <c r="A8959" s="99" t="s">
        <v>593</v>
      </c>
      <c r="B8959" s="67" t="s">
        <v>592</v>
      </c>
      <c r="C8959" s="68"/>
      <c r="D8959" s="68"/>
      <c r="E8959" s="86"/>
      <c r="J8959" s="6"/>
      <c r="K8959" s="224"/>
      <c r="L8959" s="4" t="str">
        <f>E8962</f>
        <v>Perseo</v>
      </c>
      <c r="M8959" s="4">
        <f>C8962</f>
        <v>0.39</v>
      </c>
      <c r="N8959" s="4" t="str">
        <f>A8962</f>
        <v>B</v>
      </c>
      <c r="O8959" s="4">
        <f>B8962</f>
        <v>0</v>
      </c>
      <c r="P8959" s="6"/>
      <c r="Q8959" s="6"/>
      <c r="R8959" s="6"/>
      <c r="S8959" s="227"/>
      <c r="T8959" s="129" t="str">
        <f t="shared" si="384"/>
        <v>Perseo</v>
      </c>
      <c r="U8959" s="135">
        <f t="shared" si="381"/>
        <v>0.39</v>
      </c>
      <c r="V8959" s="129" t="str">
        <f t="shared" si="382"/>
        <v>B</v>
      </c>
      <c r="W8959" s="129">
        <f t="shared" si="383"/>
        <v>0</v>
      </c>
      <c r="X8959" s="160"/>
      <c r="Y8959" s="160"/>
      <c r="Z8959" s="160"/>
      <c r="AA8959" s="160"/>
      <c r="AB8959" s="160"/>
      <c r="AC8959" s="160"/>
      <c r="AD8959" s="160"/>
      <c r="AE8959" s="160"/>
      <c r="AF8959" s="160"/>
      <c r="AG8959" s="160"/>
      <c r="AH8959" s="160"/>
      <c r="AI8959" s="160"/>
      <c r="AJ8959" s="160"/>
      <c r="AK8959" s="160"/>
      <c r="AL8959" s="160"/>
      <c r="AM8959" s="160"/>
      <c r="AN8959" s="160"/>
      <c r="AO8959" s="160"/>
      <c r="AP8959" s="160"/>
      <c r="AQ8959" s="160"/>
      <c r="AR8959" s="160"/>
      <c r="AS8959" s="160"/>
      <c r="AT8959" s="160"/>
      <c r="AU8959" s="160"/>
      <c r="AV8959" s="160"/>
      <c r="AW8959" s="160"/>
      <c r="AX8959" s="160"/>
      <c r="AY8959" s="160"/>
      <c r="AZ8959" s="160"/>
      <c r="BA8959" s="160"/>
      <c r="BB8959" s="160"/>
      <c r="BC8959" s="160"/>
      <c r="BD8959" s="160"/>
    </row>
    <row r="8960" spans="1:56" ht="15.75" thickBot="1" x14ac:dyDescent="0.3">
      <c r="A8960" s="99" t="s">
        <v>593</v>
      </c>
      <c r="B8960" s="67" t="s">
        <v>592</v>
      </c>
      <c r="C8960" s="68">
        <v>0.66379999999999995</v>
      </c>
      <c r="D8960" s="68">
        <v>8</v>
      </c>
      <c r="E8960" s="86" t="s">
        <v>11</v>
      </c>
      <c r="J8960" s="6">
        <v>1</v>
      </c>
      <c r="K8960" s="6"/>
      <c r="L8960" s="6"/>
      <c r="M8960" s="6"/>
      <c r="N8960" s="6"/>
      <c r="O8960" s="6"/>
      <c r="P8960" s="6"/>
      <c r="Q8960" s="6"/>
      <c r="R8960" s="6"/>
      <c r="S8960" s="6"/>
      <c r="T8960" s="6"/>
      <c r="U8960" s="6"/>
      <c r="V8960" s="6"/>
      <c r="W8960" s="6"/>
      <c r="X8960" s="160"/>
      <c r="Y8960" s="160"/>
      <c r="Z8960" s="160"/>
      <c r="AA8960" s="160"/>
      <c r="AB8960" s="160"/>
      <c r="AC8960" s="160"/>
      <c r="AD8960" s="160"/>
      <c r="AE8960" s="160"/>
      <c r="AF8960" s="160"/>
      <c r="AG8960" s="160"/>
      <c r="AH8960" s="160"/>
      <c r="AI8960" s="160"/>
      <c r="AJ8960" s="160"/>
      <c r="AK8960" s="160"/>
      <c r="AL8960" s="160"/>
      <c r="AM8960" s="160"/>
      <c r="AN8960" s="160"/>
      <c r="AO8960" s="160"/>
      <c r="AP8960" s="160"/>
      <c r="AQ8960" s="160"/>
      <c r="AR8960" s="160"/>
      <c r="AS8960" s="160"/>
      <c r="AT8960" s="160"/>
      <c r="AU8960" s="160"/>
      <c r="AV8960" s="160"/>
      <c r="AW8960" s="160"/>
      <c r="AX8960" s="160"/>
      <c r="AY8960" s="160"/>
      <c r="AZ8960" s="160"/>
      <c r="BA8960" s="160"/>
      <c r="BB8960" s="160"/>
      <c r="BC8960" s="160"/>
      <c r="BD8960" s="160"/>
    </row>
    <row r="8961" spans="1:56" ht="15.75" thickBot="1" x14ac:dyDescent="0.3">
      <c r="A8961" s="99" t="s">
        <v>593</v>
      </c>
      <c r="B8961" s="67"/>
      <c r="C8961" s="68"/>
      <c r="D8961" s="68"/>
      <c r="E8961" s="86"/>
      <c r="J8961" s="6">
        <v>2</v>
      </c>
      <c r="K8961" s="6"/>
      <c r="L8961" s="6"/>
      <c r="M8961" s="6"/>
      <c r="N8961" s="6"/>
      <c r="O8961" s="6"/>
      <c r="P8961" s="6"/>
      <c r="Q8961" s="6"/>
      <c r="R8961" s="6"/>
      <c r="S8961" s="6"/>
      <c r="T8961" s="6"/>
      <c r="U8961" s="6"/>
      <c r="V8961" s="6"/>
      <c r="W8961" s="6"/>
      <c r="X8961" s="160"/>
      <c r="Y8961" s="160"/>
      <c r="Z8961" s="160"/>
      <c r="AA8961" s="160"/>
      <c r="AB8961" s="160"/>
      <c r="AC8961" s="160"/>
      <c r="AD8961" s="160"/>
      <c r="AE8961" s="160"/>
      <c r="AF8961" s="160"/>
      <c r="AG8961" s="160"/>
      <c r="AH8961" s="160"/>
      <c r="AI8961" s="160"/>
      <c r="AJ8961" s="160"/>
      <c r="AK8961" s="160"/>
      <c r="AL8961" s="160"/>
      <c r="AM8961" s="160"/>
      <c r="AN8961" s="160"/>
      <c r="AO8961" s="160"/>
      <c r="AP8961" s="160"/>
      <c r="AQ8961" s="160"/>
      <c r="AR8961" s="160"/>
      <c r="AS8961" s="160"/>
      <c r="AT8961" s="160"/>
      <c r="AU8961" s="160"/>
      <c r="AV8961" s="160"/>
      <c r="AW8961" s="160"/>
      <c r="AX8961" s="160"/>
      <c r="AY8961" s="160"/>
      <c r="AZ8961" s="160"/>
      <c r="BA8961" s="160"/>
      <c r="BB8961" s="160"/>
      <c r="BC8961" s="160"/>
      <c r="BD8961" s="160"/>
    </row>
    <row r="8962" spans="1:56" x14ac:dyDescent="0.25">
      <c r="A8962" s="100" t="s">
        <v>593</v>
      </c>
      <c r="B8962" s="76"/>
      <c r="C8962" s="77">
        <v>0.39</v>
      </c>
      <c r="D8962" s="77">
        <v>8</v>
      </c>
      <c r="E8962" s="87" t="s">
        <v>46</v>
      </c>
      <c r="J8962" s="6">
        <v>3</v>
      </c>
      <c r="K8962" s="6"/>
      <c r="L8962" s="6"/>
      <c r="M8962" s="6"/>
      <c r="N8962" s="6"/>
      <c r="O8962" s="6"/>
      <c r="P8962" s="6"/>
      <c r="Q8962" s="6"/>
      <c r="R8962" s="6"/>
      <c r="S8962" s="6"/>
      <c r="T8962" s="6"/>
      <c r="U8962" s="6"/>
      <c r="V8962" s="6"/>
      <c r="W8962" s="6"/>
      <c r="X8962" s="160"/>
      <c r="Y8962" s="160"/>
      <c r="Z8962" s="160"/>
      <c r="AA8962" s="160"/>
      <c r="AB8962" s="160"/>
      <c r="AC8962" s="160"/>
      <c r="AD8962" s="160"/>
      <c r="AE8962" s="160"/>
      <c r="AF8962" s="160"/>
      <c r="AG8962" s="160"/>
      <c r="AH8962" s="160"/>
      <c r="AI8962" s="160"/>
      <c r="AJ8962" s="160"/>
      <c r="AK8962" s="160"/>
      <c r="AL8962" s="160"/>
      <c r="AM8962" s="160"/>
      <c r="AN8962" s="160"/>
      <c r="AO8962" s="160"/>
      <c r="AP8962" s="160"/>
      <c r="AQ8962" s="160"/>
      <c r="AR8962" s="160"/>
      <c r="AS8962" s="160"/>
      <c r="AT8962" s="160"/>
      <c r="AU8962" s="160"/>
      <c r="AV8962" s="160"/>
      <c r="AW8962" s="160"/>
      <c r="AX8962" s="160"/>
      <c r="AY8962" s="160"/>
      <c r="AZ8962" s="160"/>
      <c r="BA8962" s="160"/>
      <c r="BB8962" s="160"/>
      <c r="BC8962" s="160"/>
      <c r="BD8962" s="160"/>
    </row>
    <row r="8963" spans="1:56" x14ac:dyDescent="0.25">
      <c r="A8963" s="79"/>
      <c r="J8963" s="6">
        <v>4</v>
      </c>
      <c r="K8963" s="6"/>
      <c r="L8963" s="6"/>
      <c r="M8963" s="6"/>
      <c r="N8963" s="6"/>
      <c r="O8963" s="6"/>
      <c r="P8963" s="6"/>
      <c r="Q8963" s="6"/>
      <c r="R8963" s="6"/>
      <c r="S8963" s="6"/>
      <c r="T8963" s="6"/>
      <c r="U8963" s="6"/>
      <c r="V8963" s="6"/>
      <c r="W8963" s="6"/>
      <c r="X8963" s="160"/>
      <c r="Y8963" s="160"/>
      <c r="Z8963" s="160"/>
      <c r="AA8963" s="160"/>
      <c r="AB8963" s="160"/>
      <c r="AC8963" s="160"/>
      <c r="AD8963" s="160"/>
      <c r="AE8963" s="160"/>
      <c r="AF8963" s="160"/>
      <c r="AG8963" s="160"/>
      <c r="AH8963" s="160"/>
      <c r="AI8963" s="160"/>
      <c r="AJ8963" s="160"/>
      <c r="AK8963" s="160"/>
      <c r="AL8963" s="160"/>
      <c r="AM8963" s="160"/>
      <c r="AN8963" s="160"/>
      <c r="AO8963" s="160"/>
      <c r="AP8963" s="160"/>
      <c r="AQ8963" s="160"/>
      <c r="AR8963" s="160"/>
      <c r="AS8963" s="160"/>
      <c r="AT8963" s="160"/>
      <c r="AU8963" s="160"/>
      <c r="AV8963" s="160"/>
      <c r="AW8963" s="160"/>
      <c r="AX8963" s="160"/>
      <c r="AY8963" s="160"/>
      <c r="AZ8963" s="160"/>
      <c r="BA8963" s="160"/>
      <c r="BB8963" s="160"/>
      <c r="BC8963" s="160"/>
      <c r="BD8963" s="160"/>
    </row>
    <row r="8964" spans="1:56" x14ac:dyDescent="0.25">
      <c r="A8964" s="79"/>
      <c r="J8964" s="6">
        <v>5</v>
      </c>
      <c r="K8964" s="6"/>
      <c r="L8964" s="6"/>
      <c r="M8964" s="6"/>
      <c r="N8964" s="6"/>
      <c r="O8964" s="6"/>
      <c r="P8964" s="6"/>
      <c r="Q8964" s="6"/>
      <c r="R8964" s="6"/>
      <c r="S8964" s="6"/>
      <c r="T8964" s="6"/>
      <c r="U8964" s="6"/>
      <c r="V8964" s="6"/>
      <c r="W8964" s="6"/>
      <c r="X8964" s="160"/>
      <c r="Y8964" s="160"/>
      <c r="Z8964" s="160"/>
      <c r="AA8964" s="160"/>
      <c r="AB8964" s="160"/>
      <c r="AC8964" s="160"/>
      <c r="AD8964" s="160"/>
      <c r="AE8964" s="160"/>
      <c r="AF8964" s="160"/>
      <c r="AG8964" s="160"/>
      <c r="AH8964" s="160"/>
      <c r="AI8964" s="160"/>
      <c r="AJ8964" s="160"/>
      <c r="AK8964" s="160"/>
      <c r="AL8964" s="160"/>
      <c r="AM8964" s="160"/>
      <c r="AN8964" s="160"/>
      <c r="AO8964" s="160"/>
      <c r="AP8964" s="160"/>
      <c r="AQ8964" s="160"/>
      <c r="AR8964" s="160"/>
      <c r="AS8964" s="160"/>
      <c r="AT8964" s="160"/>
      <c r="AU8964" s="160"/>
      <c r="AV8964" s="160"/>
      <c r="AW8964" s="160"/>
      <c r="AX8964" s="160"/>
      <c r="AY8964" s="160"/>
      <c r="AZ8964" s="160"/>
      <c r="BA8964" s="160"/>
      <c r="BB8964" s="160"/>
      <c r="BC8964" s="160"/>
      <c r="BD8964" s="160"/>
    </row>
    <row r="8965" spans="1:56" x14ac:dyDescent="0.25">
      <c r="J8965" s="6">
        <v>6</v>
      </c>
      <c r="K8965" s="6"/>
      <c r="L8965" s="6"/>
      <c r="M8965" s="6"/>
      <c r="N8965" s="6"/>
      <c r="O8965" s="6"/>
      <c r="P8965" s="6"/>
      <c r="Q8965" s="6"/>
      <c r="R8965" s="6"/>
      <c r="S8965" s="6"/>
      <c r="T8965" s="6"/>
      <c r="U8965" s="6"/>
      <c r="V8965" s="6"/>
      <c r="W8965" s="6"/>
      <c r="X8965" s="160"/>
      <c r="Y8965" s="160"/>
      <c r="Z8965" s="160"/>
      <c r="AA8965" s="160"/>
      <c r="AB8965" s="160"/>
      <c r="AC8965" s="160"/>
      <c r="AD8965" s="160"/>
      <c r="AE8965" s="160"/>
      <c r="AF8965" s="160"/>
      <c r="AG8965" s="160"/>
      <c r="AH8965" s="160"/>
      <c r="AI8965" s="160"/>
      <c r="AJ8965" s="160"/>
      <c r="AK8965" s="160"/>
      <c r="AL8965" s="160"/>
      <c r="AM8965" s="160"/>
      <c r="AN8965" s="160"/>
      <c r="AO8965" s="160"/>
      <c r="AP8965" s="160"/>
      <c r="AQ8965" s="160"/>
      <c r="AR8965" s="160"/>
      <c r="AS8965" s="160"/>
      <c r="AT8965" s="160"/>
      <c r="AU8965" s="160"/>
      <c r="AV8965" s="160"/>
      <c r="AW8965" s="160"/>
      <c r="AX8965" s="160"/>
      <c r="AY8965" s="160"/>
      <c r="AZ8965" s="160"/>
      <c r="BA8965" s="160"/>
      <c r="BB8965" s="160"/>
      <c r="BC8965" s="160"/>
      <c r="BD8965" s="160"/>
    </row>
    <row r="8966" spans="1:56" x14ac:dyDescent="0.25">
      <c r="A8966" s="80"/>
      <c r="J8966" s="6">
        <v>7</v>
      </c>
      <c r="K8966" s="6"/>
      <c r="L8966" s="6"/>
      <c r="M8966" s="6"/>
      <c r="N8966" s="6"/>
      <c r="O8966" s="6"/>
      <c r="P8966" s="6"/>
      <c r="Q8966" s="6"/>
      <c r="R8966" s="6"/>
      <c r="S8966" s="6"/>
      <c r="T8966" s="6"/>
      <c r="U8966" s="6"/>
      <c r="V8966" s="6"/>
      <c r="W8966" s="6"/>
      <c r="X8966" s="160"/>
      <c r="Y8966" s="160"/>
      <c r="Z8966" s="160"/>
      <c r="AA8966" s="160"/>
      <c r="AB8966" s="160"/>
      <c r="AC8966" s="160"/>
      <c r="AD8966" s="160"/>
      <c r="AE8966" s="160"/>
      <c r="AF8966" s="160"/>
      <c r="AG8966" s="160"/>
      <c r="AH8966" s="160"/>
      <c r="AI8966" s="160"/>
      <c r="AJ8966" s="160"/>
      <c r="AK8966" s="160"/>
      <c r="AL8966" s="160"/>
      <c r="AM8966" s="160"/>
      <c r="AN8966" s="160"/>
      <c r="AO8966" s="160"/>
      <c r="AP8966" s="160"/>
      <c r="AQ8966" s="160"/>
      <c r="AR8966" s="160"/>
      <c r="AS8966" s="160"/>
      <c r="AT8966" s="160"/>
      <c r="AU8966" s="160"/>
      <c r="AV8966" s="160"/>
      <c r="AW8966" s="160"/>
      <c r="AX8966" s="160"/>
      <c r="AY8966" s="160"/>
      <c r="AZ8966" s="160"/>
      <c r="BA8966" s="160"/>
      <c r="BB8966" s="160"/>
      <c r="BC8966" s="160"/>
      <c r="BD8966" s="160"/>
    </row>
    <row r="8967" spans="1:56" ht="31.5" x14ac:dyDescent="0.25">
      <c r="A8967" s="64" t="s">
        <v>590</v>
      </c>
      <c r="J8967" s="6">
        <v>8</v>
      </c>
      <c r="K8967" s="6"/>
      <c r="L8967" s="6"/>
      <c r="M8967" s="6"/>
      <c r="N8967" s="6"/>
      <c r="O8967" s="6"/>
      <c r="P8967" s="6"/>
      <c r="Q8967" s="6"/>
      <c r="R8967" s="6"/>
      <c r="S8967" s="6"/>
      <c r="T8967" s="6"/>
      <c r="U8967" s="6"/>
      <c r="V8967" s="6"/>
      <c r="W8967" s="6"/>
      <c r="X8967" s="160"/>
      <c r="Y8967" s="160"/>
      <c r="Z8967" s="160"/>
      <c r="AA8967" s="160"/>
      <c r="AB8967" s="160"/>
      <c r="AC8967" s="160"/>
      <c r="AD8967" s="160"/>
      <c r="AE8967" s="160"/>
      <c r="AF8967" s="160"/>
      <c r="AG8967" s="160"/>
      <c r="AH8967" s="160"/>
      <c r="AI8967" s="160"/>
      <c r="AJ8967" s="160"/>
      <c r="AK8967" s="160"/>
      <c r="AL8967" s="160"/>
      <c r="AM8967" s="160"/>
      <c r="AN8967" s="160"/>
      <c r="AO8967" s="160"/>
      <c r="AP8967" s="160"/>
      <c r="AQ8967" s="160"/>
      <c r="AR8967" s="160"/>
      <c r="AS8967" s="160"/>
      <c r="AT8967" s="160"/>
      <c r="AU8967" s="160"/>
      <c r="AV8967" s="160"/>
      <c r="AW8967" s="160"/>
      <c r="AX8967" s="160"/>
      <c r="AY8967" s="160"/>
      <c r="AZ8967" s="160"/>
      <c r="BA8967" s="160"/>
      <c r="BB8967" s="160"/>
      <c r="BC8967" s="160"/>
      <c r="BD8967" s="160"/>
    </row>
    <row r="8968" spans="1:56" x14ac:dyDescent="0.25">
      <c r="A8968" s="79"/>
      <c r="J8968" s="6">
        <v>9</v>
      </c>
      <c r="K8968" s="6"/>
      <c r="L8968" s="6"/>
      <c r="M8968" s="6"/>
      <c r="N8968" s="6"/>
      <c r="O8968" s="6"/>
      <c r="P8968" s="6"/>
      <c r="Q8968" s="6"/>
      <c r="R8968" s="6"/>
      <c r="S8968" s="6"/>
      <c r="T8968" s="6"/>
      <c r="U8968" s="6"/>
      <c r="V8968" s="6"/>
      <c r="W8968" s="6"/>
    </row>
    <row r="8969" spans="1:56" ht="25.5" x14ac:dyDescent="0.25">
      <c r="A8969" s="81" t="s">
        <v>595</v>
      </c>
      <c r="J8969" s="6">
        <v>10</v>
      </c>
      <c r="K8969" s="6"/>
      <c r="L8969" s="6"/>
      <c r="M8969" s="6"/>
      <c r="N8969" s="6"/>
      <c r="O8969" s="6"/>
      <c r="P8969" s="6"/>
      <c r="Q8969" s="6"/>
      <c r="R8969" s="6"/>
      <c r="S8969" s="6"/>
      <c r="T8969" s="6"/>
      <c r="U8969" s="6"/>
      <c r="V8969" s="6"/>
      <c r="W8969" s="6"/>
    </row>
    <row r="8970" spans="1:56" x14ac:dyDescent="0.25">
      <c r="A8970" s="81"/>
      <c r="J8970" s="6">
        <v>11</v>
      </c>
      <c r="K8970" s="6"/>
      <c r="L8970" s="6"/>
      <c r="M8970" s="6"/>
      <c r="N8970" s="6"/>
      <c r="O8970" s="6"/>
      <c r="P8970" s="6"/>
      <c r="Q8970" s="6"/>
      <c r="R8970" s="6"/>
      <c r="S8970" s="6"/>
      <c r="T8970" s="6"/>
      <c r="U8970" s="6"/>
      <c r="V8970" s="6"/>
      <c r="W8970" s="6"/>
    </row>
    <row r="8971" spans="1:56" x14ac:dyDescent="0.25">
      <c r="A8971" s="65"/>
      <c r="J8971" s="6">
        <v>12</v>
      </c>
      <c r="K8971" s="6"/>
      <c r="L8971" s="6"/>
      <c r="M8971" s="6"/>
      <c r="N8971" s="6"/>
      <c r="O8971" s="6"/>
      <c r="P8971" s="6"/>
      <c r="Q8971" s="6"/>
      <c r="R8971" s="6"/>
      <c r="S8971" s="6"/>
      <c r="T8971" s="6"/>
      <c r="U8971" s="6"/>
      <c r="V8971" s="6"/>
      <c r="W8971" s="6"/>
    </row>
    <row r="8972" spans="1:56" x14ac:dyDescent="0.25">
      <c r="A8972" s="65"/>
      <c r="J8972" s="6">
        <v>13</v>
      </c>
      <c r="K8972" s="6"/>
      <c r="L8972" s="6"/>
      <c r="M8972" s="6"/>
      <c r="N8972" s="6"/>
      <c r="O8972" s="6"/>
      <c r="P8972" s="6"/>
      <c r="Q8972" s="6"/>
      <c r="R8972" s="6"/>
      <c r="S8972" s="6"/>
      <c r="T8972" s="6"/>
      <c r="U8972" s="6"/>
      <c r="V8972" s="6"/>
      <c r="W8972" s="6"/>
    </row>
    <row r="8973" spans="1:56" x14ac:dyDescent="0.25">
      <c r="A8973" s="79"/>
      <c r="J8973" s="6">
        <v>14</v>
      </c>
      <c r="K8973" s="6"/>
      <c r="L8973" s="6"/>
      <c r="M8973" s="6"/>
      <c r="N8973" s="6"/>
      <c r="O8973" s="6"/>
      <c r="P8973" s="6"/>
      <c r="Q8973" s="6"/>
      <c r="R8973" s="6"/>
      <c r="S8973" s="6"/>
      <c r="T8973" s="6"/>
      <c r="U8973" s="6"/>
      <c r="V8973" s="6"/>
      <c r="W8973" s="6"/>
    </row>
    <row r="8974" spans="1:56" x14ac:dyDescent="0.25">
      <c r="A8974" s="79"/>
      <c r="J8974" s="6">
        <v>15</v>
      </c>
      <c r="K8974" s="6"/>
      <c r="L8974" s="6"/>
      <c r="M8974" s="6"/>
      <c r="N8974" s="6"/>
      <c r="O8974" s="6"/>
      <c r="P8974" s="6"/>
      <c r="Q8974" s="6"/>
      <c r="R8974" s="6"/>
      <c r="S8974" s="6"/>
      <c r="T8974" s="6"/>
      <c r="U8974" s="6"/>
      <c r="V8974" s="6"/>
      <c r="W8974" s="6"/>
    </row>
    <row r="8975" spans="1:56" x14ac:dyDescent="0.25">
      <c r="J8975" s="6">
        <v>16</v>
      </c>
      <c r="K8975" s="6"/>
      <c r="L8975" s="6"/>
      <c r="M8975" s="6"/>
      <c r="N8975" s="6"/>
      <c r="O8975" s="6"/>
      <c r="P8975" s="6"/>
      <c r="Q8975" s="6"/>
      <c r="R8975" s="6"/>
      <c r="S8975" s="6"/>
      <c r="T8975" s="6"/>
      <c r="U8975" s="6"/>
      <c r="V8975" s="6"/>
      <c r="W8975" s="6"/>
    </row>
    <row r="8976" spans="1:56" x14ac:dyDescent="0.25">
      <c r="A8976" s="80"/>
      <c r="J8976" s="6">
        <v>17</v>
      </c>
      <c r="K8976" s="6"/>
      <c r="L8976" s="6"/>
      <c r="M8976" s="6"/>
      <c r="N8976" s="6"/>
      <c r="O8976" s="6"/>
      <c r="P8976" s="6"/>
      <c r="Q8976" s="6"/>
      <c r="R8976" s="6"/>
      <c r="S8976" s="6"/>
      <c r="T8976" s="6"/>
      <c r="U8976" s="6"/>
      <c r="V8976" s="6"/>
      <c r="W8976" s="6"/>
    </row>
    <row r="8977" spans="1:23" ht="31.5" x14ac:dyDescent="0.25">
      <c r="A8977" s="64" t="s">
        <v>590</v>
      </c>
      <c r="J8977" s="6">
        <v>18</v>
      </c>
      <c r="K8977" s="6"/>
      <c r="L8977" s="6"/>
      <c r="M8977" s="6"/>
      <c r="N8977" s="6"/>
      <c r="O8977" s="6"/>
      <c r="P8977" s="6"/>
      <c r="Q8977" s="6"/>
      <c r="R8977" s="6"/>
      <c r="S8977" s="6"/>
      <c r="T8977" s="6"/>
      <c r="U8977" s="6"/>
      <c r="V8977" s="6"/>
      <c r="W8977" s="6"/>
    </row>
    <row r="8978" spans="1:23" x14ac:dyDescent="0.25">
      <c r="A8978" s="79"/>
      <c r="J8978" s="6">
        <v>19</v>
      </c>
      <c r="K8978" s="6"/>
      <c r="L8978" s="6"/>
      <c r="M8978" s="6"/>
      <c r="N8978" s="6"/>
      <c r="O8978" s="6"/>
      <c r="P8978" s="6"/>
      <c r="Q8978" s="6"/>
      <c r="R8978" s="6"/>
      <c r="S8978" s="6"/>
      <c r="T8978" s="6"/>
      <c r="U8978" s="6"/>
      <c r="V8978" s="6"/>
      <c r="W8978" s="6"/>
    </row>
    <row r="8979" spans="1:23" ht="25.5" x14ac:dyDescent="0.25">
      <c r="A8979" s="81" t="s">
        <v>595</v>
      </c>
      <c r="J8979" s="6">
        <v>20</v>
      </c>
      <c r="K8979" s="6"/>
      <c r="L8979" s="6"/>
      <c r="M8979" s="6"/>
      <c r="N8979" s="6"/>
      <c r="O8979" s="6"/>
      <c r="P8979" s="6"/>
      <c r="Q8979" s="6"/>
      <c r="R8979" s="6"/>
      <c r="S8979" s="6"/>
      <c r="T8979" s="6"/>
      <c r="U8979" s="6"/>
      <c r="V8979" s="6"/>
      <c r="W8979" s="6"/>
    </row>
    <row r="8980" spans="1:23" x14ac:dyDescent="0.25">
      <c r="A8980" s="81"/>
      <c r="J8980" s="6">
        <v>21</v>
      </c>
      <c r="K8980" s="6"/>
      <c r="L8980" s="6"/>
      <c r="M8980" s="6"/>
      <c r="N8980" s="6"/>
      <c r="O8980" s="6"/>
      <c r="P8980" s="6"/>
      <c r="Q8980" s="6"/>
      <c r="R8980" s="6"/>
      <c r="S8980" s="6"/>
      <c r="T8980" s="6"/>
      <c r="U8980" s="6"/>
      <c r="V8980" s="6"/>
      <c r="W8980" s="6"/>
    </row>
    <row r="8981" spans="1:23" ht="89.25" x14ac:dyDescent="0.25">
      <c r="A8981" s="81" t="s">
        <v>924</v>
      </c>
      <c r="J8981" s="6">
        <v>22</v>
      </c>
      <c r="K8981" s="6"/>
      <c r="L8981" s="6"/>
      <c r="M8981" s="6"/>
      <c r="N8981" s="6"/>
      <c r="O8981" s="6"/>
      <c r="P8981" s="6"/>
      <c r="Q8981" s="6"/>
      <c r="R8981" s="6"/>
      <c r="S8981" s="6"/>
      <c r="T8981" s="6"/>
      <c r="U8981" s="6"/>
      <c r="V8981" s="6"/>
      <c r="W8981" s="6"/>
    </row>
    <row r="8982" spans="1:23" x14ac:dyDescent="0.25">
      <c r="A8982" s="65"/>
      <c r="J8982" s="6">
        <v>23</v>
      </c>
      <c r="K8982" s="6"/>
      <c r="L8982" s="6"/>
      <c r="M8982" s="6"/>
      <c r="N8982" s="6"/>
      <c r="O8982" s="6"/>
      <c r="P8982" s="6"/>
      <c r="Q8982" s="6"/>
      <c r="R8982" s="6"/>
      <c r="S8982" s="6"/>
      <c r="T8982" s="6"/>
      <c r="U8982" s="6"/>
      <c r="V8982" s="6"/>
      <c r="W8982" s="6"/>
    </row>
    <row r="8983" spans="1:23" x14ac:dyDescent="0.25">
      <c r="A8983" s="65"/>
      <c r="J8983" s="6">
        <v>24</v>
      </c>
      <c r="K8983" s="6"/>
      <c r="L8983" s="6"/>
      <c r="M8983" s="6"/>
      <c r="N8983" s="6"/>
      <c r="O8983" s="6"/>
      <c r="P8983" s="6"/>
      <c r="Q8983" s="6"/>
      <c r="R8983" s="6"/>
      <c r="S8983" s="6"/>
      <c r="T8983" s="6"/>
      <c r="U8983" s="6"/>
      <c r="V8983" s="6"/>
      <c r="W8983" s="6"/>
    </row>
    <row r="8984" spans="1:23" ht="140.25" x14ac:dyDescent="0.25">
      <c r="A8984" s="96" t="s">
        <v>624</v>
      </c>
      <c r="B8984" s="97" t="s">
        <v>625</v>
      </c>
      <c r="J8984" s="6">
        <v>25</v>
      </c>
      <c r="K8984" s="6"/>
      <c r="L8984" s="6"/>
      <c r="M8984" s="6"/>
      <c r="N8984" s="6"/>
      <c r="O8984" s="6"/>
      <c r="P8984" s="6"/>
      <c r="Q8984" s="6"/>
      <c r="R8984" s="6"/>
      <c r="S8984" s="6"/>
      <c r="T8984" s="6"/>
      <c r="U8984" s="6"/>
      <c r="V8984" s="6"/>
      <c r="W8984" s="6"/>
    </row>
    <row r="8985" spans="1:23" ht="15.75" thickBot="1" x14ac:dyDescent="0.3">
      <c r="A8985" s="65"/>
      <c r="J8985" s="6">
        <v>26</v>
      </c>
      <c r="K8985" s="6"/>
      <c r="L8985" s="6"/>
      <c r="M8985" s="6"/>
      <c r="N8985" s="6"/>
      <c r="O8985" s="6"/>
      <c r="P8985" s="6"/>
      <c r="Q8985" s="6"/>
      <c r="R8985" s="6"/>
      <c r="S8985" s="6"/>
      <c r="T8985" s="6"/>
      <c r="U8985" s="6"/>
      <c r="V8985" s="6"/>
      <c r="W8985" s="6"/>
    </row>
    <row r="8986" spans="1:23" ht="15.75" thickBot="1" x14ac:dyDescent="0.3">
      <c r="A8986" s="88" t="s">
        <v>626</v>
      </c>
      <c r="B8986" s="89">
        <v>0.05</v>
      </c>
      <c r="J8986" s="6">
        <v>27</v>
      </c>
      <c r="K8986" s="6"/>
      <c r="L8986" s="6"/>
      <c r="M8986" s="6"/>
      <c r="N8986" s="6"/>
      <c r="O8986" s="6"/>
      <c r="P8986" s="6"/>
      <c r="Q8986" s="6"/>
      <c r="R8986" s="6"/>
      <c r="S8986" s="6"/>
      <c r="T8986" s="6"/>
      <c r="U8986" s="6"/>
      <c r="V8986" s="6"/>
      <c r="W8986" s="6"/>
    </row>
    <row r="8987" spans="1:23" ht="39" thickBot="1" x14ac:dyDescent="0.3">
      <c r="A8987" s="110" t="s">
        <v>627</v>
      </c>
      <c r="B8987" s="74">
        <v>18</v>
      </c>
      <c r="J8987" s="6">
        <v>28</v>
      </c>
      <c r="K8987" s="6"/>
      <c r="L8987" s="6"/>
      <c r="M8987" s="6"/>
      <c r="N8987" s="6"/>
      <c r="O8987" s="6"/>
      <c r="P8987" s="6"/>
      <c r="Q8987" s="6"/>
      <c r="R8987" s="6"/>
      <c r="S8987" s="6"/>
      <c r="T8987" s="6"/>
      <c r="U8987" s="6"/>
      <c r="V8987" s="6"/>
      <c r="W8987" s="6"/>
    </row>
    <row r="8988" spans="1:23" ht="39" thickBot="1" x14ac:dyDescent="0.3">
      <c r="A8988" s="110" t="s">
        <v>628</v>
      </c>
      <c r="B8988" s="74">
        <v>0.795485</v>
      </c>
      <c r="J8988" s="6">
        <v>29</v>
      </c>
      <c r="K8988" s="6"/>
      <c r="L8988" s="6"/>
      <c r="M8988" s="6"/>
      <c r="N8988" s="6"/>
      <c r="O8988" s="6"/>
      <c r="P8988" s="6"/>
      <c r="Q8988" s="6"/>
      <c r="R8988" s="6"/>
      <c r="S8988" s="6"/>
      <c r="T8988" s="6"/>
      <c r="U8988" s="6"/>
      <c r="V8988" s="6"/>
      <c r="W8988" s="6"/>
    </row>
    <row r="8989" spans="1:23" ht="64.5" thickBot="1" x14ac:dyDescent="0.3">
      <c r="A8989" s="110" t="s">
        <v>629</v>
      </c>
      <c r="B8989" s="74">
        <v>3.9969700000000001</v>
      </c>
      <c r="J8989" s="6">
        <v>30</v>
      </c>
      <c r="K8989" s="6"/>
      <c r="L8989" s="6"/>
      <c r="M8989" s="6"/>
      <c r="N8989" s="6"/>
      <c r="O8989" s="6"/>
      <c r="P8989" s="6"/>
      <c r="Q8989" s="6"/>
      <c r="R8989" s="6"/>
      <c r="S8989" s="6"/>
      <c r="T8989" s="6"/>
      <c r="U8989" s="6"/>
      <c r="V8989" s="6"/>
      <c r="W8989" s="6"/>
    </row>
    <row r="8990" spans="1:23" ht="38.25" x14ac:dyDescent="0.25">
      <c r="A8990" s="109" t="s">
        <v>630</v>
      </c>
      <c r="B8990" s="78">
        <v>1.2604</v>
      </c>
      <c r="J8990" s="6">
        <v>31</v>
      </c>
      <c r="K8990" s="6"/>
      <c r="L8990" s="6"/>
      <c r="M8990" s="6"/>
      <c r="N8990" s="6"/>
      <c r="O8990" s="6"/>
      <c r="P8990" s="6"/>
      <c r="Q8990" s="6"/>
      <c r="R8990" s="6"/>
      <c r="S8990" s="6"/>
      <c r="T8990" s="6"/>
      <c r="U8990" s="6"/>
      <c r="V8990" s="6"/>
      <c r="W8990" s="6"/>
    </row>
    <row r="8991" spans="1:23" ht="15.75" thickBot="1" x14ac:dyDescent="0.3">
      <c r="A8991" s="65"/>
      <c r="J8991" s="6">
        <v>32</v>
      </c>
      <c r="K8991" s="6"/>
      <c r="L8991" s="6"/>
      <c r="M8991" s="6"/>
      <c r="N8991" s="6"/>
      <c r="O8991" s="6"/>
      <c r="P8991" s="6"/>
      <c r="Q8991" s="6"/>
      <c r="R8991" s="6"/>
      <c r="S8991" s="6"/>
      <c r="T8991" s="6"/>
      <c r="U8991" s="6"/>
      <c r="V8991" s="6"/>
      <c r="W8991" s="6"/>
    </row>
    <row r="8992" spans="1:23" x14ac:dyDescent="0.25">
      <c r="A8992" s="254" t="s">
        <v>637</v>
      </c>
      <c r="B8992" s="255"/>
      <c r="C8992" s="255"/>
      <c r="D8992" s="255"/>
      <c r="J8992" s="6">
        <v>33</v>
      </c>
      <c r="K8992" s="6"/>
      <c r="L8992" s="6"/>
      <c r="M8992" s="6"/>
      <c r="N8992" s="6"/>
      <c r="O8992" s="6"/>
      <c r="P8992" s="6"/>
      <c r="Q8992" s="6"/>
      <c r="R8992" s="6"/>
      <c r="S8992" s="6"/>
      <c r="T8992" s="6"/>
      <c r="U8992" s="6"/>
      <c r="V8992" s="6"/>
      <c r="W8992" s="6"/>
    </row>
    <row r="8993" spans="1:23" ht="15.75" thickBot="1" x14ac:dyDescent="0.3">
      <c r="A8993" s="256" t="s">
        <v>638</v>
      </c>
      <c r="B8993" s="257"/>
      <c r="C8993" s="257"/>
      <c r="D8993" s="257"/>
      <c r="J8993" s="6">
        <v>34</v>
      </c>
      <c r="K8993" s="6"/>
      <c r="L8993" s="6"/>
      <c r="M8993" s="6"/>
      <c r="N8993" s="6"/>
      <c r="O8993" s="6"/>
      <c r="P8993" s="6"/>
      <c r="Q8993" s="6"/>
      <c r="R8993" s="6"/>
      <c r="S8993" s="6"/>
      <c r="T8993" s="6"/>
      <c r="U8993" s="6"/>
      <c r="V8993" s="6"/>
      <c r="W8993" s="6"/>
    </row>
    <row r="8994" spans="1:23" ht="27" thickBot="1" x14ac:dyDescent="0.3">
      <c r="A8994" s="98" t="s">
        <v>634</v>
      </c>
      <c r="B8994" s="83" t="s">
        <v>635</v>
      </c>
      <c r="C8994" s="83" t="s">
        <v>566</v>
      </c>
      <c r="D8994" s="85" t="s">
        <v>593</v>
      </c>
      <c r="J8994" s="6"/>
      <c r="K8994" s="121" t="s">
        <v>1123</v>
      </c>
      <c r="L8994" s="121" t="s">
        <v>1124</v>
      </c>
      <c r="M8994" s="121" t="str">
        <f>A8981</f>
        <v>Prueba del rango estudentizado de Tukey (HSD) para PFPCM2</v>
      </c>
      <c r="N8994" s="136"/>
      <c r="O8994" s="1"/>
      <c r="S8994" s="122" t="str">
        <f>K8994</f>
        <v>Factor</v>
      </c>
      <c r="T8994" s="122" t="str">
        <f>L8994</f>
        <v>Nivel</v>
      </c>
      <c r="U8994" s="114"/>
      <c r="V8994" s="123" t="str">
        <f>M8994</f>
        <v>Prueba del rango estudentizado de Tukey (HSD) para PFPCM2</v>
      </c>
      <c r="W8994" s="6"/>
    </row>
    <row r="8995" spans="1:23" ht="16.5" thickBot="1" x14ac:dyDescent="0.3">
      <c r="A8995" s="99" t="s">
        <v>592</v>
      </c>
      <c r="B8995" s="68">
        <v>2.085</v>
      </c>
      <c r="C8995" s="68">
        <v>8</v>
      </c>
      <c r="D8995" s="86" t="s">
        <v>11</v>
      </c>
      <c r="J8995" s="6"/>
      <c r="K8995" s="223" t="s">
        <v>1128</v>
      </c>
      <c r="L8995" s="124" t="str">
        <f>D8995</f>
        <v>Pony</v>
      </c>
      <c r="M8995" s="125">
        <f>B8995</f>
        <v>2.085</v>
      </c>
      <c r="N8995" s="125" t="str">
        <f>A8995</f>
        <v>A</v>
      </c>
      <c r="O8995" s="125">
        <f>B8995</f>
        <v>2.085</v>
      </c>
      <c r="S8995" s="225" t="str">
        <f>K8995</f>
        <v>Genotipo (B)</v>
      </c>
      <c r="T8995" s="133" t="str">
        <f>L8995</f>
        <v>Pony</v>
      </c>
      <c r="U8995" s="134">
        <f t="shared" ref="U8995:U8998" si="385">M8995</f>
        <v>2.085</v>
      </c>
      <c r="V8995" s="133" t="str">
        <f t="shared" ref="V8995:V8998" si="386">N8995</f>
        <v>A</v>
      </c>
      <c r="W8995" s="133">
        <f t="shared" ref="W8995:W8998" si="387">O8995</f>
        <v>2.085</v>
      </c>
    </row>
    <row r="8996" spans="1:23" ht="16.5" thickBot="1" x14ac:dyDescent="0.3">
      <c r="A8996" s="99" t="s">
        <v>592</v>
      </c>
      <c r="B8996" s="68"/>
      <c r="C8996" s="68"/>
      <c r="D8996" s="86"/>
      <c r="J8996" s="6"/>
      <c r="K8996" s="224"/>
      <c r="L8996" s="124" t="str">
        <f>D8997</f>
        <v>Toro</v>
      </c>
      <c r="M8996" s="125">
        <f>B8997</f>
        <v>1.9950000000000001</v>
      </c>
      <c r="N8996" s="125" t="str">
        <f>A8997</f>
        <v>A</v>
      </c>
      <c r="O8996" s="125">
        <f>B8997</f>
        <v>1.9950000000000001</v>
      </c>
      <c r="S8996" s="226"/>
      <c r="T8996" s="133" t="str">
        <f t="shared" ref="T8996:T8998" si="388">L8996</f>
        <v>Toro</v>
      </c>
      <c r="U8996" s="134">
        <f t="shared" si="385"/>
        <v>1.9950000000000001</v>
      </c>
      <c r="V8996" s="133" t="str">
        <f t="shared" si="386"/>
        <v>A</v>
      </c>
      <c r="W8996" s="133">
        <f t="shared" si="387"/>
        <v>1.9950000000000001</v>
      </c>
    </row>
    <row r="8997" spans="1:23" ht="16.5" thickBot="1" x14ac:dyDescent="0.3">
      <c r="A8997" s="99" t="s">
        <v>592</v>
      </c>
      <c r="B8997" s="68">
        <v>1.9950000000000001</v>
      </c>
      <c r="C8997" s="68">
        <v>8</v>
      </c>
      <c r="D8997" s="86" t="s">
        <v>8</v>
      </c>
      <c r="J8997" s="6"/>
      <c r="K8997" s="224"/>
      <c r="L8997" s="4" t="str">
        <f>D8999</f>
        <v>Palomo</v>
      </c>
      <c r="M8997" s="4">
        <f>B8999</f>
        <v>1.9724999999999999</v>
      </c>
      <c r="N8997" s="4" t="str">
        <f>A8999</f>
        <v>A</v>
      </c>
      <c r="O8997" s="4">
        <f>B8999</f>
        <v>1.9724999999999999</v>
      </c>
      <c r="P8997" s="6"/>
      <c r="Q8997" s="6"/>
      <c r="R8997" s="6"/>
      <c r="S8997" s="226"/>
      <c r="T8997" s="133" t="str">
        <f t="shared" si="388"/>
        <v>Palomo</v>
      </c>
      <c r="U8997" s="134">
        <f t="shared" si="385"/>
        <v>1.9724999999999999</v>
      </c>
      <c r="V8997" s="133" t="str">
        <f t="shared" si="386"/>
        <v>A</v>
      </c>
      <c r="W8997" s="133">
        <f t="shared" si="387"/>
        <v>1.9724999999999999</v>
      </c>
    </row>
    <row r="8998" spans="1:23" ht="16.5" thickBot="1" x14ac:dyDescent="0.3">
      <c r="A8998" s="99" t="s">
        <v>592</v>
      </c>
      <c r="B8998" s="68"/>
      <c r="C8998" s="68"/>
      <c r="D8998" s="86"/>
      <c r="J8998" s="6"/>
      <c r="K8998" s="224"/>
      <c r="L8998" s="4" t="str">
        <f>D9001</f>
        <v>Perseo</v>
      </c>
      <c r="M8998" s="4">
        <f>B9001</f>
        <v>0.95630000000000004</v>
      </c>
      <c r="N8998" s="4" t="str">
        <f>A9001</f>
        <v>A</v>
      </c>
      <c r="O8998" s="4">
        <f>B9001</f>
        <v>0.95630000000000004</v>
      </c>
      <c r="P8998" s="6"/>
      <c r="Q8998" s="6"/>
      <c r="R8998" s="6"/>
      <c r="S8998" s="227"/>
      <c r="T8998" s="129" t="str">
        <f t="shared" si="388"/>
        <v>Perseo</v>
      </c>
      <c r="U8998" s="135">
        <f t="shared" si="385"/>
        <v>0.95630000000000004</v>
      </c>
      <c r="V8998" s="129" t="str">
        <f t="shared" si="386"/>
        <v>A</v>
      </c>
      <c r="W8998" s="129">
        <f t="shared" si="387"/>
        <v>0.95630000000000004</v>
      </c>
    </row>
    <row r="8999" spans="1:23" ht="15.75" thickBot="1" x14ac:dyDescent="0.3">
      <c r="A8999" s="99" t="s">
        <v>592</v>
      </c>
      <c r="B8999" s="68">
        <v>1.9724999999999999</v>
      </c>
      <c r="C8999" s="68">
        <v>8</v>
      </c>
      <c r="D8999" s="86" t="s">
        <v>7</v>
      </c>
      <c r="J8999" s="6">
        <v>1</v>
      </c>
      <c r="K8999" s="6"/>
      <c r="L8999" s="6"/>
      <c r="M8999" s="6"/>
      <c r="N8999" s="6"/>
      <c r="O8999" s="6"/>
      <c r="P8999" s="6"/>
      <c r="Q8999" s="6"/>
      <c r="R8999" s="6"/>
      <c r="S8999" s="6"/>
      <c r="T8999" s="6"/>
      <c r="U8999" s="6"/>
      <c r="V8999" s="6"/>
      <c r="W8999" s="6"/>
    </row>
    <row r="9000" spans="1:23" ht="15.75" thickBot="1" x14ac:dyDescent="0.3">
      <c r="A9000" s="99" t="s">
        <v>592</v>
      </c>
      <c r="B9000" s="68"/>
      <c r="C9000" s="68"/>
      <c r="D9000" s="86"/>
      <c r="J9000" s="6">
        <v>2</v>
      </c>
      <c r="K9000" s="6"/>
      <c r="L9000" s="6"/>
      <c r="M9000" s="6"/>
      <c r="N9000" s="6"/>
      <c r="O9000" s="6"/>
      <c r="P9000" s="6"/>
      <c r="Q9000" s="6"/>
      <c r="R9000" s="6"/>
      <c r="S9000" s="6"/>
      <c r="T9000" s="6"/>
      <c r="U9000" s="6"/>
      <c r="V9000" s="6"/>
      <c r="W9000" s="6"/>
    </row>
    <row r="9001" spans="1:23" x14ac:dyDescent="0.25">
      <c r="A9001" s="100" t="s">
        <v>592</v>
      </c>
      <c r="B9001" s="77">
        <v>0.95630000000000004</v>
      </c>
      <c r="C9001" s="77">
        <v>8</v>
      </c>
      <c r="D9001" s="87" t="s">
        <v>46</v>
      </c>
      <c r="J9001" s="6">
        <v>3</v>
      </c>
      <c r="K9001" s="6"/>
      <c r="L9001" s="6"/>
      <c r="M9001" s="6"/>
      <c r="N9001" s="6"/>
      <c r="O9001" s="6"/>
      <c r="P9001" s="6"/>
      <c r="Q9001" s="6"/>
      <c r="R9001" s="6"/>
      <c r="S9001" s="6"/>
      <c r="T9001" s="6"/>
      <c r="U9001" s="6"/>
      <c r="V9001" s="6"/>
      <c r="W9001" s="6"/>
    </row>
    <row r="9002" spans="1:23" x14ac:dyDescent="0.25">
      <c r="A9002" s="79"/>
      <c r="J9002" s="6">
        <v>4</v>
      </c>
      <c r="K9002" s="6"/>
      <c r="L9002" s="6"/>
      <c r="M9002" s="6"/>
      <c r="N9002" s="6"/>
      <c r="O9002" s="6"/>
      <c r="P9002" s="6"/>
      <c r="Q9002" s="6"/>
      <c r="R9002" s="6"/>
      <c r="S9002" s="6"/>
      <c r="T9002" s="6"/>
      <c r="U9002" s="6"/>
      <c r="V9002" s="6"/>
      <c r="W9002" s="6"/>
    </row>
    <row r="9003" spans="1:23" x14ac:dyDescent="0.25">
      <c r="A9003" s="79"/>
      <c r="J9003" s="6">
        <v>5</v>
      </c>
      <c r="K9003" s="6"/>
      <c r="L9003" s="6"/>
      <c r="M9003" s="6"/>
      <c r="N9003" s="6"/>
      <c r="O9003" s="6"/>
      <c r="P9003" s="6"/>
      <c r="Q9003" s="6"/>
      <c r="R9003" s="6"/>
      <c r="S9003" s="6"/>
      <c r="T9003" s="6"/>
      <c r="U9003" s="6"/>
      <c r="V9003" s="6"/>
      <c r="W9003" s="6"/>
    </row>
    <row r="9004" spans="1:23" x14ac:dyDescent="0.25">
      <c r="J9004" s="6">
        <v>6</v>
      </c>
      <c r="K9004" s="6"/>
      <c r="L9004" s="6"/>
      <c r="M9004" s="6"/>
      <c r="N9004" s="6"/>
      <c r="O9004" s="6"/>
      <c r="P9004" s="6"/>
      <c r="Q9004" s="6"/>
      <c r="R9004" s="6"/>
      <c r="S9004" s="6"/>
      <c r="T9004" s="6"/>
      <c r="U9004" s="6"/>
      <c r="V9004" s="6"/>
      <c r="W9004" s="6"/>
    </row>
    <row r="9005" spans="1:23" x14ac:dyDescent="0.25">
      <c r="A9005" s="80"/>
      <c r="J9005" s="6">
        <v>7</v>
      </c>
      <c r="K9005" s="6"/>
      <c r="L9005" s="6"/>
      <c r="M9005" s="6"/>
      <c r="N9005" s="6"/>
      <c r="O9005" s="6"/>
      <c r="P9005" s="6"/>
      <c r="Q9005" s="6"/>
      <c r="R9005" s="6"/>
      <c r="S9005" s="6"/>
      <c r="T9005" s="6"/>
      <c r="U9005" s="6"/>
      <c r="V9005" s="6"/>
      <c r="W9005" s="6"/>
    </row>
    <row r="9006" spans="1:23" ht="31.5" x14ac:dyDescent="0.25">
      <c r="A9006" s="64" t="s">
        <v>590</v>
      </c>
      <c r="J9006" s="6">
        <v>8</v>
      </c>
      <c r="K9006" s="6"/>
      <c r="L9006" s="6"/>
      <c r="M9006" s="6"/>
      <c r="N9006" s="6"/>
      <c r="O9006" s="6"/>
      <c r="P9006" s="6"/>
      <c r="Q9006" s="6"/>
      <c r="R9006" s="6"/>
      <c r="S9006" s="6"/>
      <c r="T9006" s="6"/>
      <c r="U9006" s="6"/>
      <c r="V9006" s="6"/>
      <c r="W9006" s="6"/>
    </row>
    <row r="9007" spans="1:23" x14ac:dyDescent="0.25">
      <c r="A9007" s="79"/>
      <c r="J9007" s="6">
        <v>9</v>
      </c>
      <c r="K9007" s="6"/>
      <c r="L9007" s="6"/>
      <c r="M9007" s="6"/>
      <c r="N9007" s="6"/>
      <c r="O9007" s="6"/>
      <c r="P9007" s="6"/>
      <c r="Q9007" s="6"/>
      <c r="R9007" s="6"/>
      <c r="S9007" s="6"/>
      <c r="T9007" s="6"/>
      <c r="U9007" s="6"/>
      <c r="V9007" s="6"/>
      <c r="W9007" s="6"/>
    </row>
    <row r="9008" spans="1:23" ht="25.5" x14ac:dyDescent="0.25">
      <c r="A9008" s="81" t="s">
        <v>595</v>
      </c>
      <c r="J9008" s="6">
        <v>10</v>
      </c>
      <c r="K9008" s="6"/>
      <c r="L9008" s="6"/>
      <c r="M9008" s="6"/>
      <c r="N9008" s="6"/>
      <c r="O9008" s="6"/>
      <c r="P9008" s="6"/>
      <c r="Q9008" s="6"/>
      <c r="R9008" s="6"/>
      <c r="S9008" s="6"/>
      <c r="T9008" s="6"/>
      <c r="U9008" s="6"/>
      <c r="V9008" s="6"/>
      <c r="W9008" s="6"/>
    </row>
    <row r="9009" spans="1:23" x14ac:dyDescent="0.25">
      <c r="A9009" s="81"/>
      <c r="J9009" s="6">
        <v>11</v>
      </c>
      <c r="K9009" s="6"/>
      <c r="L9009" s="6"/>
      <c r="M9009" s="6"/>
      <c r="N9009" s="6"/>
      <c r="O9009" s="6"/>
      <c r="P9009" s="6"/>
      <c r="Q9009" s="6"/>
      <c r="R9009" s="6"/>
      <c r="S9009" s="6"/>
      <c r="T9009" s="6"/>
      <c r="U9009" s="6"/>
      <c r="V9009" s="6"/>
      <c r="W9009" s="6"/>
    </row>
    <row r="9010" spans="1:23" x14ac:dyDescent="0.25">
      <c r="A9010" s="65"/>
      <c r="J9010" s="6">
        <v>12</v>
      </c>
      <c r="K9010" s="6"/>
      <c r="L9010" s="6"/>
      <c r="M9010" s="6"/>
      <c r="N9010" s="6"/>
      <c r="O9010" s="6"/>
      <c r="P9010" s="6"/>
      <c r="Q9010" s="6"/>
      <c r="R9010" s="6"/>
      <c r="S9010" s="6"/>
      <c r="T9010" s="6"/>
      <c r="U9010" s="6"/>
      <c r="V9010" s="6"/>
      <c r="W9010" s="6"/>
    </row>
    <row r="9011" spans="1:23" x14ac:dyDescent="0.25">
      <c r="A9011" s="65"/>
      <c r="J9011" s="6">
        <v>13</v>
      </c>
      <c r="K9011" s="6"/>
      <c r="L9011" s="6"/>
      <c r="M9011" s="6"/>
      <c r="N9011" s="6"/>
      <c r="O9011" s="6"/>
      <c r="P9011" s="6"/>
      <c r="Q9011" s="6"/>
      <c r="R9011" s="6"/>
      <c r="S9011" s="6"/>
      <c r="T9011" s="6"/>
      <c r="U9011" s="6"/>
      <c r="V9011" s="6"/>
      <c r="W9011" s="6"/>
    </row>
    <row r="9012" spans="1:23" x14ac:dyDescent="0.25">
      <c r="A9012" s="79"/>
      <c r="J9012" s="6">
        <v>14</v>
      </c>
      <c r="K9012" s="6"/>
      <c r="L9012" s="6"/>
      <c r="M9012" s="6"/>
      <c r="N9012" s="6"/>
      <c r="O9012" s="6"/>
      <c r="P9012" s="6"/>
      <c r="Q9012" s="6"/>
      <c r="R9012" s="6"/>
      <c r="S9012" s="6"/>
      <c r="T9012" s="6"/>
      <c r="U9012" s="6"/>
      <c r="V9012" s="6"/>
      <c r="W9012" s="6"/>
    </row>
    <row r="9013" spans="1:23" x14ac:dyDescent="0.25">
      <c r="A9013" s="79"/>
      <c r="J9013" s="6">
        <v>15</v>
      </c>
      <c r="K9013" s="6"/>
      <c r="L9013" s="6"/>
      <c r="M9013" s="6"/>
      <c r="N9013" s="6"/>
      <c r="O9013" s="6"/>
      <c r="P9013" s="6"/>
      <c r="Q9013" s="6"/>
      <c r="R9013" s="6"/>
      <c r="S9013" s="6"/>
      <c r="T9013" s="6"/>
      <c r="U9013" s="6"/>
      <c r="V9013" s="6"/>
      <c r="W9013" s="6"/>
    </row>
    <row r="9014" spans="1:23" x14ac:dyDescent="0.25">
      <c r="J9014" s="6">
        <v>16</v>
      </c>
      <c r="K9014" s="6"/>
      <c r="L9014" s="6"/>
      <c r="M9014" s="6"/>
      <c r="N9014" s="6"/>
      <c r="O9014" s="6"/>
      <c r="P9014" s="6"/>
      <c r="Q9014" s="6"/>
      <c r="R9014" s="6"/>
      <c r="S9014" s="6"/>
      <c r="T9014" s="6"/>
      <c r="U9014" s="6"/>
      <c r="V9014" s="6"/>
      <c r="W9014" s="6"/>
    </row>
    <row r="9015" spans="1:23" x14ac:dyDescent="0.25">
      <c r="A9015" s="80"/>
      <c r="J9015" s="6">
        <v>17</v>
      </c>
      <c r="K9015" s="6"/>
      <c r="L9015" s="6"/>
      <c r="M9015" s="6"/>
      <c r="N9015" s="6"/>
      <c r="O9015" s="6"/>
      <c r="P9015" s="6"/>
      <c r="Q9015" s="6"/>
      <c r="R9015" s="6"/>
      <c r="S9015" s="6"/>
      <c r="T9015" s="6"/>
      <c r="U9015" s="6"/>
      <c r="V9015" s="6"/>
      <c r="W9015" s="6"/>
    </row>
    <row r="9016" spans="1:23" ht="31.5" x14ac:dyDescent="0.25">
      <c r="A9016" s="64" t="s">
        <v>590</v>
      </c>
      <c r="J9016" s="6">
        <v>18</v>
      </c>
      <c r="K9016" s="6"/>
      <c r="L9016" s="6"/>
      <c r="M9016" s="6"/>
      <c r="N9016" s="6"/>
      <c r="O9016" s="6"/>
      <c r="P9016" s="6"/>
      <c r="Q9016" s="6"/>
      <c r="R9016" s="6"/>
      <c r="S9016" s="6"/>
      <c r="T9016" s="6"/>
      <c r="U9016" s="6"/>
      <c r="V9016" s="6"/>
      <c r="W9016" s="6"/>
    </row>
    <row r="9017" spans="1:23" x14ac:dyDescent="0.25">
      <c r="A9017" s="79"/>
      <c r="J9017" s="6">
        <v>19</v>
      </c>
      <c r="K9017" s="6"/>
      <c r="L9017" s="6"/>
      <c r="M9017" s="6"/>
      <c r="N9017" s="6"/>
      <c r="O9017" s="6"/>
      <c r="P9017" s="6"/>
      <c r="Q9017" s="6"/>
      <c r="R9017" s="6"/>
      <c r="S9017" s="6"/>
      <c r="T9017" s="6"/>
      <c r="U9017" s="6"/>
      <c r="V9017" s="6"/>
      <c r="W9017" s="6"/>
    </row>
    <row r="9018" spans="1:23" ht="25.5" x14ac:dyDescent="0.25">
      <c r="A9018" s="81" t="s">
        <v>595</v>
      </c>
      <c r="J9018" s="6">
        <v>20</v>
      </c>
      <c r="K9018" s="6"/>
      <c r="L9018" s="6"/>
      <c r="M9018" s="6"/>
      <c r="N9018" s="6"/>
      <c r="O9018" s="6"/>
      <c r="P9018" s="6"/>
      <c r="Q9018" s="6"/>
      <c r="R9018" s="6"/>
      <c r="S9018" s="6"/>
      <c r="T9018" s="6"/>
      <c r="U9018" s="6"/>
      <c r="V9018" s="6"/>
      <c r="W9018" s="6"/>
    </row>
    <row r="9019" spans="1:23" x14ac:dyDescent="0.25">
      <c r="A9019" s="81"/>
      <c r="J9019" s="6">
        <v>21</v>
      </c>
      <c r="K9019" s="6"/>
      <c r="L9019" s="6"/>
      <c r="M9019" s="6"/>
      <c r="N9019" s="6"/>
      <c r="O9019" s="6"/>
      <c r="P9019" s="6"/>
      <c r="Q9019" s="6"/>
      <c r="R9019" s="6"/>
      <c r="S9019" s="6"/>
      <c r="T9019" s="6"/>
      <c r="U9019" s="6"/>
      <c r="V9019" s="6"/>
      <c r="W9019" s="6"/>
    </row>
    <row r="9020" spans="1:23" ht="89.25" x14ac:dyDescent="0.25">
      <c r="A9020" s="81" t="s">
        <v>925</v>
      </c>
      <c r="J9020" s="6">
        <v>22</v>
      </c>
      <c r="K9020" s="6"/>
      <c r="L9020" s="6"/>
      <c r="M9020" s="6"/>
      <c r="N9020" s="6"/>
      <c r="O9020" s="6"/>
      <c r="P9020" s="6"/>
      <c r="Q9020" s="6"/>
      <c r="R9020" s="6"/>
      <c r="S9020" s="6"/>
      <c r="T9020" s="6"/>
      <c r="U9020" s="6"/>
      <c r="V9020" s="6"/>
      <c r="W9020" s="6"/>
    </row>
    <row r="9021" spans="1:23" x14ac:dyDescent="0.25">
      <c r="A9021" s="65"/>
      <c r="J9021" s="6">
        <v>23</v>
      </c>
      <c r="K9021" s="6"/>
      <c r="L9021" s="6"/>
      <c r="M9021" s="6"/>
      <c r="N9021" s="6"/>
      <c r="O9021" s="6"/>
      <c r="P9021" s="6"/>
      <c r="Q9021" s="6"/>
      <c r="R9021" s="6"/>
      <c r="S9021" s="6"/>
      <c r="T9021" s="6"/>
      <c r="U9021" s="6"/>
      <c r="V9021" s="6"/>
      <c r="W9021" s="6"/>
    </row>
    <row r="9022" spans="1:23" x14ac:dyDescent="0.25">
      <c r="A9022" s="65"/>
      <c r="J9022" s="6">
        <v>24</v>
      </c>
      <c r="K9022" s="6"/>
      <c r="L9022" s="6"/>
      <c r="M9022" s="6"/>
      <c r="N9022" s="6"/>
      <c r="O9022" s="6"/>
      <c r="P9022" s="6"/>
      <c r="Q9022" s="6"/>
      <c r="R9022" s="6"/>
      <c r="S9022" s="6"/>
      <c r="T9022" s="6"/>
      <c r="U9022" s="6"/>
      <c r="V9022" s="6"/>
      <c r="W9022" s="6"/>
    </row>
    <row r="9023" spans="1:23" ht="140.25" x14ac:dyDescent="0.25">
      <c r="A9023" s="96" t="s">
        <v>624</v>
      </c>
      <c r="B9023" s="97" t="s">
        <v>625</v>
      </c>
      <c r="J9023" s="6">
        <v>25</v>
      </c>
      <c r="K9023" s="6"/>
      <c r="L9023" s="6"/>
      <c r="M9023" s="6"/>
      <c r="N9023" s="6"/>
      <c r="O9023" s="6"/>
      <c r="P9023" s="6"/>
      <c r="Q9023" s="6"/>
      <c r="R9023" s="6"/>
      <c r="S9023" s="6"/>
      <c r="T9023" s="6"/>
      <c r="U9023" s="6"/>
      <c r="V9023" s="6"/>
      <c r="W9023" s="6"/>
    </row>
    <row r="9024" spans="1:23" ht="15.75" thickBot="1" x14ac:dyDescent="0.3">
      <c r="A9024" s="65"/>
      <c r="J9024" s="6">
        <v>26</v>
      </c>
      <c r="K9024" s="6"/>
      <c r="L9024" s="6"/>
      <c r="M9024" s="6"/>
      <c r="N9024" s="6"/>
      <c r="O9024" s="6"/>
      <c r="P9024" s="6"/>
      <c r="Q9024" s="6"/>
      <c r="R9024" s="6"/>
      <c r="S9024" s="6"/>
      <c r="T9024" s="6"/>
      <c r="U9024" s="6"/>
      <c r="V9024" s="6"/>
      <c r="W9024" s="6"/>
    </row>
    <row r="9025" spans="1:23" ht="15.75" thickBot="1" x14ac:dyDescent="0.3">
      <c r="A9025" s="88" t="s">
        <v>626</v>
      </c>
      <c r="B9025" s="89">
        <v>0.05</v>
      </c>
      <c r="J9025" s="6">
        <v>27</v>
      </c>
      <c r="K9025" s="6"/>
      <c r="L9025" s="6"/>
      <c r="M9025" s="6"/>
      <c r="N9025" s="6"/>
      <c r="O9025" s="6"/>
      <c r="P9025" s="6"/>
      <c r="Q9025" s="6"/>
      <c r="R9025" s="6"/>
      <c r="S9025" s="6"/>
      <c r="T9025" s="6"/>
      <c r="U9025" s="6"/>
      <c r="V9025" s="6"/>
      <c r="W9025" s="6"/>
    </row>
    <row r="9026" spans="1:23" ht="39" thickBot="1" x14ac:dyDescent="0.3">
      <c r="A9026" s="110" t="s">
        <v>627</v>
      </c>
      <c r="B9026" s="74">
        <v>18</v>
      </c>
      <c r="J9026" s="6">
        <v>28</v>
      </c>
      <c r="K9026" s="6"/>
      <c r="L9026" s="6"/>
      <c r="M9026" s="6"/>
      <c r="N9026" s="6"/>
      <c r="O9026" s="6"/>
      <c r="P9026" s="6"/>
      <c r="Q9026" s="6"/>
      <c r="R9026" s="6"/>
      <c r="S9026" s="6"/>
      <c r="T9026" s="6"/>
      <c r="U9026" s="6"/>
      <c r="V9026" s="6"/>
      <c r="W9026" s="6"/>
    </row>
    <row r="9027" spans="1:23" ht="39" thickBot="1" x14ac:dyDescent="0.3">
      <c r="A9027" s="110" t="s">
        <v>628</v>
      </c>
      <c r="B9027" s="74">
        <v>0.84694400000000003</v>
      </c>
      <c r="J9027" s="6">
        <v>29</v>
      </c>
      <c r="K9027" s="6"/>
      <c r="L9027" s="6"/>
      <c r="M9027" s="6"/>
      <c r="N9027" s="6"/>
      <c r="O9027" s="6"/>
      <c r="P9027" s="6"/>
      <c r="Q9027" s="6"/>
      <c r="R9027" s="6"/>
      <c r="S9027" s="6"/>
      <c r="T9027" s="6"/>
      <c r="U9027" s="6"/>
      <c r="V9027" s="6"/>
      <c r="W9027" s="6"/>
    </row>
    <row r="9028" spans="1:23" ht="64.5" thickBot="1" x14ac:dyDescent="0.3">
      <c r="A9028" s="110" t="s">
        <v>629</v>
      </c>
      <c r="B9028" s="74">
        <v>3.9969700000000001</v>
      </c>
      <c r="J9028" s="6">
        <v>30</v>
      </c>
      <c r="K9028" s="6"/>
      <c r="L9028" s="6"/>
      <c r="M9028" s="6"/>
      <c r="N9028" s="6"/>
      <c r="O9028" s="6"/>
      <c r="P9028" s="6"/>
      <c r="Q9028" s="6"/>
      <c r="R9028" s="6"/>
      <c r="S9028" s="6"/>
      <c r="T9028" s="6"/>
      <c r="U9028" s="6"/>
      <c r="V9028" s="6"/>
      <c r="W9028" s="6"/>
    </row>
    <row r="9029" spans="1:23" ht="38.25" x14ac:dyDescent="0.25">
      <c r="A9029" s="109" t="s">
        <v>630</v>
      </c>
      <c r="B9029" s="78">
        <v>1.3005</v>
      </c>
      <c r="J9029" s="6">
        <v>31</v>
      </c>
      <c r="K9029" s="6"/>
      <c r="L9029" s="6"/>
      <c r="M9029" s="6"/>
      <c r="N9029" s="6"/>
      <c r="O9029" s="6"/>
      <c r="P9029" s="6"/>
      <c r="Q9029" s="6"/>
      <c r="R9029" s="6"/>
      <c r="S9029" s="6"/>
      <c r="T9029" s="6"/>
      <c r="U9029" s="6"/>
      <c r="V9029" s="6"/>
      <c r="W9029" s="6"/>
    </row>
    <row r="9030" spans="1:23" ht="15.75" thickBot="1" x14ac:dyDescent="0.3">
      <c r="A9030" s="65"/>
      <c r="J9030" s="6">
        <v>32</v>
      </c>
      <c r="K9030" s="6"/>
      <c r="L9030" s="6"/>
      <c r="M9030" s="6"/>
      <c r="N9030" s="6"/>
      <c r="O9030" s="6"/>
      <c r="P9030" s="6"/>
      <c r="Q9030" s="6"/>
      <c r="R9030" s="6"/>
      <c r="S9030" s="6"/>
      <c r="T9030" s="6"/>
      <c r="U9030" s="6"/>
      <c r="V9030" s="6"/>
      <c r="W9030" s="6"/>
    </row>
    <row r="9031" spans="1:23" x14ac:dyDescent="0.25">
      <c r="A9031" s="254" t="s">
        <v>637</v>
      </c>
      <c r="B9031" s="255"/>
      <c r="C9031" s="255"/>
      <c r="D9031" s="255"/>
      <c r="J9031" s="6">
        <v>33</v>
      </c>
      <c r="K9031" s="6"/>
      <c r="L9031" s="6"/>
      <c r="M9031" s="6"/>
      <c r="N9031" s="6"/>
      <c r="O9031" s="6"/>
      <c r="P9031" s="6"/>
      <c r="Q9031" s="6"/>
      <c r="R9031" s="6"/>
      <c r="S9031" s="6"/>
      <c r="T9031" s="6"/>
      <c r="U9031" s="6"/>
      <c r="V9031" s="6"/>
      <c r="W9031" s="6"/>
    </row>
    <row r="9032" spans="1:23" ht="15.75" thickBot="1" x14ac:dyDescent="0.3">
      <c r="A9032" s="256" t="s">
        <v>638</v>
      </c>
      <c r="B9032" s="257"/>
      <c r="C9032" s="257"/>
      <c r="D9032" s="257"/>
      <c r="J9032" s="6">
        <v>34</v>
      </c>
      <c r="K9032" s="6"/>
      <c r="L9032" s="6"/>
      <c r="M9032" s="6"/>
      <c r="N9032" s="6"/>
      <c r="O9032" s="6"/>
      <c r="P9032" s="6"/>
      <c r="Q9032" s="6"/>
      <c r="R9032" s="6"/>
      <c r="S9032" s="6"/>
      <c r="T9032" s="6"/>
      <c r="U9032" s="6"/>
      <c r="V9032" s="6"/>
      <c r="W9032" s="6"/>
    </row>
    <row r="9033" spans="1:23" ht="27" thickBot="1" x14ac:dyDescent="0.3">
      <c r="A9033" s="98" t="s">
        <v>634</v>
      </c>
      <c r="B9033" s="83" t="s">
        <v>635</v>
      </c>
      <c r="C9033" s="83" t="s">
        <v>566</v>
      </c>
      <c r="D9033" s="85" t="s">
        <v>593</v>
      </c>
      <c r="J9033" s="6"/>
      <c r="K9033" s="121" t="s">
        <v>1123</v>
      </c>
      <c r="L9033" s="121" t="s">
        <v>1124</v>
      </c>
      <c r="M9033" s="121" t="str">
        <f>A9020</f>
        <v>Prueba del rango estudentizado de Tukey (HSD) para PFPCM3</v>
      </c>
      <c r="N9033" s="136"/>
      <c r="O9033" s="1"/>
      <c r="S9033" s="122" t="str">
        <f>K9033</f>
        <v>Factor</v>
      </c>
      <c r="T9033" s="122" t="str">
        <f>L9033</f>
        <v>Nivel</v>
      </c>
      <c r="U9033" s="114"/>
      <c r="V9033" s="123" t="str">
        <f>M9033</f>
        <v>Prueba del rango estudentizado de Tukey (HSD) para PFPCM3</v>
      </c>
      <c r="W9033" s="6"/>
    </row>
    <row r="9034" spans="1:23" ht="16.5" thickBot="1" x14ac:dyDescent="0.3">
      <c r="A9034" s="99" t="s">
        <v>592</v>
      </c>
      <c r="B9034" s="68">
        <v>2.2738</v>
      </c>
      <c r="C9034" s="68">
        <v>8</v>
      </c>
      <c r="D9034" s="86" t="s">
        <v>11</v>
      </c>
      <c r="J9034" s="6"/>
      <c r="K9034" s="223" t="s">
        <v>1128</v>
      </c>
      <c r="L9034" s="124" t="str">
        <f>D9034</f>
        <v>Pony</v>
      </c>
      <c r="M9034" s="125">
        <f>B9034</f>
        <v>2.2738</v>
      </c>
      <c r="N9034" s="125" t="str">
        <f>A9034</f>
        <v>A</v>
      </c>
      <c r="O9034" s="125">
        <f>B9034</f>
        <v>2.2738</v>
      </c>
      <c r="S9034" s="225" t="str">
        <f>K9034</f>
        <v>Genotipo (B)</v>
      </c>
      <c r="T9034" s="133" t="str">
        <f>L9034</f>
        <v>Pony</v>
      </c>
      <c r="U9034" s="134">
        <f t="shared" ref="U9034:U9037" si="389">M9034</f>
        <v>2.2738</v>
      </c>
      <c r="V9034" s="133" t="str">
        <f t="shared" ref="V9034:V9037" si="390">N9034</f>
        <v>A</v>
      </c>
      <c r="W9034" s="133">
        <f t="shared" ref="W9034:W9037" si="391">O9034</f>
        <v>2.2738</v>
      </c>
    </row>
    <row r="9035" spans="1:23" ht="16.5" thickBot="1" x14ac:dyDescent="0.3">
      <c r="A9035" s="99" t="s">
        <v>592</v>
      </c>
      <c r="B9035" s="68"/>
      <c r="C9035" s="68"/>
      <c r="D9035" s="86"/>
      <c r="J9035" s="6"/>
      <c r="K9035" s="224"/>
      <c r="L9035" s="124" t="str">
        <f>D9036</f>
        <v>Palomo</v>
      </c>
      <c r="M9035" s="125">
        <f>B9036</f>
        <v>1.73</v>
      </c>
      <c r="N9035" s="125" t="str">
        <f>A9036</f>
        <v>A</v>
      </c>
      <c r="O9035" s="125">
        <f>B9036</f>
        <v>1.73</v>
      </c>
      <c r="S9035" s="226"/>
      <c r="T9035" s="133" t="str">
        <f t="shared" ref="T9035:T9037" si="392">L9035</f>
        <v>Palomo</v>
      </c>
      <c r="U9035" s="134">
        <f t="shared" si="389"/>
        <v>1.73</v>
      </c>
      <c r="V9035" s="133" t="str">
        <f t="shared" si="390"/>
        <v>A</v>
      </c>
      <c r="W9035" s="133">
        <f t="shared" si="391"/>
        <v>1.73</v>
      </c>
    </row>
    <row r="9036" spans="1:23" ht="16.5" thickBot="1" x14ac:dyDescent="0.3">
      <c r="A9036" s="99" t="s">
        <v>592</v>
      </c>
      <c r="B9036" s="68">
        <v>1.73</v>
      </c>
      <c r="C9036" s="68">
        <v>8</v>
      </c>
      <c r="D9036" s="86" t="s">
        <v>7</v>
      </c>
      <c r="J9036" s="6"/>
      <c r="K9036" s="224"/>
      <c r="L9036" s="4" t="str">
        <f>D9038</f>
        <v>Toro</v>
      </c>
      <c r="M9036" s="4">
        <f>B9038</f>
        <v>1.6513</v>
      </c>
      <c r="N9036" s="4" t="str">
        <f>A9038</f>
        <v>A</v>
      </c>
      <c r="O9036" s="4">
        <f>B9038</f>
        <v>1.6513</v>
      </c>
      <c r="P9036" s="6"/>
      <c r="Q9036" s="6"/>
      <c r="R9036" s="6"/>
      <c r="S9036" s="226"/>
      <c r="T9036" s="133" t="str">
        <f t="shared" si="392"/>
        <v>Toro</v>
      </c>
      <c r="U9036" s="134">
        <f t="shared" si="389"/>
        <v>1.6513</v>
      </c>
      <c r="V9036" s="133" t="str">
        <f t="shared" si="390"/>
        <v>A</v>
      </c>
      <c r="W9036" s="133">
        <f t="shared" si="391"/>
        <v>1.6513</v>
      </c>
    </row>
    <row r="9037" spans="1:23" ht="16.5" thickBot="1" x14ac:dyDescent="0.3">
      <c r="A9037" s="99" t="s">
        <v>592</v>
      </c>
      <c r="B9037" s="68"/>
      <c r="C9037" s="68"/>
      <c r="D9037" s="86"/>
      <c r="J9037" s="6"/>
      <c r="K9037" s="224"/>
      <c r="L9037" s="4" t="str">
        <f>D9040</f>
        <v>Perseo</v>
      </c>
      <c r="M9037" s="4">
        <f>B9040</f>
        <v>1.45</v>
      </c>
      <c r="N9037" s="4" t="str">
        <f>A9040</f>
        <v>A</v>
      </c>
      <c r="O9037" s="4">
        <f>B9040</f>
        <v>1.45</v>
      </c>
      <c r="P9037" s="6"/>
      <c r="Q9037" s="6"/>
      <c r="R9037" s="6"/>
      <c r="S9037" s="227"/>
      <c r="T9037" s="129" t="str">
        <f t="shared" si="392"/>
        <v>Perseo</v>
      </c>
      <c r="U9037" s="135">
        <f t="shared" si="389"/>
        <v>1.45</v>
      </c>
      <c r="V9037" s="129" t="str">
        <f t="shared" si="390"/>
        <v>A</v>
      </c>
      <c r="W9037" s="129">
        <f t="shared" si="391"/>
        <v>1.45</v>
      </c>
    </row>
    <row r="9038" spans="1:23" ht="15.75" thickBot="1" x14ac:dyDescent="0.3">
      <c r="A9038" s="99" t="s">
        <v>592</v>
      </c>
      <c r="B9038" s="68">
        <v>1.6513</v>
      </c>
      <c r="C9038" s="68">
        <v>8</v>
      </c>
      <c r="D9038" s="86" t="s">
        <v>8</v>
      </c>
      <c r="J9038" s="6">
        <v>1</v>
      </c>
      <c r="K9038" s="6"/>
      <c r="L9038" s="6"/>
      <c r="M9038" s="6"/>
      <c r="N9038" s="6"/>
      <c r="O9038" s="6"/>
      <c r="P9038" s="6"/>
      <c r="Q9038" s="6"/>
      <c r="R9038" s="6"/>
      <c r="S9038" s="6"/>
      <c r="T9038" s="6"/>
      <c r="U9038" s="6"/>
      <c r="V9038" s="6"/>
      <c r="W9038" s="6"/>
    </row>
    <row r="9039" spans="1:23" ht="15.75" thickBot="1" x14ac:dyDescent="0.3">
      <c r="A9039" s="99" t="s">
        <v>592</v>
      </c>
      <c r="B9039" s="68"/>
      <c r="C9039" s="68"/>
      <c r="D9039" s="86"/>
      <c r="J9039" s="6">
        <v>2</v>
      </c>
      <c r="K9039" s="6"/>
      <c r="L9039" s="6"/>
      <c r="M9039" s="6"/>
      <c r="N9039" s="6"/>
      <c r="O9039" s="6"/>
      <c r="P9039" s="6"/>
      <c r="Q9039" s="6"/>
      <c r="R9039" s="6"/>
      <c r="S9039" s="6"/>
      <c r="T9039" s="6"/>
      <c r="U9039" s="6"/>
      <c r="V9039" s="6"/>
      <c r="W9039" s="6"/>
    </row>
    <row r="9040" spans="1:23" x14ac:dyDescent="0.25">
      <c r="A9040" s="100" t="s">
        <v>592</v>
      </c>
      <c r="B9040" s="77">
        <v>1.45</v>
      </c>
      <c r="C9040" s="77">
        <v>8</v>
      </c>
      <c r="D9040" s="87" t="s">
        <v>46</v>
      </c>
      <c r="J9040" s="6">
        <v>3</v>
      </c>
      <c r="K9040" s="6"/>
      <c r="L9040" s="6"/>
      <c r="M9040" s="6"/>
      <c r="N9040" s="6"/>
      <c r="O9040" s="6"/>
      <c r="P9040" s="6"/>
      <c r="Q9040" s="6"/>
      <c r="R9040" s="6"/>
      <c r="S9040" s="6"/>
      <c r="T9040" s="6"/>
      <c r="U9040" s="6"/>
      <c r="V9040" s="6"/>
      <c r="W9040" s="6"/>
    </row>
    <row r="9041" spans="1:23" x14ac:dyDescent="0.25">
      <c r="A9041" s="79"/>
      <c r="J9041" s="6">
        <v>4</v>
      </c>
      <c r="K9041" s="6"/>
      <c r="L9041" s="6"/>
      <c r="M9041" s="6"/>
      <c r="N9041" s="6"/>
      <c r="O9041" s="6"/>
      <c r="P9041" s="6"/>
      <c r="Q9041" s="6"/>
      <c r="R9041" s="6"/>
      <c r="S9041" s="6"/>
      <c r="T9041" s="6"/>
      <c r="U9041" s="6"/>
      <c r="V9041" s="6"/>
      <c r="W9041" s="6"/>
    </row>
    <row r="9042" spans="1:23" x14ac:dyDescent="0.25">
      <c r="A9042" s="79"/>
      <c r="J9042" s="6">
        <v>5</v>
      </c>
      <c r="K9042" s="6"/>
      <c r="L9042" s="6"/>
      <c r="M9042" s="6"/>
      <c r="N9042" s="6"/>
      <c r="O9042" s="6"/>
      <c r="P9042" s="6"/>
      <c r="Q9042" s="6"/>
      <c r="R9042" s="6"/>
      <c r="S9042" s="6"/>
      <c r="T9042" s="6"/>
      <c r="U9042" s="6"/>
      <c r="V9042" s="6"/>
      <c r="W9042" s="6"/>
    </row>
    <row r="9043" spans="1:23" x14ac:dyDescent="0.25">
      <c r="J9043" s="6">
        <v>6</v>
      </c>
      <c r="K9043" s="6"/>
      <c r="L9043" s="6"/>
      <c r="M9043" s="6"/>
      <c r="N9043" s="6"/>
      <c r="O9043" s="6"/>
      <c r="P9043" s="6"/>
      <c r="Q9043" s="6"/>
      <c r="R9043" s="6"/>
      <c r="S9043" s="6"/>
      <c r="T9043" s="6"/>
      <c r="U9043" s="6"/>
      <c r="V9043" s="6"/>
      <c r="W9043" s="6"/>
    </row>
    <row r="9044" spans="1:23" x14ac:dyDescent="0.25">
      <c r="A9044" s="80"/>
      <c r="J9044" s="6">
        <v>7</v>
      </c>
      <c r="K9044" s="6"/>
      <c r="L9044" s="6"/>
      <c r="M9044" s="6"/>
      <c r="N9044" s="6"/>
      <c r="O9044" s="6"/>
      <c r="P9044" s="6"/>
      <c r="Q9044" s="6"/>
      <c r="R9044" s="6"/>
      <c r="S9044" s="6"/>
      <c r="T9044" s="6"/>
      <c r="U9044" s="6"/>
      <c r="V9044" s="6"/>
      <c r="W9044" s="6"/>
    </row>
    <row r="9045" spans="1:23" ht="31.5" x14ac:dyDescent="0.25">
      <c r="A9045" s="64" t="s">
        <v>590</v>
      </c>
      <c r="J9045" s="6">
        <v>8</v>
      </c>
      <c r="K9045" s="6"/>
      <c r="L9045" s="6"/>
      <c r="M9045" s="6"/>
      <c r="N9045" s="6"/>
      <c r="O9045" s="6"/>
      <c r="P9045" s="6"/>
      <c r="Q9045" s="6"/>
      <c r="R9045" s="6"/>
      <c r="S9045" s="6"/>
      <c r="T9045" s="6"/>
      <c r="U9045" s="6"/>
      <c r="V9045" s="6"/>
      <c r="W9045" s="6"/>
    </row>
    <row r="9046" spans="1:23" x14ac:dyDescent="0.25">
      <c r="A9046" s="79"/>
      <c r="J9046" s="6">
        <v>9</v>
      </c>
      <c r="K9046" s="6"/>
      <c r="L9046" s="6"/>
      <c r="M9046" s="6"/>
      <c r="N9046" s="6"/>
      <c r="O9046" s="6"/>
      <c r="P9046" s="6"/>
      <c r="Q9046" s="6"/>
      <c r="R9046" s="6"/>
      <c r="S9046" s="6"/>
      <c r="T9046" s="6"/>
      <c r="U9046" s="6"/>
      <c r="V9046" s="6"/>
      <c r="W9046" s="6"/>
    </row>
    <row r="9047" spans="1:23" ht="25.5" x14ac:dyDescent="0.25">
      <c r="A9047" s="81" t="s">
        <v>595</v>
      </c>
      <c r="J9047" s="6">
        <v>10</v>
      </c>
      <c r="K9047" s="6"/>
      <c r="L9047" s="6"/>
      <c r="M9047" s="6"/>
      <c r="N9047" s="6"/>
      <c r="O9047" s="6"/>
      <c r="P9047" s="6"/>
      <c r="Q9047" s="6"/>
      <c r="R9047" s="6"/>
      <c r="S9047" s="6"/>
      <c r="T9047" s="6"/>
      <c r="U9047" s="6"/>
      <c r="V9047" s="6"/>
      <c r="W9047" s="6"/>
    </row>
    <row r="9048" spans="1:23" x14ac:dyDescent="0.25">
      <c r="A9048" s="81"/>
      <c r="J9048" s="6">
        <v>11</v>
      </c>
      <c r="K9048" s="6"/>
      <c r="L9048" s="6"/>
      <c r="M9048" s="6"/>
      <c r="N9048" s="6"/>
      <c r="O9048" s="6"/>
      <c r="P9048" s="6"/>
      <c r="Q9048" s="6"/>
      <c r="R9048" s="6"/>
      <c r="S9048" s="6"/>
      <c r="T9048" s="6"/>
      <c r="U9048" s="6"/>
      <c r="V9048" s="6"/>
      <c r="W9048" s="6"/>
    </row>
    <row r="9049" spans="1:23" x14ac:dyDescent="0.25">
      <c r="A9049" s="65"/>
      <c r="J9049" s="6">
        <v>12</v>
      </c>
      <c r="K9049" s="6"/>
      <c r="L9049" s="6"/>
      <c r="M9049" s="6"/>
      <c r="N9049" s="6"/>
      <c r="O9049" s="6"/>
      <c r="P9049" s="6"/>
      <c r="Q9049" s="6"/>
      <c r="R9049" s="6"/>
      <c r="S9049" s="6"/>
      <c r="T9049" s="6"/>
      <c r="U9049" s="6"/>
      <c r="V9049" s="6"/>
      <c r="W9049" s="6"/>
    </row>
    <row r="9050" spans="1:23" x14ac:dyDescent="0.25">
      <c r="A9050" s="65"/>
      <c r="J9050" s="6">
        <v>13</v>
      </c>
      <c r="K9050" s="6"/>
      <c r="L9050" s="6"/>
      <c r="M9050" s="6"/>
      <c r="N9050" s="6"/>
      <c r="O9050" s="6"/>
      <c r="P9050" s="6"/>
      <c r="Q9050" s="6"/>
      <c r="R9050" s="6"/>
      <c r="S9050" s="6"/>
      <c r="T9050" s="6"/>
      <c r="U9050" s="6"/>
      <c r="V9050" s="6"/>
      <c r="W9050" s="6"/>
    </row>
    <row r="9051" spans="1:23" x14ac:dyDescent="0.25">
      <c r="A9051" s="79"/>
      <c r="J9051" s="6">
        <v>14</v>
      </c>
      <c r="K9051" s="6"/>
      <c r="L9051" s="6"/>
      <c r="M9051" s="6"/>
      <c r="N9051" s="6"/>
      <c r="O9051" s="6"/>
      <c r="P9051" s="6"/>
      <c r="Q9051" s="6"/>
      <c r="R9051" s="6"/>
      <c r="S9051" s="6"/>
      <c r="T9051" s="6"/>
      <c r="U9051" s="6"/>
      <c r="V9051" s="6"/>
      <c r="W9051" s="6"/>
    </row>
    <row r="9052" spans="1:23" x14ac:dyDescent="0.25">
      <c r="A9052" s="79"/>
      <c r="J9052" s="6">
        <v>15</v>
      </c>
      <c r="K9052" s="6"/>
      <c r="L9052" s="6"/>
      <c r="M9052" s="6"/>
      <c r="N9052" s="6"/>
      <c r="O9052" s="6"/>
      <c r="P9052" s="6"/>
      <c r="Q9052" s="6"/>
      <c r="R9052" s="6"/>
      <c r="S9052" s="6"/>
      <c r="T9052" s="6"/>
      <c r="U9052" s="6"/>
      <c r="V9052" s="6"/>
      <c r="W9052" s="6"/>
    </row>
    <row r="9053" spans="1:23" x14ac:dyDescent="0.25">
      <c r="J9053" s="6">
        <v>16</v>
      </c>
      <c r="K9053" s="6"/>
      <c r="L9053" s="6"/>
      <c r="M9053" s="6"/>
      <c r="N9053" s="6"/>
      <c r="O9053" s="6"/>
      <c r="P9053" s="6"/>
      <c r="Q9053" s="6"/>
      <c r="R9053" s="6"/>
      <c r="S9053" s="6"/>
      <c r="T9053" s="6"/>
      <c r="U9053" s="6"/>
      <c r="V9053" s="6"/>
      <c r="W9053" s="6"/>
    </row>
    <row r="9054" spans="1:23" x14ac:dyDescent="0.25">
      <c r="A9054" s="80"/>
      <c r="J9054" s="6">
        <v>17</v>
      </c>
      <c r="K9054" s="6"/>
      <c r="L9054" s="6"/>
      <c r="M9054" s="6"/>
      <c r="N9054" s="6"/>
      <c r="O9054" s="6"/>
      <c r="P9054" s="6"/>
      <c r="Q9054" s="6"/>
      <c r="R9054" s="6"/>
      <c r="S9054" s="6"/>
      <c r="T9054" s="6"/>
      <c r="U9054" s="6"/>
      <c r="V9054" s="6"/>
      <c r="W9054" s="6"/>
    </row>
    <row r="9055" spans="1:23" ht="31.5" x14ac:dyDescent="0.25">
      <c r="A9055" s="64" t="s">
        <v>590</v>
      </c>
      <c r="J9055" s="6">
        <v>18</v>
      </c>
      <c r="K9055" s="6"/>
      <c r="L9055" s="6"/>
      <c r="M9055" s="6"/>
      <c r="N9055" s="6"/>
      <c r="O9055" s="6"/>
      <c r="P9055" s="6"/>
      <c r="Q9055" s="6"/>
      <c r="R9055" s="6"/>
      <c r="S9055" s="6"/>
      <c r="T9055" s="6"/>
      <c r="U9055" s="6"/>
      <c r="V9055" s="6"/>
      <c r="W9055" s="6"/>
    </row>
    <row r="9056" spans="1:23" x14ac:dyDescent="0.25">
      <c r="A9056" s="79"/>
      <c r="J9056" s="6">
        <v>19</v>
      </c>
      <c r="K9056" s="6"/>
      <c r="L9056" s="6"/>
      <c r="M9056" s="6"/>
      <c r="N9056" s="6"/>
      <c r="O9056" s="6"/>
      <c r="P9056" s="6"/>
      <c r="Q9056" s="6"/>
      <c r="R9056" s="6"/>
      <c r="S9056" s="6"/>
      <c r="T9056" s="6"/>
      <c r="U9056" s="6"/>
      <c r="V9056" s="6"/>
      <c r="W9056" s="6"/>
    </row>
    <row r="9057" spans="1:23" ht="25.5" x14ac:dyDescent="0.25">
      <c r="A9057" s="81" t="s">
        <v>595</v>
      </c>
      <c r="J9057" s="6">
        <v>20</v>
      </c>
      <c r="K9057" s="6"/>
      <c r="L9057" s="6"/>
      <c r="M9057" s="6"/>
      <c r="N9057" s="6"/>
      <c r="O9057" s="6"/>
      <c r="P9057" s="6"/>
      <c r="Q9057" s="6"/>
      <c r="R9057" s="6"/>
      <c r="S9057" s="6"/>
      <c r="T9057" s="6"/>
      <c r="U9057" s="6"/>
      <c r="V9057" s="6"/>
      <c r="W9057" s="6"/>
    </row>
    <row r="9058" spans="1:23" x14ac:dyDescent="0.25">
      <c r="A9058" s="81"/>
      <c r="J9058" s="6">
        <v>21</v>
      </c>
      <c r="K9058" s="6"/>
      <c r="L9058" s="6"/>
      <c r="M9058" s="6"/>
      <c r="N9058" s="6"/>
      <c r="O9058" s="6"/>
      <c r="P9058" s="6"/>
      <c r="Q9058" s="6"/>
      <c r="R9058" s="6"/>
      <c r="S9058" s="6"/>
      <c r="T9058" s="6"/>
      <c r="U9058" s="6"/>
      <c r="V9058" s="6"/>
      <c r="W9058" s="6"/>
    </row>
    <row r="9059" spans="1:23" ht="89.25" x14ac:dyDescent="0.25">
      <c r="A9059" s="81" t="s">
        <v>926</v>
      </c>
      <c r="J9059" s="6">
        <v>22</v>
      </c>
      <c r="K9059" s="6"/>
      <c r="L9059" s="6"/>
      <c r="M9059" s="6"/>
      <c r="N9059" s="6"/>
      <c r="O9059" s="6"/>
      <c r="P9059" s="6"/>
      <c r="Q9059" s="6"/>
      <c r="R9059" s="6"/>
      <c r="S9059" s="6"/>
      <c r="T9059" s="6"/>
      <c r="U9059" s="6"/>
      <c r="V9059" s="6"/>
      <c r="W9059" s="6"/>
    </row>
    <row r="9060" spans="1:23" x14ac:dyDescent="0.25">
      <c r="A9060" s="65"/>
      <c r="J9060" s="6">
        <v>23</v>
      </c>
      <c r="K9060" s="6"/>
      <c r="L9060" s="6"/>
      <c r="M9060" s="6"/>
      <c r="N9060" s="6"/>
      <c r="O9060" s="6"/>
      <c r="P9060" s="6"/>
      <c r="Q9060" s="6"/>
      <c r="R9060" s="6"/>
      <c r="S9060" s="6"/>
      <c r="T9060" s="6"/>
      <c r="U9060" s="6"/>
      <c r="V9060" s="6"/>
      <c r="W9060" s="6"/>
    </row>
    <row r="9061" spans="1:23" x14ac:dyDescent="0.25">
      <c r="A9061" s="65"/>
      <c r="J9061" s="6">
        <v>24</v>
      </c>
      <c r="K9061" s="6"/>
      <c r="L9061" s="6"/>
      <c r="M9061" s="6"/>
      <c r="N9061" s="6"/>
      <c r="O9061" s="6"/>
      <c r="P9061" s="6"/>
      <c r="Q9061" s="6"/>
      <c r="R9061" s="6"/>
      <c r="S9061" s="6"/>
      <c r="T9061" s="6"/>
      <c r="U9061" s="6"/>
      <c r="V9061" s="6"/>
      <c r="W9061" s="6"/>
    </row>
    <row r="9062" spans="1:23" ht="140.25" x14ac:dyDescent="0.25">
      <c r="A9062" s="96" t="s">
        <v>624</v>
      </c>
      <c r="B9062" s="97" t="s">
        <v>625</v>
      </c>
      <c r="J9062" s="6">
        <v>25</v>
      </c>
      <c r="K9062" s="6"/>
      <c r="L9062" s="6"/>
      <c r="M9062" s="6"/>
      <c r="N9062" s="6"/>
      <c r="O9062" s="6"/>
      <c r="P9062" s="6"/>
      <c r="Q9062" s="6"/>
      <c r="R9062" s="6"/>
      <c r="S9062" s="6"/>
      <c r="T9062" s="6"/>
      <c r="U9062" s="6"/>
      <c r="V9062" s="6"/>
      <c r="W9062" s="6"/>
    </row>
    <row r="9063" spans="1:23" ht="15.75" thickBot="1" x14ac:dyDescent="0.3">
      <c r="A9063" s="65"/>
      <c r="J9063" s="6">
        <v>26</v>
      </c>
      <c r="K9063" s="6"/>
      <c r="L9063" s="6"/>
      <c r="M9063" s="6"/>
      <c r="N9063" s="6"/>
      <c r="O9063" s="6"/>
      <c r="P9063" s="6"/>
      <c r="Q9063" s="6"/>
      <c r="R9063" s="6"/>
      <c r="S9063" s="6"/>
      <c r="T9063" s="6"/>
      <c r="U9063" s="6"/>
      <c r="V9063" s="6"/>
      <c r="W9063" s="6"/>
    </row>
    <row r="9064" spans="1:23" ht="15.75" thickBot="1" x14ac:dyDescent="0.3">
      <c r="A9064" s="88" t="s">
        <v>626</v>
      </c>
      <c r="B9064" s="89">
        <v>0.05</v>
      </c>
      <c r="J9064" s="6">
        <v>27</v>
      </c>
      <c r="K9064" s="6"/>
      <c r="L9064" s="6"/>
      <c r="M9064" s="6"/>
      <c r="N9064" s="6"/>
      <c r="O9064" s="6"/>
      <c r="P9064" s="6"/>
      <c r="Q9064" s="6"/>
      <c r="R9064" s="6"/>
      <c r="S9064" s="6"/>
      <c r="T9064" s="6"/>
      <c r="U9064" s="6"/>
      <c r="V9064" s="6"/>
      <c r="W9064" s="6"/>
    </row>
    <row r="9065" spans="1:23" ht="39" thickBot="1" x14ac:dyDescent="0.3">
      <c r="A9065" s="110" t="s">
        <v>627</v>
      </c>
      <c r="B9065" s="74">
        <v>18</v>
      </c>
      <c r="J9065" s="6">
        <v>28</v>
      </c>
      <c r="K9065" s="6"/>
      <c r="L9065" s="6"/>
      <c r="M9065" s="6"/>
      <c r="N9065" s="6"/>
      <c r="O9065" s="6"/>
      <c r="P9065" s="6"/>
      <c r="Q9065" s="6"/>
      <c r="R9065" s="6"/>
      <c r="S9065" s="6"/>
      <c r="T9065" s="6"/>
      <c r="U9065" s="6"/>
      <c r="V9065" s="6"/>
      <c r="W9065" s="6"/>
    </row>
    <row r="9066" spans="1:23" ht="39" thickBot="1" x14ac:dyDescent="0.3">
      <c r="A9066" s="110" t="s">
        <v>628</v>
      </c>
      <c r="B9066" s="74">
        <v>1.0877749999999999</v>
      </c>
      <c r="J9066" s="6">
        <v>29</v>
      </c>
      <c r="K9066" s="6"/>
      <c r="L9066" s="6"/>
      <c r="M9066" s="6"/>
      <c r="N9066" s="6"/>
      <c r="O9066" s="6"/>
      <c r="P9066" s="6"/>
      <c r="Q9066" s="6"/>
      <c r="R9066" s="6"/>
      <c r="S9066" s="6"/>
      <c r="T9066" s="6"/>
      <c r="U9066" s="6"/>
      <c r="V9066" s="6"/>
      <c r="W9066" s="6"/>
    </row>
    <row r="9067" spans="1:23" ht="64.5" thickBot="1" x14ac:dyDescent="0.3">
      <c r="A9067" s="110" t="s">
        <v>629</v>
      </c>
      <c r="B9067" s="74">
        <v>3.9969700000000001</v>
      </c>
      <c r="J9067" s="6">
        <v>30</v>
      </c>
      <c r="K9067" s="6"/>
      <c r="L9067" s="6"/>
      <c r="M9067" s="6"/>
      <c r="N9067" s="6"/>
      <c r="O9067" s="6"/>
      <c r="P9067" s="6"/>
      <c r="Q9067" s="6"/>
      <c r="R9067" s="6"/>
      <c r="S9067" s="6"/>
      <c r="T9067" s="6"/>
      <c r="U9067" s="6"/>
      <c r="V9067" s="6"/>
      <c r="W9067" s="6"/>
    </row>
    <row r="9068" spans="1:23" ht="38.25" x14ac:dyDescent="0.25">
      <c r="A9068" s="109" t="s">
        <v>630</v>
      </c>
      <c r="B9068" s="78">
        <v>1.4739</v>
      </c>
      <c r="J9068" s="6">
        <v>31</v>
      </c>
      <c r="K9068" s="6"/>
      <c r="L9068" s="6"/>
      <c r="M9068" s="6"/>
      <c r="N9068" s="6"/>
      <c r="O9068" s="6"/>
      <c r="P9068" s="6"/>
      <c r="Q9068" s="6"/>
      <c r="R9068" s="6"/>
      <c r="S9068" s="6"/>
      <c r="T9068" s="6"/>
      <c r="U9068" s="6"/>
      <c r="V9068" s="6"/>
      <c r="W9068" s="6"/>
    </row>
    <row r="9069" spans="1:23" ht="15.75" thickBot="1" x14ac:dyDescent="0.3">
      <c r="A9069" s="65"/>
      <c r="J9069" s="6">
        <v>32</v>
      </c>
      <c r="K9069" s="6"/>
      <c r="L9069" s="6"/>
      <c r="M9069" s="6"/>
      <c r="N9069" s="6"/>
      <c r="O9069" s="6"/>
      <c r="P9069" s="6"/>
      <c r="Q9069" s="6"/>
      <c r="R9069" s="6"/>
      <c r="S9069" s="6"/>
      <c r="T9069" s="6"/>
      <c r="U9069" s="6"/>
      <c r="V9069" s="6"/>
      <c r="W9069" s="6"/>
    </row>
    <row r="9070" spans="1:23" x14ac:dyDescent="0.25">
      <c r="A9070" s="254" t="s">
        <v>637</v>
      </c>
      <c r="B9070" s="255"/>
      <c r="C9070" s="255"/>
      <c r="D9070" s="255"/>
      <c r="J9070" s="6">
        <v>33</v>
      </c>
      <c r="K9070" s="6"/>
      <c r="L9070" s="6"/>
      <c r="M9070" s="6"/>
      <c r="N9070" s="6"/>
      <c r="O9070" s="6"/>
      <c r="P9070" s="6"/>
      <c r="Q9070" s="6"/>
      <c r="R9070" s="6"/>
      <c r="S9070" s="6"/>
      <c r="T9070" s="6"/>
      <c r="U9070" s="6"/>
      <c r="V9070" s="6"/>
      <c r="W9070" s="6"/>
    </row>
    <row r="9071" spans="1:23" ht="15.75" thickBot="1" x14ac:dyDescent="0.3">
      <c r="A9071" s="256" t="s">
        <v>638</v>
      </c>
      <c r="B9071" s="257"/>
      <c r="C9071" s="257"/>
      <c r="D9071" s="257"/>
      <c r="J9071" s="6">
        <v>34</v>
      </c>
      <c r="K9071" s="6"/>
      <c r="L9071" s="6"/>
      <c r="M9071" s="6"/>
      <c r="N9071" s="6"/>
      <c r="O9071" s="6"/>
      <c r="P9071" s="6"/>
      <c r="Q9071" s="6"/>
      <c r="R9071" s="6"/>
      <c r="S9071" s="6"/>
      <c r="T9071" s="6"/>
      <c r="U9071" s="6"/>
      <c r="V9071" s="6"/>
      <c r="W9071" s="6"/>
    </row>
    <row r="9072" spans="1:23" ht="27" thickBot="1" x14ac:dyDescent="0.3">
      <c r="A9072" s="98" t="s">
        <v>634</v>
      </c>
      <c r="B9072" s="83" t="s">
        <v>635</v>
      </c>
      <c r="C9072" s="83" t="s">
        <v>566</v>
      </c>
      <c r="D9072" s="85" t="s">
        <v>593</v>
      </c>
      <c r="J9072" s="6"/>
      <c r="K9072" s="121" t="s">
        <v>1123</v>
      </c>
      <c r="L9072" s="121" t="s">
        <v>1124</v>
      </c>
      <c r="M9072" s="121" t="str">
        <f>A9059</f>
        <v>Prueba del rango estudentizado de Tukey (HSD) para PFPCM4</v>
      </c>
      <c r="N9072" s="136"/>
      <c r="O9072" s="1"/>
      <c r="S9072" s="122" t="str">
        <f>K9072</f>
        <v>Factor</v>
      </c>
      <c r="T9072" s="122" t="str">
        <f>L9072</f>
        <v>Nivel</v>
      </c>
      <c r="U9072" s="114"/>
      <c r="V9072" s="123" t="str">
        <f>M9072</f>
        <v>Prueba del rango estudentizado de Tukey (HSD) para PFPCM4</v>
      </c>
      <c r="W9072" s="6"/>
    </row>
    <row r="9073" spans="1:23" ht="16.5" thickBot="1" x14ac:dyDescent="0.3">
      <c r="A9073" s="99" t="s">
        <v>592</v>
      </c>
      <c r="B9073" s="68">
        <v>2.5874999999999999</v>
      </c>
      <c r="C9073" s="68">
        <v>8</v>
      </c>
      <c r="D9073" s="86" t="s">
        <v>8</v>
      </c>
      <c r="J9073" s="6"/>
      <c r="K9073" s="223" t="s">
        <v>1128</v>
      </c>
      <c r="L9073" s="124" t="str">
        <f>D9073</f>
        <v>Toro</v>
      </c>
      <c r="M9073" s="125">
        <f>B9073</f>
        <v>2.5874999999999999</v>
      </c>
      <c r="N9073" s="125" t="str">
        <f>A9073</f>
        <v>A</v>
      </c>
      <c r="O9073" s="125">
        <f>B9073</f>
        <v>2.5874999999999999</v>
      </c>
      <c r="S9073" s="225" t="str">
        <f>K9073</f>
        <v>Genotipo (B)</v>
      </c>
      <c r="T9073" s="133" t="str">
        <f>L9073</f>
        <v>Toro</v>
      </c>
      <c r="U9073" s="134">
        <f t="shared" ref="U9073:U9076" si="393">M9073</f>
        <v>2.5874999999999999</v>
      </c>
      <c r="V9073" s="133" t="str">
        <f t="shared" ref="V9073:V9076" si="394">N9073</f>
        <v>A</v>
      </c>
      <c r="W9073" s="133">
        <f t="shared" ref="W9073:W9076" si="395">O9073</f>
        <v>2.5874999999999999</v>
      </c>
    </row>
    <row r="9074" spans="1:23" ht="16.5" thickBot="1" x14ac:dyDescent="0.3">
      <c r="A9074" s="99" t="s">
        <v>592</v>
      </c>
      <c r="B9074" s="68"/>
      <c r="C9074" s="68"/>
      <c r="D9074" s="86"/>
      <c r="J9074" s="6"/>
      <c r="K9074" s="224"/>
      <c r="L9074" s="124" t="str">
        <f>D9075</f>
        <v>Pony</v>
      </c>
      <c r="M9074" s="125">
        <f>B9075</f>
        <v>2.5575000000000001</v>
      </c>
      <c r="N9074" s="125" t="str">
        <f>A9075</f>
        <v>A</v>
      </c>
      <c r="O9074" s="125">
        <f>B9075</f>
        <v>2.5575000000000001</v>
      </c>
      <c r="S9074" s="226"/>
      <c r="T9074" s="133" t="str">
        <f t="shared" ref="T9074:T9076" si="396">L9074</f>
        <v>Pony</v>
      </c>
      <c r="U9074" s="134">
        <f t="shared" si="393"/>
        <v>2.5575000000000001</v>
      </c>
      <c r="V9074" s="133" t="str">
        <f t="shared" si="394"/>
        <v>A</v>
      </c>
      <c r="W9074" s="133">
        <f t="shared" si="395"/>
        <v>2.5575000000000001</v>
      </c>
    </row>
    <row r="9075" spans="1:23" ht="16.5" thickBot="1" x14ac:dyDescent="0.3">
      <c r="A9075" s="99" t="s">
        <v>592</v>
      </c>
      <c r="B9075" s="68">
        <v>2.5575000000000001</v>
      </c>
      <c r="C9075" s="68">
        <v>8</v>
      </c>
      <c r="D9075" s="86" t="s">
        <v>11</v>
      </c>
      <c r="J9075" s="6"/>
      <c r="K9075" s="224"/>
      <c r="L9075" s="4" t="str">
        <f>D9077</f>
        <v>Perseo</v>
      </c>
      <c r="M9075" s="4">
        <f>B9077</f>
        <v>2.2587999999999999</v>
      </c>
      <c r="N9075" s="4" t="str">
        <f>A9077</f>
        <v>A</v>
      </c>
      <c r="O9075" s="4">
        <f>B9077</f>
        <v>2.2587999999999999</v>
      </c>
      <c r="P9075" s="6"/>
      <c r="Q9075" s="6"/>
      <c r="R9075" s="6"/>
      <c r="S9075" s="226"/>
      <c r="T9075" s="133" t="str">
        <f t="shared" si="396"/>
        <v>Perseo</v>
      </c>
      <c r="U9075" s="134">
        <f t="shared" si="393"/>
        <v>2.2587999999999999</v>
      </c>
      <c r="V9075" s="133" t="str">
        <f t="shared" si="394"/>
        <v>A</v>
      </c>
      <c r="W9075" s="133">
        <f t="shared" si="395"/>
        <v>2.2587999999999999</v>
      </c>
    </row>
    <row r="9076" spans="1:23" ht="16.5" thickBot="1" x14ac:dyDescent="0.3">
      <c r="A9076" s="99" t="s">
        <v>592</v>
      </c>
      <c r="B9076" s="68"/>
      <c r="C9076" s="68"/>
      <c r="D9076" s="86"/>
      <c r="J9076" s="6"/>
      <c r="K9076" s="224"/>
      <c r="L9076" s="4" t="str">
        <f>D9079</f>
        <v>Palomo</v>
      </c>
      <c r="M9076" s="4">
        <f>B9079</f>
        <v>1.3012999999999999</v>
      </c>
      <c r="N9076" s="4" t="str">
        <f>A9079</f>
        <v>A</v>
      </c>
      <c r="O9076" s="4">
        <f>B9079</f>
        <v>1.3012999999999999</v>
      </c>
      <c r="P9076" s="6"/>
      <c r="Q9076" s="6"/>
      <c r="R9076" s="6"/>
      <c r="S9076" s="227"/>
      <c r="T9076" s="129" t="str">
        <f t="shared" si="396"/>
        <v>Palomo</v>
      </c>
      <c r="U9076" s="135">
        <f t="shared" si="393"/>
        <v>1.3012999999999999</v>
      </c>
      <c r="V9076" s="129" t="str">
        <f t="shared" si="394"/>
        <v>A</v>
      </c>
      <c r="W9076" s="129">
        <f t="shared" si="395"/>
        <v>1.3012999999999999</v>
      </c>
    </row>
    <row r="9077" spans="1:23" ht="15.75" thickBot="1" x14ac:dyDescent="0.3">
      <c r="A9077" s="99" t="s">
        <v>592</v>
      </c>
      <c r="B9077" s="68">
        <v>2.2587999999999999</v>
      </c>
      <c r="C9077" s="68">
        <v>8</v>
      </c>
      <c r="D9077" s="86" t="s">
        <v>46</v>
      </c>
      <c r="J9077" s="6">
        <v>1</v>
      </c>
      <c r="K9077" s="6"/>
      <c r="L9077" s="6"/>
      <c r="M9077" s="6"/>
      <c r="N9077" s="6"/>
      <c r="O9077" s="6"/>
      <c r="P9077" s="6"/>
      <c r="Q9077" s="6"/>
      <c r="R9077" s="6"/>
      <c r="S9077" s="6"/>
      <c r="T9077" s="6"/>
      <c r="U9077" s="6"/>
      <c r="V9077" s="6"/>
      <c r="W9077" s="6"/>
    </row>
    <row r="9078" spans="1:23" ht="15.75" thickBot="1" x14ac:dyDescent="0.3">
      <c r="A9078" s="99" t="s">
        <v>592</v>
      </c>
      <c r="B9078" s="68"/>
      <c r="C9078" s="68"/>
      <c r="D9078" s="86"/>
      <c r="J9078" s="6">
        <v>2</v>
      </c>
      <c r="K9078" s="6"/>
      <c r="L9078" s="6"/>
      <c r="M9078" s="6"/>
      <c r="N9078" s="6"/>
      <c r="O9078" s="6"/>
      <c r="P9078" s="6"/>
      <c r="Q9078" s="6"/>
      <c r="R9078" s="6"/>
      <c r="S9078" s="6"/>
      <c r="T9078" s="6"/>
      <c r="U9078" s="6"/>
      <c r="V9078" s="6"/>
      <c r="W9078" s="6"/>
    </row>
    <row r="9079" spans="1:23" x14ac:dyDescent="0.25">
      <c r="A9079" s="100" t="s">
        <v>592</v>
      </c>
      <c r="B9079" s="77">
        <v>1.3012999999999999</v>
      </c>
      <c r="C9079" s="77">
        <v>8</v>
      </c>
      <c r="D9079" s="87" t="s">
        <v>7</v>
      </c>
      <c r="J9079" s="6">
        <v>3</v>
      </c>
      <c r="K9079" s="6"/>
      <c r="L9079" s="6"/>
      <c r="M9079" s="6"/>
      <c r="N9079" s="6"/>
      <c r="O9079" s="6"/>
      <c r="P9079" s="6"/>
      <c r="Q9079" s="6"/>
      <c r="R9079" s="6"/>
      <c r="S9079" s="6"/>
      <c r="T9079" s="6"/>
      <c r="U9079" s="6"/>
      <c r="V9079" s="6"/>
      <c r="W9079" s="6"/>
    </row>
    <row r="9080" spans="1:23" x14ac:dyDescent="0.25">
      <c r="A9080" s="79"/>
      <c r="J9080" s="6">
        <v>4</v>
      </c>
      <c r="K9080" s="6"/>
      <c r="L9080" s="6"/>
      <c r="M9080" s="6"/>
      <c r="N9080" s="6"/>
      <c r="O9080" s="6"/>
      <c r="P9080" s="6"/>
      <c r="Q9080" s="6"/>
      <c r="R9080" s="6"/>
      <c r="S9080" s="6"/>
      <c r="T9080" s="6"/>
      <c r="U9080" s="6"/>
      <c r="V9080" s="6"/>
      <c r="W9080" s="6"/>
    </row>
    <row r="9081" spans="1:23" x14ac:dyDescent="0.25">
      <c r="A9081" s="79"/>
      <c r="J9081" s="6">
        <v>5</v>
      </c>
      <c r="K9081" s="6"/>
      <c r="L9081" s="6"/>
      <c r="M9081" s="6"/>
      <c r="N9081" s="6"/>
      <c r="O9081" s="6"/>
      <c r="P9081" s="6"/>
      <c r="Q9081" s="6"/>
      <c r="R9081" s="6"/>
      <c r="S9081" s="6"/>
      <c r="T9081" s="6"/>
      <c r="U9081" s="6"/>
      <c r="V9081" s="6"/>
      <c r="W9081" s="6"/>
    </row>
    <row r="9082" spans="1:23" x14ac:dyDescent="0.25">
      <c r="J9082" s="6">
        <v>6</v>
      </c>
      <c r="K9082" s="6"/>
      <c r="L9082" s="6"/>
      <c r="M9082" s="6"/>
      <c r="N9082" s="6"/>
      <c r="O9082" s="6"/>
      <c r="P9082" s="6"/>
      <c r="Q9082" s="6"/>
      <c r="R9082" s="6"/>
      <c r="S9082" s="6"/>
      <c r="T9082" s="6"/>
      <c r="U9082" s="6"/>
      <c r="V9082" s="6"/>
      <c r="W9082" s="6"/>
    </row>
    <row r="9083" spans="1:23" x14ac:dyDescent="0.25">
      <c r="A9083" s="80"/>
      <c r="J9083" s="6">
        <v>7</v>
      </c>
      <c r="K9083" s="6"/>
      <c r="L9083" s="6"/>
      <c r="M9083" s="6"/>
      <c r="N9083" s="6"/>
      <c r="O9083" s="6"/>
      <c r="P9083" s="6"/>
      <c r="Q9083" s="6"/>
      <c r="R9083" s="6"/>
      <c r="S9083" s="6"/>
      <c r="T9083" s="6"/>
      <c r="U9083" s="6"/>
      <c r="V9083" s="6"/>
      <c r="W9083" s="6"/>
    </row>
    <row r="9084" spans="1:23" ht="31.5" x14ac:dyDescent="0.25">
      <c r="A9084" s="64" t="s">
        <v>590</v>
      </c>
      <c r="J9084" s="6">
        <v>8</v>
      </c>
      <c r="K9084" s="6"/>
      <c r="L9084" s="6"/>
      <c r="M9084" s="6"/>
      <c r="N9084" s="6"/>
      <c r="O9084" s="6"/>
      <c r="P9084" s="6"/>
      <c r="Q9084" s="6"/>
      <c r="R9084" s="6"/>
      <c r="S9084" s="6"/>
      <c r="T9084" s="6"/>
      <c r="U9084" s="6"/>
      <c r="V9084" s="6"/>
      <c r="W9084" s="6"/>
    </row>
    <row r="9085" spans="1:23" x14ac:dyDescent="0.25">
      <c r="A9085" s="79"/>
      <c r="J9085" s="6">
        <v>9</v>
      </c>
      <c r="K9085" s="6"/>
      <c r="L9085" s="6"/>
      <c r="M9085" s="6"/>
      <c r="N9085" s="6"/>
      <c r="O9085" s="6"/>
      <c r="P9085" s="6"/>
      <c r="Q9085" s="6"/>
      <c r="R9085" s="6"/>
      <c r="S9085" s="6"/>
      <c r="T9085" s="6"/>
      <c r="U9085" s="6"/>
      <c r="V9085" s="6"/>
      <c r="W9085" s="6"/>
    </row>
    <row r="9086" spans="1:23" ht="25.5" x14ac:dyDescent="0.25">
      <c r="A9086" s="81" t="s">
        <v>595</v>
      </c>
      <c r="J9086" s="6">
        <v>10</v>
      </c>
      <c r="K9086" s="6"/>
      <c r="L9086" s="6"/>
      <c r="M9086" s="6"/>
      <c r="N9086" s="6"/>
      <c r="O9086" s="6"/>
      <c r="P9086" s="6"/>
      <c r="Q9086" s="6"/>
      <c r="R9086" s="6"/>
      <c r="S9086" s="6"/>
      <c r="T9086" s="6"/>
      <c r="U9086" s="6"/>
      <c r="V9086" s="6"/>
      <c r="W9086" s="6"/>
    </row>
    <row r="9087" spans="1:23" x14ac:dyDescent="0.25">
      <c r="A9087" s="81"/>
      <c r="J9087" s="6">
        <v>11</v>
      </c>
      <c r="K9087" s="6"/>
      <c r="L9087" s="6"/>
      <c r="M9087" s="6"/>
      <c r="N9087" s="6"/>
      <c r="O9087" s="6"/>
      <c r="P9087" s="6"/>
      <c r="Q9087" s="6"/>
      <c r="R9087" s="6"/>
      <c r="S9087" s="6"/>
      <c r="T9087" s="6"/>
      <c r="U9087" s="6"/>
      <c r="V9087" s="6"/>
      <c r="W9087" s="6"/>
    </row>
    <row r="9088" spans="1:23" x14ac:dyDescent="0.25">
      <c r="A9088" s="65"/>
      <c r="J9088" s="6">
        <v>12</v>
      </c>
      <c r="K9088" s="6"/>
      <c r="L9088" s="6"/>
      <c r="M9088" s="6"/>
      <c r="N9088" s="6"/>
      <c r="O9088" s="6"/>
      <c r="P9088" s="6"/>
      <c r="Q9088" s="6"/>
      <c r="R9088" s="6"/>
      <c r="S9088" s="6"/>
      <c r="T9088" s="6"/>
      <c r="U9088" s="6"/>
      <c r="V9088" s="6"/>
      <c r="W9088" s="6"/>
    </row>
    <row r="9089" spans="1:23" x14ac:dyDescent="0.25">
      <c r="A9089" s="65"/>
      <c r="J9089" s="6">
        <v>13</v>
      </c>
      <c r="K9089" s="6"/>
      <c r="L9089" s="6"/>
      <c r="M9089" s="6"/>
      <c r="N9089" s="6"/>
      <c r="O9089" s="6"/>
      <c r="P9089" s="6"/>
      <c r="Q9089" s="6"/>
      <c r="R9089" s="6"/>
      <c r="S9089" s="6"/>
      <c r="T9089" s="6"/>
      <c r="U9089" s="6"/>
      <c r="V9089" s="6"/>
      <c r="W9089" s="6"/>
    </row>
    <row r="9090" spans="1:23" x14ac:dyDescent="0.25">
      <c r="A9090" s="79"/>
      <c r="J9090" s="6">
        <v>14</v>
      </c>
      <c r="K9090" s="6"/>
      <c r="L9090" s="6"/>
      <c r="M9090" s="6"/>
      <c r="N9090" s="6"/>
      <c r="O9090" s="6"/>
      <c r="P9090" s="6"/>
      <c r="Q9090" s="6"/>
      <c r="R9090" s="6"/>
      <c r="S9090" s="6"/>
      <c r="T9090" s="6"/>
      <c r="U9090" s="6"/>
      <c r="V9090" s="6"/>
      <c r="W9090" s="6"/>
    </row>
    <row r="9091" spans="1:23" x14ac:dyDescent="0.25">
      <c r="A9091" s="79"/>
      <c r="J9091" s="6">
        <v>15</v>
      </c>
      <c r="K9091" s="6"/>
      <c r="L9091" s="6"/>
      <c r="M9091" s="6"/>
      <c r="N9091" s="6"/>
      <c r="O9091" s="6"/>
      <c r="P9091" s="6"/>
      <c r="Q9091" s="6"/>
      <c r="R9091" s="6"/>
      <c r="S9091" s="6"/>
      <c r="T9091" s="6"/>
      <c r="U9091" s="6"/>
      <c r="V9091" s="6"/>
      <c r="W9091" s="6"/>
    </row>
    <row r="9092" spans="1:23" x14ac:dyDescent="0.25">
      <c r="J9092" s="6">
        <v>16</v>
      </c>
      <c r="K9092" s="6"/>
      <c r="L9092" s="6"/>
      <c r="M9092" s="6"/>
      <c r="N9092" s="6"/>
      <c r="O9092" s="6"/>
      <c r="P9092" s="6"/>
      <c r="Q9092" s="6"/>
      <c r="R9092" s="6"/>
      <c r="S9092" s="6"/>
      <c r="T9092" s="6"/>
      <c r="U9092" s="6"/>
      <c r="V9092" s="6"/>
      <c r="W9092" s="6"/>
    </row>
    <row r="9093" spans="1:23" x14ac:dyDescent="0.25">
      <c r="A9093" s="80"/>
      <c r="J9093" s="6">
        <v>17</v>
      </c>
      <c r="K9093" s="6"/>
      <c r="L9093" s="6"/>
      <c r="M9093" s="6"/>
      <c r="N9093" s="6"/>
      <c r="O9093" s="6"/>
      <c r="P9093" s="6"/>
      <c r="Q9093" s="6"/>
      <c r="R9093" s="6"/>
      <c r="S9093" s="6"/>
      <c r="T9093" s="6"/>
      <c r="U9093" s="6"/>
      <c r="V9093" s="6"/>
      <c r="W9093" s="6"/>
    </row>
    <row r="9094" spans="1:23" ht="31.5" x14ac:dyDescent="0.25">
      <c r="A9094" s="64" t="s">
        <v>590</v>
      </c>
      <c r="J9094" s="6">
        <v>18</v>
      </c>
      <c r="K9094" s="6"/>
      <c r="L9094" s="6"/>
      <c r="M9094" s="6"/>
      <c r="N9094" s="6"/>
      <c r="O9094" s="6"/>
      <c r="P9094" s="6"/>
      <c r="Q9094" s="6"/>
      <c r="R9094" s="6"/>
      <c r="S9094" s="6"/>
      <c r="T9094" s="6"/>
      <c r="U9094" s="6"/>
      <c r="V9094" s="6"/>
      <c r="W9094" s="6"/>
    </row>
    <row r="9095" spans="1:23" x14ac:dyDescent="0.25">
      <c r="A9095" s="79"/>
      <c r="J9095" s="6">
        <v>19</v>
      </c>
      <c r="K9095" s="6"/>
      <c r="L9095" s="6"/>
      <c r="M9095" s="6"/>
      <c r="N9095" s="6"/>
      <c r="O9095" s="6"/>
      <c r="P9095" s="6"/>
      <c r="Q9095" s="6"/>
      <c r="R9095" s="6"/>
      <c r="S9095" s="6"/>
      <c r="T9095" s="6"/>
      <c r="U9095" s="6"/>
      <c r="V9095" s="6"/>
      <c r="W9095" s="6"/>
    </row>
    <row r="9096" spans="1:23" ht="25.5" x14ac:dyDescent="0.25">
      <c r="A9096" s="81" t="s">
        <v>595</v>
      </c>
      <c r="J9096" s="6">
        <v>20</v>
      </c>
      <c r="K9096" s="6"/>
      <c r="L9096" s="6"/>
      <c r="M9096" s="6"/>
      <c r="N9096" s="6"/>
      <c r="O9096" s="6"/>
      <c r="P9096" s="6"/>
      <c r="Q9096" s="6"/>
      <c r="R9096" s="6"/>
      <c r="S9096" s="6"/>
      <c r="T9096" s="6"/>
      <c r="U9096" s="6"/>
      <c r="V9096" s="6"/>
      <c r="W9096" s="6"/>
    </row>
    <row r="9097" spans="1:23" x14ac:dyDescent="0.25">
      <c r="A9097" s="81"/>
      <c r="J9097" s="6">
        <v>21</v>
      </c>
      <c r="K9097" s="6"/>
      <c r="L9097" s="6"/>
      <c r="M9097" s="6"/>
      <c r="N9097" s="6"/>
      <c r="O9097" s="6"/>
      <c r="P9097" s="6"/>
      <c r="Q9097" s="6"/>
      <c r="R9097" s="6"/>
      <c r="S9097" s="6"/>
      <c r="T9097" s="6"/>
      <c r="U9097" s="6"/>
      <c r="V9097" s="6"/>
      <c r="W9097" s="6"/>
    </row>
    <row r="9098" spans="1:23" ht="89.25" x14ac:dyDescent="0.25">
      <c r="A9098" s="81" t="s">
        <v>927</v>
      </c>
      <c r="J9098" s="6">
        <v>22</v>
      </c>
      <c r="K9098" s="6"/>
      <c r="L9098" s="6"/>
      <c r="M9098" s="6"/>
      <c r="N9098" s="6"/>
      <c r="O9098" s="6"/>
      <c r="P9098" s="6"/>
      <c r="Q9098" s="6"/>
      <c r="R9098" s="6"/>
      <c r="S9098" s="6"/>
      <c r="T9098" s="6"/>
      <c r="U9098" s="6"/>
      <c r="V9098" s="6"/>
      <c r="W9098" s="6"/>
    </row>
    <row r="9099" spans="1:23" x14ac:dyDescent="0.25">
      <c r="A9099" s="65"/>
      <c r="J9099" s="6">
        <v>23</v>
      </c>
      <c r="K9099" s="6"/>
      <c r="L9099" s="6"/>
      <c r="M9099" s="6"/>
      <c r="N9099" s="6"/>
      <c r="O9099" s="6"/>
      <c r="P9099" s="6"/>
      <c r="Q9099" s="6"/>
      <c r="R9099" s="6"/>
      <c r="S9099" s="6"/>
      <c r="T9099" s="6"/>
      <c r="U9099" s="6"/>
      <c r="V9099" s="6"/>
      <c r="W9099" s="6"/>
    </row>
    <row r="9100" spans="1:23" x14ac:dyDescent="0.25">
      <c r="A9100" s="65"/>
      <c r="J9100" s="6">
        <v>24</v>
      </c>
      <c r="K9100" s="6"/>
      <c r="L9100" s="6"/>
      <c r="M9100" s="6"/>
      <c r="N9100" s="6"/>
      <c r="O9100" s="6"/>
      <c r="P9100" s="6"/>
      <c r="Q9100" s="6"/>
      <c r="R9100" s="6"/>
      <c r="S9100" s="6"/>
      <c r="T9100" s="6"/>
      <c r="U9100" s="6"/>
      <c r="V9100" s="6"/>
      <c r="W9100" s="6"/>
    </row>
    <row r="9101" spans="1:23" ht="140.25" x14ac:dyDescent="0.25">
      <c r="A9101" s="96" t="s">
        <v>624</v>
      </c>
      <c r="B9101" s="97" t="s">
        <v>625</v>
      </c>
      <c r="J9101" s="6">
        <v>25</v>
      </c>
      <c r="K9101" s="6"/>
      <c r="L9101" s="6"/>
      <c r="M9101" s="6"/>
      <c r="N9101" s="6"/>
      <c r="O9101" s="6"/>
      <c r="P9101" s="6"/>
      <c r="Q9101" s="6"/>
      <c r="R9101" s="6"/>
      <c r="S9101" s="6"/>
      <c r="T9101" s="6"/>
      <c r="U9101" s="6"/>
      <c r="V9101" s="6"/>
      <c r="W9101" s="6"/>
    </row>
    <row r="9102" spans="1:23" ht="15.75" thickBot="1" x14ac:dyDescent="0.3">
      <c r="A9102" s="65"/>
      <c r="J9102" s="6">
        <v>26</v>
      </c>
      <c r="K9102" s="6"/>
      <c r="L9102" s="6"/>
      <c r="M9102" s="6"/>
      <c r="N9102" s="6"/>
      <c r="O9102" s="6"/>
      <c r="P9102" s="6"/>
      <c r="Q9102" s="6"/>
      <c r="R9102" s="6"/>
      <c r="S9102" s="6"/>
      <c r="T9102" s="6"/>
      <c r="U9102" s="6"/>
      <c r="V9102" s="6"/>
      <c r="W9102" s="6"/>
    </row>
    <row r="9103" spans="1:23" ht="15.75" thickBot="1" x14ac:dyDescent="0.3">
      <c r="A9103" s="88" t="s">
        <v>626</v>
      </c>
      <c r="B9103" s="89">
        <v>0.05</v>
      </c>
      <c r="J9103" s="6">
        <v>27</v>
      </c>
      <c r="K9103" s="6"/>
      <c r="L9103" s="6"/>
      <c r="M9103" s="6"/>
      <c r="N9103" s="6"/>
      <c r="O9103" s="6"/>
      <c r="P9103" s="6"/>
      <c r="Q9103" s="6"/>
      <c r="R9103" s="6"/>
      <c r="S9103" s="6"/>
      <c r="T9103" s="6"/>
      <c r="U9103" s="6"/>
      <c r="V9103" s="6"/>
      <c r="W9103" s="6"/>
    </row>
    <row r="9104" spans="1:23" ht="39" thickBot="1" x14ac:dyDescent="0.3">
      <c r="A9104" s="110" t="s">
        <v>627</v>
      </c>
      <c r="B9104" s="74">
        <v>18</v>
      </c>
      <c r="J9104" s="6">
        <v>28</v>
      </c>
      <c r="K9104" s="6"/>
      <c r="L9104" s="6"/>
      <c r="M9104" s="6"/>
      <c r="N9104" s="6"/>
      <c r="O9104" s="6"/>
      <c r="P9104" s="6"/>
      <c r="Q9104" s="6"/>
      <c r="R9104" s="6"/>
      <c r="S9104" s="6"/>
      <c r="T9104" s="6"/>
      <c r="U9104" s="6"/>
      <c r="V9104" s="6"/>
      <c r="W9104" s="6"/>
    </row>
    <row r="9105" spans="1:23" ht="39" thickBot="1" x14ac:dyDescent="0.3">
      <c r="A9105" s="110" t="s">
        <v>628</v>
      </c>
      <c r="B9105" s="74">
        <v>0.75845200000000002</v>
      </c>
      <c r="J9105" s="6">
        <v>29</v>
      </c>
      <c r="K9105" s="6"/>
      <c r="L9105" s="6"/>
      <c r="M9105" s="6"/>
      <c r="N9105" s="6"/>
      <c r="O9105" s="6"/>
      <c r="P9105" s="6"/>
      <c r="Q9105" s="6"/>
      <c r="R9105" s="6"/>
      <c r="S9105" s="6"/>
      <c r="T9105" s="6"/>
      <c r="U9105" s="6"/>
      <c r="V9105" s="6"/>
      <c r="W9105" s="6"/>
    </row>
    <row r="9106" spans="1:23" ht="64.5" thickBot="1" x14ac:dyDescent="0.3">
      <c r="A9106" s="110" t="s">
        <v>629</v>
      </c>
      <c r="B9106" s="74">
        <v>3.9969700000000001</v>
      </c>
      <c r="J9106" s="6">
        <v>30</v>
      </c>
      <c r="K9106" s="6"/>
      <c r="L9106" s="6"/>
      <c r="M9106" s="6"/>
      <c r="N9106" s="6"/>
      <c r="O9106" s="6"/>
      <c r="P9106" s="6"/>
      <c r="Q9106" s="6"/>
      <c r="R9106" s="6"/>
      <c r="S9106" s="6"/>
      <c r="T9106" s="6"/>
      <c r="U9106" s="6"/>
      <c r="V9106" s="6"/>
      <c r="W9106" s="6"/>
    </row>
    <row r="9107" spans="1:23" ht="38.25" x14ac:dyDescent="0.25">
      <c r="A9107" s="109" t="s">
        <v>630</v>
      </c>
      <c r="B9107" s="78">
        <v>1.2306999999999999</v>
      </c>
      <c r="J9107" s="6">
        <v>31</v>
      </c>
      <c r="K9107" s="6"/>
      <c r="L9107" s="6"/>
      <c r="M9107" s="6"/>
      <c r="N9107" s="6"/>
      <c r="O9107" s="6"/>
      <c r="P9107" s="6"/>
      <c r="Q9107" s="6"/>
      <c r="R9107" s="6"/>
      <c r="S9107" s="6"/>
      <c r="T9107" s="6"/>
      <c r="U9107" s="6"/>
      <c r="V9107" s="6"/>
      <c r="W9107" s="6"/>
    </row>
    <row r="9108" spans="1:23" ht="15.75" thickBot="1" x14ac:dyDescent="0.3">
      <c r="A9108" s="65"/>
      <c r="J9108" s="6">
        <v>32</v>
      </c>
      <c r="K9108" s="6"/>
      <c r="L9108" s="6"/>
      <c r="M9108" s="6"/>
      <c r="N9108" s="6"/>
      <c r="O9108" s="6"/>
      <c r="P9108" s="6"/>
      <c r="Q9108" s="6"/>
      <c r="R9108" s="6"/>
      <c r="S9108" s="6"/>
      <c r="T9108" s="6"/>
      <c r="U9108" s="6"/>
      <c r="V9108" s="6"/>
      <c r="W9108" s="6"/>
    </row>
    <row r="9109" spans="1:23" x14ac:dyDescent="0.25">
      <c r="A9109" s="254" t="s">
        <v>637</v>
      </c>
      <c r="B9109" s="255"/>
      <c r="C9109" s="255"/>
      <c r="D9109" s="255"/>
      <c r="E9109" s="255"/>
      <c r="J9109" s="6">
        <v>33</v>
      </c>
      <c r="K9109" s="6"/>
      <c r="L9109" s="6"/>
      <c r="M9109" s="6"/>
      <c r="N9109" s="6"/>
      <c r="O9109" s="6"/>
      <c r="P9109" s="6"/>
      <c r="Q9109" s="6"/>
      <c r="R9109" s="6"/>
      <c r="S9109" s="6"/>
      <c r="T9109" s="6"/>
      <c r="U9109" s="6"/>
      <c r="V9109" s="6"/>
      <c r="W9109" s="6"/>
    </row>
    <row r="9110" spans="1:23" ht="15.75" thickBot="1" x14ac:dyDescent="0.3">
      <c r="A9110" s="256" t="s">
        <v>638</v>
      </c>
      <c r="B9110" s="257"/>
      <c r="C9110" s="257"/>
      <c r="D9110" s="257"/>
      <c r="E9110" s="257"/>
      <c r="J9110" s="6">
        <v>34</v>
      </c>
      <c r="K9110" s="6"/>
      <c r="L9110" s="6"/>
      <c r="M9110" s="6"/>
      <c r="N9110" s="6"/>
      <c r="O9110" s="6"/>
      <c r="P9110" s="6"/>
      <c r="Q9110" s="6"/>
      <c r="R9110" s="6"/>
      <c r="S9110" s="6"/>
      <c r="T9110" s="6"/>
      <c r="U9110" s="6"/>
      <c r="V9110" s="6"/>
      <c r="W9110" s="6"/>
    </row>
    <row r="9111" spans="1:23" ht="16.5" thickBot="1" x14ac:dyDescent="0.3">
      <c r="A9111" s="260" t="s">
        <v>634</v>
      </c>
      <c r="B9111" s="261"/>
      <c r="C9111" s="83" t="s">
        <v>635</v>
      </c>
      <c r="D9111" s="83" t="s">
        <v>566</v>
      </c>
      <c r="E9111" s="85" t="s">
        <v>593</v>
      </c>
      <c r="J9111" s="6"/>
      <c r="K9111" s="121" t="s">
        <v>1123</v>
      </c>
      <c r="L9111" s="121" t="s">
        <v>1124</v>
      </c>
      <c r="M9111" s="121" t="str">
        <f>A9098</f>
        <v>Prueba del rango estudentizado de Tukey (HSD) para PFPCM5</v>
      </c>
      <c r="N9111" s="136"/>
      <c r="O9111" s="1"/>
      <c r="S9111" s="122" t="str">
        <f>K9111</f>
        <v>Factor</v>
      </c>
      <c r="T9111" s="122" t="str">
        <f>L9111</f>
        <v>Nivel</v>
      </c>
      <c r="U9111" s="114"/>
      <c r="V9111" s="123" t="str">
        <f>M9111</f>
        <v>Prueba del rango estudentizado de Tukey (HSD) para PFPCM5</v>
      </c>
      <c r="W9111" s="6"/>
    </row>
    <row r="9112" spans="1:23" ht="16.5" thickBot="1" x14ac:dyDescent="0.3">
      <c r="A9112" s="99"/>
      <c r="B9112" s="67" t="s">
        <v>592</v>
      </c>
      <c r="C9112" s="68">
        <v>2.3574999999999999</v>
      </c>
      <c r="D9112" s="68">
        <v>8</v>
      </c>
      <c r="E9112" s="86" t="s">
        <v>46</v>
      </c>
      <c r="J9112" s="6"/>
      <c r="K9112" s="223" t="s">
        <v>1128</v>
      </c>
      <c r="L9112" s="124" t="str">
        <f>E9112</f>
        <v>Perseo</v>
      </c>
      <c r="M9112" s="125">
        <f>C9112</f>
        <v>2.3574999999999999</v>
      </c>
      <c r="N9112" s="125">
        <f>A9112</f>
        <v>0</v>
      </c>
      <c r="O9112" s="125" t="str">
        <f>B9112</f>
        <v>A</v>
      </c>
      <c r="S9112" s="225" t="str">
        <f>K9112</f>
        <v>Genotipo (B)</v>
      </c>
      <c r="T9112" s="133" t="str">
        <f>L9112</f>
        <v>Perseo</v>
      </c>
      <c r="U9112" s="134">
        <f t="shared" ref="U9112:U9115" si="397">M9112</f>
        <v>2.3574999999999999</v>
      </c>
      <c r="V9112" s="133">
        <f t="shared" ref="V9112:V9115" si="398">N9112</f>
        <v>0</v>
      </c>
      <c r="W9112" s="133" t="str">
        <f t="shared" ref="W9112:W9115" si="399">O9112</f>
        <v>A</v>
      </c>
    </row>
    <row r="9113" spans="1:23" ht="16.5" thickBot="1" x14ac:dyDescent="0.3">
      <c r="A9113" s="99"/>
      <c r="B9113" s="67" t="s">
        <v>592</v>
      </c>
      <c r="C9113" s="68"/>
      <c r="D9113" s="68"/>
      <c r="E9113" s="86"/>
      <c r="J9113" s="6"/>
      <c r="K9113" s="224"/>
      <c r="L9113" s="124" t="str">
        <f>E9114</f>
        <v>Pony</v>
      </c>
      <c r="M9113" s="125">
        <f>C9114</f>
        <v>1.5349999999999999</v>
      </c>
      <c r="N9113" s="125" t="str">
        <f>A9114</f>
        <v>B</v>
      </c>
      <c r="O9113" s="125" t="str">
        <f>B9114</f>
        <v>A</v>
      </c>
      <c r="S9113" s="226"/>
      <c r="T9113" s="133" t="str">
        <f t="shared" ref="T9113:T9115" si="400">L9113</f>
        <v>Pony</v>
      </c>
      <c r="U9113" s="134">
        <f t="shared" si="397"/>
        <v>1.5349999999999999</v>
      </c>
      <c r="V9113" s="133" t="str">
        <f t="shared" si="398"/>
        <v>B</v>
      </c>
      <c r="W9113" s="133" t="str">
        <f t="shared" si="399"/>
        <v>A</v>
      </c>
    </row>
    <row r="9114" spans="1:23" ht="16.5" thickBot="1" x14ac:dyDescent="0.3">
      <c r="A9114" s="99" t="s">
        <v>593</v>
      </c>
      <c r="B9114" s="67" t="s">
        <v>592</v>
      </c>
      <c r="C9114" s="68">
        <v>1.5349999999999999</v>
      </c>
      <c r="D9114" s="68">
        <v>8</v>
      </c>
      <c r="E9114" s="86" t="s">
        <v>11</v>
      </c>
      <c r="J9114" s="6"/>
      <c r="K9114" s="224"/>
      <c r="L9114" s="4" t="str">
        <f>E9116</f>
        <v>Toro</v>
      </c>
      <c r="M9114" s="4">
        <f>C9116</f>
        <v>1.2138</v>
      </c>
      <c r="N9114" s="4" t="str">
        <f>A9116</f>
        <v>B</v>
      </c>
      <c r="O9114" s="4" t="str">
        <f>B9116</f>
        <v>A</v>
      </c>
      <c r="P9114" s="6"/>
      <c r="Q9114" s="6"/>
      <c r="R9114" s="6"/>
      <c r="S9114" s="226"/>
      <c r="T9114" s="133" t="str">
        <f t="shared" si="400"/>
        <v>Toro</v>
      </c>
      <c r="U9114" s="134">
        <f t="shared" si="397"/>
        <v>1.2138</v>
      </c>
      <c r="V9114" s="133" t="str">
        <f t="shared" si="398"/>
        <v>B</v>
      </c>
      <c r="W9114" s="133" t="str">
        <f t="shared" si="399"/>
        <v>A</v>
      </c>
    </row>
    <row r="9115" spans="1:23" ht="16.5" thickBot="1" x14ac:dyDescent="0.3">
      <c r="A9115" s="99" t="s">
        <v>593</v>
      </c>
      <c r="B9115" s="67" t="s">
        <v>592</v>
      </c>
      <c r="C9115" s="68"/>
      <c r="D9115" s="68"/>
      <c r="E9115" s="86"/>
      <c r="J9115" s="6"/>
      <c r="K9115" s="224"/>
      <c r="L9115" s="4" t="str">
        <f>E9118</f>
        <v>Palomo</v>
      </c>
      <c r="M9115" s="4">
        <f>C9118</f>
        <v>0.4425</v>
      </c>
      <c r="N9115" s="4" t="str">
        <f>A9118</f>
        <v>B</v>
      </c>
      <c r="O9115" s="4">
        <f>B9118</f>
        <v>0</v>
      </c>
      <c r="P9115" s="6"/>
      <c r="Q9115" s="6"/>
      <c r="R9115" s="6"/>
      <c r="S9115" s="227"/>
      <c r="T9115" s="129" t="str">
        <f t="shared" si="400"/>
        <v>Palomo</v>
      </c>
      <c r="U9115" s="135">
        <f t="shared" si="397"/>
        <v>0.4425</v>
      </c>
      <c r="V9115" s="129" t="str">
        <f t="shared" si="398"/>
        <v>B</v>
      </c>
      <c r="W9115" s="129">
        <f t="shared" si="399"/>
        <v>0</v>
      </c>
    </row>
    <row r="9116" spans="1:23" ht="15.75" thickBot="1" x14ac:dyDescent="0.3">
      <c r="A9116" s="99" t="s">
        <v>593</v>
      </c>
      <c r="B9116" s="67" t="s">
        <v>592</v>
      </c>
      <c r="C9116" s="68">
        <v>1.2138</v>
      </c>
      <c r="D9116" s="68">
        <v>8</v>
      </c>
      <c r="E9116" s="86" t="s">
        <v>8</v>
      </c>
      <c r="J9116" s="6">
        <v>1</v>
      </c>
      <c r="K9116" s="6"/>
      <c r="L9116" s="6"/>
      <c r="M9116" s="6"/>
      <c r="N9116" s="6"/>
      <c r="O9116" s="6"/>
      <c r="P9116" s="6"/>
      <c r="Q9116" s="6"/>
      <c r="R9116" s="6"/>
      <c r="S9116" s="6"/>
      <c r="T9116" s="6"/>
      <c r="U9116" s="6"/>
      <c r="V9116" s="6"/>
      <c r="W9116" s="6"/>
    </row>
    <row r="9117" spans="1:23" ht="15.75" thickBot="1" x14ac:dyDescent="0.3">
      <c r="A9117" s="99" t="s">
        <v>593</v>
      </c>
      <c r="B9117" s="67"/>
      <c r="C9117" s="68"/>
      <c r="D9117" s="68"/>
      <c r="E9117" s="86"/>
      <c r="J9117" s="6">
        <v>2</v>
      </c>
      <c r="K9117" s="6"/>
      <c r="L9117" s="6"/>
      <c r="M9117" s="6"/>
      <c r="N9117" s="6"/>
      <c r="O9117" s="6"/>
      <c r="P9117" s="6"/>
      <c r="Q9117" s="6"/>
      <c r="R9117" s="6"/>
      <c r="S9117" s="6"/>
      <c r="T9117" s="6"/>
      <c r="U9117" s="6"/>
      <c r="V9117" s="6"/>
      <c r="W9117" s="6"/>
    </row>
    <row r="9118" spans="1:23" x14ac:dyDescent="0.25">
      <c r="A9118" s="100" t="s">
        <v>593</v>
      </c>
      <c r="B9118" s="76"/>
      <c r="C9118" s="77">
        <v>0.4425</v>
      </c>
      <c r="D9118" s="77">
        <v>8</v>
      </c>
      <c r="E9118" s="87" t="s">
        <v>7</v>
      </c>
      <c r="J9118" s="6">
        <v>3</v>
      </c>
      <c r="K9118" s="6"/>
      <c r="L9118" s="6"/>
      <c r="M9118" s="6"/>
      <c r="N9118" s="6"/>
      <c r="O9118" s="6"/>
      <c r="P9118" s="6"/>
      <c r="Q9118" s="6"/>
      <c r="R9118" s="6"/>
      <c r="S9118" s="6"/>
      <c r="T9118" s="6"/>
      <c r="U9118" s="6"/>
      <c r="V9118" s="6"/>
      <c r="W9118" s="6"/>
    </row>
    <row r="9119" spans="1:23" x14ac:dyDescent="0.25">
      <c r="A9119" s="79"/>
      <c r="J9119" s="6">
        <v>4</v>
      </c>
      <c r="K9119" s="6"/>
      <c r="L9119" s="6"/>
      <c r="M9119" s="6"/>
      <c r="N9119" s="6"/>
      <c r="O9119" s="6"/>
      <c r="P9119" s="6"/>
      <c r="Q9119" s="6"/>
      <c r="R9119" s="6"/>
      <c r="S9119" s="6"/>
      <c r="T9119" s="6"/>
      <c r="U9119" s="6"/>
      <c r="V9119" s="6"/>
      <c r="W9119" s="6"/>
    </row>
    <row r="9120" spans="1:23" x14ac:dyDescent="0.25">
      <c r="A9120" s="79"/>
      <c r="J9120" s="6">
        <v>5</v>
      </c>
      <c r="K9120" s="6"/>
      <c r="L9120" s="6"/>
      <c r="M9120" s="6"/>
      <c r="N9120" s="6"/>
      <c r="O9120" s="6"/>
      <c r="P9120" s="6"/>
      <c r="Q9120" s="6"/>
      <c r="R9120" s="6"/>
      <c r="S9120" s="6"/>
      <c r="T9120" s="6"/>
      <c r="U9120" s="6"/>
      <c r="V9120" s="6"/>
      <c r="W9120" s="6"/>
    </row>
    <row r="9121" spans="1:23" x14ac:dyDescent="0.25">
      <c r="J9121" s="6">
        <v>6</v>
      </c>
      <c r="K9121" s="6"/>
      <c r="L9121" s="6"/>
      <c r="M9121" s="6"/>
      <c r="N9121" s="6"/>
      <c r="O9121" s="6"/>
      <c r="P9121" s="6"/>
      <c r="Q9121" s="6"/>
      <c r="R9121" s="6"/>
      <c r="S9121" s="6"/>
      <c r="T9121" s="6"/>
      <c r="U9121" s="6"/>
      <c r="V9121" s="6"/>
      <c r="W9121" s="6"/>
    </row>
    <row r="9122" spans="1:23" x14ac:dyDescent="0.25">
      <c r="A9122" s="80"/>
      <c r="J9122" s="6">
        <v>7</v>
      </c>
      <c r="K9122" s="6"/>
      <c r="L9122" s="6"/>
      <c r="M9122" s="6"/>
      <c r="N9122" s="6"/>
      <c r="O9122" s="6"/>
      <c r="P9122" s="6"/>
      <c r="Q9122" s="6"/>
      <c r="R9122" s="6"/>
      <c r="S9122" s="6"/>
      <c r="T9122" s="6"/>
      <c r="U9122" s="6"/>
      <c r="V9122" s="6"/>
      <c r="W9122" s="6"/>
    </row>
    <row r="9123" spans="1:23" ht="31.5" x14ac:dyDescent="0.25">
      <c r="A9123" s="64" t="s">
        <v>590</v>
      </c>
      <c r="J9123" s="6">
        <v>8</v>
      </c>
      <c r="K9123" s="6"/>
      <c r="L9123" s="6"/>
      <c r="M9123" s="6"/>
      <c r="N9123" s="6"/>
      <c r="O9123" s="6"/>
      <c r="P9123" s="6"/>
      <c r="Q9123" s="6"/>
      <c r="R9123" s="6"/>
      <c r="S9123" s="6"/>
      <c r="T9123" s="6"/>
      <c r="U9123" s="6"/>
      <c r="V9123" s="6"/>
      <c r="W9123" s="6"/>
    </row>
    <row r="9124" spans="1:23" x14ac:dyDescent="0.25">
      <c r="A9124" s="79"/>
      <c r="J9124" s="6">
        <v>9</v>
      </c>
      <c r="K9124" s="6"/>
      <c r="L9124" s="6"/>
      <c r="M9124" s="6"/>
      <c r="N9124" s="6"/>
      <c r="O9124" s="6"/>
      <c r="P9124" s="6"/>
      <c r="Q9124" s="6"/>
      <c r="R9124" s="6"/>
      <c r="S9124" s="6"/>
      <c r="T9124" s="6"/>
      <c r="U9124" s="6"/>
      <c r="V9124" s="6"/>
      <c r="W9124" s="6"/>
    </row>
    <row r="9125" spans="1:23" ht="25.5" x14ac:dyDescent="0.25">
      <c r="A9125" s="81" t="s">
        <v>595</v>
      </c>
      <c r="J9125" s="6">
        <v>10</v>
      </c>
      <c r="K9125" s="6"/>
      <c r="L9125" s="6"/>
      <c r="M9125" s="6"/>
      <c r="N9125" s="6"/>
      <c r="O9125" s="6"/>
      <c r="P9125" s="6"/>
      <c r="Q9125" s="6"/>
      <c r="R9125" s="6"/>
      <c r="S9125" s="6"/>
      <c r="T9125" s="6"/>
      <c r="U9125" s="6"/>
      <c r="V9125" s="6"/>
      <c r="W9125" s="6"/>
    </row>
    <row r="9126" spans="1:23" x14ac:dyDescent="0.25">
      <c r="A9126" s="81"/>
      <c r="J9126" s="6">
        <v>11</v>
      </c>
      <c r="K9126" s="6"/>
      <c r="L9126" s="6"/>
      <c r="M9126" s="6"/>
      <c r="N9126" s="6"/>
      <c r="O9126" s="6"/>
      <c r="P9126" s="6"/>
      <c r="Q9126" s="6"/>
      <c r="R9126" s="6"/>
      <c r="S9126" s="6"/>
      <c r="T9126" s="6"/>
      <c r="U9126" s="6"/>
      <c r="V9126" s="6"/>
      <c r="W9126" s="6"/>
    </row>
    <row r="9127" spans="1:23" x14ac:dyDescent="0.25">
      <c r="A9127" s="65"/>
      <c r="J9127" s="6">
        <v>12</v>
      </c>
      <c r="K9127" s="6"/>
      <c r="L9127" s="6"/>
      <c r="M9127" s="6"/>
      <c r="N9127" s="6"/>
      <c r="O9127" s="6"/>
      <c r="P9127" s="6"/>
      <c r="Q9127" s="6"/>
      <c r="R9127" s="6"/>
      <c r="S9127" s="6"/>
      <c r="T9127" s="6"/>
      <c r="U9127" s="6"/>
      <c r="V9127" s="6"/>
      <c r="W9127" s="6"/>
    </row>
    <row r="9128" spans="1:23" x14ac:dyDescent="0.25">
      <c r="A9128" s="65"/>
      <c r="J9128" s="6">
        <v>13</v>
      </c>
      <c r="K9128" s="6"/>
      <c r="L9128" s="6"/>
      <c r="M9128" s="6"/>
      <c r="N9128" s="6"/>
      <c r="O9128" s="6"/>
      <c r="P9128" s="6"/>
      <c r="Q9128" s="6"/>
      <c r="R9128" s="6"/>
      <c r="S9128" s="6"/>
      <c r="T9128" s="6"/>
      <c r="U9128" s="6"/>
      <c r="V9128" s="6"/>
      <c r="W9128" s="6"/>
    </row>
    <row r="9129" spans="1:23" x14ac:dyDescent="0.25">
      <c r="A9129" s="79"/>
      <c r="J9129" s="6">
        <v>14</v>
      </c>
      <c r="K9129" s="6"/>
      <c r="L9129" s="6"/>
      <c r="M9129" s="6"/>
      <c r="N9129" s="6"/>
      <c r="O9129" s="6"/>
      <c r="P9129" s="6"/>
      <c r="Q9129" s="6"/>
      <c r="R9129" s="6"/>
      <c r="S9129" s="6"/>
      <c r="T9129" s="6"/>
      <c r="U9129" s="6"/>
      <c r="V9129" s="6"/>
      <c r="W9129" s="6"/>
    </row>
    <row r="9130" spans="1:23" x14ac:dyDescent="0.25">
      <c r="A9130" s="79"/>
      <c r="J9130" s="6">
        <v>15</v>
      </c>
      <c r="K9130" s="6"/>
      <c r="L9130" s="6"/>
      <c r="M9130" s="6"/>
      <c r="N9130" s="6"/>
      <c r="O9130" s="6"/>
      <c r="P9130" s="6"/>
      <c r="Q9130" s="6"/>
      <c r="R9130" s="6"/>
      <c r="S9130" s="6"/>
      <c r="T9130" s="6"/>
      <c r="U9130" s="6"/>
      <c r="V9130" s="6"/>
      <c r="W9130" s="6"/>
    </row>
    <row r="9131" spans="1:23" x14ac:dyDescent="0.25">
      <c r="J9131" s="6">
        <v>16</v>
      </c>
      <c r="K9131" s="6"/>
      <c r="L9131" s="6"/>
      <c r="M9131" s="6"/>
      <c r="N9131" s="6"/>
      <c r="O9131" s="6"/>
      <c r="P9131" s="6"/>
      <c r="Q9131" s="6"/>
      <c r="R9131" s="6"/>
      <c r="S9131" s="6"/>
      <c r="T9131" s="6"/>
      <c r="U9131" s="6"/>
      <c r="V9131" s="6"/>
      <c r="W9131" s="6"/>
    </row>
    <row r="9132" spans="1:23" x14ac:dyDescent="0.25">
      <c r="A9132" s="80"/>
      <c r="J9132" s="6">
        <v>17</v>
      </c>
      <c r="K9132" s="6"/>
      <c r="L9132" s="6"/>
      <c r="M9132" s="6"/>
      <c r="N9132" s="6"/>
      <c r="O9132" s="6"/>
      <c r="P9132" s="6"/>
      <c r="Q9132" s="6"/>
      <c r="R9132" s="6"/>
      <c r="S9132" s="6"/>
      <c r="T9132" s="6"/>
      <c r="U9132" s="6"/>
      <c r="V9132" s="6"/>
      <c r="W9132" s="6"/>
    </row>
    <row r="9133" spans="1:23" ht="31.5" x14ac:dyDescent="0.25">
      <c r="A9133" s="64" t="s">
        <v>590</v>
      </c>
      <c r="J9133" s="6">
        <v>18</v>
      </c>
      <c r="K9133" s="6"/>
      <c r="L9133" s="6"/>
      <c r="M9133" s="6"/>
      <c r="N9133" s="6"/>
      <c r="O9133" s="6"/>
      <c r="P9133" s="6"/>
      <c r="Q9133" s="6"/>
      <c r="R9133" s="6"/>
      <c r="S9133" s="6"/>
      <c r="T9133" s="6"/>
      <c r="U9133" s="6"/>
      <c r="V9133" s="6"/>
      <c r="W9133" s="6"/>
    </row>
    <row r="9134" spans="1:23" x14ac:dyDescent="0.25">
      <c r="A9134" s="79"/>
      <c r="J9134" s="6">
        <v>19</v>
      </c>
      <c r="K9134" s="6"/>
      <c r="L9134" s="6"/>
      <c r="M9134" s="6"/>
      <c r="N9134" s="6"/>
      <c r="O9134" s="6"/>
      <c r="P9134" s="6"/>
      <c r="Q9134" s="6"/>
      <c r="R9134" s="6"/>
      <c r="S9134" s="6"/>
      <c r="T9134" s="6"/>
      <c r="U9134" s="6"/>
      <c r="V9134" s="6"/>
      <c r="W9134" s="6"/>
    </row>
    <row r="9135" spans="1:23" ht="25.5" x14ac:dyDescent="0.25">
      <c r="A9135" s="81" t="s">
        <v>595</v>
      </c>
      <c r="J9135" s="6">
        <v>20</v>
      </c>
      <c r="K9135" s="6"/>
      <c r="L9135" s="6"/>
      <c r="M9135" s="6"/>
      <c r="N9135" s="6"/>
      <c r="O9135" s="6"/>
      <c r="P9135" s="6"/>
      <c r="Q9135" s="6"/>
      <c r="R9135" s="6"/>
      <c r="S9135" s="6"/>
      <c r="T9135" s="6"/>
      <c r="U9135" s="6"/>
      <c r="V9135" s="6"/>
      <c r="W9135" s="6"/>
    </row>
    <row r="9136" spans="1:23" x14ac:dyDescent="0.25">
      <c r="A9136" s="81"/>
      <c r="J9136" s="6">
        <v>21</v>
      </c>
      <c r="K9136" s="6"/>
      <c r="L9136" s="6"/>
      <c r="M9136" s="6"/>
      <c r="N9136" s="6"/>
      <c r="O9136" s="6"/>
      <c r="P9136" s="6"/>
      <c r="Q9136" s="6"/>
      <c r="R9136" s="6"/>
      <c r="S9136" s="6"/>
      <c r="T9136" s="6"/>
      <c r="U9136" s="6"/>
      <c r="V9136" s="6"/>
      <c r="W9136" s="6"/>
    </row>
    <row r="9137" spans="1:23" ht="89.25" x14ac:dyDescent="0.25">
      <c r="A9137" s="81" t="s">
        <v>928</v>
      </c>
      <c r="J9137" s="6">
        <v>22</v>
      </c>
      <c r="K9137" s="6"/>
      <c r="L9137" s="6"/>
      <c r="M9137" s="6"/>
      <c r="N9137" s="6"/>
      <c r="O9137" s="6"/>
      <c r="P9137" s="6"/>
      <c r="Q9137" s="6"/>
      <c r="R9137" s="6"/>
      <c r="S9137" s="6"/>
      <c r="T9137" s="6"/>
      <c r="U9137" s="6"/>
      <c r="V9137" s="6"/>
      <c r="W9137" s="6"/>
    </row>
    <row r="9138" spans="1:23" x14ac:dyDescent="0.25">
      <c r="A9138" s="65"/>
      <c r="J9138" s="6">
        <v>23</v>
      </c>
      <c r="K9138" s="6"/>
      <c r="L9138" s="6"/>
      <c r="M9138" s="6"/>
      <c r="N9138" s="6"/>
      <c r="O9138" s="6"/>
      <c r="P9138" s="6"/>
      <c r="Q9138" s="6"/>
      <c r="R9138" s="6"/>
      <c r="S9138" s="6"/>
      <c r="T9138" s="6"/>
      <c r="U9138" s="6"/>
      <c r="V9138" s="6"/>
      <c r="W9138" s="6"/>
    </row>
    <row r="9139" spans="1:23" x14ac:dyDescent="0.25">
      <c r="A9139" s="65"/>
      <c r="J9139" s="6">
        <v>24</v>
      </c>
      <c r="K9139" s="6"/>
      <c r="L9139" s="6"/>
      <c r="M9139" s="6"/>
      <c r="N9139" s="6"/>
      <c r="O9139" s="6"/>
      <c r="P9139" s="6"/>
      <c r="Q9139" s="6"/>
      <c r="R9139" s="6"/>
      <c r="S9139" s="6"/>
      <c r="T9139" s="6"/>
      <c r="U9139" s="6"/>
      <c r="V9139" s="6"/>
      <c r="W9139" s="6"/>
    </row>
    <row r="9140" spans="1:23" ht="140.25" x14ac:dyDescent="0.25">
      <c r="A9140" s="96" t="s">
        <v>624</v>
      </c>
      <c r="B9140" s="97" t="s">
        <v>625</v>
      </c>
      <c r="J9140" s="6">
        <v>25</v>
      </c>
      <c r="K9140" s="6"/>
      <c r="L9140" s="6"/>
      <c r="M9140" s="6"/>
      <c r="N9140" s="6"/>
      <c r="O9140" s="6"/>
      <c r="P9140" s="6"/>
      <c r="Q9140" s="6"/>
      <c r="R9140" s="6"/>
      <c r="S9140" s="6"/>
      <c r="T9140" s="6"/>
      <c r="U9140" s="6"/>
      <c r="V9140" s="6"/>
      <c r="W9140" s="6"/>
    </row>
    <row r="9141" spans="1:23" ht="15.75" thickBot="1" x14ac:dyDescent="0.3">
      <c r="A9141" s="65"/>
      <c r="J9141" s="6">
        <v>26</v>
      </c>
      <c r="K9141" s="6"/>
      <c r="L9141" s="6"/>
      <c r="M9141" s="6"/>
      <c r="N9141" s="6"/>
      <c r="O9141" s="6"/>
      <c r="P9141" s="6"/>
      <c r="Q9141" s="6"/>
      <c r="R9141" s="6"/>
      <c r="S9141" s="6"/>
      <c r="T9141" s="6"/>
      <c r="U9141" s="6"/>
      <c r="V9141" s="6"/>
      <c r="W9141" s="6"/>
    </row>
    <row r="9142" spans="1:23" ht="15.75" thickBot="1" x14ac:dyDescent="0.3">
      <c r="A9142" s="88" t="s">
        <v>626</v>
      </c>
      <c r="B9142" s="89">
        <v>0.05</v>
      </c>
      <c r="J9142" s="6">
        <v>27</v>
      </c>
      <c r="K9142" s="6"/>
      <c r="L9142" s="6"/>
      <c r="M9142" s="6"/>
      <c r="N9142" s="6"/>
      <c r="O9142" s="6"/>
      <c r="P9142" s="6"/>
      <c r="Q9142" s="6"/>
      <c r="R9142" s="6"/>
      <c r="S9142" s="6"/>
      <c r="T9142" s="6"/>
      <c r="U9142" s="6"/>
      <c r="V9142" s="6"/>
      <c r="W9142" s="6"/>
    </row>
    <row r="9143" spans="1:23" ht="39" thickBot="1" x14ac:dyDescent="0.3">
      <c r="A9143" s="110" t="s">
        <v>627</v>
      </c>
      <c r="B9143" s="74">
        <v>18</v>
      </c>
      <c r="J9143" s="6">
        <v>28</v>
      </c>
      <c r="K9143" s="6"/>
      <c r="L9143" s="6"/>
      <c r="M9143" s="6"/>
      <c r="N9143" s="6"/>
      <c r="O9143" s="6"/>
      <c r="P9143" s="6"/>
      <c r="Q9143" s="6"/>
      <c r="R9143" s="6"/>
      <c r="S9143" s="6"/>
      <c r="T9143" s="6"/>
      <c r="U9143" s="6"/>
      <c r="V9143" s="6"/>
      <c r="W9143" s="6"/>
    </row>
    <row r="9144" spans="1:23" ht="39" thickBot="1" x14ac:dyDescent="0.3">
      <c r="A9144" s="110" t="s">
        <v>628</v>
      </c>
      <c r="B9144" s="74">
        <v>0.25929999999999997</v>
      </c>
      <c r="J9144" s="6">
        <v>29</v>
      </c>
      <c r="K9144" s="6"/>
      <c r="L9144" s="6"/>
      <c r="M9144" s="6"/>
      <c r="N9144" s="6"/>
      <c r="O9144" s="6"/>
      <c r="P9144" s="6"/>
      <c r="Q9144" s="6"/>
      <c r="R9144" s="6"/>
      <c r="S9144" s="6"/>
      <c r="T9144" s="6"/>
      <c r="U9144" s="6"/>
      <c r="V9144" s="6"/>
      <c r="W9144" s="6"/>
    </row>
    <row r="9145" spans="1:23" ht="64.5" thickBot="1" x14ac:dyDescent="0.3">
      <c r="A9145" s="110" t="s">
        <v>629</v>
      </c>
      <c r="B9145" s="74">
        <v>3.9969700000000001</v>
      </c>
      <c r="J9145" s="6">
        <v>30</v>
      </c>
      <c r="K9145" s="6"/>
      <c r="L9145" s="6"/>
      <c r="M9145" s="6"/>
      <c r="N9145" s="6"/>
      <c r="O9145" s="6"/>
      <c r="P9145" s="6"/>
      <c r="Q9145" s="6"/>
      <c r="R9145" s="6"/>
      <c r="S9145" s="6"/>
      <c r="T9145" s="6"/>
      <c r="U9145" s="6"/>
      <c r="V9145" s="6"/>
      <c r="W9145" s="6"/>
    </row>
    <row r="9146" spans="1:23" ht="38.25" x14ac:dyDescent="0.25">
      <c r="A9146" s="109" t="s">
        <v>630</v>
      </c>
      <c r="B9146" s="78">
        <v>0.71960000000000002</v>
      </c>
      <c r="J9146" s="6">
        <v>31</v>
      </c>
      <c r="K9146" s="6"/>
      <c r="L9146" s="6"/>
      <c r="M9146" s="6"/>
      <c r="N9146" s="6"/>
      <c r="O9146" s="6"/>
      <c r="P9146" s="6"/>
      <c r="Q9146" s="6"/>
      <c r="R9146" s="6"/>
      <c r="S9146" s="6"/>
      <c r="T9146" s="6"/>
      <c r="U9146" s="6"/>
      <c r="V9146" s="6"/>
      <c r="W9146" s="6"/>
    </row>
    <row r="9147" spans="1:23" ht="15.75" thickBot="1" x14ac:dyDescent="0.3">
      <c r="A9147" s="65"/>
      <c r="J9147" s="6">
        <v>32</v>
      </c>
      <c r="K9147" s="6"/>
      <c r="L9147" s="6"/>
      <c r="M9147" s="6"/>
      <c r="N9147" s="6"/>
      <c r="O9147" s="6"/>
      <c r="P9147" s="6"/>
      <c r="Q9147" s="6"/>
      <c r="R9147" s="6"/>
      <c r="S9147" s="6"/>
      <c r="T9147" s="6"/>
      <c r="U9147" s="6"/>
      <c r="V9147" s="6"/>
      <c r="W9147" s="6"/>
    </row>
    <row r="9148" spans="1:23" x14ac:dyDescent="0.25">
      <c r="A9148" s="254" t="s">
        <v>637</v>
      </c>
      <c r="B9148" s="255"/>
      <c r="C9148" s="255"/>
      <c r="D9148" s="255"/>
      <c r="J9148" s="6">
        <v>33</v>
      </c>
      <c r="K9148" s="6"/>
      <c r="L9148" s="6"/>
      <c r="M9148" s="6"/>
      <c r="N9148" s="6"/>
      <c r="O9148" s="6"/>
      <c r="P9148" s="6"/>
      <c r="Q9148" s="6"/>
      <c r="R9148" s="6"/>
      <c r="S9148" s="6"/>
      <c r="T9148" s="6"/>
      <c r="U9148" s="6"/>
      <c r="V9148" s="6"/>
      <c r="W9148" s="6"/>
    </row>
    <row r="9149" spans="1:23" ht="15.75" thickBot="1" x14ac:dyDescent="0.3">
      <c r="A9149" s="256" t="s">
        <v>638</v>
      </c>
      <c r="B9149" s="257"/>
      <c r="C9149" s="257"/>
      <c r="D9149" s="257"/>
      <c r="J9149" s="6">
        <v>34</v>
      </c>
      <c r="K9149" s="6"/>
      <c r="L9149" s="6"/>
      <c r="M9149" s="6"/>
      <c r="N9149" s="6"/>
      <c r="O9149" s="6"/>
      <c r="P9149" s="6"/>
      <c r="Q9149" s="6"/>
      <c r="R9149" s="6"/>
      <c r="S9149" s="6"/>
      <c r="T9149" s="6"/>
      <c r="U9149" s="6"/>
      <c r="V9149" s="6"/>
      <c r="W9149" s="6"/>
    </row>
    <row r="9150" spans="1:23" ht="27" thickBot="1" x14ac:dyDescent="0.3">
      <c r="A9150" s="98" t="s">
        <v>634</v>
      </c>
      <c r="B9150" s="83" t="s">
        <v>635</v>
      </c>
      <c r="C9150" s="83" t="s">
        <v>566</v>
      </c>
      <c r="D9150" s="85" t="s">
        <v>593</v>
      </c>
      <c r="J9150" s="6"/>
      <c r="K9150" s="121" t="s">
        <v>1123</v>
      </c>
      <c r="L9150" s="121" t="s">
        <v>1124</v>
      </c>
      <c r="M9150" s="121" t="str">
        <f>A9137</f>
        <v>Prueba del rango estudentizado de Tukey (HSD) para PFPCM6</v>
      </c>
      <c r="N9150" s="136"/>
      <c r="O9150" s="1"/>
      <c r="S9150" s="122" t="str">
        <f>K9150</f>
        <v>Factor</v>
      </c>
      <c r="T9150" s="122" t="str">
        <f>L9150</f>
        <v>Nivel</v>
      </c>
      <c r="U9150" s="114"/>
      <c r="V9150" s="123" t="str">
        <f>M9150</f>
        <v>Prueba del rango estudentizado de Tukey (HSD) para PFPCM6</v>
      </c>
      <c r="W9150" s="6"/>
    </row>
    <row r="9151" spans="1:23" ht="16.5" thickBot="1" x14ac:dyDescent="0.3">
      <c r="A9151" s="99" t="s">
        <v>592</v>
      </c>
      <c r="B9151" s="68">
        <v>1.8713</v>
      </c>
      <c r="C9151" s="68">
        <v>8</v>
      </c>
      <c r="D9151" s="86" t="s">
        <v>46</v>
      </c>
      <c r="J9151" s="6"/>
      <c r="K9151" s="223" t="s">
        <v>1128</v>
      </c>
      <c r="L9151" s="124" t="str">
        <f>D9151</f>
        <v>Perseo</v>
      </c>
      <c r="M9151" s="125">
        <f>B9151</f>
        <v>1.8713</v>
      </c>
      <c r="N9151" s="125" t="str">
        <f>A9151</f>
        <v>A</v>
      </c>
      <c r="O9151" s="125">
        <f>B9151</f>
        <v>1.8713</v>
      </c>
      <c r="S9151" s="225" t="str">
        <f>K9151</f>
        <v>Genotipo (B)</v>
      </c>
      <c r="T9151" s="133" t="str">
        <f>L9151</f>
        <v>Perseo</v>
      </c>
      <c r="U9151" s="134">
        <f t="shared" ref="U9151:U9154" si="401">M9151</f>
        <v>1.8713</v>
      </c>
      <c r="V9151" s="133" t="str">
        <f t="shared" ref="V9151:V9154" si="402">N9151</f>
        <v>A</v>
      </c>
      <c r="W9151" s="133">
        <f t="shared" ref="W9151:W9154" si="403">O9151</f>
        <v>1.8713</v>
      </c>
    </row>
    <row r="9152" spans="1:23" ht="16.5" thickBot="1" x14ac:dyDescent="0.3">
      <c r="A9152" s="99"/>
      <c r="B9152" s="68"/>
      <c r="C9152" s="68"/>
      <c r="D9152" s="86"/>
      <c r="J9152" s="6"/>
      <c r="K9152" s="224"/>
      <c r="L9152" s="124" t="str">
        <f>D9153</f>
        <v>Pony</v>
      </c>
      <c r="M9152" s="125">
        <f>B9153</f>
        <v>0.96250000000000002</v>
      </c>
      <c r="N9152" s="125" t="str">
        <f>A9153</f>
        <v>B</v>
      </c>
      <c r="O9152" s="125">
        <f>B9153</f>
        <v>0.96250000000000002</v>
      </c>
      <c r="S9152" s="226"/>
      <c r="T9152" s="133" t="str">
        <f t="shared" ref="T9152:T9154" si="404">L9152</f>
        <v>Pony</v>
      </c>
      <c r="U9152" s="134">
        <f t="shared" si="401"/>
        <v>0.96250000000000002</v>
      </c>
      <c r="V9152" s="133" t="str">
        <f t="shared" si="402"/>
        <v>B</v>
      </c>
      <c r="W9152" s="133">
        <f t="shared" si="403"/>
        <v>0.96250000000000002</v>
      </c>
    </row>
    <row r="9153" spans="1:23" ht="16.5" thickBot="1" x14ac:dyDescent="0.3">
      <c r="A9153" s="99" t="s">
        <v>593</v>
      </c>
      <c r="B9153" s="68">
        <v>0.96250000000000002</v>
      </c>
      <c r="C9153" s="68">
        <v>8</v>
      </c>
      <c r="D9153" s="86" t="s">
        <v>11</v>
      </c>
      <c r="J9153" s="6"/>
      <c r="K9153" s="224"/>
      <c r="L9153" s="4" t="str">
        <f>D9155</f>
        <v>Toro</v>
      </c>
      <c r="M9153" s="4">
        <f>B9155</f>
        <v>0.46500000000000002</v>
      </c>
      <c r="N9153" s="4" t="str">
        <f>A9155</f>
        <v>B</v>
      </c>
      <c r="O9153" s="4">
        <f>B9155</f>
        <v>0.46500000000000002</v>
      </c>
      <c r="P9153" s="6"/>
      <c r="Q9153" s="6"/>
      <c r="R9153" s="6"/>
      <c r="S9153" s="226"/>
      <c r="T9153" s="133" t="str">
        <f t="shared" si="404"/>
        <v>Toro</v>
      </c>
      <c r="U9153" s="134">
        <f t="shared" si="401"/>
        <v>0.46500000000000002</v>
      </c>
      <c r="V9153" s="133" t="str">
        <f t="shared" si="402"/>
        <v>B</v>
      </c>
      <c r="W9153" s="133">
        <f t="shared" si="403"/>
        <v>0.46500000000000002</v>
      </c>
    </row>
    <row r="9154" spans="1:23" ht="16.5" thickBot="1" x14ac:dyDescent="0.3">
      <c r="A9154" s="99" t="s">
        <v>593</v>
      </c>
      <c r="B9154" s="68"/>
      <c r="C9154" s="68"/>
      <c r="D9154" s="86"/>
      <c r="J9154" s="6"/>
      <c r="K9154" s="224"/>
      <c r="L9154" s="4" t="str">
        <f>D9157</f>
        <v>Palomo</v>
      </c>
      <c r="M9154" s="4">
        <f>B9157</f>
        <v>0.26500000000000001</v>
      </c>
      <c r="N9154" s="4" t="str">
        <f>A9157</f>
        <v>B</v>
      </c>
      <c r="O9154" s="4">
        <f>B9157</f>
        <v>0.26500000000000001</v>
      </c>
      <c r="P9154" s="6"/>
      <c r="Q9154" s="6"/>
      <c r="R9154" s="6"/>
      <c r="S9154" s="227"/>
      <c r="T9154" s="129" t="str">
        <f t="shared" si="404"/>
        <v>Palomo</v>
      </c>
      <c r="U9154" s="135">
        <f t="shared" si="401"/>
        <v>0.26500000000000001</v>
      </c>
      <c r="V9154" s="129" t="str">
        <f t="shared" si="402"/>
        <v>B</v>
      </c>
      <c r="W9154" s="129">
        <f t="shared" si="403"/>
        <v>0.26500000000000001</v>
      </c>
    </row>
    <row r="9155" spans="1:23" ht="15.75" thickBot="1" x14ac:dyDescent="0.3">
      <c r="A9155" s="99" t="s">
        <v>593</v>
      </c>
      <c r="B9155" s="68">
        <v>0.46500000000000002</v>
      </c>
      <c r="C9155" s="68">
        <v>8</v>
      </c>
      <c r="D9155" s="86" t="s">
        <v>8</v>
      </c>
      <c r="J9155" s="6">
        <v>1</v>
      </c>
      <c r="K9155" s="6"/>
      <c r="L9155" s="6"/>
      <c r="M9155" s="6"/>
      <c r="N9155" s="6"/>
      <c r="O9155" s="6"/>
      <c r="P9155" s="6"/>
      <c r="Q9155" s="6"/>
      <c r="R9155" s="6"/>
      <c r="S9155" s="6"/>
      <c r="T9155" s="6"/>
      <c r="U9155" s="6"/>
      <c r="V9155" s="6"/>
      <c r="W9155" s="6"/>
    </row>
    <row r="9156" spans="1:23" ht="15.75" thickBot="1" x14ac:dyDescent="0.3">
      <c r="A9156" s="99" t="s">
        <v>593</v>
      </c>
      <c r="B9156" s="68"/>
      <c r="C9156" s="68"/>
      <c r="D9156" s="86"/>
      <c r="J9156" s="6">
        <v>2</v>
      </c>
      <c r="K9156" s="6"/>
      <c r="L9156" s="6"/>
      <c r="M9156" s="6"/>
      <c r="N9156" s="6"/>
      <c r="O9156" s="6"/>
      <c r="P9156" s="6"/>
      <c r="Q9156" s="6"/>
      <c r="R9156" s="6"/>
      <c r="S9156" s="6"/>
      <c r="T9156" s="6"/>
      <c r="U9156" s="6"/>
      <c r="V9156" s="6"/>
      <c r="W9156" s="6"/>
    </row>
    <row r="9157" spans="1:23" x14ac:dyDescent="0.25">
      <c r="A9157" s="100" t="s">
        <v>593</v>
      </c>
      <c r="B9157" s="77">
        <v>0.26500000000000001</v>
      </c>
      <c r="C9157" s="77">
        <v>8</v>
      </c>
      <c r="D9157" s="87" t="s">
        <v>7</v>
      </c>
      <c r="J9157" s="6">
        <v>3</v>
      </c>
      <c r="K9157" s="6"/>
      <c r="L9157" s="6"/>
      <c r="M9157" s="6"/>
      <c r="N9157" s="6"/>
      <c r="O9157" s="6"/>
      <c r="P9157" s="6"/>
      <c r="Q9157" s="6"/>
      <c r="R9157" s="6"/>
      <c r="S9157" s="6"/>
      <c r="T9157" s="6"/>
      <c r="U9157" s="6"/>
      <c r="V9157" s="6"/>
      <c r="W9157" s="6"/>
    </row>
    <row r="9158" spans="1:23" x14ac:dyDescent="0.25">
      <c r="A9158" s="79"/>
      <c r="J9158" s="6">
        <v>4</v>
      </c>
      <c r="K9158" s="6"/>
      <c r="L9158" s="6"/>
      <c r="M9158" s="6"/>
      <c r="N9158" s="6"/>
      <c r="O9158" s="6"/>
      <c r="P9158" s="6"/>
      <c r="Q9158" s="6"/>
      <c r="R9158" s="6"/>
      <c r="S9158" s="6"/>
      <c r="T9158" s="6"/>
      <c r="U9158" s="6"/>
      <c r="V9158" s="6"/>
      <c r="W9158" s="6"/>
    </row>
    <row r="9159" spans="1:23" x14ac:dyDescent="0.25">
      <c r="A9159" s="79"/>
      <c r="J9159" s="6">
        <v>5</v>
      </c>
      <c r="K9159" s="6"/>
      <c r="L9159" s="6"/>
      <c r="M9159" s="6"/>
      <c r="N9159" s="6"/>
      <c r="O9159" s="6"/>
      <c r="P9159" s="6"/>
      <c r="Q9159" s="6"/>
      <c r="R9159" s="6"/>
      <c r="S9159" s="6"/>
      <c r="T9159" s="6"/>
      <c r="U9159" s="6"/>
      <c r="V9159" s="6"/>
      <c r="W9159" s="6"/>
    </row>
    <row r="9160" spans="1:23" x14ac:dyDescent="0.25">
      <c r="J9160" s="6">
        <v>6</v>
      </c>
      <c r="K9160" s="6"/>
      <c r="L9160" s="6"/>
      <c r="M9160" s="6"/>
      <c r="N9160" s="6"/>
      <c r="O9160" s="6"/>
      <c r="P9160" s="6"/>
      <c r="Q9160" s="6"/>
      <c r="R9160" s="6"/>
      <c r="S9160" s="6"/>
      <c r="T9160" s="6"/>
      <c r="U9160" s="6"/>
      <c r="V9160" s="6"/>
      <c r="W9160" s="6"/>
    </row>
    <row r="9161" spans="1:23" x14ac:dyDescent="0.25">
      <c r="A9161" s="80"/>
      <c r="J9161" s="6">
        <v>7</v>
      </c>
      <c r="K9161" s="6"/>
      <c r="L9161" s="6"/>
      <c r="M9161" s="6"/>
      <c r="N9161" s="6"/>
      <c r="O9161" s="6"/>
      <c r="P9161" s="6"/>
      <c r="Q9161" s="6"/>
      <c r="R9161" s="6"/>
      <c r="S9161" s="6"/>
      <c r="T9161" s="6"/>
      <c r="U9161" s="6"/>
      <c r="V9161" s="6"/>
      <c r="W9161" s="6"/>
    </row>
    <row r="9162" spans="1:23" ht="31.5" x14ac:dyDescent="0.25">
      <c r="A9162" s="64" t="s">
        <v>590</v>
      </c>
      <c r="J9162" s="6">
        <v>8</v>
      </c>
      <c r="K9162" s="6"/>
      <c r="L9162" s="6"/>
      <c r="M9162" s="6"/>
      <c r="N9162" s="6"/>
      <c r="O9162" s="6"/>
      <c r="P9162" s="6"/>
      <c r="Q9162" s="6"/>
      <c r="R9162" s="6"/>
      <c r="S9162" s="6"/>
      <c r="T9162" s="6"/>
      <c r="U9162" s="6"/>
      <c r="V9162" s="6"/>
      <c r="W9162" s="6"/>
    </row>
    <row r="9163" spans="1:23" x14ac:dyDescent="0.25">
      <c r="A9163" s="79"/>
      <c r="J9163" s="6">
        <v>9</v>
      </c>
      <c r="K9163" s="6"/>
      <c r="L9163" s="6"/>
      <c r="M9163" s="6"/>
      <c r="N9163" s="6"/>
      <c r="O9163" s="6"/>
      <c r="P9163" s="6"/>
      <c r="Q9163" s="6"/>
      <c r="R9163" s="6"/>
      <c r="S9163" s="6"/>
      <c r="T9163" s="6"/>
      <c r="U9163" s="6"/>
      <c r="V9163" s="6"/>
      <c r="W9163" s="6"/>
    </row>
    <row r="9164" spans="1:23" ht="25.5" x14ac:dyDescent="0.25">
      <c r="A9164" s="81" t="s">
        <v>595</v>
      </c>
      <c r="J9164" s="6">
        <v>10</v>
      </c>
      <c r="K9164" s="6"/>
      <c r="L9164" s="6"/>
      <c r="M9164" s="6"/>
      <c r="N9164" s="6"/>
      <c r="O9164" s="6"/>
      <c r="P9164" s="6"/>
      <c r="Q9164" s="6"/>
      <c r="R9164" s="6"/>
      <c r="S9164" s="6"/>
      <c r="T9164" s="6"/>
      <c r="U9164" s="6"/>
      <c r="V9164" s="6"/>
      <c r="W9164" s="6"/>
    </row>
    <row r="9165" spans="1:23" x14ac:dyDescent="0.25">
      <c r="A9165" s="81"/>
      <c r="J9165" s="6">
        <v>11</v>
      </c>
      <c r="K9165" s="6"/>
      <c r="L9165" s="6"/>
      <c r="M9165" s="6"/>
      <c r="N9165" s="6"/>
      <c r="O9165" s="6"/>
      <c r="P9165" s="6"/>
      <c r="Q9165" s="6"/>
      <c r="R9165" s="6"/>
      <c r="S9165" s="6"/>
      <c r="T9165" s="6"/>
      <c r="U9165" s="6"/>
      <c r="V9165" s="6"/>
      <c r="W9165" s="6"/>
    </row>
    <row r="9166" spans="1:23" x14ac:dyDescent="0.25">
      <c r="A9166" s="65"/>
      <c r="J9166" s="6">
        <v>12</v>
      </c>
      <c r="K9166" s="6"/>
      <c r="L9166" s="6"/>
      <c r="M9166" s="6"/>
      <c r="N9166" s="6"/>
      <c r="O9166" s="6"/>
      <c r="P9166" s="6"/>
      <c r="Q9166" s="6"/>
      <c r="R9166" s="6"/>
      <c r="S9166" s="6"/>
      <c r="T9166" s="6"/>
      <c r="U9166" s="6"/>
      <c r="V9166" s="6"/>
      <c r="W9166" s="6"/>
    </row>
    <row r="9167" spans="1:23" x14ac:dyDescent="0.25">
      <c r="A9167" s="65"/>
      <c r="J9167" s="6">
        <v>13</v>
      </c>
      <c r="K9167" s="6"/>
      <c r="L9167" s="6"/>
      <c r="M9167" s="6"/>
      <c r="N9167" s="6"/>
      <c r="O9167" s="6"/>
      <c r="P9167" s="6"/>
      <c r="Q9167" s="6"/>
      <c r="R9167" s="6"/>
      <c r="S9167" s="6"/>
      <c r="T9167" s="6"/>
      <c r="U9167" s="6"/>
      <c r="V9167" s="6"/>
      <c r="W9167" s="6"/>
    </row>
    <row r="9168" spans="1:23" x14ac:dyDescent="0.25">
      <c r="A9168" s="79"/>
      <c r="J9168" s="6">
        <v>14</v>
      </c>
      <c r="K9168" s="6"/>
      <c r="L9168" s="6"/>
      <c r="M9168" s="6"/>
      <c r="N9168" s="6"/>
      <c r="O9168" s="6"/>
      <c r="P9168" s="6"/>
      <c r="Q9168" s="6"/>
      <c r="R9168" s="6"/>
      <c r="S9168" s="6"/>
      <c r="T9168" s="6"/>
      <c r="U9168" s="6"/>
      <c r="V9168" s="6"/>
      <c r="W9168" s="6"/>
    </row>
    <row r="9169" spans="1:23" x14ac:dyDescent="0.25">
      <c r="A9169" s="79"/>
      <c r="J9169" s="6">
        <v>15</v>
      </c>
      <c r="K9169" s="6"/>
      <c r="L9169" s="6"/>
      <c r="M9169" s="6"/>
      <c r="N9169" s="6"/>
      <c r="O9169" s="6"/>
      <c r="P9169" s="6"/>
      <c r="Q9169" s="6"/>
      <c r="R9169" s="6"/>
      <c r="S9169" s="6"/>
      <c r="T9169" s="6"/>
      <c r="U9169" s="6"/>
      <c r="V9169" s="6"/>
      <c r="W9169" s="6"/>
    </row>
    <row r="9170" spans="1:23" x14ac:dyDescent="0.25">
      <c r="J9170" s="6">
        <v>16</v>
      </c>
      <c r="K9170" s="6"/>
      <c r="L9170" s="6"/>
      <c r="M9170" s="6"/>
      <c r="N9170" s="6"/>
      <c r="O9170" s="6"/>
      <c r="P9170" s="6"/>
      <c r="Q9170" s="6"/>
      <c r="R9170" s="6"/>
      <c r="S9170" s="6"/>
      <c r="T9170" s="6"/>
      <c r="U9170" s="6"/>
      <c r="V9170" s="6"/>
      <c r="W9170" s="6"/>
    </row>
    <row r="9171" spans="1:23" x14ac:dyDescent="0.25">
      <c r="A9171" s="80"/>
      <c r="J9171" s="6">
        <v>17</v>
      </c>
      <c r="K9171" s="6"/>
      <c r="L9171" s="6"/>
      <c r="M9171" s="6"/>
      <c r="N9171" s="6"/>
      <c r="O9171" s="6"/>
      <c r="P9171" s="6"/>
      <c r="Q9171" s="6"/>
      <c r="R9171" s="6"/>
      <c r="S9171" s="6"/>
      <c r="T9171" s="6"/>
      <c r="U9171" s="6"/>
      <c r="V9171" s="6"/>
      <c r="W9171" s="6"/>
    </row>
    <row r="9172" spans="1:23" ht="31.5" x14ac:dyDescent="0.25">
      <c r="A9172" s="64" t="s">
        <v>590</v>
      </c>
      <c r="J9172" s="6">
        <v>18</v>
      </c>
      <c r="K9172" s="6"/>
      <c r="L9172" s="6"/>
      <c r="M9172" s="6"/>
      <c r="N9172" s="6"/>
      <c r="O9172" s="6"/>
      <c r="P9172" s="6"/>
      <c r="Q9172" s="6"/>
      <c r="R9172" s="6"/>
      <c r="S9172" s="6"/>
      <c r="T9172" s="6"/>
      <c r="U9172" s="6"/>
      <c r="V9172" s="6"/>
      <c r="W9172" s="6"/>
    </row>
    <row r="9173" spans="1:23" x14ac:dyDescent="0.25">
      <c r="A9173" s="79"/>
      <c r="J9173" s="6">
        <v>19</v>
      </c>
      <c r="K9173" s="6"/>
      <c r="L9173" s="6"/>
      <c r="M9173" s="6"/>
      <c r="N9173" s="6"/>
      <c r="O9173" s="6"/>
      <c r="P9173" s="6"/>
      <c r="Q9173" s="6"/>
      <c r="R9173" s="6"/>
      <c r="S9173" s="6"/>
      <c r="T9173" s="6"/>
      <c r="U9173" s="6"/>
      <c r="V9173" s="6"/>
      <c r="W9173" s="6"/>
    </row>
    <row r="9174" spans="1:23" ht="25.5" x14ac:dyDescent="0.25">
      <c r="A9174" s="81" t="s">
        <v>595</v>
      </c>
      <c r="J9174" s="6">
        <v>20</v>
      </c>
      <c r="K9174" s="6"/>
      <c r="L9174" s="6"/>
      <c r="M9174" s="6"/>
      <c r="N9174" s="6"/>
      <c r="O9174" s="6"/>
      <c r="P9174" s="6"/>
      <c r="Q9174" s="6"/>
      <c r="R9174" s="6"/>
      <c r="S9174" s="6"/>
      <c r="T9174" s="6"/>
      <c r="U9174" s="6"/>
      <c r="V9174" s="6"/>
      <c r="W9174" s="6"/>
    </row>
    <row r="9175" spans="1:23" x14ac:dyDescent="0.25">
      <c r="A9175" s="81"/>
      <c r="J9175" s="6">
        <v>21</v>
      </c>
      <c r="K9175" s="6"/>
      <c r="L9175" s="6"/>
      <c r="M9175" s="6"/>
      <c r="N9175" s="6"/>
      <c r="O9175" s="6"/>
      <c r="P9175" s="6"/>
      <c r="Q9175" s="6"/>
      <c r="R9175" s="6"/>
      <c r="S9175" s="6"/>
      <c r="T9175" s="6"/>
      <c r="U9175" s="6"/>
      <c r="V9175" s="6"/>
      <c r="W9175" s="6"/>
    </row>
    <row r="9176" spans="1:23" ht="89.25" x14ac:dyDescent="0.25">
      <c r="A9176" s="81" t="s">
        <v>929</v>
      </c>
      <c r="J9176" s="6">
        <v>22</v>
      </c>
      <c r="K9176" s="6"/>
      <c r="L9176" s="6"/>
      <c r="M9176" s="6"/>
      <c r="N9176" s="6"/>
      <c r="O9176" s="6"/>
      <c r="P9176" s="6"/>
      <c r="Q9176" s="6"/>
      <c r="R9176" s="6"/>
      <c r="S9176" s="6"/>
      <c r="T9176" s="6"/>
      <c r="U9176" s="6"/>
      <c r="V9176" s="6"/>
      <c r="W9176" s="6"/>
    </row>
    <row r="9177" spans="1:23" x14ac:dyDescent="0.25">
      <c r="A9177" s="65"/>
      <c r="J9177" s="6">
        <v>23</v>
      </c>
      <c r="K9177" s="6"/>
      <c r="L9177" s="6"/>
      <c r="M9177" s="6"/>
      <c r="N9177" s="6"/>
      <c r="O9177" s="6"/>
      <c r="P9177" s="6"/>
      <c r="Q9177" s="6"/>
      <c r="R9177" s="6"/>
      <c r="S9177" s="6"/>
      <c r="T9177" s="6"/>
      <c r="U9177" s="6"/>
      <c r="V9177" s="6"/>
      <c r="W9177" s="6"/>
    </row>
    <row r="9178" spans="1:23" x14ac:dyDescent="0.25">
      <c r="A9178" s="65"/>
      <c r="J9178" s="6">
        <v>24</v>
      </c>
      <c r="K9178" s="6"/>
      <c r="L9178" s="6"/>
      <c r="M9178" s="6"/>
      <c r="N9178" s="6"/>
      <c r="O9178" s="6"/>
      <c r="P9178" s="6"/>
      <c r="Q9178" s="6"/>
      <c r="R9178" s="6"/>
      <c r="S9178" s="6"/>
      <c r="T9178" s="6"/>
      <c r="U9178" s="6"/>
      <c r="V9178" s="6"/>
      <c r="W9178" s="6"/>
    </row>
    <row r="9179" spans="1:23" ht="140.25" x14ac:dyDescent="0.25">
      <c r="A9179" s="96" t="s">
        <v>624</v>
      </c>
      <c r="B9179" s="97" t="s">
        <v>625</v>
      </c>
      <c r="J9179" s="6">
        <v>25</v>
      </c>
      <c r="K9179" s="6"/>
      <c r="L9179" s="6"/>
      <c r="M9179" s="6"/>
      <c r="N9179" s="6"/>
      <c r="O9179" s="6"/>
      <c r="P9179" s="6"/>
      <c r="Q9179" s="6"/>
      <c r="R9179" s="6"/>
      <c r="S9179" s="6"/>
      <c r="T9179" s="6"/>
      <c r="U9179" s="6"/>
      <c r="V9179" s="6"/>
      <c r="W9179" s="6"/>
    </row>
    <row r="9180" spans="1:23" ht="15.75" thickBot="1" x14ac:dyDescent="0.3">
      <c r="A9180" s="65"/>
      <c r="J9180" s="6">
        <v>26</v>
      </c>
      <c r="K9180" s="6"/>
      <c r="L9180" s="6"/>
      <c r="M9180" s="6"/>
      <c r="N9180" s="6"/>
      <c r="O9180" s="6"/>
      <c r="P9180" s="6"/>
      <c r="Q9180" s="6"/>
      <c r="R9180" s="6"/>
      <c r="S9180" s="6"/>
      <c r="T9180" s="6"/>
      <c r="U9180" s="6"/>
      <c r="V9180" s="6"/>
      <c r="W9180" s="6"/>
    </row>
    <row r="9181" spans="1:23" ht="15.75" thickBot="1" x14ac:dyDescent="0.3">
      <c r="A9181" s="88" t="s">
        <v>626</v>
      </c>
      <c r="B9181" s="89">
        <v>0.05</v>
      </c>
      <c r="J9181" s="6">
        <v>27</v>
      </c>
      <c r="K9181" s="6"/>
      <c r="L9181" s="6"/>
      <c r="M9181" s="6"/>
      <c r="N9181" s="6"/>
      <c r="O9181" s="6"/>
      <c r="P9181" s="6"/>
      <c r="Q9181" s="6"/>
      <c r="R9181" s="6"/>
      <c r="S9181" s="6"/>
      <c r="T9181" s="6"/>
      <c r="U9181" s="6"/>
      <c r="V9181" s="6"/>
      <c r="W9181" s="6"/>
    </row>
    <row r="9182" spans="1:23" ht="39" thickBot="1" x14ac:dyDescent="0.3">
      <c r="A9182" s="110" t="s">
        <v>627</v>
      </c>
      <c r="B9182" s="74">
        <v>18</v>
      </c>
      <c r="J9182" s="6">
        <v>28</v>
      </c>
      <c r="K9182" s="6"/>
      <c r="L9182" s="6"/>
      <c r="M9182" s="6"/>
      <c r="N9182" s="6"/>
      <c r="O9182" s="6"/>
      <c r="P9182" s="6"/>
      <c r="Q9182" s="6"/>
      <c r="R9182" s="6"/>
      <c r="S9182" s="6"/>
      <c r="T9182" s="6"/>
      <c r="U9182" s="6"/>
      <c r="V9182" s="6"/>
      <c r="W9182" s="6"/>
    </row>
    <row r="9183" spans="1:23" ht="39" thickBot="1" x14ac:dyDescent="0.3">
      <c r="A9183" s="110" t="s">
        <v>628</v>
      </c>
      <c r="B9183" s="74">
        <v>9.579E-2</v>
      </c>
      <c r="J9183" s="6">
        <v>29</v>
      </c>
      <c r="K9183" s="6"/>
      <c r="L9183" s="6"/>
      <c r="M9183" s="6"/>
      <c r="N9183" s="6"/>
      <c r="O9183" s="6"/>
      <c r="P9183" s="6"/>
      <c r="Q9183" s="6"/>
      <c r="R9183" s="6"/>
      <c r="S9183" s="6"/>
      <c r="T9183" s="6"/>
      <c r="U9183" s="6"/>
      <c r="V9183" s="6"/>
      <c r="W9183" s="6"/>
    </row>
    <row r="9184" spans="1:23" ht="64.5" thickBot="1" x14ac:dyDescent="0.3">
      <c r="A9184" s="110" t="s">
        <v>629</v>
      </c>
      <c r="B9184" s="74">
        <v>3.9969700000000001</v>
      </c>
      <c r="J9184" s="6">
        <v>30</v>
      </c>
      <c r="K9184" s="6"/>
      <c r="L9184" s="6"/>
      <c r="M9184" s="6"/>
      <c r="N9184" s="6"/>
      <c r="O9184" s="6"/>
      <c r="P9184" s="6"/>
      <c r="Q9184" s="6"/>
      <c r="R9184" s="6"/>
      <c r="S9184" s="6"/>
      <c r="T9184" s="6"/>
      <c r="U9184" s="6"/>
      <c r="V9184" s="6"/>
      <c r="W9184" s="6"/>
    </row>
    <row r="9185" spans="1:55" ht="38.25" x14ac:dyDescent="0.25">
      <c r="A9185" s="109" t="s">
        <v>630</v>
      </c>
      <c r="B9185" s="78">
        <v>0.43740000000000001</v>
      </c>
      <c r="J9185" s="6">
        <v>31</v>
      </c>
      <c r="K9185" s="6"/>
      <c r="L9185" s="6"/>
      <c r="M9185" s="6"/>
      <c r="N9185" s="6"/>
      <c r="O9185" s="6"/>
      <c r="P9185" s="6"/>
      <c r="Q9185" s="6"/>
      <c r="R9185" s="6"/>
      <c r="S9185" s="6"/>
      <c r="T9185" s="6"/>
      <c r="U9185" s="6"/>
      <c r="V9185" s="6"/>
      <c r="W9185" s="6"/>
    </row>
    <row r="9186" spans="1:55" ht="15.75" thickBot="1" x14ac:dyDescent="0.3">
      <c r="A9186" s="65"/>
      <c r="J9186" s="6">
        <v>32</v>
      </c>
      <c r="K9186" s="6"/>
      <c r="L9186" s="6"/>
      <c r="M9186" s="6"/>
      <c r="N9186" s="6"/>
      <c r="O9186" s="6"/>
      <c r="P9186" s="6"/>
      <c r="Q9186" s="6"/>
      <c r="R9186" s="6"/>
      <c r="S9186" s="6"/>
      <c r="T9186" s="6"/>
      <c r="U9186" s="6"/>
      <c r="V9186" s="6"/>
      <c r="W9186" s="6"/>
    </row>
    <row r="9187" spans="1:55" x14ac:dyDescent="0.25">
      <c r="A9187" s="254" t="s">
        <v>637</v>
      </c>
      <c r="B9187" s="255"/>
      <c r="C9187" s="255"/>
      <c r="D9187" s="255"/>
      <c r="E9187" s="255"/>
      <c r="J9187" s="6">
        <v>33</v>
      </c>
      <c r="K9187" s="6"/>
      <c r="L9187" s="6"/>
      <c r="M9187" s="6"/>
      <c r="N9187" s="6"/>
      <c r="O9187" s="6"/>
      <c r="P9187" s="6"/>
      <c r="Q9187" s="6"/>
      <c r="R9187" s="6"/>
      <c r="S9187" s="6"/>
      <c r="T9187" s="6"/>
      <c r="U9187" s="6"/>
      <c r="V9187" s="6"/>
      <c r="W9187" s="6"/>
    </row>
    <row r="9188" spans="1:55" ht="15.75" thickBot="1" x14ac:dyDescent="0.3">
      <c r="A9188" s="256" t="s">
        <v>638</v>
      </c>
      <c r="B9188" s="257"/>
      <c r="C9188" s="257"/>
      <c r="D9188" s="257"/>
      <c r="E9188" s="257"/>
      <c r="J9188" s="6">
        <v>34</v>
      </c>
      <c r="K9188" s="6"/>
      <c r="L9188" s="6"/>
      <c r="M9188" s="6"/>
      <c r="N9188" s="6"/>
      <c r="O9188" s="6"/>
      <c r="P9188" s="6"/>
      <c r="Q9188" s="6"/>
      <c r="R9188" s="6"/>
      <c r="S9188" s="6"/>
      <c r="T9188" s="6"/>
      <c r="U9188" s="6"/>
      <c r="V9188" s="6"/>
      <c r="W9188" s="6"/>
    </row>
    <row r="9189" spans="1:55" ht="16.5" thickBot="1" x14ac:dyDescent="0.3">
      <c r="A9189" s="260" t="s">
        <v>634</v>
      </c>
      <c r="B9189" s="261"/>
      <c r="C9189" s="83" t="s">
        <v>635</v>
      </c>
      <c r="D9189" s="83" t="s">
        <v>566</v>
      </c>
      <c r="E9189" s="85" t="s">
        <v>593</v>
      </c>
      <c r="J9189" s="6"/>
      <c r="K9189" s="121" t="s">
        <v>1123</v>
      </c>
      <c r="L9189" s="121" t="s">
        <v>1124</v>
      </c>
      <c r="M9189" s="121" t="str">
        <f>A9176</f>
        <v>Prueba del rango estudentizado de Tukey (HSD) para PFSCM1</v>
      </c>
      <c r="N9189" s="136"/>
      <c r="O9189" s="1"/>
      <c r="S9189" s="122" t="str">
        <f>K9189</f>
        <v>Factor</v>
      </c>
      <c r="T9189" s="122" t="str">
        <f>L9189</f>
        <v>Nivel</v>
      </c>
      <c r="U9189" s="114"/>
      <c r="V9189" s="123" t="str">
        <f>M9189</f>
        <v>Prueba del rango estudentizado de Tukey (HSD) para PFSCM1</v>
      </c>
      <c r="W9189" s="6"/>
      <c r="X9189" s="161"/>
      <c r="Y9189" s="161"/>
      <c r="Z9189" s="161"/>
      <c r="AA9189" s="160"/>
      <c r="AB9189" s="161"/>
      <c r="AC9189" s="161"/>
      <c r="AD9189" s="161"/>
      <c r="AE9189" s="161"/>
      <c r="AF9189" s="161"/>
      <c r="AG9189" s="161"/>
      <c r="AH9189" s="161"/>
      <c r="AI9189" s="161"/>
      <c r="AJ9189" s="161"/>
      <c r="AK9189" s="161"/>
      <c r="AL9189" s="161"/>
      <c r="AM9189" s="161"/>
      <c r="AN9189" s="161"/>
      <c r="AO9189" s="161"/>
      <c r="AP9189" s="161"/>
      <c r="AQ9189" s="161"/>
      <c r="AR9189" s="161"/>
      <c r="AS9189" s="161"/>
      <c r="AT9189" s="161"/>
      <c r="AU9189" s="161"/>
      <c r="AV9189" s="161"/>
      <c r="AW9189" s="161"/>
      <c r="AX9189" s="161"/>
      <c r="AY9189" s="161"/>
      <c r="AZ9189" s="161"/>
      <c r="BA9189" s="161"/>
      <c r="BB9189" s="161"/>
      <c r="BC9189" s="161"/>
    </row>
    <row r="9190" spans="1:55" ht="16.5" thickBot="1" x14ac:dyDescent="0.3">
      <c r="A9190" s="99"/>
      <c r="B9190" s="67" t="s">
        <v>592</v>
      </c>
      <c r="C9190" s="68">
        <v>0.65129999999999999</v>
      </c>
      <c r="D9190" s="68">
        <v>8</v>
      </c>
      <c r="E9190" s="86" t="s">
        <v>8</v>
      </c>
      <c r="J9190" s="6"/>
      <c r="K9190" s="223" t="s">
        <v>1128</v>
      </c>
      <c r="L9190" s="124" t="str">
        <f>E9190</f>
        <v>Toro</v>
      </c>
      <c r="M9190" s="125">
        <f>C9190</f>
        <v>0.65129999999999999</v>
      </c>
      <c r="N9190" s="125">
        <f>A9190</f>
        <v>0</v>
      </c>
      <c r="O9190" s="125" t="str">
        <f>B9190</f>
        <v>A</v>
      </c>
      <c r="S9190" s="225" t="str">
        <f>K9190</f>
        <v>Genotipo (B)</v>
      </c>
      <c r="T9190" s="133" t="str">
        <f>L9190</f>
        <v>Toro</v>
      </c>
      <c r="U9190" s="134">
        <f t="shared" ref="U9190:U9193" si="405">M9190</f>
        <v>0.65129999999999999</v>
      </c>
      <c r="V9190" s="133">
        <f t="shared" ref="V9190:V9193" si="406">N9190</f>
        <v>0</v>
      </c>
      <c r="W9190" s="133" t="str">
        <f t="shared" ref="W9190:W9193" si="407">O9190</f>
        <v>A</v>
      </c>
      <c r="X9190" s="160"/>
      <c r="Y9190" s="160"/>
      <c r="Z9190" s="160"/>
      <c r="AA9190" s="160"/>
      <c r="AB9190" s="160"/>
      <c r="AC9190" s="160"/>
      <c r="AD9190" s="160"/>
      <c r="AE9190" s="160"/>
      <c r="AF9190" s="160"/>
      <c r="AG9190" s="160"/>
      <c r="AH9190" s="160"/>
      <c r="AI9190" s="160"/>
      <c r="AJ9190" s="160"/>
      <c r="AK9190" s="160"/>
      <c r="AL9190" s="160"/>
      <c r="AM9190" s="160"/>
      <c r="AN9190" s="160"/>
      <c r="AO9190" s="160"/>
      <c r="AP9190" s="160"/>
      <c r="AQ9190" s="160"/>
      <c r="AR9190" s="160"/>
      <c r="AS9190" s="160"/>
      <c r="AT9190" s="160"/>
      <c r="AU9190" s="160"/>
      <c r="AV9190" s="160"/>
      <c r="AW9190" s="160"/>
      <c r="AX9190" s="160"/>
      <c r="AY9190" s="160"/>
      <c r="AZ9190" s="160"/>
      <c r="BA9190" s="160"/>
      <c r="BB9190" s="160"/>
      <c r="BC9190" s="160"/>
    </row>
    <row r="9191" spans="1:55" ht="16.5" thickBot="1" x14ac:dyDescent="0.3">
      <c r="A9191" s="99"/>
      <c r="B9191" s="67" t="s">
        <v>592</v>
      </c>
      <c r="C9191" s="68"/>
      <c r="D9191" s="68"/>
      <c r="E9191" s="86"/>
      <c r="J9191" s="6"/>
      <c r="K9191" s="224"/>
      <c r="L9191" s="124" t="str">
        <f>E9192</f>
        <v>Palomo</v>
      </c>
      <c r="M9191" s="125">
        <f>C9192</f>
        <v>0.50380000000000003</v>
      </c>
      <c r="N9191" s="125">
        <f>A9192</f>
        <v>0</v>
      </c>
      <c r="O9191" s="125" t="str">
        <f>B9192</f>
        <v>A</v>
      </c>
      <c r="S9191" s="226"/>
      <c r="T9191" s="133" t="str">
        <f t="shared" ref="T9191:T9193" si="408">L9191</f>
        <v>Palomo</v>
      </c>
      <c r="U9191" s="134">
        <f t="shared" si="405"/>
        <v>0.50380000000000003</v>
      </c>
      <c r="V9191" s="133">
        <f t="shared" si="406"/>
        <v>0</v>
      </c>
      <c r="W9191" s="133" t="str">
        <f t="shared" si="407"/>
        <v>A</v>
      </c>
      <c r="X9191" s="160"/>
      <c r="Y9191" s="160"/>
      <c r="Z9191" s="160"/>
      <c r="AA9191" s="160"/>
      <c r="AB9191" s="160"/>
      <c r="AC9191" s="160"/>
      <c r="AD9191" s="160"/>
      <c r="AE9191" s="160"/>
      <c r="AF9191" s="160"/>
      <c r="AG9191" s="160"/>
      <c r="AH9191" s="160"/>
      <c r="AI9191" s="160"/>
      <c r="AJ9191" s="160"/>
      <c r="AK9191" s="160"/>
      <c r="AL9191" s="160"/>
      <c r="AM9191" s="160"/>
      <c r="AN9191" s="160"/>
      <c r="AO9191" s="160"/>
      <c r="AP9191" s="160"/>
      <c r="AQ9191" s="160"/>
      <c r="AR9191" s="160"/>
      <c r="AS9191" s="160"/>
      <c r="AT9191" s="160"/>
      <c r="AU9191" s="160"/>
      <c r="AV9191" s="160"/>
      <c r="AW9191" s="160"/>
      <c r="AX9191" s="160"/>
      <c r="AY9191" s="160"/>
      <c r="AZ9191" s="160"/>
      <c r="BA9191" s="160"/>
      <c r="BB9191" s="160"/>
      <c r="BC9191" s="160"/>
    </row>
    <row r="9192" spans="1:55" ht="16.5" thickBot="1" x14ac:dyDescent="0.3">
      <c r="A9192" s="99"/>
      <c r="B9192" s="67" t="s">
        <v>592</v>
      </c>
      <c r="C9192" s="68">
        <v>0.50380000000000003</v>
      </c>
      <c r="D9192" s="68">
        <v>8</v>
      </c>
      <c r="E9192" s="86" t="s">
        <v>7</v>
      </c>
      <c r="J9192" s="6"/>
      <c r="K9192" s="224"/>
      <c r="L9192" s="4" t="str">
        <f>E9194</f>
        <v>Pony</v>
      </c>
      <c r="M9192" s="4">
        <f>C9194</f>
        <v>0.35499999999999998</v>
      </c>
      <c r="N9192" s="4" t="str">
        <f>A9194</f>
        <v>B</v>
      </c>
      <c r="O9192" s="4" t="str">
        <f>B9194</f>
        <v>A</v>
      </c>
      <c r="P9192" s="6"/>
      <c r="Q9192" s="6"/>
      <c r="R9192" s="6"/>
      <c r="S9192" s="226"/>
      <c r="T9192" s="133" t="str">
        <f t="shared" si="408"/>
        <v>Pony</v>
      </c>
      <c r="U9192" s="134">
        <f t="shared" si="405"/>
        <v>0.35499999999999998</v>
      </c>
      <c r="V9192" s="133" t="str">
        <f t="shared" si="406"/>
        <v>B</v>
      </c>
      <c r="W9192" s="133" t="str">
        <f t="shared" si="407"/>
        <v>A</v>
      </c>
      <c r="X9192" s="160"/>
      <c r="Y9192" s="160"/>
      <c r="Z9192" s="160"/>
      <c r="AA9192" s="160"/>
      <c r="AB9192" s="160"/>
      <c r="AC9192" s="160"/>
      <c r="AD9192" s="160"/>
      <c r="AE9192" s="160"/>
      <c r="AF9192" s="160"/>
      <c r="AG9192" s="160"/>
      <c r="AH9192" s="160"/>
      <c r="AI9192" s="160"/>
      <c r="AJ9192" s="160"/>
      <c r="AK9192" s="160"/>
      <c r="AL9192" s="160"/>
      <c r="AM9192" s="160"/>
      <c r="AN9192" s="160"/>
      <c r="AO9192" s="160"/>
      <c r="AP9192" s="160"/>
      <c r="AQ9192" s="160"/>
      <c r="AR9192" s="160"/>
      <c r="AS9192" s="160"/>
      <c r="AT9192" s="160"/>
      <c r="AU9192" s="160"/>
      <c r="AV9192" s="160"/>
      <c r="AW9192" s="160"/>
      <c r="AX9192" s="160"/>
      <c r="AY9192" s="160"/>
      <c r="AZ9192" s="160"/>
      <c r="BA9192" s="160"/>
      <c r="BB9192" s="160"/>
      <c r="BC9192" s="160"/>
    </row>
    <row r="9193" spans="1:55" ht="16.5" thickBot="1" x14ac:dyDescent="0.3">
      <c r="A9193" s="99"/>
      <c r="B9193" s="67" t="s">
        <v>592</v>
      </c>
      <c r="C9193" s="68"/>
      <c r="D9193" s="68"/>
      <c r="E9193" s="86"/>
      <c r="J9193" s="6"/>
      <c r="K9193" s="224"/>
      <c r="L9193" s="4" t="str">
        <f>E9196</f>
        <v>Perseo</v>
      </c>
      <c r="M9193" s="4">
        <f>C9196</f>
        <v>5.2499999999999998E-2</v>
      </c>
      <c r="N9193" s="4" t="str">
        <f>A9196</f>
        <v>B</v>
      </c>
      <c r="O9193" s="4">
        <f>B9196</f>
        <v>0</v>
      </c>
      <c r="P9193" s="6"/>
      <c r="Q9193" s="6"/>
      <c r="R9193" s="6"/>
      <c r="S9193" s="227"/>
      <c r="T9193" s="129" t="str">
        <f t="shared" si="408"/>
        <v>Perseo</v>
      </c>
      <c r="U9193" s="135">
        <f t="shared" si="405"/>
        <v>5.2499999999999998E-2</v>
      </c>
      <c r="V9193" s="129" t="str">
        <f t="shared" si="406"/>
        <v>B</v>
      </c>
      <c r="W9193" s="129">
        <f t="shared" si="407"/>
        <v>0</v>
      </c>
      <c r="X9193" s="160"/>
      <c r="Y9193" s="160"/>
      <c r="Z9193" s="160"/>
      <c r="AA9193" s="160"/>
      <c r="AB9193" s="160"/>
      <c r="AC9193" s="160"/>
      <c r="AD9193" s="160"/>
      <c r="AE9193" s="160"/>
      <c r="AF9193" s="160"/>
      <c r="AG9193" s="160"/>
      <c r="AH9193" s="160"/>
      <c r="AI9193" s="160"/>
      <c r="AJ9193" s="160"/>
      <c r="AK9193" s="160"/>
      <c r="AL9193" s="160"/>
      <c r="AM9193" s="160"/>
      <c r="AN9193" s="160"/>
      <c r="AO9193" s="160"/>
      <c r="AP9193" s="160"/>
      <c r="AQ9193" s="160"/>
      <c r="AR9193" s="160"/>
      <c r="AS9193" s="160"/>
      <c r="AT9193" s="160"/>
      <c r="AU9193" s="160"/>
      <c r="AV9193" s="160"/>
      <c r="AW9193" s="160"/>
      <c r="AX9193" s="160"/>
      <c r="AY9193" s="160"/>
      <c r="AZ9193" s="160"/>
      <c r="BA9193" s="160"/>
      <c r="BB9193" s="160"/>
      <c r="BC9193" s="160"/>
    </row>
    <row r="9194" spans="1:55" ht="15.75" thickBot="1" x14ac:dyDescent="0.3">
      <c r="A9194" s="99" t="s">
        <v>593</v>
      </c>
      <c r="B9194" s="67" t="s">
        <v>592</v>
      </c>
      <c r="C9194" s="68">
        <v>0.35499999999999998</v>
      </c>
      <c r="D9194" s="68">
        <v>8</v>
      </c>
      <c r="E9194" s="86" t="s">
        <v>11</v>
      </c>
      <c r="J9194" s="6">
        <v>1</v>
      </c>
      <c r="K9194" s="6"/>
      <c r="L9194" s="6"/>
      <c r="M9194" s="6"/>
      <c r="N9194" s="6"/>
      <c r="O9194" s="6"/>
      <c r="P9194" s="6"/>
      <c r="Q9194" s="6"/>
      <c r="R9194" s="6"/>
      <c r="S9194" s="6"/>
      <c r="T9194" s="6"/>
      <c r="U9194" s="6"/>
      <c r="V9194" s="6"/>
      <c r="W9194" s="6"/>
      <c r="X9194" s="160"/>
      <c r="Y9194" s="160"/>
      <c r="Z9194" s="160"/>
      <c r="AA9194" s="160"/>
      <c r="AB9194" s="160"/>
      <c r="AC9194" s="160"/>
      <c r="AD9194" s="160"/>
      <c r="AE9194" s="160"/>
      <c r="AF9194" s="160"/>
      <c r="AG9194" s="160"/>
      <c r="AH9194" s="160"/>
      <c r="AI9194" s="160"/>
      <c r="AJ9194" s="160"/>
      <c r="AK9194" s="160"/>
      <c r="AL9194" s="160"/>
      <c r="AM9194" s="160"/>
      <c r="AN9194" s="160"/>
      <c r="AO9194" s="160"/>
      <c r="AP9194" s="160"/>
      <c r="AQ9194" s="160"/>
      <c r="AR9194" s="160"/>
      <c r="AS9194" s="160"/>
      <c r="AT9194" s="160"/>
      <c r="AU9194" s="160"/>
      <c r="AV9194" s="160"/>
      <c r="AW9194" s="160"/>
      <c r="AX9194" s="160"/>
      <c r="AY9194" s="160"/>
      <c r="AZ9194" s="160"/>
      <c r="BA9194" s="160"/>
      <c r="BB9194" s="160"/>
      <c r="BC9194" s="160"/>
    </row>
    <row r="9195" spans="1:55" ht="15.75" thickBot="1" x14ac:dyDescent="0.3">
      <c r="A9195" s="99" t="s">
        <v>593</v>
      </c>
      <c r="B9195" s="67"/>
      <c r="C9195" s="68"/>
      <c r="D9195" s="68"/>
      <c r="E9195" s="86"/>
      <c r="J9195" s="6">
        <v>2</v>
      </c>
      <c r="K9195" s="6"/>
      <c r="L9195" s="6"/>
      <c r="M9195" s="6"/>
      <c r="N9195" s="6"/>
      <c r="O9195" s="6"/>
      <c r="P9195" s="6"/>
      <c r="Q9195" s="6"/>
      <c r="R9195" s="6"/>
      <c r="S9195" s="6"/>
      <c r="T9195" s="6"/>
      <c r="U9195" s="6"/>
      <c r="V9195" s="6"/>
      <c r="W9195" s="6"/>
      <c r="X9195" s="160"/>
      <c r="Y9195" s="160"/>
      <c r="Z9195" s="160"/>
      <c r="AA9195" s="160"/>
      <c r="AB9195" s="160"/>
      <c r="AC9195" s="160"/>
      <c r="AD9195" s="160"/>
      <c r="AE9195" s="160"/>
      <c r="AF9195" s="160"/>
      <c r="AG9195" s="160"/>
      <c r="AH9195" s="160"/>
      <c r="AI9195" s="160"/>
      <c r="AJ9195" s="160"/>
      <c r="AK9195" s="160"/>
      <c r="AL9195" s="160"/>
      <c r="AM9195" s="160"/>
      <c r="AN9195" s="160"/>
      <c r="AO9195" s="160"/>
      <c r="AP9195" s="160"/>
      <c r="AQ9195" s="160"/>
      <c r="AR9195" s="160"/>
      <c r="AS9195" s="160"/>
      <c r="AT9195" s="160"/>
      <c r="AU9195" s="160"/>
      <c r="AV9195" s="160"/>
      <c r="AW9195" s="160"/>
      <c r="AX9195" s="160"/>
      <c r="AY9195" s="160"/>
      <c r="AZ9195" s="160"/>
      <c r="BA9195" s="160"/>
      <c r="BB9195" s="160"/>
      <c r="BC9195" s="160"/>
    </row>
    <row r="9196" spans="1:55" x14ac:dyDescent="0.25">
      <c r="A9196" s="100" t="s">
        <v>593</v>
      </c>
      <c r="B9196" s="76"/>
      <c r="C9196" s="77">
        <v>5.2499999999999998E-2</v>
      </c>
      <c r="D9196" s="77">
        <v>8</v>
      </c>
      <c r="E9196" s="87" t="s">
        <v>46</v>
      </c>
      <c r="J9196" s="6">
        <v>3</v>
      </c>
      <c r="K9196" s="6"/>
      <c r="L9196" s="6"/>
      <c r="M9196" s="6"/>
      <c r="N9196" s="6"/>
      <c r="O9196" s="6"/>
      <c r="P9196" s="6"/>
      <c r="Q9196" s="6"/>
      <c r="R9196" s="6"/>
      <c r="S9196" s="6"/>
      <c r="T9196" s="6"/>
      <c r="U9196" s="6"/>
      <c r="V9196" s="6"/>
      <c r="W9196" s="6"/>
      <c r="X9196" s="160"/>
      <c r="Y9196" s="160"/>
      <c r="Z9196" s="160"/>
      <c r="AA9196" s="160"/>
      <c r="AB9196" s="160"/>
      <c r="AC9196" s="160"/>
      <c r="AD9196" s="160"/>
      <c r="AE9196" s="160"/>
      <c r="AF9196" s="160"/>
      <c r="AG9196" s="160"/>
      <c r="AH9196" s="160"/>
      <c r="AI9196" s="160"/>
      <c r="AJ9196" s="160"/>
      <c r="AK9196" s="160"/>
      <c r="AL9196" s="160"/>
      <c r="AM9196" s="160"/>
      <c r="AN9196" s="160"/>
      <c r="AO9196" s="160"/>
      <c r="AP9196" s="160"/>
      <c r="AQ9196" s="160"/>
      <c r="AR9196" s="160"/>
      <c r="AS9196" s="160"/>
      <c r="AT9196" s="160"/>
      <c r="AU9196" s="160"/>
      <c r="AV9196" s="160"/>
      <c r="AW9196" s="160"/>
      <c r="AX9196" s="160"/>
      <c r="AY9196" s="160"/>
      <c r="AZ9196" s="160"/>
      <c r="BA9196" s="160"/>
      <c r="BB9196" s="160"/>
      <c r="BC9196" s="160"/>
    </row>
    <row r="9197" spans="1:55" x14ac:dyDescent="0.25">
      <c r="A9197" s="79"/>
      <c r="J9197" s="6">
        <v>4</v>
      </c>
      <c r="K9197" s="6"/>
      <c r="L9197" s="6"/>
      <c r="M9197" s="6"/>
      <c r="N9197" s="6"/>
      <c r="O9197" s="6"/>
      <c r="P9197" s="6"/>
      <c r="Q9197" s="6"/>
      <c r="R9197" s="6"/>
      <c r="S9197" s="6"/>
      <c r="T9197" s="6"/>
      <c r="U9197" s="6"/>
      <c r="V9197" s="6"/>
      <c r="W9197" s="6"/>
      <c r="X9197" s="160"/>
      <c r="Y9197" s="160"/>
      <c r="Z9197" s="160"/>
      <c r="AA9197" s="160"/>
      <c r="AB9197" s="160"/>
      <c r="AC9197" s="160"/>
      <c r="AD9197" s="160"/>
      <c r="AE9197" s="160"/>
      <c r="AF9197" s="160"/>
      <c r="AG9197" s="160"/>
      <c r="AH9197" s="160"/>
      <c r="AI9197" s="160"/>
      <c r="AJ9197" s="160"/>
      <c r="AK9197" s="160"/>
      <c r="AL9197" s="160"/>
      <c r="AM9197" s="160"/>
      <c r="AN9197" s="160"/>
      <c r="AO9197" s="160"/>
      <c r="AP9197" s="160"/>
      <c r="AQ9197" s="160"/>
      <c r="AR9197" s="160"/>
      <c r="AS9197" s="160"/>
      <c r="AT9197" s="160"/>
      <c r="AU9197" s="160"/>
      <c r="AV9197" s="160"/>
      <c r="AW9197" s="160"/>
      <c r="AX9197" s="160"/>
      <c r="AY9197" s="160"/>
      <c r="AZ9197" s="160"/>
      <c r="BA9197" s="160"/>
      <c r="BB9197" s="160"/>
      <c r="BC9197" s="160"/>
    </row>
    <row r="9198" spans="1:55" x14ac:dyDescent="0.25">
      <c r="A9198" s="79"/>
      <c r="J9198" s="6">
        <v>5</v>
      </c>
      <c r="K9198" s="6"/>
      <c r="L9198" s="6"/>
      <c r="M9198" s="6"/>
      <c r="N9198" s="6"/>
      <c r="O9198" s="6"/>
      <c r="P9198" s="6"/>
      <c r="Q9198" s="6"/>
      <c r="R9198" s="6"/>
      <c r="S9198" s="6"/>
      <c r="T9198" s="6"/>
      <c r="U9198" s="6"/>
      <c r="V9198" s="6"/>
      <c r="W9198" s="6"/>
      <c r="X9198" s="160"/>
      <c r="Y9198" s="160"/>
      <c r="Z9198" s="160"/>
      <c r="AA9198" s="160"/>
      <c r="AB9198" s="160"/>
      <c r="AC9198" s="160"/>
      <c r="AD9198" s="160"/>
      <c r="AE9198" s="160"/>
      <c r="AF9198" s="160"/>
      <c r="AG9198" s="160"/>
      <c r="AH9198" s="160"/>
      <c r="AI9198" s="160"/>
      <c r="AJ9198" s="160"/>
      <c r="AK9198" s="160"/>
      <c r="AL9198" s="160"/>
      <c r="AM9198" s="160"/>
      <c r="AN9198" s="160"/>
      <c r="AO9198" s="160"/>
      <c r="AP9198" s="160"/>
      <c r="AQ9198" s="160"/>
      <c r="AR9198" s="160"/>
      <c r="AS9198" s="160"/>
      <c r="AT9198" s="160"/>
      <c r="AU9198" s="160"/>
      <c r="AV9198" s="160"/>
      <c r="AW9198" s="160"/>
      <c r="AX9198" s="160"/>
      <c r="AY9198" s="160"/>
      <c r="AZ9198" s="160"/>
      <c r="BA9198" s="160"/>
      <c r="BB9198" s="160"/>
      <c r="BC9198" s="160"/>
    </row>
    <row r="9199" spans="1:55" x14ac:dyDescent="0.25">
      <c r="J9199" s="6">
        <v>6</v>
      </c>
      <c r="K9199" s="6"/>
      <c r="L9199" s="6"/>
      <c r="M9199" s="6"/>
      <c r="N9199" s="6"/>
      <c r="O9199" s="6"/>
      <c r="P9199" s="6"/>
      <c r="Q9199" s="6"/>
      <c r="R9199" s="6"/>
      <c r="S9199" s="6"/>
      <c r="T9199" s="6"/>
      <c r="U9199" s="6"/>
      <c r="V9199" s="6"/>
      <c r="W9199" s="6"/>
      <c r="X9199" s="160"/>
      <c r="Y9199" s="160"/>
      <c r="Z9199" s="160"/>
      <c r="AA9199" s="160"/>
      <c r="AB9199" s="160"/>
      <c r="AC9199" s="160"/>
      <c r="AD9199" s="160"/>
      <c r="AE9199" s="160"/>
      <c r="AF9199" s="160"/>
      <c r="AG9199" s="160"/>
      <c r="AH9199" s="160"/>
      <c r="AI9199" s="160"/>
      <c r="AJ9199" s="160"/>
      <c r="AK9199" s="160"/>
      <c r="AL9199" s="160"/>
      <c r="AM9199" s="160"/>
      <c r="AN9199" s="160"/>
      <c r="AO9199" s="160"/>
      <c r="AP9199" s="160"/>
      <c r="AQ9199" s="160"/>
      <c r="AR9199" s="160"/>
      <c r="AS9199" s="160"/>
      <c r="AT9199" s="160"/>
      <c r="AU9199" s="160"/>
      <c r="AV9199" s="160"/>
      <c r="AW9199" s="160"/>
      <c r="AX9199" s="160"/>
      <c r="AY9199" s="160"/>
      <c r="AZ9199" s="160"/>
      <c r="BA9199" s="160"/>
      <c r="BB9199" s="160"/>
      <c r="BC9199" s="160"/>
    </row>
    <row r="9200" spans="1:55" x14ac:dyDescent="0.25">
      <c r="A9200" s="80"/>
      <c r="J9200" s="6">
        <v>7</v>
      </c>
      <c r="K9200" s="6"/>
      <c r="L9200" s="6"/>
      <c r="M9200" s="6"/>
      <c r="N9200" s="6"/>
      <c r="O9200" s="6"/>
      <c r="P9200" s="6"/>
      <c r="Q9200" s="6"/>
      <c r="R9200" s="6"/>
      <c r="S9200" s="6"/>
      <c r="T9200" s="6"/>
      <c r="U9200" s="6"/>
      <c r="V9200" s="6"/>
      <c r="W9200" s="6"/>
      <c r="X9200" s="160"/>
      <c r="Y9200" s="160"/>
      <c r="Z9200" s="160"/>
      <c r="AA9200" s="160"/>
      <c r="AB9200" s="160"/>
      <c r="AC9200" s="160"/>
      <c r="AD9200" s="160"/>
      <c r="AE9200" s="160"/>
      <c r="AF9200" s="160"/>
      <c r="AG9200" s="160"/>
      <c r="AH9200" s="160"/>
      <c r="AI9200" s="160"/>
      <c r="AJ9200" s="160"/>
      <c r="AK9200" s="160"/>
      <c r="AL9200" s="160"/>
      <c r="AM9200" s="160"/>
      <c r="AN9200" s="160"/>
      <c r="AO9200" s="160"/>
      <c r="AP9200" s="160"/>
      <c r="AQ9200" s="160"/>
      <c r="AR9200" s="160"/>
      <c r="AS9200" s="160"/>
      <c r="AT9200" s="160"/>
      <c r="AU9200" s="160"/>
      <c r="AV9200" s="160"/>
      <c r="AW9200" s="160"/>
      <c r="AX9200" s="160"/>
      <c r="AY9200" s="160"/>
      <c r="AZ9200" s="160"/>
      <c r="BA9200" s="160"/>
      <c r="BB9200" s="160"/>
      <c r="BC9200" s="160"/>
    </row>
    <row r="9201" spans="1:55" ht="31.5" x14ac:dyDescent="0.25">
      <c r="A9201" s="64" t="s">
        <v>590</v>
      </c>
      <c r="J9201" s="6">
        <v>8</v>
      </c>
      <c r="K9201" s="6"/>
      <c r="L9201" s="6"/>
      <c r="M9201" s="6"/>
      <c r="N9201" s="6"/>
      <c r="O9201" s="6"/>
      <c r="P9201" s="6"/>
      <c r="Q9201" s="6"/>
      <c r="R9201" s="6"/>
      <c r="S9201" s="6"/>
      <c r="T9201" s="6"/>
      <c r="U9201" s="6"/>
      <c r="V9201" s="6"/>
      <c r="W9201" s="6"/>
      <c r="X9201" s="160"/>
      <c r="Y9201" s="160"/>
      <c r="Z9201" s="160"/>
      <c r="AA9201" s="160"/>
      <c r="AB9201" s="160"/>
      <c r="AC9201" s="160"/>
      <c r="AD9201" s="160"/>
      <c r="AE9201" s="160"/>
      <c r="AF9201" s="160"/>
      <c r="AG9201" s="160"/>
      <c r="AH9201" s="160"/>
      <c r="AI9201" s="160"/>
      <c r="AJ9201" s="160"/>
      <c r="AK9201" s="160"/>
      <c r="AL9201" s="160"/>
      <c r="AM9201" s="160"/>
      <c r="AN9201" s="160"/>
      <c r="AO9201" s="160"/>
      <c r="AP9201" s="160"/>
      <c r="AQ9201" s="160"/>
      <c r="AR9201" s="160"/>
      <c r="AS9201" s="160"/>
      <c r="AT9201" s="160"/>
      <c r="AU9201" s="160"/>
      <c r="AV9201" s="160"/>
      <c r="AW9201" s="160"/>
      <c r="AX9201" s="160"/>
      <c r="AY9201" s="160"/>
      <c r="AZ9201" s="160"/>
      <c r="BA9201" s="160"/>
      <c r="BB9201" s="160"/>
      <c r="BC9201" s="160"/>
    </row>
    <row r="9202" spans="1:55" x14ac:dyDescent="0.25">
      <c r="A9202" s="79"/>
      <c r="J9202" s="6">
        <v>9</v>
      </c>
      <c r="K9202" s="6"/>
      <c r="L9202" s="6"/>
      <c r="M9202" s="6"/>
      <c r="N9202" s="6"/>
      <c r="O9202" s="6"/>
      <c r="P9202" s="6"/>
      <c r="Q9202" s="6"/>
      <c r="R9202" s="6"/>
      <c r="S9202" s="6"/>
      <c r="T9202" s="6"/>
      <c r="U9202" s="6"/>
      <c r="V9202" s="6"/>
      <c r="W9202" s="6"/>
    </row>
    <row r="9203" spans="1:55" ht="25.5" x14ac:dyDescent="0.25">
      <c r="A9203" s="81" t="s">
        <v>595</v>
      </c>
      <c r="J9203" s="6">
        <v>10</v>
      </c>
      <c r="K9203" s="6"/>
      <c r="L9203" s="6"/>
      <c r="M9203" s="6"/>
      <c r="N9203" s="6"/>
      <c r="O9203" s="6"/>
      <c r="P9203" s="6"/>
      <c r="Q9203" s="6"/>
      <c r="R9203" s="6"/>
      <c r="S9203" s="6"/>
      <c r="T9203" s="6"/>
      <c r="U9203" s="6"/>
      <c r="V9203" s="6"/>
      <c r="W9203" s="6"/>
    </row>
    <row r="9204" spans="1:55" x14ac:dyDescent="0.25">
      <c r="A9204" s="81"/>
      <c r="J9204" s="6">
        <v>11</v>
      </c>
      <c r="K9204" s="6"/>
      <c r="L9204" s="6"/>
      <c r="M9204" s="6"/>
      <c r="N9204" s="6"/>
      <c r="O9204" s="6"/>
      <c r="P9204" s="6"/>
      <c r="Q9204" s="6"/>
      <c r="R9204" s="6"/>
      <c r="S9204" s="6"/>
      <c r="T9204" s="6"/>
      <c r="U9204" s="6"/>
      <c r="V9204" s="6"/>
      <c r="W9204" s="6"/>
    </row>
    <row r="9205" spans="1:55" x14ac:dyDescent="0.25">
      <c r="A9205" s="65"/>
      <c r="J9205" s="6">
        <v>12</v>
      </c>
      <c r="K9205" s="6"/>
      <c r="L9205" s="6"/>
      <c r="M9205" s="6"/>
      <c r="N9205" s="6"/>
      <c r="O9205" s="6"/>
      <c r="P9205" s="6"/>
      <c r="Q9205" s="6"/>
      <c r="R9205" s="6"/>
      <c r="S9205" s="6"/>
      <c r="T9205" s="6"/>
      <c r="U9205" s="6"/>
      <c r="V9205" s="6"/>
      <c r="W9205" s="6"/>
    </row>
    <row r="9206" spans="1:55" x14ac:dyDescent="0.25">
      <c r="A9206" s="65"/>
      <c r="J9206" s="6">
        <v>13</v>
      </c>
      <c r="K9206" s="6"/>
      <c r="L9206" s="6"/>
      <c r="M9206" s="6"/>
      <c r="N9206" s="6"/>
      <c r="O9206" s="6"/>
      <c r="P9206" s="6"/>
      <c r="Q9206" s="6"/>
      <c r="R9206" s="6"/>
      <c r="S9206" s="6"/>
      <c r="T9206" s="6"/>
      <c r="U9206" s="6"/>
      <c r="V9206" s="6"/>
      <c r="W9206" s="6"/>
    </row>
    <row r="9207" spans="1:55" x14ac:dyDescent="0.25">
      <c r="A9207" s="79"/>
      <c r="J9207" s="6">
        <v>14</v>
      </c>
      <c r="K9207" s="6"/>
      <c r="L9207" s="6"/>
      <c r="M9207" s="6"/>
      <c r="N9207" s="6"/>
      <c r="O9207" s="6"/>
      <c r="P9207" s="6"/>
      <c r="Q9207" s="6"/>
      <c r="R9207" s="6"/>
      <c r="S9207" s="6"/>
      <c r="T9207" s="6"/>
      <c r="U9207" s="6"/>
      <c r="V9207" s="6"/>
      <c r="W9207" s="6"/>
    </row>
    <row r="9208" spans="1:55" x14ac:dyDescent="0.25">
      <c r="A9208" s="79"/>
      <c r="J9208" s="6">
        <v>15</v>
      </c>
      <c r="K9208" s="6"/>
      <c r="L9208" s="6"/>
      <c r="M9208" s="6"/>
      <c r="N9208" s="6"/>
      <c r="O9208" s="6"/>
      <c r="P9208" s="6"/>
      <c r="Q9208" s="6"/>
      <c r="R9208" s="6"/>
      <c r="S9208" s="6"/>
      <c r="T9208" s="6"/>
      <c r="U9208" s="6"/>
      <c r="V9208" s="6"/>
      <c r="W9208" s="6"/>
    </row>
    <row r="9209" spans="1:55" x14ac:dyDescent="0.25">
      <c r="J9209" s="6">
        <v>16</v>
      </c>
      <c r="K9209" s="6"/>
      <c r="L9209" s="6"/>
      <c r="M9209" s="6"/>
      <c r="N9209" s="6"/>
      <c r="O9209" s="6"/>
      <c r="P9209" s="6"/>
      <c r="Q9209" s="6"/>
      <c r="R9209" s="6"/>
      <c r="S9209" s="6"/>
      <c r="T9209" s="6"/>
      <c r="U9209" s="6"/>
      <c r="V9209" s="6"/>
      <c r="W9209" s="6"/>
    </row>
    <row r="9210" spans="1:55" x14ac:dyDescent="0.25">
      <c r="A9210" s="80"/>
      <c r="J9210" s="6">
        <v>17</v>
      </c>
      <c r="K9210" s="6"/>
      <c r="L9210" s="6"/>
      <c r="M9210" s="6"/>
      <c r="N9210" s="6"/>
      <c r="O9210" s="6"/>
      <c r="P9210" s="6"/>
      <c r="Q9210" s="6"/>
      <c r="R9210" s="6"/>
      <c r="S9210" s="6"/>
      <c r="T9210" s="6"/>
      <c r="U9210" s="6"/>
      <c r="V9210" s="6"/>
      <c r="W9210" s="6"/>
    </row>
    <row r="9211" spans="1:55" ht="31.5" x14ac:dyDescent="0.25">
      <c r="A9211" s="64" t="s">
        <v>590</v>
      </c>
      <c r="J9211" s="6">
        <v>18</v>
      </c>
      <c r="K9211" s="6"/>
      <c r="L9211" s="6"/>
      <c r="M9211" s="6"/>
      <c r="N9211" s="6"/>
      <c r="O9211" s="6"/>
      <c r="P9211" s="6"/>
      <c r="Q9211" s="6"/>
      <c r="R9211" s="6"/>
      <c r="S9211" s="6"/>
      <c r="T9211" s="6"/>
      <c r="U9211" s="6"/>
      <c r="V9211" s="6"/>
      <c r="W9211" s="6"/>
    </row>
    <row r="9212" spans="1:55" x14ac:dyDescent="0.25">
      <c r="A9212" s="79"/>
      <c r="J9212" s="6">
        <v>19</v>
      </c>
      <c r="K9212" s="6"/>
      <c r="L9212" s="6"/>
      <c r="M9212" s="6"/>
      <c r="N9212" s="6"/>
      <c r="O9212" s="6"/>
      <c r="P9212" s="6"/>
      <c r="Q9212" s="6"/>
      <c r="R9212" s="6"/>
      <c r="S9212" s="6"/>
      <c r="T9212" s="6"/>
      <c r="U9212" s="6"/>
      <c r="V9212" s="6"/>
      <c r="W9212" s="6"/>
    </row>
    <row r="9213" spans="1:55" ht="25.5" x14ac:dyDescent="0.25">
      <c r="A9213" s="81" t="s">
        <v>595</v>
      </c>
      <c r="J9213" s="6">
        <v>20</v>
      </c>
      <c r="K9213" s="6"/>
      <c r="L9213" s="6"/>
      <c r="M9213" s="6"/>
      <c r="N9213" s="6"/>
      <c r="O9213" s="6"/>
      <c r="P9213" s="6"/>
      <c r="Q9213" s="6"/>
      <c r="R9213" s="6"/>
      <c r="S9213" s="6"/>
      <c r="T9213" s="6"/>
      <c r="U9213" s="6"/>
      <c r="V9213" s="6"/>
      <c r="W9213" s="6"/>
    </row>
    <row r="9214" spans="1:55" x14ac:dyDescent="0.25">
      <c r="A9214" s="81"/>
      <c r="J9214" s="6">
        <v>21</v>
      </c>
      <c r="K9214" s="6"/>
      <c r="L9214" s="6"/>
      <c r="M9214" s="6"/>
      <c r="N9214" s="6"/>
      <c r="O9214" s="6"/>
      <c r="P9214" s="6"/>
      <c r="Q9214" s="6"/>
      <c r="R9214" s="6"/>
      <c r="S9214" s="6"/>
      <c r="T9214" s="6"/>
      <c r="U9214" s="6"/>
      <c r="V9214" s="6"/>
      <c r="W9214" s="6"/>
    </row>
    <row r="9215" spans="1:55" ht="89.25" x14ac:dyDescent="0.25">
      <c r="A9215" s="81" t="s">
        <v>930</v>
      </c>
      <c r="J9215" s="6">
        <v>22</v>
      </c>
      <c r="K9215" s="6"/>
      <c r="L9215" s="6"/>
      <c r="M9215" s="6"/>
      <c r="N9215" s="6"/>
      <c r="O9215" s="6"/>
      <c r="P9215" s="6"/>
      <c r="Q9215" s="6"/>
      <c r="R9215" s="6"/>
      <c r="S9215" s="6"/>
      <c r="T9215" s="6"/>
      <c r="U9215" s="6"/>
      <c r="V9215" s="6"/>
      <c r="W9215" s="6"/>
    </row>
    <row r="9216" spans="1:55" x14ac:dyDescent="0.25">
      <c r="A9216" s="65"/>
      <c r="J9216" s="6">
        <v>23</v>
      </c>
      <c r="K9216" s="6"/>
      <c r="L9216" s="6"/>
      <c r="M9216" s="6"/>
      <c r="N9216" s="6"/>
      <c r="O9216" s="6"/>
      <c r="P9216" s="6"/>
      <c r="Q9216" s="6"/>
      <c r="R9216" s="6"/>
      <c r="S9216" s="6"/>
      <c r="T9216" s="6"/>
      <c r="U9216" s="6"/>
      <c r="V9216" s="6"/>
      <c r="W9216" s="6"/>
    </row>
    <row r="9217" spans="1:23" x14ac:dyDescent="0.25">
      <c r="A9217" s="65"/>
      <c r="J9217" s="6">
        <v>24</v>
      </c>
      <c r="K9217" s="6"/>
      <c r="L9217" s="6"/>
      <c r="M9217" s="6"/>
      <c r="N9217" s="6"/>
      <c r="O9217" s="6"/>
      <c r="P9217" s="6"/>
      <c r="Q9217" s="6"/>
      <c r="R9217" s="6"/>
      <c r="S9217" s="6"/>
      <c r="T9217" s="6"/>
      <c r="U9217" s="6"/>
      <c r="V9217" s="6"/>
      <c r="W9217" s="6"/>
    </row>
    <row r="9218" spans="1:23" ht="140.25" x14ac:dyDescent="0.25">
      <c r="A9218" s="96" t="s">
        <v>624</v>
      </c>
      <c r="B9218" s="97" t="s">
        <v>625</v>
      </c>
      <c r="J9218" s="6">
        <v>25</v>
      </c>
      <c r="K9218" s="6"/>
      <c r="L9218" s="6"/>
      <c r="M9218" s="6"/>
      <c r="N9218" s="6"/>
      <c r="O9218" s="6"/>
      <c r="P9218" s="6"/>
      <c r="Q9218" s="6"/>
      <c r="R9218" s="6"/>
      <c r="S9218" s="6"/>
      <c r="T9218" s="6"/>
      <c r="U9218" s="6"/>
      <c r="V9218" s="6"/>
      <c r="W9218" s="6"/>
    </row>
    <row r="9219" spans="1:23" ht="15.75" thickBot="1" x14ac:dyDescent="0.3">
      <c r="A9219" s="65"/>
      <c r="J9219" s="6">
        <v>26</v>
      </c>
      <c r="K9219" s="6"/>
      <c r="L9219" s="6"/>
      <c r="M9219" s="6"/>
      <c r="N9219" s="6"/>
      <c r="O9219" s="6"/>
      <c r="P9219" s="6"/>
      <c r="Q9219" s="6"/>
      <c r="R9219" s="6"/>
      <c r="S9219" s="6"/>
      <c r="T9219" s="6"/>
      <c r="U9219" s="6"/>
      <c r="V9219" s="6"/>
      <c r="W9219" s="6"/>
    </row>
    <row r="9220" spans="1:23" ht="15.75" thickBot="1" x14ac:dyDescent="0.3">
      <c r="A9220" s="88" t="s">
        <v>626</v>
      </c>
      <c r="B9220" s="89">
        <v>0.05</v>
      </c>
      <c r="J9220" s="6">
        <v>27</v>
      </c>
      <c r="K9220" s="6"/>
      <c r="L9220" s="6"/>
      <c r="M9220" s="6"/>
      <c r="N9220" s="6"/>
      <c r="O9220" s="6"/>
      <c r="P9220" s="6"/>
      <c r="Q9220" s="6"/>
      <c r="R9220" s="6"/>
      <c r="S9220" s="6"/>
      <c r="T9220" s="6"/>
      <c r="U9220" s="6"/>
      <c r="V9220" s="6"/>
      <c r="W9220" s="6"/>
    </row>
    <row r="9221" spans="1:23" ht="39" thickBot="1" x14ac:dyDescent="0.3">
      <c r="A9221" s="110" t="s">
        <v>627</v>
      </c>
      <c r="B9221" s="74">
        <v>18</v>
      </c>
      <c r="J9221" s="6">
        <v>28</v>
      </c>
      <c r="K9221" s="6"/>
      <c r="L9221" s="6"/>
      <c r="M9221" s="6"/>
      <c r="N9221" s="6"/>
      <c r="O9221" s="6"/>
      <c r="P9221" s="6"/>
      <c r="Q9221" s="6"/>
      <c r="R9221" s="6"/>
      <c r="S9221" s="6"/>
      <c r="T9221" s="6"/>
      <c r="U9221" s="6"/>
      <c r="V9221" s="6"/>
      <c r="W9221" s="6"/>
    </row>
    <row r="9222" spans="1:23" ht="39" thickBot="1" x14ac:dyDescent="0.3">
      <c r="A9222" s="110" t="s">
        <v>628</v>
      </c>
      <c r="B9222" s="74">
        <v>0.27632800000000002</v>
      </c>
      <c r="J9222" s="6">
        <v>29</v>
      </c>
      <c r="K9222" s="6"/>
      <c r="L9222" s="6"/>
      <c r="M9222" s="6"/>
      <c r="N9222" s="6"/>
      <c r="O9222" s="6"/>
      <c r="P9222" s="6"/>
      <c r="Q9222" s="6"/>
      <c r="R9222" s="6"/>
      <c r="S9222" s="6"/>
      <c r="T9222" s="6"/>
      <c r="U9222" s="6"/>
      <c r="V9222" s="6"/>
      <c r="W9222" s="6"/>
    </row>
    <row r="9223" spans="1:23" ht="64.5" thickBot="1" x14ac:dyDescent="0.3">
      <c r="A9223" s="110" t="s">
        <v>629</v>
      </c>
      <c r="B9223" s="74">
        <v>3.9969700000000001</v>
      </c>
      <c r="J9223" s="6">
        <v>30</v>
      </c>
      <c r="K9223" s="6"/>
      <c r="L9223" s="6"/>
      <c r="M9223" s="6"/>
      <c r="N9223" s="6"/>
      <c r="O9223" s="6"/>
      <c r="P9223" s="6"/>
      <c r="Q9223" s="6"/>
      <c r="R9223" s="6"/>
      <c r="S9223" s="6"/>
      <c r="T9223" s="6"/>
      <c r="U9223" s="6"/>
      <c r="V9223" s="6"/>
      <c r="W9223" s="6"/>
    </row>
    <row r="9224" spans="1:23" ht="38.25" x14ac:dyDescent="0.25">
      <c r="A9224" s="109" t="s">
        <v>630</v>
      </c>
      <c r="B9224" s="78">
        <v>0.74280000000000002</v>
      </c>
      <c r="J9224" s="6">
        <v>31</v>
      </c>
      <c r="K9224" s="6"/>
      <c r="L9224" s="6"/>
      <c r="M9224" s="6"/>
      <c r="N9224" s="6"/>
      <c r="O9224" s="6"/>
      <c r="P9224" s="6"/>
      <c r="Q9224" s="6"/>
      <c r="R9224" s="6"/>
      <c r="S9224" s="6"/>
      <c r="T9224" s="6"/>
      <c r="U9224" s="6"/>
      <c r="V9224" s="6"/>
      <c r="W9224" s="6"/>
    </row>
    <row r="9225" spans="1:23" ht="15.75" thickBot="1" x14ac:dyDescent="0.3">
      <c r="A9225" s="65"/>
      <c r="J9225" s="6">
        <v>32</v>
      </c>
      <c r="K9225" s="6"/>
      <c r="L9225" s="6"/>
      <c r="M9225" s="6"/>
      <c r="N9225" s="6"/>
      <c r="O9225" s="6"/>
      <c r="P9225" s="6"/>
      <c r="Q9225" s="6"/>
      <c r="R9225" s="6"/>
      <c r="S9225" s="6"/>
      <c r="T9225" s="6"/>
      <c r="U9225" s="6"/>
      <c r="V9225" s="6"/>
      <c r="W9225" s="6"/>
    </row>
    <row r="9226" spans="1:23" x14ac:dyDescent="0.25">
      <c r="A9226" s="254" t="s">
        <v>637</v>
      </c>
      <c r="B9226" s="255"/>
      <c r="C9226" s="255"/>
      <c r="D9226" s="255"/>
      <c r="E9226" s="255"/>
      <c r="J9226" s="6">
        <v>33</v>
      </c>
      <c r="K9226" s="6"/>
      <c r="L9226" s="6"/>
      <c r="M9226" s="6"/>
      <c r="N9226" s="6"/>
      <c r="O9226" s="6"/>
      <c r="P9226" s="6"/>
      <c r="Q9226" s="6"/>
      <c r="R9226" s="6"/>
      <c r="S9226" s="6"/>
      <c r="T9226" s="6"/>
      <c r="U9226" s="6"/>
      <c r="V9226" s="6"/>
      <c r="W9226" s="6"/>
    </row>
    <row r="9227" spans="1:23" ht="15.75" thickBot="1" x14ac:dyDescent="0.3">
      <c r="A9227" s="256" t="s">
        <v>638</v>
      </c>
      <c r="B9227" s="257"/>
      <c r="C9227" s="257"/>
      <c r="D9227" s="257"/>
      <c r="E9227" s="257"/>
      <c r="J9227" s="6">
        <v>34</v>
      </c>
      <c r="K9227" s="6"/>
      <c r="L9227" s="6"/>
      <c r="M9227" s="6"/>
      <c r="N9227" s="6"/>
      <c r="O9227" s="6"/>
      <c r="P9227" s="6"/>
      <c r="Q9227" s="6"/>
      <c r="R9227" s="6"/>
      <c r="S9227" s="6"/>
      <c r="T9227" s="6"/>
      <c r="U9227" s="6"/>
      <c r="V9227" s="6"/>
      <c r="W9227" s="6"/>
    </row>
    <row r="9228" spans="1:23" ht="16.5" thickBot="1" x14ac:dyDescent="0.3">
      <c r="A9228" s="260" t="s">
        <v>634</v>
      </c>
      <c r="B9228" s="261"/>
      <c r="C9228" s="83" t="s">
        <v>635</v>
      </c>
      <c r="D9228" s="83" t="s">
        <v>566</v>
      </c>
      <c r="E9228" s="85" t="s">
        <v>593</v>
      </c>
      <c r="J9228" s="6"/>
      <c r="K9228" s="121" t="s">
        <v>1123</v>
      </c>
      <c r="L9228" s="121" t="s">
        <v>1124</v>
      </c>
      <c r="M9228" s="121" t="str">
        <f>A9215</f>
        <v>Prueba del rango estudentizado de Tukey (HSD) para PFSCM2</v>
      </c>
      <c r="N9228" s="136"/>
      <c r="O9228" s="1"/>
      <c r="S9228" s="122" t="str">
        <f>K9228</f>
        <v>Factor</v>
      </c>
      <c r="T9228" s="122" t="str">
        <f>L9228</f>
        <v>Nivel</v>
      </c>
      <c r="U9228" s="114"/>
      <c r="V9228" s="123" t="str">
        <f>M9228</f>
        <v>Prueba del rango estudentizado de Tukey (HSD) para PFSCM2</v>
      </c>
      <c r="W9228" s="6"/>
    </row>
    <row r="9229" spans="1:23" ht="16.5" thickBot="1" x14ac:dyDescent="0.3">
      <c r="A9229" s="99"/>
      <c r="B9229" s="67" t="s">
        <v>592</v>
      </c>
      <c r="C9229" s="68">
        <v>1.7725</v>
      </c>
      <c r="D9229" s="68">
        <v>8</v>
      </c>
      <c r="E9229" s="86" t="s">
        <v>8</v>
      </c>
      <c r="J9229" s="6"/>
      <c r="K9229" s="223" t="s">
        <v>1128</v>
      </c>
      <c r="L9229" s="124" t="str">
        <f>E9229</f>
        <v>Toro</v>
      </c>
      <c r="M9229" s="125">
        <f>C9229</f>
        <v>1.7725</v>
      </c>
      <c r="N9229" s="125">
        <f>A9229</f>
        <v>0</v>
      </c>
      <c r="O9229" s="125" t="str">
        <f>B9229</f>
        <v>A</v>
      </c>
      <c r="S9229" s="225" t="str">
        <f>K9229</f>
        <v>Genotipo (B)</v>
      </c>
      <c r="T9229" s="133" t="str">
        <f>L9229</f>
        <v>Toro</v>
      </c>
      <c r="U9229" s="134">
        <f t="shared" ref="U9229:U9232" si="409">M9229</f>
        <v>1.7725</v>
      </c>
      <c r="V9229" s="133">
        <f t="shared" ref="V9229:V9232" si="410">N9229</f>
        <v>0</v>
      </c>
      <c r="W9229" s="133" t="str">
        <f t="shared" ref="W9229:W9232" si="411">O9229</f>
        <v>A</v>
      </c>
    </row>
    <row r="9230" spans="1:23" ht="16.5" thickBot="1" x14ac:dyDescent="0.3">
      <c r="A9230" s="99"/>
      <c r="B9230" s="67" t="s">
        <v>592</v>
      </c>
      <c r="C9230" s="68"/>
      <c r="D9230" s="68"/>
      <c r="E9230" s="86"/>
      <c r="J9230" s="6"/>
      <c r="K9230" s="224"/>
      <c r="L9230" s="124" t="str">
        <f>E9231</f>
        <v>Palomo</v>
      </c>
      <c r="M9230" s="125">
        <f>C9231</f>
        <v>1.3188</v>
      </c>
      <c r="N9230" s="125" t="str">
        <f>A9231</f>
        <v>B</v>
      </c>
      <c r="O9230" s="125" t="str">
        <f>B9231</f>
        <v>A</v>
      </c>
      <c r="S9230" s="226"/>
      <c r="T9230" s="133" t="str">
        <f t="shared" ref="T9230:T9232" si="412">L9230</f>
        <v>Palomo</v>
      </c>
      <c r="U9230" s="134">
        <f t="shared" si="409"/>
        <v>1.3188</v>
      </c>
      <c r="V9230" s="133" t="str">
        <f t="shared" si="410"/>
        <v>B</v>
      </c>
      <c r="W9230" s="133" t="str">
        <f t="shared" si="411"/>
        <v>A</v>
      </c>
    </row>
    <row r="9231" spans="1:23" ht="16.5" thickBot="1" x14ac:dyDescent="0.3">
      <c r="A9231" s="99" t="s">
        <v>593</v>
      </c>
      <c r="B9231" s="67" t="s">
        <v>592</v>
      </c>
      <c r="C9231" s="68">
        <v>1.3188</v>
      </c>
      <c r="D9231" s="68">
        <v>8</v>
      </c>
      <c r="E9231" s="86" t="s">
        <v>7</v>
      </c>
      <c r="J9231" s="6"/>
      <c r="K9231" s="224"/>
      <c r="L9231" s="4" t="str">
        <f>E9233</f>
        <v>Pony</v>
      </c>
      <c r="M9231" s="4">
        <f>C9233</f>
        <v>0.70499999999999996</v>
      </c>
      <c r="N9231" s="4" t="str">
        <f>A9233</f>
        <v>B</v>
      </c>
      <c r="O9231" s="4" t="str">
        <f>B9233</f>
        <v>C</v>
      </c>
      <c r="P9231" s="6"/>
      <c r="Q9231" s="6"/>
      <c r="R9231" s="6"/>
      <c r="S9231" s="226"/>
      <c r="T9231" s="133" t="str">
        <f t="shared" si="412"/>
        <v>Pony</v>
      </c>
      <c r="U9231" s="134">
        <f t="shared" si="409"/>
        <v>0.70499999999999996</v>
      </c>
      <c r="V9231" s="133" t="str">
        <f t="shared" si="410"/>
        <v>B</v>
      </c>
      <c r="W9231" s="133" t="str">
        <f t="shared" si="411"/>
        <v>C</v>
      </c>
    </row>
    <row r="9232" spans="1:23" ht="16.5" thickBot="1" x14ac:dyDescent="0.3">
      <c r="A9232" s="99" t="s">
        <v>593</v>
      </c>
      <c r="B9232" s="67"/>
      <c r="C9232" s="68"/>
      <c r="D9232" s="68"/>
      <c r="E9232" s="86"/>
      <c r="J9232" s="6"/>
      <c r="K9232" s="224"/>
      <c r="L9232" s="4" t="str">
        <f>E9235</f>
        <v>Perseo</v>
      </c>
      <c r="M9232" s="4">
        <f>C9235</f>
        <v>0.31</v>
      </c>
      <c r="N9232" s="4">
        <f>A9235</f>
        <v>0</v>
      </c>
      <c r="O9232" s="4" t="str">
        <f>B9235</f>
        <v>C</v>
      </c>
      <c r="P9232" s="6"/>
      <c r="Q9232" s="6"/>
      <c r="R9232" s="6"/>
      <c r="S9232" s="227"/>
      <c r="T9232" s="129" t="str">
        <f t="shared" si="412"/>
        <v>Perseo</v>
      </c>
      <c r="U9232" s="135">
        <f t="shared" si="409"/>
        <v>0.31</v>
      </c>
      <c r="V9232" s="129">
        <f t="shared" si="410"/>
        <v>0</v>
      </c>
      <c r="W9232" s="129" t="str">
        <f t="shared" si="411"/>
        <v>C</v>
      </c>
    </row>
    <row r="9233" spans="1:23" ht="15.75" thickBot="1" x14ac:dyDescent="0.3">
      <c r="A9233" s="99" t="s">
        <v>593</v>
      </c>
      <c r="B9233" s="67" t="s">
        <v>639</v>
      </c>
      <c r="C9233" s="68">
        <v>0.70499999999999996</v>
      </c>
      <c r="D9233" s="68">
        <v>8</v>
      </c>
      <c r="E9233" s="86" t="s">
        <v>11</v>
      </c>
      <c r="J9233" s="6">
        <v>1</v>
      </c>
      <c r="K9233" s="6"/>
      <c r="L9233" s="6"/>
      <c r="M9233" s="6"/>
      <c r="N9233" s="6"/>
      <c r="O9233" s="6"/>
      <c r="P9233" s="6"/>
      <c r="Q9233" s="6"/>
      <c r="R9233" s="6"/>
      <c r="S9233" s="6"/>
      <c r="T9233" s="6"/>
      <c r="U9233" s="6"/>
      <c r="V9233" s="6"/>
      <c r="W9233" s="6"/>
    </row>
    <row r="9234" spans="1:23" ht="15.75" thickBot="1" x14ac:dyDescent="0.3">
      <c r="A9234" s="99"/>
      <c r="B9234" s="67" t="s">
        <v>639</v>
      </c>
      <c r="C9234" s="68"/>
      <c r="D9234" s="68"/>
      <c r="E9234" s="86"/>
      <c r="J9234" s="6">
        <v>2</v>
      </c>
      <c r="K9234" s="6"/>
      <c r="L9234" s="6"/>
      <c r="M9234" s="6"/>
      <c r="N9234" s="6"/>
      <c r="O9234" s="6"/>
      <c r="P9234" s="6"/>
      <c r="Q9234" s="6"/>
      <c r="R9234" s="6"/>
      <c r="S9234" s="6"/>
      <c r="T9234" s="6"/>
      <c r="U9234" s="6"/>
      <c r="V9234" s="6"/>
      <c r="W9234" s="6"/>
    </row>
    <row r="9235" spans="1:23" x14ac:dyDescent="0.25">
      <c r="A9235" s="100"/>
      <c r="B9235" s="76" t="s">
        <v>639</v>
      </c>
      <c r="C9235" s="77">
        <v>0.31</v>
      </c>
      <c r="D9235" s="77">
        <v>8</v>
      </c>
      <c r="E9235" s="87" t="s">
        <v>46</v>
      </c>
      <c r="J9235" s="6">
        <v>3</v>
      </c>
      <c r="K9235" s="6"/>
      <c r="L9235" s="6"/>
      <c r="M9235" s="6"/>
      <c r="N9235" s="6"/>
      <c r="O9235" s="6"/>
      <c r="P9235" s="6"/>
      <c r="Q9235" s="6"/>
      <c r="R9235" s="6"/>
      <c r="S9235" s="6"/>
      <c r="T9235" s="6"/>
      <c r="U9235" s="6"/>
      <c r="V9235" s="6"/>
      <c r="W9235" s="6"/>
    </row>
    <row r="9236" spans="1:23" x14ac:dyDescent="0.25">
      <c r="A9236" s="79"/>
      <c r="J9236" s="6">
        <v>4</v>
      </c>
      <c r="K9236" s="6"/>
      <c r="L9236" s="6"/>
      <c r="M9236" s="6"/>
      <c r="N9236" s="6"/>
      <c r="O9236" s="6"/>
      <c r="P9236" s="6"/>
      <c r="Q9236" s="6"/>
      <c r="R9236" s="6"/>
      <c r="S9236" s="6"/>
      <c r="T9236" s="6"/>
      <c r="U9236" s="6"/>
      <c r="V9236" s="6"/>
      <c r="W9236" s="6"/>
    </row>
    <row r="9237" spans="1:23" x14ac:dyDescent="0.25">
      <c r="A9237" s="79"/>
      <c r="J9237" s="6">
        <v>5</v>
      </c>
      <c r="K9237" s="6"/>
      <c r="L9237" s="6"/>
      <c r="M9237" s="6"/>
      <c r="N9237" s="6"/>
      <c r="O9237" s="6"/>
      <c r="P9237" s="6"/>
      <c r="Q9237" s="6"/>
      <c r="R9237" s="6"/>
      <c r="S9237" s="6"/>
      <c r="T9237" s="6"/>
      <c r="U9237" s="6"/>
      <c r="V9237" s="6"/>
      <c r="W9237" s="6"/>
    </row>
    <row r="9238" spans="1:23" x14ac:dyDescent="0.25">
      <c r="J9238" s="6">
        <v>6</v>
      </c>
      <c r="K9238" s="6"/>
      <c r="L9238" s="6"/>
      <c r="M9238" s="6"/>
      <c r="N9238" s="6"/>
      <c r="O9238" s="6"/>
      <c r="P9238" s="6"/>
      <c r="Q9238" s="6"/>
      <c r="R9238" s="6"/>
      <c r="S9238" s="6"/>
      <c r="T9238" s="6"/>
      <c r="U9238" s="6"/>
      <c r="V9238" s="6"/>
      <c r="W9238" s="6"/>
    </row>
    <row r="9239" spans="1:23" x14ac:dyDescent="0.25">
      <c r="A9239" s="80"/>
      <c r="J9239" s="6">
        <v>7</v>
      </c>
      <c r="K9239" s="6"/>
      <c r="L9239" s="6"/>
      <c r="M9239" s="6"/>
      <c r="N9239" s="6"/>
      <c r="O9239" s="6"/>
      <c r="P9239" s="6"/>
      <c r="Q9239" s="6"/>
      <c r="R9239" s="6"/>
      <c r="S9239" s="6"/>
      <c r="T9239" s="6"/>
      <c r="U9239" s="6"/>
      <c r="V9239" s="6"/>
      <c r="W9239" s="6"/>
    </row>
    <row r="9240" spans="1:23" ht="31.5" x14ac:dyDescent="0.25">
      <c r="A9240" s="64" t="s">
        <v>590</v>
      </c>
      <c r="J9240" s="6">
        <v>8</v>
      </c>
      <c r="K9240" s="6"/>
      <c r="L9240" s="6"/>
      <c r="M9240" s="6"/>
      <c r="N9240" s="6"/>
      <c r="O9240" s="6"/>
      <c r="P9240" s="6"/>
      <c r="Q9240" s="6"/>
      <c r="R9240" s="6"/>
      <c r="S9240" s="6"/>
      <c r="T9240" s="6"/>
      <c r="U9240" s="6"/>
      <c r="V9240" s="6"/>
      <c r="W9240" s="6"/>
    </row>
    <row r="9241" spans="1:23" x14ac:dyDescent="0.25">
      <c r="A9241" s="79"/>
      <c r="J9241" s="6">
        <v>9</v>
      </c>
      <c r="K9241" s="6"/>
      <c r="L9241" s="6"/>
      <c r="M9241" s="6"/>
      <c r="N9241" s="6"/>
      <c r="O9241" s="6"/>
      <c r="P9241" s="6"/>
      <c r="Q9241" s="6"/>
      <c r="R9241" s="6"/>
      <c r="S9241" s="6"/>
      <c r="T9241" s="6"/>
      <c r="U9241" s="6"/>
      <c r="V9241" s="6"/>
      <c r="W9241" s="6"/>
    </row>
    <row r="9242" spans="1:23" ht="25.5" x14ac:dyDescent="0.25">
      <c r="A9242" s="81" t="s">
        <v>595</v>
      </c>
      <c r="J9242" s="6">
        <v>10</v>
      </c>
      <c r="K9242" s="6"/>
      <c r="L9242" s="6"/>
      <c r="M9242" s="6"/>
      <c r="N9242" s="6"/>
      <c r="O9242" s="6"/>
      <c r="P9242" s="6"/>
      <c r="Q9242" s="6"/>
      <c r="R9242" s="6"/>
      <c r="S9242" s="6"/>
      <c r="T9242" s="6"/>
      <c r="U9242" s="6"/>
      <c r="V9242" s="6"/>
      <c r="W9242" s="6"/>
    </row>
    <row r="9243" spans="1:23" x14ac:dyDescent="0.25">
      <c r="A9243" s="81"/>
      <c r="J9243" s="6">
        <v>11</v>
      </c>
      <c r="K9243" s="6"/>
      <c r="L9243" s="6"/>
      <c r="M9243" s="6"/>
      <c r="N9243" s="6"/>
      <c r="O9243" s="6"/>
      <c r="P9243" s="6"/>
      <c r="Q9243" s="6"/>
      <c r="R9243" s="6"/>
      <c r="S9243" s="6"/>
      <c r="T9243" s="6"/>
      <c r="U9243" s="6"/>
      <c r="V9243" s="6"/>
      <c r="W9243" s="6"/>
    </row>
    <row r="9244" spans="1:23" x14ac:dyDescent="0.25">
      <c r="A9244" s="65"/>
      <c r="J9244" s="6">
        <v>12</v>
      </c>
      <c r="K9244" s="6"/>
      <c r="L9244" s="6"/>
      <c r="M9244" s="6"/>
      <c r="N9244" s="6"/>
      <c r="O9244" s="6"/>
      <c r="P9244" s="6"/>
      <c r="Q9244" s="6"/>
      <c r="R9244" s="6"/>
      <c r="S9244" s="6"/>
      <c r="T9244" s="6"/>
      <c r="U9244" s="6"/>
      <c r="V9244" s="6"/>
      <c r="W9244" s="6"/>
    </row>
    <row r="9245" spans="1:23" x14ac:dyDescent="0.25">
      <c r="A9245" s="65"/>
      <c r="J9245" s="6">
        <v>13</v>
      </c>
      <c r="K9245" s="6"/>
      <c r="L9245" s="6"/>
      <c r="M9245" s="6"/>
      <c r="N9245" s="6"/>
      <c r="O9245" s="6"/>
      <c r="P9245" s="6"/>
      <c r="Q9245" s="6"/>
      <c r="R9245" s="6"/>
      <c r="S9245" s="6"/>
      <c r="T9245" s="6"/>
      <c r="U9245" s="6"/>
      <c r="V9245" s="6"/>
      <c r="W9245" s="6"/>
    </row>
    <row r="9246" spans="1:23" x14ac:dyDescent="0.25">
      <c r="A9246" s="79"/>
      <c r="J9246" s="6">
        <v>14</v>
      </c>
      <c r="K9246" s="6"/>
      <c r="L9246" s="6"/>
      <c r="M9246" s="6"/>
      <c r="N9246" s="6"/>
      <c r="O9246" s="6"/>
      <c r="P9246" s="6"/>
      <c r="Q9246" s="6"/>
      <c r="R9246" s="6"/>
      <c r="S9246" s="6"/>
      <c r="T9246" s="6"/>
      <c r="U9246" s="6"/>
      <c r="V9246" s="6"/>
      <c r="W9246" s="6"/>
    </row>
    <row r="9247" spans="1:23" x14ac:dyDescent="0.25">
      <c r="A9247" s="79"/>
      <c r="J9247" s="6">
        <v>15</v>
      </c>
      <c r="K9247" s="6"/>
      <c r="L9247" s="6"/>
      <c r="M9247" s="6"/>
      <c r="N9247" s="6"/>
      <c r="O9247" s="6"/>
      <c r="P9247" s="6"/>
      <c r="Q9247" s="6"/>
      <c r="R9247" s="6"/>
      <c r="S9247" s="6"/>
      <c r="T9247" s="6"/>
      <c r="U9247" s="6"/>
      <c r="V9247" s="6"/>
      <c r="W9247" s="6"/>
    </row>
    <row r="9248" spans="1:23" x14ac:dyDescent="0.25">
      <c r="J9248" s="6">
        <v>16</v>
      </c>
      <c r="K9248" s="6"/>
      <c r="L9248" s="6"/>
      <c r="M9248" s="6"/>
      <c r="N9248" s="6"/>
      <c r="O9248" s="6"/>
      <c r="P9248" s="6"/>
      <c r="Q9248" s="6"/>
      <c r="R9248" s="6"/>
      <c r="S9248" s="6"/>
      <c r="T9248" s="6"/>
      <c r="U9248" s="6"/>
      <c r="V9248" s="6"/>
      <c r="W9248" s="6"/>
    </row>
    <row r="9249" spans="1:23" x14ac:dyDescent="0.25">
      <c r="A9249" s="80"/>
      <c r="J9249" s="6">
        <v>17</v>
      </c>
      <c r="K9249" s="6"/>
      <c r="L9249" s="6"/>
      <c r="M9249" s="6"/>
      <c r="N9249" s="6"/>
      <c r="O9249" s="6"/>
      <c r="P9249" s="6"/>
      <c r="Q9249" s="6"/>
      <c r="R9249" s="6"/>
      <c r="S9249" s="6"/>
      <c r="T9249" s="6"/>
      <c r="U9249" s="6"/>
      <c r="V9249" s="6"/>
      <c r="W9249" s="6"/>
    </row>
    <row r="9250" spans="1:23" ht="31.5" x14ac:dyDescent="0.25">
      <c r="A9250" s="64" t="s">
        <v>590</v>
      </c>
      <c r="J9250" s="6">
        <v>18</v>
      </c>
      <c r="K9250" s="6"/>
      <c r="L9250" s="6"/>
      <c r="M9250" s="6"/>
      <c r="N9250" s="6"/>
      <c r="O9250" s="6"/>
      <c r="P9250" s="6"/>
      <c r="Q9250" s="6"/>
      <c r="R9250" s="6"/>
      <c r="S9250" s="6"/>
      <c r="T9250" s="6"/>
      <c r="U9250" s="6"/>
      <c r="V9250" s="6"/>
      <c r="W9250" s="6"/>
    </row>
    <row r="9251" spans="1:23" x14ac:dyDescent="0.25">
      <c r="A9251" s="79"/>
      <c r="J9251" s="6">
        <v>19</v>
      </c>
      <c r="K9251" s="6"/>
      <c r="L9251" s="6"/>
      <c r="M9251" s="6"/>
      <c r="N9251" s="6"/>
      <c r="O9251" s="6"/>
      <c r="P9251" s="6"/>
      <c r="Q9251" s="6"/>
      <c r="R9251" s="6"/>
      <c r="S9251" s="6"/>
      <c r="T9251" s="6"/>
      <c r="U9251" s="6"/>
      <c r="V9251" s="6"/>
      <c r="W9251" s="6"/>
    </row>
    <row r="9252" spans="1:23" ht="25.5" x14ac:dyDescent="0.25">
      <c r="A9252" s="81" t="s">
        <v>595</v>
      </c>
      <c r="J9252" s="6">
        <v>20</v>
      </c>
      <c r="K9252" s="6"/>
      <c r="L9252" s="6"/>
      <c r="M9252" s="6"/>
      <c r="N9252" s="6"/>
      <c r="O9252" s="6"/>
      <c r="P9252" s="6"/>
      <c r="Q9252" s="6"/>
      <c r="R9252" s="6"/>
      <c r="S9252" s="6"/>
      <c r="T9252" s="6"/>
      <c r="U9252" s="6"/>
      <c r="V9252" s="6"/>
      <c r="W9252" s="6"/>
    </row>
    <row r="9253" spans="1:23" x14ac:dyDescent="0.25">
      <c r="A9253" s="81"/>
      <c r="J9253" s="6">
        <v>21</v>
      </c>
      <c r="K9253" s="6"/>
      <c r="L9253" s="6"/>
      <c r="M9253" s="6"/>
      <c r="N9253" s="6"/>
      <c r="O9253" s="6"/>
      <c r="P9253" s="6"/>
      <c r="Q9253" s="6"/>
      <c r="R9253" s="6"/>
      <c r="S9253" s="6"/>
      <c r="T9253" s="6"/>
      <c r="U9253" s="6"/>
      <c r="V9253" s="6"/>
      <c r="W9253" s="6"/>
    </row>
    <row r="9254" spans="1:23" ht="89.25" x14ac:dyDescent="0.25">
      <c r="A9254" s="81" t="s">
        <v>931</v>
      </c>
      <c r="J9254" s="6">
        <v>22</v>
      </c>
      <c r="K9254" s="6"/>
      <c r="L9254" s="6"/>
      <c r="M9254" s="6"/>
      <c r="N9254" s="6"/>
      <c r="O9254" s="6"/>
      <c r="P9254" s="6"/>
      <c r="Q9254" s="6"/>
      <c r="R9254" s="6"/>
      <c r="S9254" s="6"/>
      <c r="T9254" s="6"/>
      <c r="U9254" s="6"/>
      <c r="V9254" s="6"/>
      <c r="W9254" s="6"/>
    </row>
    <row r="9255" spans="1:23" x14ac:dyDescent="0.25">
      <c r="A9255" s="65"/>
      <c r="J9255" s="6">
        <v>23</v>
      </c>
      <c r="K9255" s="6"/>
      <c r="L9255" s="6"/>
      <c r="M9255" s="6"/>
      <c r="N9255" s="6"/>
      <c r="O9255" s="6"/>
      <c r="P9255" s="6"/>
      <c r="Q9255" s="6"/>
      <c r="R9255" s="6"/>
      <c r="S9255" s="6"/>
      <c r="T9255" s="6"/>
      <c r="U9255" s="6"/>
      <c r="V9255" s="6"/>
      <c r="W9255" s="6"/>
    </row>
    <row r="9256" spans="1:23" x14ac:dyDescent="0.25">
      <c r="A9256" s="65"/>
      <c r="J9256" s="6">
        <v>24</v>
      </c>
      <c r="K9256" s="6"/>
      <c r="L9256" s="6"/>
      <c r="M9256" s="6"/>
      <c r="N9256" s="6"/>
      <c r="O9256" s="6"/>
      <c r="P9256" s="6"/>
      <c r="Q9256" s="6"/>
      <c r="R9256" s="6"/>
      <c r="S9256" s="6"/>
      <c r="T9256" s="6"/>
      <c r="U9256" s="6"/>
      <c r="V9256" s="6"/>
      <c r="W9256" s="6"/>
    </row>
    <row r="9257" spans="1:23" ht="140.25" x14ac:dyDescent="0.25">
      <c r="A9257" s="96" t="s">
        <v>624</v>
      </c>
      <c r="B9257" s="97" t="s">
        <v>625</v>
      </c>
      <c r="J9257" s="6">
        <v>25</v>
      </c>
      <c r="K9257" s="6"/>
      <c r="L9257" s="6"/>
      <c r="M9257" s="6"/>
      <c r="N9257" s="6"/>
      <c r="O9257" s="6"/>
      <c r="P9257" s="6"/>
      <c r="Q9257" s="6"/>
      <c r="R9257" s="6"/>
      <c r="S9257" s="6"/>
      <c r="T9257" s="6"/>
      <c r="U9257" s="6"/>
      <c r="V9257" s="6"/>
      <c r="W9257" s="6"/>
    </row>
    <row r="9258" spans="1:23" ht="15.75" thickBot="1" x14ac:dyDescent="0.3">
      <c r="A9258" s="65"/>
      <c r="J9258" s="6">
        <v>26</v>
      </c>
      <c r="K9258" s="6"/>
      <c r="L9258" s="6"/>
      <c r="M9258" s="6"/>
      <c r="N9258" s="6"/>
      <c r="O9258" s="6"/>
      <c r="P9258" s="6"/>
      <c r="Q9258" s="6"/>
      <c r="R9258" s="6"/>
      <c r="S9258" s="6"/>
      <c r="T9258" s="6"/>
      <c r="U9258" s="6"/>
      <c r="V9258" s="6"/>
      <c r="W9258" s="6"/>
    </row>
    <row r="9259" spans="1:23" ht="15.75" thickBot="1" x14ac:dyDescent="0.3">
      <c r="A9259" s="88" t="s">
        <v>626</v>
      </c>
      <c r="B9259" s="89">
        <v>0.05</v>
      </c>
      <c r="J9259" s="6">
        <v>27</v>
      </c>
      <c r="K9259" s="6"/>
      <c r="L9259" s="6"/>
      <c r="M9259" s="6"/>
      <c r="N9259" s="6"/>
      <c r="O9259" s="6"/>
      <c r="P9259" s="6"/>
      <c r="Q9259" s="6"/>
      <c r="R9259" s="6"/>
      <c r="S9259" s="6"/>
      <c r="T9259" s="6"/>
      <c r="U9259" s="6"/>
      <c r="V9259" s="6"/>
      <c r="W9259" s="6"/>
    </row>
    <row r="9260" spans="1:23" ht="39" thickBot="1" x14ac:dyDescent="0.3">
      <c r="A9260" s="110" t="s">
        <v>627</v>
      </c>
      <c r="B9260" s="74">
        <v>18</v>
      </c>
      <c r="J9260" s="6">
        <v>28</v>
      </c>
      <c r="K9260" s="6"/>
      <c r="L9260" s="6"/>
      <c r="M9260" s="6"/>
      <c r="N9260" s="6"/>
      <c r="O9260" s="6"/>
      <c r="P9260" s="6"/>
      <c r="Q9260" s="6"/>
      <c r="R9260" s="6"/>
      <c r="S9260" s="6"/>
      <c r="T9260" s="6"/>
      <c r="U9260" s="6"/>
      <c r="V9260" s="6"/>
      <c r="W9260" s="6"/>
    </row>
    <row r="9261" spans="1:23" ht="39" thickBot="1" x14ac:dyDescent="0.3">
      <c r="A9261" s="110" t="s">
        <v>628</v>
      </c>
      <c r="B9261" s="74">
        <v>0.245003</v>
      </c>
      <c r="J9261" s="6">
        <v>29</v>
      </c>
      <c r="K9261" s="6"/>
      <c r="L9261" s="6"/>
      <c r="M9261" s="6"/>
      <c r="N9261" s="6"/>
      <c r="O9261" s="6"/>
      <c r="P9261" s="6"/>
      <c r="Q9261" s="6"/>
      <c r="R9261" s="6"/>
      <c r="S9261" s="6"/>
      <c r="T9261" s="6"/>
      <c r="U9261" s="6"/>
      <c r="V9261" s="6"/>
      <c r="W9261" s="6"/>
    </row>
    <row r="9262" spans="1:23" ht="64.5" thickBot="1" x14ac:dyDescent="0.3">
      <c r="A9262" s="110" t="s">
        <v>629</v>
      </c>
      <c r="B9262" s="74">
        <v>3.9969700000000001</v>
      </c>
      <c r="J9262" s="6">
        <v>30</v>
      </c>
      <c r="K9262" s="6"/>
      <c r="L9262" s="6"/>
      <c r="M9262" s="6"/>
      <c r="N9262" s="6"/>
      <c r="O9262" s="6"/>
      <c r="P9262" s="6"/>
      <c r="Q9262" s="6"/>
      <c r="R9262" s="6"/>
      <c r="S9262" s="6"/>
      <c r="T9262" s="6"/>
      <c r="U9262" s="6"/>
      <c r="V9262" s="6"/>
      <c r="W9262" s="6"/>
    </row>
    <row r="9263" spans="1:23" ht="38.25" x14ac:dyDescent="0.25">
      <c r="A9263" s="109" t="s">
        <v>630</v>
      </c>
      <c r="B9263" s="78">
        <v>0.69950000000000001</v>
      </c>
      <c r="J9263" s="6">
        <v>31</v>
      </c>
      <c r="K9263" s="6"/>
      <c r="L9263" s="6"/>
      <c r="M9263" s="6"/>
      <c r="N9263" s="6"/>
      <c r="O9263" s="6"/>
      <c r="P9263" s="6"/>
      <c r="Q9263" s="6"/>
      <c r="R9263" s="6"/>
      <c r="S9263" s="6"/>
      <c r="T9263" s="6"/>
      <c r="U9263" s="6"/>
      <c r="V9263" s="6"/>
      <c r="W9263" s="6"/>
    </row>
    <row r="9264" spans="1:23" ht="15.75" thickBot="1" x14ac:dyDescent="0.3">
      <c r="A9264" s="65"/>
      <c r="J9264" s="6">
        <v>32</v>
      </c>
      <c r="K9264" s="6"/>
      <c r="L9264" s="6"/>
      <c r="M9264" s="6"/>
      <c r="N9264" s="6"/>
      <c r="O9264" s="6"/>
      <c r="P9264" s="6"/>
      <c r="Q9264" s="6"/>
      <c r="R9264" s="6"/>
      <c r="S9264" s="6"/>
      <c r="T9264" s="6"/>
      <c r="U9264" s="6"/>
      <c r="V9264" s="6"/>
      <c r="W9264" s="6"/>
    </row>
    <row r="9265" spans="1:23" x14ac:dyDescent="0.25">
      <c r="A9265" s="254" t="s">
        <v>637</v>
      </c>
      <c r="B9265" s="255"/>
      <c r="C9265" s="255"/>
      <c r="D9265" s="255"/>
      <c r="E9265" s="255"/>
      <c r="J9265" s="6">
        <v>33</v>
      </c>
      <c r="K9265" s="6"/>
      <c r="L9265" s="6"/>
      <c r="M9265" s="6"/>
      <c r="N9265" s="6"/>
      <c r="O9265" s="6"/>
      <c r="P9265" s="6"/>
      <c r="Q9265" s="6"/>
      <c r="R9265" s="6"/>
      <c r="S9265" s="6"/>
      <c r="T9265" s="6"/>
      <c r="U9265" s="6"/>
      <c r="V9265" s="6"/>
      <c r="W9265" s="6"/>
    </row>
    <row r="9266" spans="1:23" ht="15.75" thickBot="1" x14ac:dyDescent="0.3">
      <c r="A9266" s="256" t="s">
        <v>638</v>
      </c>
      <c r="B9266" s="257"/>
      <c r="C9266" s="257"/>
      <c r="D9266" s="257"/>
      <c r="E9266" s="257"/>
      <c r="J9266" s="6">
        <v>34</v>
      </c>
      <c r="K9266" s="6"/>
      <c r="L9266" s="6"/>
      <c r="M9266" s="6"/>
      <c r="N9266" s="6"/>
      <c r="O9266" s="6"/>
      <c r="P9266" s="6"/>
      <c r="Q9266" s="6"/>
      <c r="R9266" s="6"/>
      <c r="S9266" s="6"/>
      <c r="T9266" s="6"/>
      <c r="U9266" s="6"/>
      <c r="V9266" s="6"/>
      <c r="W9266" s="6"/>
    </row>
    <row r="9267" spans="1:23" ht="16.5" thickBot="1" x14ac:dyDescent="0.3">
      <c r="A9267" s="260" t="s">
        <v>634</v>
      </c>
      <c r="B9267" s="261"/>
      <c r="C9267" s="83" t="s">
        <v>635</v>
      </c>
      <c r="D9267" s="83" t="s">
        <v>566</v>
      </c>
      <c r="E9267" s="85" t="s">
        <v>593</v>
      </c>
      <c r="J9267" s="6"/>
      <c r="K9267" s="121" t="s">
        <v>1123</v>
      </c>
      <c r="L9267" s="121" t="s">
        <v>1124</v>
      </c>
      <c r="M9267" s="121" t="str">
        <f>A9254</f>
        <v>Prueba del rango estudentizado de Tukey (HSD) para PFSCM3</v>
      </c>
      <c r="N9267" s="136"/>
      <c r="O9267" s="1"/>
      <c r="S9267" s="122" t="str">
        <f>K9267</f>
        <v>Factor</v>
      </c>
      <c r="T9267" s="122" t="str">
        <f>L9267</f>
        <v>Nivel</v>
      </c>
      <c r="U9267" s="114"/>
      <c r="V9267" s="123" t="str">
        <f>M9267</f>
        <v>Prueba del rango estudentizado de Tukey (HSD) para PFSCM3</v>
      </c>
      <c r="W9267" s="6"/>
    </row>
    <row r="9268" spans="1:23" ht="16.5" thickBot="1" x14ac:dyDescent="0.3">
      <c r="A9268" s="99"/>
      <c r="B9268" s="67" t="s">
        <v>592</v>
      </c>
      <c r="C9268" s="68">
        <v>1.6825000000000001</v>
      </c>
      <c r="D9268" s="68">
        <v>8</v>
      </c>
      <c r="E9268" s="86" t="s">
        <v>8</v>
      </c>
      <c r="J9268" s="6"/>
      <c r="K9268" s="223" t="s">
        <v>1128</v>
      </c>
      <c r="L9268" s="124" t="str">
        <f>E9268</f>
        <v>Toro</v>
      </c>
      <c r="M9268" s="125">
        <f>C9268</f>
        <v>1.6825000000000001</v>
      </c>
      <c r="N9268" s="125">
        <f>A9268</f>
        <v>0</v>
      </c>
      <c r="O9268" s="125" t="str">
        <f>B9268</f>
        <v>A</v>
      </c>
      <c r="S9268" s="225" t="str">
        <f>K9268</f>
        <v>Genotipo (B)</v>
      </c>
      <c r="T9268" s="133" t="str">
        <f>L9268</f>
        <v>Toro</v>
      </c>
      <c r="U9268" s="134">
        <f t="shared" ref="U9268:U9271" si="413">M9268</f>
        <v>1.6825000000000001</v>
      </c>
      <c r="V9268" s="133">
        <f t="shared" ref="V9268:V9271" si="414">N9268</f>
        <v>0</v>
      </c>
      <c r="W9268" s="133" t="str">
        <f t="shared" ref="W9268:W9271" si="415">O9268</f>
        <v>A</v>
      </c>
    </row>
    <row r="9269" spans="1:23" ht="16.5" thickBot="1" x14ac:dyDescent="0.3">
      <c r="A9269" s="99"/>
      <c r="B9269" s="67" t="s">
        <v>592</v>
      </c>
      <c r="C9269" s="68"/>
      <c r="D9269" s="68"/>
      <c r="E9269" s="86"/>
      <c r="J9269" s="6"/>
      <c r="K9269" s="224"/>
      <c r="L9269" s="124" t="str">
        <f>E9270</f>
        <v>Palomo</v>
      </c>
      <c r="M9269" s="125">
        <f>C9270</f>
        <v>1.4462999999999999</v>
      </c>
      <c r="N9269" s="125" t="str">
        <f>A9270</f>
        <v>B</v>
      </c>
      <c r="O9269" s="125" t="str">
        <f>B9270</f>
        <v>A</v>
      </c>
      <c r="S9269" s="226"/>
      <c r="T9269" s="133" t="str">
        <f t="shared" ref="T9269:T9271" si="416">L9269</f>
        <v>Palomo</v>
      </c>
      <c r="U9269" s="134">
        <f t="shared" si="413"/>
        <v>1.4462999999999999</v>
      </c>
      <c r="V9269" s="133" t="str">
        <f t="shared" si="414"/>
        <v>B</v>
      </c>
      <c r="W9269" s="133" t="str">
        <f t="shared" si="415"/>
        <v>A</v>
      </c>
    </row>
    <row r="9270" spans="1:23" ht="16.5" thickBot="1" x14ac:dyDescent="0.3">
      <c r="A9270" s="99" t="s">
        <v>593</v>
      </c>
      <c r="B9270" s="67" t="s">
        <v>592</v>
      </c>
      <c r="C9270" s="68">
        <v>1.4462999999999999</v>
      </c>
      <c r="D9270" s="68">
        <v>8</v>
      </c>
      <c r="E9270" s="86" t="s">
        <v>7</v>
      </c>
      <c r="J9270" s="6"/>
      <c r="K9270" s="224"/>
      <c r="L9270" s="4" t="str">
        <f>E9272</f>
        <v>Pony</v>
      </c>
      <c r="M9270" s="4">
        <f>C9272</f>
        <v>0.92249999999999999</v>
      </c>
      <c r="N9270" s="4" t="str">
        <f>A9272</f>
        <v>B</v>
      </c>
      <c r="O9270" s="4" t="str">
        <f>B9272</f>
        <v>C</v>
      </c>
      <c r="P9270" s="6"/>
      <c r="Q9270" s="6"/>
      <c r="R9270" s="6"/>
      <c r="S9270" s="226"/>
      <c r="T9270" s="133" t="str">
        <f t="shared" si="416"/>
        <v>Pony</v>
      </c>
      <c r="U9270" s="134">
        <f t="shared" si="413"/>
        <v>0.92249999999999999</v>
      </c>
      <c r="V9270" s="133" t="str">
        <f t="shared" si="414"/>
        <v>B</v>
      </c>
      <c r="W9270" s="133" t="str">
        <f t="shared" si="415"/>
        <v>C</v>
      </c>
    </row>
    <row r="9271" spans="1:23" ht="16.5" thickBot="1" x14ac:dyDescent="0.3">
      <c r="A9271" s="99" t="s">
        <v>593</v>
      </c>
      <c r="B9271" s="67"/>
      <c r="C9271" s="68"/>
      <c r="D9271" s="68"/>
      <c r="E9271" s="86"/>
      <c r="J9271" s="6"/>
      <c r="K9271" s="224"/>
      <c r="L9271" s="4" t="str">
        <f>E9274</f>
        <v>Perseo</v>
      </c>
      <c r="M9271" s="4">
        <f>C9274</f>
        <v>0.30880000000000002</v>
      </c>
      <c r="N9271" s="4">
        <f>A9274</f>
        <v>0</v>
      </c>
      <c r="O9271" s="4" t="str">
        <f>B9274</f>
        <v>C</v>
      </c>
      <c r="P9271" s="6"/>
      <c r="Q9271" s="6"/>
      <c r="R9271" s="6"/>
      <c r="S9271" s="227"/>
      <c r="T9271" s="129" t="str">
        <f t="shared" si="416"/>
        <v>Perseo</v>
      </c>
      <c r="U9271" s="135">
        <f t="shared" si="413"/>
        <v>0.30880000000000002</v>
      </c>
      <c r="V9271" s="129">
        <f t="shared" si="414"/>
        <v>0</v>
      </c>
      <c r="W9271" s="129" t="str">
        <f t="shared" si="415"/>
        <v>C</v>
      </c>
    </row>
    <row r="9272" spans="1:23" ht="15.75" thickBot="1" x14ac:dyDescent="0.3">
      <c r="A9272" s="99" t="s">
        <v>593</v>
      </c>
      <c r="B9272" s="67" t="s">
        <v>639</v>
      </c>
      <c r="C9272" s="68">
        <v>0.92249999999999999</v>
      </c>
      <c r="D9272" s="68">
        <v>8</v>
      </c>
      <c r="E9272" s="86" t="s">
        <v>11</v>
      </c>
      <c r="J9272" s="6">
        <v>1</v>
      </c>
      <c r="K9272" s="6"/>
      <c r="L9272" s="6"/>
      <c r="M9272" s="6"/>
      <c r="N9272" s="6"/>
      <c r="O9272" s="6"/>
      <c r="P9272" s="6"/>
      <c r="Q9272" s="6"/>
      <c r="R9272" s="6"/>
      <c r="S9272" s="6"/>
      <c r="T9272" s="6"/>
      <c r="U9272" s="6"/>
      <c r="V9272" s="6"/>
      <c r="W9272" s="6"/>
    </row>
    <row r="9273" spans="1:23" ht="15.75" thickBot="1" x14ac:dyDescent="0.3">
      <c r="A9273" s="99"/>
      <c r="B9273" s="67" t="s">
        <v>639</v>
      </c>
      <c r="C9273" s="68"/>
      <c r="D9273" s="68"/>
      <c r="E9273" s="86"/>
      <c r="J9273" s="6">
        <v>2</v>
      </c>
      <c r="K9273" s="6"/>
      <c r="L9273" s="6"/>
      <c r="M9273" s="6"/>
      <c r="N9273" s="6"/>
      <c r="O9273" s="6"/>
      <c r="P9273" s="6"/>
      <c r="Q9273" s="6"/>
      <c r="R9273" s="6"/>
      <c r="S9273" s="6"/>
      <c r="T9273" s="6"/>
      <c r="U9273" s="6"/>
      <c r="V9273" s="6"/>
      <c r="W9273" s="6"/>
    </row>
    <row r="9274" spans="1:23" x14ac:dyDescent="0.25">
      <c r="A9274" s="100"/>
      <c r="B9274" s="76" t="s">
        <v>639</v>
      </c>
      <c r="C9274" s="77">
        <v>0.30880000000000002</v>
      </c>
      <c r="D9274" s="77">
        <v>8</v>
      </c>
      <c r="E9274" s="87" t="s">
        <v>46</v>
      </c>
      <c r="J9274" s="6">
        <v>3</v>
      </c>
      <c r="K9274" s="6"/>
      <c r="L9274" s="6"/>
      <c r="M9274" s="6"/>
      <c r="N9274" s="6"/>
      <c r="O9274" s="6"/>
      <c r="P9274" s="6"/>
      <c r="Q9274" s="6"/>
      <c r="R9274" s="6"/>
      <c r="S9274" s="6"/>
      <c r="T9274" s="6"/>
      <c r="U9274" s="6"/>
      <c r="V9274" s="6"/>
      <c r="W9274" s="6"/>
    </row>
    <row r="9275" spans="1:23" x14ac:dyDescent="0.25">
      <c r="A9275" s="79"/>
      <c r="J9275" s="6">
        <v>4</v>
      </c>
      <c r="K9275" s="6"/>
      <c r="L9275" s="6"/>
      <c r="M9275" s="6"/>
      <c r="N9275" s="6"/>
      <c r="O9275" s="6"/>
      <c r="P9275" s="6"/>
      <c r="Q9275" s="6"/>
      <c r="R9275" s="6"/>
      <c r="S9275" s="6"/>
      <c r="T9275" s="6"/>
      <c r="U9275" s="6"/>
      <c r="V9275" s="6"/>
      <c r="W9275" s="6"/>
    </row>
    <row r="9276" spans="1:23" x14ac:dyDescent="0.25">
      <c r="A9276" s="79"/>
      <c r="J9276" s="6">
        <v>5</v>
      </c>
      <c r="K9276" s="6"/>
      <c r="L9276" s="6"/>
      <c r="M9276" s="6"/>
      <c r="N9276" s="6"/>
      <c r="O9276" s="6"/>
      <c r="P9276" s="6"/>
      <c r="Q9276" s="6"/>
      <c r="R9276" s="6"/>
      <c r="S9276" s="6"/>
      <c r="T9276" s="6"/>
      <c r="U9276" s="6"/>
      <c r="V9276" s="6"/>
      <c r="W9276" s="6"/>
    </row>
    <row r="9277" spans="1:23" x14ac:dyDescent="0.25">
      <c r="J9277" s="6">
        <v>6</v>
      </c>
      <c r="K9277" s="6"/>
      <c r="L9277" s="6"/>
      <c r="M9277" s="6"/>
      <c r="N9277" s="6"/>
      <c r="O9277" s="6"/>
      <c r="P9277" s="6"/>
      <c r="Q9277" s="6"/>
      <c r="R9277" s="6"/>
      <c r="S9277" s="6"/>
      <c r="T9277" s="6"/>
      <c r="U9277" s="6"/>
      <c r="V9277" s="6"/>
      <c r="W9277" s="6"/>
    </row>
    <row r="9278" spans="1:23" x14ac:dyDescent="0.25">
      <c r="A9278" s="80"/>
      <c r="J9278" s="6">
        <v>7</v>
      </c>
      <c r="K9278" s="6"/>
      <c r="L9278" s="6"/>
      <c r="M9278" s="6"/>
      <c r="N9278" s="6"/>
      <c r="O9278" s="6"/>
      <c r="P9278" s="6"/>
      <c r="Q9278" s="6"/>
      <c r="R9278" s="6"/>
      <c r="S9278" s="6"/>
      <c r="T9278" s="6"/>
      <c r="U9278" s="6"/>
      <c r="V9278" s="6"/>
      <c r="W9278" s="6"/>
    </row>
    <row r="9279" spans="1:23" ht="31.5" x14ac:dyDescent="0.25">
      <c r="A9279" s="64" t="s">
        <v>590</v>
      </c>
      <c r="J9279" s="6">
        <v>8</v>
      </c>
      <c r="K9279" s="6"/>
      <c r="L9279" s="6"/>
      <c r="M9279" s="6"/>
      <c r="N9279" s="6"/>
      <c r="O9279" s="6"/>
      <c r="P9279" s="6"/>
      <c r="Q9279" s="6"/>
      <c r="R9279" s="6"/>
      <c r="S9279" s="6"/>
      <c r="T9279" s="6"/>
      <c r="U9279" s="6"/>
      <c r="V9279" s="6"/>
      <c r="W9279" s="6"/>
    </row>
    <row r="9280" spans="1:23" x14ac:dyDescent="0.25">
      <c r="A9280" s="79"/>
      <c r="J9280" s="6">
        <v>9</v>
      </c>
      <c r="K9280" s="6"/>
      <c r="L9280" s="6"/>
      <c r="M9280" s="6"/>
      <c r="N9280" s="6"/>
      <c r="O9280" s="6"/>
      <c r="P9280" s="6"/>
      <c r="Q9280" s="6"/>
      <c r="R9280" s="6"/>
      <c r="S9280" s="6"/>
      <c r="T9280" s="6"/>
      <c r="U9280" s="6"/>
      <c r="V9280" s="6"/>
      <c r="W9280" s="6"/>
    </row>
    <row r="9281" spans="1:23" ht="25.5" x14ac:dyDescent="0.25">
      <c r="A9281" s="81" t="s">
        <v>595</v>
      </c>
      <c r="J9281" s="6">
        <v>10</v>
      </c>
      <c r="K9281" s="6"/>
      <c r="L9281" s="6"/>
      <c r="M9281" s="6"/>
      <c r="N9281" s="6"/>
      <c r="O9281" s="6"/>
      <c r="P9281" s="6"/>
      <c r="Q9281" s="6"/>
      <c r="R9281" s="6"/>
      <c r="S9281" s="6"/>
      <c r="T9281" s="6"/>
      <c r="U9281" s="6"/>
      <c r="V9281" s="6"/>
      <c r="W9281" s="6"/>
    </row>
    <row r="9282" spans="1:23" x14ac:dyDescent="0.25">
      <c r="A9282" s="81"/>
      <c r="J9282" s="6">
        <v>11</v>
      </c>
      <c r="K9282" s="6"/>
      <c r="L9282" s="6"/>
      <c r="M9282" s="6"/>
      <c r="N9282" s="6"/>
      <c r="O9282" s="6"/>
      <c r="P9282" s="6"/>
      <c r="Q9282" s="6"/>
      <c r="R9282" s="6"/>
      <c r="S9282" s="6"/>
      <c r="T9282" s="6"/>
      <c r="U9282" s="6"/>
      <c r="V9282" s="6"/>
      <c r="W9282" s="6"/>
    </row>
    <row r="9283" spans="1:23" x14ac:dyDescent="0.25">
      <c r="A9283" s="65"/>
      <c r="J9283" s="6">
        <v>12</v>
      </c>
      <c r="K9283" s="6"/>
      <c r="L9283" s="6"/>
      <c r="M9283" s="6"/>
      <c r="N9283" s="6"/>
      <c r="O9283" s="6"/>
      <c r="P9283" s="6"/>
      <c r="Q9283" s="6"/>
      <c r="R9283" s="6"/>
      <c r="S9283" s="6"/>
      <c r="T9283" s="6"/>
      <c r="U9283" s="6"/>
      <c r="V9283" s="6"/>
      <c r="W9283" s="6"/>
    </row>
    <row r="9284" spans="1:23" x14ac:dyDescent="0.25">
      <c r="A9284" s="65"/>
      <c r="J9284" s="6">
        <v>13</v>
      </c>
      <c r="K9284" s="6"/>
      <c r="L9284" s="6"/>
      <c r="M9284" s="6"/>
      <c r="N9284" s="6"/>
      <c r="O9284" s="6"/>
      <c r="P9284" s="6"/>
      <c r="Q9284" s="6"/>
      <c r="R9284" s="6"/>
      <c r="S9284" s="6"/>
      <c r="T9284" s="6"/>
      <c r="U9284" s="6"/>
      <c r="V9284" s="6"/>
      <c r="W9284" s="6"/>
    </row>
    <row r="9285" spans="1:23" x14ac:dyDescent="0.25">
      <c r="A9285" s="79"/>
      <c r="J9285" s="6">
        <v>14</v>
      </c>
      <c r="K9285" s="6"/>
      <c r="L9285" s="6"/>
      <c r="M9285" s="6"/>
      <c r="N9285" s="6"/>
      <c r="O9285" s="6"/>
      <c r="P9285" s="6"/>
      <c r="Q9285" s="6"/>
      <c r="R9285" s="6"/>
      <c r="S9285" s="6"/>
      <c r="T9285" s="6"/>
      <c r="U9285" s="6"/>
      <c r="V9285" s="6"/>
      <c r="W9285" s="6"/>
    </row>
    <row r="9286" spans="1:23" x14ac:dyDescent="0.25">
      <c r="A9286" s="79"/>
      <c r="J9286" s="6">
        <v>15</v>
      </c>
      <c r="K9286" s="6"/>
      <c r="L9286" s="6"/>
      <c r="M9286" s="6"/>
      <c r="N9286" s="6"/>
      <c r="O9286" s="6"/>
      <c r="P9286" s="6"/>
      <c r="Q9286" s="6"/>
      <c r="R9286" s="6"/>
      <c r="S9286" s="6"/>
      <c r="T9286" s="6"/>
      <c r="U9286" s="6"/>
      <c r="V9286" s="6"/>
      <c r="W9286" s="6"/>
    </row>
    <row r="9287" spans="1:23" x14ac:dyDescent="0.25">
      <c r="J9287" s="6">
        <v>16</v>
      </c>
      <c r="K9287" s="6"/>
      <c r="L9287" s="6"/>
      <c r="M9287" s="6"/>
      <c r="N9287" s="6"/>
      <c r="O9287" s="6"/>
      <c r="P9287" s="6"/>
      <c r="Q9287" s="6"/>
      <c r="R9287" s="6"/>
      <c r="S9287" s="6"/>
      <c r="T9287" s="6"/>
      <c r="U9287" s="6"/>
      <c r="V9287" s="6"/>
      <c r="W9287" s="6"/>
    </row>
    <row r="9288" spans="1:23" x14ac:dyDescent="0.25">
      <c r="A9288" s="80"/>
      <c r="J9288" s="6">
        <v>17</v>
      </c>
      <c r="K9288" s="6"/>
      <c r="L9288" s="6"/>
      <c r="M9288" s="6"/>
      <c r="N9288" s="6"/>
      <c r="O9288" s="6"/>
      <c r="P9288" s="6"/>
      <c r="Q9288" s="6"/>
      <c r="R9288" s="6"/>
      <c r="S9288" s="6"/>
      <c r="T9288" s="6"/>
      <c r="U9288" s="6"/>
      <c r="V9288" s="6"/>
      <c r="W9288" s="6"/>
    </row>
    <row r="9289" spans="1:23" ht="31.5" x14ac:dyDescent="0.25">
      <c r="A9289" s="64" t="s">
        <v>590</v>
      </c>
      <c r="J9289" s="6">
        <v>18</v>
      </c>
      <c r="K9289" s="6"/>
      <c r="L9289" s="6"/>
      <c r="M9289" s="6"/>
      <c r="N9289" s="6"/>
      <c r="O9289" s="6"/>
      <c r="P9289" s="6"/>
      <c r="Q9289" s="6"/>
      <c r="R9289" s="6"/>
      <c r="S9289" s="6"/>
      <c r="T9289" s="6"/>
      <c r="U9289" s="6"/>
      <c r="V9289" s="6"/>
      <c r="W9289" s="6"/>
    </row>
    <row r="9290" spans="1:23" x14ac:dyDescent="0.25">
      <c r="A9290" s="79"/>
      <c r="J9290" s="6">
        <v>19</v>
      </c>
      <c r="K9290" s="6"/>
      <c r="L9290" s="6"/>
      <c r="M9290" s="6"/>
      <c r="N9290" s="6"/>
      <c r="O9290" s="6"/>
      <c r="P9290" s="6"/>
      <c r="Q9290" s="6"/>
      <c r="R9290" s="6"/>
      <c r="S9290" s="6"/>
      <c r="T9290" s="6"/>
      <c r="U9290" s="6"/>
      <c r="V9290" s="6"/>
      <c r="W9290" s="6"/>
    </row>
    <row r="9291" spans="1:23" ht="25.5" x14ac:dyDescent="0.25">
      <c r="A9291" s="81" t="s">
        <v>595</v>
      </c>
      <c r="J9291" s="6">
        <v>20</v>
      </c>
      <c r="K9291" s="6"/>
      <c r="L9291" s="6"/>
      <c r="M9291" s="6"/>
      <c r="N9291" s="6"/>
      <c r="O9291" s="6"/>
      <c r="P9291" s="6"/>
      <c r="Q9291" s="6"/>
      <c r="R9291" s="6"/>
      <c r="S9291" s="6"/>
      <c r="T9291" s="6"/>
      <c r="U9291" s="6"/>
      <c r="V9291" s="6"/>
      <c r="W9291" s="6"/>
    </row>
    <row r="9292" spans="1:23" x14ac:dyDescent="0.25">
      <c r="A9292" s="81"/>
      <c r="J9292" s="6">
        <v>21</v>
      </c>
      <c r="K9292" s="6"/>
      <c r="L9292" s="6"/>
      <c r="M9292" s="6"/>
      <c r="N9292" s="6"/>
      <c r="O9292" s="6"/>
      <c r="P9292" s="6"/>
      <c r="Q9292" s="6"/>
      <c r="R9292" s="6"/>
      <c r="S9292" s="6"/>
      <c r="T9292" s="6"/>
      <c r="U9292" s="6"/>
      <c r="V9292" s="6"/>
      <c r="W9292" s="6"/>
    </row>
    <row r="9293" spans="1:23" ht="89.25" x14ac:dyDescent="0.25">
      <c r="A9293" s="81" t="s">
        <v>932</v>
      </c>
      <c r="J9293" s="6">
        <v>22</v>
      </c>
      <c r="K9293" s="6"/>
      <c r="L9293" s="6"/>
      <c r="M9293" s="6"/>
      <c r="N9293" s="6"/>
      <c r="O9293" s="6"/>
      <c r="P9293" s="6"/>
      <c r="Q9293" s="6"/>
      <c r="R9293" s="6"/>
      <c r="S9293" s="6"/>
      <c r="T9293" s="6"/>
      <c r="U9293" s="6"/>
      <c r="V9293" s="6"/>
      <c r="W9293" s="6"/>
    </row>
    <row r="9294" spans="1:23" x14ac:dyDescent="0.25">
      <c r="A9294" s="65"/>
      <c r="J9294" s="6">
        <v>23</v>
      </c>
      <c r="K9294" s="6"/>
      <c r="L9294" s="6"/>
      <c r="M9294" s="6"/>
      <c r="N9294" s="6"/>
      <c r="O9294" s="6"/>
      <c r="P9294" s="6"/>
      <c r="Q9294" s="6"/>
      <c r="R9294" s="6"/>
      <c r="S9294" s="6"/>
      <c r="T9294" s="6"/>
      <c r="U9294" s="6"/>
      <c r="V9294" s="6"/>
      <c r="W9294" s="6"/>
    </row>
    <row r="9295" spans="1:23" x14ac:dyDescent="0.25">
      <c r="A9295" s="65"/>
      <c r="J9295" s="6">
        <v>24</v>
      </c>
      <c r="K9295" s="6"/>
      <c r="L9295" s="6"/>
      <c r="M9295" s="6"/>
      <c r="N9295" s="6"/>
      <c r="O9295" s="6"/>
      <c r="P9295" s="6"/>
      <c r="Q9295" s="6"/>
      <c r="R9295" s="6"/>
      <c r="S9295" s="6"/>
      <c r="T9295" s="6"/>
      <c r="U9295" s="6"/>
      <c r="V9295" s="6"/>
      <c r="W9295" s="6"/>
    </row>
    <row r="9296" spans="1:23" ht="140.25" x14ac:dyDescent="0.25">
      <c r="A9296" s="96" t="s">
        <v>624</v>
      </c>
      <c r="B9296" s="97" t="s">
        <v>625</v>
      </c>
      <c r="J9296" s="6">
        <v>25</v>
      </c>
      <c r="K9296" s="6"/>
      <c r="L9296" s="6"/>
      <c r="M9296" s="6"/>
      <c r="N9296" s="6"/>
      <c r="O9296" s="6"/>
      <c r="P9296" s="6"/>
      <c r="Q9296" s="6"/>
      <c r="R9296" s="6"/>
      <c r="S9296" s="6"/>
      <c r="T9296" s="6"/>
      <c r="U9296" s="6"/>
      <c r="V9296" s="6"/>
      <c r="W9296" s="6"/>
    </row>
    <row r="9297" spans="1:23" ht="15.75" thickBot="1" x14ac:dyDescent="0.3">
      <c r="A9297" s="65"/>
      <c r="J9297" s="6">
        <v>26</v>
      </c>
      <c r="K9297" s="6"/>
      <c r="L9297" s="6"/>
      <c r="M9297" s="6"/>
      <c r="N9297" s="6"/>
      <c r="O9297" s="6"/>
      <c r="P9297" s="6"/>
      <c r="Q9297" s="6"/>
      <c r="R9297" s="6"/>
      <c r="S9297" s="6"/>
      <c r="T9297" s="6"/>
      <c r="U9297" s="6"/>
      <c r="V9297" s="6"/>
      <c r="W9297" s="6"/>
    </row>
    <row r="9298" spans="1:23" ht="15.75" thickBot="1" x14ac:dyDescent="0.3">
      <c r="A9298" s="88" t="s">
        <v>626</v>
      </c>
      <c r="B9298" s="89">
        <v>0.05</v>
      </c>
      <c r="J9298" s="6">
        <v>27</v>
      </c>
      <c r="K9298" s="6"/>
      <c r="L9298" s="6"/>
      <c r="M9298" s="6"/>
      <c r="N9298" s="6"/>
      <c r="O9298" s="6"/>
      <c r="P9298" s="6"/>
      <c r="Q9298" s="6"/>
      <c r="R9298" s="6"/>
      <c r="S9298" s="6"/>
      <c r="T9298" s="6"/>
      <c r="U9298" s="6"/>
      <c r="V9298" s="6"/>
      <c r="W9298" s="6"/>
    </row>
    <row r="9299" spans="1:23" ht="39" thickBot="1" x14ac:dyDescent="0.3">
      <c r="A9299" s="110" t="s">
        <v>627</v>
      </c>
      <c r="B9299" s="74">
        <v>18</v>
      </c>
      <c r="J9299" s="6">
        <v>28</v>
      </c>
      <c r="K9299" s="6"/>
      <c r="L9299" s="6"/>
      <c r="M9299" s="6"/>
      <c r="N9299" s="6"/>
      <c r="O9299" s="6"/>
      <c r="P9299" s="6"/>
      <c r="Q9299" s="6"/>
      <c r="R9299" s="6"/>
      <c r="S9299" s="6"/>
      <c r="T9299" s="6"/>
      <c r="U9299" s="6"/>
      <c r="V9299" s="6"/>
      <c r="W9299" s="6"/>
    </row>
    <row r="9300" spans="1:23" ht="39" thickBot="1" x14ac:dyDescent="0.3">
      <c r="A9300" s="110" t="s">
        <v>628</v>
      </c>
      <c r="B9300" s="74">
        <v>0.51421399999999995</v>
      </c>
      <c r="J9300" s="6">
        <v>29</v>
      </c>
      <c r="K9300" s="6"/>
      <c r="L9300" s="6"/>
      <c r="M9300" s="6"/>
      <c r="N9300" s="6"/>
      <c r="O9300" s="6"/>
      <c r="P9300" s="6"/>
      <c r="Q9300" s="6"/>
      <c r="R9300" s="6"/>
      <c r="S9300" s="6"/>
      <c r="T9300" s="6"/>
      <c r="U9300" s="6"/>
      <c r="V9300" s="6"/>
      <c r="W9300" s="6"/>
    </row>
    <row r="9301" spans="1:23" ht="64.5" thickBot="1" x14ac:dyDescent="0.3">
      <c r="A9301" s="110" t="s">
        <v>629</v>
      </c>
      <c r="B9301" s="74">
        <v>3.9969700000000001</v>
      </c>
      <c r="J9301" s="6">
        <v>30</v>
      </c>
      <c r="K9301" s="6"/>
      <c r="L9301" s="6"/>
      <c r="M9301" s="6"/>
      <c r="N9301" s="6"/>
      <c r="O9301" s="6"/>
      <c r="P9301" s="6"/>
      <c r="Q9301" s="6"/>
      <c r="R9301" s="6"/>
      <c r="S9301" s="6"/>
      <c r="T9301" s="6"/>
      <c r="U9301" s="6"/>
      <c r="V9301" s="6"/>
      <c r="W9301" s="6"/>
    </row>
    <row r="9302" spans="1:23" ht="38.25" x14ac:dyDescent="0.25">
      <c r="A9302" s="109" t="s">
        <v>630</v>
      </c>
      <c r="B9302" s="78">
        <v>1.0133000000000001</v>
      </c>
      <c r="J9302" s="6">
        <v>31</v>
      </c>
      <c r="K9302" s="6"/>
      <c r="L9302" s="6"/>
      <c r="M9302" s="6"/>
      <c r="N9302" s="6"/>
      <c r="O9302" s="6"/>
      <c r="P9302" s="6"/>
      <c r="Q9302" s="6"/>
      <c r="R9302" s="6"/>
      <c r="S9302" s="6"/>
      <c r="T9302" s="6"/>
      <c r="U9302" s="6"/>
      <c r="V9302" s="6"/>
      <c r="W9302" s="6"/>
    </row>
    <row r="9303" spans="1:23" ht="15.75" thickBot="1" x14ac:dyDescent="0.3">
      <c r="A9303" s="65"/>
      <c r="J9303" s="6">
        <v>32</v>
      </c>
      <c r="K9303" s="6"/>
      <c r="L9303" s="6"/>
      <c r="M9303" s="6"/>
      <c r="N9303" s="6"/>
      <c r="O9303" s="6"/>
      <c r="P9303" s="6"/>
      <c r="Q9303" s="6"/>
      <c r="R9303" s="6"/>
      <c r="S9303" s="6"/>
      <c r="T9303" s="6"/>
      <c r="U9303" s="6"/>
      <c r="V9303" s="6"/>
      <c r="W9303" s="6"/>
    </row>
    <row r="9304" spans="1:23" x14ac:dyDescent="0.25">
      <c r="A9304" s="254" t="s">
        <v>637</v>
      </c>
      <c r="B9304" s="255"/>
      <c r="C9304" s="255"/>
      <c r="D9304" s="255"/>
      <c r="E9304" s="255"/>
      <c r="J9304" s="6">
        <v>33</v>
      </c>
      <c r="K9304" s="6"/>
      <c r="L9304" s="6"/>
      <c r="M9304" s="6"/>
      <c r="N9304" s="6"/>
      <c r="O9304" s="6"/>
      <c r="P9304" s="6"/>
      <c r="Q9304" s="6"/>
      <c r="R9304" s="6"/>
      <c r="S9304" s="6"/>
      <c r="T9304" s="6"/>
      <c r="U9304" s="6"/>
      <c r="V9304" s="6"/>
      <c r="W9304" s="6"/>
    </row>
    <row r="9305" spans="1:23" ht="15.75" thickBot="1" x14ac:dyDescent="0.3">
      <c r="A9305" s="256" t="s">
        <v>638</v>
      </c>
      <c r="B9305" s="257"/>
      <c r="C9305" s="257"/>
      <c r="D9305" s="257"/>
      <c r="E9305" s="257"/>
      <c r="J9305" s="6">
        <v>34</v>
      </c>
      <c r="K9305" s="6"/>
      <c r="L9305" s="6"/>
      <c r="M9305" s="6"/>
      <c r="N9305" s="6"/>
      <c r="O9305" s="6"/>
      <c r="P9305" s="6"/>
      <c r="Q9305" s="6"/>
      <c r="R9305" s="6"/>
      <c r="S9305" s="6"/>
      <c r="T9305" s="6"/>
      <c r="U9305" s="6"/>
      <c r="V9305" s="6"/>
      <c r="W9305" s="6"/>
    </row>
    <row r="9306" spans="1:23" ht="16.5" thickBot="1" x14ac:dyDescent="0.3">
      <c r="A9306" s="260" t="s">
        <v>634</v>
      </c>
      <c r="B9306" s="261"/>
      <c r="C9306" s="83" t="s">
        <v>635</v>
      </c>
      <c r="D9306" s="83" t="s">
        <v>566</v>
      </c>
      <c r="E9306" s="85" t="s">
        <v>593</v>
      </c>
      <c r="J9306" s="6"/>
      <c r="K9306" s="121" t="s">
        <v>1123</v>
      </c>
      <c r="L9306" s="121" t="s">
        <v>1124</v>
      </c>
      <c r="M9306" s="121" t="str">
        <f>A9293</f>
        <v>Prueba del rango estudentizado de Tukey (HSD) para PFSCM4</v>
      </c>
      <c r="N9306" s="136"/>
      <c r="O9306" s="1"/>
      <c r="S9306" s="122" t="str">
        <f>K9306</f>
        <v>Factor</v>
      </c>
      <c r="T9306" s="122" t="str">
        <f>L9306</f>
        <v>Nivel</v>
      </c>
      <c r="U9306" s="114"/>
      <c r="V9306" s="123" t="str">
        <f>M9306</f>
        <v>Prueba del rango estudentizado de Tukey (HSD) para PFSCM4</v>
      </c>
      <c r="W9306" s="6"/>
    </row>
    <row r="9307" spans="1:23" ht="16.5" thickBot="1" x14ac:dyDescent="0.3">
      <c r="A9307" s="99"/>
      <c r="B9307" s="67" t="s">
        <v>592</v>
      </c>
      <c r="C9307" s="68">
        <v>1.895</v>
      </c>
      <c r="D9307" s="68">
        <v>8</v>
      </c>
      <c r="E9307" s="86" t="s">
        <v>8</v>
      </c>
      <c r="J9307" s="6"/>
      <c r="K9307" s="223" t="s">
        <v>1128</v>
      </c>
      <c r="L9307" s="124" t="str">
        <f>E9307</f>
        <v>Toro</v>
      </c>
      <c r="M9307" s="125">
        <f>C9307</f>
        <v>1.895</v>
      </c>
      <c r="N9307" s="125">
        <f>A9307</f>
        <v>0</v>
      </c>
      <c r="O9307" s="125" t="str">
        <f>B9307</f>
        <v>A</v>
      </c>
      <c r="S9307" s="225" t="str">
        <f>K9307</f>
        <v>Genotipo (B)</v>
      </c>
      <c r="T9307" s="133" t="str">
        <f>L9307</f>
        <v>Toro</v>
      </c>
      <c r="U9307" s="134">
        <f t="shared" ref="U9307:U9310" si="417">M9307</f>
        <v>1.895</v>
      </c>
      <c r="V9307" s="133">
        <f t="shared" ref="V9307:V9310" si="418">N9307</f>
        <v>0</v>
      </c>
      <c r="W9307" s="133" t="str">
        <f t="shared" ref="W9307:W9310" si="419">O9307</f>
        <v>A</v>
      </c>
    </row>
    <row r="9308" spans="1:23" ht="16.5" thickBot="1" x14ac:dyDescent="0.3">
      <c r="A9308" s="99"/>
      <c r="B9308" s="67" t="s">
        <v>592</v>
      </c>
      <c r="C9308" s="68"/>
      <c r="D9308" s="68"/>
      <c r="E9308" s="86"/>
      <c r="J9308" s="6"/>
      <c r="K9308" s="224"/>
      <c r="L9308" s="124" t="str">
        <f>E9309</f>
        <v>Palomo</v>
      </c>
      <c r="M9308" s="125">
        <f>C9309</f>
        <v>1.595</v>
      </c>
      <c r="N9308" s="125">
        <f>A9309</f>
        <v>0</v>
      </c>
      <c r="O9308" s="125" t="str">
        <f>B9309</f>
        <v>A</v>
      </c>
      <c r="S9308" s="226"/>
      <c r="T9308" s="133" t="str">
        <f t="shared" ref="T9308:T9310" si="420">L9308</f>
        <v>Palomo</v>
      </c>
      <c r="U9308" s="134">
        <f t="shared" si="417"/>
        <v>1.595</v>
      </c>
      <c r="V9308" s="133">
        <f t="shared" si="418"/>
        <v>0</v>
      </c>
      <c r="W9308" s="133" t="str">
        <f t="shared" si="419"/>
        <v>A</v>
      </c>
    </row>
    <row r="9309" spans="1:23" ht="16.5" thickBot="1" x14ac:dyDescent="0.3">
      <c r="A9309" s="99"/>
      <c r="B9309" s="67" t="s">
        <v>592</v>
      </c>
      <c r="C9309" s="68">
        <v>1.595</v>
      </c>
      <c r="D9309" s="68">
        <v>8</v>
      </c>
      <c r="E9309" s="86" t="s">
        <v>7</v>
      </c>
      <c r="J9309" s="6"/>
      <c r="K9309" s="224"/>
      <c r="L9309" s="4" t="str">
        <f>E9311</f>
        <v>Pony</v>
      </c>
      <c r="M9309" s="4">
        <f>C9311</f>
        <v>1.0625</v>
      </c>
      <c r="N9309" s="4" t="str">
        <f>A9311</f>
        <v>B</v>
      </c>
      <c r="O9309" s="4" t="str">
        <f>B9311</f>
        <v>A</v>
      </c>
      <c r="P9309" s="6"/>
      <c r="Q9309" s="6"/>
      <c r="R9309" s="6"/>
      <c r="S9309" s="226"/>
      <c r="T9309" s="133" t="str">
        <f t="shared" si="420"/>
        <v>Pony</v>
      </c>
      <c r="U9309" s="134">
        <f t="shared" si="417"/>
        <v>1.0625</v>
      </c>
      <c r="V9309" s="133" t="str">
        <f t="shared" si="418"/>
        <v>B</v>
      </c>
      <c r="W9309" s="133" t="str">
        <f t="shared" si="419"/>
        <v>A</v>
      </c>
    </row>
    <row r="9310" spans="1:23" ht="16.5" thickBot="1" x14ac:dyDescent="0.3">
      <c r="A9310" s="99"/>
      <c r="B9310" s="67" t="s">
        <v>592</v>
      </c>
      <c r="C9310" s="68"/>
      <c r="D9310" s="68"/>
      <c r="E9310" s="86"/>
      <c r="J9310" s="6"/>
      <c r="K9310" s="224"/>
      <c r="L9310" s="4" t="str">
        <f>E9313</f>
        <v>Perseo</v>
      </c>
      <c r="M9310" s="4">
        <f>C9313</f>
        <v>0.2863</v>
      </c>
      <c r="N9310" s="4" t="str">
        <f>A9313</f>
        <v>B</v>
      </c>
      <c r="O9310" s="4">
        <f>B9313</f>
        <v>0</v>
      </c>
      <c r="P9310" s="6"/>
      <c r="Q9310" s="6"/>
      <c r="R9310" s="6"/>
      <c r="S9310" s="227"/>
      <c r="T9310" s="129" t="str">
        <f t="shared" si="420"/>
        <v>Perseo</v>
      </c>
      <c r="U9310" s="135">
        <f t="shared" si="417"/>
        <v>0.2863</v>
      </c>
      <c r="V9310" s="129" t="str">
        <f t="shared" si="418"/>
        <v>B</v>
      </c>
      <c r="W9310" s="129">
        <f t="shared" si="419"/>
        <v>0</v>
      </c>
    </row>
    <row r="9311" spans="1:23" ht="15.75" thickBot="1" x14ac:dyDescent="0.3">
      <c r="A9311" s="99" t="s">
        <v>593</v>
      </c>
      <c r="B9311" s="67" t="s">
        <v>592</v>
      </c>
      <c r="C9311" s="68">
        <v>1.0625</v>
      </c>
      <c r="D9311" s="68">
        <v>8</v>
      </c>
      <c r="E9311" s="86" t="s">
        <v>11</v>
      </c>
      <c r="J9311" s="6">
        <v>1</v>
      </c>
      <c r="K9311" s="6"/>
      <c r="L9311" s="6"/>
      <c r="M9311" s="6"/>
      <c r="N9311" s="6"/>
      <c r="O9311" s="6"/>
      <c r="P9311" s="6"/>
      <c r="Q9311" s="6"/>
      <c r="R9311" s="6"/>
      <c r="S9311" s="6"/>
      <c r="T9311" s="6"/>
      <c r="U9311" s="6"/>
      <c r="V9311" s="6"/>
      <c r="W9311" s="6"/>
    </row>
    <row r="9312" spans="1:23" ht="15.75" thickBot="1" x14ac:dyDescent="0.3">
      <c r="A9312" s="99" t="s">
        <v>593</v>
      </c>
      <c r="B9312" s="67"/>
      <c r="C9312" s="68"/>
      <c r="D9312" s="68"/>
      <c r="E9312" s="86"/>
      <c r="J9312" s="6">
        <v>2</v>
      </c>
      <c r="K9312" s="6"/>
      <c r="L9312" s="6"/>
      <c r="M9312" s="6"/>
      <c r="N9312" s="6"/>
      <c r="O9312" s="6"/>
      <c r="P9312" s="6"/>
      <c r="Q9312" s="6"/>
      <c r="R9312" s="6"/>
      <c r="S9312" s="6"/>
      <c r="T9312" s="6"/>
      <c r="U9312" s="6"/>
      <c r="V9312" s="6"/>
      <c r="W9312" s="6"/>
    </row>
    <row r="9313" spans="1:23" x14ac:dyDescent="0.25">
      <c r="A9313" s="100" t="s">
        <v>593</v>
      </c>
      <c r="B9313" s="76"/>
      <c r="C9313" s="77">
        <v>0.2863</v>
      </c>
      <c r="D9313" s="77">
        <v>8</v>
      </c>
      <c r="E9313" s="87" t="s">
        <v>46</v>
      </c>
      <c r="J9313" s="6">
        <v>3</v>
      </c>
      <c r="K9313" s="6"/>
      <c r="L9313" s="6"/>
      <c r="M9313" s="6"/>
      <c r="N9313" s="6"/>
      <c r="O9313" s="6"/>
      <c r="P9313" s="6"/>
      <c r="Q9313" s="6"/>
      <c r="R9313" s="6"/>
      <c r="S9313" s="6"/>
      <c r="T9313" s="6"/>
      <c r="U9313" s="6"/>
      <c r="V9313" s="6"/>
      <c r="W9313" s="6"/>
    </row>
    <row r="9314" spans="1:23" x14ac:dyDescent="0.25">
      <c r="A9314" s="79"/>
      <c r="J9314" s="6">
        <v>4</v>
      </c>
      <c r="K9314" s="6"/>
      <c r="L9314" s="6"/>
      <c r="M9314" s="6"/>
      <c r="N9314" s="6"/>
      <c r="O9314" s="6"/>
      <c r="P9314" s="6"/>
      <c r="Q9314" s="6"/>
      <c r="R9314" s="6"/>
      <c r="S9314" s="6"/>
      <c r="T9314" s="6"/>
      <c r="U9314" s="6"/>
      <c r="V9314" s="6"/>
      <c r="W9314" s="6"/>
    </row>
    <row r="9315" spans="1:23" x14ac:dyDescent="0.25">
      <c r="A9315" s="79"/>
      <c r="J9315" s="6">
        <v>5</v>
      </c>
      <c r="K9315" s="6"/>
      <c r="L9315" s="6"/>
      <c r="M9315" s="6"/>
      <c r="N9315" s="6"/>
      <c r="O9315" s="6"/>
      <c r="P9315" s="6"/>
      <c r="Q9315" s="6"/>
      <c r="R9315" s="6"/>
      <c r="S9315" s="6"/>
      <c r="T9315" s="6"/>
      <c r="U9315" s="6"/>
      <c r="V9315" s="6"/>
      <c r="W9315" s="6"/>
    </row>
    <row r="9316" spans="1:23" x14ac:dyDescent="0.25">
      <c r="J9316" s="6">
        <v>6</v>
      </c>
      <c r="K9316" s="6"/>
      <c r="L9316" s="6"/>
      <c r="M9316" s="6"/>
      <c r="N9316" s="6"/>
      <c r="O9316" s="6"/>
      <c r="P9316" s="6"/>
      <c r="Q9316" s="6"/>
      <c r="R9316" s="6"/>
      <c r="S9316" s="6"/>
      <c r="T9316" s="6"/>
      <c r="U9316" s="6"/>
      <c r="V9316" s="6"/>
      <c r="W9316" s="6"/>
    </row>
    <row r="9317" spans="1:23" x14ac:dyDescent="0.25">
      <c r="A9317" s="80"/>
      <c r="J9317" s="6">
        <v>7</v>
      </c>
      <c r="K9317" s="6"/>
      <c r="L9317" s="6"/>
      <c r="M9317" s="6"/>
      <c r="N9317" s="6"/>
      <c r="O9317" s="6"/>
      <c r="P9317" s="6"/>
      <c r="Q9317" s="6"/>
      <c r="R9317" s="6"/>
      <c r="S9317" s="6"/>
      <c r="T9317" s="6"/>
      <c r="U9317" s="6"/>
      <c r="V9317" s="6"/>
      <c r="W9317" s="6"/>
    </row>
    <row r="9318" spans="1:23" ht="31.5" x14ac:dyDescent="0.25">
      <c r="A9318" s="64" t="s">
        <v>590</v>
      </c>
      <c r="J9318" s="6">
        <v>8</v>
      </c>
      <c r="K9318" s="6"/>
      <c r="L9318" s="6"/>
      <c r="M9318" s="6"/>
      <c r="N9318" s="6"/>
      <c r="O9318" s="6"/>
      <c r="P9318" s="6"/>
      <c r="Q9318" s="6"/>
      <c r="R9318" s="6"/>
      <c r="S9318" s="6"/>
      <c r="T9318" s="6"/>
      <c r="U9318" s="6"/>
      <c r="V9318" s="6"/>
      <c r="W9318" s="6"/>
    </row>
    <row r="9319" spans="1:23" x14ac:dyDescent="0.25">
      <c r="A9319" s="79"/>
      <c r="J9319" s="6">
        <v>9</v>
      </c>
      <c r="K9319" s="6"/>
      <c r="L9319" s="6"/>
      <c r="M9319" s="6"/>
      <c r="N9319" s="6"/>
      <c r="O9319" s="6"/>
      <c r="P9319" s="6"/>
      <c r="Q9319" s="6"/>
      <c r="R9319" s="6"/>
      <c r="S9319" s="6"/>
      <c r="T9319" s="6"/>
      <c r="U9319" s="6"/>
      <c r="V9319" s="6"/>
      <c r="W9319" s="6"/>
    </row>
    <row r="9320" spans="1:23" ht="25.5" x14ac:dyDescent="0.25">
      <c r="A9320" s="81" t="s">
        <v>595</v>
      </c>
      <c r="J9320" s="6">
        <v>10</v>
      </c>
      <c r="K9320" s="6"/>
      <c r="L9320" s="6"/>
      <c r="M9320" s="6"/>
      <c r="N9320" s="6"/>
      <c r="O9320" s="6"/>
      <c r="P9320" s="6"/>
      <c r="Q9320" s="6"/>
      <c r="R9320" s="6"/>
      <c r="S9320" s="6"/>
      <c r="T9320" s="6"/>
      <c r="U9320" s="6"/>
      <c r="V9320" s="6"/>
      <c r="W9320" s="6"/>
    </row>
    <row r="9321" spans="1:23" x14ac:dyDescent="0.25">
      <c r="A9321" s="81"/>
      <c r="J9321" s="6">
        <v>11</v>
      </c>
      <c r="K9321" s="6"/>
      <c r="L9321" s="6"/>
      <c r="M9321" s="6"/>
      <c r="N9321" s="6"/>
      <c r="O9321" s="6"/>
      <c r="P9321" s="6"/>
      <c r="Q9321" s="6"/>
      <c r="R9321" s="6"/>
      <c r="S9321" s="6"/>
      <c r="T9321" s="6"/>
      <c r="U9321" s="6"/>
      <c r="V9321" s="6"/>
      <c r="W9321" s="6"/>
    </row>
    <row r="9322" spans="1:23" x14ac:dyDescent="0.25">
      <c r="A9322" s="65"/>
      <c r="J9322" s="6">
        <v>12</v>
      </c>
      <c r="K9322" s="6"/>
      <c r="L9322" s="6"/>
      <c r="M9322" s="6"/>
      <c r="N9322" s="6"/>
      <c r="O9322" s="6"/>
      <c r="P9322" s="6"/>
      <c r="Q9322" s="6"/>
      <c r="R9322" s="6"/>
      <c r="S9322" s="6"/>
      <c r="T9322" s="6"/>
      <c r="U9322" s="6"/>
      <c r="V9322" s="6"/>
      <c r="W9322" s="6"/>
    </row>
    <row r="9323" spans="1:23" x14ac:dyDescent="0.25">
      <c r="A9323" s="65"/>
      <c r="J9323" s="6">
        <v>13</v>
      </c>
      <c r="K9323" s="6"/>
      <c r="L9323" s="6"/>
      <c r="M9323" s="6"/>
      <c r="N9323" s="6"/>
      <c r="O9323" s="6"/>
      <c r="P9323" s="6"/>
      <c r="Q9323" s="6"/>
      <c r="R9323" s="6"/>
      <c r="S9323" s="6"/>
      <c r="T9323" s="6"/>
      <c r="U9323" s="6"/>
      <c r="V9323" s="6"/>
      <c r="W9323" s="6"/>
    </row>
    <row r="9324" spans="1:23" x14ac:dyDescent="0.25">
      <c r="A9324" s="79"/>
      <c r="J9324" s="6">
        <v>14</v>
      </c>
      <c r="K9324" s="6"/>
      <c r="L9324" s="6"/>
      <c r="M9324" s="6"/>
      <c r="N9324" s="6"/>
      <c r="O9324" s="6"/>
      <c r="P9324" s="6"/>
      <c r="Q9324" s="6"/>
      <c r="R9324" s="6"/>
      <c r="S9324" s="6"/>
      <c r="T9324" s="6"/>
      <c r="U9324" s="6"/>
      <c r="V9324" s="6"/>
      <c r="W9324" s="6"/>
    </row>
    <row r="9325" spans="1:23" x14ac:dyDescent="0.25">
      <c r="A9325" s="79"/>
      <c r="J9325" s="6">
        <v>15</v>
      </c>
      <c r="K9325" s="6"/>
      <c r="L9325" s="6"/>
      <c r="M9325" s="6"/>
      <c r="N9325" s="6"/>
      <c r="O9325" s="6"/>
      <c r="P9325" s="6"/>
      <c r="Q9325" s="6"/>
      <c r="R9325" s="6"/>
      <c r="S9325" s="6"/>
      <c r="T9325" s="6"/>
      <c r="U9325" s="6"/>
      <c r="V9325" s="6"/>
      <c r="W9325" s="6"/>
    </row>
    <row r="9326" spans="1:23" x14ac:dyDescent="0.25">
      <c r="J9326" s="6">
        <v>16</v>
      </c>
      <c r="K9326" s="6"/>
      <c r="L9326" s="6"/>
      <c r="M9326" s="6"/>
      <c r="N9326" s="6"/>
      <c r="O9326" s="6"/>
      <c r="P9326" s="6"/>
      <c r="Q9326" s="6"/>
      <c r="R9326" s="6"/>
      <c r="S9326" s="6"/>
      <c r="T9326" s="6"/>
      <c r="U9326" s="6"/>
      <c r="V9326" s="6"/>
      <c r="W9326" s="6"/>
    </row>
    <row r="9327" spans="1:23" x14ac:dyDescent="0.25">
      <c r="A9327" s="80"/>
      <c r="J9327" s="6">
        <v>17</v>
      </c>
      <c r="K9327" s="6"/>
      <c r="L9327" s="6"/>
      <c r="M9327" s="6"/>
      <c r="N9327" s="6"/>
      <c r="O9327" s="6"/>
      <c r="P9327" s="6"/>
      <c r="Q9327" s="6"/>
      <c r="R9327" s="6"/>
      <c r="S9327" s="6"/>
      <c r="T9327" s="6"/>
      <c r="U9327" s="6"/>
      <c r="V9327" s="6"/>
      <c r="W9327" s="6"/>
    </row>
    <row r="9328" spans="1:23" ht="31.5" x14ac:dyDescent="0.25">
      <c r="A9328" s="64" t="s">
        <v>590</v>
      </c>
      <c r="J9328" s="6">
        <v>18</v>
      </c>
      <c r="K9328" s="6"/>
      <c r="L9328" s="6"/>
      <c r="M9328" s="6"/>
      <c r="N9328" s="6"/>
      <c r="O9328" s="6"/>
      <c r="P9328" s="6"/>
      <c r="Q9328" s="6"/>
      <c r="R9328" s="6"/>
      <c r="S9328" s="6"/>
      <c r="T9328" s="6"/>
      <c r="U9328" s="6"/>
      <c r="V9328" s="6"/>
      <c r="W9328" s="6"/>
    </row>
    <row r="9329" spans="1:23" x14ac:dyDescent="0.25">
      <c r="A9329" s="79"/>
      <c r="J9329" s="6">
        <v>19</v>
      </c>
      <c r="K9329" s="6"/>
      <c r="L9329" s="6"/>
      <c r="M9329" s="6"/>
      <c r="N9329" s="6"/>
      <c r="O9329" s="6"/>
      <c r="P9329" s="6"/>
      <c r="Q9329" s="6"/>
      <c r="R9329" s="6"/>
      <c r="S9329" s="6"/>
      <c r="T9329" s="6"/>
      <c r="U9329" s="6"/>
      <c r="V9329" s="6"/>
      <c r="W9329" s="6"/>
    </row>
    <row r="9330" spans="1:23" ht="25.5" x14ac:dyDescent="0.25">
      <c r="A9330" s="81" t="s">
        <v>595</v>
      </c>
      <c r="J9330" s="6">
        <v>20</v>
      </c>
      <c r="K9330" s="6"/>
      <c r="L9330" s="6"/>
      <c r="M9330" s="6"/>
      <c r="N9330" s="6"/>
      <c r="O9330" s="6"/>
      <c r="P9330" s="6"/>
      <c r="Q9330" s="6"/>
      <c r="R9330" s="6"/>
      <c r="S9330" s="6"/>
      <c r="T9330" s="6"/>
      <c r="U9330" s="6"/>
      <c r="V9330" s="6"/>
      <c r="W9330" s="6"/>
    </row>
    <row r="9331" spans="1:23" x14ac:dyDescent="0.25">
      <c r="A9331" s="81"/>
      <c r="J9331" s="6">
        <v>21</v>
      </c>
      <c r="K9331" s="6"/>
      <c r="L9331" s="6"/>
      <c r="M9331" s="6"/>
      <c r="N9331" s="6"/>
      <c r="O9331" s="6"/>
      <c r="P9331" s="6"/>
      <c r="Q9331" s="6"/>
      <c r="R9331" s="6"/>
      <c r="S9331" s="6"/>
      <c r="T9331" s="6"/>
      <c r="U9331" s="6"/>
      <c r="V9331" s="6"/>
      <c r="W9331" s="6"/>
    </row>
    <row r="9332" spans="1:23" ht="89.25" x14ac:dyDescent="0.25">
      <c r="A9332" s="81" t="s">
        <v>933</v>
      </c>
      <c r="J9332" s="6">
        <v>22</v>
      </c>
      <c r="K9332" s="6"/>
      <c r="L9332" s="6"/>
      <c r="M9332" s="6"/>
      <c r="N9332" s="6"/>
      <c r="O9332" s="6"/>
      <c r="P9332" s="6"/>
      <c r="Q9332" s="6"/>
      <c r="R9332" s="6"/>
      <c r="S9332" s="6"/>
      <c r="T9332" s="6"/>
      <c r="U9332" s="6"/>
      <c r="V9332" s="6"/>
      <c r="W9332" s="6"/>
    </row>
    <row r="9333" spans="1:23" x14ac:dyDescent="0.25">
      <c r="A9333" s="65"/>
      <c r="J9333" s="6">
        <v>23</v>
      </c>
      <c r="K9333" s="6"/>
      <c r="L9333" s="6"/>
      <c r="M9333" s="6"/>
      <c r="N9333" s="6"/>
      <c r="O9333" s="6"/>
      <c r="P9333" s="6"/>
      <c r="Q9333" s="6"/>
      <c r="R9333" s="6"/>
      <c r="S9333" s="6"/>
      <c r="T9333" s="6"/>
      <c r="U9333" s="6"/>
      <c r="V9333" s="6"/>
      <c r="W9333" s="6"/>
    </row>
    <row r="9334" spans="1:23" x14ac:dyDescent="0.25">
      <c r="A9334" s="65"/>
      <c r="J9334" s="6">
        <v>24</v>
      </c>
      <c r="K9334" s="6"/>
      <c r="L9334" s="6"/>
      <c r="M9334" s="6"/>
      <c r="N9334" s="6"/>
      <c r="O9334" s="6"/>
      <c r="P9334" s="6"/>
      <c r="Q9334" s="6"/>
      <c r="R9334" s="6"/>
      <c r="S9334" s="6"/>
      <c r="T9334" s="6"/>
      <c r="U9334" s="6"/>
      <c r="V9334" s="6"/>
      <c r="W9334" s="6"/>
    </row>
    <row r="9335" spans="1:23" ht="140.25" x14ac:dyDescent="0.25">
      <c r="A9335" s="96" t="s">
        <v>624</v>
      </c>
      <c r="B9335" s="97" t="s">
        <v>625</v>
      </c>
      <c r="J9335" s="6">
        <v>25</v>
      </c>
      <c r="K9335" s="6"/>
      <c r="L9335" s="6"/>
      <c r="M9335" s="6"/>
      <c r="N9335" s="6"/>
      <c r="O9335" s="6"/>
      <c r="P9335" s="6"/>
      <c r="Q9335" s="6"/>
      <c r="R9335" s="6"/>
      <c r="S9335" s="6"/>
      <c r="T9335" s="6"/>
      <c r="U9335" s="6"/>
      <c r="V9335" s="6"/>
      <c r="W9335" s="6"/>
    </row>
    <row r="9336" spans="1:23" ht="15.75" thickBot="1" x14ac:dyDescent="0.3">
      <c r="A9336" s="65"/>
      <c r="J9336" s="6">
        <v>26</v>
      </c>
      <c r="K9336" s="6"/>
      <c r="L9336" s="6"/>
      <c r="M9336" s="6"/>
      <c r="N9336" s="6"/>
      <c r="O9336" s="6"/>
      <c r="P9336" s="6"/>
      <c r="Q9336" s="6"/>
      <c r="R9336" s="6"/>
      <c r="S9336" s="6"/>
      <c r="T9336" s="6"/>
      <c r="U9336" s="6"/>
      <c r="V9336" s="6"/>
      <c r="W9336" s="6"/>
    </row>
    <row r="9337" spans="1:23" ht="15.75" thickBot="1" x14ac:dyDescent="0.3">
      <c r="A9337" s="88" t="s">
        <v>626</v>
      </c>
      <c r="B9337" s="89">
        <v>0.05</v>
      </c>
      <c r="J9337" s="6">
        <v>27</v>
      </c>
      <c r="K9337" s="6"/>
      <c r="L9337" s="6"/>
      <c r="M9337" s="6"/>
      <c r="N9337" s="6"/>
      <c r="O9337" s="6"/>
      <c r="P9337" s="6"/>
      <c r="Q9337" s="6"/>
      <c r="R9337" s="6"/>
      <c r="S9337" s="6"/>
      <c r="T9337" s="6"/>
      <c r="U9337" s="6"/>
      <c r="V9337" s="6"/>
      <c r="W9337" s="6"/>
    </row>
    <row r="9338" spans="1:23" ht="39" thickBot="1" x14ac:dyDescent="0.3">
      <c r="A9338" s="110" t="s">
        <v>627</v>
      </c>
      <c r="B9338" s="74">
        <v>18</v>
      </c>
      <c r="J9338" s="6">
        <v>28</v>
      </c>
      <c r="K9338" s="6"/>
      <c r="L9338" s="6"/>
      <c r="M9338" s="6"/>
      <c r="N9338" s="6"/>
      <c r="O9338" s="6"/>
      <c r="P9338" s="6"/>
      <c r="Q9338" s="6"/>
      <c r="R9338" s="6"/>
      <c r="S9338" s="6"/>
      <c r="T9338" s="6"/>
      <c r="U9338" s="6"/>
      <c r="V9338" s="6"/>
      <c r="W9338" s="6"/>
    </row>
    <row r="9339" spans="1:23" ht="39" thickBot="1" x14ac:dyDescent="0.3">
      <c r="A9339" s="110" t="s">
        <v>628</v>
      </c>
      <c r="B9339" s="74">
        <v>0.36060300000000001</v>
      </c>
      <c r="J9339" s="6">
        <v>29</v>
      </c>
      <c r="K9339" s="6"/>
      <c r="L9339" s="6"/>
      <c r="M9339" s="6"/>
      <c r="N9339" s="6"/>
      <c r="O9339" s="6"/>
      <c r="P9339" s="6"/>
      <c r="Q9339" s="6"/>
      <c r="R9339" s="6"/>
      <c r="S9339" s="6"/>
      <c r="T9339" s="6"/>
      <c r="U9339" s="6"/>
      <c r="V9339" s="6"/>
      <c r="W9339" s="6"/>
    </row>
    <row r="9340" spans="1:23" ht="64.5" thickBot="1" x14ac:dyDescent="0.3">
      <c r="A9340" s="110" t="s">
        <v>629</v>
      </c>
      <c r="B9340" s="74">
        <v>3.9969700000000001</v>
      </c>
      <c r="J9340" s="6">
        <v>30</v>
      </c>
      <c r="K9340" s="6"/>
      <c r="L9340" s="6"/>
      <c r="M9340" s="6"/>
      <c r="N9340" s="6"/>
      <c r="O9340" s="6"/>
      <c r="P9340" s="6"/>
      <c r="Q9340" s="6"/>
      <c r="R9340" s="6"/>
      <c r="S9340" s="6"/>
      <c r="T9340" s="6"/>
      <c r="U9340" s="6"/>
      <c r="V9340" s="6"/>
      <c r="W9340" s="6"/>
    </row>
    <row r="9341" spans="1:23" ht="38.25" x14ac:dyDescent="0.25">
      <c r="A9341" s="109" t="s">
        <v>630</v>
      </c>
      <c r="B9341" s="78">
        <v>0.84860000000000002</v>
      </c>
      <c r="J9341" s="6">
        <v>31</v>
      </c>
      <c r="K9341" s="6"/>
      <c r="L9341" s="6"/>
      <c r="M9341" s="6"/>
      <c r="N9341" s="6"/>
      <c r="O9341" s="6"/>
      <c r="P9341" s="6"/>
      <c r="Q9341" s="6"/>
      <c r="R9341" s="6"/>
      <c r="S9341" s="6"/>
      <c r="T9341" s="6"/>
      <c r="U9341" s="6"/>
      <c r="V9341" s="6"/>
      <c r="W9341" s="6"/>
    </row>
    <row r="9342" spans="1:23" ht="15.75" thickBot="1" x14ac:dyDescent="0.3">
      <c r="A9342" s="65"/>
      <c r="J9342" s="6">
        <v>32</v>
      </c>
      <c r="K9342" s="6"/>
      <c r="L9342" s="6"/>
      <c r="M9342" s="6"/>
      <c r="N9342" s="6"/>
      <c r="O9342" s="6"/>
      <c r="P9342" s="6"/>
      <c r="Q9342" s="6"/>
      <c r="R9342" s="6"/>
      <c r="S9342" s="6"/>
      <c r="T9342" s="6"/>
      <c r="U9342" s="6"/>
      <c r="V9342" s="6"/>
      <c r="W9342" s="6"/>
    </row>
    <row r="9343" spans="1:23" x14ac:dyDescent="0.25">
      <c r="A9343" s="254" t="s">
        <v>637</v>
      </c>
      <c r="B9343" s="255"/>
      <c r="C9343" s="255"/>
      <c r="D9343" s="255"/>
      <c r="E9343" s="255"/>
      <c r="J9343" s="6">
        <v>33</v>
      </c>
      <c r="K9343" s="6"/>
      <c r="L9343" s="6"/>
      <c r="M9343" s="6"/>
      <c r="N9343" s="6"/>
      <c r="O9343" s="6"/>
      <c r="P9343" s="6"/>
      <c r="Q9343" s="6"/>
      <c r="R9343" s="6"/>
      <c r="S9343" s="6"/>
      <c r="T9343" s="6"/>
      <c r="U9343" s="6"/>
      <c r="V9343" s="6"/>
      <c r="W9343" s="6"/>
    </row>
    <row r="9344" spans="1:23" ht="15.75" thickBot="1" x14ac:dyDescent="0.3">
      <c r="A9344" s="256" t="s">
        <v>638</v>
      </c>
      <c r="B9344" s="257"/>
      <c r="C9344" s="257"/>
      <c r="D9344" s="257"/>
      <c r="E9344" s="257"/>
      <c r="J9344" s="6">
        <v>34</v>
      </c>
      <c r="K9344" s="6"/>
      <c r="L9344" s="6"/>
      <c r="M9344" s="6"/>
      <c r="N9344" s="6"/>
      <c r="O9344" s="6"/>
      <c r="P9344" s="6"/>
      <c r="Q9344" s="6"/>
      <c r="R9344" s="6"/>
      <c r="S9344" s="6"/>
      <c r="T9344" s="6"/>
      <c r="U9344" s="6"/>
      <c r="V9344" s="6"/>
      <c r="W9344" s="6"/>
    </row>
    <row r="9345" spans="1:23" ht="16.5" thickBot="1" x14ac:dyDescent="0.3">
      <c r="A9345" s="260" t="s">
        <v>634</v>
      </c>
      <c r="B9345" s="261"/>
      <c r="C9345" s="83" t="s">
        <v>635</v>
      </c>
      <c r="D9345" s="83" t="s">
        <v>566</v>
      </c>
      <c r="E9345" s="85" t="s">
        <v>593</v>
      </c>
      <c r="J9345" s="6"/>
      <c r="K9345" s="121" t="s">
        <v>1123</v>
      </c>
      <c r="L9345" s="121" t="s">
        <v>1124</v>
      </c>
      <c r="M9345" s="121" t="str">
        <f>A9332</f>
        <v>Prueba del rango estudentizado de Tukey (HSD) para PFSCM5</v>
      </c>
      <c r="N9345" s="136"/>
      <c r="O9345" s="1"/>
      <c r="S9345" s="122" t="str">
        <f>K9345</f>
        <v>Factor</v>
      </c>
      <c r="T9345" s="122" t="str">
        <f>L9345</f>
        <v>Nivel</v>
      </c>
      <c r="U9345" s="114"/>
      <c r="V9345" s="123" t="str">
        <f>M9345</f>
        <v>Prueba del rango estudentizado de Tukey (HSD) para PFSCM5</v>
      </c>
      <c r="W9345" s="6"/>
    </row>
    <row r="9346" spans="1:23" ht="16.5" thickBot="1" x14ac:dyDescent="0.3">
      <c r="A9346" s="99"/>
      <c r="B9346" s="67" t="s">
        <v>592</v>
      </c>
      <c r="C9346" s="68">
        <v>1.6563000000000001</v>
      </c>
      <c r="D9346" s="68">
        <v>8</v>
      </c>
      <c r="E9346" s="86" t="s">
        <v>8</v>
      </c>
      <c r="J9346" s="6"/>
      <c r="K9346" s="223" t="s">
        <v>1128</v>
      </c>
      <c r="L9346" s="124" t="str">
        <f>E9346</f>
        <v>Toro</v>
      </c>
      <c r="M9346" s="125">
        <f>C9346</f>
        <v>1.6563000000000001</v>
      </c>
      <c r="N9346" s="125">
        <f>A9346</f>
        <v>0</v>
      </c>
      <c r="O9346" s="125" t="str">
        <f>B9346</f>
        <v>A</v>
      </c>
      <c r="S9346" s="225" t="str">
        <f>K9346</f>
        <v>Genotipo (B)</v>
      </c>
      <c r="T9346" s="133" t="str">
        <f>L9346</f>
        <v>Toro</v>
      </c>
      <c r="U9346" s="134">
        <f t="shared" ref="U9346:U9349" si="421">M9346</f>
        <v>1.6563000000000001</v>
      </c>
      <c r="V9346" s="133">
        <f t="shared" ref="V9346:V9349" si="422">N9346</f>
        <v>0</v>
      </c>
      <c r="W9346" s="133" t="str">
        <f t="shared" ref="W9346:W9349" si="423">O9346</f>
        <v>A</v>
      </c>
    </row>
    <row r="9347" spans="1:23" ht="16.5" thickBot="1" x14ac:dyDescent="0.3">
      <c r="A9347" s="99"/>
      <c r="B9347" s="67" t="s">
        <v>592</v>
      </c>
      <c r="C9347" s="68"/>
      <c r="D9347" s="68"/>
      <c r="E9347" s="86"/>
      <c r="J9347" s="6"/>
      <c r="K9347" s="224"/>
      <c r="L9347" s="124" t="str">
        <f>E9348</f>
        <v>Palomo</v>
      </c>
      <c r="M9347" s="125">
        <f>C9348</f>
        <v>1.4662999999999999</v>
      </c>
      <c r="N9347" s="125">
        <f>A9348</f>
        <v>0</v>
      </c>
      <c r="O9347" s="125" t="str">
        <f>B9348</f>
        <v>A</v>
      </c>
      <c r="S9347" s="226"/>
      <c r="T9347" s="133" t="str">
        <f t="shared" ref="T9347:T9349" si="424">L9347</f>
        <v>Palomo</v>
      </c>
      <c r="U9347" s="134">
        <f t="shared" si="421"/>
        <v>1.4662999999999999</v>
      </c>
      <c r="V9347" s="133">
        <f t="shared" si="422"/>
        <v>0</v>
      </c>
      <c r="W9347" s="133" t="str">
        <f t="shared" si="423"/>
        <v>A</v>
      </c>
    </row>
    <row r="9348" spans="1:23" ht="16.5" thickBot="1" x14ac:dyDescent="0.3">
      <c r="A9348" s="99"/>
      <c r="B9348" s="67" t="s">
        <v>592</v>
      </c>
      <c r="C9348" s="68">
        <v>1.4662999999999999</v>
      </c>
      <c r="D9348" s="68">
        <v>8</v>
      </c>
      <c r="E9348" s="86" t="s">
        <v>7</v>
      </c>
      <c r="J9348" s="6"/>
      <c r="K9348" s="224"/>
      <c r="L9348" s="4" t="str">
        <f>E9350</f>
        <v>Pony</v>
      </c>
      <c r="M9348" s="4">
        <f>C9350</f>
        <v>0.95499999999999996</v>
      </c>
      <c r="N9348" s="4" t="str">
        <f>A9350</f>
        <v>B</v>
      </c>
      <c r="O9348" s="4" t="str">
        <f>B9350</f>
        <v>A</v>
      </c>
      <c r="P9348" s="6"/>
      <c r="Q9348" s="6"/>
      <c r="R9348" s="6"/>
      <c r="S9348" s="226"/>
      <c r="T9348" s="133" t="str">
        <f t="shared" si="424"/>
        <v>Pony</v>
      </c>
      <c r="U9348" s="134">
        <f t="shared" si="421"/>
        <v>0.95499999999999996</v>
      </c>
      <c r="V9348" s="133" t="str">
        <f t="shared" si="422"/>
        <v>B</v>
      </c>
      <c r="W9348" s="133" t="str">
        <f t="shared" si="423"/>
        <v>A</v>
      </c>
    </row>
    <row r="9349" spans="1:23" ht="16.5" thickBot="1" x14ac:dyDescent="0.3">
      <c r="A9349" s="99"/>
      <c r="B9349" s="67" t="s">
        <v>592</v>
      </c>
      <c r="C9349" s="68"/>
      <c r="D9349" s="68"/>
      <c r="E9349" s="86"/>
      <c r="J9349" s="6"/>
      <c r="K9349" s="224"/>
      <c r="L9349" s="4" t="str">
        <f>E9352</f>
        <v>Perseo</v>
      </c>
      <c r="M9349" s="4">
        <f>C9352</f>
        <v>0.33750000000000002</v>
      </c>
      <c r="N9349" s="4" t="str">
        <f>A9352</f>
        <v>B</v>
      </c>
      <c r="O9349" s="4">
        <f>B9352</f>
        <v>0</v>
      </c>
      <c r="P9349" s="6"/>
      <c r="Q9349" s="6"/>
      <c r="R9349" s="6"/>
      <c r="S9349" s="227"/>
      <c r="T9349" s="129" t="str">
        <f t="shared" si="424"/>
        <v>Perseo</v>
      </c>
      <c r="U9349" s="135">
        <f t="shared" si="421"/>
        <v>0.33750000000000002</v>
      </c>
      <c r="V9349" s="129" t="str">
        <f t="shared" si="422"/>
        <v>B</v>
      </c>
      <c r="W9349" s="129">
        <f t="shared" si="423"/>
        <v>0</v>
      </c>
    </row>
    <row r="9350" spans="1:23" ht="15.75" thickBot="1" x14ac:dyDescent="0.3">
      <c r="A9350" s="99" t="s">
        <v>593</v>
      </c>
      <c r="B9350" s="67" t="s">
        <v>592</v>
      </c>
      <c r="C9350" s="68">
        <v>0.95499999999999996</v>
      </c>
      <c r="D9350" s="68">
        <v>8</v>
      </c>
      <c r="E9350" s="86" t="s">
        <v>11</v>
      </c>
      <c r="J9350" s="6">
        <v>1</v>
      </c>
      <c r="K9350" s="6"/>
      <c r="L9350" s="6"/>
      <c r="M9350" s="6"/>
      <c r="N9350" s="6"/>
      <c r="O9350" s="6"/>
      <c r="P9350" s="6"/>
      <c r="Q9350" s="6"/>
      <c r="R9350" s="6"/>
      <c r="S9350" s="6"/>
      <c r="T9350" s="6"/>
      <c r="U9350" s="6"/>
      <c r="V9350" s="6"/>
      <c r="W9350" s="6"/>
    </row>
    <row r="9351" spans="1:23" ht="15.75" thickBot="1" x14ac:dyDescent="0.3">
      <c r="A9351" s="99" t="s">
        <v>593</v>
      </c>
      <c r="B9351" s="67"/>
      <c r="C9351" s="68"/>
      <c r="D9351" s="68"/>
      <c r="E9351" s="86"/>
      <c r="J9351" s="6">
        <v>2</v>
      </c>
      <c r="K9351" s="6"/>
      <c r="L9351" s="6"/>
      <c r="M9351" s="6"/>
      <c r="N9351" s="6"/>
      <c r="O9351" s="6"/>
      <c r="P9351" s="6"/>
      <c r="Q9351" s="6"/>
      <c r="R9351" s="6"/>
      <c r="S9351" s="6"/>
      <c r="T9351" s="6"/>
      <c r="U9351" s="6"/>
      <c r="V9351" s="6"/>
      <c r="W9351" s="6"/>
    </row>
    <row r="9352" spans="1:23" x14ac:dyDescent="0.25">
      <c r="A9352" s="100" t="s">
        <v>593</v>
      </c>
      <c r="B9352" s="76"/>
      <c r="C9352" s="77">
        <v>0.33750000000000002</v>
      </c>
      <c r="D9352" s="77">
        <v>8</v>
      </c>
      <c r="E9352" s="87" t="s">
        <v>46</v>
      </c>
      <c r="J9352" s="6">
        <v>3</v>
      </c>
      <c r="K9352" s="6"/>
      <c r="L9352" s="6"/>
      <c r="M9352" s="6"/>
      <c r="N9352" s="6"/>
      <c r="O9352" s="6"/>
      <c r="P9352" s="6"/>
      <c r="Q9352" s="6"/>
      <c r="R9352" s="6"/>
      <c r="S9352" s="6"/>
      <c r="T9352" s="6"/>
      <c r="U9352" s="6"/>
      <c r="V9352" s="6"/>
      <c r="W9352" s="6"/>
    </row>
    <row r="9353" spans="1:23" x14ac:dyDescent="0.25">
      <c r="A9353" s="79"/>
      <c r="J9353" s="6">
        <v>4</v>
      </c>
      <c r="K9353" s="6"/>
      <c r="L9353" s="6"/>
      <c r="M9353" s="6"/>
      <c r="N9353" s="6"/>
      <c r="O9353" s="6"/>
      <c r="P9353" s="6"/>
      <c r="Q9353" s="6"/>
      <c r="R9353" s="6"/>
      <c r="S9353" s="6"/>
      <c r="T9353" s="6"/>
      <c r="U9353" s="6"/>
      <c r="V9353" s="6"/>
      <c r="W9353" s="6"/>
    </row>
    <row r="9354" spans="1:23" x14ac:dyDescent="0.25">
      <c r="A9354" s="79"/>
      <c r="J9354" s="6">
        <v>5</v>
      </c>
      <c r="K9354" s="6"/>
      <c r="L9354" s="6"/>
      <c r="M9354" s="6"/>
      <c r="N9354" s="6"/>
      <c r="O9354" s="6"/>
      <c r="P9354" s="6"/>
      <c r="Q9354" s="6"/>
      <c r="R9354" s="6"/>
      <c r="S9354" s="6"/>
      <c r="T9354" s="6"/>
      <c r="U9354" s="6"/>
      <c r="V9354" s="6"/>
      <c r="W9354" s="6"/>
    </row>
    <row r="9355" spans="1:23" x14ac:dyDescent="0.25">
      <c r="J9355" s="6">
        <v>6</v>
      </c>
      <c r="K9355" s="6"/>
      <c r="L9355" s="6"/>
      <c r="M9355" s="6"/>
      <c r="N9355" s="6"/>
      <c r="O9355" s="6"/>
      <c r="P9355" s="6"/>
      <c r="Q9355" s="6"/>
      <c r="R9355" s="6"/>
      <c r="S9355" s="6"/>
      <c r="T9355" s="6"/>
      <c r="U9355" s="6"/>
      <c r="V9355" s="6"/>
      <c r="W9355" s="6"/>
    </row>
    <row r="9356" spans="1:23" x14ac:dyDescent="0.25">
      <c r="A9356" s="80"/>
      <c r="J9356" s="6">
        <v>7</v>
      </c>
      <c r="K9356" s="6"/>
      <c r="L9356" s="6"/>
      <c r="M9356" s="6"/>
      <c r="N9356" s="6"/>
      <c r="O9356" s="6"/>
      <c r="P9356" s="6"/>
      <c r="Q9356" s="6"/>
      <c r="R9356" s="6"/>
      <c r="S9356" s="6"/>
      <c r="T9356" s="6"/>
      <c r="U9356" s="6"/>
      <c r="V9356" s="6"/>
      <c r="W9356" s="6"/>
    </row>
    <row r="9357" spans="1:23" ht="31.5" x14ac:dyDescent="0.25">
      <c r="A9357" s="64" t="s">
        <v>590</v>
      </c>
      <c r="J9357" s="6">
        <v>8</v>
      </c>
      <c r="K9357" s="6"/>
      <c r="L9357" s="6"/>
      <c r="M9357" s="6"/>
      <c r="N9357" s="6"/>
      <c r="O9357" s="6"/>
      <c r="P9357" s="6"/>
      <c r="Q9357" s="6"/>
      <c r="R9357" s="6"/>
      <c r="S9357" s="6"/>
      <c r="T9357" s="6"/>
      <c r="U9357" s="6"/>
      <c r="V9357" s="6"/>
      <c r="W9357" s="6"/>
    </row>
    <row r="9358" spans="1:23" x14ac:dyDescent="0.25">
      <c r="A9358" s="79"/>
      <c r="J9358" s="6">
        <v>9</v>
      </c>
      <c r="K9358" s="6"/>
      <c r="L9358" s="6"/>
      <c r="M9358" s="6"/>
      <c r="N9358" s="6"/>
      <c r="O9358" s="6"/>
      <c r="P9358" s="6"/>
      <c r="Q9358" s="6"/>
      <c r="R9358" s="6"/>
      <c r="S9358" s="6"/>
      <c r="T9358" s="6"/>
      <c r="U9358" s="6"/>
      <c r="V9358" s="6"/>
      <c r="W9358" s="6"/>
    </row>
    <row r="9359" spans="1:23" ht="25.5" x14ac:dyDescent="0.25">
      <c r="A9359" s="81" t="s">
        <v>595</v>
      </c>
      <c r="J9359" s="6">
        <v>10</v>
      </c>
      <c r="K9359" s="6"/>
      <c r="L9359" s="6"/>
      <c r="M9359" s="6"/>
      <c r="N9359" s="6"/>
      <c r="O9359" s="6"/>
      <c r="P9359" s="6"/>
      <c r="Q9359" s="6"/>
      <c r="R9359" s="6"/>
      <c r="S9359" s="6"/>
      <c r="T9359" s="6"/>
      <c r="U9359" s="6"/>
      <c r="V9359" s="6"/>
      <c r="W9359" s="6"/>
    </row>
    <row r="9360" spans="1:23" x14ac:dyDescent="0.25">
      <c r="A9360" s="81"/>
      <c r="J9360" s="6">
        <v>11</v>
      </c>
      <c r="K9360" s="6"/>
      <c r="L9360" s="6"/>
      <c r="M9360" s="6"/>
      <c r="N9360" s="6"/>
      <c r="O9360" s="6"/>
      <c r="P9360" s="6"/>
      <c r="Q9360" s="6"/>
      <c r="R9360" s="6"/>
      <c r="S9360" s="6"/>
      <c r="T9360" s="6"/>
      <c r="U9360" s="6"/>
      <c r="V9360" s="6"/>
      <c r="W9360" s="6"/>
    </row>
    <row r="9361" spans="1:23" x14ac:dyDescent="0.25">
      <c r="A9361" s="65"/>
      <c r="J9361" s="6">
        <v>12</v>
      </c>
      <c r="K9361" s="6"/>
      <c r="L9361" s="6"/>
      <c r="M9361" s="6"/>
      <c r="N9361" s="6"/>
      <c r="O9361" s="6"/>
      <c r="P9361" s="6"/>
      <c r="Q9361" s="6"/>
      <c r="R9361" s="6"/>
      <c r="S9361" s="6"/>
      <c r="T9361" s="6"/>
      <c r="U9361" s="6"/>
      <c r="V9361" s="6"/>
      <c r="W9361" s="6"/>
    </row>
    <row r="9362" spans="1:23" x14ac:dyDescent="0.25">
      <c r="A9362" s="65"/>
      <c r="J9362" s="6">
        <v>13</v>
      </c>
      <c r="K9362" s="6"/>
      <c r="L9362" s="6"/>
      <c r="M9362" s="6"/>
      <c r="N9362" s="6"/>
      <c r="O9362" s="6"/>
      <c r="P9362" s="6"/>
      <c r="Q9362" s="6"/>
      <c r="R9362" s="6"/>
      <c r="S9362" s="6"/>
      <c r="T9362" s="6"/>
      <c r="U9362" s="6"/>
      <c r="V9362" s="6"/>
      <c r="W9362" s="6"/>
    </row>
    <row r="9363" spans="1:23" x14ac:dyDescent="0.25">
      <c r="A9363" s="79"/>
      <c r="J9363" s="6">
        <v>14</v>
      </c>
      <c r="K9363" s="6"/>
      <c r="L9363" s="6"/>
      <c r="M9363" s="6"/>
      <c r="N9363" s="6"/>
      <c r="O9363" s="6"/>
      <c r="P9363" s="6"/>
      <c r="Q9363" s="6"/>
      <c r="R9363" s="6"/>
      <c r="S9363" s="6"/>
      <c r="T9363" s="6"/>
      <c r="U9363" s="6"/>
      <c r="V9363" s="6"/>
      <c r="W9363" s="6"/>
    </row>
    <row r="9364" spans="1:23" x14ac:dyDescent="0.25">
      <c r="A9364" s="79"/>
      <c r="J9364" s="6">
        <v>15</v>
      </c>
      <c r="K9364" s="6"/>
      <c r="L9364" s="6"/>
      <c r="M9364" s="6"/>
      <c r="N9364" s="6"/>
      <c r="O9364" s="6"/>
      <c r="P9364" s="6"/>
      <c r="Q9364" s="6"/>
      <c r="R9364" s="6"/>
      <c r="S9364" s="6"/>
      <c r="T9364" s="6"/>
      <c r="U9364" s="6"/>
      <c r="V9364" s="6"/>
      <c r="W9364" s="6"/>
    </row>
    <row r="9365" spans="1:23" x14ac:dyDescent="0.25">
      <c r="J9365" s="6">
        <v>16</v>
      </c>
      <c r="K9365" s="6"/>
      <c r="L9365" s="6"/>
      <c r="M9365" s="6"/>
      <c r="N9365" s="6"/>
      <c r="O9365" s="6"/>
      <c r="P9365" s="6"/>
      <c r="Q9365" s="6"/>
      <c r="R9365" s="6"/>
      <c r="S9365" s="6"/>
      <c r="T9365" s="6"/>
      <c r="U9365" s="6"/>
      <c r="V9365" s="6"/>
      <c r="W9365" s="6"/>
    </row>
    <row r="9366" spans="1:23" x14ac:dyDescent="0.25">
      <c r="A9366" s="80"/>
      <c r="J9366" s="6">
        <v>17</v>
      </c>
      <c r="K9366" s="6"/>
      <c r="L9366" s="6"/>
      <c r="M9366" s="6"/>
      <c r="N9366" s="6"/>
      <c r="O9366" s="6"/>
      <c r="P9366" s="6"/>
      <c r="Q9366" s="6"/>
      <c r="R9366" s="6"/>
      <c r="S9366" s="6"/>
      <c r="T9366" s="6"/>
      <c r="U9366" s="6"/>
      <c r="V9366" s="6"/>
      <c r="W9366" s="6"/>
    </row>
    <row r="9367" spans="1:23" ht="31.5" x14ac:dyDescent="0.25">
      <c r="A9367" s="64" t="s">
        <v>590</v>
      </c>
      <c r="J9367" s="6">
        <v>18</v>
      </c>
      <c r="K9367" s="6"/>
      <c r="L9367" s="6"/>
      <c r="M9367" s="6"/>
      <c r="N9367" s="6"/>
      <c r="O9367" s="6"/>
      <c r="P9367" s="6"/>
      <c r="Q9367" s="6"/>
      <c r="R9367" s="6"/>
      <c r="S9367" s="6"/>
      <c r="T9367" s="6"/>
      <c r="U9367" s="6"/>
      <c r="V9367" s="6"/>
      <c r="W9367" s="6"/>
    </row>
    <row r="9368" spans="1:23" x14ac:dyDescent="0.25">
      <c r="A9368" s="79"/>
      <c r="J9368" s="6">
        <v>19</v>
      </c>
      <c r="K9368" s="6"/>
      <c r="L9368" s="6"/>
      <c r="M9368" s="6"/>
      <c r="N9368" s="6"/>
      <c r="O9368" s="6"/>
      <c r="P9368" s="6"/>
      <c r="Q9368" s="6"/>
      <c r="R9368" s="6"/>
      <c r="S9368" s="6"/>
      <c r="T9368" s="6"/>
      <c r="U9368" s="6"/>
      <c r="V9368" s="6"/>
      <c r="W9368" s="6"/>
    </row>
    <row r="9369" spans="1:23" ht="25.5" x14ac:dyDescent="0.25">
      <c r="A9369" s="81" t="s">
        <v>595</v>
      </c>
      <c r="J9369" s="6">
        <v>20</v>
      </c>
      <c r="K9369" s="6"/>
      <c r="L9369" s="6"/>
      <c r="M9369" s="6"/>
      <c r="N9369" s="6"/>
      <c r="O9369" s="6"/>
      <c r="P9369" s="6"/>
      <c r="Q9369" s="6"/>
      <c r="R9369" s="6"/>
      <c r="S9369" s="6"/>
      <c r="T9369" s="6"/>
      <c r="U9369" s="6"/>
      <c r="V9369" s="6"/>
      <c r="W9369" s="6"/>
    </row>
    <row r="9370" spans="1:23" x14ac:dyDescent="0.25">
      <c r="A9370" s="81"/>
      <c r="J9370" s="6">
        <v>21</v>
      </c>
      <c r="K9370" s="6"/>
      <c r="L9370" s="6"/>
      <c r="M9370" s="6"/>
      <c r="N9370" s="6"/>
      <c r="O9370" s="6"/>
      <c r="P9370" s="6"/>
      <c r="Q9370" s="6"/>
      <c r="R9370" s="6"/>
      <c r="S9370" s="6"/>
      <c r="T9370" s="6"/>
      <c r="U9370" s="6"/>
      <c r="V9370" s="6"/>
      <c r="W9370" s="6"/>
    </row>
    <row r="9371" spans="1:23" ht="89.25" x14ac:dyDescent="0.25">
      <c r="A9371" s="81" t="s">
        <v>934</v>
      </c>
      <c r="J9371" s="6">
        <v>22</v>
      </c>
      <c r="K9371" s="6"/>
      <c r="L9371" s="6"/>
      <c r="M9371" s="6"/>
      <c r="N9371" s="6"/>
      <c r="O9371" s="6"/>
      <c r="P9371" s="6"/>
      <c r="Q9371" s="6"/>
      <c r="R9371" s="6"/>
      <c r="S9371" s="6"/>
      <c r="T9371" s="6"/>
      <c r="U9371" s="6"/>
      <c r="V9371" s="6"/>
      <c r="W9371" s="6"/>
    </row>
    <row r="9372" spans="1:23" x14ac:dyDescent="0.25">
      <c r="A9372" s="65"/>
      <c r="J9372" s="6">
        <v>23</v>
      </c>
      <c r="K9372" s="6"/>
      <c r="L9372" s="6"/>
      <c r="M9372" s="6"/>
      <c r="N9372" s="6"/>
      <c r="O9372" s="6"/>
      <c r="P9372" s="6"/>
      <c r="Q9372" s="6"/>
      <c r="R9372" s="6"/>
      <c r="S9372" s="6"/>
      <c r="T9372" s="6"/>
      <c r="U9372" s="6"/>
      <c r="V9372" s="6"/>
      <c r="W9372" s="6"/>
    </row>
    <row r="9373" spans="1:23" x14ac:dyDescent="0.25">
      <c r="A9373" s="65"/>
      <c r="J9373" s="6">
        <v>24</v>
      </c>
      <c r="K9373" s="6"/>
      <c r="L9373" s="6"/>
      <c r="M9373" s="6"/>
      <c r="N9373" s="6"/>
      <c r="O9373" s="6"/>
      <c r="P9373" s="6"/>
      <c r="Q9373" s="6"/>
      <c r="R9373" s="6"/>
      <c r="S9373" s="6"/>
      <c r="T9373" s="6"/>
      <c r="U9373" s="6"/>
      <c r="V9373" s="6"/>
      <c r="W9373" s="6"/>
    </row>
    <row r="9374" spans="1:23" ht="140.25" x14ac:dyDescent="0.25">
      <c r="A9374" s="96" t="s">
        <v>624</v>
      </c>
      <c r="B9374" s="97" t="s">
        <v>625</v>
      </c>
      <c r="J9374" s="6">
        <v>25</v>
      </c>
      <c r="K9374" s="6"/>
      <c r="L9374" s="6"/>
      <c r="M9374" s="6"/>
      <c r="N9374" s="6"/>
      <c r="O9374" s="6"/>
      <c r="P9374" s="6"/>
      <c r="Q9374" s="6"/>
      <c r="R9374" s="6"/>
      <c r="S9374" s="6"/>
      <c r="T9374" s="6"/>
      <c r="U9374" s="6"/>
      <c r="V9374" s="6"/>
      <c r="W9374" s="6"/>
    </row>
    <row r="9375" spans="1:23" ht="15.75" thickBot="1" x14ac:dyDescent="0.3">
      <c r="A9375" s="65"/>
      <c r="J9375" s="6">
        <v>26</v>
      </c>
      <c r="K9375" s="6"/>
      <c r="L9375" s="6"/>
      <c r="M9375" s="6"/>
      <c r="N9375" s="6"/>
      <c r="O9375" s="6"/>
      <c r="P9375" s="6"/>
      <c r="Q9375" s="6"/>
      <c r="R9375" s="6"/>
      <c r="S9375" s="6"/>
      <c r="T9375" s="6"/>
      <c r="U9375" s="6"/>
      <c r="V9375" s="6"/>
      <c r="W9375" s="6"/>
    </row>
    <row r="9376" spans="1:23" ht="15.75" thickBot="1" x14ac:dyDescent="0.3">
      <c r="A9376" s="88" t="s">
        <v>626</v>
      </c>
      <c r="B9376" s="89">
        <v>0.05</v>
      </c>
      <c r="J9376" s="6">
        <v>27</v>
      </c>
      <c r="K9376" s="6"/>
      <c r="L9376" s="6"/>
      <c r="M9376" s="6"/>
      <c r="N9376" s="6"/>
      <c r="O9376" s="6"/>
      <c r="P9376" s="6"/>
      <c r="Q9376" s="6"/>
      <c r="R9376" s="6"/>
      <c r="S9376" s="6"/>
      <c r="T9376" s="6"/>
      <c r="U9376" s="6"/>
      <c r="V9376" s="6"/>
      <c r="W9376" s="6"/>
    </row>
    <row r="9377" spans="1:23" ht="39" thickBot="1" x14ac:dyDescent="0.3">
      <c r="A9377" s="110" t="s">
        <v>627</v>
      </c>
      <c r="B9377" s="74">
        <v>18</v>
      </c>
      <c r="J9377" s="6">
        <v>28</v>
      </c>
      <c r="K9377" s="6"/>
      <c r="L9377" s="6"/>
      <c r="M9377" s="6"/>
      <c r="N9377" s="6"/>
      <c r="O9377" s="6"/>
      <c r="P9377" s="6"/>
      <c r="Q9377" s="6"/>
      <c r="R9377" s="6"/>
      <c r="S9377" s="6"/>
      <c r="T9377" s="6"/>
      <c r="U9377" s="6"/>
      <c r="V9377" s="6"/>
      <c r="W9377" s="6"/>
    </row>
    <row r="9378" spans="1:23" ht="39" thickBot="1" x14ac:dyDescent="0.3">
      <c r="A9378" s="110" t="s">
        <v>628</v>
      </c>
      <c r="B9378" s="74">
        <v>0.32480599999999998</v>
      </c>
      <c r="J9378" s="6">
        <v>29</v>
      </c>
      <c r="K9378" s="6"/>
      <c r="L9378" s="6"/>
      <c r="M9378" s="6"/>
      <c r="N9378" s="6"/>
      <c r="O9378" s="6"/>
      <c r="P9378" s="6"/>
      <c r="Q9378" s="6"/>
      <c r="R9378" s="6"/>
      <c r="S9378" s="6"/>
      <c r="T9378" s="6"/>
      <c r="U9378" s="6"/>
      <c r="V9378" s="6"/>
      <c r="W9378" s="6"/>
    </row>
    <row r="9379" spans="1:23" ht="64.5" thickBot="1" x14ac:dyDescent="0.3">
      <c r="A9379" s="110" t="s">
        <v>629</v>
      </c>
      <c r="B9379" s="74">
        <v>3.9969700000000001</v>
      </c>
      <c r="J9379" s="6">
        <v>30</v>
      </c>
      <c r="K9379" s="6"/>
      <c r="L9379" s="6"/>
      <c r="M9379" s="6"/>
      <c r="N9379" s="6"/>
      <c r="O9379" s="6"/>
      <c r="P9379" s="6"/>
      <c r="Q9379" s="6"/>
      <c r="R9379" s="6"/>
      <c r="S9379" s="6"/>
      <c r="T9379" s="6"/>
      <c r="U9379" s="6"/>
      <c r="V9379" s="6"/>
      <c r="W9379" s="6"/>
    </row>
    <row r="9380" spans="1:23" ht="38.25" x14ac:dyDescent="0.25">
      <c r="A9380" s="109" t="s">
        <v>630</v>
      </c>
      <c r="B9380" s="78">
        <v>0.8054</v>
      </c>
      <c r="J9380" s="6">
        <v>31</v>
      </c>
      <c r="K9380" s="6"/>
      <c r="L9380" s="6"/>
      <c r="M9380" s="6"/>
      <c r="N9380" s="6"/>
      <c r="O9380" s="6"/>
      <c r="P9380" s="6"/>
      <c r="Q9380" s="6"/>
      <c r="R9380" s="6"/>
      <c r="S9380" s="6"/>
      <c r="T9380" s="6"/>
      <c r="U9380" s="6"/>
      <c r="V9380" s="6"/>
      <c r="W9380" s="6"/>
    </row>
    <row r="9381" spans="1:23" ht="15.75" thickBot="1" x14ac:dyDescent="0.3">
      <c r="A9381" s="65"/>
      <c r="J9381" s="6">
        <v>32</v>
      </c>
      <c r="K9381" s="6"/>
      <c r="L9381" s="6"/>
      <c r="M9381" s="6"/>
      <c r="N9381" s="6"/>
      <c r="O9381" s="6"/>
      <c r="P9381" s="6"/>
      <c r="Q9381" s="6"/>
      <c r="R9381" s="6"/>
      <c r="S9381" s="6"/>
      <c r="T9381" s="6"/>
      <c r="U9381" s="6"/>
      <c r="V9381" s="6"/>
      <c r="W9381" s="6"/>
    </row>
    <row r="9382" spans="1:23" x14ac:dyDescent="0.25">
      <c r="A9382" s="254" t="s">
        <v>637</v>
      </c>
      <c r="B9382" s="255"/>
      <c r="C9382" s="255"/>
      <c r="D9382" s="255"/>
      <c r="E9382" s="255"/>
      <c r="J9382" s="6">
        <v>33</v>
      </c>
      <c r="K9382" s="6"/>
      <c r="L9382" s="6"/>
      <c r="M9382" s="6"/>
      <c r="N9382" s="6"/>
      <c r="O9382" s="6"/>
      <c r="P9382" s="6"/>
      <c r="Q9382" s="6"/>
      <c r="R9382" s="6"/>
      <c r="S9382" s="6"/>
      <c r="T9382" s="6"/>
      <c r="U9382" s="6"/>
      <c r="V9382" s="6"/>
      <c r="W9382" s="6"/>
    </row>
    <row r="9383" spans="1:23" ht="15.75" thickBot="1" x14ac:dyDescent="0.3">
      <c r="A9383" s="256" t="s">
        <v>638</v>
      </c>
      <c r="B9383" s="257"/>
      <c r="C9383" s="257"/>
      <c r="D9383" s="257"/>
      <c r="E9383" s="257"/>
      <c r="J9383" s="6">
        <v>34</v>
      </c>
      <c r="K9383" s="6"/>
      <c r="L9383" s="6"/>
      <c r="M9383" s="6"/>
      <c r="N9383" s="6"/>
      <c r="O9383" s="6"/>
      <c r="P9383" s="6"/>
      <c r="Q9383" s="6"/>
      <c r="R9383" s="6"/>
      <c r="S9383" s="6"/>
      <c r="T9383" s="6"/>
      <c r="U9383" s="6"/>
      <c r="V9383" s="6"/>
      <c r="W9383" s="6"/>
    </row>
    <row r="9384" spans="1:23" ht="16.5" thickBot="1" x14ac:dyDescent="0.3">
      <c r="A9384" s="260" t="s">
        <v>634</v>
      </c>
      <c r="B9384" s="261"/>
      <c r="C9384" s="83" t="s">
        <v>635</v>
      </c>
      <c r="D9384" s="83" t="s">
        <v>566</v>
      </c>
      <c r="E9384" s="85" t="s">
        <v>593</v>
      </c>
      <c r="J9384" s="6"/>
      <c r="K9384" s="121" t="s">
        <v>1123</v>
      </c>
      <c r="L9384" s="121" t="s">
        <v>1124</v>
      </c>
      <c r="M9384" s="121" t="str">
        <f>A9371</f>
        <v>Prueba del rango estudentizado de Tukey (HSD) para PFSCM6</v>
      </c>
      <c r="N9384" s="136"/>
      <c r="O9384" s="1"/>
      <c r="S9384" s="122" t="str">
        <f>K9384</f>
        <v>Factor</v>
      </c>
      <c r="T9384" s="122" t="str">
        <f>L9384</f>
        <v>Nivel</v>
      </c>
      <c r="U9384" s="114"/>
      <c r="V9384" s="123" t="str">
        <f>M9384</f>
        <v>Prueba del rango estudentizado de Tukey (HSD) para PFSCM6</v>
      </c>
      <c r="W9384" s="6"/>
    </row>
    <row r="9385" spans="1:23" ht="16.5" thickBot="1" x14ac:dyDescent="0.3">
      <c r="A9385" s="99"/>
      <c r="B9385" s="67" t="s">
        <v>592</v>
      </c>
      <c r="C9385" s="68">
        <v>1.58</v>
      </c>
      <c r="D9385" s="68">
        <v>8</v>
      </c>
      <c r="E9385" s="86" t="s">
        <v>8</v>
      </c>
      <c r="J9385" s="6"/>
      <c r="K9385" s="223" t="s">
        <v>1128</v>
      </c>
      <c r="L9385" s="124" t="str">
        <f>E9385</f>
        <v>Toro</v>
      </c>
      <c r="M9385" s="125">
        <f>C9385</f>
        <v>1.58</v>
      </c>
      <c r="N9385" s="125">
        <f>A9385</f>
        <v>0</v>
      </c>
      <c r="O9385" s="125" t="str">
        <f>B9385</f>
        <v>A</v>
      </c>
      <c r="S9385" s="225" t="str">
        <f>K9385</f>
        <v>Genotipo (B)</v>
      </c>
      <c r="T9385" s="133" t="str">
        <f>L9385</f>
        <v>Toro</v>
      </c>
      <c r="U9385" s="134">
        <f t="shared" ref="U9385:U9388" si="425">M9385</f>
        <v>1.58</v>
      </c>
      <c r="V9385" s="133">
        <f t="shared" ref="V9385:V9388" si="426">N9385</f>
        <v>0</v>
      </c>
      <c r="W9385" s="133" t="str">
        <f t="shared" ref="W9385:W9388" si="427">O9385</f>
        <v>A</v>
      </c>
    </row>
    <row r="9386" spans="1:23" ht="16.5" thickBot="1" x14ac:dyDescent="0.3">
      <c r="A9386" s="99"/>
      <c r="B9386" s="67" t="s">
        <v>592</v>
      </c>
      <c r="C9386" s="68"/>
      <c r="D9386" s="68"/>
      <c r="E9386" s="86"/>
      <c r="J9386" s="6"/>
      <c r="K9386" s="224"/>
      <c r="L9386" s="124" t="str">
        <f>E9387</f>
        <v>Pony</v>
      </c>
      <c r="M9386" s="125">
        <f>C9387</f>
        <v>1.0013000000000001</v>
      </c>
      <c r="N9386" s="125" t="str">
        <f>A9387</f>
        <v>B</v>
      </c>
      <c r="O9386" s="125" t="str">
        <f>B9387</f>
        <v>A</v>
      </c>
      <c r="S9386" s="226"/>
      <c r="T9386" s="133" t="str">
        <f t="shared" ref="T9386:T9388" si="428">L9386</f>
        <v>Pony</v>
      </c>
      <c r="U9386" s="134">
        <f t="shared" si="425"/>
        <v>1.0013000000000001</v>
      </c>
      <c r="V9386" s="133" t="str">
        <f t="shared" si="426"/>
        <v>B</v>
      </c>
      <c r="W9386" s="133" t="str">
        <f t="shared" si="427"/>
        <v>A</v>
      </c>
    </row>
    <row r="9387" spans="1:23" ht="16.5" thickBot="1" x14ac:dyDescent="0.3">
      <c r="A9387" s="99" t="s">
        <v>593</v>
      </c>
      <c r="B9387" s="67" t="s">
        <v>592</v>
      </c>
      <c r="C9387" s="68">
        <v>1.0013000000000001</v>
      </c>
      <c r="D9387" s="68">
        <v>8</v>
      </c>
      <c r="E9387" s="86" t="s">
        <v>11</v>
      </c>
      <c r="J9387" s="6"/>
      <c r="K9387" s="224"/>
      <c r="L9387" s="4" t="str">
        <f>E9389</f>
        <v>Palomo</v>
      </c>
      <c r="M9387" s="4">
        <f>C9389</f>
        <v>0.67630000000000001</v>
      </c>
      <c r="N9387" s="4" t="str">
        <f>A9389</f>
        <v>B</v>
      </c>
      <c r="O9387" s="4">
        <f>B9389</f>
        <v>0</v>
      </c>
      <c r="P9387" s="6"/>
      <c r="Q9387" s="6"/>
      <c r="R9387" s="6"/>
      <c r="S9387" s="226"/>
      <c r="T9387" s="133" t="str">
        <f t="shared" si="428"/>
        <v>Palomo</v>
      </c>
      <c r="U9387" s="134">
        <f t="shared" si="425"/>
        <v>0.67630000000000001</v>
      </c>
      <c r="V9387" s="133" t="str">
        <f t="shared" si="426"/>
        <v>B</v>
      </c>
      <c r="W9387" s="133">
        <f t="shared" si="427"/>
        <v>0</v>
      </c>
    </row>
    <row r="9388" spans="1:23" ht="16.5" thickBot="1" x14ac:dyDescent="0.3">
      <c r="A9388" s="99" t="s">
        <v>593</v>
      </c>
      <c r="B9388" s="67"/>
      <c r="C9388" s="68"/>
      <c r="D9388" s="68"/>
      <c r="E9388" s="86"/>
      <c r="J9388" s="6"/>
      <c r="K9388" s="224"/>
      <c r="L9388" s="4" t="str">
        <f>E9391</f>
        <v>Perseo</v>
      </c>
      <c r="M9388" s="4">
        <f>C9391</f>
        <v>0.5988</v>
      </c>
      <c r="N9388" s="4" t="str">
        <f>A9391</f>
        <v>B</v>
      </c>
      <c r="O9388" s="4">
        <f>B9391</f>
        <v>0</v>
      </c>
      <c r="P9388" s="6"/>
      <c r="Q9388" s="6"/>
      <c r="R9388" s="6"/>
      <c r="S9388" s="227"/>
      <c r="T9388" s="129" t="str">
        <f t="shared" si="428"/>
        <v>Perseo</v>
      </c>
      <c r="U9388" s="135">
        <f t="shared" si="425"/>
        <v>0.5988</v>
      </c>
      <c r="V9388" s="129" t="str">
        <f t="shared" si="426"/>
        <v>B</v>
      </c>
      <c r="W9388" s="129">
        <f t="shared" si="427"/>
        <v>0</v>
      </c>
    </row>
    <row r="9389" spans="1:23" ht="15.75" thickBot="1" x14ac:dyDescent="0.3">
      <c r="A9389" s="99" t="s">
        <v>593</v>
      </c>
      <c r="B9389" s="67"/>
      <c r="C9389" s="68">
        <v>0.67630000000000001</v>
      </c>
      <c r="D9389" s="68">
        <v>8</v>
      </c>
      <c r="E9389" s="86" t="s">
        <v>7</v>
      </c>
      <c r="J9389" s="6">
        <v>1</v>
      </c>
      <c r="K9389" s="6"/>
      <c r="L9389" s="6"/>
      <c r="M9389" s="6"/>
      <c r="N9389" s="6"/>
      <c r="O9389" s="6"/>
      <c r="P9389" s="6"/>
      <c r="Q9389" s="6"/>
      <c r="R9389" s="6"/>
      <c r="S9389" s="6"/>
      <c r="T9389" s="6"/>
      <c r="U9389" s="6"/>
      <c r="V9389" s="6"/>
      <c r="W9389" s="6"/>
    </row>
    <row r="9390" spans="1:23" ht="15.75" thickBot="1" x14ac:dyDescent="0.3">
      <c r="A9390" s="99" t="s">
        <v>593</v>
      </c>
      <c r="B9390" s="67"/>
      <c r="C9390" s="68"/>
      <c r="D9390" s="68"/>
      <c r="E9390" s="86"/>
      <c r="J9390" s="6">
        <v>2</v>
      </c>
      <c r="K9390" s="6"/>
      <c r="L9390" s="6"/>
      <c r="M9390" s="6"/>
      <c r="N9390" s="6"/>
      <c r="O9390" s="6"/>
      <c r="P9390" s="6"/>
      <c r="Q9390" s="6"/>
      <c r="R9390" s="6"/>
      <c r="S9390" s="6"/>
      <c r="T9390" s="6"/>
      <c r="U9390" s="6"/>
      <c r="V9390" s="6"/>
      <c r="W9390" s="6"/>
    </row>
    <row r="9391" spans="1:23" x14ac:dyDescent="0.25">
      <c r="A9391" s="100" t="s">
        <v>593</v>
      </c>
      <c r="B9391" s="76"/>
      <c r="C9391" s="77">
        <v>0.5988</v>
      </c>
      <c r="D9391" s="77">
        <v>8</v>
      </c>
      <c r="E9391" s="87" t="s">
        <v>46</v>
      </c>
      <c r="J9391" s="6">
        <v>3</v>
      </c>
      <c r="K9391" s="6"/>
      <c r="L9391" s="6"/>
      <c r="M9391" s="6"/>
      <c r="N9391" s="6"/>
      <c r="O9391" s="6"/>
      <c r="P9391" s="6"/>
      <c r="Q9391" s="6"/>
      <c r="R9391" s="6"/>
      <c r="S9391" s="6"/>
      <c r="T9391" s="6"/>
      <c r="U9391" s="6"/>
      <c r="V9391" s="6"/>
      <c r="W9391" s="6"/>
    </row>
    <row r="9392" spans="1:23" x14ac:dyDescent="0.25">
      <c r="A9392" s="79"/>
      <c r="J9392" s="6">
        <v>4</v>
      </c>
      <c r="K9392" s="6"/>
      <c r="L9392" s="6"/>
      <c r="M9392" s="6"/>
      <c r="N9392" s="6"/>
      <c r="O9392" s="6"/>
      <c r="P9392" s="6"/>
      <c r="Q9392" s="6"/>
      <c r="R9392" s="6"/>
      <c r="S9392" s="6"/>
      <c r="T9392" s="6"/>
      <c r="U9392" s="6"/>
      <c r="V9392" s="6"/>
      <c r="W9392" s="6"/>
    </row>
    <row r="9393" spans="1:23" x14ac:dyDescent="0.25">
      <c r="A9393" s="79"/>
      <c r="J9393" s="6">
        <v>5</v>
      </c>
      <c r="K9393" s="6"/>
      <c r="L9393" s="6"/>
      <c r="M9393" s="6"/>
      <c r="N9393" s="6"/>
      <c r="O9393" s="6"/>
      <c r="P9393" s="6"/>
      <c r="Q9393" s="6"/>
      <c r="R9393" s="6"/>
      <c r="S9393" s="6"/>
      <c r="T9393" s="6"/>
      <c r="U9393" s="6"/>
      <c r="V9393" s="6"/>
      <c r="W9393" s="6"/>
    </row>
    <row r="9394" spans="1:23" x14ac:dyDescent="0.25">
      <c r="J9394" s="6">
        <v>6</v>
      </c>
      <c r="K9394" s="6"/>
      <c r="L9394" s="6"/>
      <c r="M9394" s="6"/>
      <c r="N9394" s="6"/>
      <c r="O9394" s="6"/>
      <c r="P9394" s="6"/>
      <c r="Q9394" s="6"/>
      <c r="R9394" s="6"/>
      <c r="S9394" s="6"/>
      <c r="T9394" s="6"/>
      <c r="U9394" s="6"/>
      <c r="V9394" s="6"/>
      <c r="W9394" s="6"/>
    </row>
    <row r="9395" spans="1:23" x14ac:dyDescent="0.25">
      <c r="A9395" s="80"/>
      <c r="J9395" s="6">
        <v>7</v>
      </c>
      <c r="K9395" s="6"/>
      <c r="L9395" s="6"/>
      <c r="M9395" s="6"/>
      <c r="N9395" s="6"/>
      <c r="O9395" s="6"/>
      <c r="P9395" s="6"/>
      <c r="Q9395" s="6"/>
      <c r="R9395" s="6"/>
      <c r="S9395" s="6"/>
      <c r="T9395" s="6"/>
      <c r="U9395" s="6"/>
      <c r="V9395" s="6"/>
      <c r="W9395" s="6"/>
    </row>
    <row r="9396" spans="1:23" ht="31.5" x14ac:dyDescent="0.25">
      <c r="A9396" s="64" t="s">
        <v>590</v>
      </c>
      <c r="J9396" s="6">
        <v>8</v>
      </c>
      <c r="K9396" s="6"/>
      <c r="L9396" s="6"/>
      <c r="M9396" s="6"/>
      <c r="N9396" s="6"/>
      <c r="O9396" s="6"/>
      <c r="P9396" s="6"/>
      <c r="Q9396" s="6"/>
      <c r="R9396" s="6"/>
      <c r="S9396" s="6"/>
      <c r="T9396" s="6"/>
      <c r="U9396" s="6"/>
      <c r="V9396" s="6"/>
      <c r="W9396" s="6"/>
    </row>
    <row r="9397" spans="1:23" x14ac:dyDescent="0.25">
      <c r="A9397" s="79"/>
      <c r="J9397" s="6">
        <v>9</v>
      </c>
      <c r="K9397" s="6"/>
      <c r="L9397" s="6"/>
      <c r="M9397" s="6"/>
      <c r="N9397" s="6"/>
      <c r="O9397" s="6"/>
      <c r="P9397" s="6"/>
      <c r="Q9397" s="6"/>
      <c r="R9397" s="6"/>
      <c r="S9397" s="6"/>
      <c r="T9397" s="6"/>
      <c r="U9397" s="6"/>
      <c r="V9397" s="6"/>
      <c r="W9397" s="6"/>
    </row>
    <row r="9398" spans="1:23" ht="25.5" x14ac:dyDescent="0.25">
      <c r="A9398" s="81" t="s">
        <v>595</v>
      </c>
      <c r="J9398" s="6">
        <v>10</v>
      </c>
      <c r="K9398" s="6"/>
      <c r="L9398" s="6"/>
      <c r="M9398" s="6"/>
      <c r="N9398" s="6"/>
      <c r="O9398" s="6"/>
      <c r="P9398" s="6"/>
      <c r="Q9398" s="6"/>
      <c r="R9398" s="6"/>
      <c r="S9398" s="6"/>
      <c r="T9398" s="6"/>
      <c r="U9398" s="6"/>
      <c r="V9398" s="6"/>
      <c r="W9398" s="6"/>
    </row>
    <row r="9399" spans="1:23" x14ac:dyDescent="0.25">
      <c r="A9399" s="81"/>
      <c r="J9399" s="6">
        <v>11</v>
      </c>
      <c r="K9399" s="6"/>
      <c r="L9399" s="6"/>
      <c r="M9399" s="6"/>
      <c r="N9399" s="6"/>
      <c r="O9399" s="6"/>
      <c r="P9399" s="6"/>
      <c r="Q9399" s="6"/>
      <c r="R9399" s="6"/>
      <c r="S9399" s="6"/>
      <c r="T9399" s="6"/>
      <c r="U9399" s="6"/>
      <c r="V9399" s="6"/>
      <c r="W9399" s="6"/>
    </row>
    <row r="9400" spans="1:23" x14ac:dyDescent="0.25">
      <c r="A9400" s="65"/>
      <c r="J9400" s="6">
        <v>12</v>
      </c>
      <c r="K9400" s="6"/>
      <c r="L9400" s="6"/>
      <c r="M9400" s="6"/>
      <c r="N9400" s="6"/>
      <c r="O9400" s="6"/>
      <c r="P9400" s="6"/>
      <c r="Q9400" s="6"/>
      <c r="R9400" s="6"/>
      <c r="S9400" s="6"/>
      <c r="T9400" s="6"/>
      <c r="U9400" s="6"/>
      <c r="V9400" s="6"/>
      <c r="W9400" s="6"/>
    </row>
    <row r="9401" spans="1:23" x14ac:dyDescent="0.25">
      <c r="A9401" s="65"/>
      <c r="J9401" s="6">
        <v>13</v>
      </c>
      <c r="K9401" s="6"/>
      <c r="L9401" s="6"/>
      <c r="M9401" s="6"/>
      <c r="N9401" s="6"/>
      <c r="O9401" s="6"/>
      <c r="P9401" s="6"/>
      <c r="Q9401" s="6"/>
      <c r="R9401" s="6"/>
      <c r="S9401" s="6"/>
      <c r="T9401" s="6"/>
      <c r="U9401" s="6"/>
      <c r="V9401" s="6"/>
      <c r="W9401" s="6"/>
    </row>
    <row r="9402" spans="1:23" x14ac:dyDescent="0.25">
      <c r="A9402" s="79"/>
      <c r="J9402" s="6">
        <v>14</v>
      </c>
      <c r="K9402" s="6"/>
      <c r="L9402" s="6"/>
      <c r="M9402" s="6"/>
      <c r="N9402" s="6"/>
      <c r="O9402" s="6"/>
      <c r="P9402" s="6"/>
      <c r="Q9402" s="6"/>
      <c r="R9402" s="6"/>
      <c r="S9402" s="6"/>
      <c r="T9402" s="6"/>
      <c r="U9402" s="6"/>
      <c r="V9402" s="6"/>
      <c r="W9402" s="6"/>
    </row>
    <row r="9403" spans="1:23" x14ac:dyDescent="0.25">
      <c r="A9403" s="79"/>
      <c r="J9403" s="6">
        <v>15</v>
      </c>
      <c r="K9403" s="6"/>
      <c r="L9403" s="6"/>
      <c r="M9403" s="6"/>
      <c r="N9403" s="6"/>
      <c r="O9403" s="6"/>
      <c r="P9403" s="6"/>
      <c r="Q9403" s="6"/>
      <c r="R9403" s="6"/>
      <c r="S9403" s="6"/>
      <c r="T9403" s="6"/>
      <c r="U9403" s="6"/>
      <c r="V9403" s="6"/>
      <c r="W9403" s="6"/>
    </row>
    <row r="9404" spans="1:23" x14ac:dyDescent="0.25">
      <c r="J9404" s="6">
        <v>16</v>
      </c>
      <c r="K9404" s="6"/>
      <c r="L9404" s="6"/>
      <c r="M9404" s="6"/>
      <c r="N9404" s="6"/>
      <c r="O9404" s="6"/>
      <c r="P9404" s="6"/>
      <c r="Q9404" s="6"/>
      <c r="R9404" s="6"/>
      <c r="S9404" s="6"/>
      <c r="T9404" s="6"/>
      <c r="U9404" s="6"/>
      <c r="V9404" s="6"/>
      <c r="W9404" s="6"/>
    </row>
    <row r="9405" spans="1:23" x14ac:dyDescent="0.25">
      <c r="A9405" s="80"/>
      <c r="J9405" s="6">
        <v>17</v>
      </c>
      <c r="K9405" s="6"/>
      <c r="L9405" s="6"/>
      <c r="M9405" s="6"/>
      <c r="N9405" s="6"/>
      <c r="O9405" s="6"/>
      <c r="P9405" s="6"/>
      <c r="Q9405" s="6"/>
      <c r="R9405" s="6"/>
      <c r="S9405" s="6"/>
      <c r="T9405" s="6"/>
      <c r="U9405" s="6"/>
      <c r="V9405" s="6"/>
      <c r="W9405" s="6"/>
    </row>
    <row r="9406" spans="1:23" ht="31.5" x14ac:dyDescent="0.25">
      <c r="A9406" s="64" t="s">
        <v>590</v>
      </c>
      <c r="J9406" s="6">
        <v>18</v>
      </c>
      <c r="K9406" s="6"/>
      <c r="L9406" s="6"/>
      <c r="M9406" s="6"/>
      <c r="N9406" s="6"/>
      <c r="O9406" s="6"/>
      <c r="P9406" s="6"/>
      <c r="Q9406" s="6"/>
      <c r="R9406" s="6"/>
      <c r="S9406" s="6"/>
      <c r="T9406" s="6"/>
      <c r="U9406" s="6"/>
      <c r="V9406" s="6"/>
      <c r="W9406" s="6"/>
    </row>
    <row r="9407" spans="1:23" x14ac:dyDescent="0.25">
      <c r="A9407" s="79"/>
      <c r="J9407" s="6">
        <v>19</v>
      </c>
      <c r="K9407" s="6"/>
      <c r="L9407" s="6"/>
      <c r="M9407" s="6"/>
      <c r="N9407" s="6"/>
      <c r="O9407" s="6"/>
      <c r="P9407" s="6"/>
      <c r="Q9407" s="6"/>
      <c r="R9407" s="6"/>
      <c r="S9407" s="6"/>
      <c r="T9407" s="6"/>
      <c r="U9407" s="6"/>
      <c r="V9407" s="6"/>
      <c r="W9407" s="6"/>
    </row>
    <row r="9408" spans="1:23" ht="25.5" x14ac:dyDescent="0.25">
      <c r="A9408" s="81" t="s">
        <v>595</v>
      </c>
      <c r="J9408" s="6">
        <v>20</v>
      </c>
      <c r="K9408" s="6"/>
      <c r="L9408" s="6"/>
      <c r="M9408" s="6"/>
      <c r="N9408" s="6"/>
      <c r="O9408" s="6"/>
      <c r="P9408" s="6"/>
      <c r="Q9408" s="6"/>
      <c r="R9408" s="6"/>
      <c r="S9408" s="6"/>
      <c r="T9408" s="6"/>
      <c r="U9408" s="6"/>
      <c r="V9408" s="6"/>
      <c r="W9408" s="6"/>
    </row>
    <row r="9409" spans="1:55" x14ac:dyDescent="0.25">
      <c r="A9409" s="81"/>
      <c r="J9409" s="6">
        <v>21</v>
      </c>
      <c r="K9409" s="6"/>
      <c r="L9409" s="6"/>
      <c r="M9409" s="6"/>
      <c r="N9409" s="6"/>
      <c r="O9409" s="6"/>
      <c r="P9409" s="6"/>
      <c r="Q9409" s="6"/>
      <c r="R9409" s="6"/>
      <c r="S9409" s="6"/>
      <c r="T9409" s="6"/>
      <c r="U9409" s="6"/>
      <c r="V9409" s="6"/>
      <c r="W9409" s="6"/>
    </row>
    <row r="9410" spans="1:55" ht="89.25" x14ac:dyDescent="0.25">
      <c r="A9410" s="81" t="s">
        <v>935</v>
      </c>
      <c r="J9410" s="6">
        <v>22</v>
      </c>
      <c r="K9410" s="6"/>
      <c r="L9410" s="6"/>
      <c r="M9410" s="6"/>
      <c r="N9410" s="6"/>
      <c r="O9410" s="6"/>
      <c r="P9410" s="6"/>
      <c r="Q9410" s="6"/>
      <c r="R9410" s="6"/>
      <c r="S9410" s="6"/>
      <c r="T9410" s="6"/>
      <c r="U9410" s="6"/>
      <c r="V9410" s="6"/>
      <c r="W9410" s="6"/>
    </row>
    <row r="9411" spans="1:55" x14ac:dyDescent="0.25">
      <c r="A9411" s="65"/>
      <c r="J9411" s="6">
        <v>23</v>
      </c>
      <c r="K9411" s="6"/>
      <c r="L9411" s="6"/>
      <c r="M9411" s="6"/>
      <c r="N9411" s="6"/>
      <c r="O9411" s="6"/>
      <c r="P9411" s="6"/>
      <c r="Q9411" s="6"/>
      <c r="R9411" s="6"/>
      <c r="S9411" s="6"/>
      <c r="T9411" s="6"/>
      <c r="U9411" s="6"/>
      <c r="V9411" s="6"/>
      <c r="W9411" s="6"/>
    </row>
    <row r="9412" spans="1:55" x14ac:dyDescent="0.25">
      <c r="A9412" s="65"/>
      <c r="J9412" s="6">
        <v>24</v>
      </c>
      <c r="K9412" s="6"/>
      <c r="L9412" s="6"/>
      <c r="M9412" s="6"/>
      <c r="N9412" s="6"/>
      <c r="O9412" s="6"/>
      <c r="P9412" s="6"/>
      <c r="Q9412" s="6"/>
      <c r="R9412" s="6"/>
      <c r="S9412" s="6"/>
      <c r="T9412" s="6"/>
      <c r="U9412" s="6"/>
      <c r="V9412" s="6"/>
      <c r="W9412" s="6"/>
    </row>
    <row r="9413" spans="1:55" ht="140.25" x14ac:dyDescent="0.25">
      <c r="A9413" s="96" t="s">
        <v>624</v>
      </c>
      <c r="B9413" s="97" t="s">
        <v>625</v>
      </c>
      <c r="J9413" s="6">
        <v>25</v>
      </c>
      <c r="K9413" s="6"/>
      <c r="L9413" s="6"/>
      <c r="M9413" s="6"/>
      <c r="N9413" s="6"/>
      <c r="O9413" s="6"/>
      <c r="P9413" s="6"/>
      <c r="Q9413" s="6"/>
      <c r="R9413" s="6"/>
      <c r="S9413" s="6"/>
      <c r="T9413" s="6"/>
      <c r="U9413" s="6"/>
      <c r="V9413" s="6"/>
      <c r="W9413" s="6"/>
    </row>
    <row r="9414" spans="1:55" ht="15.75" thickBot="1" x14ac:dyDescent="0.3">
      <c r="A9414" s="65"/>
      <c r="J9414" s="6">
        <v>26</v>
      </c>
      <c r="K9414" s="6"/>
      <c r="L9414" s="6"/>
      <c r="M9414" s="6"/>
      <c r="N9414" s="6"/>
      <c r="O9414" s="6"/>
      <c r="P9414" s="6"/>
      <c r="Q9414" s="6"/>
      <c r="R9414" s="6"/>
      <c r="S9414" s="6"/>
      <c r="T9414" s="6"/>
      <c r="U9414" s="6"/>
      <c r="V9414" s="6"/>
      <c r="W9414" s="6"/>
    </row>
    <row r="9415" spans="1:55" ht="15.75" thickBot="1" x14ac:dyDescent="0.3">
      <c r="A9415" s="88" t="s">
        <v>626</v>
      </c>
      <c r="B9415" s="89">
        <v>0.05</v>
      </c>
      <c r="J9415" s="6">
        <v>27</v>
      </c>
      <c r="K9415" s="6"/>
      <c r="L9415" s="6"/>
      <c r="M9415" s="6"/>
      <c r="N9415" s="6"/>
      <c r="O9415" s="6"/>
      <c r="P9415" s="6"/>
      <c r="Q9415" s="6"/>
      <c r="R9415" s="6"/>
      <c r="S9415" s="6"/>
      <c r="T9415" s="6"/>
      <c r="U9415" s="6"/>
      <c r="V9415" s="6"/>
      <c r="W9415" s="6"/>
    </row>
    <row r="9416" spans="1:55" ht="39" thickBot="1" x14ac:dyDescent="0.3">
      <c r="A9416" s="110" t="s">
        <v>627</v>
      </c>
      <c r="B9416" s="74">
        <v>18</v>
      </c>
      <c r="J9416" s="6">
        <v>28</v>
      </c>
      <c r="K9416" s="6"/>
      <c r="L9416" s="6"/>
      <c r="M9416" s="6"/>
      <c r="N9416" s="6"/>
      <c r="O9416" s="6"/>
      <c r="P9416" s="6"/>
      <c r="Q9416" s="6"/>
      <c r="R9416" s="6"/>
      <c r="S9416" s="6"/>
      <c r="T9416" s="6"/>
      <c r="U9416" s="6"/>
      <c r="V9416" s="6"/>
      <c r="W9416" s="6"/>
    </row>
    <row r="9417" spans="1:55" ht="39" thickBot="1" x14ac:dyDescent="0.3">
      <c r="A9417" s="110" t="s">
        <v>628</v>
      </c>
      <c r="B9417" s="74">
        <v>0</v>
      </c>
      <c r="J9417" s="6">
        <v>29</v>
      </c>
      <c r="K9417" s="6"/>
      <c r="L9417" s="6"/>
      <c r="M9417" s="6"/>
      <c r="N9417" s="6"/>
      <c r="O9417" s="6"/>
      <c r="P9417" s="6"/>
      <c r="Q9417" s="6"/>
      <c r="R9417" s="6"/>
      <c r="S9417" s="6"/>
      <c r="T9417" s="6"/>
      <c r="U9417" s="6"/>
      <c r="V9417" s="6"/>
      <c r="W9417" s="6"/>
    </row>
    <row r="9418" spans="1:55" ht="64.5" thickBot="1" x14ac:dyDescent="0.3">
      <c r="A9418" s="110" t="s">
        <v>629</v>
      </c>
      <c r="B9418" s="74">
        <v>3.9969700000000001</v>
      </c>
      <c r="J9418" s="6">
        <v>30</v>
      </c>
      <c r="K9418" s="6"/>
      <c r="L9418" s="6"/>
      <c r="M9418" s="6"/>
      <c r="N9418" s="6"/>
      <c r="O9418" s="6"/>
      <c r="P9418" s="6"/>
      <c r="Q9418" s="6"/>
      <c r="R9418" s="6"/>
      <c r="S9418" s="6"/>
      <c r="T9418" s="6"/>
      <c r="U9418" s="6"/>
      <c r="V9418" s="6"/>
      <c r="W9418" s="6"/>
    </row>
    <row r="9419" spans="1:55" ht="38.25" x14ac:dyDescent="0.25">
      <c r="A9419" s="109" t="s">
        <v>630</v>
      </c>
      <c r="B9419" s="78">
        <v>0</v>
      </c>
      <c r="J9419" s="6">
        <v>31</v>
      </c>
      <c r="K9419" s="6"/>
      <c r="L9419" s="6"/>
      <c r="M9419" s="6"/>
      <c r="N9419" s="6"/>
      <c r="O9419" s="6"/>
      <c r="P9419" s="6"/>
      <c r="Q9419" s="6"/>
      <c r="R9419" s="6"/>
      <c r="S9419" s="6"/>
      <c r="T9419" s="6"/>
      <c r="U9419" s="6"/>
      <c r="V9419" s="6"/>
      <c r="W9419" s="6"/>
    </row>
    <row r="9420" spans="1:55" ht="15.75" thickBot="1" x14ac:dyDescent="0.3">
      <c r="A9420" s="65"/>
      <c r="J9420" s="6">
        <v>32</v>
      </c>
      <c r="K9420" s="6"/>
      <c r="L9420" s="6"/>
      <c r="M9420" s="6"/>
      <c r="N9420" s="6"/>
      <c r="O9420" s="6"/>
      <c r="P9420" s="6"/>
      <c r="Q9420" s="6"/>
      <c r="R9420" s="6"/>
      <c r="S9420" s="6"/>
      <c r="T9420" s="6"/>
      <c r="U9420" s="6"/>
      <c r="V9420" s="6"/>
      <c r="W9420" s="6"/>
    </row>
    <row r="9421" spans="1:55" x14ac:dyDescent="0.25">
      <c r="A9421" s="254" t="s">
        <v>637</v>
      </c>
      <c r="B9421" s="255"/>
      <c r="C9421" s="255"/>
      <c r="D9421" s="255"/>
      <c r="J9421" s="6">
        <v>33</v>
      </c>
      <c r="K9421" s="6"/>
      <c r="L9421" s="6"/>
      <c r="M9421" s="6"/>
      <c r="N9421" s="6"/>
      <c r="O9421" s="6"/>
      <c r="P9421" s="6"/>
      <c r="Q9421" s="6"/>
      <c r="R9421" s="6"/>
      <c r="S9421" s="6"/>
      <c r="T9421" s="6"/>
      <c r="U9421" s="6"/>
      <c r="V9421" s="6"/>
      <c r="W9421" s="6"/>
    </row>
    <row r="9422" spans="1:55" ht="15.75" thickBot="1" x14ac:dyDescent="0.3">
      <c r="A9422" s="256" t="s">
        <v>638</v>
      </c>
      <c r="B9422" s="257"/>
      <c r="C9422" s="257"/>
      <c r="D9422" s="257"/>
      <c r="J9422" s="6">
        <v>34</v>
      </c>
      <c r="K9422" s="6"/>
      <c r="L9422" s="6"/>
      <c r="M9422" s="6"/>
      <c r="N9422" s="6"/>
      <c r="O9422" s="6"/>
      <c r="P9422" s="6"/>
      <c r="Q9422" s="6"/>
      <c r="R9422" s="6"/>
      <c r="S9422" s="6"/>
      <c r="T9422" s="6"/>
      <c r="U9422" s="6"/>
      <c r="V9422" s="6"/>
      <c r="W9422" s="6"/>
    </row>
    <row r="9423" spans="1:55" ht="27" thickBot="1" x14ac:dyDescent="0.3">
      <c r="A9423" s="98" t="s">
        <v>634</v>
      </c>
      <c r="B9423" s="83" t="s">
        <v>635</v>
      </c>
      <c r="C9423" s="83" t="s">
        <v>566</v>
      </c>
      <c r="D9423" s="85" t="s">
        <v>593</v>
      </c>
      <c r="J9423" s="6"/>
      <c r="K9423" s="121" t="s">
        <v>1123</v>
      </c>
      <c r="L9423" s="121" t="s">
        <v>1124</v>
      </c>
      <c r="M9423" s="121" t="str">
        <f>A9410</f>
        <v>Prueba del rango estudentizado de Tukey (HSD) para PFTCM1</v>
      </c>
      <c r="N9423" s="136"/>
      <c r="O9423" s="1"/>
      <c r="S9423" s="122" t="str">
        <f>K9423</f>
        <v>Factor</v>
      </c>
      <c r="T9423" s="122" t="str">
        <f>L9423</f>
        <v>Nivel</v>
      </c>
      <c r="U9423" s="114"/>
      <c r="V9423" s="123" t="str">
        <f>M9423</f>
        <v>Prueba del rango estudentizado de Tukey (HSD) para PFTCM1</v>
      </c>
      <c r="W9423" s="6"/>
      <c r="X9423" s="161"/>
      <c r="Y9423" s="161"/>
      <c r="Z9423" s="161"/>
      <c r="AA9423" s="160"/>
      <c r="AB9423" s="161"/>
      <c r="AC9423" s="161"/>
      <c r="AD9423" s="161"/>
      <c r="AE9423" s="161"/>
      <c r="AF9423" s="161"/>
      <c r="AG9423" s="161"/>
      <c r="AH9423" s="161"/>
      <c r="AI9423" s="161"/>
      <c r="AJ9423" s="161"/>
      <c r="AK9423" s="161"/>
      <c r="AL9423" s="161"/>
      <c r="AM9423" s="161"/>
      <c r="AN9423" s="161"/>
      <c r="AO9423" s="161"/>
      <c r="AP9423" s="161"/>
      <c r="AQ9423" s="161"/>
      <c r="AR9423" s="161"/>
      <c r="AS9423" s="161"/>
      <c r="AT9423" s="161"/>
      <c r="AU9423" s="161"/>
      <c r="AV9423" s="161"/>
      <c r="AW9423" s="161"/>
      <c r="AX9423" s="161"/>
      <c r="AY9423" s="161"/>
      <c r="AZ9423" s="161"/>
      <c r="BA9423" s="161"/>
      <c r="BB9423" s="161"/>
      <c r="BC9423" s="161"/>
    </row>
    <row r="9424" spans="1:55" ht="16.5" thickBot="1" x14ac:dyDescent="0.3">
      <c r="A9424" s="99" t="s">
        <v>592</v>
      </c>
      <c r="B9424" s="68">
        <v>0</v>
      </c>
      <c r="C9424" s="68">
        <v>8</v>
      </c>
      <c r="D9424" s="86" t="s">
        <v>7</v>
      </c>
      <c r="J9424" s="6"/>
      <c r="K9424" s="223" t="s">
        <v>1128</v>
      </c>
      <c r="L9424" s="124" t="str">
        <f>D9424</f>
        <v>Palomo</v>
      </c>
      <c r="M9424" s="125">
        <f>B9424</f>
        <v>0</v>
      </c>
      <c r="N9424" s="125" t="str">
        <f>A9424</f>
        <v>A</v>
      </c>
      <c r="O9424" s="125">
        <f>B9424</f>
        <v>0</v>
      </c>
      <c r="S9424" s="225" t="str">
        <f>K9424</f>
        <v>Genotipo (B)</v>
      </c>
      <c r="T9424" s="133" t="str">
        <f>L9424</f>
        <v>Palomo</v>
      </c>
      <c r="U9424" s="134">
        <f t="shared" ref="U9424:U9427" si="429">M9424</f>
        <v>0</v>
      </c>
      <c r="V9424" s="133" t="str">
        <f t="shared" ref="V9424:V9427" si="430">N9424</f>
        <v>A</v>
      </c>
      <c r="W9424" s="133">
        <f t="shared" ref="W9424:W9427" si="431">O9424</f>
        <v>0</v>
      </c>
      <c r="X9424" s="160"/>
      <c r="Y9424" s="160"/>
      <c r="Z9424" s="160"/>
      <c r="AA9424" s="160"/>
      <c r="AB9424" s="160"/>
      <c r="AC9424" s="160"/>
      <c r="AD9424" s="160"/>
      <c r="AE9424" s="160"/>
      <c r="AF9424" s="160"/>
      <c r="AG9424" s="160"/>
      <c r="AH9424" s="160"/>
      <c r="AI9424" s="160"/>
      <c r="AJ9424" s="160"/>
      <c r="AK9424" s="160"/>
      <c r="AL9424" s="160"/>
      <c r="AM9424" s="160"/>
      <c r="AN9424" s="160"/>
      <c r="AO9424" s="160"/>
      <c r="AP9424" s="160"/>
      <c r="AQ9424" s="160"/>
      <c r="AR9424" s="160"/>
      <c r="AS9424" s="160"/>
      <c r="AT9424" s="160"/>
      <c r="AU9424" s="160"/>
      <c r="AV9424" s="160"/>
      <c r="AW9424" s="160"/>
      <c r="AX9424" s="160"/>
      <c r="AY9424" s="160"/>
      <c r="AZ9424" s="160"/>
      <c r="BA9424" s="160"/>
      <c r="BB9424" s="160"/>
      <c r="BC9424" s="160"/>
    </row>
    <row r="9425" spans="1:55" ht="16.5" thickBot="1" x14ac:dyDescent="0.3">
      <c r="A9425" s="99" t="s">
        <v>592</v>
      </c>
      <c r="B9425" s="68"/>
      <c r="C9425" s="68"/>
      <c r="D9425" s="86"/>
      <c r="J9425" s="6"/>
      <c r="K9425" s="224"/>
      <c r="L9425" s="124" t="str">
        <f>D9426</f>
        <v>Perseo</v>
      </c>
      <c r="M9425" s="125">
        <f>B9426</f>
        <v>0</v>
      </c>
      <c r="N9425" s="125" t="str">
        <f>A9426</f>
        <v>A</v>
      </c>
      <c r="O9425" s="125">
        <f>B9426</f>
        <v>0</v>
      </c>
      <c r="S9425" s="226"/>
      <c r="T9425" s="133" t="str">
        <f t="shared" ref="T9425:T9427" si="432">L9425</f>
        <v>Perseo</v>
      </c>
      <c r="U9425" s="134">
        <f t="shared" si="429"/>
        <v>0</v>
      </c>
      <c r="V9425" s="133" t="str">
        <f t="shared" si="430"/>
        <v>A</v>
      </c>
      <c r="W9425" s="133">
        <f t="shared" si="431"/>
        <v>0</v>
      </c>
      <c r="X9425" s="160"/>
      <c r="Y9425" s="160"/>
      <c r="Z9425" s="160"/>
      <c r="AA9425" s="160"/>
      <c r="AB9425" s="160"/>
      <c r="AC9425" s="160"/>
      <c r="AD9425" s="160"/>
      <c r="AE9425" s="160"/>
      <c r="AF9425" s="160"/>
      <c r="AG9425" s="160"/>
      <c r="AH9425" s="160"/>
      <c r="AI9425" s="160"/>
      <c r="AJ9425" s="160"/>
      <c r="AK9425" s="160"/>
      <c r="AL9425" s="160"/>
      <c r="AM9425" s="160"/>
      <c r="AN9425" s="160"/>
      <c r="AO9425" s="160"/>
      <c r="AP9425" s="160"/>
      <c r="AQ9425" s="160"/>
      <c r="AR9425" s="160"/>
      <c r="AS9425" s="160"/>
      <c r="AT9425" s="160"/>
      <c r="AU9425" s="160"/>
      <c r="AV9425" s="160"/>
      <c r="AW9425" s="160"/>
      <c r="AX9425" s="160"/>
      <c r="AY9425" s="160"/>
      <c r="AZ9425" s="160"/>
      <c r="BA9425" s="160"/>
      <c r="BB9425" s="160"/>
      <c r="BC9425" s="160"/>
    </row>
    <row r="9426" spans="1:55" ht="16.5" thickBot="1" x14ac:dyDescent="0.3">
      <c r="A9426" s="99" t="s">
        <v>592</v>
      </c>
      <c r="B9426" s="68">
        <v>0</v>
      </c>
      <c r="C9426" s="68">
        <v>8</v>
      </c>
      <c r="D9426" s="86" t="s">
        <v>46</v>
      </c>
      <c r="J9426" s="6"/>
      <c r="K9426" s="224"/>
      <c r="L9426" s="4" t="str">
        <f>D9428</f>
        <v>Pony</v>
      </c>
      <c r="M9426" s="4">
        <f>B9428</f>
        <v>0</v>
      </c>
      <c r="N9426" s="4" t="str">
        <f>A9428</f>
        <v>A</v>
      </c>
      <c r="O9426" s="4">
        <f>B9428</f>
        <v>0</v>
      </c>
      <c r="P9426" s="6"/>
      <c r="Q9426" s="6"/>
      <c r="R9426" s="6"/>
      <c r="S9426" s="226"/>
      <c r="T9426" s="133" t="str">
        <f t="shared" si="432"/>
        <v>Pony</v>
      </c>
      <c r="U9426" s="134">
        <f t="shared" si="429"/>
        <v>0</v>
      </c>
      <c r="V9426" s="133" t="str">
        <f t="shared" si="430"/>
        <v>A</v>
      </c>
      <c r="W9426" s="133">
        <f t="shared" si="431"/>
        <v>0</v>
      </c>
      <c r="X9426" s="160"/>
      <c r="Y9426" s="160"/>
      <c r="Z9426" s="160"/>
      <c r="AA9426" s="160"/>
      <c r="AB9426" s="160"/>
      <c r="AC9426" s="160"/>
      <c r="AD9426" s="160"/>
      <c r="AE9426" s="160"/>
      <c r="AF9426" s="160"/>
      <c r="AG9426" s="160"/>
      <c r="AH9426" s="160"/>
      <c r="AI9426" s="160"/>
      <c r="AJ9426" s="160"/>
      <c r="AK9426" s="160"/>
      <c r="AL9426" s="160"/>
      <c r="AM9426" s="160"/>
      <c r="AN9426" s="160"/>
      <c r="AO9426" s="160"/>
      <c r="AP9426" s="160"/>
      <c r="AQ9426" s="160"/>
      <c r="AR9426" s="160"/>
      <c r="AS9426" s="160"/>
      <c r="AT9426" s="160"/>
      <c r="AU9426" s="160"/>
      <c r="AV9426" s="160"/>
      <c r="AW9426" s="160"/>
      <c r="AX9426" s="160"/>
      <c r="AY9426" s="160"/>
      <c r="AZ9426" s="160"/>
      <c r="BA9426" s="160"/>
      <c r="BB9426" s="160"/>
      <c r="BC9426" s="160"/>
    </row>
    <row r="9427" spans="1:55" ht="16.5" thickBot="1" x14ac:dyDescent="0.3">
      <c r="A9427" s="99" t="s">
        <v>592</v>
      </c>
      <c r="B9427" s="68"/>
      <c r="C9427" s="68"/>
      <c r="D9427" s="86"/>
      <c r="J9427" s="6"/>
      <c r="K9427" s="224"/>
      <c r="L9427" s="4" t="str">
        <f>D9430</f>
        <v>Toro</v>
      </c>
      <c r="M9427" s="4">
        <f>B9430</f>
        <v>0</v>
      </c>
      <c r="N9427" s="4" t="str">
        <f>A9430</f>
        <v>A</v>
      </c>
      <c r="O9427" s="4">
        <f>B9430</f>
        <v>0</v>
      </c>
      <c r="P9427" s="6"/>
      <c r="Q9427" s="6"/>
      <c r="R9427" s="6"/>
      <c r="S9427" s="227"/>
      <c r="T9427" s="129" t="str">
        <f t="shared" si="432"/>
        <v>Toro</v>
      </c>
      <c r="U9427" s="135">
        <f t="shared" si="429"/>
        <v>0</v>
      </c>
      <c r="V9427" s="129" t="str">
        <f t="shared" si="430"/>
        <v>A</v>
      </c>
      <c r="W9427" s="129">
        <f t="shared" si="431"/>
        <v>0</v>
      </c>
      <c r="X9427" s="160"/>
      <c r="Y9427" s="160"/>
      <c r="Z9427" s="160"/>
      <c r="AA9427" s="160"/>
      <c r="AB9427" s="160"/>
      <c r="AC9427" s="160"/>
      <c r="AD9427" s="160"/>
      <c r="AE9427" s="160"/>
      <c r="AF9427" s="160"/>
      <c r="AG9427" s="160"/>
      <c r="AH9427" s="160"/>
      <c r="AI9427" s="160"/>
      <c r="AJ9427" s="160"/>
      <c r="AK9427" s="160"/>
      <c r="AL9427" s="160"/>
      <c r="AM9427" s="160"/>
      <c r="AN9427" s="160"/>
      <c r="AO9427" s="160"/>
      <c r="AP9427" s="160"/>
      <c r="AQ9427" s="160"/>
      <c r="AR9427" s="160"/>
      <c r="AS9427" s="160"/>
      <c r="AT9427" s="160"/>
      <c r="AU9427" s="160"/>
      <c r="AV9427" s="160"/>
      <c r="AW9427" s="160"/>
      <c r="AX9427" s="160"/>
      <c r="AY9427" s="160"/>
      <c r="AZ9427" s="160"/>
      <c r="BA9427" s="160"/>
      <c r="BB9427" s="160"/>
      <c r="BC9427" s="160"/>
    </row>
    <row r="9428" spans="1:55" ht="15.75" thickBot="1" x14ac:dyDescent="0.3">
      <c r="A9428" s="99" t="s">
        <v>592</v>
      </c>
      <c r="B9428" s="68">
        <v>0</v>
      </c>
      <c r="C9428" s="68">
        <v>8</v>
      </c>
      <c r="D9428" s="86" t="s">
        <v>11</v>
      </c>
      <c r="J9428" s="6">
        <v>1</v>
      </c>
      <c r="K9428" s="6"/>
      <c r="L9428" s="6"/>
      <c r="M9428" s="6"/>
      <c r="N9428" s="6"/>
      <c r="O9428" s="6"/>
      <c r="P9428" s="6"/>
      <c r="Q9428" s="6"/>
      <c r="R9428" s="6"/>
      <c r="S9428" s="6"/>
      <c r="T9428" s="6"/>
      <c r="U9428" s="6"/>
      <c r="V9428" s="6"/>
      <c r="W9428" s="6"/>
      <c r="X9428" s="160"/>
      <c r="Y9428" s="160"/>
      <c r="Z9428" s="160"/>
      <c r="AA9428" s="160"/>
      <c r="AB9428" s="160"/>
      <c r="AC9428" s="160"/>
      <c r="AD9428" s="160"/>
      <c r="AE9428" s="160"/>
      <c r="AF9428" s="160"/>
      <c r="AG9428" s="160"/>
      <c r="AH9428" s="160"/>
      <c r="AI9428" s="160"/>
      <c r="AJ9428" s="160"/>
      <c r="AK9428" s="160"/>
      <c r="AL9428" s="160"/>
      <c r="AM9428" s="160"/>
      <c r="AN9428" s="160"/>
      <c r="AO9428" s="160"/>
      <c r="AP9428" s="160"/>
      <c r="AQ9428" s="160"/>
      <c r="AR9428" s="160"/>
      <c r="AS9428" s="160"/>
      <c r="AT9428" s="160"/>
      <c r="AU9428" s="160"/>
      <c r="AV9428" s="160"/>
      <c r="AW9428" s="160"/>
      <c r="AX9428" s="160"/>
      <c r="AY9428" s="160"/>
      <c r="AZ9428" s="160"/>
      <c r="BA9428" s="160"/>
      <c r="BB9428" s="160"/>
      <c r="BC9428" s="160"/>
    </row>
    <row r="9429" spans="1:55" ht="15.75" thickBot="1" x14ac:dyDescent="0.3">
      <c r="A9429" s="99" t="s">
        <v>592</v>
      </c>
      <c r="B9429" s="68"/>
      <c r="C9429" s="68"/>
      <c r="D9429" s="86"/>
      <c r="J9429" s="6">
        <v>2</v>
      </c>
      <c r="K9429" s="6"/>
      <c r="L9429" s="6"/>
      <c r="M9429" s="6"/>
      <c r="N9429" s="6"/>
      <c r="O9429" s="6"/>
      <c r="P9429" s="6"/>
      <c r="Q9429" s="6"/>
      <c r="R9429" s="6"/>
      <c r="S9429" s="6"/>
      <c r="T9429" s="6"/>
      <c r="U9429" s="6"/>
      <c r="V9429" s="6"/>
      <c r="W9429" s="6"/>
      <c r="X9429" s="160"/>
      <c r="Y9429" s="160"/>
      <c r="Z9429" s="160"/>
      <c r="AA9429" s="160"/>
      <c r="AB9429" s="160"/>
      <c r="AC9429" s="160"/>
      <c r="AD9429" s="160"/>
      <c r="AE9429" s="160"/>
      <c r="AF9429" s="160"/>
      <c r="AG9429" s="160"/>
      <c r="AH9429" s="160"/>
      <c r="AI9429" s="160"/>
      <c r="AJ9429" s="160"/>
      <c r="AK9429" s="160"/>
      <c r="AL9429" s="160"/>
      <c r="AM9429" s="160"/>
      <c r="AN9429" s="160"/>
      <c r="AO9429" s="160"/>
      <c r="AP9429" s="160"/>
      <c r="AQ9429" s="160"/>
      <c r="AR9429" s="160"/>
      <c r="AS9429" s="160"/>
      <c r="AT9429" s="160"/>
      <c r="AU9429" s="160"/>
      <c r="AV9429" s="160"/>
      <c r="AW9429" s="160"/>
      <c r="AX9429" s="160"/>
      <c r="AY9429" s="160"/>
      <c r="AZ9429" s="160"/>
      <c r="BA9429" s="160"/>
      <c r="BB9429" s="160"/>
      <c r="BC9429" s="160"/>
    </row>
    <row r="9430" spans="1:55" x14ac:dyDescent="0.25">
      <c r="A9430" s="100" t="s">
        <v>592</v>
      </c>
      <c r="B9430" s="77">
        <v>0</v>
      </c>
      <c r="C9430" s="77">
        <v>8</v>
      </c>
      <c r="D9430" s="87" t="s">
        <v>8</v>
      </c>
      <c r="J9430" s="6">
        <v>3</v>
      </c>
      <c r="K9430" s="6"/>
      <c r="L9430" s="6"/>
      <c r="M9430" s="6"/>
      <c r="N9430" s="6"/>
      <c r="O9430" s="6"/>
      <c r="P9430" s="6"/>
      <c r="Q9430" s="6"/>
      <c r="R9430" s="6"/>
      <c r="S9430" s="6"/>
      <c r="T9430" s="6"/>
      <c r="U9430" s="6"/>
      <c r="V9430" s="6"/>
      <c r="W9430" s="6"/>
      <c r="X9430" s="160"/>
      <c r="Y9430" s="160"/>
      <c r="Z9430" s="160"/>
      <c r="AA9430" s="160"/>
      <c r="AB9430" s="160"/>
      <c r="AC9430" s="160"/>
      <c r="AD9430" s="160"/>
      <c r="AE9430" s="160"/>
      <c r="AF9430" s="160"/>
      <c r="AG9430" s="160"/>
      <c r="AH9430" s="160"/>
      <c r="AI9430" s="160"/>
      <c r="AJ9430" s="160"/>
      <c r="AK9430" s="160"/>
      <c r="AL9430" s="160"/>
      <c r="AM9430" s="160"/>
      <c r="AN9430" s="160"/>
      <c r="AO9430" s="160"/>
      <c r="AP9430" s="160"/>
      <c r="AQ9430" s="160"/>
      <c r="AR9430" s="160"/>
      <c r="AS9430" s="160"/>
      <c r="AT9430" s="160"/>
      <c r="AU9430" s="160"/>
      <c r="AV9430" s="160"/>
      <c r="AW9430" s="160"/>
      <c r="AX9430" s="160"/>
      <c r="AY9430" s="160"/>
      <c r="AZ9430" s="160"/>
      <c r="BA9430" s="160"/>
      <c r="BB9430" s="160"/>
      <c r="BC9430" s="160"/>
    </row>
    <row r="9431" spans="1:55" x14ac:dyDescent="0.25">
      <c r="A9431" s="79"/>
      <c r="J9431" s="6">
        <v>4</v>
      </c>
      <c r="K9431" s="6"/>
      <c r="L9431" s="6"/>
      <c r="M9431" s="6"/>
      <c r="N9431" s="6"/>
      <c r="O9431" s="6"/>
      <c r="P9431" s="6"/>
      <c r="Q9431" s="6"/>
      <c r="R9431" s="6"/>
      <c r="S9431" s="6"/>
      <c r="T9431" s="6"/>
      <c r="U9431" s="6"/>
      <c r="V9431" s="6"/>
      <c r="W9431" s="6"/>
      <c r="X9431" s="160"/>
      <c r="Y9431" s="160"/>
      <c r="Z9431" s="160"/>
      <c r="AA9431" s="160"/>
      <c r="AB9431" s="160"/>
      <c r="AC9431" s="160"/>
      <c r="AD9431" s="160"/>
      <c r="AE9431" s="160"/>
      <c r="AF9431" s="160"/>
      <c r="AG9431" s="160"/>
      <c r="AH9431" s="160"/>
      <c r="AI9431" s="160"/>
      <c r="AJ9431" s="160"/>
      <c r="AK9431" s="160"/>
      <c r="AL9431" s="160"/>
      <c r="AM9431" s="160"/>
      <c r="AN9431" s="160"/>
      <c r="AO9431" s="160"/>
      <c r="AP9431" s="160"/>
      <c r="AQ9431" s="160"/>
      <c r="AR9431" s="160"/>
      <c r="AS9431" s="160"/>
      <c r="AT9431" s="160"/>
      <c r="AU9431" s="160"/>
      <c r="AV9431" s="160"/>
      <c r="AW9431" s="160"/>
      <c r="AX9431" s="160"/>
      <c r="AY9431" s="160"/>
      <c r="AZ9431" s="160"/>
      <c r="BA9431" s="160"/>
      <c r="BB9431" s="160"/>
      <c r="BC9431" s="160"/>
    </row>
    <row r="9432" spans="1:55" x14ac:dyDescent="0.25">
      <c r="A9432" s="79"/>
      <c r="J9432" s="6">
        <v>5</v>
      </c>
      <c r="K9432" s="6"/>
      <c r="L9432" s="6"/>
      <c r="M9432" s="6"/>
      <c r="N9432" s="6"/>
      <c r="O9432" s="6"/>
      <c r="P9432" s="6"/>
      <c r="Q9432" s="6"/>
      <c r="R9432" s="6"/>
      <c r="S9432" s="6"/>
      <c r="T9432" s="6"/>
      <c r="U9432" s="6"/>
      <c r="V9432" s="6"/>
      <c r="W9432" s="6"/>
      <c r="X9432" s="160"/>
      <c r="Y9432" s="160"/>
      <c r="Z9432" s="160"/>
      <c r="AA9432" s="160"/>
      <c r="AB9432" s="160"/>
      <c r="AC9432" s="160"/>
      <c r="AD9432" s="160"/>
      <c r="AE9432" s="160"/>
      <c r="AF9432" s="160"/>
      <c r="AG9432" s="160"/>
      <c r="AH9432" s="160"/>
      <c r="AI9432" s="160"/>
      <c r="AJ9432" s="160"/>
      <c r="AK9432" s="160"/>
      <c r="AL9432" s="160"/>
      <c r="AM9432" s="160"/>
      <c r="AN9432" s="160"/>
      <c r="AO9432" s="160"/>
      <c r="AP9432" s="160"/>
      <c r="AQ9432" s="160"/>
      <c r="AR9432" s="160"/>
      <c r="AS9432" s="160"/>
      <c r="AT9432" s="160"/>
      <c r="AU9432" s="160"/>
      <c r="AV9432" s="160"/>
      <c r="AW9432" s="160"/>
      <c r="AX9432" s="160"/>
      <c r="AY9432" s="160"/>
      <c r="AZ9432" s="160"/>
      <c r="BA9432" s="160"/>
      <c r="BB9432" s="160"/>
      <c r="BC9432" s="160"/>
    </row>
    <row r="9433" spans="1:55" x14ac:dyDescent="0.25">
      <c r="J9433" s="6">
        <v>6</v>
      </c>
      <c r="K9433" s="6"/>
      <c r="L9433" s="6"/>
      <c r="M9433" s="6"/>
      <c r="N9433" s="6"/>
      <c r="O9433" s="6"/>
      <c r="P9433" s="6"/>
      <c r="Q9433" s="6"/>
      <c r="R9433" s="6"/>
      <c r="S9433" s="6"/>
      <c r="T9433" s="6"/>
      <c r="U9433" s="6"/>
      <c r="V9433" s="6"/>
      <c r="W9433" s="6"/>
      <c r="X9433" s="160"/>
      <c r="Y9433" s="160"/>
      <c r="Z9433" s="160"/>
      <c r="AA9433" s="160"/>
      <c r="AB9433" s="160"/>
      <c r="AC9433" s="160"/>
      <c r="AD9433" s="160"/>
      <c r="AE9433" s="160"/>
      <c r="AF9433" s="160"/>
      <c r="AG9433" s="160"/>
      <c r="AH9433" s="160"/>
      <c r="AI9433" s="160"/>
      <c r="AJ9433" s="160"/>
      <c r="AK9433" s="160"/>
      <c r="AL9433" s="160"/>
      <c r="AM9433" s="160"/>
      <c r="AN9433" s="160"/>
      <c r="AO9433" s="160"/>
      <c r="AP9433" s="160"/>
      <c r="AQ9433" s="160"/>
      <c r="AR9433" s="160"/>
      <c r="AS9433" s="160"/>
      <c r="AT9433" s="160"/>
      <c r="AU9433" s="160"/>
      <c r="AV9433" s="160"/>
      <c r="AW9433" s="160"/>
      <c r="AX9433" s="160"/>
      <c r="AY9433" s="160"/>
      <c r="AZ9433" s="160"/>
      <c r="BA9433" s="160"/>
      <c r="BB9433" s="160"/>
      <c r="BC9433" s="160"/>
    </row>
    <row r="9434" spans="1:55" x14ac:dyDescent="0.25">
      <c r="A9434" s="80"/>
      <c r="J9434" s="6">
        <v>7</v>
      </c>
      <c r="K9434" s="6"/>
      <c r="L9434" s="6"/>
      <c r="M9434" s="6"/>
      <c r="N9434" s="6"/>
      <c r="O9434" s="6"/>
      <c r="P9434" s="6"/>
      <c r="Q9434" s="6"/>
      <c r="R9434" s="6"/>
      <c r="S9434" s="6"/>
      <c r="T9434" s="6"/>
      <c r="U9434" s="6"/>
      <c r="V9434" s="6"/>
      <c r="W9434" s="6"/>
      <c r="X9434" s="160"/>
      <c r="Y9434" s="160"/>
      <c r="Z9434" s="160"/>
      <c r="AA9434" s="160"/>
      <c r="AB9434" s="160"/>
      <c r="AC9434" s="160"/>
      <c r="AD9434" s="160"/>
      <c r="AE9434" s="160"/>
      <c r="AF9434" s="160"/>
      <c r="AG9434" s="160"/>
      <c r="AH9434" s="160"/>
      <c r="AI9434" s="160"/>
      <c r="AJ9434" s="160"/>
      <c r="AK9434" s="160"/>
      <c r="AL9434" s="160"/>
      <c r="AM9434" s="160"/>
      <c r="AN9434" s="160"/>
      <c r="AO9434" s="160"/>
      <c r="AP9434" s="160"/>
      <c r="AQ9434" s="160"/>
      <c r="AR9434" s="160"/>
      <c r="AS9434" s="160"/>
      <c r="AT9434" s="160"/>
      <c r="AU9434" s="160"/>
      <c r="AV9434" s="160"/>
      <c r="AW9434" s="160"/>
      <c r="AX9434" s="160"/>
      <c r="AY9434" s="160"/>
      <c r="AZ9434" s="160"/>
      <c r="BA9434" s="160"/>
      <c r="BB9434" s="160"/>
      <c r="BC9434" s="160"/>
    </row>
    <row r="9435" spans="1:55" ht="31.5" x14ac:dyDescent="0.25">
      <c r="A9435" s="64" t="s">
        <v>590</v>
      </c>
      <c r="J9435" s="6">
        <v>8</v>
      </c>
      <c r="K9435" s="6"/>
      <c r="L9435" s="6"/>
      <c r="M9435" s="6"/>
      <c r="N9435" s="6"/>
      <c r="O9435" s="6"/>
      <c r="P9435" s="6"/>
      <c r="Q9435" s="6"/>
      <c r="R9435" s="6"/>
      <c r="S9435" s="6"/>
      <c r="T9435" s="6"/>
      <c r="U9435" s="6"/>
      <c r="V9435" s="6"/>
      <c r="W9435" s="6"/>
      <c r="X9435" s="160"/>
      <c r="Y9435" s="160"/>
      <c r="Z9435" s="160"/>
      <c r="AA9435" s="160"/>
      <c r="AB9435" s="160"/>
      <c r="AC9435" s="160"/>
      <c r="AD9435" s="160"/>
      <c r="AE9435" s="160"/>
      <c r="AF9435" s="160"/>
      <c r="AG9435" s="160"/>
      <c r="AH9435" s="160"/>
      <c r="AI9435" s="160"/>
      <c r="AJ9435" s="160"/>
      <c r="AK9435" s="160"/>
      <c r="AL9435" s="160"/>
      <c r="AM9435" s="160"/>
      <c r="AN9435" s="160"/>
      <c r="AO9435" s="160"/>
      <c r="AP9435" s="160"/>
      <c r="AQ9435" s="160"/>
      <c r="AR9435" s="160"/>
      <c r="AS9435" s="160"/>
      <c r="AT9435" s="160"/>
      <c r="AU9435" s="160"/>
      <c r="AV9435" s="160"/>
      <c r="AW9435" s="160"/>
      <c r="AX9435" s="160"/>
      <c r="AY9435" s="160"/>
      <c r="AZ9435" s="160"/>
      <c r="BA9435" s="160"/>
      <c r="BB9435" s="160"/>
      <c r="BC9435" s="160"/>
    </row>
    <row r="9436" spans="1:55" x14ac:dyDescent="0.25">
      <c r="A9436" s="79"/>
      <c r="J9436" s="6">
        <v>9</v>
      </c>
      <c r="K9436" s="6"/>
      <c r="L9436" s="6"/>
      <c r="M9436" s="6"/>
      <c r="N9436" s="6"/>
      <c r="O9436" s="6"/>
      <c r="P9436" s="6"/>
      <c r="Q9436" s="6"/>
      <c r="R9436" s="6"/>
      <c r="S9436" s="6"/>
      <c r="T9436" s="6"/>
      <c r="U9436" s="6"/>
      <c r="V9436" s="6"/>
      <c r="W9436" s="6"/>
    </row>
    <row r="9437" spans="1:55" ht="25.5" x14ac:dyDescent="0.25">
      <c r="A9437" s="81" t="s">
        <v>595</v>
      </c>
      <c r="J9437" s="6">
        <v>10</v>
      </c>
      <c r="K9437" s="6"/>
      <c r="L9437" s="6"/>
      <c r="M9437" s="6"/>
      <c r="N9437" s="6"/>
      <c r="O9437" s="6"/>
      <c r="P9437" s="6"/>
      <c r="Q9437" s="6"/>
      <c r="R9437" s="6"/>
      <c r="S9437" s="6"/>
      <c r="T9437" s="6"/>
      <c r="U9437" s="6"/>
      <c r="V9437" s="6"/>
      <c r="W9437" s="6"/>
    </row>
    <row r="9438" spans="1:55" x14ac:dyDescent="0.25">
      <c r="A9438" s="81"/>
      <c r="J9438" s="6">
        <v>11</v>
      </c>
      <c r="K9438" s="6"/>
      <c r="L9438" s="6"/>
      <c r="M9438" s="6"/>
      <c r="N9438" s="6"/>
      <c r="O9438" s="6"/>
      <c r="P9438" s="6"/>
      <c r="Q9438" s="6"/>
      <c r="R9438" s="6"/>
      <c r="S9438" s="6"/>
      <c r="T9438" s="6"/>
      <c r="U9438" s="6"/>
      <c r="V9438" s="6"/>
      <c r="W9438" s="6"/>
    </row>
    <row r="9439" spans="1:55" x14ac:dyDescent="0.25">
      <c r="A9439" s="65"/>
      <c r="J9439" s="6">
        <v>12</v>
      </c>
      <c r="K9439" s="6"/>
      <c r="L9439" s="6"/>
      <c r="M9439" s="6"/>
      <c r="N9439" s="6"/>
      <c r="O9439" s="6"/>
      <c r="P9439" s="6"/>
      <c r="Q9439" s="6"/>
      <c r="R9439" s="6"/>
      <c r="S9439" s="6"/>
      <c r="T9439" s="6"/>
      <c r="U9439" s="6"/>
      <c r="V9439" s="6"/>
      <c r="W9439" s="6"/>
    </row>
    <row r="9440" spans="1:55" x14ac:dyDescent="0.25">
      <c r="A9440" s="65"/>
      <c r="J9440" s="6">
        <v>13</v>
      </c>
      <c r="K9440" s="6"/>
      <c r="L9440" s="6"/>
      <c r="M9440" s="6"/>
      <c r="N9440" s="6"/>
      <c r="O9440" s="6"/>
      <c r="P9440" s="6"/>
      <c r="Q9440" s="6"/>
      <c r="R9440" s="6"/>
      <c r="S9440" s="6"/>
      <c r="T9440" s="6"/>
      <c r="U9440" s="6"/>
      <c r="V9440" s="6"/>
      <c r="W9440" s="6"/>
    </row>
    <row r="9441" spans="1:23" x14ac:dyDescent="0.25">
      <c r="A9441" s="79"/>
      <c r="J9441" s="6">
        <v>14</v>
      </c>
      <c r="K9441" s="6"/>
      <c r="L9441" s="6"/>
      <c r="M9441" s="6"/>
      <c r="N9441" s="6"/>
      <c r="O9441" s="6"/>
      <c r="P9441" s="6"/>
      <c r="Q9441" s="6"/>
      <c r="R9441" s="6"/>
      <c r="S9441" s="6"/>
      <c r="T9441" s="6"/>
      <c r="U9441" s="6"/>
      <c r="V9441" s="6"/>
      <c r="W9441" s="6"/>
    </row>
    <row r="9442" spans="1:23" x14ac:dyDescent="0.25">
      <c r="A9442" s="79"/>
      <c r="J9442" s="6">
        <v>15</v>
      </c>
      <c r="K9442" s="6"/>
      <c r="L9442" s="6"/>
      <c r="M9442" s="6"/>
      <c r="N9442" s="6"/>
      <c r="O9442" s="6"/>
      <c r="P9442" s="6"/>
      <c r="Q9442" s="6"/>
      <c r="R9442" s="6"/>
      <c r="S9442" s="6"/>
      <c r="T9442" s="6"/>
      <c r="U9442" s="6"/>
      <c r="V9442" s="6"/>
      <c r="W9442" s="6"/>
    </row>
    <row r="9443" spans="1:23" x14ac:dyDescent="0.25">
      <c r="J9443" s="6">
        <v>16</v>
      </c>
      <c r="K9443" s="6"/>
      <c r="L9443" s="6"/>
      <c r="M9443" s="6"/>
      <c r="N9443" s="6"/>
      <c r="O9443" s="6"/>
      <c r="P9443" s="6"/>
      <c r="Q9443" s="6"/>
      <c r="R9443" s="6"/>
      <c r="S9443" s="6"/>
      <c r="T9443" s="6"/>
      <c r="U9443" s="6"/>
      <c r="V9443" s="6"/>
      <c r="W9443" s="6"/>
    </row>
    <row r="9444" spans="1:23" x14ac:dyDescent="0.25">
      <c r="A9444" s="80"/>
      <c r="J9444" s="6">
        <v>17</v>
      </c>
      <c r="K9444" s="6"/>
      <c r="L9444" s="6"/>
      <c r="M9444" s="6"/>
      <c r="N9444" s="6"/>
      <c r="O9444" s="6"/>
      <c r="P9444" s="6"/>
      <c r="Q9444" s="6"/>
      <c r="R9444" s="6"/>
      <c r="S9444" s="6"/>
      <c r="T9444" s="6"/>
      <c r="U9444" s="6"/>
      <c r="V9444" s="6"/>
      <c r="W9444" s="6"/>
    </row>
    <row r="9445" spans="1:23" ht="31.5" x14ac:dyDescent="0.25">
      <c r="A9445" s="64" t="s">
        <v>590</v>
      </c>
      <c r="J9445" s="6">
        <v>18</v>
      </c>
      <c r="K9445" s="6"/>
      <c r="L9445" s="6"/>
      <c r="M9445" s="6"/>
      <c r="N9445" s="6"/>
      <c r="O9445" s="6"/>
      <c r="P9445" s="6"/>
      <c r="Q9445" s="6"/>
      <c r="R9445" s="6"/>
      <c r="S9445" s="6"/>
      <c r="T9445" s="6"/>
      <c r="U9445" s="6"/>
      <c r="V9445" s="6"/>
      <c r="W9445" s="6"/>
    </row>
    <row r="9446" spans="1:23" x14ac:dyDescent="0.25">
      <c r="A9446" s="79"/>
      <c r="J9446" s="6">
        <v>19</v>
      </c>
      <c r="K9446" s="6"/>
      <c r="L9446" s="6"/>
      <c r="M9446" s="6"/>
      <c r="N9446" s="6"/>
      <c r="O9446" s="6"/>
      <c r="P9446" s="6"/>
      <c r="Q9446" s="6"/>
      <c r="R9446" s="6"/>
      <c r="S9446" s="6"/>
      <c r="T9446" s="6"/>
      <c r="U9446" s="6"/>
      <c r="V9446" s="6"/>
      <c r="W9446" s="6"/>
    </row>
    <row r="9447" spans="1:23" ht="25.5" x14ac:dyDescent="0.25">
      <c r="A9447" s="81" t="s">
        <v>595</v>
      </c>
      <c r="J9447" s="6">
        <v>20</v>
      </c>
      <c r="K9447" s="6"/>
      <c r="L9447" s="6"/>
      <c r="M9447" s="6"/>
      <c r="N9447" s="6"/>
      <c r="O9447" s="6"/>
      <c r="P9447" s="6"/>
      <c r="Q9447" s="6"/>
      <c r="R9447" s="6"/>
      <c r="S9447" s="6"/>
      <c r="T9447" s="6"/>
      <c r="U9447" s="6"/>
      <c r="V9447" s="6"/>
      <c r="W9447" s="6"/>
    </row>
    <row r="9448" spans="1:23" x14ac:dyDescent="0.25">
      <c r="A9448" s="81"/>
      <c r="J9448" s="6">
        <v>21</v>
      </c>
      <c r="K9448" s="6"/>
      <c r="L9448" s="6"/>
      <c r="M9448" s="6"/>
      <c r="N9448" s="6"/>
      <c r="O9448" s="6"/>
      <c r="P9448" s="6"/>
      <c r="Q9448" s="6"/>
      <c r="R9448" s="6"/>
      <c r="S9448" s="6"/>
      <c r="T9448" s="6"/>
      <c r="U9448" s="6"/>
      <c r="V9448" s="6"/>
      <c r="W9448" s="6"/>
    </row>
    <row r="9449" spans="1:23" ht="89.25" x14ac:dyDescent="0.25">
      <c r="A9449" s="81" t="s">
        <v>936</v>
      </c>
      <c r="J9449" s="6">
        <v>22</v>
      </c>
      <c r="K9449" s="6"/>
      <c r="L9449" s="6"/>
      <c r="M9449" s="6"/>
      <c r="N9449" s="6"/>
      <c r="O9449" s="6"/>
      <c r="P9449" s="6"/>
      <c r="Q9449" s="6"/>
      <c r="R9449" s="6"/>
      <c r="S9449" s="6"/>
      <c r="T9449" s="6"/>
      <c r="U9449" s="6"/>
      <c r="V9449" s="6"/>
      <c r="W9449" s="6"/>
    </row>
    <row r="9450" spans="1:23" x14ac:dyDescent="0.25">
      <c r="A9450" s="65"/>
      <c r="J9450" s="6">
        <v>23</v>
      </c>
      <c r="K9450" s="6"/>
      <c r="L9450" s="6"/>
      <c r="M9450" s="6"/>
      <c r="N9450" s="6"/>
      <c r="O9450" s="6"/>
      <c r="P9450" s="6"/>
      <c r="Q9450" s="6"/>
      <c r="R9450" s="6"/>
      <c r="S9450" s="6"/>
      <c r="T9450" s="6"/>
      <c r="U9450" s="6"/>
      <c r="V9450" s="6"/>
      <c r="W9450" s="6"/>
    </row>
    <row r="9451" spans="1:23" x14ac:dyDescent="0.25">
      <c r="A9451" s="65"/>
      <c r="J9451" s="6">
        <v>24</v>
      </c>
      <c r="K9451" s="6"/>
      <c r="L9451" s="6"/>
      <c r="M9451" s="6"/>
      <c r="N9451" s="6"/>
      <c r="O9451" s="6"/>
      <c r="P9451" s="6"/>
      <c r="Q9451" s="6"/>
      <c r="R9451" s="6"/>
      <c r="S9451" s="6"/>
      <c r="T9451" s="6"/>
      <c r="U9451" s="6"/>
      <c r="V9451" s="6"/>
      <c r="W9451" s="6"/>
    </row>
    <row r="9452" spans="1:23" ht="140.25" x14ac:dyDescent="0.25">
      <c r="A9452" s="96" t="s">
        <v>624</v>
      </c>
      <c r="B9452" s="97" t="s">
        <v>625</v>
      </c>
      <c r="J9452" s="6">
        <v>25</v>
      </c>
      <c r="K9452" s="6"/>
      <c r="L9452" s="6"/>
      <c r="M9452" s="6"/>
      <c r="N9452" s="6"/>
      <c r="O9452" s="6"/>
      <c r="P9452" s="6"/>
      <c r="Q9452" s="6"/>
      <c r="R9452" s="6"/>
      <c r="S9452" s="6"/>
      <c r="T9452" s="6"/>
      <c r="U9452" s="6"/>
      <c r="V9452" s="6"/>
      <c r="W9452" s="6"/>
    </row>
    <row r="9453" spans="1:23" ht="15.75" thickBot="1" x14ac:dyDescent="0.3">
      <c r="A9453" s="65"/>
      <c r="J9453" s="6">
        <v>26</v>
      </c>
      <c r="K9453" s="6"/>
      <c r="L9453" s="6"/>
      <c r="M9453" s="6"/>
      <c r="N9453" s="6"/>
      <c r="O9453" s="6"/>
      <c r="P9453" s="6"/>
      <c r="Q9453" s="6"/>
      <c r="R9453" s="6"/>
      <c r="S9453" s="6"/>
      <c r="T9453" s="6"/>
      <c r="U9453" s="6"/>
      <c r="V9453" s="6"/>
      <c r="W9453" s="6"/>
    </row>
    <row r="9454" spans="1:23" ht="15.75" thickBot="1" x14ac:dyDescent="0.3">
      <c r="A9454" s="88" t="s">
        <v>626</v>
      </c>
      <c r="B9454" s="89">
        <v>0.05</v>
      </c>
      <c r="J9454" s="6">
        <v>27</v>
      </c>
      <c r="K9454" s="6"/>
      <c r="L9454" s="6"/>
      <c r="M9454" s="6"/>
      <c r="N9454" s="6"/>
      <c r="O9454" s="6"/>
      <c r="P9454" s="6"/>
      <c r="Q9454" s="6"/>
      <c r="R9454" s="6"/>
      <c r="S9454" s="6"/>
      <c r="T9454" s="6"/>
      <c r="U9454" s="6"/>
      <c r="V9454" s="6"/>
      <c r="W9454" s="6"/>
    </row>
    <row r="9455" spans="1:23" ht="39" thickBot="1" x14ac:dyDescent="0.3">
      <c r="A9455" s="110" t="s">
        <v>627</v>
      </c>
      <c r="B9455" s="74">
        <v>18</v>
      </c>
      <c r="J9455" s="6">
        <v>28</v>
      </c>
      <c r="K9455" s="6"/>
      <c r="L9455" s="6"/>
      <c r="M9455" s="6"/>
      <c r="N9455" s="6"/>
      <c r="O9455" s="6"/>
      <c r="P9455" s="6"/>
      <c r="Q9455" s="6"/>
      <c r="R9455" s="6"/>
      <c r="S9455" s="6"/>
      <c r="T9455" s="6"/>
      <c r="U9455" s="6"/>
      <c r="V9455" s="6"/>
      <c r="W9455" s="6"/>
    </row>
    <row r="9456" spans="1:23" ht="39" thickBot="1" x14ac:dyDescent="0.3">
      <c r="A9456" s="110" t="s">
        <v>628</v>
      </c>
      <c r="B9456" s="74">
        <v>9.5082E-2</v>
      </c>
      <c r="J9456" s="6">
        <v>29</v>
      </c>
      <c r="K9456" s="6"/>
      <c r="L9456" s="6"/>
      <c r="M9456" s="6"/>
      <c r="N9456" s="6"/>
      <c r="O9456" s="6"/>
      <c r="P9456" s="6"/>
      <c r="Q9456" s="6"/>
      <c r="R9456" s="6"/>
      <c r="S9456" s="6"/>
      <c r="T9456" s="6"/>
      <c r="U9456" s="6"/>
      <c r="V9456" s="6"/>
      <c r="W9456" s="6"/>
    </row>
    <row r="9457" spans="1:23" ht="64.5" thickBot="1" x14ac:dyDescent="0.3">
      <c r="A9457" s="110" t="s">
        <v>629</v>
      </c>
      <c r="B9457" s="74">
        <v>3.9969700000000001</v>
      </c>
      <c r="J9457" s="6">
        <v>30</v>
      </c>
      <c r="K9457" s="6"/>
      <c r="L9457" s="6"/>
      <c r="M9457" s="6"/>
      <c r="N9457" s="6"/>
      <c r="O9457" s="6"/>
      <c r="P9457" s="6"/>
      <c r="Q9457" s="6"/>
      <c r="R9457" s="6"/>
      <c r="S9457" s="6"/>
      <c r="T9457" s="6"/>
      <c r="U9457" s="6"/>
      <c r="V9457" s="6"/>
      <c r="W9457" s="6"/>
    </row>
    <row r="9458" spans="1:23" ht="38.25" x14ac:dyDescent="0.25">
      <c r="A9458" s="109" t="s">
        <v>630</v>
      </c>
      <c r="B9458" s="78">
        <v>0.43569999999999998</v>
      </c>
      <c r="J9458" s="6">
        <v>31</v>
      </c>
      <c r="K9458" s="6"/>
      <c r="L9458" s="6"/>
      <c r="M9458" s="6"/>
      <c r="N9458" s="6"/>
      <c r="O9458" s="6"/>
      <c r="P9458" s="6"/>
      <c r="Q9458" s="6"/>
      <c r="R9458" s="6"/>
      <c r="S9458" s="6"/>
      <c r="T9458" s="6"/>
      <c r="U9458" s="6"/>
      <c r="V9458" s="6"/>
      <c r="W9458" s="6"/>
    </row>
    <row r="9459" spans="1:23" ht="15.75" thickBot="1" x14ac:dyDescent="0.3">
      <c r="A9459" s="65"/>
      <c r="J9459" s="6">
        <v>32</v>
      </c>
      <c r="K9459" s="6"/>
      <c r="L9459" s="6"/>
      <c r="M9459" s="6"/>
      <c r="N9459" s="6"/>
      <c r="O9459" s="6"/>
      <c r="P9459" s="6"/>
      <c r="Q9459" s="6"/>
      <c r="R9459" s="6"/>
      <c r="S9459" s="6"/>
      <c r="T9459" s="6"/>
      <c r="U9459" s="6"/>
      <c r="V9459" s="6"/>
      <c r="W9459" s="6"/>
    </row>
    <row r="9460" spans="1:23" x14ac:dyDescent="0.25">
      <c r="A9460" s="254" t="s">
        <v>637</v>
      </c>
      <c r="B9460" s="255"/>
      <c r="C9460" s="255"/>
      <c r="D9460" s="255"/>
      <c r="J9460" s="6">
        <v>33</v>
      </c>
      <c r="K9460" s="6"/>
      <c r="L9460" s="6"/>
      <c r="M9460" s="6"/>
      <c r="N9460" s="6"/>
      <c r="O9460" s="6"/>
      <c r="P9460" s="6"/>
      <c r="Q9460" s="6"/>
      <c r="R9460" s="6"/>
      <c r="S9460" s="6"/>
      <c r="T9460" s="6"/>
      <c r="U9460" s="6"/>
      <c r="V9460" s="6"/>
      <c r="W9460" s="6"/>
    </row>
    <row r="9461" spans="1:23" ht="15.75" thickBot="1" x14ac:dyDescent="0.3">
      <c r="A9461" s="256" t="s">
        <v>638</v>
      </c>
      <c r="B9461" s="257"/>
      <c r="C9461" s="257"/>
      <c r="D9461" s="257"/>
      <c r="J9461" s="6">
        <v>34</v>
      </c>
      <c r="K9461" s="6"/>
      <c r="L9461" s="6"/>
      <c r="M9461" s="6"/>
      <c r="N9461" s="6"/>
      <c r="O9461" s="6"/>
      <c r="P9461" s="6"/>
      <c r="Q9461" s="6"/>
      <c r="R9461" s="6"/>
      <c r="S9461" s="6"/>
      <c r="T9461" s="6"/>
      <c r="U9461" s="6"/>
      <c r="V9461" s="6"/>
      <c r="W9461" s="6"/>
    </row>
    <row r="9462" spans="1:23" ht="27" thickBot="1" x14ac:dyDescent="0.3">
      <c r="A9462" s="98" t="s">
        <v>634</v>
      </c>
      <c r="B9462" s="83" t="s">
        <v>635</v>
      </c>
      <c r="C9462" s="83" t="s">
        <v>566</v>
      </c>
      <c r="D9462" s="85" t="s">
        <v>593</v>
      </c>
      <c r="J9462" s="6"/>
      <c r="K9462" s="121" t="s">
        <v>1123</v>
      </c>
      <c r="L9462" s="121" t="s">
        <v>1124</v>
      </c>
      <c r="M9462" s="121" t="str">
        <f>A9449</f>
        <v>Prueba del rango estudentizado de Tukey (HSD) para PFTCM2</v>
      </c>
      <c r="N9462" s="136"/>
      <c r="O9462" s="1"/>
      <c r="S9462" s="122" t="str">
        <f>K9462</f>
        <v>Factor</v>
      </c>
      <c r="T9462" s="122" t="str">
        <f>L9462</f>
        <v>Nivel</v>
      </c>
      <c r="U9462" s="114"/>
      <c r="V9462" s="123" t="str">
        <f>M9462</f>
        <v>Prueba del rango estudentizado de Tukey (HSD) para PFTCM2</v>
      </c>
      <c r="W9462" s="6"/>
    </row>
    <row r="9463" spans="1:23" ht="16.5" thickBot="1" x14ac:dyDescent="0.3">
      <c r="A9463" s="99" t="s">
        <v>592</v>
      </c>
      <c r="B9463" s="68">
        <v>0.50749999999999995</v>
      </c>
      <c r="C9463" s="68">
        <v>8</v>
      </c>
      <c r="D9463" s="86" t="s">
        <v>8</v>
      </c>
      <c r="J9463" s="6"/>
      <c r="K9463" s="223" t="s">
        <v>1128</v>
      </c>
      <c r="L9463" s="124" t="str">
        <f>D9463</f>
        <v>Toro</v>
      </c>
      <c r="M9463" s="125">
        <f>B9463</f>
        <v>0.50749999999999995</v>
      </c>
      <c r="N9463" s="125" t="str">
        <f>A9463</f>
        <v>A</v>
      </c>
      <c r="O9463" s="125">
        <f>B9463</f>
        <v>0.50749999999999995</v>
      </c>
      <c r="S9463" s="225" t="str">
        <f>K9463</f>
        <v>Genotipo (B)</v>
      </c>
      <c r="T9463" s="133" t="str">
        <f>L9463</f>
        <v>Toro</v>
      </c>
      <c r="U9463" s="134">
        <f t="shared" ref="U9463:U9466" si="433">M9463</f>
        <v>0.50749999999999995</v>
      </c>
      <c r="V9463" s="133" t="str">
        <f t="shared" ref="V9463:V9466" si="434">N9463</f>
        <v>A</v>
      </c>
      <c r="W9463" s="133">
        <f t="shared" ref="W9463:W9466" si="435">O9463</f>
        <v>0.50749999999999995</v>
      </c>
    </row>
    <row r="9464" spans="1:23" ht="16.5" thickBot="1" x14ac:dyDescent="0.3">
      <c r="A9464" s="99" t="s">
        <v>592</v>
      </c>
      <c r="B9464" s="68"/>
      <c r="C9464" s="68"/>
      <c r="D9464" s="86"/>
      <c r="J9464" s="6"/>
      <c r="K9464" s="224"/>
      <c r="L9464" s="124" t="str">
        <f>D9465</f>
        <v>Palomo</v>
      </c>
      <c r="M9464" s="125">
        <f>B9465</f>
        <v>0.36130000000000001</v>
      </c>
      <c r="N9464" s="125" t="str">
        <f>A9465</f>
        <v>A</v>
      </c>
      <c r="O9464" s="125">
        <f>B9465</f>
        <v>0.36130000000000001</v>
      </c>
      <c r="S9464" s="226"/>
      <c r="T9464" s="133" t="str">
        <f t="shared" ref="T9464:T9466" si="436">L9464</f>
        <v>Palomo</v>
      </c>
      <c r="U9464" s="134">
        <f t="shared" si="433"/>
        <v>0.36130000000000001</v>
      </c>
      <c r="V9464" s="133" t="str">
        <f t="shared" si="434"/>
        <v>A</v>
      </c>
      <c r="W9464" s="133">
        <f t="shared" si="435"/>
        <v>0.36130000000000001</v>
      </c>
    </row>
    <row r="9465" spans="1:23" ht="16.5" thickBot="1" x14ac:dyDescent="0.3">
      <c r="A9465" s="99" t="s">
        <v>592</v>
      </c>
      <c r="B9465" s="68">
        <v>0.36130000000000001</v>
      </c>
      <c r="C9465" s="68">
        <v>8</v>
      </c>
      <c r="D9465" s="86" t="s">
        <v>7</v>
      </c>
      <c r="J9465" s="6"/>
      <c r="K9465" s="224"/>
      <c r="L9465" s="4" t="str">
        <f>D9467</f>
        <v>Perseo</v>
      </c>
      <c r="M9465" s="4">
        <f>B9467</f>
        <v>0.21249999999999999</v>
      </c>
      <c r="N9465" s="4" t="str">
        <f>A9467</f>
        <v>A</v>
      </c>
      <c r="O9465" s="4">
        <f>B9467</f>
        <v>0.21249999999999999</v>
      </c>
      <c r="P9465" s="6"/>
      <c r="Q9465" s="6"/>
      <c r="R9465" s="6"/>
      <c r="S9465" s="226"/>
      <c r="T9465" s="133" t="str">
        <f t="shared" si="436"/>
        <v>Perseo</v>
      </c>
      <c r="U9465" s="134">
        <f t="shared" si="433"/>
        <v>0.21249999999999999</v>
      </c>
      <c r="V9465" s="133" t="str">
        <f t="shared" si="434"/>
        <v>A</v>
      </c>
      <c r="W9465" s="133">
        <f t="shared" si="435"/>
        <v>0.21249999999999999</v>
      </c>
    </row>
    <row r="9466" spans="1:23" ht="16.5" thickBot="1" x14ac:dyDescent="0.3">
      <c r="A9466" s="99" t="s">
        <v>592</v>
      </c>
      <c r="B9466" s="68"/>
      <c r="C9466" s="68"/>
      <c r="D9466" s="86"/>
      <c r="J9466" s="6"/>
      <c r="K9466" s="224"/>
      <c r="L9466" s="4" t="str">
        <f>D9469</f>
        <v>Pony</v>
      </c>
      <c r="M9466" s="4">
        <f>B9469</f>
        <v>0.20250000000000001</v>
      </c>
      <c r="N9466" s="4" t="str">
        <f>A9469</f>
        <v>A</v>
      </c>
      <c r="O9466" s="4">
        <f>B9469</f>
        <v>0.20250000000000001</v>
      </c>
      <c r="P9466" s="6"/>
      <c r="Q9466" s="6"/>
      <c r="R9466" s="6"/>
      <c r="S9466" s="227"/>
      <c r="T9466" s="129" t="str">
        <f t="shared" si="436"/>
        <v>Pony</v>
      </c>
      <c r="U9466" s="135">
        <f t="shared" si="433"/>
        <v>0.20250000000000001</v>
      </c>
      <c r="V9466" s="129" t="str">
        <f t="shared" si="434"/>
        <v>A</v>
      </c>
      <c r="W9466" s="129">
        <f t="shared" si="435"/>
        <v>0.20250000000000001</v>
      </c>
    </row>
    <row r="9467" spans="1:23" ht="15.75" thickBot="1" x14ac:dyDescent="0.3">
      <c r="A9467" s="99" t="s">
        <v>592</v>
      </c>
      <c r="B9467" s="68">
        <v>0.21249999999999999</v>
      </c>
      <c r="C9467" s="68">
        <v>8</v>
      </c>
      <c r="D9467" s="86" t="s">
        <v>46</v>
      </c>
      <c r="J9467" s="6">
        <v>1</v>
      </c>
      <c r="K9467" s="6"/>
      <c r="L9467" s="6"/>
      <c r="M9467" s="6"/>
      <c r="N9467" s="6"/>
      <c r="O9467" s="6"/>
      <c r="P9467" s="6"/>
      <c r="Q9467" s="6"/>
      <c r="R9467" s="6"/>
      <c r="S9467" s="6"/>
      <c r="T9467" s="6"/>
      <c r="U9467" s="6"/>
      <c r="V9467" s="6"/>
      <c r="W9467" s="6"/>
    </row>
    <row r="9468" spans="1:23" ht="15.75" thickBot="1" x14ac:dyDescent="0.3">
      <c r="A9468" s="99" t="s">
        <v>592</v>
      </c>
      <c r="B9468" s="68"/>
      <c r="C9468" s="68"/>
      <c r="D9468" s="86"/>
      <c r="J9468" s="6">
        <v>2</v>
      </c>
      <c r="K9468" s="6"/>
      <c r="L9468" s="6"/>
      <c r="M9468" s="6"/>
      <c r="N9468" s="6"/>
      <c r="O9468" s="6"/>
      <c r="P9468" s="6"/>
      <c r="Q9468" s="6"/>
      <c r="R9468" s="6"/>
      <c r="S9468" s="6"/>
      <c r="T9468" s="6"/>
      <c r="U9468" s="6"/>
      <c r="V9468" s="6"/>
      <c r="W9468" s="6"/>
    </row>
    <row r="9469" spans="1:23" x14ac:dyDescent="0.25">
      <c r="A9469" s="100" t="s">
        <v>592</v>
      </c>
      <c r="B9469" s="77">
        <v>0.20250000000000001</v>
      </c>
      <c r="C9469" s="77">
        <v>8</v>
      </c>
      <c r="D9469" s="87" t="s">
        <v>11</v>
      </c>
      <c r="J9469" s="6">
        <v>3</v>
      </c>
      <c r="K9469" s="6"/>
      <c r="L9469" s="6"/>
      <c r="M9469" s="6"/>
      <c r="N9469" s="6"/>
      <c r="O9469" s="6"/>
      <c r="P9469" s="6"/>
      <c r="Q9469" s="6"/>
      <c r="R9469" s="6"/>
      <c r="S9469" s="6"/>
      <c r="T9469" s="6"/>
      <c r="U9469" s="6"/>
      <c r="V9469" s="6"/>
      <c r="W9469" s="6"/>
    </row>
    <row r="9470" spans="1:23" x14ac:dyDescent="0.25">
      <c r="A9470" s="79"/>
      <c r="J9470" s="6">
        <v>4</v>
      </c>
      <c r="K9470" s="6"/>
      <c r="L9470" s="6"/>
      <c r="M9470" s="6"/>
      <c r="N9470" s="6"/>
      <c r="O9470" s="6"/>
      <c r="P9470" s="6"/>
      <c r="Q9470" s="6"/>
      <c r="R9470" s="6"/>
      <c r="S9470" s="6"/>
      <c r="T9470" s="6"/>
      <c r="U9470" s="6"/>
      <c r="V9470" s="6"/>
      <c r="W9470" s="6"/>
    </row>
    <row r="9471" spans="1:23" x14ac:dyDescent="0.25">
      <c r="A9471" s="79"/>
      <c r="J9471" s="6">
        <v>5</v>
      </c>
      <c r="K9471" s="6"/>
      <c r="L9471" s="6"/>
      <c r="M9471" s="6"/>
      <c r="N9471" s="6"/>
      <c r="O9471" s="6"/>
      <c r="P9471" s="6"/>
      <c r="Q9471" s="6"/>
      <c r="R9471" s="6"/>
      <c r="S9471" s="6"/>
      <c r="T9471" s="6"/>
      <c r="U9471" s="6"/>
      <c r="V9471" s="6"/>
      <c r="W9471" s="6"/>
    </row>
    <row r="9472" spans="1:23" x14ac:dyDescent="0.25">
      <c r="J9472" s="6">
        <v>6</v>
      </c>
      <c r="K9472" s="6"/>
      <c r="L9472" s="6"/>
      <c r="M9472" s="6"/>
      <c r="N9472" s="6"/>
      <c r="O9472" s="6"/>
      <c r="P9472" s="6"/>
      <c r="Q9472" s="6"/>
      <c r="R9472" s="6"/>
      <c r="S9472" s="6"/>
      <c r="T9472" s="6"/>
      <c r="U9472" s="6"/>
      <c r="V9472" s="6"/>
      <c r="W9472" s="6"/>
    </row>
    <row r="9473" spans="1:23" x14ac:dyDescent="0.25">
      <c r="A9473" s="80"/>
      <c r="J9473" s="6">
        <v>7</v>
      </c>
      <c r="K9473" s="6"/>
      <c r="L9473" s="6"/>
      <c r="M9473" s="6"/>
      <c r="N9473" s="6"/>
      <c r="O9473" s="6"/>
      <c r="P9473" s="6"/>
      <c r="Q9473" s="6"/>
      <c r="R9473" s="6"/>
      <c r="S9473" s="6"/>
      <c r="T9473" s="6"/>
      <c r="U9473" s="6"/>
      <c r="V9473" s="6"/>
      <c r="W9473" s="6"/>
    </row>
    <row r="9474" spans="1:23" ht="31.5" x14ac:dyDescent="0.25">
      <c r="A9474" s="64" t="s">
        <v>590</v>
      </c>
      <c r="J9474" s="6">
        <v>8</v>
      </c>
      <c r="K9474" s="6"/>
      <c r="L9474" s="6"/>
      <c r="M9474" s="6"/>
      <c r="N9474" s="6"/>
      <c r="O9474" s="6"/>
      <c r="P9474" s="6"/>
      <c r="Q9474" s="6"/>
      <c r="R9474" s="6"/>
      <c r="S9474" s="6"/>
      <c r="T9474" s="6"/>
      <c r="U9474" s="6"/>
      <c r="V9474" s="6"/>
      <c r="W9474" s="6"/>
    </row>
    <row r="9475" spans="1:23" x14ac:dyDescent="0.25">
      <c r="A9475" s="79"/>
      <c r="J9475" s="6">
        <v>9</v>
      </c>
      <c r="K9475" s="6"/>
      <c r="L9475" s="6"/>
      <c r="M9475" s="6"/>
      <c r="N9475" s="6"/>
      <c r="O9475" s="6"/>
      <c r="P9475" s="6"/>
      <c r="Q9475" s="6"/>
      <c r="R9475" s="6"/>
      <c r="S9475" s="6"/>
      <c r="T9475" s="6"/>
      <c r="U9475" s="6"/>
      <c r="V9475" s="6"/>
      <c r="W9475" s="6"/>
    </row>
    <row r="9476" spans="1:23" ht="25.5" x14ac:dyDescent="0.25">
      <c r="A9476" s="81" t="s">
        <v>595</v>
      </c>
      <c r="J9476" s="6">
        <v>10</v>
      </c>
      <c r="K9476" s="6"/>
      <c r="L9476" s="6"/>
      <c r="M9476" s="6"/>
      <c r="N9476" s="6"/>
      <c r="O9476" s="6"/>
      <c r="P9476" s="6"/>
      <c r="Q9476" s="6"/>
      <c r="R9476" s="6"/>
      <c r="S9476" s="6"/>
      <c r="T9476" s="6"/>
      <c r="U9476" s="6"/>
      <c r="V9476" s="6"/>
      <c r="W9476" s="6"/>
    </row>
    <row r="9477" spans="1:23" x14ac:dyDescent="0.25">
      <c r="A9477" s="81"/>
      <c r="J9477" s="6">
        <v>11</v>
      </c>
      <c r="K9477" s="6"/>
      <c r="L9477" s="6"/>
      <c r="M9477" s="6"/>
      <c r="N9477" s="6"/>
      <c r="O9477" s="6"/>
      <c r="P9477" s="6"/>
      <c r="Q9477" s="6"/>
      <c r="R9477" s="6"/>
      <c r="S9477" s="6"/>
      <c r="T9477" s="6"/>
      <c r="U9477" s="6"/>
      <c r="V9477" s="6"/>
      <c r="W9477" s="6"/>
    </row>
    <row r="9478" spans="1:23" x14ac:dyDescent="0.25">
      <c r="A9478" s="65"/>
      <c r="J9478" s="6">
        <v>12</v>
      </c>
      <c r="K9478" s="6"/>
      <c r="L9478" s="6"/>
      <c r="M9478" s="6"/>
      <c r="N9478" s="6"/>
      <c r="O9478" s="6"/>
      <c r="P9478" s="6"/>
      <c r="Q9478" s="6"/>
      <c r="R9478" s="6"/>
      <c r="S9478" s="6"/>
      <c r="T9478" s="6"/>
      <c r="U9478" s="6"/>
      <c r="V9478" s="6"/>
      <c r="W9478" s="6"/>
    </row>
    <row r="9479" spans="1:23" x14ac:dyDescent="0.25">
      <c r="A9479" s="65"/>
      <c r="J9479" s="6">
        <v>13</v>
      </c>
      <c r="K9479" s="6"/>
      <c r="L9479" s="6"/>
      <c r="M9479" s="6"/>
      <c r="N9479" s="6"/>
      <c r="O9479" s="6"/>
      <c r="P9479" s="6"/>
      <c r="Q9479" s="6"/>
      <c r="R9479" s="6"/>
      <c r="S9479" s="6"/>
      <c r="T9479" s="6"/>
      <c r="U9479" s="6"/>
      <c r="V9479" s="6"/>
      <c r="W9479" s="6"/>
    </row>
    <row r="9480" spans="1:23" x14ac:dyDescent="0.25">
      <c r="A9480" s="79"/>
      <c r="J9480" s="6">
        <v>14</v>
      </c>
      <c r="K9480" s="6"/>
      <c r="L9480" s="6"/>
      <c r="M9480" s="6"/>
      <c r="N9480" s="6"/>
      <c r="O9480" s="6"/>
      <c r="P9480" s="6"/>
      <c r="Q9480" s="6"/>
      <c r="R9480" s="6"/>
      <c r="S9480" s="6"/>
      <c r="T9480" s="6"/>
      <c r="U9480" s="6"/>
      <c r="V9480" s="6"/>
      <c r="W9480" s="6"/>
    </row>
    <row r="9481" spans="1:23" x14ac:dyDescent="0.25">
      <c r="A9481" s="79"/>
      <c r="J9481" s="6">
        <v>15</v>
      </c>
      <c r="K9481" s="6"/>
      <c r="L9481" s="6"/>
      <c r="M9481" s="6"/>
      <c r="N9481" s="6"/>
      <c r="O9481" s="6"/>
      <c r="P9481" s="6"/>
      <c r="Q9481" s="6"/>
      <c r="R9481" s="6"/>
      <c r="S9481" s="6"/>
      <c r="T9481" s="6"/>
      <c r="U9481" s="6"/>
      <c r="V9481" s="6"/>
      <c r="W9481" s="6"/>
    </row>
    <row r="9482" spans="1:23" x14ac:dyDescent="0.25">
      <c r="J9482" s="6">
        <v>16</v>
      </c>
      <c r="K9482" s="6"/>
      <c r="L9482" s="6"/>
      <c r="M9482" s="6"/>
      <c r="N9482" s="6"/>
      <c r="O9482" s="6"/>
      <c r="P9482" s="6"/>
      <c r="Q9482" s="6"/>
      <c r="R9482" s="6"/>
      <c r="S9482" s="6"/>
      <c r="T9482" s="6"/>
      <c r="U9482" s="6"/>
      <c r="V9482" s="6"/>
      <c r="W9482" s="6"/>
    </row>
    <row r="9483" spans="1:23" x14ac:dyDescent="0.25">
      <c r="A9483" s="80"/>
      <c r="J9483" s="6">
        <v>17</v>
      </c>
      <c r="K9483" s="6"/>
      <c r="L9483" s="6"/>
      <c r="M9483" s="6"/>
      <c r="N9483" s="6"/>
      <c r="O9483" s="6"/>
      <c r="P9483" s="6"/>
      <c r="Q9483" s="6"/>
      <c r="R9483" s="6"/>
      <c r="S9483" s="6"/>
      <c r="T9483" s="6"/>
      <c r="U9483" s="6"/>
      <c r="V9483" s="6"/>
      <c r="W9483" s="6"/>
    </row>
    <row r="9484" spans="1:23" ht="31.5" x14ac:dyDescent="0.25">
      <c r="A9484" s="64" t="s">
        <v>590</v>
      </c>
      <c r="J9484" s="6">
        <v>18</v>
      </c>
      <c r="K9484" s="6"/>
      <c r="L9484" s="6"/>
      <c r="M9484" s="6"/>
      <c r="N9484" s="6"/>
      <c r="O9484" s="6"/>
      <c r="P9484" s="6"/>
      <c r="Q9484" s="6"/>
      <c r="R9484" s="6"/>
      <c r="S9484" s="6"/>
      <c r="T9484" s="6"/>
      <c r="U9484" s="6"/>
      <c r="V9484" s="6"/>
      <c r="W9484" s="6"/>
    </row>
    <row r="9485" spans="1:23" x14ac:dyDescent="0.25">
      <c r="A9485" s="79"/>
      <c r="J9485" s="6">
        <v>19</v>
      </c>
      <c r="K9485" s="6"/>
      <c r="L9485" s="6"/>
      <c r="M9485" s="6"/>
      <c r="N9485" s="6"/>
      <c r="O9485" s="6"/>
      <c r="P9485" s="6"/>
      <c r="Q9485" s="6"/>
      <c r="R9485" s="6"/>
      <c r="S9485" s="6"/>
      <c r="T9485" s="6"/>
      <c r="U9485" s="6"/>
      <c r="V9485" s="6"/>
      <c r="W9485" s="6"/>
    </row>
    <row r="9486" spans="1:23" ht="25.5" x14ac:dyDescent="0.25">
      <c r="A9486" s="81" t="s">
        <v>595</v>
      </c>
      <c r="J9486" s="6">
        <v>20</v>
      </c>
      <c r="K9486" s="6"/>
      <c r="L9486" s="6"/>
      <c r="M9486" s="6"/>
      <c r="N9486" s="6"/>
      <c r="O9486" s="6"/>
      <c r="P9486" s="6"/>
      <c r="Q9486" s="6"/>
      <c r="R9486" s="6"/>
      <c r="S9486" s="6"/>
      <c r="T9486" s="6"/>
      <c r="U9486" s="6"/>
      <c r="V9486" s="6"/>
      <c r="W9486" s="6"/>
    </row>
    <row r="9487" spans="1:23" x14ac:dyDescent="0.25">
      <c r="A9487" s="81"/>
      <c r="J9487" s="6">
        <v>21</v>
      </c>
      <c r="K9487" s="6"/>
      <c r="L9487" s="6"/>
      <c r="M9487" s="6"/>
      <c r="N9487" s="6"/>
      <c r="O9487" s="6"/>
      <c r="P9487" s="6"/>
      <c r="Q9487" s="6"/>
      <c r="R9487" s="6"/>
      <c r="S9487" s="6"/>
      <c r="T9487" s="6"/>
      <c r="U9487" s="6"/>
      <c r="V9487" s="6"/>
      <c r="W9487" s="6"/>
    </row>
    <row r="9488" spans="1:23" ht="89.25" x14ac:dyDescent="0.25">
      <c r="A9488" s="81" t="s">
        <v>937</v>
      </c>
      <c r="J9488" s="6">
        <v>22</v>
      </c>
      <c r="K9488" s="6"/>
      <c r="L9488" s="6"/>
      <c r="M9488" s="6"/>
      <c r="N9488" s="6"/>
      <c r="O9488" s="6"/>
      <c r="P9488" s="6"/>
      <c r="Q9488" s="6"/>
      <c r="R9488" s="6"/>
      <c r="S9488" s="6"/>
      <c r="T9488" s="6"/>
      <c r="U9488" s="6"/>
      <c r="V9488" s="6"/>
      <c r="W9488" s="6"/>
    </row>
    <row r="9489" spans="1:23" x14ac:dyDescent="0.25">
      <c r="A9489" s="65"/>
      <c r="J9489" s="6">
        <v>23</v>
      </c>
      <c r="K9489" s="6"/>
      <c r="L9489" s="6"/>
      <c r="M9489" s="6"/>
      <c r="N9489" s="6"/>
      <c r="O9489" s="6"/>
      <c r="P9489" s="6"/>
      <c r="Q9489" s="6"/>
      <c r="R9489" s="6"/>
      <c r="S9489" s="6"/>
      <c r="T9489" s="6"/>
      <c r="U9489" s="6"/>
      <c r="V9489" s="6"/>
      <c r="W9489" s="6"/>
    </row>
    <row r="9490" spans="1:23" x14ac:dyDescent="0.25">
      <c r="A9490" s="65"/>
      <c r="J9490" s="6">
        <v>24</v>
      </c>
      <c r="K9490" s="6"/>
      <c r="L9490" s="6"/>
      <c r="M9490" s="6"/>
      <c r="N9490" s="6"/>
      <c r="O9490" s="6"/>
      <c r="P9490" s="6"/>
      <c r="Q9490" s="6"/>
      <c r="R9490" s="6"/>
      <c r="S9490" s="6"/>
      <c r="T9490" s="6"/>
      <c r="U9490" s="6"/>
      <c r="V9490" s="6"/>
      <c r="W9490" s="6"/>
    </row>
    <row r="9491" spans="1:23" ht="140.25" x14ac:dyDescent="0.25">
      <c r="A9491" s="96" t="s">
        <v>624</v>
      </c>
      <c r="B9491" s="97" t="s">
        <v>625</v>
      </c>
      <c r="J9491" s="6">
        <v>25</v>
      </c>
      <c r="K9491" s="6"/>
      <c r="L9491" s="6"/>
      <c r="M9491" s="6"/>
      <c r="N9491" s="6"/>
      <c r="O9491" s="6"/>
      <c r="P9491" s="6"/>
      <c r="Q9491" s="6"/>
      <c r="R9491" s="6"/>
      <c r="S9491" s="6"/>
      <c r="T9491" s="6"/>
      <c r="U9491" s="6"/>
      <c r="V9491" s="6"/>
      <c r="W9491" s="6"/>
    </row>
    <row r="9492" spans="1:23" ht="15.75" thickBot="1" x14ac:dyDescent="0.3">
      <c r="A9492" s="65"/>
      <c r="J9492" s="6">
        <v>26</v>
      </c>
      <c r="K9492" s="6"/>
      <c r="L9492" s="6"/>
      <c r="M9492" s="6"/>
      <c r="N9492" s="6"/>
      <c r="O9492" s="6"/>
      <c r="P9492" s="6"/>
      <c r="Q9492" s="6"/>
      <c r="R9492" s="6"/>
      <c r="S9492" s="6"/>
      <c r="T9492" s="6"/>
      <c r="U9492" s="6"/>
      <c r="V9492" s="6"/>
      <c r="W9492" s="6"/>
    </row>
    <row r="9493" spans="1:23" ht="15.75" thickBot="1" x14ac:dyDescent="0.3">
      <c r="A9493" s="88" t="s">
        <v>626</v>
      </c>
      <c r="B9493" s="89">
        <v>0.05</v>
      </c>
      <c r="J9493" s="6">
        <v>27</v>
      </c>
      <c r="K9493" s="6"/>
      <c r="L9493" s="6"/>
      <c r="M9493" s="6"/>
      <c r="N9493" s="6"/>
      <c r="O9493" s="6"/>
      <c r="P9493" s="6"/>
      <c r="Q9493" s="6"/>
      <c r="R9493" s="6"/>
      <c r="S9493" s="6"/>
      <c r="T9493" s="6"/>
      <c r="U9493" s="6"/>
      <c r="V9493" s="6"/>
      <c r="W9493" s="6"/>
    </row>
    <row r="9494" spans="1:23" ht="39" thickBot="1" x14ac:dyDescent="0.3">
      <c r="A9494" s="110" t="s">
        <v>627</v>
      </c>
      <c r="B9494" s="74">
        <v>18</v>
      </c>
      <c r="J9494" s="6">
        <v>28</v>
      </c>
      <c r="K9494" s="6"/>
      <c r="L9494" s="6"/>
      <c r="M9494" s="6"/>
      <c r="N9494" s="6"/>
      <c r="O9494" s="6"/>
      <c r="P9494" s="6"/>
      <c r="Q9494" s="6"/>
      <c r="R9494" s="6"/>
      <c r="S9494" s="6"/>
      <c r="T9494" s="6"/>
      <c r="U9494" s="6"/>
      <c r="V9494" s="6"/>
      <c r="W9494" s="6"/>
    </row>
    <row r="9495" spans="1:23" ht="39" thickBot="1" x14ac:dyDescent="0.3">
      <c r="A9495" s="110" t="s">
        <v>628</v>
      </c>
      <c r="B9495" s="74">
        <v>1.0536999999999999E-2</v>
      </c>
      <c r="J9495" s="6">
        <v>29</v>
      </c>
      <c r="K9495" s="6"/>
      <c r="L9495" s="6"/>
      <c r="M9495" s="6"/>
      <c r="N9495" s="6"/>
      <c r="O9495" s="6"/>
      <c r="P9495" s="6"/>
      <c r="Q9495" s="6"/>
      <c r="R9495" s="6"/>
      <c r="S9495" s="6"/>
      <c r="T9495" s="6"/>
      <c r="U9495" s="6"/>
      <c r="V9495" s="6"/>
      <c r="W9495" s="6"/>
    </row>
    <row r="9496" spans="1:23" ht="64.5" thickBot="1" x14ac:dyDescent="0.3">
      <c r="A9496" s="110" t="s">
        <v>629</v>
      </c>
      <c r="B9496" s="74">
        <v>3.9969700000000001</v>
      </c>
      <c r="J9496" s="6">
        <v>30</v>
      </c>
      <c r="K9496" s="6"/>
      <c r="L9496" s="6"/>
      <c r="M9496" s="6"/>
      <c r="N9496" s="6"/>
      <c r="O9496" s="6"/>
      <c r="P9496" s="6"/>
      <c r="Q9496" s="6"/>
      <c r="R9496" s="6"/>
      <c r="S9496" s="6"/>
      <c r="T9496" s="6"/>
      <c r="U9496" s="6"/>
      <c r="V9496" s="6"/>
      <c r="W9496" s="6"/>
    </row>
    <row r="9497" spans="1:23" ht="38.25" x14ac:dyDescent="0.25">
      <c r="A9497" s="109" t="s">
        <v>630</v>
      </c>
      <c r="B9497" s="78">
        <v>0.14510000000000001</v>
      </c>
      <c r="J9497" s="6">
        <v>31</v>
      </c>
      <c r="K9497" s="6"/>
      <c r="L9497" s="6"/>
      <c r="M9497" s="6"/>
      <c r="N9497" s="6"/>
      <c r="O9497" s="6"/>
      <c r="P9497" s="6"/>
      <c r="Q9497" s="6"/>
      <c r="R9497" s="6"/>
      <c r="S9497" s="6"/>
      <c r="T9497" s="6"/>
      <c r="U9497" s="6"/>
      <c r="V9497" s="6"/>
      <c r="W9497" s="6"/>
    </row>
    <row r="9498" spans="1:23" ht="15.75" thickBot="1" x14ac:dyDescent="0.3">
      <c r="A9498" s="65"/>
      <c r="J9498" s="6">
        <v>32</v>
      </c>
      <c r="K9498" s="6"/>
      <c r="L9498" s="6"/>
      <c r="M9498" s="6"/>
      <c r="N9498" s="6"/>
      <c r="O9498" s="6"/>
      <c r="P9498" s="6"/>
      <c r="Q9498" s="6"/>
      <c r="R9498" s="6"/>
      <c r="S9498" s="6"/>
      <c r="T9498" s="6"/>
      <c r="U9498" s="6"/>
      <c r="V9498" s="6"/>
      <c r="W9498" s="6"/>
    </row>
    <row r="9499" spans="1:23" x14ac:dyDescent="0.25">
      <c r="A9499" s="254" t="s">
        <v>637</v>
      </c>
      <c r="B9499" s="255"/>
      <c r="C9499" s="255"/>
      <c r="D9499" s="255"/>
      <c r="E9499" s="255"/>
      <c r="J9499" s="6">
        <v>33</v>
      </c>
      <c r="K9499" s="6"/>
      <c r="L9499" s="6"/>
      <c r="M9499" s="6"/>
      <c r="N9499" s="6"/>
      <c r="O9499" s="6"/>
      <c r="P9499" s="6"/>
      <c r="Q9499" s="6"/>
      <c r="R9499" s="6"/>
      <c r="S9499" s="6"/>
      <c r="T9499" s="6"/>
      <c r="U9499" s="6"/>
      <c r="V9499" s="6"/>
      <c r="W9499" s="6"/>
    </row>
    <row r="9500" spans="1:23" ht="15.75" thickBot="1" x14ac:dyDescent="0.3">
      <c r="A9500" s="256" t="s">
        <v>638</v>
      </c>
      <c r="B9500" s="257"/>
      <c r="C9500" s="257"/>
      <c r="D9500" s="257"/>
      <c r="E9500" s="257"/>
      <c r="J9500" s="6">
        <v>34</v>
      </c>
      <c r="K9500" s="6"/>
      <c r="L9500" s="6"/>
      <c r="M9500" s="6"/>
      <c r="N9500" s="6"/>
      <c r="O9500" s="6"/>
      <c r="P9500" s="6"/>
      <c r="Q9500" s="6"/>
      <c r="R9500" s="6"/>
      <c r="S9500" s="6"/>
      <c r="T9500" s="6"/>
      <c r="U9500" s="6"/>
      <c r="V9500" s="6"/>
      <c r="W9500" s="6"/>
    </row>
    <row r="9501" spans="1:23" ht="16.5" thickBot="1" x14ac:dyDescent="0.3">
      <c r="A9501" s="260" t="s">
        <v>634</v>
      </c>
      <c r="B9501" s="261"/>
      <c r="C9501" s="83" t="s">
        <v>635</v>
      </c>
      <c r="D9501" s="83" t="s">
        <v>566</v>
      </c>
      <c r="E9501" s="85" t="s">
        <v>593</v>
      </c>
      <c r="J9501" s="6"/>
      <c r="K9501" s="121" t="s">
        <v>1123</v>
      </c>
      <c r="L9501" s="121" t="s">
        <v>1124</v>
      </c>
      <c r="M9501" s="121" t="str">
        <f>A9488</f>
        <v>Prueba del rango estudentizado de Tukey (HSD) para PFTCM3</v>
      </c>
      <c r="N9501" s="136"/>
      <c r="O9501" s="1"/>
      <c r="S9501" s="122" t="str">
        <f>K9501</f>
        <v>Factor</v>
      </c>
      <c r="T9501" s="122" t="str">
        <f>L9501</f>
        <v>Nivel</v>
      </c>
      <c r="U9501" s="114"/>
      <c r="V9501" s="123" t="str">
        <f>M9501</f>
        <v>Prueba del rango estudentizado de Tukey (HSD) para PFTCM3</v>
      </c>
      <c r="W9501" s="6"/>
    </row>
    <row r="9502" spans="1:23" ht="16.5" thickBot="1" x14ac:dyDescent="0.3">
      <c r="A9502" s="99"/>
      <c r="B9502" s="67" t="s">
        <v>592</v>
      </c>
      <c r="C9502" s="68">
        <v>0.22</v>
      </c>
      <c r="D9502" s="68">
        <v>8</v>
      </c>
      <c r="E9502" s="86" t="s">
        <v>7</v>
      </c>
      <c r="J9502" s="6"/>
      <c r="K9502" s="223" t="s">
        <v>1128</v>
      </c>
      <c r="L9502" s="124" t="str">
        <f>E9502</f>
        <v>Palomo</v>
      </c>
      <c r="M9502" s="125">
        <f>C9502</f>
        <v>0.22</v>
      </c>
      <c r="N9502" s="125">
        <f>A9502</f>
        <v>0</v>
      </c>
      <c r="O9502" s="125" t="str">
        <f>B9502</f>
        <v>A</v>
      </c>
      <c r="S9502" s="225" t="str">
        <f>K9502</f>
        <v>Genotipo (B)</v>
      </c>
      <c r="T9502" s="133" t="str">
        <f>L9502</f>
        <v>Palomo</v>
      </c>
      <c r="U9502" s="134">
        <f t="shared" ref="U9502:U9505" si="437">M9502</f>
        <v>0.22</v>
      </c>
      <c r="V9502" s="133">
        <f t="shared" ref="V9502:V9505" si="438">N9502</f>
        <v>0</v>
      </c>
      <c r="W9502" s="133" t="str">
        <f t="shared" ref="W9502:W9505" si="439">O9502</f>
        <v>A</v>
      </c>
    </row>
    <row r="9503" spans="1:23" ht="16.5" thickBot="1" x14ac:dyDescent="0.3">
      <c r="A9503" s="99"/>
      <c r="B9503" s="67" t="s">
        <v>592</v>
      </c>
      <c r="C9503" s="68"/>
      <c r="D9503" s="68"/>
      <c r="E9503" s="86"/>
      <c r="J9503" s="6"/>
      <c r="K9503" s="224"/>
      <c r="L9503" s="124" t="str">
        <f>E9504</f>
        <v>Toro</v>
      </c>
      <c r="M9503" s="125">
        <f>C9504</f>
        <v>0.13375000000000001</v>
      </c>
      <c r="N9503" s="125" t="str">
        <f>A9504</f>
        <v>B</v>
      </c>
      <c r="O9503" s="125" t="str">
        <f>B9504</f>
        <v>A</v>
      </c>
      <c r="S9503" s="226"/>
      <c r="T9503" s="133" t="str">
        <f t="shared" ref="T9503:T9505" si="440">L9503</f>
        <v>Toro</v>
      </c>
      <c r="U9503" s="134">
        <f t="shared" si="437"/>
        <v>0.13375000000000001</v>
      </c>
      <c r="V9503" s="133" t="str">
        <f t="shared" si="438"/>
        <v>B</v>
      </c>
      <c r="W9503" s="133" t="str">
        <f t="shared" si="439"/>
        <v>A</v>
      </c>
    </row>
    <row r="9504" spans="1:23" ht="16.5" thickBot="1" x14ac:dyDescent="0.3">
      <c r="A9504" s="99" t="s">
        <v>593</v>
      </c>
      <c r="B9504" s="67" t="s">
        <v>592</v>
      </c>
      <c r="C9504" s="68">
        <v>0.13375000000000001</v>
      </c>
      <c r="D9504" s="68">
        <v>8</v>
      </c>
      <c r="E9504" s="86" t="s">
        <v>8</v>
      </c>
      <c r="J9504" s="6"/>
      <c r="K9504" s="224"/>
      <c r="L9504" s="4" t="str">
        <f>E9506</f>
        <v>Pony</v>
      </c>
      <c r="M9504" s="4">
        <f>C9506</f>
        <v>6.7500000000000004E-2</v>
      </c>
      <c r="N9504" s="4" t="str">
        <f>A9506</f>
        <v>B</v>
      </c>
      <c r="O9504" s="4">
        <f>B9506</f>
        <v>0</v>
      </c>
      <c r="P9504" s="6"/>
      <c r="Q9504" s="6"/>
      <c r="R9504" s="6"/>
      <c r="S9504" s="226"/>
      <c r="T9504" s="133" t="str">
        <f t="shared" si="440"/>
        <v>Pony</v>
      </c>
      <c r="U9504" s="134">
        <f t="shared" si="437"/>
        <v>6.7500000000000004E-2</v>
      </c>
      <c r="V9504" s="133" t="str">
        <f t="shared" si="438"/>
        <v>B</v>
      </c>
      <c r="W9504" s="133">
        <f t="shared" si="439"/>
        <v>0</v>
      </c>
    </row>
    <row r="9505" spans="1:23" ht="16.5" thickBot="1" x14ac:dyDescent="0.3">
      <c r="A9505" s="99" t="s">
        <v>593</v>
      </c>
      <c r="B9505" s="67"/>
      <c r="C9505" s="68"/>
      <c r="D9505" s="68"/>
      <c r="E9505" s="86"/>
      <c r="J9505" s="6"/>
      <c r="K9505" s="224"/>
      <c r="L9505" s="4" t="str">
        <f>E9508</f>
        <v>Perseo</v>
      </c>
      <c r="M9505" s="4">
        <f>C9508</f>
        <v>1.6250000000000001E-2</v>
      </c>
      <c r="N9505" s="4" t="str">
        <f>A9508</f>
        <v>B</v>
      </c>
      <c r="O9505" s="4">
        <f>B9508</f>
        <v>0</v>
      </c>
      <c r="P9505" s="6"/>
      <c r="Q9505" s="6"/>
      <c r="R9505" s="6"/>
      <c r="S9505" s="227"/>
      <c r="T9505" s="129" t="str">
        <f t="shared" si="440"/>
        <v>Perseo</v>
      </c>
      <c r="U9505" s="135">
        <f t="shared" si="437"/>
        <v>1.6250000000000001E-2</v>
      </c>
      <c r="V9505" s="129" t="str">
        <f t="shared" si="438"/>
        <v>B</v>
      </c>
      <c r="W9505" s="129">
        <f t="shared" si="439"/>
        <v>0</v>
      </c>
    </row>
    <row r="9506" spans="1:23" ht="15.75" thickBot="1" x14ac:dyDescent="0.3">
      <c r="A9506" s="99" t="s">
        <v>593</v>
      </c>
      <c r="B9506" s="67"/>
      <c r="C9506" s="68">
        <v>6.7500000000000004E-2</v>
      </c>
      <c r="D9506" s="68">
        <v>8</v>
      </c>
      <c r="E9506" s="86" t="s">
        <v>11</v>
      </c>
      <c r="J9506" s="6">
        <v>1</v>
      </c>
      <c r="K9506" s="6"/>
      <c r="L9506" s="6"/>
      <c r="M9506" s="6"/>
      <c r="N9506" s="6"/>
      <c r="O9506" s="6"/>
      <c r="P9506" s="6"/>
      <c r="Q9506" s="6"/>
      <c r="R9506" s="6"/>
      <c r="S9506" s="6"/>
      <c r="T9506" s="6"/>
      <c r="U9506" s="6"/>
      <c r="V9506" s="6"/>
      <c r="W9506" s="6"/>
    </row>
    <row r="9507" spans="1:23" ht="15.75" thickBot="1" x14ac:dyDescent="0.3">
      <c r="A9507" s="99" t="s">
        <v>593</v>
      </c>
      <c r="B9507" s="67"/>
      <c r="C9507" s="68"/>
      <c r="D9507" s="68"/>
      <c r="E9507" s="86"/>
      <c r="J9507" s="6">
        <v>2</v>
      </c>
      <c r="K9507" s="6"/>
      <c r="L9507" s="6"/>
      <c r="M9507" s="6"/>
      <c r="N9507" s="6"/>
      <c r="O9507" s="6"/>
      <c r="P9507" s="6"/>
      <c r="Q9507" s="6"/>
      <c r="R9507" s="6"/>
      <c r="S9507" s="6"/>
      <c r="T9507" s="6"/>
      <c r="U9507" s="6"/>
      <c r="V9507" s="6"/>
      <c r="W9507" s="6"/>
    </row>
    <row r="9508" spans="1:23" x14ac:dyDescent="0.25">
      <c r="A9508" s="100" t="s">
        <v>593</v>
      </c>
      <c r="B9508" s="76"/>
      <c r="C9508" s="77">
        <v>1.6250000000000001E-2</v>
      </c>
      <c r="D9508" s="77">
        <v>8</v>
      </c>
      <c r="E9508" s="87" t="s">
        <v>46</v>
      </c>
      <c r="J9508" s="6">
        <v>3</v>
      </c>
      <c r="K9508" s="6"/>
      <c r="L9508" s="6"/>
      <c r="M9508" s="6"/>
      <c r="N9508" s="6"/>
      <c r="O9508" s="6"/>
      <c r="P9508" s="6"/>
      <c r="Q9508" s="6"/>
      <c r="R9508" s="6"/>
      <c r="S9508" s="6"/>
      <c r="T9508" s="6"/>
      <c r="U9508" s="6"/>
      <c r="V9508" s="6"/>
      <c r="W9508" s="6"/>
    </row>
    <row r="9509" spans="1:23" x14ac:dyDescent="0.25">
      <c r="A9509" s="79"/>
      <c r="J9509" s="6">
        <v>4</v>
      </c>
      <c r="K9509" s="6"/>
      <c r="L9509" s="6"/>
      <c r="M9509" s="6"/>
      <c r="N9509" s="6"/>
      <c r="O9509" s="6"/>
      <c r="P9509" s="6"/>
      <c r="Q9509" s="6"/>
      <c r="R9509" s="6"/>
      <c r="S9509" s="6"/>
      <c r="T9509" s="6"/>
      <c r="U9509" s="6"/>
      <c r="V9509" s="6"/>
      <c r="W9509" s="6"/>
    </row>
    <row r="9510" spans="1:23" x14ac:dyDescent="0.25">
      <c r="A9510" s="79"/>
      <c r="J9510" s="6">
        <v>5</v>
      </c>
      <c r="K9510" s="6"/>
      <c r="L9510" s="6"/>
      <c r="M9510" s="6"/>
      <c r="N9510" s="6"/>
      <c r="O9510" s="6"/>
      <c r="P9510" s="6"/>
      <c r="Q9510" s="6"/>
      <c r="R9510" s="6"/>
      <c r="S9510" s="6"/>
      <c r="T9510" s="6"/>
      <c r="U9510" s="6"/>
      <c r="V9510" s="6"/>
      <c r="W9510" s="6"/>
    </row>
    <row r="9511" spans="1:23" x14ac:dyDescent="0.25">
      <c r="J9511" s="6">
        <v>6</v>
      </c>
      <c r="K9511" s="6"/>
      <c r="L9511" s="6"/>
      <c r="M9511" s="6"/>
      <c r="N9511" s="6"/>
      <c r="O9511" s="6"/>
      <c r="P9511" s="6"/>
      <c r="Q9511" s="6"/>
      <c r="R9511" s="6"/>
      <c r="S9511" s="6"/>
      <c r="T9511" s="6"/>
      <c r="U9511" s="6"/>
      <c r="V9511" s="6"/>
      <c r="W9511" s="6"/>
    </row>
    <row r="9512" spans="1:23" x14ac:dyDescent="0.25">
      <c r="A9512" s="80"/>
      <c r="J9512" s="6">
        <v>7</v>
      </c>
      <c r="K9512" s="6"/>
      <c r="L9512" s="6"/>
      <c r="M9512" s="6"/>
      <c r="N9512" s="6"/>
      <c r="O9512" s="6"/>
      <c r="P9512" s="6"/>
      <c r="Q9512" s="6"/>
      <c r="R9512" s="6"/>
      <c r="S9512" s="6"/>
      <c r="T9512" s="6"/>
      <c r="U9512" s="6"/>
      <c r="V9512" s="6"/>
      <c r="W9512" s="6"/>
    </row>
    <row r="9513" spans="1:23" ht="31.5" x14ac:dyDescent="0.25">
      <c r="A9513" s="64" t="s">
        <v>590</v>
      </c>
      <c r="J9513" s="6">
        <v>8</v>
      </c>
      <c r="K9513" s="6"/>
      <c r="L9513" s="6"/>
      <c r="M9513" s="6"/>
      <c r="N9513" s="6"/>
      <c r="O9513" s="6"/>
      <c r="P9513" s="6"/>
      <c r="Q9513" s="6"/>
      <c r="R9513" s="6"/>
      <c r="S9513" s="6"/>
      <c r="T9513" s="6"/>
      <c r="U9513" s="6"/>
      <c r="V9513" s="6"/>
      <c r="W9513" s="6"/>
    </row>
    <row r="9514" spans="1:23" x14ac:dyDescent="0.25">
      <c r="A9514" s="79"/>
      <c r="J9514" s="6">
        <v>9</v>
      </c>
      <c r="K9514" s="6"/>
      <c r="L9514" s="6"/>
      <c r="M9514" s="6"/>
      <c r="N9514" s="6"/>
      <c r="O9514" s="6"/>
      <c r="P9514" s="6"/>
      <c r="Q9514" s="6"/>
      <c r="R9514" s="6"/>
      <c r="S9514" s="6"/>
      <c r="T9514" s="6"/>
      <c r="U9514" s="6"/>
      <c r="V9514" s="6"/>
      <c r="W9514" s="6"/>
    </row>
    <row r="9515" spans="1:23" ht="25.5" x14ac:dyDescent="0.25">
      <c r="A9515" s="81" t="s">
        <v>595</v>
      </c>
      <c r="J9515" s="6">
        <v>10</v>
      </c>
      <c r="K9515" s="6"/>
      <c r="L9515" s="6"/>
      <c r="M9515" s="6"/>
      <c r="N9515" s="6"/>
      <c r="O9515" s="6"/>
      <c r="P9515" s="6"/>
      <c r="Q9515" s="6"/>
      <c r="R9515" s="6"/>
      <c r="S9515" s="6"/>
      <c r="T9515" s="6"/>
      <c r="U9515" s="6"/>
      <c r="V9515" s="6"/>
      <c r="W9515" s="6"/>
    </row>
    <row r="9516" spans="1:23" x14ac:dyDescent="0.25">
      <c r="A9516" s="81"/>
      <c r="J9516" s="6">
        <v>11</v>
      </c>
      <c r="K9516" s="6"/>
      <c r="L9516" s="6"/>
      <c r="M9516" s="6"/>
      <c r="N9516" s="6"/>
      <c r="O9516" s="6"/>
      <c r="P9516" s="6"/>
      <c r="Q9516" s="6"/>
      <c r="R9516" s="6"/>
      <c r="S9516" s="6"/>
      <c r="T9516" s="6"/>
      <c r="U9516" s="6"/>
      <c r="V9516" s="6"/>
      <c r="W9516" s="6"/>
    </row>
    <row r="9517" spans="1:23" x14ac:dyDescent="0.25">
      <c r="A9517" s="65"/>
      <c r="J9517" s="6">
        <v>12</v>
      </c>
      <c r="K9517" s="6"/>
      <c r="L9517" s="6"/>
      <c r="M9517" s="6"/>
      <c r="N9517" s="6"/>
      <c r="O9517" s="6"/>
      <c r="P9517" s="6"/>
      <c r="Q9517" s="6"/>
      <c r="R9517" s="6"/>
      <c r="S9517" s="6"/>
      <c r="T9517" s="6"/>
      <c r="U9517" s="6"/>
      <c r="V9517" s="6"/>
      <c r="W9517" s="6"/>
    </row>
    <row r="9518" spans="1:23" x14ac:dyDescent="0.25">
      <c r="A9518" s="65"/>
      <c r="J9518" s="6">
        <v>13</v>
      </c>
      <c r="K9518" s="6"/>
      <c r="L9518" s="6"/>
      <c r="M9518" s="6"/>
      <c r="N9518" s="6"/>
      <c r="O9518" s="6"/>
      <c r="P9518" s="6"/>
      <c r="Q9518" s="6"/>
      <c r="R9518" s="6"/>
      <c r="S9518" s="6"/>
      <c r="T9518" s="6"/>
      <c r="U9518" s="6"/>
      <c r="V9518" s="6"/>
      <c r="W9518" s="6"/>
    </row>
    <row r="9519" spans="1:23" x14ac:dyDescent="0.25">
      <c r="A9519" s="79"/>
      <c r="J9519" s="6">
        <v>14</v>
      </c>
      <c r="K9519" s="6"/>
      <c r="L9519" s="6"/>
      <c r="M9519" s="6"/>
      <c r="N9519" s="6"/>
      <c r="O9519" s="6"/>
      <c r="P9519" s="6"/>
      <c r="Q9519" s="6"/>
      <c r="R9519" s="6"/>
      <c r="S9519" s="6"/>
      <c r="T9519" s="6"/>
      <c r="U9519" s="6"/>
      <c r="V9519" s="6"/>
      <c r="W9519" s="6"/>
    </row>
    <row r="9520" spans="1:23" x14ac:dyDescent="0.25">
      <c r="A9520" s="79"/>
      <c r="J9520" s="6">
        <v>15</v>
      </c>
      <c r="K9520" s="6"/>
      <c r="L9520" s="6"/>
      <c r="M9520" s="6"/>
      <c r="N9520" s="6"/>
      <c r="O9520" s="6"/>
      <c r="P9520" s="6"/>
      <c r="Q9520" s="6"/>
      <c r="R9520" s="6"/>
      <c r="S9520" s="6"/>
      <c r="T9520" s="6"/>
      <c r="U9520" s="6"/>
      <c r="V9520" s="6"/>
      <c r="W9520" s="6"/>
    </row>
    <row r="9521" spans="1:23" x14ac:dyDescent="0.25">
      <c r="J9521" s="6">
        <v>16</v>
      </c>
      <c r="K9521" s="6"/>
      <c r="L9521" s="6"/>
      <c r="M9521" s="6"/>
      <c r="N9521" s="6"/>
      <c r="O9521" s="6"/>
      <c r="P9521" s="6"/>
      <c r="Q9521" s="6"/>
      <c r="R9521" s="6"/>
      <c r="S9521" s="6"/>
      <c r="T9521" s="6"/>
      <c r="U9521" s="6"/>
      <c r="V9521" s="6"/>
      <c r="W9521" s="6"/>
    </row>
    <row r="9522" spans="1:23" x14ac:dyDescent="0.25">
      <c r="A9522" s="80"/>
      <c r="J9522" s="6">
        <v>17</v>
      </c>
      <c r="K9522" s="6"/>
      <c r="L9522" s="6"/>
      <c r="M9522" s="6"/>
      <c r="N9522" s="6"/>
      <c r="O9522" s="6"/>
      <c r="P9522" s="6"/>
      <c r="Q9522" s="6"/>
      <c r="R9522" s="6"/>
      <c r="S9522" s="6"/>
      <c r="T9522" s="6"/>
      <c r="U9522" s="6"/>
      <c r="V9522" s="6"/>
      <c r="W9522" s="6"/>
    </row>
    <row r="9523" spans="1:23" ht="31.5" x14ac:dyDescent="0.25">
      <c r="A9523" s="64" t="s">
        <v>590</v>
      </c>
      <c r="J9523" s="6">
        <v>18</v>
      </c>
      <c r="K9523" s="6"/>
      <c r="L9523" s="6"/>
      <c r="M9523" s="6"/>
      <c r="N9523" s="6"/>
      <c r="O9523" s="6"/>
      <c r="P9523" s="6"/>
      <c r="Q9523" s="6"/>
      <c r="R9523" s="6"/>
      <c r="S9523" s="6"/>
      <c r="T9523" s="6"/>
      <c r="U9523" s="6"/>
      <c r="V9523" s="6"/>
      <c r="W9523" s="6"/>
    </row>
    <row r="9524" spans="1:23" x14ac:dyDescent="0.25">
      <c r="A9524" s="79"/>
      <c r="J9524" s="6">
        <v>19</v>
      </c>
      <c r="K9524" s="6"/>
      <c r="L9524" s="6"/>
      <c r="M9524" s="6"/>
      <c r="N9524" s="6"/>
      <c r="O9524" s="6"/>
      <c r="P9524" s="6"/>
      <c r="Q9524" s="6"/>
      <c r="R9524" s="6"/>
      <c r="S9524" s="6"/>
      <c r="T9524" s="6"/>
      <c r="U9524" s="6"/>
      <c r="V9524" s="6"/>
      <c r="W9524" s="6"/>
    </row>
    <row r="9525" spans="1:23" ht="25.5" x14ac:dyDescent="0.25">
      <c r="A9525" s="81" t="s">
        <v>595</v>
      </c>
      <c r="J9525" s="6">
        <v>20</v>
      </c>
      <c r="K9525" s="6"/>
      <c r="L9525" s="6"/>
      <c r="M9525" s="6"/>
      <c r="N9525" s="6"/>
      <c r="O9525" s="6"/>
      <c r="P9525" s="6"/>
      <c r="Q9525" s="6"/>
      <c r="R9525" s="6"/>
      <c r="S9525" s="6"/>
      <c r="T9525" s="6"/>
      <c r="U9525" s="6"/>
      <c r="V9525" s="6"/>
      <c r="W9525" s="6"/>
    </row>
    <row r="9526" spans="1:23" x14ac:dyDescent="0.25">
      <c r="A9526" s="81"/>
      <c r="J9526" s="6">
        <v>21</v>
      </c>
      <c r="K9526" s="6"/>
      <c r="L9526" s="6"/>
      <c r="M9526" s="6"/>
      <c r="N9526" s="6"/>
      <c r="O9526" s="6"/>
      <c r="P9526" s="6"/>
      <c r="Q9526" s="6"/>
      <c r="R9526" s="6"/>
      <c r="S9526" s="6"/>
      <c r="T9526" s="6"/>
      <c r="U9526" s="6"/>
      <c r="V9526" s="6"/>
      <c r="W9526" s="6"/>
    </row>
    <row r="9527" spans="1:23" ht="89.25" x14ac:dyDescent="0.25">
      <c r="A9527" s="81" t="s">
        <v>938</v>
      </c>
      <c r="J9527" s="6">
        <v>22</v>
      </c>
      <c r="K9527" s="6"/>
      <c r="L9527" s="6"/>
      <c r="M9527" s="6"/>
      <c r="N9527" s="6"/>
      <c r="O9527" s="6"/>
      <c r="P9527" s="6"/>
      <c r="Q9527" s="6"/>
      <c r="R9527" s="6"/>
      <c r="S9527" s="6"/>
      <c r="T9527" s="6"/>
      <c r="U9527" s="6"/>
      <c r="V9527" s="6"/>
      <c r="W9527" s="6"/>
    </row>
    <row r="9528" spans="1:23" x14ac:dyDescent="0.25">
      <c r="A9528" s="65"/>
      <c r="J9528" s="6">
        <v>23</v>
      </c>
      <c r="K9528" s="6"/>
      <c r="L9528" s="6"/>
      <c r="M9528" s="6"/>
      <c r="N9528" s="6"/>
      <c r="O9528" s="6"/>
      <c r="P9528" s="6"/>
      <c r="Q9528" s="6"/>
      <c r="R9528" s="6"/>
      <c r="S9528" s="6"/>
      <c r="T9528" s="6"/>
      <c r="U9528" s="6"/>
      <c r="V9528" s="6"/>
      <c r="W9528" s="6"/>
    </row>
    <row r="9529" spans="1:23" x14ac:dyDescent="0.25">
      <c r="A9529" s="65"/>
      <c r="J9529" s="6">
        <v>24</v>
      </c>
      <c r="K9529" s="6"/>
      <c r="L9529" s="6"/>
      <c r="M9529" s="6"/>
      <c r="N9529" s="6"/>
      <c r="O9529" s="6"/>
      <c r="P9529" s="6"/>
      <c r="Q9529" s="6"/>
      <c r="R9529" s="6"/>
      <c r="S9529" s="6"/>
      <c r="T9529" s="6"/>
      <c r="U9529" s="6"/>
      <c r="V9529" s="6"/>
      <c r="W9529" s="6"/>
    </row>
    <row r="9530" spans="1:23" ht="140.25" x14ac:dyDescent="0.25">
      <c r="A9530" s="96" t="s">
        <v>624</v>
      </c>
      <c r="B9530" s="97" t="s">
        <v>625</v>
      </c>
      <c r="J9530" s="6">
        <v>25</v>
      </c>
      <c r="K9530" s="6"/>
      <c r="L9530" s="6"/>
      <c r="M9530" s="6"/>
      <c r="N9530" s="6"/>
      <c r="O9530" s="6"/>
      <c r="P9530" s="6"/>
      <c r="Q9530" s="6"/>
      <c r="R9530" s="6"/>
      <c r="S9530" s="6"/>
      <c r="T9530" s="6"/>
      <c r="U9530" s="6"/>
      <c r="V9530" s="6"/>
      <c r="W9530" s="6"/>
    </row>
    <row r="9531" spans="1:23" ht="15.75" thickBot="1" x14ac:dyDescent="0.3">
      <c r="A9531" s="65"/>
      <c r="J9531" s="6">
        <v>26</v>
      </c>
      <c r="K9531" s="6"/>
      <c r="L9531" s="6"/>
      <c r="M9531" s="6"/>
      <c r="N9531" s="6"/>
      <c r="O9531" s="6"/>
      <c r="P9531" s="6"/>
      <c r="Q9531" s="6"/>
      <c r="R9531" s="6"/>
      <c r="S9531" s="6"/>
      <c r="T9531" s="6"/>
      <c r="U9531" s="6"/>
      <c r="V9531" s="6"/>
      <c r="W9531" s="6"/>
    </row>
    <row r="9532" spans="1:23" ht="15.75" thickBot="1" x14ac:dyDescent="0.3">
      <c r="A9532" s="88" t="s">
        <v>626</v>
      </c>
      <c r="B9532" s="89">
        <v>0.05</v>
      </c>
      <c r="J9532" s="6">
        <v>27</v>
      </c>
      <c r="K9532" s="6"/>
      <c r="L9532" s="6"/>
      <c r="M9532" s="6"/>
      <c r="N9532" s="6"/>
      <c r="O9532" s="6"/>
      <c r="P9532" s="6"/>
      <c r="Q9532" s="6"/>
      <c r="R9532" s="6"/>
      <c r="S9532" s="6"/>
      <c r="T9532" s="6"/>
      <c r="U9532" s="6"/>
      <c r="V9532" s="6"/>
      <c r="W9532" s="6"/>
    </row>
    <row r="9533" spans="1:23" ht="39" thickBot="1" x14ac:dyDescent="0.3">
      <c r="A9533" s="110" t="s">
        <v>627</v>
      </c>
      <c r="B9533" s="74">
        <v>18</v>
      </c>
      <c r="J9533" s="6">
        <v>28</v>
      </c>
      <c r="K9533" s="6"/>
      <c r="L9533" s="6"/>
      <c r="M9533" s="6"/>
      <c r="N9533" s="6"/>
      <c r="O9533" s="6"/>
      <c r="P9533" s="6"/>
      <c r="Q9533" s="6"/>
      <c r="R9533" s="6"/>
      <c r="S9533" s="6"/>
      <c r="T9533" s="6"/>
      <c r="U9533" s="6"/>
      <c r="V9533" s="6"/>
      <c r="W9533" s="6"/>
    </row>
    <row r="9534" spans="1:23" ht="39" thickBot="1" x14ac:dyDescent="0.3">
      <c r="A9534" s="110" t="s">
        <v>628</v>
      </c>
      <c r="B9534" s="74">
        <v>2.9315000000000001E-2</v>
      </c>
      <c r="J9534" s="6">
        <v>29</v>
      </c>
      <c r="K9534" s="6"/>
      <c r="L9534" s="6"/>
      <c r="M9534" s="6"/>
      <c r="N9534" s="6"/>
      <c r="O9534" s="6"/>
      <c r="P9534" s="6"/>
      <c r="Q9534" s="6"/>
      <c r="R9534" s="6"/>
      <c r="S9534" s="6"/>
      <c r="T9534" s="6"/>
      <c r="U9534" s="6"/>
      <c r="V9534" s="6"/>
      <c r="W9534" s="6"/>
    </row>
    <row r="9535" spans="1:23" ht="64.5" thickBot="1" x14ac:dyDescent="0.3">
      <c r="A9535" s="110" t="s">
        <v>629</v>
      </c>
      <c r="B9535" s="74">
        <v>3.9969700000000001</v>
      </c>
      <c r="J9535" s="6">
        <v>30</v>
      </c>
      <c r="K9535" s="6"/>
      <c r="L9535" s="6"/>
      <c r="M9535" s="6"/>
      <c r="N9535" s="6"/>
      <c r="O9535" s="6"/>
      <c r="P9535" s="6"/>
      <c r="Q9535" s="6"/>
      <c r="R9535" s="6"/>
      <c r="S9535" s="6"/>
      <c r="T9535" s="6"/>
      <c r="U9535" s="6"/>
      <c r="V9535" s="6"/>
      <c r="W9535" s="6"/>
    </row>
    <row r="9536" spans="1:23" ht="38.25" x14ac:dyDescent="0.25">
      <c r="A9536" s="109" t="s">
        <v>630</v>
      </c>
      <c r="B9536" s="78">
        <v>0.24199999999999999</v>
      </c>
      <c r="J9536" s="6">
        <v>31</v>
      </c>
      <c r="K9536" s="6"/>
      <c r="L9536" s="6"/>
      <c r="M9536" s="6"/>
      <c r="N9536" s="6"/>
      <c r="O9536" s="6"/>
      <c r="P9536" s="6"/>
      <c r="Q9536" s="6"/>
      <c r="R9536" s="6"/>
      <c r="S9536" s="6"/>
      <c r="T9536" s="6"/>
      <c r="U9536" s="6"/>
      <c r="V9536" s="6"/>
      <c r="W9536" s="6"/>
    </row>
    <row r="9537" spans="1:23" ht="15.75" thickBot="1" x14ac:dyDescent="0.3">
      <c r="A9537" s="65"/>
      <c r="J9537" s="6">
        <v>32</v>
      </c>
      <c r="K9537" s="6"/>
      <c r="L9537" s="6"/>
      <c r="M9537" s="6"/>
      <c r="N9537" s="6"/>
      <c r="O9537" s="6"/>
      <c r="P9537" s="6"/>
      <c r="Q9537" s="6"/>
      <c r="R9537" s="6"/>
      <c r="S9537" s="6"/>
      <c r="T9537" s="6"/>
      <c r="U9537" s="6"/>
      <c r="V9537" s="6"/>
      <c r="W9537" s="6"/>
    </row>
    <row r="9538" spans="1:23" x14ac:dyDescent="0.25">
      <c r="A9538" s="254" t="s">
        <v>637</v>
      </c>
      <c r="B9538" s="255"/>
      <c r="C9538" s="255"/>
      <c r="D9538" s="255"/>
      <c r="J9538" s="6">
        <v>33</v>
      </c>
      <c r="K9538" s="6"/>
      <c r="L9538" s="6"/>
      <c r="M9538" s="6"/>
      <c r="N9538" s="6"/>
      <c r="O9538" s="6"/>
      <c r="P9538" s="6"/>
      <c r="Q9538" s="6"/>
      <c r="R9538" s="6"/>
      <c r="S9538" s="6"/>
      <c r="T9538" s="6"/>
      <c r="U9538" s="6"/>
      <c r="V9538" s="6"/>
      <c r="W9538" s="6"/>
    </row>
    <row r="9539" spans="1:23" ht="15.75" thickBot="1" x14ac:dyDescent="0.3">
      <c r="A9539" s="256" t="s">
        <v>638</v>
      </c>
      <c r="B9539" s="257"/>
      <c r="C9539" s="257"/>
      <c r="D9539" s="257"/>
      <c r="J9539" s="6">
        <v>34</v>
      </c>
      <c r="K9539" s="6"/>
      <c r="L9539" s="6"/>
      <c r="M9539" s="6"/>
      <c r="N9539" s="6"/>
      <c r="O9539" s="6"/>
      <c r="P9539" s="6"/>
      <c r="Q9539" s="6"/>
      <c r="R9539" s="6"/>
      <c r="S9539" s="6"/>
      <c r="T9539" s="6"/>
      <c r="U9539" s="6"/>
      <c r="V9539" s="6"/>
      <c r="W9539" s="6"/>
    </row>
    <row r="9540" spans="1:23" ht="27" thickBot="1" x14ac:dyDescent="0.3">
      <c r="A9540" s="98" t="s">
        <v>634</v>
      </c>
      <c r="B9540" s="83" t="s">
        <v>635</v>
      </c>
      <c r="C9540" s="83" t="s">
        <v>566</v>
      </c>
      <c r="D9540" s="85" t="s">
        <v>593</v>
      </c>
      <c r="J9540" s="6"/>
      <c r="K9540" s="121" t="s">
        <v>1123</v>
      </c>
      <c r="L9540" s="121" t="s">
        <v>1124</v>
      </c>
      <c r="M9540" s="121" t="str">
        <f>A9527</f>
        <v>Prueba del rango estudentizado de Tukey (HSD) para PFTCM4</v>
      </c>
      <c r="N9540" s="136"/>
      <c r="O9540" s="1"/>
      <c r="S9540" s="122" t="str">
        <f>K9540</f>
        <v>Factor</v>
      </c>
      <c r="T9540" s="122" t="str">
        <f>L9540</f>
        <v>Nivel</v>
      </c>
      <c r="U9540" s="114"/>
      <c r="V9540" s="123" t="str">
        <f>M9540</f>
        <v>Prueba del rango estudentizado de Tukey (HSD) para PFTCM4</v>
      </c>
      <c r="W9540" s="6"/>
    </row>
    <row r="9541" spans="1:23" ht="16.5" thickBot="1" x14ac:dyDescent="0.3">
      <c r="A9541" s="99" t="s">
        <v>592</v>
      </c>
      <c r="B9541" s="68">
        <v>0.25</v>
      </c>
      <c r="C9541" s="68">
        <v>8</v>
      </c>
      <c r="D9541" s="86" t="s">
        <v>7</v>
      </c>
      <c r="J9541" s="6"/>
      <c r="K9541" s="223" t="s">
        <v>1128</v>
      </c>
      <c r="L9541" s="124" t="str">
        <f>D9541</f>
        <v>Palomo</v>
      </c>
      <c r="M9541" s="125">
        <f>B9541</f>
        <v>0.25</v>
      </c>
      <c r="N9541" s="125" t="str">
        <f>A9541</f>
        <v>A</v>
      </c>
      <c r="O9541" s="125">
        <f>B9541</f>
        <v>0.25</v>
      </c>
      <c r="S9541" s="225" t="str">
        <f>K9541</f>
        <v>Genotipo (B)</v>
      </c>
      <c r="T9541" s="133" t="str">
        <f>L9541</f>
        <v>Palomo</v>
      </c>
      <c r="U9541" s="134">
        <f t="shared" ref="U9541:U9544" si="441">M9541</f>
        <v>0.25</v>
      </c>
      <c r="V9541" s="133" t="str">
        <f t="shared" ref="V9541:V9544" si="442">N9541</f>
        <v>A</v>
      </c>
      <c r="W9541" s="133">
        <f t="shared" ref="W9541:W9544" si="443">O9541</f>
        <v>0.25</v>
      </c>
    </row>
    <row r="9542" spans="1:23" ht="16.5" thickBot="1" x14ac:dyDescent="0.3">
      <c r="A9542" s="99" t="s">
        <v>592</v>
      </c>
      <c r="B9542" s="68"/>
      <c r="C9542" s="68"/>
      <c r="D9542" s="86"/>
      <c r="J9542" s="6"/>
      <c r="K9542" s="224"/>
      <c r="L9542" s="124" t="str">
        <f>D9543</f>
        <v>Toro</v>
      </c>
      <c r="M9542" s="125">
        <f>B9543</f>
        <v>0.16750000000000001</v>
      </c>
      <c r="N9542" s="125" t="str">
        <f>A9543</f>
        <v>A</v>
      </c>
      <c r="O9542" s="125">
        <f>B9543</f>
        <v>0.16750000000000001</v>
      </c>
      <c r="S9542" s="226"/>
      <c r="T9542" s="133" t="str">
        <f t="shared" ref="T9542:T9544" si="444">L9542</f>
        <v>Toro</v>
      </c>
      <c r="U9542" s="134">
        <f t="shared" si="441"/>
        <v>0.16750000000000001</v>
      </c>
      <c r="V9542" s="133" t="str">
        <f t="shared" si="442"/>
        <v>A</v>
      </c>
      <c r="W9542" s="133">
        <f t="shared" si="443"/>
        <v>0.16750000000000001</v>
      </c>
    </row>
    <row r="9543" spans="1:23" ht="16.5" thickBot="1" x14ac:dyDescent="0.3">
      <c r="A9543" s="99" t="s">
        <v>592</v>
      </c>
      <c r="B9543" s="68">
        <v>0.16750000000000001</v>
      </c>
      <c r="C9543" s="68">
        <v>8</v>
      </c>
      <c r="D9543" s="86" t="s">
        <v>8</v>
      </c>
      <c r="J9543" s="6"/>
      <c r="K9543" s="224"/>
      <c r="L9543" s="4" t="str">
        <f>D9545</f>
        <v>Pony</v>
      </c>
      <c r="M9543" s="4">
        <f>B9545</f>
        <v>5.6250000000000001E-2</v>
      </c>
      <c r="N9543" s="4" t="str">
        <f>A9545</f>
        <v>A</v>
      </c>
      <c r="O9543" s="4">
        <f>B9545</f>
        <v>5.6250000000000001E-2</v>
      </c>
      <c r="P9543" s="6"/>
      <c r="Q9543" s="6"/>
      <c r="R9543" s="6"/>
      <c r="S9543" s="226"/>
      <c r="T9543" s="133" t="str">
        <f t="shared" si="444"/>
        <v>Pony</v>
      </c>
      <c r="U9543" s="134">
        <f t="shared" si="441"/>
        <v>5.6250000000000001E-2</v>
      </c>
      <c r="V9543" s="133" t="str">
        <f t="shared" si="442"/>
        <v>A</v>
      </c>
      <c r="W9543" s="133">
        <f t="shared" si="443"/>
        <v>5.6250000000000001E-2</v>
      </c>
    </row>
    <row r="9544" spans="1:23" ht="16.5" thickBot="1" x14ac:dyDescent="0.3">
      <c r="A9544" s="99" t="s">
        <v>592</v>
      </c>
      <c r="B9544" s="68"/>
      <c r="C9544" s="68"/>
      <c r="D9544" s="86"/>
      <c r="J9544" s="6"/>
      <c r="K9544" s="224"/>
      <c r="L9544" s="4" t="str">
        <f>D9547</f>
        <v>Perseo</v>
      </c>
      <c r="M9544" s="4">
        <f>B9547</f>
        <v>5.3749999999999999E-2</v>
      </c>
      <c r="N9544" s="4" t="str">
        <f>A9547</f>
        <v>A</v>
      </c>
      <c r="O9544" s="4">
        <f>B9547</f>
        <v>5.3749999999999999E-2</v>
      </c>
      <c r="P9544" s="6"/>
      <c r="Q9544" s="6"/>
      <c r="R9544" s="6"/>
      <c r="S9544" s="227"/>
      <c r="T9544" s="129" t="str">
        <f t="shared" si="444"/>
        <v>Perseo</v>
      </c>
      <c r="U9544" s="135">
        <f t="shared" si="441"/>
        <v>5.3749999999999999E-2</v>
      </c>
      <c r="V9544" s="129" t="str">
        <f t="shared" si="442"/>
        <v>A</v>
      </c>
      <c r="W9544" s="129">
        <f t="shared" si="443"/>
        <v>5.3749999999999999E-2</v>
      </c>
    </row>
    <row r="9545" spans="1:23" ht="15.75" thickBot="1" x14ac:dyDescent="0.3">
      <c r="A9545" s="99" t="s">
        <v>592</v>
      </c>
      <c r="B9545" s="68">
        <v>5.6250000000000001E-2</v>
      </c>
      <c r="C9545" s="68">
        <v>8</v>
      </c>
      <c r="D9545" s="86" t="s">
        <v>11</v>
      </c>
      <c r="J9545" s="6">
        <v>1</v>
      </c>
      <c r="K9545" s="6"/>
      <c r="L9545" s="6"/>
      <c r="M9545" s="6"/>
      <c r="N9545" s="6"/>
      <c r="O9545" s="6"/>
      <c r="P9545" s="6"/>
      <c r="Q9545" s="6"/>
      <c r="R9545" s="6"/>
      <c r="S9545" s="6"/>
      <c r="T9545" s="6"/>
      <c r="U9545" s="6"/>
      <c r="V9545" s="6"/>
      <c r="W9545" s="6"/>
    </row>
    <row r="9546" spans="1:23" ht="15.75" thickBot="1" x14ac:dyDescent="0.3">
      <c r="A9546" s="99" t="s">
        <v>592</v>
      </c>
      <c r="B9546" s="68"/>
      <c r="C9546" s="68"/>
      <c r="D9546" s="86"/>
      <c r="J9546" s="6">
        <v>2</v>
      </c>
      <c r="K9546" s="6"/>
      <c r="L9546" s="6"/>
      <c r="M9546" s="6"/>
      <c r="N9546" s="6"/>
      <c r="O9546" s="6"/>
      <c r="P9546" s="6"/>
      <c r="Q9546" s="6"/>
      <c r="R9546" s="6"/>
      <c r="S9546" s="6"/>
      <c r="T9546" s="6"/>
      <c r="U9546" s="6"/>
      <c r="V9546" s="6"/>
      <c r="W9546" s="6"/>
    </row>
    <row r="9547" spans="1:23" x14ac:dyDescent="0.25">
      <c r="A9547" s="100" t="s">
        <v>592</v>
      </c>
      <c r="B9547" s="77">
        <v>5.3749999999999999E-2</v>
      </c>
      <c r="C9547" s="77">
        <v>8</v>
      </c>
      <c r="D9547" s="87" t="s">
        <v>46</v>
      </c>
      <c r="J9547" s="6">
        <v>3</v>
      </c>
      <c r="K9547" s="6"/>
      <c r="L9547" s="6"/>
      <c r="M9547" s="6"/>
      <c r="N9547" s="6"/>
      <c r="O9547" s="6"/>
      <c r="P9547" s="6"/>
      <c r="Q9547" s="6"/>
      <c r="R9547" s="6"/>
      <c r="S9547" s="6"/>
      <c r="T9547" s="6"/>
      <c r="U9547" s="6"/>
      <c r="V9547" s="6"/>
      <c r="W9547" s="6"/>
    </row>
    <row r="9548" spans="1:23" x14ac:dyDescent="0.25">
      <c r="A9548" s="79"/>
      <c r="J9548" s="6">
        <v>4</v>
      </c>
      <c r="K9548" s="6"/>
      <c r="L9548" s="6"/>
      <c r="M9548" s="6"/>
      <c r="N9548" s="6"/>
      <c r="O9548" s="6"/>
      <c r="P9548" s="6"/>
      <c r="Q9548" s="6"/>
      <c r="R9548" s="6"/>
      <c r="S9548" s="6"/>
      <c r="T9548" s="6"/>
      <c r="U9548" s="6"/>
      <c r="V9548" s="6"/>
      <c r="W9548" s="6"/>
    </row>
    <row r="9549" spans="1:23" x14ac:dyDescent="0.25">
      <c r="A9549" s="79"/>
      <c r="J9549" s="6">
        <v>5</v>
      </c>
      <c r="K9549" s="6"/>
      <c r="L9549" s="6"/>
      <c r="M9549" s="6"/>
      <c r="N9549" s="6"/>
      <c r="O9549" s="6"/>
      <c r="P9549" s="6"/>
      <c r="Q9549" s="6"/>
      <c r="R9549" s="6"/>
      <c r="S9549" s="6"/>
      <c r="T9549" s="6"/>
      <c r="U9549" s="6"/>
      <c r="V9549" s="6"/>
      <c r="W9549" s="6"/>
    </row>
    <row r="9550" spans="1:23" x14ac:dyDescent="0.25">
      <c r="J9550" s="6">
        <v>6</v>
      </c>
      <c r="K9550" s="6"/>
      <c r="L9550" s="6"/>
      <c r="M9550" s="6"/>
      <c r="N9550" s="6"/>
      <c r="O9550" s="6"/>
      <c r="P9550" s="6"/>
      <c r="Q9550" s="6"/>
      <c r="R9550" s="6"/>
      <c r="S9550" s="6"/>
      <c r="T9550" s="6"/>
      <c r="U9550" s="6"/>
      <c r="V9550" s="6"/>
      <c r="W9550" s="6"/>
    </row>
    <row r="9551" spans="1:23" x14ac:dyDescent="0.25">
      <c r="A9551" s="80"/>
      <c r="J9551" s="6">
        <v>7</v>
      </c>
      <c r="K9551" s="6"/>
      <c r="L9551" s="6"/>
      <c r="M9551" s="6"/>
      <c r="N9551" s="6"/>
      <c r="O9551" s="6"/>
      <c r="P9551" s="6"/>
      <c r="Q9551" s="6"/>
      <c r="R9551" s="6"/>
      <c r="S9551" s="6"/>
      <c r="T9551" s="6"/>
      <c r="U9551" s="6"/>
      <c r="V9551" s="6"/>
      <c r="W9551" s="6"/>
    </row>
    <row r="9552" spans="1:23" ht="31.5" x14ac:dyDescent="0.25">
      <c r="A9552" s="64" t="s">
        <v>590</v>
      </c>
      <c r="J9552" s="6">
        <v>8</v>
      </c>
      <c r="K9552" s="6"/>
      <c r="L9552" s="6"/>
      <c r="M9552" s="6"/>
      <c r="N9552" s="6"/>
      <c r="O9552" s="6"/>
      <c r="P9552" s="6"/>
      <c r="Q9552" s="6"/>
      <c r="R9552" s="6"/>
      <c r="S9552" s="6"/>
      <c r="T9552" s="6"/>
      <c r="U9552" s="6"/>
      <c r="V9552" s="6"/>
      <c r="W9552" s="6"/>
    </row>
    <row r="9553" spans="1:23" x14ac:dyDescent="0.25">
      <c r="A9553" s="79"/>
      <c r="J9553" s="6">
        <v>9</v>
      </c>
      <c r="K9553" s="6"/>
      <c r="L9553" s="6"/>
      <c r="M9553" s="6"/>
      <c r="N9553" s="6"/>
      <c r="O9553" s="6"/>
      <c r="P9553" s="6"/>
      <c r="Q9553" s="6"/>
      <c r="R9553" s="6"/>
      <c r="S9553" s="6"/>
      <c r="T9553" s="6"/>
      <c r="U9553" s="6"/>
      <c r="V9553" s="6"/>
      <c r="W9553" s="6"/>
    </row>
    <row r="9554" spans="1:23" ht="25.5" x14ac:dyDescent="0.25">
      <c r="A9554" s="81" t="s">
        <v>595</v>
      </c>
      <c r="J9554" s="6">
        <v>10</v>
      </c>
      <c r="K9554" s="6"/>
      <c r="L9554" s="6"/>
      <c r="M9554" s="6"/>
      <c r="N9554" s="6"/>
      <c r="O9554" s="6"/>
      <c r="P9554" s="6"/>
      <c r="Q9554" s="6"/>
      <c r="R9554" s="6"/>
      <c r="S9554" s="6"/>
      <c r="T9554" s="6"/>
      <c r="U9554" s="6"/>
      <c r="V9554" s="6"/>
      <c r="W9554" s="6"/>
    </row>
    <row r="9555" spans="1:23" x14ac:dyDescent="0.25">
      <c r="A9555" s="81"/>
      <c r="J9555" s="6">
        <v>11</v>
      </c>
      <c r="K9555" s="6"/>
      <c r="L9555" s="6"/>
      <c r="M9555" s="6"/>
      <c r="N9555" s="6"/>
      <c r="O9555" s="6"/>
      <c r="P9555" s="6"/>
      <c r="Q9555" s="6"/>
      <c r="R9555" s="6"/>
      <c r="S9555" s="6"/>
      <c r="T9555" s="6"/>
      <c r="U9555" s="6"/>
      <c r="V9555" s="6"/>
      <c r="W9555" s="6"/>
    </row>
    <row r="9556" spans="1:23" x14ac:dyDescent="0.25">
      <c r="A9556" s="65"/>
      <c r="J9556" s="6">
        <v>12</v>
      </c>
      <c r="K9556" s="6"/>
      <c r="L9556" s="6"/>
      <c r="M9556" s="6"/>
      <c r="N9556" s="6"/>
      <c r="O9556" s="6"/>
      <c r="P9556" s="6"/>
      <c r="Q9556" s="6"/>
      <c r="R9556" s="6"/>
      <c r="S9556" s="6"/>
      <c r="T9556" s="6"/>
      <c r="U9556" s="6"/>
      <c r="V9556" s="6"/>
      <c r="W9556" s="6"/>
    </row>
    <row r="9557" spans="1:23" x14ac:dyDescent="0.25">
      <c r="A9557" s="65"/>
      <c r="J9557" s="6">
        <v>13</v>
      </c>
      <c r="K9557" s="6"/>
      <c r="L9557" s="6"/>
      <c r="M9557" s="6"/>
      <c r="N9557" s="6"/>
      <c r="O9557" s="6"/>
      <c r="P9557" s="6"/>
      <c r="Q9557" s="6"/>
      <c r="R9557" s="6"/>
      <c r="S9557" s="6"/>
      <c r="T9557" s="6"/>
      <c r="U9557" s="6"/>
      <c r="V9557" s="6"/>
      <c r="W9557" s="6"/>
    </row>
    <row r="9558" spans="1:23" x14ac:dyDescent="0.25">
      <c r="A9558" s="79"/>
      <c r="J9558" s="6">
        <v>14</v>
      </c>
      <c r="K9558" s="6"/>
      <c r="L9558" s="6"/>
      <c r="M9558" s="6"/>
      <c r="N9558" s="6"/>
      <c r="O9558" s="6"/>
      <c r="P9558" s="6"/>
      <c r="Q9558" s="6"/>
      <c r="R9558" s="6"/>
      <c r="S9558" s="6"/>
      <c r="T9558" s="6"/>
      <c r="U9558" s="6"/>
      <c r="V9558" s="6"/>
      <c r="W9558" s="6"/>
    </row>
    <row r="9559" spans="1:23" x14ac:dyDescent="0.25">
      <c r="A9559" s="79"/>
      <c r="J9559" s="6">
        <v>15</v>
      </c>
      <c r="K9559" s="6"/>
      <c r="L9559" s="6"/>
      <c r="M9559" s="6"/>
      <c r="N9559" s="6"/>
      <c r="O9559" s="6"/>
      <c r="P9559" s="6"/>
      <c r="Q9559" s="6"/>
      <c r="R9559" s="6"/>
      <c r="S9559" s="6"/>
      <c r="T9559" s="6"/>
      <c r="U9559" s="6"/>
      <c r="V9559" s="6"/>
      <c r="W9559" s="6"/>
    </row>
    <row r="9560" spans="1:23" x14ac:dyDescent="0.25">
      <c r="J9560" s="6">
        <v>16</v>
      </c>
      <c r="K9560" s="6"/>
      <c r="L9560" s="6"/>
      <c r="M9560" s="6"/>
      <c r="N9560" s="6"/>
      <c r="O9560" s="6"/>
      <c r="P9560" s="6"/>
      <c r="Q9560" s="6"/>
      <c r="R9560" s="6"/>
      <c r="S9560" s="6"/>
      <c r="T9560" s="6"/>
      <c r="U9560" s="6"/>
      <c r="V9560" s="6"/>
      <c r="W9560" s="6"/>
    </row>
    <row r="9561" spans="1:23" x14ac:dyDescent="0.25">
      <c r="A9561" s="80"/>
      <c r="J9561" s="6">
        <v>17</v>
      </c>
      <c r="K9561" s="6"/>
      <c r="L9561" s="6"/>
      <c r="M9561" s="6"/>
      <c r="N9561" s="6"/>
      <c r="O9561" s="6"/>
      <c r="P9561" s="6"/>
      <c r="Q9561" s="6"/>
      <c r="R9561" s="6"/>
      <c r="S9561" s="6"/>
      <c r="T9561" s="6"/>
      <c r="U9561" s="6"/>
      <c r="V9561" s="6"/>
      <c r="W9561" s="6"/>
    </row>
    <row r="9562" spans="1:23" ht="31.5" x14ac:dyDescent="0.25">
      <c r="A9562" s="64" t="s">
        <v>590</v>
      </c>
      <c r="J9562" s="6">
        <v>18</v>
      </c>
      <c r="K9562" s="6"/>
      <c r="L9562" s="6"/>
      <c r="M9562" s="6"/>
      <c r="N9562" s="6"/>
      <c r="O9562" s="6"/>
      <c r="P9562" s="6"/>
      <c r="Q9562" s="6"/>
      <c r="R9562" s="6"/>
      <c r="S9562" s="6"/>
      <c r="T9562" s="6"/>
      <c r="U9562" s="6"/>
      <c r="V9562" s="6"/>
      <c r="W9562" s="6"/>
    </row>
    <row r="9563" spans="1:23" x14ac:dyDescent="0.25">
      <c r="A9563" s="79"/>
      <c r="J9563" s="6">
        <v>19</v>
      </c>
      <c r="K9563" s="6"/>
      <c r="L9563" s="6"/>
      <c r="M9563" s="6"/>
      <c r="N9563" s="6"/>
      <c r="O9563" s="6"/>
      <c r="P9563" s="6"/>
      <c r="Q9563" s="6"/>
      <c r="R9563" s="6"/>
      <c r="S9563" s="6"/>
      <c r="T9563" s="6"/>
      <c r="U9563" s="6"/>
      <c r="V9563" s="6"/>
      <c r="W9563" s="6"/>
    </row>
    <row r="9564" spans="1:23" ht="25.5" x14ac:dyDescent="0.25">
      <c r="A9564" s="81" t="s">
        <v>595</v>
      </c>
      <c r="J9564" s="6">
        <v>20</v>
      </c>
      <c r="K9564" s="6"/>
      <c r="L9564" s="6"/>
      <c r="M9564" s="6"/>
      <c r="N9564" s="6"/>
      <c r="O9564" s="6"/>
      <c r="P9564" s="6"/>
      <c r="Q9564" s="6"/>
      <c r="R9564" s="6"/>
      <c r="S9564" s="6"/>
      <c r="T9564" s="6"/>
      <c r="U9564" s="6"/>
      <c r="V9564" s="6"/>
      <c r="W9564" s="6"/>
    </row>
    <row r="9565" spans="1:23" x14ac:dyDescent="0.25">
      <c r="A9565" s="81"/>
      <c r="J9565" s="6">
        <v>21</v>
      </c>
      <c r="K9565" s="6"/>
      <c r="L9565" s="6"/>
      <c r="M9565" s="6"/>
      <c r="N9565" s="6"/>
      <c r="O9565" s="6"/>
      <c r="P9565" s="6"/>
      <c r="Q9565" s="6"/>
      <c r="R9565" s="6"/>
      <c r="S9565" s="6"/>
      <c r="T9565" s="6"/>
      <c r="U9565" s="6"/>
      <c r="V9565" s="6"/>
      <c r="W9565" s="6"/>
    </row>
    <row r="9566" spans="1:23" ht="89.25" x14ac:dyDescent="0.25">
      <c r="A9566" s="81" t="s">
        <v>939</v>
      </c>
      <c r="J9566" s="6">
        <v>22</v>
      </c>
      <c r="K9566" s="6"/>
      <c r="L9566" s="6"/>
      <c r="M9566" s="6"/>
      <c r="N9566" s="6"/>
      <c r="O9566" s="6"/>
      <c r="P9566" s="6"/>
      <c r="Q9566" s="6"/>
      <c r="R9566" s="6"/>
      <c r="S9566" s="6"/>
      <c r="T9566" s="6"/>
      <c r="U9566" s="6"/>
      <c r="V9566" s="6"/>
      <c r="W9566" s="6"/>
    </row>
    <row r="9567" spans="1:23" x14ac:dyDescent="0.25">
      <c r="A9567" s="65"/>
      <c r="J9567" s="6">
        <v>23</v>
      </c>
      <c r="K9567" s="6"/>
      <c r="L9567" s="6"/>
      <c r="M9567" s="6"/>
      <c r="N9567" s="6"/>
      <c r="O9567" s="6"/>
      <c r="P9567" s="6"/>
      <c r="Q9567" s="6"/>
      <c r="R9567" s="6"/>
      <c r="S9567" s="6"/>
      <c r="T9567" s="6"/>
      <c r="U9567" s="6"/>
      <c r="V9567" s="6"/>
      <c r="W9567" s="6"/>
    </row>
    <row r="9568" spans="1:23" x14ac:dyDescent="0.25">
      <c r="A9568" s="65"/>
      <c r="J9568" s="6">
        <v>24</v>
      </c>
      <c r="K9568" s="6"/>
      <c r="L9568" s="6"/>
      <c r="M9568" s="6"/>
      <c r="N9568" s="6"/>
      <c r="O9568" s="6"/>
      <c r="P9568" s="6"/>
      <c r="Q9568" s="6"/>
      <c r="R9568" s="6"/>
      <c r="S9568" s="6"/>
      <c r="T9568" s="6"/>
      <c r="U9568" s="6"/>
      <c r="V9568" s="6"/>
      <c r="W9568" s="6"/>
    </row>
    <row r="9569" spans="1:23" ht="140.25" x14ac:dyDescent="0.25">
      <c r="A9569" s="96" t="s">
        <v>624</v>
      </c>
      <c r="B9569" s="97" t="s">
        <v>625</v>
      </c>
      <c r="J9569" s="6">
        <v>25</v>
      </c>
      <c r="K9569" s="6"/>
      <c r="L9569" s="6"/>
      <c r="M9569" s="6"/>
      <c r="N9569" s="6"/>
      <c r="O9569" s="6"/>
      <c r="P9569" s="6"/>
      <c r="Q9569" s="6"/>
      <c r="R9569" s="6"/>
      <c r="S9569" s="6"/>
      <c r="T9569" s="6"/>
      <c r="U9569" s="6"/>
      <c r="V9569" s="6"/>
      <c r="W9569" s="6"/>
    </row>
    <row r="9570" spans="1:23" ht="15.75" thickBot="1" x14ac:dyDescent="0.3">
      <c r="A9570" s="65"/>
      <c r="J9570" s="6">
        <v>26</v>
      </c>
      <c r="K9570" s="6"/>
      <c r="L9570" s="6"/>
      <c r="M9570" s="6"/>
      <c r="N9570" s="6"/>
      <c r="O9570" s="6"/>
      <c r="P9570" s="6"/>
      <c r="Q9570" s="6"/>
      <c r="R9570" s="6"/>
      <c r="S9570" s="6"/>
      <c r="T9570" s="6"/>
      <c r="U9570" s="6"/>
      <c r="V9570" s="6"/>
      <c r="W9570" s="6"/>
    </row>
    <row r="9571" spans="1:23" ht="15.75" thickBot="1" x14ac:dyDescent="0.3">
      <c r="A9571" s="88" t="s">
        <v>626</v>
      </c>
      <c r="B9571" s="89">
        <v>0.05</v>
      </c>
      <c r="J9571" s="6">
        <v>27</v>
      </c>
      <c r="K9571" s="6"/>
      <c r="L9571" s="6"/>
      <c r="M9571" s="6"/>
      <c r="N9571" s="6"/>
      <c r="O9571" s="6"/>
      <c r="P9571" s="6"/>
      <c r="Q9571" s="6"/>
      <c r="R9571" s="6"/>
      <c r="S9571" s="6"/>
      <c r="T9571" s="6"/>
      <c r="U9571" s="6"/>
      <c r="V9571" s="6"/>
      <c r="W9571" s="6"/>
    </row>
    <row r="9572" spans="1:23" ht="39" thickBot="1" x14ac:dyDescent="0.3">
      <c r="A9572" s="110" t="s">
        <v>627</v>
      </c>
      <c r="B9572" s="74">
        <v>18</v>
      </c>
      <c r="J9572" s="6">
        <v>28</v>
      </c>
      <c r="K9572" s="6"/>
      <c r="L9572" s="6"/>
      <c r="M9572" s="6"/>
      <c r="N9572" s="6"/>
      <c r="O9572" s="6"/>
      <c r="P9572" s="6"/>
      <c r="Q9572" s="6"/>
      <c r="R9572" s="6"/>
      <c r="S9572" s="6"/>
      <c r="T9572" s="6"/>
      <c r="U9572" s="6"/>
      <c r="V9572" s="6"/>
      <c r="W9572" s="6"/>
    </row>
    <row r="9573" spans="1:23" ht="39" thickBot="1" x14ac:dyDescent="0.3">
      <c r="A9573" s="110" t="s">
        <v>628</v>
      </c>
      <c r="B9573" s="74">
        <v>2.3880999999999999E-2</v>
      </c>
      <c r="J9573" s="6">
        <v>29</v>
      </c>
      <c r="K9573" s="6"/>
      <c r="L9573" s="6"/>
      <c r="M9573" s="6"/>
      <c r="N9573" s="6"/>
      <c r="O9573" s="6"/>
      <c r="P9573" s="6"/>
      <c r="Q9573" s="6"/>
      <c r="R9573" s="6"/>
      <c r="S9573" s="6"/>
      <c r="T9573" s="6"/>
      <c r="U9573" s="6"/>
      <c r="V9573" s="6"/>
      <c r="W9573" s="6"/>
    </row>
    <row r="9574" spans="1:23" ht="64.5" thickBot="1" x14ac:dyDescent="0.3">
      <c r="A9574" s="110" t="s">
        <v>629</v>
      </c>
      <c r="B9574" s="74">
        <v>3.9969700000000001</v>
      </c>
      <c r="J9574" s="6">
        <v>30</v>
      </c>
      <c r="K9574" s="6"/>
      <c r="L9574" s="6"/>
      <c r="M9574" s="6"/>
      <c r="N9574" s="6"/>
      <c r="O9574" s="6"/>
      <c r="P9574" s="6"/>
      <c r="Q9574" s="6"/>
      <c r="R9574" s="6"/>
      <c r="S9574" s="6"/>
      <c r="T9574" s="6"/>
      <c r="U9574" s="6"/>
      <c r="V9574" s="6"/>
      <c r="W9574" s="6"/>
    </row>
    <row r="9575" spans="1:23" ht="38.25" x14ac:dyDescent="0.25">
      <c r="A9575" s="109" t="s">
        <v>630</v>
      </c>
      <c r="B9575" s="78">
        <v>0.21840000000000001</v>
      </c>
      <c r="J9575" s="6">
        <v>31</v>
      </c>
      <c r="K9575" s="6"/>
      <c r="L9575" s="6"/>
      <c r="M9575" s="6"/>
      <c r="N9575" s="6"/>
      <c r="O9575" s="6"/>
      <c r="P9575" s="6"/>
      <c r="Q9575" s="6"/>
      <c r="R9575" s="6"/>
      <c r="S9575" s="6"/>
      <c r="T9575" s="6"/>
      <c r="U9575" s="6"/>
      <c r="V9575" s="6"/>
      <c r="W9575" s="6"/>
    </row>
    <row r="9576" spans="1:23" ht="15.75" thickBot="1" x14ac:dyDescent="0.3">
      <c r="A9576" s="65"/>
      <c r="J9576" s="6">
        <v>32</v>
      </c>
      <c r="K9576" s="6"/>
      <c r="L9576" s="6"/>
      <c r="M9576" s="6"/>
      <c r="N9576" s="6"/>
      <c r="O9576" s="6"/>
      <c r="P9576" s="6"/>
      <c r="Q9576" s="6"/>
      <c r="R9576" s="6"/>
      <c r="S9576" s="6"/>
      <c r="T9576" s="6"/>
      <c r="U9576" s="6"/>
      <c r="V9576" s="6"/>
      <c r="W9576" s="6"/>
    </row>
    <row r="9577" spans="1:23" x14ac:dyDescent="0.25">
      <c r="A9577" s="254" t="s">
        <v>637</v>
      </c>
      <c r="B9577" s="255"/>
      <c r="C9577" s="255"/>
      <c r="D9577" s="255"/>
      <c r="E9577" s="255"/>
      <c r="J9577" s="6">
        <v>33</v>
      </c>
      <c r="K9577" s="6"/>
      <c r="L9577" s="6"/>
      <c r="M9577" s="6"/>
      <c r="N9577" s="6"/>
      <c r="O9577" s="6"/>
      <c r="P9577" s="6"/>
      <c r="Q9577" s="6"/>
      <c r="R9577" s="6"/>
      <c r="S9577" s="6"/>
      <c r="T9577" s="6"/>
      <c r="U9577" s="6"/>
      <c r="V9577" s="6"/>
      <c r="W9577" s="6"/>
    </row>
    <row r="9578" spans="1:23" ht="15.75" thickBot="1" x14ac:dyDescent="0.3">
      <c r="A9578" s="256" t="s">
        <v>638</v>
      </c>
      <c r="B9578" s="257"/>
      <c r="C9578" s="257"/>
      <c r="D9578" s="257"/>
      <c r="E9578" s="257"/>
      <c r="J9578" s="6">
        <v>34</v>
      </c>
      <c r="K9578" s="6"/>
      <c r="L9578" s="6"/>
      <c r="M9578" s="6"/>
      <c r="N9578" s="6"/>
      <c r="O9578" s="6"/>
      <c r="P9578" s="6"/>
      <c r="Q9578" s="6"/>
      <c r="R9578" s="6"/>
      <c r="S9578" s="6"/>
      <c r="T9578" s="6"/>
      <c r="U9578" s="6"/>
      <c r="V9578" s="6"/>
      <c r="W9578" s="6"/>
    </row>
    <row r="9579" spans="1:23" ht="16.5" thickBot="1" x14ac:dyDescent="0.3">
      <c r="A9579" s="260" t="s">
        <v>634</v>
      </c>
      <c r="B9579" s="261"/>
      <c r="C9579" s="83" t="s">
        <v>635</v>
      </c>
      <c r="D9579" s="83" t="s">
        <v>566</v>
      </c>
      <c r="E9579" s="85" t="s">
        <v>593</v>
      </c>
      <c r="J9579" s="6"/>
      <c r="K9579" s="121" t="s">
        <v>1123</v>
      </c>
      <c r="L9579" s="121" t="s">
        <v>1124</v>
      </c>
      <c r="M9579" s="121" t="str">
        <f>A9566</f>
        <v>Prueba del rango estudentizado de Tukey (HSD) para PFTCM5</v>
      </c>
      <c r="N9579" s="136"/>
      <c r="O9579" s="1"/>
      <c r="S9579" s="122" t="str">
        <f>K9579</f>
        <v>Factor</v>
      </c>
      <c r="T9579" s="122" t="str">
        <f>L9579</f>
        <v>Nivel</v>
      </c>
      <c r="U9579" s="114"/>
      <c r="V9579" s="123" t="str">
        <f>M9579</f>
        <v>Prueba del rango estudentizado de Tukey (HSD) para PFTCM5</v>
      </c>
      <c r="W9579" s="6"/>
    </row>
    <row r="9580" spans="1:23" ht="16.5" thickBot="1" x14ac:dyDescent="0.3">
      <c r="A9580" s="99"/>
      <c r="B9580" s="67" t="s">
        <v>592</v>
      </c>
      <c r="C9580" s="68">
        <v>0.26124999999999998</v>
      </c>
      <c r="D9580" s="68">
        <v>8</v>
      </c>
      <c r="E9580" s="86" t="s">
        <v>8</v>
      </c>
      <c r="J9580" s="6"/>
      <c r="K9580" s="223" t="s">
        <v>1128</v>
      </c>
      <c r="L9580" s="124" t="str">
        <f>E9580</f>
        <v>Toro</v>
      </c>
      <c r="M9580" s="125">
        <f>C9580</f>
        <v>0.26124999999999998</v>
      </c>
      <c r="N9580" s="125">
        <f>A9580</f>
        <v>0</v>
      </c>
      <c r="O9580" s="125" t="str">
        <f>B9580</f>
        <v>A</v>
      </c>
      <c r="S9580" s="225" t="str">
        <f>K9580</f>
        <v>Genotipo (B)</v>
      </c>
      <c r="T9580" s="133" t="str">
        <f>L9580</f>
        <v>Toro</v>
      </c>
      <c r="U9580" s="134">
        <f t="shared" ref="U9580:U9583" si="445">M9580</f>
        <v>0.26124999999999998</v>
      </c>
      <c r="V9580" s="133">
        <f t="shared" ref="V9580:V9583" si="446">N9580</f>
        <v>0</v>
      </c>
      <c r="W9580" s="133" t="str">
        <f t="shared" ref="W9580:W9583" si="447">O9580</f>
        <v>A</v>
      </c>
    </row>
    <row r="9581" spans="1:23" ht="16.5" thickBot="1" x14ac:dyDescent="0.3">
      <c r="A9581" s="99"/>
      <c r="B9581" s="67" t="s">
        <v>592</v>
      </c>
      <c r="C9581" s="68"/>
      <c r="D9581" s="68"/>
      <c r="E9581" s="86"/>
      <c r="J9581" s="6"/>
      <c r="K9581" s="224"/>
      <c r="L9581" s="124" t="str">
        <f>E9582</f>
        <v>Palomo</v>
      </c>
      <c r="M9581" s="125">
        <f>C9582</f>
        <v>0.18375</v>
      </c>
      <c r="N9581" s="125" t="str">
        <f>A9582</f>
        <v>B</v>
      </c>
      <c r="O9581" s="125" t="str">
        <f>B9582</f>
        <v>A</v>
      </c>
      <c r="S9581" s="226"/>
      <c r="T9581" s="133" t="str">
        <f t="shared" ref="T9581:T9583" si="448">L9581</f>
        <v>Palomo</v>
      </c>
      <c r="U9581" s="134">
        <f t="shared" si="445"/>
        <v>0.18375</v>
      </c>
      <c r="V9581" s="133" t="str">
        <f t="shared" si="446"/>
        <v>B</v>
      </c>
      <c r="W9581" s="133" t="str">
        <f t="shared" si="447"/>
        <v>A</v>
      </c>
    </row>
    <row r="9582" spans="1:23" ht="16.5" thickBot="1" x14ac:dyDescent="0.3">
      <c r="A9582" s="99" t="s">
        <v>593</v>
      </c>
      <c r="B9582" s="67" t="s">
        <v>592</v>
      </c>
      <c r="C9582" s="68">
        <v>0.18375</v>
      </c>
      <c r="D9582" s="68">
        <v>8</v>
      </c>
      <c r="E9582" s="86" t="s">
        <v>7</v>
      </c>
      <c r="J9582" s="6"/>
      <c r="K9582" s="224"/>
      <c r="L9582" s="4" t="str">
        <f>E9584</f>
        <v>Pony</v>
      </c>
      <c r="M9582" s="4">
        <f>C9584</f>
        <v>0.13750000000000001</v>
      </c>
      <c r="N9582" s="4" t="str">
        <f>A9584</f>
        <v>B</v>
      </c>
      <c r="O9582" s="4" t="str">
        <f>B9584</f>
        <v>A</v>
      </c>
      <c r="P9582" s="6"/>
      <c r="Q9582" s="6"/>
      <c r="R9582" s="6"/>
      <c r="S9582" s="226"/>
      <c r="T9582" s="133" t="str">
        <f t="shared" si="448"/>
        <v>Pony</v>
      </c>
      <c r="U9582" s="134">
        <f t="shared" si="445"/>
        <v>0.13750000000000001</v>
      </c>
      <c r="V9582" s="133" t="str">
        <f t="shared" si="446"/>
        <v>B</v>
      </c>
      <c r="W9582" s="133" t="str">
        <f t="shared" si="447"/>
        <v>A</v>
      </c>
    </row>
    <row r="9583" spans="1:23" ht="16.5" thickBot="1" x14ac:dyDescent="0.3">
      <c r="A9583" s="99" t="s">
        <v>593</v>
      </c>
      <c r="B9583" s="67" t="s">
        <v>592</v>
      </c>
      <c r="C9583" s="68"/>
      <c r="D9583" s="68"/>
      <c r="E9583" s="86"/>
      <c r="J9583" s="6"/>
      <c r="K9583" s="224"/>
      <c r="L9583" s="4" t="str">
        <f>E9586</f>
        <v>Perseo</v>
      </c>
      <c r="M9583" s="4">
        <f>C9586</f>
        <v>1.4999999999999999E-2</v>
      </c>
      <c r="N9583" s="4" t="str">
        <f>A9586</f>
        <v>B</v>
      </c>
      <c r="O9583" s="4">
        <f>B9586</f>
        <v>0</v>
      </c>
      <c r="P9583" s="6"/>
      <c r="Q9583" s="6"/>
      <c r="R9583" s="6"/>
      <c r="S9583" s="227"/>
      <c r="T9583" s="129" t="str">
        <f t="shared" si="448"/>
        <v>Perseo</v>
      </c>
      <c r="U9583" s="135">
        <f t="shared" si="445"/>
        <v>1.4999999999999999E-2</v>
      </c>
      <c r="V9583" s="129" t="str">
        <f t="shared" si="446"/>
        <v>B</v>
      </c>
      <c r="W9583" s="129">
        <f t="shared" si="447"/>
        <v>0</v>
      </c>
    </row>
    <row r="9584" spans="1:23" ht="15.75" thickBot="1" x14ac:dyDescent="0.3">
      <c r="A9584" s="99" t="s">
        <v>593</v>
      </c>
      <c r="B9584" s="67" t="s">
        <v>592</v>
      </c>
      <c r="C9584" s="68">
        <v>0.13750000000000001</v>
      </c>
      <c r="D9584" s="68">
        <v>8</v>
      </c>
      <c r="E9584" s="86" t="s">
        <v>11</v>
      </c>
      <c r="J9584" s="6">
        <v>1</v>
      </c>
      <c r="K9584" s="6"/>
      <c r="L9584" s="6"/>
      <c r="M9584" s="6"/>
      <c r="N9584" s="6"/>
      <c r="O9584" s="6"/>
      <c r="P9584" s="6"/>
      <c r="Q9584" s="6"/>
      <c r="R9584" s="6"/>
      <c r="S9584" s="6"/>
      <c r="T9584" s="6"/>
      <c r="U9584" s="6"/>
      <c r="V9584" s="6"/>
      <c r="W9584" s="6"/>
    </row>
    <row r="9585" spans="1:23" ht="15.75" thickBot="1" x14ac:dyDescent="0.3">
      <c r="A9585" s="99" t="s">
        <v>593</v>
      </c>
      <c r="B9585" s="67"/>
      <c r="C9585" s="68"/>
      <c r="D9585" s="68"/>
      <c r="E9585" s="86"/>
      <c r="J9585" s="6">
        <v>2</v>
      </c>
      <c r="K9585" s="6"/>
      <c r="L9585" s="6"/>
      <c r="M9585" s="6"/>
      <c r="N9585" s="6"/>
      <c r="O9585" s="6"/>
      <c r="P9585" s="6"/>
      <c r="Q9585" s="6"/>
      <c r="R9585" s="6"/>
      <c r="S9585" s="6"/>
      <c r="T9585" s="6"/>
      <c r="U9585" s="6"/>
      <c r="V9585" s="6"/>
      <c r="W9585" s="6"/>
    </row>
    <row r="9586" spans="1:23" x14ac:dyDescent="0.25">
      <c r="A9586" s="100" t="s">
        <v>593</v>
      </c>
      <c r="B9586" s="76"/>
      <c r="C9586" s="77">
        <v>1.4999999999999999E-2</v>
      </c>
      <c r="D9586" s="77">
        <v>8</v>
      </c>
      <c r="E9586" s="87" t="s">
        <v>46</v>
      </c>
      <c r="J9586" s="6">
        <v>3</v>
      </c>
      <c r="K9586" s="6"/>
      <c r="L9586" s="6"/>
      <c r="M9586" s="6"/>
      <c r="N9586" s="6"/>
      <c r="O9586" s="6"/>
      <c r="P9586" s="6"/>
      <c r="Q9586" s="6"/>
      <c r="R9586" s="6"/>
      <c r="S9586" s="6"/>
      <c r="T9586" s="6"/>
      <c r="U9586" s="6"/>
      <c r="V9586" s="6"/>
      <c r="W9586" s="6"/>
    </row>
    <row r="9587" spans="1:23" x14ac:dyDescent="0.25">
      <c r="A9587" s="79"/>
      <c r="J9587" s="6">
        <v>4</v>
      </c>
      <c r="K9587" s="6"/>
      <c r="L9587" s="6"/>
      <c r="M9587" s="6"/>
      <c r="N9587" s="6"/>
      <c r="O9587" s="6"/>
      <c r="P9587" s="6"/>
      <c r="Q9587" s="6"/>
      <c r="R9587" s="6"/>
      <c r="S9587" s="6"/>
      <c r="T9587" s="6"/>
      <c r="U9587" s="6"/>
      <c r="V9587" s="6"/>
      <c r="W9587" s="6"/>
    </row>
    <row r="9588" spans="1:23" x14ac:dyDescent="0.25">
      <c r="A9588" s="79"/>
      <c r="J9588" s="6">
        <v>5</v>
      </c>
      <c r="K9588" s="6"/>
      <c r="L9588" s="6"/>
      <c r="M9588" s="6"/>
      <c r="N9588" s="6"/>
      <c r="O9588" s="6"/>
      <c r="P9588" s="6"/>
      <c r="Q9588" s="6"/>
      <c r="R9588" s="6"/>
      <c r="S9588" s="6"/>
      <c r="T9588" s="6"/>
      <c r="U9588" s="6"/>
      <c r="V9588" s="6"/>
      <c r="W9588" s="6"/>
    </row>
    <row r="9589" spans="1:23" x14ac:dyDescent="0.25">
      <c r="J9589" s="6">
        <v>6</v>
      </c>
      <c r="K9589" s="6"/>
      <c r="L9589" s="6"/>
      <c r="M9589" s="6"/>
      <c r="N9589" s="6"/>
      <c r="O9589" s="6"/>
      <c r="P9589" s="6"/>
      <c r="Q9589" s="6"/>
      <c r="R9589" s="6"/>
      <c r="S9589" s="6"/>
      <c r="T9589" s="6"/>
      <c r="U9589" s="6"/>
      <c r="V9589" s="6"/>
      <c r="W9589" s="6"/>
    </row>
    <row r="9590" spans="1:23" x14ac:dyDescent="0.25">
      <c r="A9590" s="80"/>
      <c r="J9590" s="6">
        <v>7</v>
      </c>
      <c r="K9590" s="6"/>
      <c r="L9590" s="6"/>
      <c r="M9590" s="6"/>
      <c r="N9590" s="6"/>
      <c r="O9590" s="6"/>
      <c r="P9590" s="6"/>
      <c r="Q9590" s="6"/>
      <c r="R9590" s="6"/>
      <c r="S9590" s="6"/>
      <c r="T9590" s="6"/>
      <c r="U9590" s="6"/>
      <c r="V9590" s="6"/>
      <c r="W9590" s="6"/>
    </row>
    <row r="9591" spans="1:23" ht="31.5" x14ac:dyDescent="0.25">
      <c r="A9591" s="64" t="s">
        <v>590</v>
      </c>
      <c r="J9591" s="6">
        <v>8</v>
      </c>
      <c r="K9591" s="6"/>
      <c r="L9591" s="6"/>
      <c r="M9591" s="6"/>
      <c r="N9591" s="6"/>
      <c r="O9591" s="6"/>
      <c r="P9591" s="6"/>
      <c r="Q9591" s="6"/>
      <c r="R9591" s="6"/>
      <c r="S9591" s="6"/>
      <c r="T9591" s="6"/>
      <c r="U9591" s="6"/>
      <c r="V9591" s="6"/>
      <c r="W9591" s="6"/>
    </row>
    <row r="9592" spans="1:23" x14ac:dyDescent="0.25">
      <c r="A9592" s="79"/>
      <c r="J9592" s="6">
        <v>9</v>
      </c>
      <c r="K9592" s="6"/>
      <c r="L9592" s="6"/>
      <c r="M9592" s="6"/>
      <c r="N9592" s="6"/>
      <c r="O9592" s="6"/>
      <c r="P9592" s="6"/>
      <c r="Q9592" s="6"/>
      <c r="R9592" s="6"/>
      <c r="S9592" s="6"/>
      <c r="T9592" s="6"/>
      <c r="U9592" s="6"/>
      <c r="V9592" s="6"/>
      <c r="W9592" s="6"/>
    </row>
    <row r="9593" spans="1:23" ht="25.5" x14ac:dyDescent="0.25">
      <c r="A9593" s="81" t="s">
        <v>595</v>
      </c>
      <c r="J9593" s="6">
        <v>10</v>
      </c>
      <c r="K9593" s="6"/>
      <c r="L9593" s="6"/>
      <c r="M9593" s="6"/>
      <c r="N9593" s="6"/>
      <c r="O9593" s="6"/>
      <c r="P9593" s="6"/>
      <c r="Q9593" s="6"/>
      <c r="R9593" s="6"/>
      <c r="S9593" s="6"/>
      <c r="T9593" s="6"/>
      <c r="U9593" s="6"/>
      <c r="V9593" s="6"/>
      <c r="W9593" s="6"/>
    </row>
    <row r="9594" spans="1:23" x14ac:dyDescent="0.25">
      <c r="A9594" s="81"/>
      <c r="J9594" s="6">
        <v>11</v>
      </c>
      <c r="K9594" s="6"/>
      <c r="L9594" s="6"/>
      <c r="M9594" s="6"/>
      <c r="N9594" s="6"/>
      <c r="O9594" s="6"/>
      <c r="P9594" s="6"/>
      <c r="Q9594" s="6"/>
      <c r="R9594" s="6"/>
      <c r="S9594" s="6"/>
      <c r="T9594" s="6"/>
      <c r="U9594" s="6"/>
      <c r="V9594" s="6"/>
      <c r="W9594" s="6"/>
    </row>
    <row r="9595" spans="1:23" x14ac:dyDescent="0.25">
      <c r="A9595" s="65"/>
      <c r="J9595" s="6">
        <v>12</v>
      </c>
      <c r="K9595" s="6"/>
      <c r="L9595" s="6"/>
      <c r="M9595" s="6"/>
      <c r="N9595" s="6"/>
      <c r="O9595" s="6"/>
      <c r="P9595" s="6"/>
      <c r="Q9595" s="6"/>
      <c r="R9595" s="6"/>
      <c r="S9595" s="6"/>
      <c r="T9595" s="6"/>
      <c r="U9595" s="6"/>
      <c r="V9595" s="6"/>
      <c r="W9595" s="6"/>
    </row>
    <row r="9596" spans="1:23" x14ac:dyDescent="0.25">
      <c r="A9596" s="65"/>
      <c r="J9596" s="6">
        <v>13</v>
      </c>
      <c r="K9596" s="6"/>
      <c r="L9596" s="6"/>
      <c r="M9596" s="6"/>
      <c r="N9596" s="6"/>
      <c r="O9596" s="6"/>
      <c r="P9596" s="6"/>
      <c r="Q9596" s="6"/>
      <c r="R9596" s="6"/>
      <c r="S9596" s="6"/>
      <c r="T9596" s="6"/>
      <c r="U9596" s="6"/>
      <c r="V9596" s="6"/>
      <c r="W9596" s="6"/>
    </row>
    <row r="9597" spans="1:23" x14ac:dyDescent="0.25">
      <c r="A9597" s="79"/>
      <c r="J9597" s="6">
        <v>14</v>
      </c>
      <c r="K9597" s="6"/>
      <c r="L9597" s="6"/>
      <c r="M9597" s="6"/>
      <c r="N9597" s="6"/>
      <c r="O9597" s="6"/>
      <c r="P9597" s="6"/>
      <c r="Q9597" s="6"/>
      <c r="R9597" s="6"/>
      <c r="S9597" s="6"/>
      <c r="T9597" s="6"/>
      <c r="U9597" s="6"/>
      <c r="V9597" s="6"/>
      <c r="W9597" s="6"/>
    </row>
    <row r="9598" spans="1:23" x14ac:dyDescent="0.25">
      <c r="A9598" s="79"/>
      <c r="J9598" s="6">
        <v>15</v>
      </c>
      <c r="K9598" s="6"/>
      <c r="L9598" s="6"/>
      <c r="M9598" s="6"/>
      <c r="N9598" s="6"/>
      <c r="O9598" s="6"/>
      <c r="P9598" s="6"/>
      <c r="Q9598" s="6"/>
      <c r="R9598" s="6"/>
      <c r="S9598" s="6"/>
      <c r="T9598" s="6"/>
      <c r="U9598" s="6"/>
      <c r="V9598" s="6"/>
      <c r="W9598" s="6"/>
    </row>
    <row r="9599" spans="1:23" x14ac:dyDescent="0.25">
      <c r="J9599" s="6">
        <v>16</v>
      </c>
      <c r="K9599" s="6"/>
      <c r="L9599" s="6"/>
      <c r="M9599" s="6"/>
      <c r="N9599" s="6"/>
      <c r="O9599" s="6"/>
      <c r="P9599" s="6"/>
      <c r="Q9599" s="6"/>
      <c r="R9599" s="6"/>
      <c r="S9599" s="6"/>
      <c r="T9599" s="6"/>
      <c r="U9599" s="6"/>
      <c r="V9599" s="6"/>
      <c r="W9599" s="6"/>
    </row>
    <row r="9600" spans="1:23" x14ac:dyDescent="0.25">
      <c r="A9600" s="80"/>
      <c r="J9600" s="6">
        <v>17</v>
      </c>
      <c r="K9600" s="6"/>
      <c r="L9600" s="6"/>
      <c r="M9600" s="6"/>
      <c r="N9600" s="6"/>
      <c r="O9600" s="6"/>
      <c r="P9600" s="6"/>
      <c r="Q9600" s="6"/>
      <c r="R9600" s="6"/>
      <c r="S9600" s="6"/>
      <c r="T9600" s="6"/>
      <c r="U9600" s="6"/>
      <c r="V9600" s="6"/>
      <c r="W9600" s="6"/>
    </row>
    <row r="9601" spans="1:23" ht="31.5" x14ac:dyDescent="0.25">
      <c r="A9601" s="64" t="s">
        <v>590</v>
      </c>
      <c r="J9601" s="6">
        <v>18</v>
      </c>
      <c r="K9601" s="6"/>
      <c r="L9601" s="6"/>
      <c r="M9601" s="6"/>
      <c r="N9601" s="6"/>
      <c r="O9601" s="6"/>
      <c r="P9601" s="6"/>
      <c r="Q9601" s="6"/>
      <c r="R9601" s="6"/>
      <c r="S9601" s="6"/>
      <c r="T9601" s="6"/>
      <c r="U9601" s="6"/>
      <c r="V9601" s="6"/>
      <c r="W9601" s="6"/>
    </row>
    <row r="9602" spans="1:23" x14ac:dyDescent="0.25">
      <c r="A9602" s="79"/>
      <c r="J9602" s="6">
        <v>19</v>
      </c>
      <c r="K9602" s="6"/>
      <c r="L9602" s="6"/>
      <c r="M9602" s="6"/>
      <c r="N9602" s="6"/>
      <c r="O9602" s="6"/>
      <c r="P9602" s="6"/>
      <c r="Q9602" s="6"/>
      <c r="R9602" s="6"/>
      <c r="S9602" s="6"/>
      <c r="T9602" s="6"/>
      <c r="U9602" s="6"/>
      <c r="V9602" s="6"/>
      <c r="W9602" s="6"/>
    </row>
    <row r="9603" spans="1:23" ht="25.5" x14ac:dyDescent="0.25">
      <c r="A9603" s="81" t="s">
        <v>595</v>
      </c>
      <c r="J9603" s="6">
        <v>20</v>
      </c>
      <c r="K9603" s="6"/>
      <c r="L9603" s="6"/>
      <c r="M9603" s="6"/>
      <c r="N9603" s="6"/>
      <c r="O9603" s="6"/>
      <c r="P9603" s="6"/>
      <c r="Q9603" s="6"/>
      <c r="R9603" s="6"/>
      <c r="S9603" s="6"/>
      <c r="T9603" s="6"/>
      <c r="U9603" s="6"/>
      <c r="V9603" s="6"/>
      <c r="W9603" s="6"/>
    </row>
    <row r="9604" spans="1:23" x14ac:dyDescent="0.25">
      <c r="A9604" s="81"/>
      <c r="J9604" s="6">
        <v>21</v>
      </c>
      <c r="K9604" s="6"/>
      <c r="L9604" s="6"/>
      <c r="M9604" s="6"/>
      <c r="N9604" s="6"/>
      <c r="O9604" s="6"/>
      <c r="P9604" s="6"/>
      <c r="Q9604" s="6"/>
      <c r="R9604" s="6"/>
      <c r="S9604" s="6"/>
      <c r="T9604" s="6"/>
      <c r="U9604" s="6"/>
      <c r="V9604" s="6"/>
      <c r="W9604" s="6"/>
    </row>
    <row r="9605" spans="1:23" ht="89.25" x14ac:dyDescent="0.25">
      <c r="A9605" s="81" t="s">
        <v>940</v>
      </c>
      <c r="J9605" s="6">
        <v>22</v>
      </c>
      <c r="K9605" s="6"/>
      <c r="L9605" s="6"/>
      <c r="M9605" s="6"/>
      <c r="N9605" s="6"/>
      <c r="O9605" s="6"/>
      <c r="P9605" s="6"/>
      <c r="Q9605" s="6"/>
      <c r="R9605" s="6"/>
      <c r="S9605" s="6"/>
      <c r="T9605" s="6"/>
      <c r="U9605" s="6"/>
      <c r="V9605" s="6"/>
      <c r="W9605" s="6"/>
    </row>
    <row r="9606" spans="1:23" x14ac:dyDescent="0.25">
      <c r="A9606" s="65"/>
      <c r="J9606" s="6">
        <v>23</v>
      </c>
      <c r="K9606" s="6"/>
      <c r="L9606" s="6"/>
      <c r="M9606" s="6"/>
      <c r="N9606" s="6"/>
      <c r="O9606" s="6"/>
      <c r="P9606" s="6"/>
      <c r="Q9606" s="6"/>
      <c r="R9606" s="6"/>
      <c r="S9606" s="6"/>
      <c r="T9606" s="6"/>
      <c r="U9606" s="6"/>
      <c r="V9606" s="6"/>
      <c r="W9606" s="6"/>
    </row>
    <row r="9607" spans="1:23" x14ac:dyDescent="0.25">
      <c r="A9607" s="65"/>
      <c r="J9607" s="6">
        <v>24</v>
      </c>
      <c r="K9607" s="6"/>
      <c r="L9607" s="6"/>
      <c r="M9607" s="6"/>
      <c r="N9607" s="6"/>
      <c r="O9607" s="6"/>
      <c r="P9607" s="6"/>
      <c r="Q9607" s="6"/>
      <c r="R9607" s="6"/>
      <c r="S9607" s="6"/>
      <c r="T9607" s="6"/>
      <c r="U9607" s="6"/>
      <c r="V9607" s="6"/>
      <c r="W9607" s="6"/>
    </row>
    <row r="9608" spans="1:23" ht="140.25" x14ac:dyDescent="0.25">
      <c r="A9608" s="96" t="s">
        <v>624</v>
      </c>
      <c r="B9608" s="97" t="s">
        <v>625</v>
      </c>
      <c r="J9608" s="6">
        <v>25</v>
      </c>
      <c r="K9608" s="6"/>
      <c r="L9608" s="6"/>
      <c r="M9608" s="6"/>
      <c r="N9608" s="6"/>
      <c r="O9608" s="6"/>
      <c r="P9608" s="6"/>
      <c r="Q9608" s="6"/>
      <c r="R9608" s="6"/>
      <c r="S9608" s="6"/>
      <c r="T9608" s="6"/>
      <c r="U9608" s="6"/>
      <c r="V9608" s="6"/>
      <c r="W9608" s="6"/>
    </row>
    <row r="9609" spans="1:23" ht="15.75" thickBot="1" x14ac:dyDescent="0.3">
      <c r="A9609" s="65"/>
      <c r="J9609" s="6">
        <v>26</v>
      </c>
      <c r="K9609" s="6"/>
      <c r="L9609" s="6"/>
      <c r="M9609" s="6"/>
      <c r="N9609" s="6"/>
      <c r="O9609" s="6"/>
      <c r="P9609" s="6"/>
      <c r="Q9609" s="6"/>
      <c r="R9609" s="6"/>
      <c r="S9609" s="6"/>
      <c r="T9609" s="6"/>
      <c r="U9609" s="6"/>
      <c r="V9609" s="6"/>
      <c r="W9609" s="6"/>
    </row>
    <row r="9610" spans="1:23" ht="15.75" thickBot="1" x14ac:dyDescent="0.3">
      <c r="A9610" s="88" t="s">
        <v>626</v>
      </c>
      <c r="B9610" s="89">
        <v>0.05</v>
      </c>
      <c r="J9610" s="6">
        <v>27</v>
      </c>
      <c r="K9610" s="6"/>
      <c r="L9610" s="6"/>
      <c r="M9610" s="6"/>
      <c r="N9610" s="6"/>
      <c r="O9610" s="6"/>
      <c r="P9610" s="6"/>
      <c r="Q9610" s="6"/>
      <c r="R9610" s="6"/>
      <c r="S9610" s="6"/>
      <c r="T9610" s="6"/>
      <c r="U9610" s="6"/>
      <c r="V9610" s="6"/>
      <c r="W9610" s="6"/>
    </row>
    <row r="9611" spans="1:23" ht="39" thickBot="1" x14ac:dyDescent="0.3">
      <c r="A9611" s="110" t="s">
        <v>627</v>
      </c>
      <c r="B9611" s="74">
        <v>18</v>
      </c>
      <c r="J9611" s="6">
        <v>28</v>
      </c>
      <c r="K9611" s="6"/>
      <c r="L9611" s="6"/>
      <c r="M9611" s="6"/>
      <c r="N9611" s="6"/>
      <c r="O9611" s="6"/>
      <c r="P9611" s="6"/>
      <c r="Q9611" s="6"/>
      <c r="R9611" s="6"/>
      <c r="S9611" s="6"/>
      <c r="T9611" s="6"/>
      <c r="U9611" s="6"/>
      <c r="V9611" s="6"/>
      <c r="W9611" s="6"/>
    </row>
    <row r="9612" spans="1:23" ht="39" thickBot="1" x14ac:dyDescent="0.3">
      <c r="A9612" s="110" t="s">
        <v>628</v>
      </c>
      <c r="B9612" s="74">
        <v>1.6761000000000002E-2</v>
      </c>
      <c r="J9612" s="6">
        <v>29</v>
      </c>
      <c r="K9612" s="6"/>
      <c r="L9612" s="6"/>
      <c r="M9612" s="6"/>
      <c r="N9612" s="6"/>
      <c r="O9612" s="6"/>
      <c r="P9612" s="6"/>
      <c r="Q9612" s="6"/>
      <c r="R9612" s="6"/>
      <c r="S9612" s="6"/>
      <c r="T9612" s="6"/>
      <c r="U9612" s="6"/>
      <c r="V9612" s="6"/>
      <c r="W9612" s="6"/>
    </row>
    <row r="9613" spans="1:23" ht="64.5" thickBot="1" x14ac:dyDescent="0.3">
      <c r="A9613" s="110" t="s">
        <v>629</v>
      </c>
      <c r="B9613" s="74">
        <v>3.9969700000000001</v>
      </c>
      <c r="J9613" s="6">
        <v>30</v>
      </c>
      <c r="K9613" s="6"/>
      <c r="L9613" s="6"/>
      <c r="M9613" s="6"/>
      <c r="N9613" s="6"/>
      <c r="O9613" s="6"/>
      <c r="P9613" s="6"/>
      <c r="Q9613" s="6"/>
      <c r="R9613" s="6"/>
      <c r="S9613" s="6"/>
      <c r="T9613" s="6"/>
      <c r="U9613" s="6"/>
      <c r="V9613" s="6"/>
      <c r="W9613" s="6"/>
    </row>
    <row r="9614" spans="1:23" ht="38.25" x14ac:dyDescent="0.25">
      <c r="A9614" s="109" t="s">
        <v>630</v>
      </c>
      <c r="B9614" s="78">
        <v>0.183</v>
      </c>
      <c r="J9614" s="6">
        <v>31</v>
      </c>
      <c r="K9614" s="6"/>
      <c r="L9614" s="6"/>
      <c r="M9614" s="6"/>
      <c r="N9614" s="6"/>
      <c r="O9614" s="6"/>
      <c r="P9614" s="6"/>
      <c r="Q9614" s="6"/>
      <c r="R9614" s="6"/>
      <c r="S9614" s="6"/>
      <c r="T9614" s="6"/>
      <c r="U9614" s="6"/>
      <c r="V9614" s="6"/>
      <c r="W9614" s="6"/>
    </row>
    <row r="9615" spans="1:23" ht="15.75" thickBot="1" x14ac:dyDescent="0.3">
      <c r="A9615" s="65"/>
      <c r="J9615" s="6">
        <v>32</v>
      </c>
      <c r="K9615" s="6"/>
      <c r="L9615" s="6"/>
      <c r="M9615" s="6"/>
      <c r="N9615" s="6"/>
      <c r="O9615" s="6"/>
      <c r="P9615" s="6"/>
      <c r="Q9615" s="6"/>
      <c r="R9615" s="6"/>
      <c r="S9615" s="6"/>
      <c r="T9615" s="6"/>
      <c r="U9615" s="6"/>
      <c r="V9615" s="6"/>
      <c r="W9615" s="6"/>
    </row>
    <row r="9616" spans="1:23" x14ac:dyDescent="0.25">
      <c r="A9616" s="254" t="s">
        <v>637</v>
      </c>
      <c r="B9616" s="255"/>
      <c r="C9616" s="255"/>
      <c r="D9616" s="255"/>
      <c r="J9616" s="6">
        <v>33</v>
      </c>
      <c r="K9616" s="6"/>
      <c r="L9616" s="6"/>
      <c r="M9616" s="6"/>
      <c r="N9616" s="6"/>
      <c r="O9616" s="6"/>
      <c r="P9616" s="6"/>
      <c r="Q9616" s="6"/>
      <c r="R9616" s="6"/>
      <c r="S9616" s="6"/>
      <c r="T9616" s="6"/>
      <c r="U9616" s="6"/>
      <c r="V9616" s="6"/>
      <c r="W9616" s="6"/>
    </row>
    <row r="9617" spans="1:23" ht="15.75" thickBot="1" x14ac:dyDescent="0.3">
      <c r="A9617" s="256" t="s">
        <v>638</v>
      </c>
      <c r="B9617" s="257"/>
      <c r="C9617" s="257"/>
      <c r="D9617" s="257"/>
      <c r="J9617" s="6">
        <v>34</v>
      </c>
      <c r="K9617" s="6"/>
      <c r="L9617" s="6"/>
      <c r="M9617" s="6"/>
      <c r="N9617" s="6"/>
      <c r="O9617" s="6"/>
      <c r="P9617" s="6"/>
      <c r="Q9617" s="6"/>
      <c r="R9617" s="6"/>
      <c r="S9617" s="6"/>
      <c r="T9617" s="6"/>
      <c r="U9617" s="6"/>
      <c r="V9617" s="6"/>
      <c r="W9617" s="6"/>
    </row>
    <row r="9618" spans="1:23" ht="27" thickBot="1" x14ac:dyDescent="0.3">
      <c r="A9618" s="98" t="s">
        <v>634</v>
      </c>
      <c r="B9618" s="83" t="s">
        <v>635</v>
      </c>
      <c r="C9618" s="83" t="s">
        <v>566</v>
      </c>
      <c r="D9618" s="85" t="s">
        <v>593</v>
      </c>
      <c r="J9618" s="6"/>
      <c r="K9618" s="121" t="s">
        <v>1123</v>
      </c>
      <c r="L9618" s="121" t="s">
        <v>1124</v>
      </c>
      <c r="M9618" s="121" t="str">
        <f>A9605</f>
        <v>Prueba del rango estudentizado de Tukey (HSD) para PFTCM6</v>
      </c>
      <c r="N9618" s="136"/>
      <c r="O9618" s="1"/>
      <c r="S9618" s="122" t="str">
        <f>K9618</f>
        <v>Factor</v>
      </c>
      <c r="T9618" s="122" t="str">
        <f>L9618</f>
        <v>Nivel</v>
      </c>
      <c r="U9618" s="114"/>
      <c r="V9618" s="123" t="str">
        <f>M9618</f>
        <v>Prueba del rango estudentizado de Tukey (HSD) para PFTCM6</v>
      </c>
      <c r="W9618" s="6"/>
    </row>
    <row r="9619" spans="1:23" ht="16.5" thickBot="1" x14ac:dyDescent="0.3">
      <c r="A9619" s="99" t="s">
        <v>592</v>
      </c>
      <c r="B9619" s="68">
        <v>0.19875000000000001</v>
      </c>
      <c r="C9619" s="68">
        <v>8</v>
      </c>
      <c r="D9619" s="86" t="s">
        <v>11</v>
      </c>
      <c r="J9619" s="6"/>
      <c r="K9619" s="223" t="s">
        <v>1128</v>
      </c>
      <c r="L9619" s="124" t="str">
        <f>D9619</f>
        <v>Pony</v>
      </c>
      <c r="M9619" s="125">
        <f>B9619</f>
        <v>0.19875000000000001</v>
      </c>
      <c r="N9619" s="125" t="str">
        <f>A9619</f>
        <v>A</v>
      </c>
      <c r="O9619" s="125">
        <f>B9619</f>
        <v>0.19875000000000001</v>
      </c>
      <c r="S9619" s="225" t="str">
        <f>K9619</f>
        <v>Genotipo (B)</v>
      </c>
      <c r="T9619" s="133" t="str">
        <f>L9619</f>
        <v>Pony</v>
      </c>
      <c r="U9619" s="134">
        <f t="shared" ref="U9619:U9622" si="449">M9619</f>
        <v>0.19875000000000001</v>
      </c>
      <c r="V9619" s="133" t="str">
        <f t="shared" ref="V9619:V9622" si="450">N9619</f>
        <v>A</v>
      </c>
      <c r="W9619" s="133">
        <f t="shared" ref="W9619:W9622" si="451">O9619</f>
        <v>0.19875000000000001</v>
      </c>
    </row>
    <row r="9620" spans="1:23" ht="16.5" thickBot="1" x14ac:dyDescent="0.3">
      <c r="A9620" s="99" t="s">
        <v>592</v>
      </c>
      <c r="B9620" s="68"/>
      <c r="C9620" s="68"/>
      <c r="D9620" s="86"/>
      <c r="J9620" s="6"/>
      <c r="K9620" s="224"/>
      <c r="L9620" s="124" t="str">
        <f>D9621</f>
        <v>Toro</v>
      </c>
      <c r="M9620" s="125">
        <f>B9621</f>
        <v>0.1825</v>
      </c>
      <c r="N9620" s="125" t="str">
        <f>A9621</f>
        <v>A</v>
      </c>
      <c r="O9620" s="125">
        <f>B9621</f>
        <v>0.1825</v>
      </c>
      <c r="S9620" s="226"/>
      <c r="T9620" s="133" t="str">
        <f t="shared" ref="T9620:T9622" si="452">L9620</f>
        <v>Toro</v>
      </c>
      <c r="U9620" s="134">
        <f t="shared" si="449"/>
        <v>0.1825</v>
      </c>
      <c r="V9620" s="133" t="str">
        <f t="shared" si="450"/>
        <v>A</v>
      </c>
      <c r="W9620" s="133">
        <f t="shared" si="451"/>
        <v>0.1825</v>
      </c>
    </row>
    <row r="9621" spans="1:23" ht="16.5" thickBot="1" x14ac:dyDescent="0.3">
      <c r="A9621" s="99" t="s">
        <v>592</v>
      </c>
      <c r="B9621" s="68">
        <v>0.1825</v>
      </c>
      <c r="C9621" s="68">
        <v>8</v>
      </c>
      <c r="D9621" s="86" t="s">
        <v>8</v>
      </c>
      <c r="J9621" s="6"/>
      <c r="K9621" s="224"/>
      <c r="L9621" s="4" t="str">
        <f>D9623</f>
        <v>Palomo</v>
      </c>
      <c r="M9621" s="4">
        <f>B9623</f>
        <v>0.10375</v>
      </c>
      <c r="N9621" s="4" t="str">
        <f>A9623</f>
        <v>A</v>
      </c>
      <c r="O9621" s="4">
        <f>B9623</f>
        <v>0.10375</v>
      </c>
      <c r="P9621" s="6"/>
      <c r="Q9621" s="6"/>
      <c r="R9621" s="6"/>
      <c r="S9621" s="226"/>
      <c r="T9621" s="133" t="str">
        <f t="shared" si="452"/>
        <v>Palomo</v>
      </c>
      <c r="U9621" s="134">
        <f t="shared" si="449"/>
        <v>0.10375</v>
      </c>
      <c r="V9621" s="133" t="str">
        <f t="shared" si="450"/>
        <v>A</v>
      </c>
      <c r="W9621" s="133">
        <f t="shared" si="451"/>
        <v>0.10375</v>
      </c>
    </row>
    <row r="9622" spans="1:23" ht="16.5" thickBot="1" x14ac:dyDescent="0.3">
      <c r="A9622" s="99" t="s">
        <v>592</v>
      </c>
      <c r="B9622" s="68"/>
      <c r="C9622" s="68"/>
      <c r="D9622" s="86"/>
      <c r="J9622" s="6"/>
      <c r="K9622" s="224"/>
      <c r="L9622" s="4" t="str">
        <f>D9625</f>
        <v>Perseo</v>
      </c>
      <c r="M9622" s="4">
        <f>B9625</f>
        <v>2.375E-2</v>
      </c>
      <c r="N9622" s="4" t="str">
        <f>A9625</f>
        <v>A</v>
      </c>
      <c r="O9622" s="4">
        <f>B9625</f>
        <v>2.375E-2</v>
      </c>
      <c r="P9622" s="6"/>
      <c r="Q9622" s="6"/>
      <c r="R9622" s="6"/>
      <c r="S9622" s="227"/>
      <c r="T9622" s="129" t="str">
        <f t="shared" si="452"/>
        <v>Perseo</v>
      </c>
      <c r="U9622" s="135">
        <f t="shared" si="449"/>
        <v>2.375E-2</v>
      </c>
      <c r="V9622" s="129" t="str">
        <f t="shared" si="450"/>
        <v>A</v>
      </c>
      <c r="W9622" s="129">
        <f t="shared" si="451"/>
        <v>2.375E-2</v>
      </c>
    </row>
    <row r="9623" spans="1:23" ht="15.75" thickBot="1" x14ac:dyDescent="0.3">
      <c r="A9623" s="99" t="s">
        <v>592</v>
      </c>
      <c r="B9623" s="68">
        <v>0.10375</v>
      </c>
      <c r="C9623" s="68">
        <v>8</v>
      </c>
      <c r="D9623" s="86" t="s">
        <v>7</v>
      </c>
      <c r="J9623" s="6">
        <v>1</v>
      </c>
      <c r="K9623" s="6"/>
      <c r="L9623" s="6"/>
      <c r="M9623" s="6"/>
      <c r="N9623" s="6"/>
      <c r="O9623" s="6"/>
      <c r="P9623" s="6"/>
      <c r="Q9623" s="6"/>
      <c r="R9623" s="6"/>
      <c r="S9623" s="6"/>
      <c r="T9623" s="6"/>
      <c r="U9623" s="6"/>
      <c r="V9623" s="6"/>
      <c r="W9623" s="6"/>
    </row>
    <row r="9624" spans="1:23" ht="15.75" thickBot="1" x14ac:dyDescent="0.3">
      <c r="A9624" s="99" t="s">
        <v>592</v>
      </c>
      <c r="B9624" s="68"/>
      <c r="C9624" s="68"/>
      <c r="D9624" s="86"/>
      <c r="J9624" s="6">
        <v>2</v>
      </c>
      <c r="K9624" s="6"/>
      <c r="L9624" s="6"/>
      <c r="M9624" s="6"/>
      <c r="N9624" s="6"/>
      <c r="O9624" s="6"/>
      <c r="P9624" s="6"/>
      <c r="Q9624" s="6"/>
      <c r="R9624" s="6"/>
      <c r="S9624" s="6"/>
      <c r="T9624" s="6"/>
      <c r="U9624" s="6"/>
      <c r="V9624" s="6"/>
      <c r="W9624" s="6"/>
    </row>
    <row r="9625" spans="1:23" x14ac:dyDescent="0.25">
      <c r="A9625" s="100" t="s">
        <v>592</v>
      </c>
      <c r="B9625" s="77">
        <v>2.375E-2</v>
      </c>
      <c r="C9625" s="77">
        <v>8</v>
      </c>
      <c r="D9625" s="87" t="s">
        <v>46</v>
      </c>
      <c r="J9625" s="6">
        <v>3</v>
      </c>
      <c r="K9625" s="6"/>
      <c r="L9625" s="6"/>
      <c r="M9625" s="6"/>
      <c r="N9625" s="6"/>
      <c r="O9625" s="6"/>
      <c r="P9625" s="6"/>
      <c r="Q9625" s="6"/>
      <c r="R9625" s="6"/>
      <c r="S9625" s="6"/>
      <c r="T9625" s="6"/>
      <c r="U9625" s="6"/>
      <c r="V9625" s="6"/>
      <c r="W9625" s="6"/>
    </row>
    <row r="9626" spans="1:23" x14ac:dyDescent="0.25">
      <c r="A9626" s="79"/>
      <c r="J9626" s="6">
        <v>4</v>
      </c>
      <c r="K9626" s="6"/>
      <c r="L9626" s="6"/>
      <c r="M9626" s="6"/>
      <c r="N9626" s="6"/>
      <c r="O9626" s="6"/>
      <c r="P9626" s="6"/>
      <c r="Q9626" s="6"/>
      <c r="R9626" s="6"/>
      <c r="S9626" s="6"/>
      <c r="T9626" s="6"/>
      <c r="U9626" s="6"/>
      <c r="V9626" s="6"/>
      <c r="W9626" s="6"/>
    </row>
    <row r="9627" spans="1:23" x14ac:dyDescent="0.25">
      <c r="A9627" s="79"/>
      <c r="J9627" s="6">
        <v>5</v>
      </c>
      <c r="K9627" s="6"/>
      <c r="L9627" s="6"/>
      <c r="M9627" s="6"/>
      <c r="N9627" s="6"/>
      <c r="O9627" s="6"/>
      <c r="P9627" s="6"/>
      <c r="Q9627" s="6"/>
      <c r="R9627" s="6"/>
      <c r="S9627" s="6"/>
      <c r="T9627" s="6"/>
      <c r="U9627" s="6"/>
      <c r="V9627" s="6"/>
      <c r="W9627" s="6"/>
    </row>
    <row r="9628" spans="1:23" x14ac:dyDescent="0.25">
      <c r="J9628" s="6">
        <v>6</v>
      </c>
      <c r="K9628" s="6"/>
      <c r="L9628" s="6"/>
      <c r="M9628" s="6"/>
      <c r="N9628" s="6"/>
      <c r="O9628" s="6"/>
      <c r="P9628" s="6"/>
      <c r="Q9628" s="6"/>
      <c r="R9628" s="6"/>
      <c r="S9628" s="6"/>
      <c r="T9628" s="6"/>
      <c r="U9628" s="6"/>
      <c r="V9628" s="6"/>
      <c r="W9628" s="6"/>
    </row>
    <row r="9629" spans="1:23" x14ac:dyDescent="0.25">
      <c r="A9629" s="80"/>
      <c r="J9629" s="6">
        <v>7</v>
      </c>
      <c r="K9629" s="6"/>
      <c r="L9629" s="6"/>
      <c r="M9629" s="6"/>
      <c r="N9629" s="6"/>
      <c r="O9629" s="6"/>
      <c r="P9629" s="6"/>
      <c r="Q9629" s="6"/>
      <c r="R9629" s="6"/>
      <c r="S9629" s="6"/>
      <c r="T9629" s="6"/>
      <c r="U9629" s="6"/>
      <c r="V9629" s="6"/>
      <c r="W9629" s="6"/>
    </row>
    <row r="9630" spans="1:23" ht="31.5" x14ac:dyDescent="0.25">
      <c r="A9630" s="64" t="s">
        <v>590</v>
      </c>
      <c r="J9630" s="6">
        <v>8</v>
      </c>
      <c r="K9630" s="6"/>
      <c r="L9630" s="6"/>
      <c r="M9630" s="6"/>
      <c r="N9630" s="6"/>
      <c r="O9630" s="6"/>
      <c r="P9630" s="6"/>
      <c r="Q9630" s="6"/>
      <c r="R9630" s="6"/>
      <c r="S9630" s="6"/>
      <c r="T9630" s="6"/>
      <c r="U9630" s="6"/>
      <c r="V9630" s="6"/>
      <c r="W9630" s="6"/>
    </row>
    <row r="9631" spans="1:23" x14ac:dyDescent="0.25">
      <c r="A9631" s="79"/>
      <c r="J9631" s="6">
        <v>9</v>
      </c>
      <c r="K9631" s="6"/>
      <c r="L9631" s="6"/>
      <c r="M9631" s="6"/>
      <c r="N9631" s="6"/>
      <c r="O9631" s="6"/>
      <c r="P9631" s="6"/>
      <c r="Q9631" s="6"/>
      <c r="R9631" s="6"/>
      <c r="S9631" s="6"/>
      <c r="T9631" s="6"/>
      <c r="U9631" s="6"/>
      <c r="V9631" s="6"/>
      <c r="W9631" s="6"/>
    </row>
    <row r="9632" spans="1:23" ht="25.5" x14ac:dyDescent="0.25">
      <c r="A9632" s="81" t="s">
        <v>595</v>
      </c>
      <c r="J9632" s="6">
        <v>10</v>
      </c>
      <c r="K9632" s="6"/>
      <c r="L9632" s="6"/>
      <c r="M9632" s="6"/>
      <c r="N9632" s="6"/>
      <c r="O9632" s="6"/>
      <c r="P9632" s="6"/>
      <c r="Q9632" s="6"/>
      <c r="R9632" s="6"/>
      <c r="S9632" s="6"/>
      <c r="T9632" s="6"/>
      <c r="U9632" s="6"/>
      <c r="V9632" s="6"/>
      <c r="W9632" s="6"/>
    </row>
    <row r="9633" spans="1:23" x14ac:dyDescent="0.25">
      <c r="A9633" s="81"/>
      <c r="J9633" s="6">
        <v>11</v>
      </c>
      <c r="K9633" s="6"/>
      <c r="L9633" s="6"/>
      <c r="M9633" s="6"/>
      <c r="N9633" s="6"/>
      <c r="O9633" s="6"/>
      <c r="P9633" s="6"/>
      <c r="Q9633" s="6"/>
      <c r="R9633" s="6"/>
      <c r="S9633" s="6"/>
      <c r="T9633" s="6"/>
      <c r="U9633" s="6"/>
      <c r="V9633" s="6"/>
      <c r="W9633" s="6"/>
    </row>
    <row r="9634" spans="1:23" x14ac:dyDescent="0.25">
      <c r="A9634" s="65"/>
      <c r="J9634" s="6">
        <v>12</v>
      </c>
      <c r="K9634" s="6"/>
      <c r="L9634" s="6"/>
      <c r="M9634" s="6"/>
      <c r="N9634" s="6"/>
      <c r="O9634" s="6"/>
      <c r="P9634" s="6"/>
      <c r="Q9634" s="6"/>
      <c r="R9634" s="6"/>
      <c r="S9634" s="6"/>
      <c r="T9634" s="6"/>
      <c r="U9634" s="6"/>
      <c r="V9634" s="6"/>
      <c r="W9634" s="6"/>
    </row>
    <row r="9635" spans="1:23" x14ac:dyDescent="0.25">
      <c r="A9635" s="65"/>
      <c r="J9635" s="6">
        <v>13</v>
      </c>
      <c r="K9635" s="6"/>
      <c r="L9635" s="6"/>
      <c r="M9635" s="6"/>
      <c r="N9635" s="6"/>
      <c r="O9635" s="6"/>
      <c r="P9635" s="6"/>
      <c r="Q9635" s="6"/>
      <c r="R9635" s="6"/>
      <c r="S9635" s="6"/>
      <c r="T9635" s="6"/>
      <c r="U9635" s="6"/>
      <c r="V9635" s="6"/>
      <c r="W9635" s="6"/>
    </row>
    <row r="9636" spans="1:23" x14ac:dyDescent="0.25">
      <c r="A9636" s="79"/>
      <c r="J9636" s="6">
        <v>14</v>
      </c>
      <c r="K9636" s="6"/>
      <c r="L9636" s="6"/>
      <c r="M9636" s="6"/>
      <c r="N9636" s="6"/>
      <c r="O9636" s="6"/>
      <c r="P9636" s="6"/>
      <c r="Q9636" s="6"/>
      <c r="R9636" s="6"/>
      <c r="S9636" s="6"/>
      <c r="T9636" s="6"/>
      <c r="U9636" s="6"/>
      <c r="V9636" s="6"/>
      <c r="W9636" s="6"/>
    </row>
    <row r="9637" spans="1:23" x14ac:dyDescent="0.25">
      <c r="A9637" s="79"/>
      <c r="J9637" s="6">
        <v>15</v>
      </c>
      <c r="K9637" s="6"/>
      <c r="L9637" s="6"/>
      <c r="M9637" s="6"/>
      <c r="N9637" s="6"/>
      <c r="O9637" s="6"/>
      <c r="P9637" s="6"/>
      <c r="Q9637" s="6"/>
      <c r="R9637" s="6"/>
      <c r="S9637" s="6"/>
      <c r="T9637" s="6"/>
      <c r="U9637" s="6"/>
      <c r="V9637" s="6"/>
      <c r="W9637" s="6"/>
    </row>
    <row r="9638" spans="1:23" x14ac:dyDescent="0.25">
      <c r="J9638" s="6">
        <v>16</v>
      </c>
      <c r="K9638" s="6"/>
      <c r="L9638" s="6"/>
      <c r="M9638" s="6"/>
      <c r="N9638" s="6"/>
      <c r="O9638" s="6"/>
      <c r="P9638" s="6"/>
      <c r="Q9638" s="6"/>
      <c r="R9638" s="6"/>
      <c r="S9638" s="6"/>
      <c r="T9638" s="6"/>
      <c r="U9638" s="6"/>
      <c r="V9638" s="6"/>
      <c r="W9638" s="6"/>
    </row>
    <row r="9639" spans="1:23" x14ac:dyDescent="0.25">
      <c r="A9639" s="80"/>
      <c r="J9639" s="6">
        <v>17</v>
      </c>
      <c r="K9639" s="6"/>
      <c r="L9639" s="6"/>
      <c r="M9639" s="6"/>
      <c r="N9639" s="6"/>
      <c r="O9639" s="6"/>
      <c r="P9639" s="6"/>
      <c r="Q9639" s="6"/>
      <c r="R9639" s="6"/>
      <c r="S9639" s="6"/>
      <c r="T9639" s="6"/>
      <c r="U9639" s="6"/>
      <c r="V9639" s="6"/>
      <c r="W9639" s="6"/>
    </row>
    <row r="9640" spans="1:23" ht="31.5" x14ac:dyDescent="0.25">
      <c r="A9640" s="64" t="s">
        <v>590</v>
      </c>
      <c r="J9640" s="6">
        <v>18</v>
      </c>
      <c r="K9640" s="6"/>
      <c r="L9640" s="6"/>
      <c r="M9640" s="6"/>
      <c r="N9640" s="6"/>
      <c r="O9640" s="6"/>
      <c r="P9640" s="6"/>
      <c r="Q9640" s="6"/>
      <c r="R9640" s="6"/>
      <c r="S9640" s="6"/>
      <c r="T9640" s="6"/>
      <c r="U9640" s="6"/>
      <c r="V9640" s="6"/>
      <c r="W9640" s="6"/>
    </row>
    <row r="9641" spans="1:23" x14ac:dyDescent="0.25">
      <c r="A9641" s="79"/>
      <c r="J9641" s="6">
        <v>19</v>
      </c>
      <c r="K9641" s="6"/>
      <c r="L9641" s="6"/>
      <c r="M9641" s="6"/>
      <c r="N9641" s="6"/>
      <c r="O9641" s="6"/>
      <c r="P9641" s="6"/>
      <c r="Q9641" s="6"/>
      <c r="R9641" s="6"/>
      <c r="S9641" s="6"/>
      <c r="T9641" s="6"/>
      <c r="U9641" s="6"/>
      <c r="V9641" s="6"/>
      <c r="W9641" s="6"/>
    </row>
    <row r="9642" spans="1:23" ht="25.5" x14ac:dyDescent="0.25">
      <c r="A9642" s="81" t="s">
        <v>595</v>
      </c>
      <c r="J9642" s="6">
        <v>20</v>
      </c>
      <c r="K9642" s="6"/>
      <c r="L9642" s="6"/>
      <c r="M9642" s="6"/>
      <c r="N9642" s="6"/>
      <c r="O9642" s="6"/>
      <c r="P9642" s="6"/>
      <c r="Q9642" s="6"/>
      <c r="R9642" s="6"/>
      <c r="S9642" s="6"/>
      <c r="T9642" s="6"/>
      <c r="U9642" s="6"/>
      <c r="V9642" s="6"/>
      <c r="W9642" s="6"/>
    </row>
    <row r="9643" spans="1:23" x14ac:dyDescent="0.25">
      <c r="A9643" s="81"/>
      <c r="J9643" s="6">
        <v>21</v>
      </c>
      <c r="K9643" s="6"/>
      <c r="L9643" s="6"/>
      <c r="M9643" s="6"/>
      <c r="N9643" s="6"/>
      <c r="O9643" s="6"/>
      <c r="P9643" s="6"/>
      <c r="Q9643" s="6"/>
      <c r="R9643" s="6"/>
      <c r="S9643" s="6"/>
      <c r="T9643" s="6"/>
      <c r="U9643" s="6"/>
      <c r="V9643" s="6"/>
      <c r="W9643" s="6"/>
    </row>
    <row r="9644" spans="1:23" ht="89.25" x14ac:dyDescent="0.25">
      <c r="A9644" s="81" t="s">
        <v>941</v>
      </c>
      <c r="J9644" s="6">
        <v>22</v>
      </c>
      <c r="K9644" s="6"/>
      <c r="L9644" s="6"/>
      <c r="M9644" s="6"/>
      <c r="N9644" s="6"/>
      <c r="O9644" s="6"/>
      <c r="P9644" s="6"/>
      <c r="Q9644" s="6"/>
      <c r="R9644" s="6"/>
      <c r="S9644" s="6"/>
      <c r="T9644" s="6"/>
      <c r="U9644" s="6"/>
      <c r="V9644" s="6"/>
      <c r="W9644" s="6"/>
    </row>
    <row r="9645" spans="1:23" x14ac:dyDescent="0.25">
      <c r="A9645" s="65"/>
      <c r="J9645" s="6">
        <v>23</v>
      </c>
      <c r="K9645" s="6"/>
      <c r="L9645" s="6"/>
      <c r="M9645" s="6"/>
      <c r="N9645" s="6"/>
      <c r="O9645" s="6"/>
      <c r="P9645" s="6"/>
      <c r="Q9645" s="6"/>
      <c r="R9645" s="6"/>
      <c r="S9645" s="6"/>
      <c r="T9645" s="6"/>
      <c r="U9645" s="6"/>
      <c r="V9645" s="6"/>
      <c r="W9645" s="6"/>
    </row>
    <row r="9646" spans="1:23" x14ac:dyDescent="0.25">
      <c r="A9646" s="65"/>
      <c r="J9646" s="6">
        <v>24</v>
      </c>
      <c r="K9646" s="6"/>
      <c r="L9646" s="6"/>
      <c r="M9646" s="6"/>
      <c r="N9646" s="6"/>
      <c r="O9646" s="6"/>
      <c r="P9646" s="6"/>
      <c r="Q9646" s="6"/>
      <c r="R9646" s="6"/>
      <c r="S9646" s="6"/>
      <c r="T9646" s="6"/>
      <c r="U9646" s="6"/>
      <c r="V9646" s="6"/>
      <c r="W9646" s="6"/>
    </row>
    <row r="9647" spans="1:23" ht="140.25" x14ac:dyDescent="0.25">
      <c r="A9647" s="96" t="s">
        <v>624</v>
      </c>
      <c r="B9647" s="97" t="s">
        <v>625</v>
      </c>
      <c r="J9647" s="6">
        <v>25</v>
      </c>
      <c r="K9647" s="6"/>
      <c r="L9647" s="6"/>
      <c r="M9647" s="6"/>
      <c r="N9647" s="6"/>
      <c r="O9647" s="6"/>
      <c r="P9647" s="6"/>
      <c r="Q9647" s="6"/>
      <c r="R9647" s="6"/>
      <c r="S9647" s="6"/>
      <c r="T9647" s="6"/>
      <c r="U9647" s="6"/>
      <c r="V9647" s="6"/>
      <c r="W9647" s="6"/>
    </row>
    <row r="9648" spans="1:23" ht="15.75" thickBot="1" x14ac:dyDescent="0.3">
      <c r="A9648" s="65"/>
      <c r="J9648" s="6">
        <v>26</v>
      </c>
      <c r="K9648" s="6"/>
      <c r="L9648" s="6"/>
      <c r="M9648" s="6"/>
      <c r="N9648" s="6"/>
      <c r="O9648" s="6"/>
      <c r="P9648" s="6"/>
      <c r="Q9648" s="6"/>
      <c r="R9648" s="6"/>
      <c r="S9648" s="6"/>
      <c r="T9648" s="6"/>
      <c r="U9648" s="6"/>
      <c r="V9648" s="6"/>
      <c r="W9648" s="6"/>
    </row>
    <row r="9649" spans="1:61" ht="15.75" thickBot="1" x14ac:dyDescent="0.3">
      <c r="A9649" s="88" t="s">
        <v>626</v>
      </c>
      <c r="B9649" s="89">
        <v>0.05</v>
      </c>
      <c r="J9649" s="6">
        <v>27</v>
      </c>
      <c r="K9649" s="6"/>
      <c r="L9649" s="6"/>
      <c r="M9649" s="6"/>
      <c r="N9649" s="6"/>
      <c r="O9649" s="6"/>
      <c r="P9649" s="6"/>
      <c r="Q9649" s="6"/>
      <c r="R9649" s="6"/>
      <c r="S9649" s="6"/>
      <c r="T9649" s="6"/>
      <c r="U9649" s="6"/>
      <c r="V9649" s="6"/>
      <c r="W9649" s="6"/>
    </row>
    <row r="9650" spans="1:61" ht="39" thickBot="1" x14ac:dyDescent="0.3">
      <c r="A9650" s="110" t="s">
        <v>627</v>
      </c>
      <c r="B9650" s="74">
        <v>18</v>
      </c>
      <c r="J9650" s="6">
        <v>28</v>
      </c>
      <c r="K9650" s="6"/>
      <c r="L9650" s="6"/>
      <c r="M9650" s="6"/>
      <c r="N9650" s="6"/>
      <c r="O9650" s="6"/>
      <c r="P9650" s="6"/>
      <c r="Q9650" s="6"/>
      <c r="R9650" s="6"/>
      <c r="S9650" s="6"/>
      <c r="T9650" s="6"/>
      <c r="U9650" s="6"/>
      <c r="V9650" s="6"/>
      <c r="W9650" s="6"/>
    </row>
    <row r="9651" spans="1:61" ht="39" thickBot="1" x14ac:dyDescent="0.3">
      <c r="A9651" s="110" t="s">
        <v>628</v>
      </c>
      <c r="B9651" s="74">
        <v>6.1809000000000003E-2</v>
      </c>
      <c r="J9651" s="6">
        <v>29</v>
      </c>
      <c r="K9651" s="6"/>
      <c r="L9651" s="6"/>
      <c r="M9651" s="6"/>
      <c r="N9651" s="6"/>
      <c r="O9651" s="6"/>
      <c r="P9651" s="6"/>
      <c r="Q9651" s="6"/>
      <c r="R9651" s="6"/>
      <c r="S9651" s="6"/>
      <c r="T9651" s="6"/>
      <c r="U9651" s="6"/>
      <c r="V9651" s="6"/>
      <c r="W9651" s="6"/>
    </row>
    <row r="9652" spans="1:61" ht="64.5" thickBot="1" x14ac:dyDescent="0.3">
      <c r="A9652" s="110" t="s">
        <v>629</v>
      </c>
      <c r="B9652" s="74">
        <v>3.9969700000000001</v>
      </c>
      <c r="J9652" s="6">
        <v>30</v>
      </c>
      <c r="K9652" s="6"/>
      <c r="L9652" s="6"/>
      <c r="M9652" s="6"/>
      <c r="N9652" s="6"/>
      <c r="O9652" s="6"/>
      <c r="P9652" s="6"/>
      <c r="Q9652" s="6"/>
      <c r="R9652" s="6"/>
      <c r="S9652" s="6"/>
      <c r="T9652" s="6"/>
      <c r="U9652" s="6"/>
      <c r="V9652" s="6"/>
      <c r="W9652" s="6"/>
    </row>
    <row r="9653" spans="1:61" ht="38.25" x14ac:dyDescent="0.25">
      <c r="A9653" s="109" t="s">
        <v>630</v>
      </c>
      <c r="B9653" s="78">
        <v>0.3513</v>
      </c>
      <c r="J9653" s="6">
        <v>31</v>
      </c>
      <c r="K9653" s="6"/>
      <c r="L9653" s="6"/>
      <c r="M9653" s="6"/>
      <c r="N9653" s="6"/>
      <c r="O9653" s="6"/>
      <c r="P9653" s="6"/>
      <c r="Q9653" s="6"/>
      <c r="R9653" s="6"/>
      <c r="S9653" s="6"/>
      <c r="T9653" s="6"/>
      <c r="U9653" s="6"/>
      <c r="V9653" s="6"/>
      <c r="W9653" s="6"/>
    </row>
    <row r="9654" spans="1:61" ht="15.75" thickBot="1" x14ac:dyDescent="0.3">
      <c r="A9654" s="65"/>
      <c r="J9654" s="6">
        <v>32</v>
      </c>
      <c r="K9654" s="6"/>
      <c r="L9654" s="6"/>
      <c r="M9654" s="6"/>
      <c r="N9654" s="6"/>
      <c r="O9654" s="6"/>
      <c r="P9654" s="6"/>
      <c r="Q9654" s="6"/>
      <c r="R9654" s="6"/>
      <c r="S9654" s="6"/>
      <c r="T9654" s="6"/>
      <c r="U9654" s="6"/>
      <c r="V9654" s="6"/>
      <c r="W9654" s="6"/>
    </row>
    <row r="9655" spans="1:61" x14ac:dyDescent="0.25">
      <c r="A9655" s="254" t="s">
        <v>637</v>
      </c>
      <c r="B9655" s="255"/>
      <c r="C9655" s="255"/>
      <c r="D9655" s="255"/>
      <c r="J9655" s="6">
        <v>33</v>
      </c>
      <c r="K9655" s="6"/>
      <c r="L9655" s="6"/>
      <c r="M9655" s="6"/>
      <c r="N9655" s="6"/>
      <c r="O9655" s="6"/>
      <c r="P9655" s="6"/>
      <c r="Q9655" s="6"/>
      <c r="R9655" s="6"/>
      <c r="S9655" s="6"/>
      <c r="T9655" s="6"/>
      <c r="U9655" s="6"/>
      <c r="V9655" s="6"/>
      <c r="W9655" s="6"/>
      <c r="X9655" s="160"/>
      <c r="Y9655" s="160"/>
      <c r="Z9655" s="160"/>
      <c r="AA9655" s="160"/>
      <c r="AB9655" s="160"/>
      <c r="AC9655" s="160"/>
      <c r="AD9655" s="160"/>
      <c r="AE9655" s="160"/>
      <c r="AF9655" s="160"/>
      <c r="AG9655" s="160"/>
      <c r="AH9655" s="160"/>
      <c r="AI9655" s="160"/>
      <c r="AJ9655" s="160"/>
      <c r="AK9655" s="160"/>
      <c r="AL9655" s="160"/>
      <c r="AM9655" s="160"/>
      <c r="AN9655" s="160"/>
      <c r="AO9655" s="160"/>
      <c r="AP9655" s="160"/>
      <c r="AQ9655" s="160"/>
      <c r="AR9655" s="160"/>
      <c r="AS9655" s="160"/>
      <c r="AT9655" s="160"/>
      <c r="AU9655" s="160"/>
      <c r="AV9655" s="160"/>
      <c r="AW9655" s="160"/>
      <c r="AX9655" s="160"/>
      <c r="AY9655" s="160"/>
      <c r="AZ9655" s="160"/>
      <c r="BA9655" s="160"/>
      <c r="BB9655" s="160"/>
      <c r="BC9655" s="160"/>
      <c r="BD9655" s="160"/>
      <c r="BE9655" s="160"/>
      <c r="BF9655" s="160"/>
      <c r="BG9655" s="160"/>
      <c r="BH9655" s="160"/>
      <c r="BI9655" s="160"/>
    </row>
    <row r="9656" spans="1:61" ht="15.75" thickBot="1" x14ac:dyDescent="0.3">
      <c r="A9656" s="256" t="s">
        <v>638</v>
      </c>
      <c r="B9656" s="257"/>
      <c r="C9656" s="257"/>
      <c r="D9656" s="257"/>
      <c r="J9656" s="6">
        <v>34</v>
      </c>
      <c r="K9656" s="6"/>
      <c r="L9656" s="6"/>
      <c r="M9656" s="6"/>
      <c r="N9656" s="6"/>
      <c r="O9656" s="6"/>
      <c r="P9656" s="6"/>
      <c r="Q9656" s="6"/>
      <c r="R9656" s="6"/>
      <c r="S9656" s="6"/>
      <c r="T9656" s="6"/>
      <c r="U9656" s="6"/>
      <c r="V9656" s="6"/>
      <c r="W9656" s="6"/>
      <c r="X9656" s="160"/>
      <c r="Y9656" s="160"/>
      <c r="Z9656" s="160"/>
      <c r="AA9656" s="160"/>
      <c r="AB9656" s="160"/>
      <c r="AC9656" s="160"/>
      <c r="AD9656" s="160"/>
      <c r="AE9656" s="160"/>
      <c r="AF9656" s="160"/>
      <c r="AG9656" s="160"/>
      <c r="AH9656" s="160"/>
      <c r="AI9656" s="160"/>
      <c r="AJ9656" s="160"/>
      <c r="AK9656" s="160"/>
      <c r="AL9656" s="160"/>
      <c r="AM9656" s="160"/>
      <c r="AN9656" s="160"/>
      <c r="AO9656" s="160"/>
      <c r="AP9656" s="160"/>
      <c r="AQ9656" s="160"/>
      <c r="AR9656" s="160"/>
      <c r="AS9656" s="160"/>
      <c r="AT9656" s="160"/>
      <c r="AU9656" s="160"/>
      <c r="AV9656" s="160"/>
      <c r="AW9656" s="160"/>
      <c r="AX9656" s="160"/>
      <c r="AY9656" s="160"/>
      <c r="AZ9656" s="160"/>
      <c r="BA9656" s="160"/>
      <c r="BB9656" s="160"/>
      <c r="BC9656" s="160"/>
      <c r="BD9656" s="160"/>
      <c r="BE9656" s="160"/>
      <c r="BF9656" s="160"/>
      <c r="BG9656" s="160"/>
      <c r="BH9656" s="160"/>
      <c r="BI9656" s="160"/>
    </row>
    <row r="9657" spans="1:61" ht="27" thickBot="1" x14ac:dyDescent="0.3">
      <c r="A9657" s="98" t="s">
        <v>634</v>
      </c>
      <c r="B9657" s="83" t="s">
        <v>635</v>
      </c>
      <c r="C9657" s="83" t="s">
        <v>566</v>
      </c>
      <c r="D9657" s="85" t="s">
        <v>593</v>
      </c>
      <c r="J9657" s="6"/>
      <c r="K9657" s="121" t="s">
        <v>1123</v>
      </c>
      <c r="L9657" s="121" t="s">
        <v>1124</v>
      </c>
      <c r="M9657" s="121" t="str">
        <f>A9644</f>
        <v>Prueba del rango estudentizado de Tukey (HSD) para PFCCM1</v>
      </c>
      <c r="N9657" s="136"/>
      <c r="O9657" s="1"/>
      <c r="S9657" s="122" t="str">
        <f>K9657</f>
        <v>Factor</v>
      </c>
      <c r="T9657" s="122" t="str">
        <f>L9657</f>
        <v>Nivel</v>
      </c>
      <c r="U9657" s="114"/>
      <c r="V9657" s="123" t="str">
        <f>M9657</f>
        <v>Prueba del rango estudentizado de Tukey (HSD) para PFCCM1</v>
      </c>
      <c r="W9657" s="6"/>
      <c r="X9657" s="161"/>
      <c r="Y9657" s="161"/>
      <c r="Z9657" s="161"/>
      <c r="AA9657" s="160"/>
      <c r="AB9657" s="161"/>
      <c r="AC9657" s="161"/>
      <c r="AD9657" s="161"/>
      <c r="AE9657" s="161"/>
      <c r="AF9657" s="161"/>
      <c r="AG9657" s="161"/>
      <c r="AH9657" s="161"/>
      <c r="AI9657" s="161"/>
      <c r="AJ9657" s="161"/>
      <c r="AK9657" s="161"/>
      <c r="AL9657" s="161"/>
      <c r="AM9657" s="161"/>
      <c r="AN9657" s="161"/>
      <c r="AO9657" s="161"/>
      <c r="AP9657" s="161"/>
      <c r="AQ9657" s="161"/>
      <c r="AR9657" s="161"/>
      <c r="AS9657" s="161"/>
      <c r="AT9657" s="161"/>
      <c r="AU9657" s="161"/>
      <c r="AV9657" s="161"/>
      <c r="AW9657" s="161"/>
      <c r="AX9657" s="161"/>
      <c r="AY9657" s="161"/>
      <c r="AZ9657" s="161"/>
      <c r="BA9657" s="161"/>
      <c r="BB9657" s="161"/>
      <c r="BC9657" s="161"/>
      <c r="BD9657" s="160"/>
      <c r="BE9657" s="160"/>
      <c r="BF9657" s="160"/>
      <c r="BG9657" s="160"/>
      <c r="BH9657" s="160"/>
      <c r="BI9657" s="160"/>
    </row>
    <row r="9658" spans="1:61" ht="16.5" thickBot="1" x14ac:dyDescent="0.3">
      <c r="A9658" s="99" t="s">
        <v>592</v>
      </c>
      <c r="B9658" s="68">
        <v>0.35749999999999998</v>
      </c>
      <c r="C9658" s="68">
        <v>8</v>
      </c>
      <c r="D9658" s="86" t="s">
        <v>8</v>
      </c>
      <c r="J9658" s="6"/>
      <c r="K9658" s="223" t="s">
        <v>1128</v>
      </c>
      <c r="L9658" s="124" t="str">
        <f>D9658</f>
        <v>Toro</v>
      </c>
      <c r="M9658" s="125">
        <f>B9658</f>
        <v>0.35749999999999998</v>
      </c>
      <c r="N9658" s="125" t="str">
        <f>A9658</f>
        <v>A</v>
      </c>
      <c r="O9658" s="125">
        <f>B9658</f>
        <v>0.35749999999999998</v>
      </c>
      <c r="S9658" s="225" t="str">
        <f>K9658</f>
        <v>Genotipo (B)</v>
      </c>
      <c r="T9658" s="133" t="str">
        <f>L9658</f>
        <v>Toro</v>
      </c>
      <c r="U9658" s="134">
        <f t="shared" ref="U9658:U9661" si="453">M9658</f>
        <v>0.35749999999999998</v>
      </c>
      <c r="V9658" s="133" t="str">
        <f t="shared" ref="V9658:V9661" si="454">N9658</f>
        <v>A</v>
      </c>
      <c r="W9658" s="133">
        <f t="shared" ref="W9658:W9661" si="455">O9658</f>
        <v>0.35749999999999998</v>
      </c>
      <c r="X9658" s="160"/>
      <c r="Y9658" s="160"/>
      <c r="Z9658" s="160"/>
      <c r="AA9658" s="160"/>
      <c r="AB9658" s="160"/>
      <c r="AC9658" s="160"/>
      <c r="AD9658" s="160"/>
      <c r="AE9658" s="160"/>
      <c r="AF9658" s="160"/>
      <c r="AG9658" s="160"/>
      <c r="AH9658" s="160"/>
      <c r="AI9658" s="160"/>
      <c r="AJ9658" s="160"/>
      <c r="AK9658" s="160"/>
      <c r="AL9658" s="160"/>
      <c r="AM9658" s="160"/>
      <c r="AN9658" s="160"/>
      <c r="AO9658" s="160"/>
      <c r="AP9658" s="160"/>
      <c r="AQ9658" s="160"/>
      <c r="AR9658" s="160"/>
      <c r="AS9658" s="160"/>
      <c r="AT9658" s="160"/>
      <c r="AU9658" s="160"/>
      <c r="AV9658" s="160"/>
      <c r="AW9658" s="160"/>
      <c r="AX9658" s="160"/>
      <c r="AY9658" s="160"/>
      <c r="AZ9658" s="160"/>
      <c r="BA9658" s="160"/>
      <c r="BB9658" s="160"/>
      <c r="BC9658" s="160"/>
      <c r="BD9658" s="160"/>
      <c r="BE9658" s="160"/>
      <c r="BF9658" s="160"/>
      <c r="BG9658" s="160"/>
      <c r="BH9658" s="160"/>
      <c r="BI9658" s="160"/>
    </row>
    <row r="9659" spans="1:61" ht="16.5" thickBot="1" x14ac:dyDescent="0.3">
      <c r="A9659" s="99" t="s">
        <v>592</v>
      </c>
      <c r="B9659" s="68"/>
      <c r="C9659" s="68"/>
      <c r="D9659" s="86"/>
      <c r="J9659" s="6"/>
      <c r="K9659" s="224"/>
      <c r="L9659" s="124" t="str">
        <f>D9660</f>
        <v>Palomo</v>
      </c>
      <c r="M9659" s="125">
        <f>B9660</f>
        <v>0.26379999999999998</v>
      </c>
      <c r="N9659" s="125" t="str">
        <f>A9660</f>
        <v>A</v>
      </c>
      <c r="O9659" s="125">
        <f>B9660</f>
        <v>0.26379999999999998</v>
      </c>
      <c r="S9659" s="226"/>
      <c r="T9659" s="133" t="str">
        <f t="shared" ref="T9659:T9661" si="456">L9659</f>
        <v>Palomo</v>
      </c>
      <c r="U9659" s="134">
        <f t="shared" si="453"/>
        <v>0.26379999999999998</v>
      </c>
      <c r="V9659" s="133" t="str">
        <f t="shared" si="454"/>
        <v>A</v>
      </c>
      <c r="W9659" s="133">
        <f t="shared" si="455"/>
        <v>0.26379999999999998</v>
      </c>
      <c r="X9659" s="160"/>
      <c r="Y9659" s="160"/>
      <c r="Z9659" s="160"/>
      <c r="AA9659" s="160"/>
      <c r="AB9659" s="160"/>
      <c r="AC9659" s="160"/>
      <c r="AD9659" s="160"/>
      <c r="AE9659" s="160"/>
      <c r="AF9659" s="160"/>
      <c r="AG9659" s="160"/>
      <c r="AH9659" s="160"/>
      <c r="AI9659" s="160"/>
      <c r="AJ9659" s="160"/>
      <c r="AK9659" s="160"/>
      <c r="AL9659" s="160"/>
      <c r="AM9659" s="160"/>
      <c r="AN9659" s="160"/>
      <c r="AO9659" s="160"/>
      <c r="AP9659" s="160"/>
      <c r="AQ9659" s="160"/>
      <c r="AR9659" s="160"/>
      <c r="AS9659" s="160"/>
      <c r="AT9659" s="160"/>
      <c r="AU9659" s="160"/>
      <c r="AV9659" s="160"/>
      <c r="AW9659" s="160"/>
      <c r="AX9659" s="160"/>
      <c r="AY9659" s="160"/>
      <c r="AZ9659" s="160"/>
      <c r="BA9659" s="160"/>
      <c r="BB9659" s="160"/>
      <c r="BC9659" s="160"/>
      <c r="BD9659" s="160"/>
      <c r="BE9659" s="160"/>
      <c r="BF9659" s="160"/>
      <c r="BG9659" s="160"/>
      <c r="BH9659" s="160"/>
      <c r="BI9659" s="160"/>
    </row>
    <row r="9660" spans="1:61" ht="16.5" thickBot="1" x14ac:dyDescent="0.3">
      <c r="A9660" s="99" t="s">
        <v>592</v>
      </c>
      <c r="B9660" s="68">
        <v>0.26379999999999998</v>
      </c>
      <c r="C9660" s="68">
        <v>8</v>
      </c>
      <c r="D9660" s="86" t="s">
        <v>7</v>
      </c>
      <c r="J9660" s="6"/>
      <c r="K9660" s="224"/>
      <c r="L9660" s="4" t="str">
        <f>D9662</f>
        <v>Perseo</v>
      </c>
      <c r="M9660" s="4">
        <f>B9662</f>
        <v>0.2475</v>
      </c>
      <c r="N9660" s="4" t="str">
        <f>A9662</f>
        <v>A</v>
      </c>
      <c r="O9660" s="4">
        <f>B9662</f>
        <v>0.2475</v>
      </c>
      <c r="P9660" s="6"/>
      <c r="Q9660" s="6"/>
      <c r="R9660" s="6"/>
      <c r="S9660" s="226"/>
      <c r="T9660" s="133" t="str">
        <f t="shared" si="456"/>
        <v>Perseo</v>
      </c>
      <c r="U9660" s="134">
        <f t="shared" si="453"/>
        <v>0.2475</v>
      </c>
      <c r="V9660" s="133" t="str">
        <f t="shared" si="454"/>
        <v>A</v>
      </c>
      <c r="W9660" s="133">
        <f t="shared" si="455"/>
        <v>0.2475</v>
      </c>
      <c r="X9660" s="160"/>
      <c r="Y9660" s="160"/>
      <c r="Z9660" s="160"/>
      <c r="AA9660" s="160"/>
      <c r="AB9660" s="160"/>
      <c r="AC9660" s="160"/>
      <c r="AD9660" s="160"/>
      <c r="AE9660" s="160"/>
      <c r="AF9660" s="160"/>
      <c r="AG9660" s="160"/>
      <c r="AH9660" s="160"/>
      <c r="AI9660" s="160"/>
      <c r="AJ9660" s="160"/>
      <c r="AK9660" s="160"/>
      <c r="AL9660" s="160"/>
      <c r="AM9660" s="160"/>
      <c r="AN9660" s="160"/>
      <c r="AO9660" s="160"/>
      <c r="AP9660" s="160"/>
      <c r="AQ9660" s="160"/>
      <c r="AR9660" s="160"/>
      <c r="AS9660" s="160"/>
      <c r="AT9660" s="160"/>
      <c r="AU9660" s="160"/>
      <c r="AV9660" s="160"/>
      <c r="AW9660" s="160"/>
      <c r="AX9660" s="160"/>
      <c r="AY9660" s="160"/>
      <c r="AZ9660" s="160"/>
      <c r="BA9660" s="160"/>
      <c r="BB9660" s="160"/>
      <c r="BC9660" s="160"/>
      <c r="BD9660" s="160"/>
      <c r="BE9660" s="160"/>
      <c r="BF9660" s="160"/>
      <c r="BG9660" s="160"/>
      <c r="BH9660" s="160"/>
      <c r="BI9660" s="160"/>
    </row>
    <row r="9661" spans="1:61" ht="16.5" thickBot="1" x14ac:dyDescent="0.3">
      <c r="A9661" s="99" t="s">
        <v>592</v>
      </c>
      <c r="B9661" s="68"/>
      <c r="C9661" s="68"/>
      <c r="D9661" s="86"/>
      <c r="J9661" s="6"/>
      <c r="K9661" s="224"/>
      <c r="L9661" s="4" t="str">
        <f>D9664</f>
        <v>Pony</v>
      </c>
      <c r="M9661" s="4">
        <f>B9664</f>
        <v>0.2213</v>
      </c>
      <c r="N9661" s="4" t="str">
        <f>A9664</f>
        <v>A</v>
      </c>
      <c r="O9661" s="4">
        <f>B9664</f>
        <v>0.2213</v>
      </c>
      <c r="P9661" s="6"/>
      <c r="Q9661" s="6"/>
      <c r="R9661" s="6"/>
      <c r="S9661" s="227"/>
      <c r="T9661" s="129" t="str">
        <f t="shared" si="456"/>
        <v>Pony</v>
      </c>
      <c r="U9661" s="135">
        <f t="shared" si="453"/>
        <v>0.2213</v>
      </c>
      <c r="V9661" s="129" t="str">
        <f t="shared" si="454"/>
        <v>A</v>
      </c>
      <c r="W9661" s="129">
        <f t="shared" si="455"/>
        <v>0.2213</v>
      </c>
      <c r="X9661" s="160"/>
      <c r="Y9661" s="160"/>
      <c r="Z9661" s="160"/>
      <c r="AA9661" s="160"/>
      <c r="AB9661" s="160"/>
      <c r="AC9661" s="160"/>
      <c r="AD9661" s="160"/>
      <c r="AE9661" s="160"/>
      <c r="AF9661" s="160"/>
      <c r="AG9661" s="160"/>
      <c r="AH9661" s="160"/>
      <c r="AI9661" s="160"/>
      <c r="AJ9661" s="160"/>
      <c r="AK9661" s="160"/>
      <c r="AL9661" s="160"/>
      <c r="AM9661" s="160"/>
      <c r="AN9661" s="160"/>
      <c r="AO9661" s="160"/>
      <c r="AP9661" s="160"/>
      <c r="AQ9661" s="160"/>
      <c r="AR9661" s="160"/>
      <c r="AS9661" s="160"/>
      <c r="AT9661" s="160"/>
      <c r="AU9661" s="160"/>
      <c r="AV9661" s="160"/>
      <c r="AW9661" s="160"/>
      <c r="AX9661" s="160"/>
      <c r="AY9661" s="160"/>
      <c r="AZ9661" s="160"/>
      <c r="BA9661" s="160"/>
      <c r="BB9661" s="160"/>
      <c r="BC9661" s="160"/>
      <c r="BD9661" s="160"/>
      <c r="BE9661" s="160"/>
      <c r="BF9661" s="160"/>
      <c r="BG9661" s="160"/>
      <c r="BH9661" s="160"/>
      <c r="BI9661" s="160"/>
    </row>
    <row r="9662" spans="1:61" ht="15.75" thickBot="1" x14ac:dyDescent="0.3">
      <c r="A9662" s="99" t="s">
        <v>592</v>
      </c>
      <c r="B9662" s="68">
        <v>0.2475</v>
      </c>
      <c r="C9662" s="68">
        <v>8</v>
      </c>
      <c r="D9662" s="86" t="s">
        <v>46</v>
      </c>
      <c r="J9662" s="6">
        <v>1</v>
      </c>
      <c r="K9662" s="6"/>
      <c r="L9662" s="6"/>
      <c r="M9662" s="6"/>
      <c r="N9662" s="6"/>
      <c r="O9662" s="6"/>
      <c r="P9662" s="6"/>
      <c r="Q9662" s="6"/>
      <c r="R9662" s="6"/>
      <c r="S9662" s="6"/>
      <c r="T9662" s="6"/>
      <c r="U9662" s="6"/>
      <c r="V9662" s="6"/>
      <c r="W9662" s="6"/>
      <c r="X9662" s="160"/>
      <c r="Y9662" s="160"/>
      <c r="Z9662" s="160"/>
      <c r="AA9662" s="160"/>
      <c r="AB9662" s="160"/>
      <c r="AC9662" s="160"/>
      <c r="AD9662" s="160"/>
      <c r="AE9662" s="160"/>
      <c r="AF9662" s="160"/>
      <c r="AG9662" s="160"/>
      <c r="AH9662" s="160"/>
      <c r="AI9662" s="160"/>
      <c r="AJ9662" s="160"/>
      <c r="AK9662" s="160"/>
      <c r="AL9662" s="160"/>
      <c r="AM9662" s="160"/>
      <c r="AN9662" s="160"/>
      <c r="AO9662" s="160"/>
      <c r="AP9662" s="160"/>
      <c r="AQ9662" s="160"/>
      <c r="AR9662" s="160"/>
      <c r="AS9662" s="160"/>
      <c r="AT9662" s="160"/>
      <c r="AU9662" s="160"/>
      <c r="AV9662" s="160"/>
      <c r="AW9662" s="160"/>
      <c r="AX9662" s="160"/>
      <c r="AY9662" s="160"/>
      <c r="AZ9662" s="160"/>
      <c r="BA9662" s="160"/>
      <c r="BB9662" s="160"/>
      <c r="BC9662" s="160"/>
      <c r="BD9662" s="160"/>
      <c r="BE9662" s="160"/>
      <c r="BF9662" s="160"/>
      <c r="BG9662" s="160"/>
      <c r="BH9662" s="160"/>
      <c r="BI9662" s="160"/>
    </row>
    <row r="9663" spans="1:61" ht="15.75" thickBot="1" x14ac:dyDescent="0.3">
      <c r="A9663" s="99" t="s">
        <v>592</v>
      </c>
      <c r="B9663" s="68"/>
      <c r="C9663" s="68"/>
      <c r="D9663" s="86"/>
      <c r="J9663" s="6">
        <v>2</v>
      </c>
      <c r="K9663" s="6"/>
      <c r="L9663" s="6"/>
      <c r="M9663" s="6"/>
      <c r="N9663" s="6"/>
      <c r="O9663" s="6"/>
      <c r="P9663" s="6"/>
      <c r="Q9663" s="6"/>
      <c r="R9663" s="6"/>
      <c r="S9663" s="6"/>
      <c r="T9663" s="6"/>
      <c r="U9663" s="6"/>
      <c r="V9663" s="6"/>
      <c r="W9663" s="6"/>
      <c r="X9663" s="160"/>
      <c r="Y9663" s="160"/>
      <c r="Z9663" s="160"/>
      <c r="AA9663" s="160"/>
      <c r="AB9663" s="160"/>
      <c r="AC9663" s="160"/>
      <c r="AD9663" s="160"/>
      <c r="AE9663" s="160"/>
      <c r="AF9663" s="160"/>
      <c r="AG9663" s="160"/>
      <c r="AH9663" s="160"/>
      <c r="AI9663" s="160"/>
      <c r="AJ9663" s="160"/>
      <c r="AK9663" s="160"/>
      <c r="AL9663" s="160"/>
      <c r="AM9663" s="160"/>
      <c r="AN9663" s="160"/>
      <c r="AO9663" s="160"/>
      <c r="AP9663" s="160"/>
      <c r="AQ9663" s="160"/>
      <c r="AR9663" s="160"/>
      <c r="AS9663" s="160"/>
      <c r="AT9663" s="160"/>
      <c r="AU9663" s="160"/>
      <c r="AV9663" s="160"/>
      <c r="AW9663" s="160"/>
      <c r="AX9663" s="160"/>
      <c r="AY9663" s="160"/>
      <c r="AZ9663" s="160"/>
      <c r="BA9663" s="160"/>
      <c r="BB9663" s="160"/>
      <c r="BC9663" s="160"/>
      <c r="BD9663" s="160"/>
      <c r="BE9663" s="160"/>
      <c r="BF9663" s="160"/>
      <c r="BG9663" s="160"/>
      <c r="BH9663" s="160"/>
      <c r="BI9663" s="160"/>
    </row>
    <row r="9664" spans="1:61" x14ac:dyDescent="0.25">
      <c r="A9664" s="100" t="s">
        <v>592</v>
      </c>
      <c r="B9664" s="77">
        <v>0.2213</v>
      </c>
      <c r="C9664" s="77">
        <v>8</v>
      </c>
      <c r="D9664" s="87" t="s">
        <v>11</v>
      </c>
      <c r="J9664" s="6">
        <v>3</v>
      </c>
      <c r="K9664" s="6"/>
      <c r="L9664" s="6"/>
      <c r="M9664" s="6"/>
      <c r="N9664" s="6"/>
      <c r="O9664" s="6"/>
      <c r="P9664" s="6"/>
      <c r="Q9664" s="6"/>
      <c r="R9664" s="6"/>
      <c r="S9664" s="6"/>
      <c r="T9664" s="6"/>
      <c r="U9664" s="6"/>
      <c r="V9664" s="6"/>
      <c r="W9664" s="6"/>
      <c r="X9664" s="160"/>
      <c r="Y9664" s="160"/>
      <c r="Z9664" s="160"/>
      <c r="AA9664" s="160"/>
      <c r="AB9664" s="160"/>
      <c r="AC9664" s="160"/>
      <c r="AD9664" s="160"/>
      <c r="AE9664" s="160"/>
      <c r="AF9664" s="160"/>
      <c r="AG9664" s="160"/>
      <c r="AH9664" s="160"/>
      <c r="AI9664" s="160"/>
      <c r="AJ9664" s="160"/>
      <c r="AK9664" s="160"/>
      <c r="AL9664" s="160"/>
      <c r="AM9664" s="160"/>
      <c r="AN9664" s="160"/>
      <c r="AO9664" s="160"/>
      <c r="AP9664" s="160"/>
      <c r="AQ9664" s="160"/>
      <c r="AR9664" s="160"/>
      <c r="AS9664" s="160"/>
      <c r="AT9664" s="160"/>
      <c r="AU9664" s="160"/>
      <c r="AV9664" s="160"/>
      <c r="AW9664" s="160"/>
      <c r="AX9664" s="160"/>
      <c r="AY9664" s="160"/>
      <c r="AZ9664" s="160"/>
      <c r="BA9664" s="160"/>
      <c r="BB9664" s="160"/>
      <c r="BC9664" s="160"/>
      <c r="BD9664" s="160"/>
      <c r="BE9664" s="160"/>
      <c r="BF9664" s="160"/>
      <c r="BG9664" s="160"/>
      <c r="BH9664" s="160"/>
      <c r="BI9664" s="160"/>
    </row>
    <row r="9665" spans="1:61" x14ac:dyDescent="0.25">
      <c r="A9665" s="79"/>
      <c r="J9665" s="6">
        <v>4</v>
      </c>
      <c r="K9665" s="6"/>
      <c r="L9665" s="6"/>
      <c r="M9665" s="6"/>
      <c r="N9665" s="6"/>
      <c r="O9665" s="6"/>
      <c r="P9665" s="6"/>
      <c r="Q9665" s="6"/>
      <c r="R9665" s="6"/>
      <c r="S9665" s="6"/>
      <c r="T9665" s="6"/>
      <c r="U9665" s="6"/>
      <c r="V9665" s="6"/>
      <c r="W9665" s="6"/>
      <c r="X9665" s="160"/>
      <c r="Y9665" s="160"/>
      <c r="Z9665" s="160"/>
      <c r="AA9665" s="160"/>
      <c r="AB9665" s="160"/>
      <c r="AC9665" s="160"/>
      <c r="AD9665" s="160"/>
      <c r="AE9665" s="160"/>
      <c r="AF9665" s="160"/>
      <c r="AG9665" s="160"/>
      <c r="AH9665" s="160"/>
      <c r="AI9665" s="160"/>
      <c r="AJ9665" s="160"/>
      <c r="AK9665" s="160"/>
      <c r="AL9665" s="160"/>
      <c r="AM9665" s="160"/>
      <c r="AN9665" s="160"/>
      <c r="AO9665" s="160"/>
      <c r="AP9665" s="160"/>
      <c r="AQ9665" s="160"/>
      <c r="AR9665" s="160"/>
      <c r="AS9665" s="160"/>
      <c r="AT9665" s="160"/>
      <c r="AU9665" s="160"/>
      <c r="AV9665" s="160"/>
      <c r="AW9665" s="160"/>
      <c r="AX9665" s="160"/>
      <c r="AY9665" s="160"/>
      <c r="AZ9665" s="160"/>
      <c r="BA9665" s="160"/>
      <c r="BB9665" s="160"/>
      <c r="BC9665" s="160"/>
      <c r="BD9665" s="160"/>
      <c r="BE9665" s="160"/>
      <c r="BF9665" s="160"/>
      <c r="BG9665" s="160"/>
      <c r="BH9665" s="160"/>
      <c r="BI9665" s="160"/>
    </row>
    <row r="9666" spans="1:61" x14ac:dyDescent="0.25">
      <c r="A9666" s="79"/>
      <c r="J9666" s="6">
        <v>5</v>
      </c>
      <c r="K9666" s="6"/>
      <c r="L9666" s="6"/>
      <c r="M9666" s="6"/>
      <c r="N9666" s="6"/>
      <c r="O9666" s="6"/>
      <c r="P9666" s="6"/>
      <c r="Q9666" s="6"/>
      <c r="R9666" s="6"/>
      <c r="S9666" s="6"/>
      <c r="T9666" s="6"/>
      <c r="U9666" s="6"/>
      <c r="V9666" s="6"/>
      <c r="W9666" s="6"/>
      <c r="X9666" s="160"/>
      <c r="Y9666" s="160"/>
      <c r="Z9666" s="160"/>
      <c r="AA9666" s="160"/>
      <c r="AB9666" s="160"/>
      <c r="AC9666" s="160"/>
      <c r="AD9666" s="160"/>
      <c r="AE9666" s="160"/>
      <c r="AF9666" s="160"/>
      <c r="AG9666" s="160"/>
      <c r="AH9666" s="160"/>
      <c r="AI9666" s="160"/>
      <c r="AJ9666" s="160"/>
      <c r="AK9666" s="160"/>
      <c r="AL9666" s="160"/>
      <c r="AM9666" s="160"/>
      <c r="AN9666" s="160"/>
      <c r="AO9666" s="160"/>
      <c r="AP9666" s="160"/>
      <c r="AQ9666" s="160"/>
      <c r="AR9666" s="160"/>
      <c r="AS9666" s="160"/>
      <c r="AT9666" s="160"/>
      <c r="AU9666" s="160"/>
      <c r="AV9666" s="160"/>
      <c r="AW9666" s="160"/>
      <c r="AX9666" s="160"/>
      <c r="AY9666" s="160"/>
      <c r="AZ9666" s="160"/>
      <c r="BA9666" s="160"/>
      <c r="BB9666" s="160"/>
      <c r="BC9666" s="160"/>
      <c r="BD9666" s="160"/>
      <c r="BE9666" s="160"/>
      <c r="BF9666" s="160"/>
      <c r="BG9666" s="160"/>
      <c r="BH9666" s="160"/>
      <c r="BI9666" s="160"/>
    </row>
    <row r="9667" spans="1:61" x14ac:dyDescent="0.25">
      <c r="J9667" s="6">
        <v>6</v>
      </c>
      <c r="K9667" s="6"/>
      <c r="L9667" s="6"/>
      <c r="M9667" s="6"/>
      <c r="N9667" s="6"/>
      <c r="O9667" s="6"/>
      <c r="P9667" s="6"/>
      <c r="Q9667" s="6"/>
      <c r="R9667" s="6"/>
      <c r="S9667" s="6"/>
      <c r="T9667" s="6"/>
      <c r="U9667" s="6"/>
      <c r="V9667" s="6"/>
      <c r="W9667" s="6"/>
      <c r="X9667" s="160"/>
      <c r="Y9667" s="160"/>
      <c r="Z9667" s="160"/>
      <c r="AA9667" s="160"/>
      <c r="AB9667" s="160"/>
      <c r="AC9667" s="160"/>
      <c r="AD9667" s="160"/>
      <c r="AE9667" s="160"/>
      <c r="AF9667" s="160"/>
      <c r="AG9667" s="160"/>
      <c r="AH9667" s="160"/>
      <c r="AI9667" s="160"/>
      <c r="AJ9667" s="160"/>
      <c r="AK9667" s="160"/>
      <c r="AL9667" s="160"/>
      <c r="AM9667" s="160"/>
      <c r="AN9667" s="160"/>
      <c r="AO9667" s="160"/>
      <c r="AP9667" s="160"/>
      <c r="AQ9667" s="160"/>
      <c r="AR9667" s="160"/>
      <c r="AS9667" s="160"/>
      <c r="AT9667" s="160"/>
      <c r="AU9667" s="160"/>
      <c r="AV9667" s="160"/>
      <c r="AW9667" s="160"/>
      <c r="AX9667" s="160"/>
      <c r="AY9667" s="160"/>
      <c r="AZ9667" s="160"/>
      <c r="BA9667" s="160"/>
      <c r="BB9667" s="160"/>
      <c r="BC9667" s="160"/>
      <c r="BD9667" s="160"/>
      <c r="BE9667" s="160"/>
      <c r="BF9667" s="160"/>
      <c r="BG9667" s="160"/>
      <c r="BH9667" s="160"/>
      <c r="BI9667" s="160"/>
    </row>
    <row r="9668" spans="1:61" x14ac:dyDescent="0.25">
      <c r="A9668" s="80"/>
      <c r="J9668" s="6">
        <v>7</v>
      </c>
      <c r="K9668" s="6"/>
      <c r="L9668" s="6"/>
      <c r="M9668" s="6"/>
      <c r="N9668" s="6"/>
      <c r="O9668" s="6"/>
      <c r="P9668" s="6"/>
      <c r="Q9668" s="6"/>
      <c r="R9668" s="6"/>
      <c r="S9668" s="6"/>
      <c r="T9668" s="6"/>
      <c r="U9668" s="6"/>
      <c r="V9668" s="6"/>
      <c r="W9668" s="6"/>
      <c r="X9668" s="160"/>
      <c r="Y9668" s="160"/>
      <c r="Z9668" s="160"/>
      <c r="AA9668" s="160"/>
      <c r="AB9668" s="160"/>
      <c r="AC9668" s="160"/>
      <c r="AD9668" s="160"/>
      <c r="AE9668" s="160"/>
      <c r="AF9668" s="160"/>
      <c r="AG9668" s="160"/>
      <c r="AH9668" s="160"/>
      <c r="AI9668" s="160"/>
      <c r="AJ9668" s="160"/>
      <c r="AK9668" s="160"/>
      <c r="AL9668" s="160"/>
      <c r="AM9668" s="160"/>
      <c r="AN9668" s="160"/>
      <c r="AO9668" s="160"/>
      <c r="AP9668" s="160"/>
      <c r="AQ9668" s="160"/>
      <c r="AR9668" s="160"/>
      <c r="AS9668" s="160"/>
      <c r="AT9668" s="160"/>
      <c r="AU9668" s="160"/>
      <c r="AV9668" s="160"/>
      <c r="AW9668" s="160"/>
      <c r="AX9668" s="160"/>
      <c r="AY9668" s="160"/>
      <c r="AZ9668" s="160"/>
      <c r="BA9668" s="160"/>
      <c r="BB9668" s="160"/>
      <c r="BC9668" s="160"/>
      <c r="BD9668" s="160"/>
      <c r="BE9668" s="160"/>
      <c r="BF9668" s="160"/>
      <c r="BG9668" s="160"/>
      <c r="BH9668" s="160"/>
      <c r="BI9668" s="160"/>
    </row>
    <row r="9669" spans="1:61" ht="31.5" x14ac:dyDescent="0.25">
      <c r="A9669" s="64" t="s">
        <v>590</v>
      </c>
      <c r="J9669" s="6">
        <v>8</v>
      </c>
      <c r="K9669" s="6"/>
      <c r="L9669" s="6"/>
      <c r="M9669" s="6"/>
      <c r="N9669" s="6"/>
      <c r="O9669" s="6"/>
      <c r="P9669" s="6"/>
      <c r="Q9669" s="6"/>
      <c r="R9669" s="6"/>
      <c r="S9669" s="6"/>
      <c r="T9669" s="6"/>
      <c r="U9669" s="6"/>
      <c r="V9669" s="6"/>
      <c r="W9669" s="6"/>
      <c r="X9669" s="160"/>
      <c r="Y9669" s="160"/>
      <c r="Z9669" s="160"/>
      <c r="AA9669" s="160"/>
      <c r="AB9669" s="160"/>
      <c r="AC9669" s="160"/>
      <c r="AD9669" s="160"/>
      <c r="AE9669" s="160"/>
      <c r="AF9669" s="160"/>
      <c r="AG9669" s="160"/>
      <c r="AH9669" s="160"/>
      <c r="AI9669" s="160"/>
      <c r="AJ9669" s="160"/>
      <c r="AK9669" s="160"/>
      <c r="AL9669" s="160"/>
      <c r="AM9669" s="160"/>
      <c r="AN9669" s="160"/>
      <c r="AO9669" s="160"/>
      <c r="AP9669" s="160"/>
      <c r="AQ9669" s="160"/>
      <c r="AR9669" s="160"/>
      <c r="AS9669" s="160"/>
      <c r="AT9669" s="160"/>
      <c r="AU9669" s="160"/>
      <c r="AV9669" s="160"/>
      <c r="AW9669" s="160"/>
      <c r="AX9669" s="160"/>
      <c r="AY9669" s="160"/>
      <c r="AZ9669" s="160"/>
      <c r="BA9669" s="160"/>
      <c r="BB9669" s="160"/>
      <c r="BC9669" s="160"/>
      <c r="BD9669" s="160"/>
      <c r="BE9669" s="160"/>
      <c r="BF9669" s="160"/>
      <c r="BG9669" s="160"/>
      <c r="BH9669" s="160"/>
      <c r="BI9669" s="160"/>
    </row>
    <row r="9670" spans="1:61" x14ac:dyDescent="0.25">
      <c r="A9670" s="79"/>
      <c r="J9670" s="6">
        <v>9</v>
      </c>
      <c r="K9670" s="6"/>
      <c r="L9670" s="6"/>
      <c r="M9670" s="6"/>
      <c r="N9670" s="6"/>
      <c r="O9670" s="6"/>
      <c r="P9670" s="6"/>
      <c r="Q9670" s="6"/>
      <c r="R9670" s="6"/>
      <c r="S9670" s="6"/>
      <c r="T9670" s="6"/>
      <c r="U9670" s="6"/>
      <c r="V9670" s="6"/>
      <c r="W9670" s="6"/>
      <c r="X9670" s="160"/>
      <c r="Y9670" s="160"/>
      <c r="Z9670" s="160"/>
      <c r="AA9670" s="160"/>
      <c r="AB9670" s="160"/>
      <c r="AC9670" s="160"/>
      <c r="AD9670" s="160"/>
      <c r="AE9670" s="160"/>
      <c r="AF9670" s="160"/>
      <c r="AG9670" s="160"/>
      <c r="AH9670" s="160"/>
      <c r="AI9670" s="160"/>
      <c r="AJ9670" s="160"/>
      <c r="AK9670" s="160"/>
      <c r="AL9670" s="160"/>
      <c r="AM9670" s="160"/>
      <c r="AN9670" s="160"/>
      <c r="AO9670" s="160"/>
      <c r="AP9670" s="160"/>
      <c r="AQ9670" s="160"/>
      <c r="AR9670" s="160"/>
      <c r="AS9670" s="160"/>
      <c r="AT9670" s="160"/>
      <c r="AU9670" s="160"/>
      <c r="AV9670" s="160"/>
      <c r="AW9670" s="160"/>
      <c r="AX9670" s="160"/>
      <c r="AY9670" s="160"/>
      <c r="AZ9670" s="160"/>
      <c r="BA9670" s="160"/>
      <c r="BB9670" s="160"/>
      <c r="BC9670" s="160"/>
      <c r="BD9670" s="160"/>
      <c r="BE9670" s="160"/>
      <c r="BF9670" s="160"/>
      <c r="BG9670" s="160"/>
      <c r="BH9670" s="160"/>
      <c r="BI9670" s="160"/>
    </row>
    <row r="9671" spans="1:61" ht="25.5" x14ac:dyDescent="0.25">
      <c r="A9671" s="81" t="s">
        <v>595</v>
      </c>
      <c r="J9671" s="6">
        <v>10</v>
      </c>
      <c r="K9671" s="6"/>
      <c r="L9671" s="6"/>
      <c r="M9671" s="6"/>
      <c r="N9671" s="6"/>
      <c r="O9671" s="6"/>
      <c r="P9671" s="6"/>
      <c r="Q9671" s="6"/>
      <c r="R9671" s="6"/>
      <c r="S9671" s="6"/>
      <c r="T9671" s="6"/>
      <c r="U9671" s="6"/>
      <c r="V9671" s="6"/>
      <c r="W9671" s="6"/>
    </row>
    <row r="9672" spans="1:61" x14ac:dyDescent="0.25">
      <c r="A9672" s="81"/>
      <c r="J9672" s="6">
        <v>11</v>
      </c>
      <c r="K9672" s="6"/>
      <c r="L9672" s="6"/>
      <c r="M9672" s="6"/>
      <c r="N9672" s="6"/>
      <c r="O9672" s="6"/>
      <c r="P9672" s="6"/>
      <c r="Q9672" s="6"/>
      <c r="R9672" s="6"/>
      <c r="S9672" s="6"/>
      <c r="T9672" s="6"/>
      <c r="U9672" s="6"/>
      <c r="V9672" s="6"/>
      <c r="W9672" s="6"/>
    </row>
    <row r="9673" spans="1:61" x14ac:dyDescent="0.25">
      <c r="A9673" s="65"/>
      <c r="J9673" s="6">
        <v>12</v>
      </c>
      <c r="K9673" s="6"/>
      <c r="L9673" s="6"/>
      <c r="M9673" s="6"/>
      <c r="N9673" s="6"/>
      <c r="O9673" s="6"/>
      <c r="P9673" s="6"/>
      <c r="Q9673" s="6"/>
      <c r="R9673" s="6"/>
      <c r="S9673" s="6"/>
      <c r="T9673" s="6"/>
      <c r="U9673" s="6"/>
      <c r="V9673" s="6"/>
      <c r="W9673" s="6"/>
    </row>
    <row r="9674" spans="1:61" x14ac:dyDescent="0.25">
      <c r="A9674" s="65"/>
      <c r="J9674" s="6">
        <v>13</v>
      </c>
      <c r="K9674" s="6"/>
      <c r="L9674" s="6"/>
      <c r="M9674" s="6"/>
      <c r="N9674" s="6"/>
      <c r="O9674" s="6"/>
      <c r="P9674" s="6"/>
      <c r="Q9674" s="6"/>
      <c r="R9674" s="6"/>
      <c r="S9674" s="6"/>
      <c r="T9674" s="6"/>
      <c r="U9674" s="6"/>
      <c r="V9674" s="6"/>
      <c r="W9674" s="6"/>
    </row>
    <row r="9675" spans="1:61" x14ac:dyDescent="0.25">
      <c r="A9675" s="79"/>
      <c r="J9675" s="6">
        <v>14</v>
      </c>
      <c r="K9675" s="6"/>
      <c r="L9675" s="6"/>
      <c r="M9675" s="6"/>
      <c r="N9675" s="6"/>
      <c r="O9675" s="6"/>
      <c r="P9675" s="6"/>
      <c r="Q9675" s="6"/>
      <c r="R9675" s="6"/>
      <c r="S9675" s="6"/>
      <c r="T9675" s="6"/>
      <c r="U9675" s="6"/>
      <c r="V9675" s="6"/>
      <c r="W9675" s="6"/>
    </row>
    <row r="9676" spans="1:61" x14ac:dyDescent="0.25">
      <c r="A9676" s="79"/>
      <c r="J9676" s="6">
        <v>15</v>
      </c>
      <c r="K9676" s="6"/>
      <c r="L9676" s="6"/>
      <c r="M9676" s="6"/>
      <c r="N9676" s="6"/>
      <c r="O9676" s="6"/>
      <c r="P9676" s="6"/>
      <c r="Q9676" s="6"/>
      <c r="R9676" s="6"/>
      <c r="S9676" s="6"/>
      <c r="T9676" s="6"/>
      <c r="U9676" s="6"/>
      <c r="V9676" s="6"/>
      <c r="W9676" s="6"/>
    </row>
    <row r="9677" spans="1:61" x14ac:dyDescent="0.25">
      <c r="J9677" s="6">
        <v>16</v>
      </c>
      <c r="K9677" s="6"/>
      <c r="L9677" s="6"/>
      <c r="M9677" s="6"/>
      <c r="N9677" s="6"/>
      <c r="O9677" s="6"/>
      <c r="P9677" s="6"/>
      <c r="Q9677" s="6"/>
      <c r="R9677" s="6"/>
      <c r="S9677" s="6"/>
      <c r="T9677" s="6"/>
      <c r="U9677" s="6"/>
      <c r="V9677" s="6"/>
      <c r="W9677" s="6"/>
    </row>
    <row r="9678" spans="1:61" x14ac:dyDescent="0.25">
      <c r="A9678" s="80"/>
      <c r="J9678" s="6">
        <v>17</v>
      </c>
      <c r="K9678" s="6"/>
      <c r="L9678" s="6"/>
      <c r="M9678" s="6"/>
      <c r="N9678" s="6"/>
      <c r="O9678" s="6"/>
      <c r="P9678" s="6"/>
      <c r="Q9678" s="6"/>
      <c r="R9678" s="6"/>
      <c r="S9678" s="6"/>
      <c r="T9678" s="6"/>
      <c r="U9678" s="6"/>
      <c r="V9678" s="6"/>
      <c r="W9678" s="6"/>
    </row>
    <row r="9679" spans="1:61" ht="31.5" x14ac:dyDescent="0.25">
      <c r="A9679" s="64" t="s">
        <v>590</v>
      </c>
      <c r="J9679" s="6">
        <v>18</v>
      </c>
      <c r="K9679" s="6"/>
      <c r="L9679" s="6"/>
      <c r="M9679" s="6"/>
      <c r="N9679" s="6"/>
      <c r="O9679" s="6"/>
      <c r="P9679" s="6"/>
      <c r="Q9679" s="6"/>
      <c r="R9679" s="6"/>
      <c r="S9679" s="6"/>
      <c r="T9679" s="6"/>
      <c r="U9679" s="6"/>
      <c r="V9679" s="6"/>
      <c r="W9679" s="6"/>
    </row>
    <row r="9680" spans="1:61" x14ac:dyDescent="0.25">
      <c r="A9680" s="79"/>
      <c r="J9680" s="6">
        <v>19</v>
      </c>
      <c r="K9680" s="6"/>
      <c r="L9680" s="6"/>
      <c r="M9680" s="6"/>
      <c r="N9680" s="6"/>
      <c r="O9680" s="6"/>
      <c r="P9680" s="6"/>
      <c r="Q9680" s="6"/>
      <c r="R9680" s="6"/>
      <c r="S9680" s="6"/>
      <c r="T9680" s="6"/>
      <c r="U9680" s="6"/>
      <c r="V9680" s="6"/>
      <c r="W9680" s="6"/>
    </row>
    <row r="9681" spans="1:23" ht="25.5" x14ac:dyDescent="0.25">
      <c r="A9681" s="81" t="s">
        <v>595</v>
      </c>
      <c r="J9681" s="6">
        <v>20</v>
      </c>
      <c r="K9681" s="6"/>
      <c r="L9681" s="6"/>
      <c r="M9681" s="6"/>
      <c r="N9681" s="6"/>
      <c r="O9681" s="6"/>
      <c r="P9681" s="6"/>
      <c r="Q9681" s="6"/>
      <c r="R9681" s="6"/>
      <c r="S9681" s="6"/>
      <c r="T9681" s="6"/>
      <c r="U9681" s="6"/>
      <c r="V9681" s="6"/>
      <c r="W9681" s="6"/>
    </row>
    <row r="9682" spans="1:23" x14ac:dyDescent="0.25">
      <c r="A9682" s="81"/>
      <c r="J9682" s="6">
        <v>21</v>
      </c>
      <c r="K9682" s="6"/>
      <c r="L9682" s="6"/>
      <c r="M9682" s="6"/>
      <c r="N9682" s="6"/>
      <c r="O9682" s="6"/>
      <c r="P9682" s="6"/>
      <c r="Q9682" s="6"/>
      <c r="R9682" s="6"/>
      <c r="S9682" s="6"/>
      <c r="T9682" s="6"/>
      <c r="U9682" s="6"/>
      <c r="V9682" s="6"/>
      <c r="W9682" s="6"/>
    </row>
    <row r="9683" spans="1:23" ht="89.25" x14ac:dyDescent="0.25">
      <c r="A9683" s="81" t="s">
        <v>942</v>
      </c>
      <c r="J9683" s="6">
        <v>22</v>
      </c>
      <c r="K9683" s="6"/>
      <c r="L9683" s="6"/>
      <c r="M9683" s="6"/>
      <c r="N9683" s="6"/>
      <c r="O9683" s="6"/>
      <c r="P9683" s="6"/>
      <c r="Q9683" s="6"/>
      <c r="R9683" s="6"/>
      <c r="S9683" s="6"/>
      <c r="T9683" s="6"/>
      <c r="U9683" s="6"/>
      <c r="V9683" s="6"/>
      <c r="W9683" s="6"/>
    </row>
    <row r="9684" spans="1:23" x14ac:dyDescent="0.25">
      <c r="A9684" s="65"/>
      <c r="J9684" s="6">
        <v>23</v>
      </c>
      <c r="K9684" s="6"/>
      <c r="L9684" s="6"/>
      <c r="M9684" s="6"/>
      <c r="N9684" s="6"/>
      <c r="O9684" s="6"/>
      <c r="P9684" s="6"/>
      <c r="Q9684" s="6"/>
      <c r="R9684" s="6"/>
      <c r="S9684" s="6"/>
      <c r="T9684" s="6"/>
      <c r="U9684" s="6"/>
      <c r="V9684" s="6"/>
      <c r="W9684" s="6"/>
    </row>
    <row r="9685" spans="1:23" x14ac:dyDescent="0.25">
      <c r="A9685" s="65"/>
      <c r="J9685" s="6">
        <v>24</v>
      </c>
      <c r="K9685" s="6"/>
      <c r="L9685" s="6"/>
      <c r="M9685" s="6"/>
      <c r="N9685" s="6"/>
      <c r="O9685" s="6"/>
      <c r="P9685" s="6"/>
      <c r="Q9685" s="6"/>
      <c r="R9685" s="6"/>
      <c r="S9685" s="6"/>
      <c r="T9685" s="6"/>
      <c r="U9685" s="6"/>
      <c r="V9685" s="6"/>
      <c r="W9685" s="6"/>
    </row>
    <row r="9686" spans="1:23" ht="140.25" x14ac:dyDescent="0.25">
      <c r="A9686" s="96" t="s">
        <v>624</v>
      </c>
      <c r="B9686" s="97" t="s">
        <v>625</v>
      </c>
      <c r="J9686" s="6">
        <v>25</v>
      </c>
      <c r="K9686" s="6"/>
      <c r="L9686" s="6"/>
      <c r="M9686" s="6"/>
      <c r="N9686" s="6"/>
      <c r="O9686" s="6"/>
      <c r="P9686" s="6"/>
      <c r="Q9686" s="6"/>
      <c r="R9686" s="6"/>
      <c r="S9686" s="6"/>
      <c r="T9686" s="6"/>
      <c r="U9686" s="6"/>
      <c r="V9686" s="6"/>
      <c r="W9686" s="6"/>
    </row>
    <row r="9687" spans="1:23" ht="15.75" thickBot="1" x14ac:dyDescent="0.3">
      <c r="A9687" s="65"/>
      <c r="J9687" s="6">
        <v>26</v>
      </c>
      <c r="K9687" s="6"/>
      <c r="L9687" s="6"/>
      <c r="M9687" s="6"/>
      <c r="N9687" s="6"/>
      <c r="O9687" s="6"/>
      <c r="P9687" s="6"/>
      <c r="Q9687" s="6"/>
      <c r="R9687" s="6"/>
      <c r="S9687" s="6"/>
      <c r="T9687" s="6"/>
      <c r="U9687" s="6"/>
      <c r="V9687" s="6"/>
      <c r="W9687" s="6"/>
    </row>
    <row r="9688" spans="1:23" ht="15.75" thickBot="1" x14ac:dyDescent="0.3">
      <c r="A9688" s="88" t="s">
        <v>626</v>
      </c>
      <c r="B9688" s="89">
        <v>0.05</v>
      </c>
      <c r="J9688" s="6">
        <v>27</v>
      </c>
      <c r="K9688" s="6"/>
      <c r="L9688" s="6"/>
      <c r="M9688" s="6"/>
      <c r="N9688" s="6"/>
      <c r="O9688" s="6"/>
      <c r="P9688" s="6"/>
      <c r="Q9688" s="6"/>
      <c r="R9688" s="6"/>
      <c r="S9688" s="6"/>
      <c r="T9688" s="6"/>
      <c r="U9688" s="6"/>
      <c r="V9688" s="6"/>
      <c r="W9688" s="6"/>
    </row>
    <row r="9689" spans="1:23" ht="39" thickBot="1" x14ac:dyDescent="0.3">
      <c r="A9689" s="110" t="s">
        <v>627</v>
      </c>
      <c r="B9689" s="74">
        <v>18</v>
      </c>
      <c r="J9689" s="6">
        <v>28</v>
      </c>
      <c r="K9689" s="6"/>
      <c r="L9689" s="6"/>
      <c r="M9689" s="6"/>
      <c r="N9689" s="6"/>
      <c r="O9689" s="6"/>
      <c r="P9689" s="6"/>
      <c r="Q9689" s="6"/>
      <c r="R9689" s="6"/>
      <c r="S9689" s="6"/>
      <c r="T9689" s="6"/>
      <c r="U9689" s="6"/>
      <c r="V9689" s="6"/>
      <c r="W9689" s="6"/>
    </row>
    <row r="9690" spans="1:23" ht="39" thickBot="1" x14ac:dyDescent="0.3">
      <c r="A9690" s="110" t="s">
        <v>628</v>
      </c>
      <c r="B9690" s="74">
        <v>0.12604499999999999</v>
      </c>
      <c r="J9690" s="6">
        <v>29</v>
      </c>
      <c r="K9690" s="6"/>
      <c r="L9690" s="6"/>
      <c r="M9690" s="6"/>
      <c r="N9690" s="6"/>
      <c r="O9690" s="6"/>
      <c r="P9690" s="6"/>
      <c r="Q9690" s="6"/>
      <c r="R9690" s="6"/>
      <c r="S9690" s="6"/>
      <c r="T9690" s="6"/>
      <c r="U9690" s="6"/>
      <c r="V9690" s="6"/>
      <c r="W9690" s="6"/>
    </row>
    <row r="9691" spans="1:23" ht="64.5" thickBot="1" x14ac:dyDescent="0.3">
      <c r="A9691" s="110" t="s">
        <v>629</v>
      </c>
      <c r="B9691" s="74">
        <v>3.9969700000000001</v>
      </c>
      <c r="J9691" s="6">
        <v>30</v>
      </c>
      <c r="K9691" s="6"/>
      <c r="L9691" s="6"/>
      <c r="M9691" s="6"/>
      <c r="N9691" s="6"/>
      <c r="O9691" s="6"/>
      <c r="P9691" s="6"/>
      <c r="Q9691" s="6"/>
      <c r="R9691" s="6"/>
      <c r="S9691" s="6"/>
      <c r="T9691" s="6"/>
      <c r="U9691" s="6"/>
      <c r="V9691" s="6"/>
      <c r="W9691" s="6"/>
    </row>
    <row r="9692" spans="1:23" ht="38.25" x14ac:dyDescent="0.25">
      <c r="A9692" s="109" t="s">
        <v>630</v>
      </c>
      <c r="B9692" s="78">
        <v>0.50170000000000003</v>
      </c>
      <c r="J9692" s="6">
        <v>31</v>
      </c>
      <c r="K9692" s="6"/>
      <c r="L9692" s="6"/>
      <c r="M9692" s="6"/>
      <c r="N9692" s="6"/>
      <c r="O9692" s="6"/>
      <c r="P9692" s="6"/>
      <c r="Q9692" s="6"/>
      <c r="R9692" s="6"/>
      <c r="S9692" s="6"/>
      <c r="T9692" s="6"/>
      <c r="U9692" s="6"/>
      <c r="V9692" s="6"/>
      <c r="W9692" s="6"/>
    </row>
    <row r="9693" spans="1:23" ht="15.75" thickBot="1" x14ac:dyDescent="0.3">
      <c r="A9693" s="65"/>
      <c r="J9693" s="6">
        <v>32</v>
      </c>
      <c r="K9693" s="6"/>
      <c r="L9693" s="6"/>
      <c r="M9693" s="6"/>
      <c r="N9693" s="6"/>
      <c r="O9693" s="6"/>
      <c r="P9693" s="6"/>
      <c r="Q9693" s="6"/>
      <c r="R9693" s="6"/>
      <c r="S9693" s="6"/>
      <c r="T9693" s="6"/>
      <c r="U9693" s="6"/>
      <c r="V9693" s="6"/>
      <c r="W9693" s="6"/>
    </row>
    <row r="9694" spans="1:23" x14ac:dyDescent="0.25">
      <c r="A9694" s="254" t="s">
        <v>637</v>
      </c>
      <c r="B9694" s="255"/>
      <c r="C9694" s="255"/>
      <c r="D9694" s="255"/>
      <c r="J9694" s="6">
        <v>33</v>
      </c>
      <c r="K9694" s="6"/>
      <c r="L9694" s="6"/>
      <c r="M9694" s="6"/>
      <c r="N9694" s="6"/>
      <c r="O9694" s="6"/>
      <c r="P9694" s="6"/>
      <c r="Q9694" s="6"/>
      <c r="R9694" s="6"/>
      <c r="S9694" s="6"/>
      <c r="T9694" s="6"/>
      <c r="U9694" s="6"/>
      <c r="V9694" s="6"/>
      <c r="W9694" s="6"/>
    </row>
    <row r="9695" spans="1:23" ht="15.75" thickBot="1" x14ac:dyDescent="0.3">
      <c r="A9695" s="256" t="s">
        <v>638</v>
      </c>
      <c r="B9695" s="257"/>
      <c r="C9695" s="257"/>
      <c r="D9695" s="257"/>
      <c r="J9695" s="6">
        <v>34</v>
      </c>
      <c r="K9695" s="6"/>
      <c r="L9695" s="6"/>
      <c r="M9695" s="6"/>
      <c r="N9695" s="6"/>
      <c r="O9695" s="6"/>
      <c r="P9695" s="6"/>
      <c r="Q9695" s="6"/>
      <c r="R9695" s="6"/>
      <c r="S9695" s="6"/>
      <c r="T9695" s="6"/>
      <c r="U9695" s="6"/>
      <c r="V9695" s="6"/>
      <c r="W9695" s="6"/>
    </row>
    <row r="9696" spans="1:23" ht="27" thickBot="1" x14ac:dyDescent="0.3">
      <c r="A9696" s="98" t="s">
        <v>634</v>
      </c>
      <c r="B9696" s="83" t="s">
        <v>635</v>
      </c>
      <c r="C9696" s="83" t="s">
        <v>566</v>
      </c>
      <c r="D9696" s="85" t="s">
        <v>593</v>
      </c>
      <c r="J9696" s="6"/>
      <c r="K9696" s="121" t="s">
        <v>1123</v>
      </c>
      <c r="L9696" s="121" t="s">
        <v>1124</v>
      </c>
      <c r="M9696" s="121" t="str">
        <f>A9683</f>
        <v>Prueba del rango estudentizado de Tukey (HSD) para PFCCM2</v>
      </c>
      <c r="N9696" s="136"/>
      <c r="O9696" s="1"/>
      <c r="S9696" s="122" t="str">
        <f>K9696</f>
        <v>Factor</v>
      </c>
      <c r="T9696" s="122" t="str">
        <f>L9696</f>
        <v>Nivel</v>
      </c>
      <c r="U9696" s="114"/>
      <c r="V9696" s="123" t="str">
        <f>M9696</f>
        <v>Prueba del rango estudentizado de Tukey (HSD) para PFCCM2</v>
      </c>
      <c r="W9696" s="6"/>
    </row>
    <row r="9697" spans="1:23" ht="16.5" thickBot="1" x14ac:dyDescent="0.3">
      <c r="A9697" s="99" t="s">
        <v>592</v>
      </c>
      <c r="B9697" s="68">
        <v>0.90629999999999999</v>
      </c>
      <c r="C9697" s="68">
        <v>8</v>
      </c>
      <c r="D9697" s="86" t="s">
        <v>11</v>
      </c>
      <c r="J9697" s="6"/>
      <c r="K9697" s="223" t="s">
        <v>1128</v>
      </c>
      <c r="L9697" s="124" t="str">
        <f>D9697</f>
        <v>Pony</v>
      </c>
      <c r="M9697" s="125">
        <f>B9697</f>
        <v>0.90629999999999999</v>
      </c>
      <c r="N9697" s="125" t="str">
        <f>A9697</f>
        <v>A</v>
      </c>
      <c r="O9697" s="125">
        <f>B9697</f>
        <v>0.90629999999999999</v>
      </c>
      <c r="S9697" s="225" t="str">
        <f>K9697</f>
        <v>Genotipo (B)</v>
      </c>
      <c r="T9697" s="133" t="str">
        <f>L9697</f>
        <v>Pony</v>
      </c>
      <c r="U9697" s="134">
        <f t="shared" ref="U9697:U9700" si="457">M9697</f>
        <v>0.90629999999999999</v>
      </c>
      <c r="V9697" s="133" t="str">
        <f t="shared" ref="V9697:V9700" si="458">N9697</f>
        <v>A</v>
      </c>
      <c r="W9697" s="133">
        <f t="shared" ref="W9697:W9700" si="459">O9697</f>
        <v>0.90629999999999999</v>
      </c>
    </row>
    <row r="9698" spans="1:23" ht="16.5" thickBot="1" x14ac:dyDescent="0.3">
      <c r="A9698" s="99" t="s">
        <v>592</v>
      </c>
      <c r="B9698" s="68"/>
      <c r="C9698" s="68"/>
      <c r="D9698" s="86"/>
      <c r="J9698" s="6"/>
      <c r="K9698" s="224"/>
      <c r="L9698" s="124" t="str">
        <f>D9699</f>
        <v>Palomo</v>
      </c>
      <c r="M9698" s="125">
        <f>B9699</f>
        <v>0.66500000000000004</v>
      </c>
      <c r="N9698" s="125" t="str">
        <f>A9699</f>
        <v>A</v>
      </c>
      <c r="O9698" s="125">
        <f>B9699</f>
        <v>0.66500000000000004</v>
      </c>
      <c r="S9698" s="226"/>
      <c r="T9698" s="133" t="str">
        <f t="shared" ref="T9698:T9700" si="460">L9698</f>
        <v>Palomo</v>
      </c>
      <c r="U9698" s="134">
        <f t="shared" si="457"/>
        <v>0.66500000000000004</v>
      </c>
      <c r="V9698" s="133" t="str">
        <f t="shared" si="458"/>
        <v>A</v>
      </c>
      <c r="W9698" s="133">
        <f t="shared" si="459"/>
        <v>0.66500000000000004</v>
      </c>
    </row>
    <row r="9699" spans="1:23" ht="16.5" thickBot="1" x14ac:dyDescent="0.3">
      <c r="A9699" s="99" t="s">
        <v>592</v>
      </c>
      <c r="B9699" s="68">
        <v>0.66500000000000004</v>
      </c>
      <c r="C9699" s="68">
        <v>8</v>
      </c>
      <c r="D9699" s="86" t="s">
        <v>7</v>
      </c>
      <c r="J9699" s="6"/>
      <c r="K9699" s="224"/>
      <c r="L9699" s="4" t="str">
        <f>D9701</f>
        <v>Perseo</v>
      </c>
      <c r="M9699" s="4">
        <f>B9701</f>
        <v>0.42499999999999999</v>
      </c>
      <c r="N9699" s="4" t="str">
        <f>A9701</f>
        <v>A</v>
      </c>
      <c r="O9699" s="4">
        <f>B9701</f>
        <v>0.42499999999999999</v>
      </c>
      <c r="P9699" s="6"/>
      <c r="Q9699" s="6"/>
      <c r="R9699" s="6"/>
      <c r="S9699" s="226"/>
      <c r="T9699" s="133" t="str">
        <f t="shared" si="460"/>
        <v>Perseo</v>
      </c>
      <c r="U9699" s="134">
        <f t="shared" si="457"/>
        <v>0.42499999999999999</v>
      </c>
      <c r="V9699" s="133" t="str">
        <f t="shared" si="458"/>
        <v>A</v>
      </c>
      <c r="W9699" s="133">
        <f t="shared" si="459"/>
        <v>0.42499999999999999</v>
      </c>
    </row>
    <row r="9700" spans="1:23" ht="16.5" thickBot="1" x14ac:dyDescent="0.3">
      <c r="A9700" s="99" t="s">
        <v>592</v>
      </c>
      <c r="B9700" s="68"/>
      <c r="C9700" s="68"/>
      <c r="D9700" s="86"/>
      <c r="J9700" s="6"/>
      <c r="K9700" s="224"/>
      <c r="L9700" s="4" t="str">
        <f>D9703</f>
        <v>Toro</v>
      </c>
      <c r="M9700" s="4">
        <f>B9703</f>
        <v>0.40629999999999999</v>
      </c>
      <c r="N9700" s="4" t="str">
        <f>A9703</f>
        <v>A</v>
      </c>
      <c r="O9700" s="4">
        <f>B9703</f>
        <v>0.40629999999999999</v>
      </c>
      <c r="P9700" s="6"/>
      <c r="Q9700" s="6"/>
      <c r="R9700" s="6"/>
      <c r="S9700" s="227"/>
      <c r="T9700" s="129" t="str">
        <f t="shared" si="460"/>
        <v>Toro</v>
      </c>
      <c r="U9700" s="135">
        <f t="shared" si="457"/>
        <v>0.40629999999999999</v>
      </c>
      <c r="V9700" s="129" t="str">
        <f t="shared" si="458"/>
        <v>A</v>
      </c>
      <c r="W9700" s="129">
        <f t="shared" si="459"/>
        <v>0.40629999999999999</v>
      </c>
    </row>
    <row r="9701" spans="1:23" ht="15.75" thickBot="1" x14ac:dyDescent="0.3">
      <c r="A9701" s="99" t="s">
        <v>592</v>
      </c>
      <c r="B9701" s="68">
        <v>0.42499999999999999</v>
      </c>
      <c r="C9701" s="68">
        <v>8</v>
      </c>
      <c r="D9701" s="86" t="s">
        <v>46</v>
      </c>
      <c r="J9701" s="6">
        <v>1</v>
      </c>
      <c r="K9701" s="6"/>
      <c r="L9701" s="6"/>
      <c r="M9701" s="6"/>
      <c r="N9701" s="6"/>
      <c r="O9701" s="6"/>
      <c r="P9701" s="6"/>
      <c r="Q9701" s="6"/>
      <c r="R9701" s="6"/>
      <c r="S9701" s="6"/>
      <c r="T9701" s="6"/>
      <c r="U9701" s="6"/>
      <c r="V9701" s="6"/>
      <c r="W9701" s="6"/>
    </row>
    <row r="9702" spans="1:23" ht="15.75" thickBot="1" x14ac:dyDescent="0.3">
      <c r="A9702" s="99" t="s">
        <v>592</v>
      </c>
      <c r="B9702" s="68"/>
      <c r="C9702" s="68"/>
      <c r="D9702" s="86"/>
      <c r="J9702" s="6">
        <v>2</v>
      </c>
      <c r="K9702" s="6"/>
      <c r="L9702" s="6"/>
      <c r="M9702" s="6"/>
      <c r="N9702" s="6"/>
      <c r="O9702" s="6"/>
      <c r="P9702" s="6"/>
      <c r="Q9702" s="6"/>
      <c r="R9702" s="6"/>
      <c r="S9702" s="6"/>
      <c r="T9702" s="6"/>
      <c r="U9702" s="6"/>
      <c r="V9702" s="6"/>
      <c r="W9702" s="6"/>
    </row>
    <row r="9703" spans="1:23" x14ac:dyDescent="0.25">
      <c r="A9703" s="100" t="s">
        <v>592</v>
      </c>
      <c r="B9703" s="77">
        <v>0.40629999999999999</v>
      </c>
      <c r="C9703" s="77">
        <v>8</v>
      </c>
      <c r="D9703" s="87" t="s">
        <v>8</v>
      </c>
      <c r="J9703" s="6">
        <v>3</v>
      </c>
      <c r="K9703" s="6"/>
      <c r="L9703" s="6"/>
      <c r="M9703" s="6"/>
      <c r="N9703" s="6"/>
      <c r="O9703" s="6"/>
      <c r="P9703" s="6"/>
      <c r="Q9703" s="6"/>
      <c r="R9703" s="6"/>
      <c r="S9703" s="6"/>
      <c r="T9703" s="6"/>
      <c r="U9703" s="6"/>
      <c r="V9703" s="6"/>
      <c r="W9703" s="6"/>
    </row>
    <row r="9704" spans="1:23" x14ac:dyDescent="0.25">
      <c r="A9704" s="79"/>
      <c r="J9704" s="6">
        <v>4</v>
      </c>
      <c r="K9704" s="6"/>
      <c r="L9704" s="6"/>
      <c r="M9704" s="6"/>
      <c r="N9704" s="6"/>
      <c r="O9704" s="6"/>
      <c r="P9704" s="6"/>
      <c r="Q9704" s="6"/>
      <c r="R9704" s="6"/>
      <c r="S9704" s="6"/>
      <c r="T9704" s="6"/>
      <c r="U9704" s="6"/>
      <c r="V9704" s="6"/>
      <c r="W9704" s="6"/>
    </row>
    <row r="9705" spans="1:23" x14ac:dyDescent="0.25">
      <c r="A9705" s="79"/>
      <c r="J9705" s="6">
        <v>5</v>
      </c>
      <c r="K9705" s="6"/>
      <c r="L9705" s="6"/>
      <c r="M9705" s="6"/>
      <c r="N9705" s="6"/>
      <c r="O9705" s="6"/>
      <c r="P9705" s="6"/>
      <c r="Q9705" s="6"/>
      <c r="R9705" s="6"/>
      <c r="S9705" s="6"/>
      <c r="T9705" s="6"/>
      <c r="U9705" s="6"/>
      <c r="V9705" s="6"/>
      <c r="W9705" s="6"/>
    </row>
    <row r="9706" spans="1:23" x14ac:dyDescent="0.25">
      <c r="J9706" s="6">
        <v>6</v>
      </c>
      <c r="K9706" s="6"/>
      <c r="L9706" s="6"/>
      <c r="M9706" s="6"/>
      <c r="N9706" s="6"/>
      <c r="O9706" s="6"/>
      <c r="P9706" s="6"/>
      <c r="Q9706" s="6"/>
      <c r="R9706" s="6"/>
      <c r="S9706" s="6"/>
      <c r="T9706" s="6"/>
      <c r="U9706" s="6"/>
      <c r="V9706" s="6"/>
      <c r="W9706" s="6"/>
    </row>
    <row r="9707" spans="1:23" x14ac:dyDescent="0.25">
      <c r="A9707" s="80"/>
      <c r="J9707" s="6">
        <v>7</v>
      </c>
      <c r="K9707" s="6"/>
      <c r="L9707" s="6"/>
      <c r="M9707" s="6"/>
      <c r="N9707" s="6"/>
      <c r="O9707" s="6"/>
      <c r="P9707" s="6"/>
      <c r="Q9707" s="6"/>
      <c r="R9707" s="6"/>
      <c r="S9707" s="6"/>
      <c r="T9707" s="6"/>
      <c r="U9707" s="6"/>
      <c r="V9707" s="6"/>
      <c r="W9707" s="6"/>
    </row>
    <row r="9708" spans="1:23" ht="31.5" x14ac:dyDescent="0.25">
      <c r="A9708" s="64" t="s">
        <v>590</v>
      </c>
      <c r="J9708" s="6">
        <v>8</v>
      </c>
      <c r="K9708" s="6"/>
      <c r="L9708" s="6"/>
      <c r="M9708" s="6"/>
      <c r="N9708" s="6"/>
      <c r="O9708" s="6"/>
      <c r="P9708" s="6"/>
      <c r="Q9708" s="6"/>
      <c r="R9708" s="6"/>
      <c r="S9708" s="6"/>
      <c r="T9708" s="6"/>
      <c r="U9708" s="6"/>
      <c r="V9708" s="6"/>
      <c r="W9708" s="6"/>
    </row>
    <row r="9709" spans="1:23" x14ac:dyDescent="0.25">
      <c r="A9709" s="79"/>
      <c r="J9709" s="6">
        <v>9</v>
      </c>
      <c r="K9709" s="6"/>
      <c r="L9709" s="6"/>
      <c r="M9709" s="6"/>
      <c r="N9709" s="6"/>
      <c r="O9709" s="6"/>
      <c r="P9709" s="6"/>
      <c r="Q9709" s="6"/>
      <c r="R9709" s="6"/>
      <c r="S9709" s="6"/>
      <c r="T9709" s="6"/>
      <c r="U9709" s="6"/>
      <c r="V9709" s="6"/>
      <c r="W9709" s="6"/>
    </row>
    <row r="9710" spans="1:23" ht="25.5" x14ac:dyDescent="0.25">
      <c r="A9710" s="81" t="s">
        <v>595</v>
      </c>
      <c r="J9710" s="6">
        <v>10</v>
      </c>
      <c r="K9710" s="6"/>
      <c r="L9710" s="6"/>
      <c r="M9710" s="6"/>
      <c r="N9710" s="6"/>
      <c r="O9710" s="6"/>
      <c r="P9710" s="6"/>
      <c r="Q9710" s="6"/>
      <c r="R9710" s="6"/>
      <c r="S9710" s="6"/>
      <c r="T9710" s="6"/>
      <c r="U9710" s="6"/>
      <c r="V9710" s="6"/>
      <c r="W9710" s="6"/>
    </row>
    <row r="9711" spans="1:23" x14ac:dyDescent="0.25">
      <c r="A9711" s="81"/>
      <c r="J9711" s="6">
        <v>11</v>
      </c>
      <c r="K9711" s="6"/>
      <c r="L9711" s="6"/>
      <c r="M9711" s="6"/>
      <c r="N9711" s="6"/>
      <c r="O9711" s="6"/>
      <c r="P9711" s="6"/>
      <c r="Q9711" s="6"/>
      <c r="R9711" s="6"/>
      <c r="S9711" s="6"/>
      <c r="T9711" s="6"/>
      <c r="U9711" s="6"/>
      <c r="V9711" s="6"/>
      <c r="W9711" s="6"/>
    </row>
    <row r="9712" spans="1:23" x14ac:dyDescent="0.25">
      <c r="A9712" s="65"/>
      <c r="J9712" s="6">
        <v>12</v>
      </c>
      <c r="K9712" s="6"/>
      <c r="L9712" s="6"/>
      <c r="M9712" s="6"/>
      <c r="N9712" s="6"/>
      <c r="O9712" s="6"/>
      <c r="P9712" s="6"/>
      <c r="Q9712" s="6"/>
      <c r="R9712" s="6"/>
      <c r="S9712" s="6"/>
      <c r="T9712" s="6"/>
      <c r="U9712" s="6"/>
      <c r="V9712" s="6"/>
      <c r="W9712" s="6"/>
    </row>
    <row r="9713" spans="1:23" x14ac:dyDescent="0.25">
      <c r="A9713" s="65"/>
      <c r="J9713" s="6">
        <v>13</v>
      </c>
      <c r="K9713" s="6"/>
      <c r="L9713" s="6"/>
      <c r="M9713" s="6"/>
      <c r="N9713" s="6"/>
      <c r="O9713" s="6"/>
      <c r="P9713" s="6"/>
      <c r="Q9713" s="6"/>
      <c r="R9713" s="6"/>
      <c r="S9713" s="6"/>
      <c r="T9713" s="6"/>
      <c r="U9713" s="6"/>
      <c r="V9713" s="6"/>
      <c r="W9713" s="6"/>
    </row>
    <row r="9714" spans="1:23" x14ac:dyDescent="0.25">
      <c r="A9714" s="79"/>
      <c r="J9714" s="6">
        <v>14</v>
      </c>
      <c r="K9714" s="6"/>
      <c r="L9714" s="6"/>
      <c r="M9714" s="6"/>
      <c r="N9714" s="6"/>
      <c r="O9714" s="6"/>
      <c r="P9714" s="6"/>
      <c r="Q9714" s="6"/>
      <c r="R9714" s="6"/>
      <c r="S9714" s="6"/>
      <c r="T9714" s="6"/>
      <c r="U9714" s="6"/>
      <c r="V9714" s="6"/>
      <c r="W9714" s="6"/>
    </row>
    <row r="9715" spans="1:23" x14ac:dyDescent="0.25">
      <c r="A9715" s="79"/>
      <c r="J9715" s="6">
        <v>15</v>
      </c>
      <c r="K9715" s="6"/>
      <c r="L9715" s="6"/>
      <c r="M9715" s="6"/>
      <c r="N9715" s="6"/>
      <c r="O9715" s="6"/>
      <c r="P9715" s="6"/>
      <c r="Q9715" s="6"/>
      <c r="R9715" s="6"/>
      <c r="S9715" s="6"/>
      <c r="T9715" s="6"/>
      <c r="U9715" s="6"/>
      <c r="V9715" s="6"/>
      <c r="W9715" s="6"/>
    </row>
    <row r="9716" spans="1:23" x14ac:dyDescent="0.25">
      <c r="J9716" s="6">
        <v>16</v>
      </c>
      <c r="K9716" s="6"/>
      <c r="L9716" s="6"/>
      <c r="M9716" s="6"/>
      <c r="N9716" s="6"/>
      <c r="O9716" s="6"/>
      <c r="P9716" s="6"/>
      <c r="Q9716" s="6"/>
      <c r="R9716" s="6"/>
      <c r="S9716" s="6"/>
      <c r="T9716" s="6"/>
      <c r="U9716" s="6"/>
      <c r="V9716" s="6"/>
      <c r="W9716" s="6"/>
    </row>
    <row r="9717" spans="1:23" x14ac:dyDescent="0.25">
      <c r="A9717" s="80"/>
      <c r="J9717" s="6">
        <v>17</v>
      </c>
      <c r="K9717" s="6"/>
      <c r="L9717" s="6"/>
      <c r="M9717" s="6"/>
      <c r="N9717" s="6"/>
      <c r="O9717" s="6"/>
      <c r="P9717" s="6"/>
      <c r="Q9717" s="6"/>
      <c r="R9717" s="6"/>
      <c r="S9717" s="6"/>
      <c r="T9717" s="6"/>
      <c r="U9717" s="6"/>
      <c r="V9717" s="6"/>
      <c r="W9717" s="6"/>
    </row>
    <row r="9718" spans="1:23" ht="31.5" x14ac:dyDescent="0.25">
      <c r="A9718" s="64" t="s">
        <v>590</v>
      </c>
      <c r="J9718" s="6">
        <v>18</v>
      </c>
      <c r="K9718" s="6"/>
      <c r="L9718" s="6"/>
      <c r="M9718" s="6"/>
      <c r="N9718" s="6"/>
      <c r="O9718" s="6"/>
      <c r="P9718" s="6"/>
      <c r="Q9718" s="6"/>
      <c r="R9718" s="6"/>
      <c r="S9718" s="6"/>
      <c r="T9718" s="6"/>
      <c r="U9718" s="6"/>
      <c r="V9718" s="6"/>
      <c r="W9718" s="6"/>
    </row>
    <row r="9719" spans="1:23" x14ac:dyDescent="0.25">
      <c r="A9719" s="79"/>
      <c r="J9719" s="6">
        <v>19</v>
      </c>
      <c r="K9719" s="6"/>
      <c r="L9719" s="6"/>
      <c r="M9719" s="6"/>
      <c r="N9719" s="6"/>
      <c r="O9719" s="6"/>
      <c r="P9719" s="6"/>
      <c r="Q9719" s="6"/>
      <c r="R9719" s="6"/>
      <c r="S9719" s="6"/>
      <c r="T9719" s="6"/>
      <c r="U9719" s="6"/>
      <c r="V9719" s="6"/>
      <c r="W9719" s="6"/>
    </row>
    <row r="9720" spans="1:23" ht="25.5" x14ac:dyDescent="0.25">
      <c r="A9720" s="81" t="s">
        <v>595</v>
      </c>
      <c r="J9720" s="6">
        <v>20</v>
      </c>
      <c r="K9720" s="6"/>
      <c r="L9720" s="6"/>
      <c r="M9720" s="6"/>
      <c r="N9720" s="6"/>
      <c r="O9720" s="6"/>
      <c r="P9720" s="6"/>
      <c r="Q9720" s="6"/>
      <c r="R9720" s="6"/>
      <c r="S9720" s="6"/>
      <c r="T9720" s="6"/>
      <c r="U9720" s="6"/>
      <c r="V9720" s="6"/>
      <c r="W9720" s="6"/>
    </row>
    <row r="9721" spans="1:23" x14ac:dyDescent="0.25">
      <c r="A9721" s="81"/>
      <c r="J9721" s="6">
        <v>21</v>
      </c>
      <c r="K9721" s="6"/>
      <c r="L9721" s="6"/>
      <c r="M9721" s="6"/>
      <c r="N9721" s="6"/>
      <c r="O9721" s="6"/>
      <c r="P9721" s="6"/>
      <c r="Q9721" s="6"/>
      <c r="R9721" s="6"/>
      <c r="S9721" s="6"/>
      <c r="T9721" s="6"/>
      <c r="U9721" s="6"/>
      <c r="V9721" s="6"/>
      <c r="W9721" s="6"/>
    </row>
    <row r="9722" spans="1:23" ht="89.25" x14ac:dyDescent="0.25">
      <c r="A9722" s="81" t="s">
        <v>943</v>
      </c>
      <c r="J9722" s="6">
        <v>22</v>
      </c>
      <c r="K9722" s="6"/>
      <c r="L9722" s="6"/>
      <c r="M9722" s="6"/>
      <c r="N9722" s="6"/>
      <c r="O9722" s="6"/>
      <c r="P9722" s="6"/>
      <c r="Q9722" s="6"/>
      <c r="R9722" s="6"/>
      <c r="S9722" s="6"/>
      <c r="T9722" s="6"/>
      <c r="U9722" s="6"/>
      <c r="V9722" s="6"/>
      <c r="W9722" s="6"/>
    </row>
    <row r="9723" spans="1:23" x14ac:dyDescent="0.25">
      <c r="A9723" s="65"/>
      <c r="J9723" s="6">
        <v>23</v>
      </c>
      <c r="K9723" s="6"/>
      <c r="L9723" s="6"/>
      <c r="M9723" s="6"/>
      <c r="N9723" s="6"/>
      <c r="O9723" s="6"/>
      <c r="P9723" s="6"/>
      <c r="Q9723" s="6"/>
      <c r="R9723" s="6"/>
      <c r="S9723" s="6"/>
      <c r="T9723" s="6"/>
      <c r="U9723" s="6"/>
      <c r="V9723" s="6"/>
      <c r="W9723" s="6"/>
    </row>
    <row r="9724" spans="1:23" x14ac:dyDescent="0.25">
      <c r="A9724" s="65"/>
      <c r="J9724" s="6">
        <v>24</v>
      </c>
      <c r="K9724" s="6"/>
      <c r="L9724" s="6"/>
      <c r="M9724" s="6"/>
      <c r="N9724" s="6"/>
      <c r="O9724" s="6"/>
      <c r="P9724" s="6"/>
      <c r="Q9724" s="6"/>
      <c r="R9724" s="6"/>
      <c r="S9724" s="6"/>
      <c r="T9724" s="6"/>
      <c r="U9724" s="6"/>
      <c r="V9724" s="6"/>
      <c r="W9724" s="6"/>
    </row>
    <row r="9725" spans="1:23" ht="140.25" x14ac:dyDescent="0.25">
      <c r="A9725" s="96" t="s">
        <v>624</v>
      </c>
      <c r="B9725" s="97" t="s">
        <v>625</v>
      </c>
      <c r="J9725" s="6">
        <v>25</v>
      </c>
      <c r="K9725" s="6"/>
      <c r="L9725" s="6"/>
      <c r="M9725" s="6"/>
      <c r="N9725" s="6"/>
      <c r="O9725" s="6"/>
      <c r="P9725" s="6"/>
      <c r="Q9725" s="6"/>
      <c r="R9725" s="6"/>
      <c r="S9725" s="6"/>
      <c r="T9725" s="6"/>
      <c r="U9725" s="6"/>
      <c r="V9725" s="6"/>
      <c r="W9725" s="6"/>
    </row>
    <row r="9726" spans="1:23" ht="15.75" thickBot="1" x14ac:dyDescent="0.3">
      <c r="A9726" s="65"/>
      <c r="J9726" s="6">
        <v>26</v>
      </c>
      <c r="K9726" s="6"/>
      <c r="L9726" s="6"/>
      <c r="M9726" s="6"/>
      <c r="N9726" s="6"/>
      <c r="O9726" s="6"/>
      <c r="P9726" s="6"/>
      <c r="Q9726" s="6"/>
      <c r="R9726" s="6"/>
      <c r="S9726" s="6"/>
      <c r="T9726" s="6"/>
      <c r="U9726" s="6"/>
      <c r="V9726" s="6"/>
      <c r="W9726" s="6"/>
    </row>
    <row r="9727" spans="1:23" ht="15.75" thickBot="1" x14ac:dyDescent="0.3">
      <c r="A9727" s="88" t="s">
        <v>626</v>
      </c>
      <c r="B9727" s="89">
        <v>0.05</v>
      </c>
      <c r="J9727" s="6">
        <v>27</v>
      </c>
      <c r="K9727" s="6"/>
      <c r="L9727" s="6"/>
      <c r="M9727" s="6"/>
      <c r="N9727" s="6"/>
      <c r="O9727" s="6"/>
      <c r="P9727" s="6"/>
      <c r="Q9727" s="6"/>
      <c r="R9727" s="6"/>
      <c r="S9727" s="6"/>
      <c r="T9727" s="6"/>
      <c r="U9727" s="6"/>
      <c r="V9727" s="6"/>
      <c r="W9727" s="6"/>
    </row>
    <row r="9728" spans="1:23" ht="39" thickBot="1" x14ac:dyDescent="0.3">
      <c r="A9728" s="110" t="s">
        <v>627</v>
      </c>
      <c r="B9728" s="74">
        <v>18</v>
      </c>
      <c r="J9728" s="6">
        <v>28</v>
      </c>
      <c r="K9728" s="6"/>
      <c r="L9728" s="6"/>
      <c r="M9728" s="6"/>
      <c r="N9728" s="6"/>
      <c r="O9728" s="6"/>
      <c r="P9728" s="6"/>
      <c r="Q9728" s="6"/>
      <c r="R9728" s="6"/>
      <c r="S9728" s="6"/>
      <c r="T9728" s="6"/>
      <c r="U9728" s="6"/>
      <c r="V9728" s="6"/>
      <c r="W9728" s="6"/>
    </row>
    <row r="9729" spans="1:23" ht="39" thickBot="1" x14ac:dyDescent="0.3">
      <c r="A9729" s="110" t="s">
        <v>628</v>
      </c>
      <c r="B9729" s="74">
        <v>0.105499</v>
      </c>
      <c r="J9729" s="6">
        <v>29</v>
      </c>
      <c r="K9729" s="6"/>
      <c r="L9729" s="6"/>
      <c r="M9729" s="6"/>
      <c r="N9729" s="6"/>
      <c r="O9729" s="6"/>
      <c r="P9729" s="6"/>
      <c r="Q9729" s="6"/>
      <c r="R9729" s="6"/>
      <c r="S9729" s="6"/>
      <c r="T9729" s="6"/>
      <c r="U9729" s="6"/>
      <c r="V9729" s="6"/>
      <c r="W9729" s="6"/>
    </row>
    <row r="9730" spans="1:23" ht="64.5" thickBot="1" x14ac:dyDescent="0.3">
      <c r="A9730" s="110" t="s">
        <v>629</v>
      </c>
      <c r="B9730" s="74">
        <v>3.9969700000000001</v>
      </c>
      <c r="J9730" s="6">
        <v>30</v>
      </c>
      <c r="K9730" s="6"/>
      <c r="L9730" s="6"/>
      <c r="M9730" s="6"/>
      <c r="N9730" s="6"/>
      <c r="O9730" s="6"/>
      <c r="P9730" s="6"/>
      <c r="Q9730" s="6"/>
      <c r="R9730" s="6"/>
      <c r="S9730" s="6"/>
      <c r="T9730" s="6"/>
      <c r="U9730" s="6"/>
      <c r="V9730" s="6"/>
      <c r="W9730" s="6"/>
    </row>
    <row r="9731" spans="1:23" ht="38.25" x14ac:dyDescent="0.25">
      <c r="A9731" s="109" t="s">
        <v>630</v>
      </c>
      <c r="B9731" s="78">
        <v>0.45900000000000002</v>
      </c>
      <c r="J9731" s="6">
        <v>31</v>
      </c>
      <c r="K9731" s="6"/>
      <c r="L9731" s="6"/>
      <c r="M9731" s="6"/>
      <c r="N9731" s="6"/>
      <c r="O9731" s="6"/>
      <c r="P9731" s="6"/>
      <c r="Q9731" s="6"/>
      <c r="R9731" s="6"/>
      <c r="S9731" s="6"/>
      <c r="T9731" s="6"/>
      <c r="U9731" s="6"/>
      <c r="V9731" s="6"/>
      <c r="W9731" s="6"/>
    </row>
    <row r="9732" spans="1:23" ht="15.75" thickBot="1" x14ac:dyDescent="0.3">
      <c r="A9732" s="65"/>
      <c r="J9732" s="6">
        <v>32</v>
      </c>
      <c r="K9732" s="6"/>
      <c r="L9732" s="6"/>
      <c r="M9732" s="6"/>
      <c r="N9732" s="6"/>
      <c r="O9732" s="6"/>
      <c r="P9732" s="6"/>
      <c r="Q9732" s="6"/>
      <c r="R9732" s="6"/>
      <c r="S9732" s="6"/>
      <c r="T9732" s="6"/>
      <c r="U9732" s="6"/>
      <c r="V9732" s="6"/>
      <c r="W9732" s="6"/>
    </row>
    <row r="9733" spans="1:23" x14ac:dyDescent="0.25">
      <c r="A9733" s="254" t="s">
        <v>637</v>
      </c>
      <c r="B9733" s="255"/>
      <c r="C9733" s="255"/>
      <c r="D9733" s="255"/>
      <c r="J9733" s="6">
        <v>33</v>
      </c>
      <c r="K9733" s="6"/>
      <c r="L9733" s="6"/>
      <c r="M9733" s="6"/>
      <c r="N9733" s="6"/>
      <c r="O9733" s="6"/>
      <c r="P9733" s="6"/>
      <c r="Q9733" s="6"/>
      <c r="R9733" s="6"/>
      <c r="S9733" s="6"/>
      <c r="T9733" s="6"/>
      <c r="U9733" s="6"/>
      <c r="V9733" s="6"/>
      <c r="W9733" s="6"/>
    </row>
    <row r="9734" spans="1:23" ht="15.75" thickBot="1" x14ac:dyDescent="0.3">
      <c r="A9734" s="256" t="s">
        <v>638</v>
      </c>
      <c r="B9734" s="257"/>
      <c r="C9734" s="257"/>
      <c r="D9734" s="257"/>
      <c r="J9734" s="6">
        <v>34</v>
      </c>
      <c r="K9734" s="6"/>
      <c r="L9734" s="6"/>
      <c r="M9734" s="6"/>
      <c r="N9734" s="6"/>
      <c r="O9734" s="6"/>
      <c r="P9734" s="6"/>
      <c r="Q9734" s="6"/>
      <c r="R9734" s="6"/>
      <c r="S9734" s="6"/>
      <c r="T9734" s="6"/>
      <c r="U9734" s="6"/>
      <c r="V9734" s="6"/>
      <c r="W9734" s="6"/>
    </row>
    <row r="9735" spans="1:23" ht="27" thickBot="1" x14ac:dyDescent="0.3">
      <c r="A9735" s="98" t="s">
        <v>634</v>
      </c>
      <c r="B9735" s="83" t="s">
        <v>635</v>
      </c>
      <c r="C9735" s="83" t="s">
        <v>566</v>
      </c>
      <c r="D9735" s="85" t="s">
        <v>593</v>
      </c>
      <c r="J9735" s="6"/>
      <c r="K9735" s="121" t="s">
        <v>1123</v>
      </c>
      <c r="L9735" s="121" t="s">
        <v>1124</v>
      </c>
      <c r="M9735" s="121" t="str">
        <f>A9722</f>
        <v>Prueba del rango estudentizado de Tukey (HSD) para PFCCM3</v>
      </c>
      <c r="N9735" s="136"/>
      <c r="O9735" s="1"/>
      <c r="S9735" s="122" t="str">
        <f>K9735</f>
        <v>Factor</v>
      </c>
      <c r="T9735" s="122" t="str">
        <f>L9735</f>
        <v>Nivel</v>
      </c>
      <c r="U9735" s="114"/>
      <c r="V9735" s="123" t="str">
        <f>M9735</f>
        <v>Prueba del rango estudentizado de Tukey (HSD) para PFCCM3</v>
      </c>
      <c r="W9735" s="6"/>
    </row>
    <row r="9736" spans="1:23" ht="16.5" thickBot="1" x14ac:dyDescent="0.3">
      <c r="A9736" s="99" t="s">
        <v>592</v>
      </c>
      <c r="B9736" s="68">
        <v>0.61629999999999996</v>
      </c>
      <c r="C9736" s="68">
        <v>8</v>
      </c>
      <c r="D9736" s="86" t="s">
        <v>7</v>
      </c>
      <c r="J9736" s="6"/>
      <c r="K9736" s="223" t="s">
        <v>1128</v>
      </c>
      <c r="L9736" s="124" t="str">
        <f>D9736</f>
        <v>Palomo</v>
      </c>
      <c r="M9736" s="125">
        <f>B9736</f>
        <v>0.61629999999999996</v>
      </c>
      <c r="N9736" s="125" t="str">
        <f>A9736</f>
        <v>A</v>
      </c>
      <c r="O9736" s="125">
        <f>B9736</f>
        <v>0.61629999999999996</v>
      </c>
      <c r="S9736" s="225" t="str">
        <f>K9736</f>
        <v>Genotipo (B)</v>
      </c>
      <c r="T9736" s="133" t="str">
        <f>L9736</f>
        <v>Palomo</v>
      </c>
      <c r="U9736" s="134">
        <f t="shared" ref="U9736:U9739" si="461">M9736</f>
        <v>0.61629999999999996</v>
      </c>
      <c r="V9736" s="133" t="str">
        <f t="shared" ref="V9736:V9739" si="462">N9736</f>
        <v>A</v>
      </c>
      <c r="W9736" s="133">
        <f t="shared" ref="W9736:W9739" si="463">O9736</f>
        <v>0.61629999999999996</v>
      </c>
    </row>
    <row r="9737" spans="1:23" ht="16.5" thickBot="1" x14ac:dyDescent="0.3">
      <c r="A9737" s="99" t="s">
        <v>592</v>
      </c>
      <c r="B9737" s="68"/>
      <c r="C9737" s="68"/>
      <c r="D9737" s="86"/>
      <c r="J9737" s="6"/>
      <c r="K9737" s="224"/>
      <c r="L9737" s="124" t="str">
        <f>D9738</f>
        <v>Pony</v>
      </c>
      <c r="M9737" s="125">
        <f>B9738</f>
        <v>0.54500000000000004</v>
      </c>
      <c r="N9737" s="125" t="str">
        <f>A9738</f>
        <v>A</v>
      </c>
      <c r="O9737" s="125">
        <f>B9738</f>
        <v>0.54500000000000004</v>
      </c>
      <c r="S9737" s="226"/>
      <c r="T9737" s="133" t="str">
        <f t="shared" ref="T9737:T9739" si="464">L9737</f>
        <v>Pony</v>
      </c>
      <c r="U9737" s="134">
        <f t="shared" si="461"/>
        <v>0.54500000000000004</v>
      </c>
      <c r="V9737" s="133" t="str">
        <f t="shared" si="462"/>
        <v>A</v>
      </c>
      <c r="W9737" s="133">
        <f t="shared" si="463"/>
        <v>0.54500000000000004</v>
      </c>
    </row>
    <row r="9738" spans="1:23" ht="16.5" thickBot="1" x14ac:dyDescent="0.3">
      <c r="A9738" s="99" t="s">
        <v>592</v>
      </c>
      <c r="B9738" s="68">
        <v>0.54500000000000004</v>
      </c>
      <c r="C9738" s="68">
        <v>8</v>
      </c>
      <c r="D9738" s="86" t="s">
        <v>11</v>
      </c>
      <c r="J9738" s="6"/>
      <c r="K9738" s="224"/>
      <c r="L9738" s="4" t="str">
        <f>D9740</f>
        <v>Perseo</v>
      </c>
      <c r="M9738" s="4">
        <f>B9740</f>
        <v>0.48380000000000001</v>
      </c>
      <c r="N9738" s="4" t="str">
        <f>A9740</f>
        <v>A</v>
      </c>
      <c r="O9738" s="4">
        <f>B9740</f>
        <v>0.48380000000000001</v>
      </c>
      <c r="P9738" s="6"/>
      <c r="Q9738" s="6"/>
      <c r="R9738" s="6"/>
      <c r="S9738" s="226"/>
      <c r="T9738" s="133" t="str">
        <f t="shared" si="464"/>
        <v>Perseo</v>
      </c>
      <c r="U9738" s="134">
        <f t="shared" si="461"/>
        <v>0.48380000000000001</v>
      </c>
      <c r="V9738" s="133" t="str">
        <f t="shared" si="462"/>
        <v>A</v>
      </c>
      <c r="W9738" s="133">
        <f t="shared" si="463"/>
        <v>0.48380000000000001</v>
      </c>
    </row>
    <row r="9739" spans="1:23" ht="16.5" thickBot="1" x14ac:dyDescent="0.3">
      <c r="A9739" s="99" t="s">
        <v>592</v>
      </c>
      <c r="B9739" s="68"/>
      <c r="C9739" s="68"/>
      <c r="D9739" s="86"/>
      <c r="J9739" s="6"/>
      <c r="K9739" s="224"/>
      <c r="L9739" s="4" t="str">
        <f>D9742</f>
        <v>Toro</v>
      </c>
      <c r="M9739" s="4">
        <f>B9742</f>
        <v>0.29249999999999998</v>
      </c>
      <c r="N9739" s="4" t="str">
        <f>A9742</f>
        <v>A</v>
      </c>
      <c r="O9739" s="4">
        <f>B9742</f>
        <v>0.29249999999999998</v>
      </c>
      <c r="P9739" s="6"/>
      <c r="Q9739" s="6"/>
      <c r="R9739" s="6"/>
      <c r="S9739" s="227"/>
      <c r="T9739" s="129" t="str">
        <f t="shared" si="464"/>
        <v>Toro</v>
      </c>
      <c r="U9739" s="135">
        <f t="shared" si="461"/>
        <v>0.29249999999999998</v>
      </c>
      <c r="V9739" s="129" t="str">
        <f t="shared" si="462"/>
        <v>A</v>
      </c>
      <c r="W9739" s="129">
        <f t="shared" si="463"/>
        <v>0.29249999999999998</v>
      </c>
    </row>
    <row r="9740" spans="1:23" ht="15.75" thickBot="1" x14ac:dyDescent="0.3">
      <c r="A9740" s="99" t="s">
        <v>592</v>
      </c>
      <c r="B9740" s="68">
        <v>0.48380000000000001</v>
      </c>
      <c r="C9740" s="68">
        <v>8</v>
      </c>
      <c r="D9740" s="86" t="s">
        <v>46</v>
      </c>
      <c r="J9740" s="6">
        <v>1</v>
      </c>
      <c r="K9740" s="6"/>
      <c r="L9740" s="6"/>
      <c r="M9740" s="6"/>
      <c r="N9740" s="6"/>
      <c r="O9740" s="6"/>
      <c r="P9740" s="6"/>
      <c r="Q9740" s="6"/>
      <c r="R9740" s="6"/>
      <c r="S9740" s="6"/>
      <c r="T9740" s="6"/>
      <c r="U9740" s="6"/>
      <c r="V9740" s="6"/>
      <c r="W9740" s="6"/>
    </row>
    <row r="9741" spans="1:23" ht="15.75" thickBot="1" x14ac:dyDescent="0.3">
      <c r="A9741" s="99" t="s">
        <v>592</v>
      </c>
      <c r="B9741" s="68"/>
      <c r="C9741" s="68"/>
      <c r="D9741" s="86"/>
      <c r="J9741" s="6">
        <v>2</v>
      </c>
      <c r="K9741" s="6"/>
      <c r="L9741" s="6"/>
      <c r="M9741" s="6"/>
      <c r="N9741" s="6"/>
      <c r="O9741" s="6"/>
      <c r="P9741" s="6"/>
      <c r="Q9741" s="6"/>
      <c r="R9741" s="6"/>
      <c r="S9741" s="6"/>
      <c r="T9741" s="6"/>
      <c r="U9741" s="6"/>
      <c r="V9741" s="6"/>
      <c r="W9741" s="6"/>
    </row>
    <row r="9742" spans="1:23" x14ac:dyDescent="0.25">
      <c r="A9742" s="100" t="s">
        <v>592</v>
      </c>
      <c r="B9742" s="77">
        <v>0.29249999999999998</v>
      </c>
      <c r="C9742" s="77">
        <v>8</v>
      </c>
      <c r="D9742" s="87" t="s">
        <v>8</v>
      </c>
      <c r="J9742" s="6">
        <v>3</v>
      </c>
      <c r="K9742" s="6"/>
      <c r="L9742" s="6"/>
      <c r="M9742" s="6"/>
      <c r="N9742" s="6"/>
      <c r="O9742" s="6"/>
      <c r="P9742" s="6"/>
      <c r="Q9742" s="6"/>
      <c r="R9742" s="6"/>
      <c r="S9742" s="6"/>
      <c r="T9742" s="6"/>
      <c r="U9742" s="6"/>
      <c r="V9742" s="6"/>
      <c r="W9742" s="6"/>
    </row>
    <row r="9743" spans="1:23" x14ac:dyDescent="0.25">
      <c r="A9743" s="79"/>
      <c r="J9743" s="6">
        <v>4</v>
      </c>
      <c r="K9743" s="6"/>
      <c r="L9743" s="6"/>
      <c r="M9743" s="6"/>
      <c r="N9743" s="6"/>
      <c r="O9743" s="6"/>
      <c r="P9743" s="6"/>
      <c r="Q9743" s="6"/>
      <c r="R9743" s="6"/>
      <c r="S9743" s="6"/>
      <c r="T9743" s="6"/>
      <c r="U9743" s="6"/>
      <c r="V9743" s="6"/>
      <c r="W9743" s="6"/>
    </row>
    <row r="9744" spans="1:23" x14ac:dyDescent="0.25">
      <c r="A9744" s="79"/>
      <c r="J9744" s="6">
        <v>5</v>
      </c>
      <c r="K9744" s="6"/>
      <c r="L9744" s="6"/>
      <c r="M9744" s="6"/>
      <c r="N9744" s="6"/>
      <c r="O9744" s="6"/>
      <c r="P9744" s="6"/>
      <c r="Q9744" s="6"/>
      <c r="R9744" s="6"/>
      <c r="S9744" s="6"/>
      <c r="T9744" s="6"/>
      <c r="U9744" s="6"/>
      <c r="V9744" s="6"/>
      <c r="W9744" s="6"/>
    </row>
    <row r="9745" spans="1:23" x14ac:dyDescent="0.25">
      <c r="J9745" s="6">
        <v>6</v>
      </c>
      <c r="K9745" s="6"/>
      <c r="L9745" s="6"/>
      <c r="M9745" s="6"/>
      <c r="N9745" s="6"/>
      <c r="O9745" s="6"/>
      <c r="P9745" s="6"/>
      <c r="Q9745" s="6"/>
      <c r="R9745" s="6"/>
      <c r="S9745" s="6"/>
      <c r="T9745" s="6"/>
      <c r="U9745" s="6"/>
      <c r="V9745" s="6"/>
      <c r="W9745" s="6"/>
    </row>
    <row r="9746" spans="1:23" x14ac:dyDescent="0.25">
      <c r="A9746" s="80"/>
      <c r="J9746" s="6">
        <v>7</v>
      </c>
      <c r="K9746" s="6"/>
      <c r="L9746" s="6"/>
      <c r="M9746" s="6"/>
      <c r="N9746" s="6"/>
      <c r="O9746" s="6"/>
      <c r="P9746" s="6"/>
      <c r="Q9746" s="6"/>
      <c r="R9746" s="6"/>
      <c r="S9746" s="6"/>
      <c r="T9746" s="6"/>
      <c r="U9746" s="6"/>
      <c r="V9746" s="6"/>
      <c r="W9746" s="6"/>
    </row>
    <row r="9747" spans="1:23" ht="31.5" x14ac:dyDescent="0.25">
      <c r="A9747" s="64" t="s">
        <v>590</v>
      </c>
      <c r="J9747" s="6">
        <v>8</v>
      </c>
      <c r="K9747" s="6"/>
      <c r="L9747" s="6"/>
      <c r="M9747" s="6"/>
      <c r="N9747" s="6"/>
      <c r="O9747" s="6"/>
      <c r="P9747" s="6"/>
      <c r="Q9747" s="6"/>
      <c r="R9747" s="6"/>
      <c r="S9747" s="6"/>
      <c r="T9747" s="6"/>
      <c r="U9747" s="6"/>
      <c r="V9747" s="6"/>
      <c r="W9747" s="6"/>
    </row>
    <row r="9748" spans="1:23" x14ac:dyDescent="0.25">
      <c r="A9748" s="79"/>
      <c r="J9748" s="6">
        <v>9</v>
      </c>
      <c r="K9748" s="6"/>
      <c r="L9748" s="6"/>
      <c r="M9748" s="6"/>
      <c r="N9748" s="6"/>
      <c r="O9748" s="6"/>
      <c r="P9748" s="6"/>
      <c r="Q9748" s="6"/>
      <c r="R9748" s="6"/>
      <c r="S9748" s="6"/>
      <c r="T9748" s="6"/>
      <c r="U9748" s="6"/>
      <c r="V9748" s="6"/>
      <c r="W9748" s="6"/>
    </row>
    <row r="9749" spans="1:23" ht="25.5" x14ac:dyDescent="0.25">
      <c r="A9749" s="81" t="s">
        <v>595</v>
      </c>
      <c r="J9749" s="6">
        <v>10</v>
      </c>
      <c r="K9749" s="6"/>
      <c r="L9749" s="6"/>
      <c r="M9749" s="6"/>
      <c r="N9749" s="6"/>
      <c r="O9749" s="6"/>
      <c r="P9749" s="6"/>
      <c r="Q9749" s="6"/>
      <c r="R9749" s="6"/>
      <c r="S9749" s="6"/>
      <c r="T9749" s="6"/>
      <c r="U9749" s="6"/>
      <c r="V9749" s="6"/>
      <c r="W9749" s="6"/>
    </row>
    <row r="9750" spans="1:23" x14ac:dyDescent="0.25">
      <c r="A9750" s="81"/>
      <c r="J9750" s="6">
        <v>11</v>
      </c>
      <c r="K9750" s="6"/>
      <c r="L9750" s="6"/>
      <c r="M9750" s="6"/>
      <c r="N9750" s="6"/>
      <c r="O9750" s="6"/>
      <c r="P9750" s="6"/>
      <c r="Q9750" s="6"/>
      <c r="R9750" s="6"/>
      <c r="S9750" s="6"/>
      <c r="T9750" s="6"/>
      <c r="U9750" s="6"/>
      <c r="V9750" s="6"/>
      <c r="W9750" s="6"/>
    </row>
    <row r="9751" spans="1:23" x14ac:dyDescent="0.25">
      <c r="A9751" s="65"/>
      <c r="J9751" s="6">
        <v>12</v>
      </c>
      <c r="K9751" s="6"/>
      <c r="L9751" s="6"/>
      <c r="M9751" s="6"/>
      <c r="N9751" s="6"/>
      <c r="O9751" s="6"/>
      <c r="P9751" s="6"/>
      <c r="Q9751" s="6"/>
      <c r="R9751" s="6"/>
      <c r="S9751" s="6"/>
      <c r="T9751" s="6"/>
      <c r="U9751" s="6"/>
      <c r="V9751" s="6"/>
      <c r="W9751" s="6"/>
    </row>
    <row r="9752" spans="1:23" x14ac:dyDescent="0.25">
      <c r="A9752" s="65"/>
      <c r="J9752" s="6">
        <v>13</v>
      </c>
      <c r="K9752" s="6"/>
      <c r="L9752" s="6"/>
      <c r="M9752" s="6"/>
      <c r="N9752" s="6"/>
      <c r="O9752" s="6"/>
      <c r="P9752" s="6"/>
      <c r="Q9752" s="6"/>
      <c r="R9752" s="6"/>
      <c r="S9752" s="6"/>
      <c r="T9752" s="6"/>
      <c r="U9752" s="6"/>
      <c r="V9752" s="6"/>
      <c r="W9752" s="6"/>
    </row>
    <row r="9753" spans="1:23" x14ac:dyDescent="0.25">
      <c r="A9753" s="79"/>
      <c r="J9753" s="6">
        <v>14</v>
      </c>
      <c r="K9753" s="6"/>
      <c r="L9753" s="6"/>
      <c r="M9753" s="6"/>
      <c r="N9753" s="6"/>
      <c r="O9753" s="6"/>
      <c r="P9753" s="6"/>
      <c r="Q9753" s="6"/>
      <c r="R9753" s="6"/>
      <c r="S9753" s="6"/>
      <c r="T9753" s="6"/>
      <c r="U9753" s="6"/>
      <c r="V9753" s="6"/>
      <c r="W9753" s="6"/>
    </row>
    <row r="9754" spans="1:23" x14ac:dyDescent="0.25">
      <c r="A9754" s="79"/>
      <c r="J9754" s="6">
        <v>15</v>
      </c>
      <c r="K9754" s="6"/>
      <c r="L9754" s="6"/>
      <c r="M9754" s="6"/>
      <c r="N9754" s="6"/>
      <c r="O9754" s="6"/>
      <c r="P9754" s="6"/>
      <c r="Q9754" s="6"/>
      <c r="R9754" s="6"/>
      <c r="S9754" s="6"/>
      <c r="T9754" s="6"/>
      <c r="U9754" s="6"/>
      <c r="V9754" s="6"/>
      <c r="W9754" s="6"/>
    </row>
    <row r="9755" spans="1:23" x14ac:dyDescent="0.25">
      <c r="J9755" s="6">
        <v>16</v>
      </c>
      <c r="K9755" s="6"/>
      <c r="L9755" s="6"/>
      <c r="M9755" s="6"/>
      <c r="N9755" s="6"/>
      <c r="O9755" s="6"/>
      <c r="P9755" s="6"/>
      <c r="Q9755" s="6"/>
      <c r="R9755" s="6"/>
      <c r="S9755" s="6"/>
      <c r="T9755" s="6"/>
      <c r="U9755" s="6"/>
      <c r="V9755" s="6"/>
      <c r="W9755" s="6"/>
    </row>
    <row r="9756" spans="1:23" x14ac:dyDescent="0.25">
      <c r="A9756" s="80"/>
      <c r="J9756" s="6">
        <v>17</v>
      </c>
      <c r="K9756" s="6"/>
      <c r="L9756" s="6"/>
      <c r="M9756" s="6"/>
      <c r="N9756" s="6"/>
      <c r="O9756" s="6"/>
      <c r="P9756" s="6"/>
      <c r="Q9756" s="6"/>
      <c r="R9756" s="6"/>
      <c r="S9756" s="6"/>
      <c r="T9756" s="6"/>
      <c r="U9756" s="6"/>
      <c r="V9756" s="6"/>
      <c r="W9756" s="6"/>
    </row>
    <row r="9757" spans="1:23" ht="31.5" x14ac:dyDescent="0.25">
      <c r="A9757" s="64" t="s">
        <v>590</v>
      </c>
      <c r="J9757" s="6">
        <v>18</v>
      </c>
      <c r="K9757" s="6"/>
      <c r="L9757" s="6"/>
      <c r="M9757" s="6"/>
      <c r="N9757" s="6"/>
      <c r="O9757" s="6"/>
      <c r="P9757" s="6"/>
      <c r="Q9757" s="6"/>
      <c r="R9757" s="6"/>
      <c r="S9757" s="6"/>
      <c r="T9757" s="6"/>
      <c r="U9757" s="6"/>
      <c r="V9757" s="6"/>
      <c r="W9757" s="6"/>
    </row>
    <row r="9758" spans="1:23" x14ac:dyDescent="0.25">
      <c r="A9758" s="79"/>
      <c r="J9758" s="6">
        <v>19</v>
      </c>
      <c r="K9758" s="6"/>
      <c r="L9758" s="6"/>
      <c r="M9758" s="6"/>
      <c r="N9758" s="6"/>
      <c r="O9758" s="6"/>
      <c r="P9758" s="6"/>
      <c r="Q9758" s="6"/>
      <c r="R9758" s="6"/>
      <c r="S9758" s="6"/>
      <c r="T9758" s="6"/>
      <c r="U9758" s="6"/>
      <c r="V9758" s="6"/>
      <c r="W9758" s="6"/>
    </row>
    <row r="9759" spans="1:23" ht="25.5" x14ac:dyDescent="0.25">
      <c r="A9759" s="81" t="s">
        <v>595</v>
      </c>
      <c r="J9759" s="6">
        <v>20</v>
      </c>
      <c r="K9759" s="6"/>
      <c r="L9759" s="6"/>
      <c r="M9759" s="6"/>
      <c r="N9759" s="6"/>
      <c r="O9759" s="6"/>
      <c r="P9759" s="6"/>
      <c r="Q9759" s="6"/>
      <c r="R9759" s="6"/>
      <c r="S9759" s="6"/>
      <c r="T9759" s="6"/>
      <c r="U9759" s="6"/>
      <c r="V9759" s="6"/>
      <c r="W9759" s="6"/>
    </row>
    <row r="9760" spans="1:23" x14ac:dyDescent="0.25">
      <c r="A9760" s="81"/>
      <c r="J9760" s="6">
        <v>21</v>
      </c>
      <c r="K9760" s="6"/>
      <c r="L9760" s="6"/>
      <c r="M9760" s="6"/>
      <c r="N9760" s="6"/>
      <c r="O9760" s="6"/>
      <c r="P9760" s="6"/>
      <c r="Q9760" s="6"/>
      <c r="R9760" s="6"/>
      <c r="S9760" s="6"/>
      <c r="T9760" s="6"/>
      <c r="U9760" s="6"/>
      <c r="V9760" s="6"/>
      <c r="W9760" s="6"/>
    </row>
    <row r="9761" spans="1:23" ht="89.25" x14ac:dyDescent="0.25">
      <c r="A9761" s="81" t="s">
        <v>944</v>
      </c>
      <c r="J9761" s="6">
        <v>22</v>
      </c>
      <c r="K9761" s="6"/>
      <c r="L9761" s="6"/>
      <c r="M9761" s="6"/>
      <c r="N9761" s="6"/>
      <c r="O9761" s="6"/>
      <c r="P9761" s="6"/>
      <c r="Q9761" s="6"/>
      <c r="R9761" s="6"/>
      <c r="S9761" s="6"/>
      <c r="T9761" s="6"/>
      <c r="U9761" s="6"/>
      <c r="V9761" s="6"/>
      <c r="W9761" s="6"/>
    </row>
    <row r="9762" spans="1:23" x14ac:dyDescent="0.25">
      <c r="A9762" s="65"/>
      <c r="J9762" s="6">
        <v>23</v>
      </c>
      <c r="K9762" s="6"/>
      <c r="L9762" s="6"/>
      <c r="M9762" s="6"/>
      <c r="N9762" s="6"/>
      <c r="O9762" s="6"/>
      <c r="P9762" s="6"/>
      <c r="Q9762" s="6"/>
      <c r="R9762" s="6"/>
      <c r="S9762" s="6"/>
      <c r="T9762" s="6"/>
      <c r="U9762" s="6"/>
      <c r="V9762" s="6"/>
      <c r="W9762" s="6"/>
    </row>
    <row r="9763" spans="1:23" x14ac:dyDescent="0.25">
      <c r="A9763" s="65"/>
      <c r="J9763" s="6">
        <v>24</v>
      </c>
      <c r="K9763" s="6"/>
      <c r="L9763" s="6"/>
      <c r="M9763" s="6"/>
      <c r="N9763" s="6"/>
      <c r="O9763" s="6"/>
      <c r="P9763" s="6"/>
      <c r="Q9763" s="6"/>
      <c r="R9763" s="6"/>
      <c r="S9763" s="6"/>
      <c r="T9763" s="6"/>
      <c r="U9763" s="6"/>
      <c r="V9763" s="6"/>
      <c r="W9763" s="6"/>
    </row>
    <row r="9764" spans="1:23" ht="140.25" x14ac:dyDescent="0.25">
      <c r="A9764" s="96" t="s">
        <v>624</v>
      </c>
      <c r="B9764" s="97" t="s">
        <v>625</v>
      </c>
      <c r="J9764" s="6">
        <v>25</v>
      </c>
      <c r="K9764" s="6"/>
      <c r="L9764" s="6"/>
      <c r="M9764" s="6"/>
      <c r="N9764" s="6"/>
      <c r="O9764" s="6"/>
      <c r="P9764" s="6"/>
      <c r="Q9764" s="6"/>
      <c r="R9764" s="6"/>
      <c r="S9764" s="6"/>
      <c r="T9764" s="6"/>
      <c r="U9764" s="6"/>
      <c r="V9764" s="6"/>
      <c r="W9764" s="6"/>
    </row>
    <row r="9765" spans="1:23" ht="15.75" thickBot="1" x14ac:dyDescent="0.3">
      <c r="A9765" s="65"/>
      <c r="J9765" s="6">
        <v>26</v>
      </c>
      <c r="K9765" s="6"/>
      <c r="L9765" s="6"/>
      <c r="M9765" s="6"/>
      <c r="N9765" s="6"/>
      <c r="O9765" s="6"/>
      <c r="P9765" s="6"/>
      <c r="Q9765" s="6"/>
      <c r="R9765" s="6"/>
      <c r="S9765" s="6"/>
      <c r="T9765" s="6"/>
      <c r="U9765" s="6"/>
      <c r="V9765" s="6"/>
      <c r="W9765" s="6"/>
    </row>
    <row r="9766" spans="1:23" ht="15.75" thickBot="1" x14ac:dyDescent="0.3">
      <c r="A9766" s="88" t="s">
        <v>626</v>
      </c>
      <c r="B9766" s="89">
        <v>0.05</v>
      </c>
      <c r="J9766" s="6">
        <v>27</v>
      </c>
      <c r="K9766" s="6"/>
      <c r="L9766" s="6"/>
      <c r="M9766" s="6"/>
      <c r="N9766" s="6"/>
      <c r="O9766" s="6"/>
      <c r="P9766" s="6"/>
      <c r="Q9766" s="6"/>
      <c r="R9766" s="6"/>
      <c r="S9766" s="6"/>
      <c r="T9766" s="6"/>
      <c r="U9766" s="6"/>
      <c r="V9766" s="6"/>
      <c r="W9766" s="6"/>
    </row>
    <row r="9767" spans="1:23" ht="39" thickBot="1" x14ac:dyDescent="0.3">
      <c r="A9767" s="110" t="s">
        <v>627</v>
      </c>
      <c r="B9767" s="74">
        <v>18</v>
      </c>
      <c r="J9767" s="6">
        <v>28</v>
      </c>
      <c r="K9767" s="6"/>
      <c r="L9767" s="6"/>
      <c r="M9767" s="6"/>
      <c r="N9767" s="6"/>
      <c r="O9767" s="6"/>
      <c r="P9767" s="6"/>
      <c r="Q9767" s="6"/>
      <c r="R9767" s="6"/>
      <c r="S9767" s="6"/>
      <c r="T9767" s="6"/>
      <c r="U9767" s="6"/>
      <c r="V9767" s="6"/>
      <c r="W9767" s="6"/>
    </row>
    <row r="9768" spans="1:23" ht="39" thickBot="1" x14ac:dyDescent="0.3">
      <c r="A9768" s="110" t="s">
        <v>628</v>
      </c>
      <c r="B9768" s="74">
        <v>0.13326399999999999</v>
      </c>
      <c r="J9768" s="6">
        <v>29</v>
      </c>
      <c r="K9768" s="6"/>
      <c r="L9768" s="6"/>
      <c r="M9768" s="6"/>
      <c r="N9768" s="6"/>
      <c r="O9768" s="6"/>
      <c r="P9768" s="6"/>
      <c r="Q9768" s="6"/>
      <c r="R9768" s="6"/>
      <c r="S9768" s="6"/>
      <c r="T9768" s="6"/>
      <c r="U9768" s="6"/>
      <c r="V9768" s="6"/>
      <c r="W9768" s="6"/>
    </row>
    <row r="9769" spans="1:23" ht="64.5" thickBot="1" x14ac:dyDescent="0.3">
      <c r="A9769" s="110" t="s">
        <v>629</v>
      </c>
      <c r="B9769" s="74">
        <v>3.9969700000000001</v>
      </c>
      <c r="J9769" s="6">
        <v>30</v>
      </c>
      <c r="K9769" s="6"/>
      <c r="L9769" s="6"/>
      <c r="M9769" s="6"/>
      <c r="N9769" s="6"/>
      <c r="O9769" s="6"/>
      <c r="P9769" s="6"/>
      <c r="Q9769" s="6"/>
      <c r="R9769" s="6"/>
      <c r="S9769" s="6"/>
      <c r="T9769" s="6"/>
      <c r="U9769" s="6"/>
      <c r="V9769" s="6"/>
      <c r="W9769" s="6"/>
    </row>
    <row r="9770" spans="1:23" ht="38.25" x14ac:dyDescent="0.25">
      <c r="A9770" s="109" t="s">
        <v>630</v>
      </c>
      <c r="B9770" s="78">
        <v>0.51590000000000003</v>
      </c>
      <c r="J9770" s="6">
        <v>31</v>
      </c>
      <c r="K9770" s="6"/>
      <c r="L9770" s="6"/>
      <c r="M9770" s="6"/>
      <c r="N9770" s="6"/>
      <c r="O9770" s="6"/>
      <c r="P9770" s="6"/>
      <c r="Q9770" s="6"/>
      <c r="R9770" s="6"/>
      <c r="S9770" s="6"/>
      <c r="T9770" s="6"/>
      <c r="U9770" s="6"/>
      <c r="V9770" s="6"/>
      <c r="W9770" s="6"/>
    </row>
    <row r="9771" spans="1:23" ht="15.75" thickBot="1" x14ac:dyDescent="0.3">
      <c r="A9771" s="65"/>
      <c r="J9771" s="6">
        <v>32</v>
      </c>
      <c r="K9771" s="6"/>
      <c r="L9771" s="6"/>
      <c r="M9771" s="6"/>
      <c r="N9771" s="6"/>
      <c r="O9771" s="6"/>
      <c r="P9771" s="6"/>
      <c r="Q9771" s="6"/>
      <c r="R9771" s="6"/>
      <c r="S9771" s="6"/>
      <c r="T9771" s="6"/>
      <c r="U9771" s="6"/>
      <c r="V9771" s="6"/>
      <c r="W9771" s="6"/>
    </row>
    <row r="9772" spans="1:23" x14ac:dyDescent="0.25">
      <c r="A9772" s="254" t="s">
        <v>637</v>
      </c>
      <c r="B9772" s="255"/>
      <c r="C9772" s="255"/>
      <c r="D9772" s="255"/>
      <c r="E9772" s="255"/>
      <c r="J9772" s="6">
        <v>33</v>
      </c>
      <c r="K9772" s="6"/>
      <c r="L9772" s="6"/>
      <c r="M9772" s="6"/>
      <c r="N9772" s="6"/>
      <c r="O9772" s="6"/>
      <c r="P9772" s="6"/>
      <c r="Q9772" s="6"/>
      <c r="R9772" s="6"/>
      <c r="S9772" s="6"/>
      <c r="T9772" s="6"/>
      <c r="U9772" s="6"/>
      <c r="V9772" s="6"/>
      <c r="W9772" s="6"/>
    </row>
    <row r="9773" spans="1:23" ht="15.75" thickBot="1" x14ac:dyDescent="0.3">
      <c r="A9773" s="256" t="s">
        <v>638</v>
      </c>
      <c r="B9773" s="257"/>
      <c r="C9773" s="257"/>
      <c r="D9773" s="257"/>
      <c r="E9773" s="257"/>
      <c r="J9773" s="6">
        <v>34</v>
      </c>
      <c r="K9773" s="6"/>
      <c r="L9773" s="6"/>
      <c r="M9773" s="6"/>
      <c r="N9773" s="6"/>
      <c r="O9773" s="6"/>
      <c r="P9773" s="6"/>
      <c r="Q9773" s="6"/>
      <c r="R9773" s="6"/>
      <c r="S9773" s="6"/>
      <c r="T9773" s="6"/>
      <c r="U9773" s="6"/>
      <c r="V9773" s="6"/>
      <c r="W9773" s="6"/>
    </row>
    <row r="9774" spans="1:23" ht="16.5" thickBot="1" x14ac:dyDescent="0.3">
      <c r="A9774" s="260" t="s">
        <v>634</v>
      </c>
      <c r="B9774" s="261"/>
      <c r="C9774" s="83" t="s">
        <v>635</v>
      </c>
      <c r="D9774" s="83" t="s">
        <v>566</v>
      </c>
      <c r="E9774" s="85" t="s">
        <v>593</v>
      </c>
      <c r="J9774" s="6"/>
      <c r="K9774" s="121" t="s">
        <v>1123</v>
      </c>
      <c r="L9774" s="121" t="s">
        <v>1124</v>
      </c>
      <c r="M9774" s="121" t="str">
        <f>A9761</f>
        <v>Prueba del rango estudentizado de Tukey (HSD) para PFCCM4</v>
      </c>
      <c r="N9774" s="136"/>
      <c r="O9774" s="1"/>
      <c r="S9774" s="122" t="str">
        <f>K9774</f>
        <v>Factor</v>
      </c>
      <c r="T9774" s="122" t="str">
        <f>L9774</f>
        <v>Nivel</v>
      </c>
      <c r="U9774" s="114"/>
      <c r="V9774" s="123" t="str">
        <f>M9774</f>
        <v>Prueba del rango estudentizado de Tukey (HSD) para PFCCM4</v>
      </c>
      <c r="W9774" s="6"/>
    </row>
    <row r="9775" spans="1:23" ht="16.5" thickBot="1" x14ac:dyDescent="0.3">
      <c r="A9775" s="99"/>
      <c r="B9775" s="67" t="s">
        <v>592</v>
      </c>
      <c r="C9775" s="68">
        <v>1.4524999999999999</v>
      </c>
      <c r="D9775" s="68">
        <v>8</v>
      </c>
      <c r="E9775" s="86" t="s">
        <v>11</v>
      </c>
      <c r="J9775" s="6"/>
      <c r="K9775" s="223" t="s">
        <v>1128</v>
      </c>
      <c r="L9775" s="124" t="str">
        <f>E9775</f>
        <v>Pony</v>
      </c>
      <c r="M9775" s="125">
        <f>C9775</f>
        <v>1.4524999999999999</v>
      </c>
      <c r="N9775" s="125">
        <f>A9775</f>
        <v>0</v>
      </c>
      <c r="O9775" s="125" t="str">
        <f>B9775</f>
        <v>A</v>
      </c>
      <c r="S9775" s="225" t="str">
        <f>K9775</f>
        <v>Genotipo (B)</v>
      </c>
      <c r="T9775" s="133" t="str">
        <f>L9775</f>
        <v>Pony</v>
      </c>
      <c r="U9775" s="134">
        <f t="shared" ref="U9775:U9778" si="465">M9775</f>
        <v>1.4524999999999999</v>
      </c>
      <c r="V9775" s="133">
        <f t="shared" ref="V9775:V9778" si="466">N9775</f>
        <v>0</v>
      </c>
      <c r="W9775" s="133" t="str">
        <f t="shared" ref="W9775:W9778" si="467">O9775</f>
        <v>A</v>
      </c>
    </row>
    <row r="9776" spans="1:23" ht="16.5" thickBot="1" x14ac:dyDescent="0.3">
      <c r="A9776" s="99"/>
      <c r="B9776" s="67" t="s">
        <v>592</v>
      </c>
      <c r="C9776" s="68"/>
      <c r="D9776" s="68"/>
      <c r="E9776" s="86"/>
      <c r="J9776" s="6"/>
      <c r="K9776" s="224"/>
      <c r="L9776" s="124" t="str">
        <f>E9777</f>
        <v>Palomo</v>
      </c>
      <c r="M9776" s="125">
        <f>C9777</f>
        <v>1.0038</v>
      </c>
      <c r="N9776" s="125" t="str">
        <f>A9777</f>
        <v>B</v>
      </c>
      <c r="O9776" s="125" t="str">
        <f>B9777</f>
        <v>A</v>
      </c>
      <c r="S9776" s="226"/>
      <c r="T9776" s="133" t="str">
        <f t="shared" ref="T9776:T9778" si="468">L9776</f>
        <v>Palomo</v>
      </c>
      <c r="U9776" s="134">
        <f t="shared" si="465"/>
        <v>1.0038</v>
      </c>
      <c r="V9776" s="133" t="str">
        <f t="shared" si="466"/>
        <v>B</v>
      </c>
      <c r="W9776" s="133" t="str">
        <f t="shared" si="467"/>
        <v>A</v>
      </c>
    </row>
    <row r="9777" spans="1:23" ht="16.5" thickBot="1" x14ac:dyDescent="0.3">
      <c r="A9777" s="99" t="s">
        <v>593</v>
      </c>
      <c r="B9777" s="67" t="s">
        <v>592</v>
      </c>
      <c r="C9777" s="68">
        <v>1.0038</v>
      </c>
      <c r="D9777" s="68">
        <v>8</v>
      </c>
      <c r="E9777" s="86" t="s">
        <v>7</v>
      </c>
      <c r="J9777" s="6"/>
      <c r="K9777" s="224"/>
      <c r="L9777" s="4" t="str">
        <f>E9779</f>
        <v>Toro</v>
      </c>
      <c r="M9777" s="4">
        <f>C9779</f>
        <v>0.70250000000000001</v>
      </c>
      <c r="N9777" s="4" t="str">
        <f>A9779</f>
        <v>B</v>
      </c>
      <c r="O9777" s="4">
        <f>B9779</f>
        <v>0</v>
      </c>
      <c r="P9777" s="6"/>
      <c r="Q9777" s="6"/>
      <c r="R9777" s="6"/>
      <c r="S9777" s="226"/>
      <c r="T9777" s="133" t="str">
        <f t="shared" si="468"/>
        <v>Toro</v>
      </c>
      <c r="U9777" s="134">
        <f t="shared" si="465"/>
        <v>0.70250000000000001</v>
      </c>
      <c r="V9777" s="133" t="str">
        <f t="shared" si="466"/>
        <v>B</v>
      </c>
      <c r="W9777" s="133">
        <f t="shared" si="467"/>
        <v>0</v>
      </c>
    </row>
    <row r="9778" spans="1:23" ht="16.5" thickBot="1" x14ac:dyDescent="0.3">
      <c r="A9778" s="99" t="s">
        <v>593</v>
      </c>
      <c r="B9778" s="67"/>
      <c r="C9778" s="68"/>
      <c r="D9778" s="68"/>
      <c r="E9778" s="86"/>
      <c r="J9778" s="6"/>
      <c r="K9778" s="224"/>
      <c r="L9778" s="4" t="str">
        <f>E9781</f>
        <v>Perseo</v>
      </c>
      <c r="M9778" s="4">
        <f>C9781</f>
        <v>0.54630000000000001</v>
      </c>
      <c r="N9778" s="4" t="str">
        <f>A9781</f>
        <v>B</v>
      </c>
      <c r="O9778" s="4">
        <f>B9781</f>
        <v>0</v>
      </c>
      <c r="P9778" s="6"/>
      <c r="Q9778" s="6"/>
      <c r="R9778" s="6"/>
      <c r="S9778" s="227"/>
      <c r="T9778" s="129" t="str">
        <f t="shared" si="468"/>
        <v>Perseo</v>
      </c>
      <c r="U9778" s="135">
        <f t="shared" si="465"/>
        <v>0.54630000000000001</v>
      </c>
      <c r="V9778" s="129" t="str">
        <f t="shared" si="466"/>
        <v>B</v>
      </c>
      <c r="W9778" s="129">
        <f t="shared" si="467"/>
        <v>0</v>
      </c>
    </row>
    <row r="9779" spans="1:23" ht="15.75" thickBot="1" x14ac:dyDescent="0.3">
      <c r="A9779" s="99" t="s">
        <v>593</v>
      </c>
      <c r="B9779" s="67"/>
      <c r="C9779" s="68">
        <v>0.70250000000000001</v>
      </c>
      <c r="D9779" s="68">
        <v>8</v>
      </c>
      <c r="E9779" s="86" t="s">
        <v>8</v>
      </c>
      <c r="J9779" s="6">
        <v>1</v>
      </c>
      <c r="K9779" s="6"/>
      <c r="L9779" s="6"/>
      <c r="M9779" s="6"/>
      <c r="N9779" s="6"/>
      <c r="O9779" s="6"/>
      <c r="P9779" s="6"/>
      <c r="Q9779" s="6"/>
      <c r="R9779" s="6"/>
      <c r="S9779" s="6"/>
      <c r="T9779" s="6"/>
      <c r="U9779" s="6"/>
      <c r="V9779" s="6"/>
      <c r="W9779" s="6"/>
    </row>
    <row r="9780" spans="1:23" ht="15.75" thickBot="1" x14ac:dyDescent="0.3">
      <c r="A9780" s="99" t="s">
        <v>593</v>
      </c>
      <c r="B9780" s="67"/>
      <c r="C9780" s="68"/>
      <c r="D9780" s="68"/>
      <c r="E9780" s="86"/>
      <c r="J9780" s="6">
        <v>2</v>
      </c>
      <c r="K9780" s="6"/>
      <c r="L9780" s="6"/>
      <c r="M9780" s="6"/>
      <c r="N9780" s="6"/>
      <c r="O9780" s="6"/>
      <c r="P9780" s="6"/>
      <c r="Q9780" s="6"/>
      <c r="R9780" s="6"/>
      <c r="S9780" s="6"/>
      <c r="T9780" s="6"/>
      <c r="U9780" s="6"/>
      <c r="V9780" s="6"/>
      <c r="W9780" s="6"/>
    </row>
    <row r="9781" spans="1:23" x14ac:dyDescent="0.25">
      <c r="A9781" s="100" t="s">
        <v>593</v>
      </c>
      <c r="B9781" s="76"/>
      <c r="C9781" s="77">
        <v>0.54630000000000001</v>
      </c>
      <c r="D9781" s="77">
        <v>8</v>
      </c>
      <c r="E9781" s="87" t="s">
        <v>46</v>
      </c>
      <c r="J9781" s="6">
        <v>3</v>
      </c>
      <c r="K9781" s="6"/>
      <c r="L9781" s="6"/>
      <c r="M9781" s="6"/>
      <c r="N9781" s="6"/>
      <c r="O9781" s="6"/>
      <c r="P9781" s="6"/>
      <c r="Q9781" s="6"/>
      <c r="R9781" s="6"/>
      <c r="S9781" s="6"/>
      <c r="T9781" s="6"/>
      <c r="U9781" s="6"/>
      <c r="V9781" s="6"/>
      <c r="W9781" s="6"/>
    </row>
    <row r="9782" spans="1:23" x14ac:dyDescent="0.25">
      <c r="A9782" s="79"/>
      <c r="J9782" s="6">
        <v>4</v>
      </c>
      <c r="K9782" s="6"/>
      <c r="L9782" s="6"/>
      <c r="M9782" s="6"/>
      <c r="N9782" s="6"/>
      <c r="O9782" s="6"/>
      <c r="P9782" s="6"/>
      <c r="Q9782" s="6"/>
      <c r="R9782" s="6"/>
      <c r="S9782" s="6"/>
      <c r="T9782" s="6"/>
      <c r="U9782" s="6"/>
      <c r="V9782" s="6"/>
      <c r="W9782" s="6"/>
    </row>
    <row r="9783" spans="1:23" x14ac:dyDescent="0.25">
      <c r="A9783" s="79"/>
      <c r="J9783" s="6">
        <v>5</v>
      </c>
      <c r="K9783" s="6"/>
      <c r="L9783" s="6"/>
      <c r="M9783" s="6"/>
      <c r="N9783" s="6"/>
      <c r="O9783" s="6"/>
      <c r="P9783" s="6"/>
      <c r="Q9783" s="6"/>
      <c r="R9783" s="6"/>
      <c r="S9783" s="6"/>
      <c r="T9783" s="6"/>
      <c r="U9783" s="6"/>
      <c r="V9783" s="6"/>
      <c r="W9783" s="6"/>
    </row>
    <row r="9784" spans="1:23" x14ac:dyDescent="0.25">
      <c r="J9784" s="6">
        <v>6</v>
      </c>
      <c r="K9784" s="6"/>
      <c r="L9784" s="6"/>
      <c r="M9784" s="6"/>
      <c r="N9784" s="6"/>
      <c r="O9784" s="6"/>
      <c r="P9784" s="6"/>
      <c r="Q9784" s="6"/>
      <c r="R9784" s="6"/>
      <c r="S9784" s="6"/>
      <c r="T9784" s="6"/>
      <c r="U9784" s="6"/>
      <c r="V9784" s="6"/>
      <c r="W9784" s="6"/>
    </row>
    <row r="9785" spans="1:23" x14ac:dyDescent="0.25">
      <c r="A9785" s="80"/>
      <c r="J9785" s="6">
        <v>7</v>
      </c>
      <c r="K9785" s="6"/>
      <c r="L9785" s="6"/>
      <c r="M9785" s="6"/>
      <c r="N9785" s="6"/>
      <c r="O9785" s="6"/>
      <c r="P9785" s="6"/>
      <c r="Q9785" s="6"/>
      <c r="R9785" s="6"/>
      <c r="S9785" s="6"/>
      <c r="T9785" s="6"/>
      <c r="U9785" s="6"/>
      <c r="V9785" s="6"/>
      <c r="W9785" s="6"/>
    </row>
    <row r="9786" spans="1:23" ht="31.5" x14ac:dyDescent="0.25">
      <c r="A9786" s="64" t="s">
        <v>590</v>
      </c>
      <c r="J9786" s="6">
        <v>8</v>
      </c>
      <c r="K9786" s="6"/>
      <c r="L9786" s="6"/>
      <c r="M9786" s="6"/>
      <c r="N9786" s="6"/>
      <c r="O9786" s="6"/>
      <c r="P9786" s="6"/>
      <c r="Q9786" s="6"/>
      <c r="R9786" s="6"/>
      <c r="S9786" s="6"/>
      <c r="T9786" s="6"/>
      <c r="U9786" s="6"/>
      <c r="V9786" s="6"/>
      <c r="W9786" s="6"/>
    </row>
    <row r="9787" spans="1:23" x14ac:dyDescent="0.25">
      <c r="A9787" s="79"/>
      <c r="J9787" s="6">
        <v>9</v>
      </c>
      <c r="K9787" s="6"/>
      <c r="L9787" s="6"/>
      <c r="M9787" s="6"/>
      <c r="N9787" s="6"/>
      <c r="O9787" s="6"/>
      <c r="P9787" s="6"/>
      <c r="Q9787" s="6"/>
      <c r="R9787" s="6"/>
      <c r="S9787" s="6"/>
      <c r="T9787" s="6"/>
      <c r="U9787" s="6"/>
      <c r="V9787" s="6"/>
      <c r="W9787" s="6"/>
    </row>
    <row r="9788" spans="1:23" ht="25.5" x14ac:dyDescent="0.25">
      <c r="A9788" s="81" t="s">
        <v>595</v>
      </c>
      <c r="J9788" s="6">
        <v>10</v>
      </c>
      <c r="K9788" s="6"/>
      <c r="L9788" s="6"/>
      <c r="M9788" s="6"/>
      <c r="N9788" s="6"/>
      <c r="O9788" s="6"/>
      <c r="P9788" s="6"/>
      <c r="Q9788" s="6"/>
      <c r="R9788" s="6"/>
      <c r="S9788" s="6"/>
      <c r="T9788" s="6"/>
      <c r="U9788" s="6"/>
      <c r="V9788" s="6"/>
      <c r="W9788" s="6"/>
    </row>
    <row r="9789" spans="1:23" x14ac:dyDescent="0.25">
      <c r="A9789" s="81"/>
      <c r="J9789" s="6">
        <v>11</v>
      </c>
      <c r="K9789" s="6"/>
      <c r="L9789" s="6"/>
      <c r="M9789" s="6"/>
      <c r="N9789" s="6"/>
      <c r="O9789" s="6"/>
      <c r="P9789" s="6"/>
      <c r="Q9789" s="6"/>
      <c r="R9789" s="6"/>
      <c r="S9789" s="6"/>
      <c r="T9789" s="6"/>
      <c r="U9789" s="6"/>
      <c r="V9789" s="6"/>
      <c r="W9789" s="6"/>
    </row>
    <row r="9790" spans="1:23" x14ac:dyDescent="0.25">
      <c r="A9790" s="65"/>
      <c r="J9790" s="6">
        <v>12</v>
      </c>
      <c r="K9790" s="6"/>
      <c r="L9790" s="6"/>
      <c r="M9790" s="6"/>
      <c r="N9790" s="6"/>
      <c r="O9790" s="6"/>
      <c r="P9790" s="6"/>
      <c r="Q9790" s="6"/>
      <c r="R9790" s="6"/>
      <c r="S9790" s="6"/>
      <c r="T9790" s="6"/>
      <c r="U9790" s="6"/>
      <c r="V9790" s="6"/>
      <c r="W9790" s="6"/>
    </row>
    <row r="9791" spans="1:23" x14ac:dyDescent="0.25">
      <c r="A9791" s="65"/>
      <c r="J9791" s="6">
        <v>13</v>
      </c>
      <c r="K9791" s="6"/>
      <c r="L9791" s="6"/>
      <c r="M9791" s="6"/>
      <c r="N9791" s="6"/>
      <c r="O9791" s="6"/>
      <c r="P9791" s="6"/>
      <c r="Q9791" s="6"/>
      <c r="R9791" s="6"/>
      <c r="S9791" s="6"/>
      <c r="T9791" s="6"/>
      <c r="U9791" s="6"/>
      <c r="V9791" s="6"/>
      <c r="W9791" s="6"/>
    </row>
    <row r="9792" spans="1:23" x14ac:dyDescent="0.25">
      <c r="A9792" s="79"/>
      <c r="J9792" s="6">
        <v>14</v>
      </c>
      <c r="K9792" s="6"/>
      <c r="L9792" s="6"/>
      <c r="M9792" s="6"/>
      <c r="N9792" s="6"/>
      <c r="O9792" s="6"/>
      <c r="P9792" s="6"/>
      <c r="Q9792" s="6"/>
      <c r="R9792" s="6"/>
      <c r="S9792" s="6"/>
      <c r="T9792" s="6"/>
      <c r="U9792" s="6"/>
      <c r="V9792" s="6"/>
      <c r="W9792" s="6"/>
    </row>
    <row r="9793" spans="1:23" x14ac:dyDescent="0.25">
      <c r="A9793" s="79"/>
      <c r="J9793" s="6">
        <v>15</v>
      </c>
      <c r="K9793" s="6"/>
      <c r="L9793" s="6"/>
      <c r="M9793" s="6"/>
      <c r="N9793" s="6"/>
      <c r="O9793" s="6"/>
      <c r="P9793" s="6"/>
      <c r="Q9793" s="6"/>
      <c r="R9793" s="6"/>
      <c r="S9793" s="6"/>
      <c r="T9793" s="6"/>
      <c r="U9793" s="6"/>
      <c r="V9793" s="6"/>
      <c r="W9793" s="6"/>
    </row>
    <row r="9794" spans="1:23" x14ac:dyDescent="0.25">
      <c r="J9794" s="6">
        <v>16</v>
      </c>
      <c r="K9794" s="6"/>
      <c r="L9794" s="6"/>
      <c r="M9794" s="6"/>
      <c r="N9794" s="6"/>
      <c r="O9794" s="6"/>
      <c r="P9794" s="6"/>
      <c r="Q9794" s="6"/>
      <c r="R9794" s="6"/>
      <c r="S9794" s="6"/>
      <c r="T9794" s="6"/>
      <c r="U9794" s="6"/>
      <c r="V9794" s="6"/>
      <c r="W9794" s="6"/>
    </row>
    <row r="9795" spans="1:23" x14ac:dyDescent="0.25">
      <c r="A9795" s="80"/>
      <c r="J9795" s="6">
        <v>17</v>
      </c>
      <c r="K9795" s="6"/>
      <c r="L9795" s="6"/>
      <c r="M9795" s="6"/>
      <c r="N9795" s="6"/>
      <c r="O9795" s="6"/>
      <c r="P9795" s="6"/>
      <c r="Q9795" s="6"/>
      <c r="R9795" s="6"/>
      <c r="S9795" s="6"/>
      <c r="T9795" s="6"/>
      <c r="U9795" s="6"/>
      <c r="V9795" s="6"/>
      <c r="W9795" s="6"/>
    </row>
    <row r="9796" spans="1:23" ht="31.5" x14ac:dyDescent="0.25">
      <c r="A9796" s="64" t="s">
        <v>590</v>
      </c>
      <c r="J9796" s="6">
        <v>18</v>
      </c>
      <c r="K9796" s="6"/>
      <c r="L9796" s="6"/>
      <c r="M9796" s="6"/>
      <c r="N9796" s="6"/>
      <c r="O9796" s="6"/>
      <c r="P9796" s="6"/>
      <c r="Q9796" s="6"/>
      <c r="R9796" s="6"/>
      <c r="S9796" s="6"/>
      <c r="T9796" s="6"/>
      <c r="U9796" s="6"/>
      <c r="V9796" s="6"/>
      <c r="W9796" s="6"/>
    </row>
    <row r="9797" spans="1:23" x14ac:dyDescent="0.25">
      <c r="A9797" s="79"/>
      <c r="J9797" s="6">
        <v>19</v>
      </c>
      <c r="K9797" s="6"/>
      <c r="L9797" s="6"/>
      <c r="M9797" s="6"/>
      <c r="N9797" s="6"/>
      <c r="O9797" s="6"/>
      <c r="P9797" s="6"/>
      <c r="Q9797" s="6"/>
      <c r="R9797" s="6"/>
      <c r="S9797" s="6"/>
      <c r="T9797" s="6"/>
      <c r="U9797" s="6"/>
      <c r="V9797" s="6"/>
      <c r="W9797" s="6"/>
    </row>
    <row r="9798" spans="1:23" ht="25.5" x14ac:dyDescent="0.25">
      <c r="A9798" s="81" t="s">
        <v>595</v>
      </c>
      <c r="J9798" s="6">
        <v>20</v>
      </c>
      <c r="K9798" s="6"/>
      <c r="L9798" s="6"/>
      <c r="M9798" s="6"/>
      <c r="N9798" s="6"/>
      <c r="O9798" s="6"/>
      <c r="P9798" s="6"/>
      <c r="Q9798" s="6"/>
      <c r="R9798" s="6"/>
      <c r="S9798" s="6"/>
      <c r="T9798" s="6"/>
      <c r="U9798" s="6"/>
      <c r="V9798" s="6"/>
      <c r="W9798" s="6"/>
    </row>
    <row r="9799" spans="1:23" x14ac:dyDescent="0.25">
      <c r="A9799" s="81"/>
      <c r="J9799" s="6">
        <v>21</v>
      </c>
      <c r="K9799" s="6"/>
      <c r="L9799" s="6"/>
      <c r="M9799" s="6"/>
      <c r="N9799" s="6"/>
      <c r="O9799" s="6"/>
      <c r="P9799" s="6"/>
      <c r="Q9799" s="6"/>
      <c r="R9799" s="6"/>
      <c r="S9799" s="6"/>
      <c r="T9799" s="6"/>
      <c r="U9799" s="6"/>
      <c r="V9799" s="6"/>
      <c r="W9799" s="6"/>
    </row>
    <row r="9800" spans="1:23" ht="89.25" x14ac:dyDescent="0.25">
      <c r="A9800" s="81" t="s">
        <v>945</v>
      </c>
      <c r="J9800" s="6">
        <v>22</v>
      </c>
      <c r="K9800" s="6"/>
      <c r="L9800" s="6"/>
      <c r="M9800" s="6"/>
      <c r="N9800" s="6"/>
      <c r="O9800" s="6"/>
      <c r="P9800" s="6"/>
      <c r="Q9800" s="6"/>
      <c r="R9800" s="6"/>
      <c r="S9800" s="6"/>
      <c r="T9800" s="6"/>
      <c r="U9800" s="6"/>
      <c r="V9800" s="6"/>
      <c r="W9800" s="6"/>
    </row>
    <row r="9801" spans="1:23" x14ac:dyDescent="0.25">
      <c r="A9801" s="65"/>
      <c r="J9801" s="6">
        <v>23</v>
      </c>
      <c r="K9801" s="6"/>
      <c r="L9801" s="6"/>
      <c r="M9801" s="6"/>
      <c r="N9801" s="6"/>
      <c r="O9801" s="6"/>
      <c r="P9801" s="6"/>
      <c r="Q9801" s="6"/>
      <c r="R9801" s="6"/>
      <c r="S9801" s="6"/>
      <c r="T9801" s="6"/>
      <c r="U9801" s="6"/>
      <c r="V9801" s="6"/>
      <c r="W9801" s="6"/>
    </row>
    <row r="9802" spans="1:23" x14ac:dyDescent="0.25">
      <c r="A9802" s="65"/>
      <c r="J9802" s="6">
        <v>24</v>
      </c>
      <c r="K9802" s="6"/>
      <c r="L9802" s="6"/>
      <c r="M9802" s="6"/>
      <c r="N9802" s="6"/>
      <c r="O9802" s="6"/>
      <c r="P9802" s="6"/>
      <c r="Q9802" s="6"/>
      <c r="R9802" s="6"/>
      <c r="S9802" s="6"/>
      <c r="T9802" s="6"/>
      <c r="U9802" s="6"/>
      <c r="V9802" s="6"/>
      <c r="W9802" s="6"/>
    </row>
    <row r="9803" spans="1:23" ht="140.25" x14ac:dyDescent="0.25">
      <c r="A9803" s="96" t="s">
        <v>624</v>
      </c>
      <c r="B9803" s="97" t="s">
        <v>625</v>
      </c>
      <c r="J9803" s="6">
        <v>25</v>
      </c>
      <c r="K9803" s="6"/>
      <c r="L9803" s="6"/>
      <c r="M9803" s="6"/>
      <c r="N9803" s="6"/>
      <c r="O9803" s="6"/>
      <c r="P9803" s="6"/>
      <c r="Q9803" s="6"/>
      <c r="R9803" s="6"/>
      <c r="S9803" s="6"/>
      <c r="T9803" s="6"/>
      <c r="U9803" s="6"/>
      <c r="V9803" s="6"/>
      <c r="W9803" s="6"/>
    </row>
    <row r="9804" spans="1:23" ht="15.75" thickBot="1" x14ac:dyDescent="0.3">
      <c r="A9804" s="65"/>
      <c r="J9804" s="6">
        <v>26</v>
      </c>
      <c r="K9804" s="6"/>
      <c r="L9804" s="6"/>
      <c r="M9804" s="6"/>
      <c r="N9804" s="6"/>
      <c r="O9804" s="6"/>
      <c r="P9804" s="6"/>
      <c r="Q9804" s="6"/>
      <c r="R9804" s="6"/>
      <c r="S9804" s="6"/>
      <c r="T9804" s="6"/>
      <c r="U9804" s="6"/>
      <c r="V9804" s="6"/>
      <c r="W9804" s="6"/>
    </row>
    <row r="9805" spans="1:23" ht="15.75" thickBot="1" x14ac:dyDescent="0.3">
      <c r="A9805" s="88" t="s">
        <v>626</v>
      </c>
      <c r="B9805" s="89">
        <v>0.05</v>
      </c>
      <c r="J9805" s="6">
        <v>27</v>
      </c>
      <c r="K9805" s="6"/>
      <c r="L9805" s="6"/>
      <c r="M9805" s="6"/>
      <c r="N9805" s="6"/>
      <c r="O9805" s="6"/>
      <c r="P9805" s="6"/>
      <c r="Q9805" s="6"/>
      <c r="R9805" s="6"/>
      <c r="S9805" s="6"/>
      <c r="T9805" s="6"/>
      <c r="U9805" s="6"/>
      <c r="V9805" s="6"/>
      <c r="W9805" s="6"/>
    </row>
    <row r="9806" spans="1:23" ht="39" thickBot="1" x14ac:dyDescent="0.3">
      <c r="A9806" s="110" t="s">
        <v>627</v>
      </c>
      <c r="B9806" s="74">
        <v>18</v>
      </c>
      <c r="J9806" s="6">
        <v>28</v>
      </c>
      <c r="K9806" s="6"/>
      <c r="L9806" s="6"/>
      <c r="M9806" s="6"/>
      <c r="N9806" s="6"/>
      <c r="O9806" s="6"/>
      <c r="P9806" s="6"/>
      <c r="Q9806" s="6"/>
      <c r="R9806" s="6"/>
      <c r="S9806" s="6"/>
      <c r="T9806" s="6"/>
      <c r="U9806" s="6"/>
      <c r="V9806" s="6"/>
      <c r="W9806" s="6"/>
    </row>
    <row r="9807" spans="1:23" ht="39" thickBot="1" x14ac:dyDescent="0.3">
      <c r="A9807" s="110" t="s">
        <v>628</v>
      </c>
      <c r="B9807" s="74">
        <v>0.22234100000000001</v>
      </c>
      <c r="J9807" s="6">
        <v>29</v>
      </c>
      <c r="K9807" s="6"/>
      <c r="L9807" s="6"/>
      <c r="M9807" s="6"/>
      <c r="N9807" s="6"/>
      <c r="O9807" s="6"/>
      <c r="P9807" s="6"/>
      <c r="Q9807" s="6"/>
      <c r="R9807" s="6"/>
      <c r="S9807" s="6"/>
      <c r="T9807" s="6"/>
      <c r="U9807" s="6"/>
      <c r="V9807" s="6"/>
      <c r="W9807" s="6"/>
    </row>
    <row r="9808" spans="1:23" ht="64.5" thickBot="1" x14ac:dyDescent="0.3">
      <c r="A9808" s="110" t="s">
        <v>629</v>
      </c>
      <c r="B9808" s="74">
        <v>3.9969700000000001</v>
      </c>
      <c r="J9808" s="6">
        <v>30</v>
      </c>
      <c r="K9808" s="6"/>
      <c r="L9808" s="6"/>
      <c r="M9808" s="6"/>
      <c r="N9808" s="6"/>
      <c r="O9808" s="6"/>
      <c r="P9808" s="6"/>
      <c r="Q9808" s="6"/>
      <c r="R9808" s="6"/>
      <c r="S9808" s="6"/>
      <c r="T9808" s="6"/>
      <c r="U9808" s="6"/>
      <c r="V9808" s="6"/>
      <c r="W9808" s="6"/>
    </row>
    <row r="9809" spans="1:23" ht="38.25" x14ac:dyDescent="0.25">
      <c r="A9809" s="109" t="s">
        <v>630</v>
      </c>
      <c r="B9809" s="78">
        <v>0.6663</v>
      </c>
      <c r="J9809" s="6">
        <v>31</v>
      </c>
      <c r="K9809" s="6"/>
      <c r="L9809" s="6"/>
      <c r="M9809" s="6"/>
      <c r="N9809" s="6"/>
      <c r="O9809" s="6"/>
      <c r="P9809" s="6"/>
      <c r="Q9809" s="6"/>
      <c r="R9809" s="6"/>
      <c r="S9809" s="6"/>
      <c r="T9809" s="6"/>
      <c r="U9809" s="6"/>
      <c r="V9809" s="6"/>
      <c r="W9809" s="6"/>
    </row>
    <row r="9810" spans="1:23" ht="15.75" thickBot="1" x14ac:dyDescent="0.3">
      <c r="A9810" s="65"/>
      <c r="J9810" s="6">
        <v>32</v>
      </c>
      <c r="K9810" s="6"/>
      <c r="L9810" s="6"/>
      <c r="M9810" s="6"/>
      <c r="N9810" s="6"/>
      <c r="O9810" s="6"/>
      <c r="P9810" s="6"/>
      <c r="Q9810" s="6"/>
      <c r="R9810" s="6"/>
      <c r="S9810" s="6"/>
      <c r="T9810" s="6"/>
      <c r="U9810" s="6"/>
      <c r="V9810" s="6"/>
      <c r="W9810" s="6"/>
    </row>
    <row r="9811" spans="1:23" x14ac:dyDescent="0.25">
      <c r="A9811" s="254" t="s">
        <v>637</v>
      </c>
      <c r="B9811" s="255"/>
      <c r="C9811" s="255"/>
      <c r="D9811" s="255"/>
      <c r="J9811" s="6">
        <v>33</v>
      </c>
      <c r="K9811" s="6"/>
      <c r="L9811" s="6"/>
      <c r="M9811" s="6"/>
      <c r="N9811" s="6"/>
      <c r="O9811" s="6"/>
      <c r="P9811" s="6"/>
      <c r="Q9811" s="6"/>
      <c r="R9811" s="6"/>
      <c r="S9811" s="6"/>
      <c r="T9811" s="6"/>
      <c r="U9811" s="6"/>
      <c r="V9811" s="6"/>
      <c r="W9811" s="6"/>
    </row>
    <row r="9812" spans="1:23" ht="15.75" thickBot="1" x14ac:dyDescent="0.3">
      <c r="A9812" s="256" t="s">
        <v>638</v>
      </c>
      <c r="B9812" s="257"/>
      <c r="C9812" s="257"/>
      <c r="D9812" s="257"/>
      <c r="J9812" s="6">
        <v>34</v>
      </c>
      <c r="K9812" s="6"/>
      <c r="L9812" s="6"/>
      <c r="M9812" s="6"/>
      <c r="N9812" s="6"/>
      <c r="O9812" s="6"/>
      <c r="P9812" s="6"/>
      <c r="Q9812" s="6"/>
      <c r="R9812" s="6"/>
      <c r="S9812" s="6"/>
      <c r="T9812" s="6"/>
      <c r="U9812" s="6"/>
      <c r="V9812" s="6"/>
      <c r="W9812" s="6"/>
    </row>
    <row r="9813" spans="1:23" ht="27" thickBot="1" x14ac:dyDescent="0.3">
      <c r="A9813" s="98" t="s">
        <v>634</v>
      </c>
      <c r="B9813" s="83" t="s">
        <v>635</v>
      </c>
      <c r="C9813" s="83" t="s">
        <v>566</v>
      </c>
      <c r="D9813" s="85" t="s">
        <v>593</v>
      </c>
      <c r="J9813" s="6"/>
      <c r="K9813" s="121" t="s">
        <v>1123</v>
      </c>
      <c r="L9813" s="121" t="s">
        <v>1124</v>
      </c>
      <c r="M9813" s="121" t="str">
        <f>A9800</f>
        <v>Prueba del rango estudentizado de Tukey (HSD) para PFCCM5</v>
      </c>
      <c r="N9813" s="136"/>
      <c r="O9813" s="1"/>
      <c r="S9813" s="122" t="str">
        <f>K9813</f>
        <v>Factor</v>
      </c>
      <c r="T9813" s="122" t="str">
        <f>L9813</f>
        <v>Nivel</v>
      </c>
      <c r="U9813" s="114"/>
      <c r="V9813" s="123" t="str">
        <f>M9813</f>
        <v>Prueba del rango estudentizado de Tukey (HSD) para PFCCM5</v>
      </c>
      <c r="W9813" s="6"/>
    </row>
    <row r="9814" spans="1:23" ht="16.5" thickBot="1" x14ac:dyDescent="0.3">
      <c r="A9814" s="99" t="s">
        <v>592</v>
      </c>
      <c r="B9814" s="68">
        <v>0.75</v>
      </c>
      <c r="C9814" s="68">
        <v>8</v>
      </c>
      <c r="D9814" s="86" t="s">
        <v>46</v>
      </c>
      <c r="J9814" s="6"/>
      <c r="K9814" s="223" t="s">
        <v>1128</v>
      </c>
      <c r="L9814" s="124" t="str">
        <f>D9814</f>
        <v>Perseo</v>
      </c>
      <c r="M9814" s="125">
        <f>B9814</f>
        <v>0.75</v>
      </c>
      <c r="N9814" s="125" t="str">
        <f>A9814</f>
        <v>A</v>
      </c>
      <c r="O9814" s="125">
        <f>B9814</f>
        <v>0.75</v>
      </c>
      <c r="S9814" s="225" t="str">
        <f>K9814</f>
        <v>Genotipo (B)</v>
      </c>
      <c r="T9814" s="133" t="str">
        <f>L9814</f>
        <v>Perseo</v>
      </c>
      <c r="U9814" s="134">
        <f t="shared" ref="U9814:U9817" si="469">M9814</f>
        <v>0.75</v>
      </c>
      <c r="V9814" s="133" t="str">
        <f t="shared" ref="V9814:V9817" si="470">N9814</f>
        <v>A</v>
      </c>
      <c r="W9814" s="133">
        <f t="shared" ref="W9814:W9817" si="471">O9814</f>
        <v>0.75</v>
      </c>
    </row>
    <row r="9815" spans="1:23" ht="16.5" thickBot="1" x14ac:dyDescent="0.3">
      <c r="A9815" s="99" t="s">
        <v>592</v>
      </c>
      <c r="B9815" s="68"/>
      <c r="C9815" s="68"/>
      <c r="D9815" s="86"/>
      <c r="J9815" s="6"/>
      <c r="K9815" s="224"/>
      <c r="L9815" s="124" t="str">
        <f>D9816</f>
        <v>Palomo</v>
      </c>
      <c r="M9815" s="125">
        <f>B9816</f>
        <v>0.71499999999999997</v>
      </c>
      <c r="N9815" s="125" t="str">
        <f>A9816</f>
        <v>A</v>
      </c>
      <c r="O9815" s="125">
        <f>B9816</f>
        <v>0.71499999999999997</v>
      </c>
      <c r="S9815" s="226"/>
      <c r="T9815" s="133" t="str">
        <f t="shared" ref="T9815:T9817" si="472">L9815</f>
        <v>Palomo</v>
      </c>
      <c r="U9815" s="134">
        <f t="shared" si="469"/>
        <v>0.71499999999999997</v>
      </c>
      <c r="V9815" s="133" t="str">
        <f t="shared" si="470"/>
        <v>A</v>
      </c>
      <c r="W9815" s="133">
        <f t="shared" si="471"/>
        <v>0.71499999999999997</v>
      </c>
    </row>
    <row r="9816" spans="1:23" ht="16.5" thickBot="1" x14ac:dyDescent="0.3">
      <c r="A9816" s="99" t="s">
        <v>592</v>
      </c>
      <c r="B9816" s="68">
        <v>0.71499999999999997</v>
      </c>
      <c r="C9816" s="68">
        <v>8</v>
      </c>
      <c r="D9816" s="86" t="s">
        <v>7</v>
      </c>
      <c r="J9816" s="6"/>
      <c r="K9816" s="224"/>
      <c r="L9816" s="4" t="str">
        <f>D9818</f>
        <v>Pony</v>
      </c>
      <c r="M9816" s="4">
        <f>B9818</f>
        <v>0.53500000000000003</v>
      </c>
      <c r="N9816" s="4" t="str">
        <f>A9818</f>
        <v>A</v>
      </c>
      <c r="O9816" s="4">
        <f>B9818</f>
        <v>0.53500000000000003</v>
      </c>
      <c r="P9816" s="6"/>
      <c r="Q9816" s="6"/>
      <c r="R9816" s="6"/>
      <c r="S9816" s="226"/>
      <c r="T9816" s="133" t="str">
        <f t="shared" si="472"/>
        <v>Pony</v>
      </c>
      <c r="U9816" s="134">
        <f t="shared" si="469"/>
        <v>0.53500000000000003</v>
      </c>
      <c r="V9816" s="133" t="str">
        <f t="shared" si="470"/>
        <v>A</v>
      </c>
      <c r="W9816" s="133">
        <f t="shared" si="471"/>
        <v>0.53500000000000003</v>
      </c>
    </row>
    <row r="9817" spans="1:23" ht="16.5" thickBot="1" x14ac:dyDescent="0.3">
      <c r="A9817" s="99" t="s">
        <v>592</v>
      </c>
      <c r="B9817" s="68"/>
      <c r="C9817" s="68"/>
      <c r="D9817" s="86"/>
      <c r="J9817" s="6"/>
      <c r="K9817" s="224"/>
      <c r="L9817" s="4" t="str">
        <f>D9820</f>
        <v>Toro</v>
      </c>
      <c r="M9817" s="4">
        <f>B9820</f>
        <v>0.4713</v>
      </c>
      <c r="N9817" s="4" t="str">
        <f>A9820</f>
        <v>A</v>
      </c>
      <c r="O9817" s="4">
        <f>B9820</f>
        <v>0.4713</v>
      </c>
      <c r="P9817" s="6"/>
      <c r="Q9817" s="6"/>
      <c r="R9817" s="6"/>
      <c r="S9817" s="227"/>
      <c r="T9817" s="129" t="str">
        <f t="shared" si="472"/>
        <v>Toro</v>
      </c>
      <c r="U9817" s="135">
        <f t="shared" si="469"/>
        <v>0.4713</v>
      </c>
      <c r="V9817" s="129" t="str">
        <f t="shared" si="470"/>
        <v>A</v>
      </c>
      <c r="W9817" s="129">
        <f t="shared" si="471"/>
        <v>0.4713</v>
      </c>
    </row>
    <row r="9818" spans="1:23" ht="15.75" thickBot="1" x14ac:dyDescent="0.3">
      <c r="A9818" s="99" t="s">
        <v>592</v>
      </c>
      <c r="B9818" s="68">
        <v>0.53500000000000003</v>
      </c>
      <c r="C9818" s="68">
        <v>8</v>
      </c>
      <c r="D9818" s="86" t="s">
        <v>11</v>
      </c>
      <c r="J9818" s="6">
        <v>1</v>
      </c>
      <c r="K9818" s="6"/>
      <c r="L9818" s="6"/>
      <c r="M9818" s="6"/>
      <c r="N9818" s="6"/>
      <c r="O9818" s="6"/>
      <c r="P9818" s="6"/>
      <c r="Q9818" s="6"/>
      <c r="R9818" s="6"/>
      <c r="S9818" s="6"/>
      <c r="T9818" s="6"/>
      <c r="U9818" s="6"/>
      <c r="V9818" s="6"/>
      <c r="W9818" s="6"/>
    </row>
    <row r="9819" spans="1:23" ht="15.75" thickBot="1" x14ac:dyDescent="0.3">
      <c r="A9819" s="99" t="s">
        <v>592</v>
      </c>
      <c r="B9819" s="68"/>
      <c r="C9819" s="68"/>
      <c r="D9819" s="86"/>
      <c r="J9819" s="6">
        <v>2</v>
      </c>
      <c r="K9819" s="6"/>
      <c r="L9819" s="6"/>
      <c r="M9819" s="6"/>
      <c r="N9819" s="6"/>
      <c r="O9819" s="6"/>
      <c r="P9819" s="6"/>
      <c r="Q9819" s="6"/>
      <c r="R9819" s="6"/>
      <c r="S9819" s="6"/>
      <c r="T9819" s="6"/>
      <c r="U9819" s="6"/>
      <c r="V9819" s="6"/>
      <c r="W9819" s="6"/>
    </row>
    <row r="9820" spans="1:23" x14ac:dyDescent="0.25">
      <c r="A9820" s="100" t="s">
        <v>592</v>
      </c>
      <c r="B9820" s="77">
        <v>0.4713</v>
      </c>
      <c r="C9820" s="77">
        <v>8</v>
      </c>
      <c r="D9820" s="87" t="s">
        <v>8</v>
      </c>
      <c r="J9820" s="6">
        <v>3</v>
      </c>
      <c r="K9820" s="6"/>
      <c r="L9820" s="6"/>
      <c r="M9820" s="6"/>
      <c r="N9820" s="6"/>
      <c r="O9820" s="6"/>
      <c r="P9820" s="6"/>
      <c r="Q9820" s="6"/>
      <c r="R9820" s="6"/>
      <c r="S9820" s="6"/>
      <c r="T9820" s="6"/>
      <c r="U9820" s="6"/>
      <c r="V9820" s="6"/>
      <c r="W9820" s="6"/>
    </row>
    <row r="9821" spans="1:23" x14ac:dyDescent="0.25">
      <c r="A9821" s="79"/>
      <c r="J9821" s="6">
        <v>4</v>
      </c>
      <c r="K9821" s="6"/>
      <c r="L9821" s="6"/>
      <c r="M9821" s="6"/>
      <c r="N9821" s="6"/>
      <c r="O9821" s="6"/>
      <c r="P9821" s="6"/>
      <c r="Q9821" s="6"/>
      <c r="R9821" s="6"/>
      <c r="S9821" s="6"/>
      <c r="T9821" s="6"/>
      <c r="U9821" s="6"/>
      <c r="V9821" s="6"/>
      <c r="W9821" s="6"/>
    </row>
    <row r="9822" spans="1:23" x14ac:dyDescent="0.25">
      <c r="A9822" s="79"/>
      <c r="J9822" s="6">
        <v>5</v>
      </c>
      <c r="K9822" s="6"/>
      <c r="L9822" s="6"/>
      <c r="M9822" s="6"/>
      <c r="N9822" s="6"/>
      <c r="O9822" s="6"/>
      <c r="P9822" s="6"/>
      <c r="Q9822" s="6"/>
      <c r="R9822" s="6"/>
      <c r="S9822" s="6"/>
      <c r="T9822" s="6"/>
      <c r="U9822" s="6"/>
      <c r="V9822" s="6"/>
      <c r="W9822" s="6"/>
    </row>
    <row r="9823" spans="1:23" x14ac:dyDescent="0.25">
      <c r="J9823" s="6">
        <v>6</v>
      </c>
      <c r="K9823" s="6"/>
      <c r="L9823" s="6"/>
      <c r="M9823" s="6"/>
      <c r="N9823" s="6"/>
      <c r="O9823" s="6"/>
      <c r="P9823" s="6"/>
      <c r="Q9823" s="6"/>
      <c r="R9823" s="6"/>
      <c r="S9823" s="6"/>
      <c r="T9823" s="6"/>
      <c r="U9823" s="6"/>
      <c r="V9823" s="6"/>
      <c r="W9823" s="6"/>
    </row>
    <row r="9824" spans="1:23" x14ac:dyDescent="0.25">
      <c r="A9824" s="80"/>
      <c r="J9824" s="6">
        <v>7</v>
      </c>
      <c r="K9824" s="6"/>
      <c r="L9824" s="6"/>
      <c r="M9824" s="6"/>
      <c r="N9824" s="6"/>
      <c r="O9824" s="6"/>
      <c r="P9824" s="6"/>
      <c r="Q9824" s="6"/>
      <c r="R9824" s="6"/>
      <c r="S9824" s="6"/>
      <c r="T9824" s="6"/>
      <c r="U9824" s="6"/>
      <c r="V9824" s="6"/>
      <c r="W9824" s="6"/>
    </row>
    <row r="9825" spans="1:23" ht="31.5" x14ac:dyDescent="0.25">
      <c r="A9825" s="64" t="s">
        <v>590</v>
      </c>
      <c r="J9825" s="6">
        <v>8</v>
      </c>
      <c r="K9825" s="6"/>
      <c r="L9825" s="6"/>
      <c r="M9825" s="6"/>
      <c r="N9825" s="6"/>
      <c r="O9825" s="6"/>
      <c r="P9825" s="6"/>
      <c r="Q9825" s="6"/>
      <c r="R9825" s="6"/>
      <c r="S9825" s="6"/>
      <c r="T9825" s="6"/>
      <c r="U9825" s="6"/>
      <c r="V9825" s="6"/>
      <c r="W9825" s="6"/>
    </row>
    <row r="9826" spans="1:23" x14ac:dyDescent="0.25">
      <c r="A9826" s="79"/>
      <c r="J9826" s="6">
        <v>9</v>
      </c>
      <c r="K9826" s="6"/>
      <c r="L9826" s="6"/>
      <c r="M9826" s="6"/>
      <c r="N9826" s="6"/>
      <c r="O9826" s="6"/>
      <c r="P9826" s="6"/>
      <c r="Q9826" s="6"/>
      <c r="R9826" s="6"/>
      <c r="S9826" s="6"/>
      <c r="T9826" s="6"/>
      <c r="U9826" s="6"/>
      <c r="V9826" s="6"/>
      <c r="W9826" s="6"/>
    </row>
    <row r="9827" spans="1:23" ht="25.5" x14ac:dyDescent="0.25">
      <c r="A9827" s="81" t="s">
        <v>595</v>
      </c>
      <c r="J9827" s="6">
        <v>10</v>
      </c>
      <c r="K9827" s="6"/>
      <c r="L9827" s="6"/>
      <c r="M9827" s="6"/>
      <c r="N9827" s="6"/>
      <c r="O9827" s="6"/>
      <c r="P9827" s="6"/>
      <c r="Q9827" s="6"/>
      <c r="R9827" s="6"/>
      <c r="S9827" s="6"/>
      <c r="T9827" s="6"/>
      <c r="U9827" s="6"/>
      <c r="V9827" s="6"/>
      <c r="W9827" s="6"/>
    </row>
    <row r="9828" spans="1:23" x14ac:dyDescent="0.25">
      <c r="A9828" s="81"/>
      <c r="J9828" s="6">
        <v>11</v>
      </c>
      <c r="K9828" s="6"/>
      <c r="L9828" s="6"/>
      <c r="M9828" s="6"/>
      <c r="N9828" s="6"/>
      <c r="O9828" s="6"/>
      <c r="P9828" s="6"/>
      <c r="Q9828" s="6"/>
      <c r="R9828" s="6"/>
      <c r="S9828" s="6"/>
      <c r="T9828" s="6"/>
      <c r="U9828" s="6"/>
      <c r="V9828" s="6"/>
      <c r="W9828" s="6"/>
    </row>
    <row r="9829" spans="1:23" x14ac:dyDescent="0.25">
      <c r="A9829" s="65"/>
      <c r="J9829" s="6">
        <v>12</v>
      </c>
      <c r="K9829" s="6"/>
      <c r="L9829" s="6"/>
      <c r="M9829" s="6"/>
      <c r="N9829" s="6"/>
      <c r="O9829" s="6"/>
      <c r="P9829" s="6"/>
      <c r="Q9829" s="6"/>
      <c r="R9829" s="6"/>
      <c r="S9829" s="6"/>
      <c r="T9829" s="6"/>
      <c r="U9829" s="6"/>
      <c r="V9829" s="6"/>
      <c r="W9829" s="6"/>
    </row>
    <row r="9830" spans="1:23" x14ac:dyDescent="0.25">
      <c r="A9830" s="65"/>
      <c r="J9830" s="6">
        <v>13</v>
      </c>
      <c r="K9830" s="6"/>
      <c r="L9830" s="6"/>
      <c r="M9830" s="6"/>
      <c r="N9830" s="6"/>
      <c r="O9830" s="6"/>
      <c r="P9830" s="6"/>
      <c r="Q9830" s="6"/>
      <c r="R9830" s="6"/>
      <c r="S9830" s="6"/>
      <c r="T9830" s="6"/>
      <c r="U9830" s="6"/>
      <c r="V9830" s="6"/>
      <c r="W9830" s="6"/>
    </row>
    <row r="9831" spans="1:23" x14ac:dyDescent="0.25">
      <c r="A9831" s="79"/>
      <c r="J9831" s="6">
        <v>14</v>
      </c>
      <c r="K9831" s="6"/>
      <c r="L9831" s="6"/>
      <c r="M9831" s="6"/>
      <c r="N9831" s="6"/>
      <c r="O9831" s="6"/>
      <c r="P9831" s="6"/>
      <c r="Q9831" s="6"/>
      <c r="R9831" s="6"/>
      <c r="S9831" s="6"/>
      <c r="T9831" s="6"/>
      <c r="U9831" s="6"/>
      <c r="V9831" s="6"/>
      <c r="W9831" s="6"/>
    </row>
    <row r="9832" spans="1:23" x14ac:dyDescent="0.25">
      <c r="A9832" s="79"/>
      <c r="J9832" s="6">
        <v>15</v>
      </c>
      <c r="K9832" s="6"/>
      <c r="L9832" s="6"/>
      <c r="M9832" s="6"/>
      <c r="N9832" s="6"/>
      <c r="O9832" s="6"/>
      <c r="P9832" s="6"/>
      <c r="Q9832" s="6"/>
      <c r="R9832" s="6"/>
      <c r="S9832" s="6"/>
      <c r="T9832" s="6"/>
      <c r="U9832" s="6"/>
      <c r="V9832" s="6"/>
      <c r="W9832" s="6"/>
    </row>
    <row r="9833" spans="1:23" x14ac:dyDescent="0.25">
      <c r="J9833" s="6">
        <v>16</v>
      </c>
      <c r="K9833" s="6"/>
      <c r="L9833" s="6"/>
      <c r="M9833" s="6"/>
      <c r="N9833" s="6"/>
      <c r="O9833" s="6"/>
      <c r="P9833" s="6"/>
      <c r="Q9833" s="6"/>
      <c r="R9833" s="6"/>
      <c r="S9833" s="6"/>
      <c r="T9833" s="6"/>
      <c r="U9833" s="6"/>
      <c r="V9833" s="6"/>
      <c r="W9833" s="6"/>
    </row>
    <row r="9834" spans="1:23" x14ac:dyDescent="0.25">
      <c r="A9834" s="80"/>
      <c r="J9834" s="6">
        <v>17</v>
      </c>
      <c r="K9834" s="6"/>
      <c r="L9834" s="6"/>
      <c r="M9834" s="6"/>
      <c r="N9834" s="6"/>
      <c r="O9834" s="6"/>
      <c r="P9834" s="6"/>
      <c r="Q9834" s="6"/>
      <c r="R9834" s="6"/>
      <c r="S9834" s="6"/>
      <c r="T9834" s="6"/>
      <c r="U9834" s="6"/>
      <c r="V9834" s="6"/>
      <c r="W9834" s="6"/>
    </row>
    <row r="9835" spans="1:23" ht="31.5" x14ac:dyDescent="0.25">
      <c r="A9835" s="64" t="s">
        <v>590</v>
      </c>
      <c r="J9835" s="6">
        <v>18</v>
      </c>
      <c r="K9835" s="6"/>
      <c r="L9835" s="6"/>
      <c r="M9835" s="6"/>
      <c r="N9835" s="6"/>
      <c r="O9835" s="6"/>
      <c r="P9835" s="6"/>
      <c r="Q9835" s="6"/>
      <c r="R9835" s="6"/>
      <c r="S9835" s="6"/>
      <c r="T9835" s="6"/>
      <c r="U9835" s="6"/>
      <c r="V9835" s="6"/>
      <c r="W9835" s="6"/>
    </row>
    <row r="9836" spans="1:23" x14ac:dyDescent="0.25">
      <c r="A9836" s="79"/>
      <c r="J9836" s="6">
        <v>19</v>
      </c>
      <c r="K9836" s="6"/>
      <c r="L9836" s="6"/>
      <c r="M9836" s="6"/>
      <c r="N9836" s="6"/>
      <c r="O9836" s="6"/>
      <c r="P9836" s="6"/>
      <c r="Q9836" s="6"/>
      <c r="R9836" s="6"/>
      <c r="S9836" s="6"/>
      <c r="T9836" s="6"/>
      <c r="U9836" s="6"/>
      <c r="V9836" s="6"/>
      <c r="W9836" s="6"/>
    </row>
    <row r="9837" spans="1:23" ht="25.5" x14ac:dyDescent="0.25">
      <c r="A9837" s="81" t="s">
        <v>595</v>
      </c>
      <c r="J9837" s="6">
        <v>20</v>
      </c>
      <c r="K9837" s="6"/>
      <c r="L9837" s="6"/>
      <c r="M9837" s="6"/>
      <c r="N9837" s="6"/>
      <c r="O9837" s="6"/>
      <c r="P9837" s="6"/>
      <c r="Q9837" s="6"/>
      <c r="R9837" s="6"/>
      <c r="S9837" s="6"/>
      <c r="T9837" s="6"/>
      <c r="U9837" s="6"/>
      <c r="V9837" s="6"/>
      <c r="W9837" s="6"/>
    </row>
    <row r="9838" spans="1:23" x14ac:dyDescent="0.25">
      <c r="A9838" s="81"/>
      <c r="J9838" s="6">
        <v>21</v>
      </c>
      <c r="K9838" s="6"/>
      <c r="L9838" s="6"/>
      <c r="M9838" s="6"/>
      <c r="N9838" s="6"/>
      <c r="O9838" s="6"/>
      <c r="P9838" s="6"/>
      <c r="Q9838" s="6"/>
      <c r="R9838" s="6"/>
      <c r="S9838" s="6"/>
      <c r="T9838" s="6"/>
      <c r="U9838" s="6"/>
      <c r="V9838" s="6"/>
      <c r="W9838" s="6"/>
    </row>
    <row r="9839" spans="1:23" ht="89.25" x14ac:dyDescent="0.25">
      <c r="A9839" s="81" t="s">
        <v>946</v>
      </c>
      <c r="J9839" s="6">
        <v>22</v>
      </c>
      <c r="K9839" s="6"/>
      <c r="L9839" s="6"/>
      <c r="M9839" s="6"/>
      <c r="N9839" s="6"/>
      <c r="O9839" s="6"/>
      <c r="P9839" s="6"/>
      <c r="Q9839" s="6"/>
      <c r="R9839" s="6"/>
      <c r="S9839" s="6"/>
      <c r="T9839" s="6"/>
      <c r="U9839" s="6"/>
      <c r="V9839" s="6"/>
      <c r="W9839" s="6"/>
    </row>
    <row r="9840" spans="1:23" x14ac:dyDescent="0.25">
      <c r="A9840" s="65"/>
      <c r="J9840" s="6">
        <v>23</v>
      </c>
      <c r="K9840" s="6"/>
      <c r="L9840" s="6"/>
      <c r="M9840" s="6"/>
      <c r="N9840" s="6"/>
      <c r="O9840" s="6"/>
      <c r="P9840" s="6"/>
      <c r="Q9840" s="6"/>
      <c r="R9840" s="6"/>
      <c r="S9840" s="6"/>
      <c r="T9840" s="6"/>
      <c r="U9840" s="6"/>
      <c r="V9840" s="6"/>
      <c r="W9840" s="6"/>
    </row>
    <row r="9841" spans="1:23" x14ac:dyDescent="0.25">
      <c r="A9841" s="65"/>
      <c r="J9841" s="6">
        <v>24</v>
      </c>
      <c r="K9841" s="6"/>
      <c r="L9841" s="6"/>
      <c r="M9841" s="6"/>
      <c r="N9841" s="6"/>
      <c r="O9841" s="6"/>
      <c r="P9841" s="6"/>
      <c r="Q9841" s="6"/>
      <c r="R9841" s="6"/>
      <c r="S9841" s="6"/>
      <c r="T9841" s="6"/>
      <c r="U9841" s="6"/>
      <c r="V9841" s="6"/>
      <c r="W9841" s="6"/>
    </row>
    <row r="9842" spans="1:23" ht="140.25" x14ac:dyDescent="0.25">
      <c r="A9842" s="96" t="s">
        <v>624</v>
      </c>
      <c r="B9842" s="97" t="s">
        <v>625</v>
      </c>
      <c r="J9842" s="6">
        <v>25</v>
      </c>
      <c r="K9842" s="6"/>
      <c r="L9842" s="6"/>
      <c r="M9842" s="6"/>
      <c r="N9842" s="6"/>
      <c r="O9842" s="6"/>
      <c r="P9842" s="6"/>
      <c r="Q9842" s="6"/>
      <c r="R9842" s="6"/>
      <c r="S9842" s="6"/>
      <c r="T9842" s="6"/>
      <c r="U9842" s="6"/>
      <c r="V9842" s="6"/>
      <c r="W9842" s="6"/>
    </row>
    <row r="9843" spans="1:23" ht="15.75" thickBot="1" x14ac:dyDescent="0.3">
      <c r="A9843" s="65"/>
      <c r="J9843" s="6">
        <v>26</v>
      </c>
      <c r="K9843" s="6"/>
      <c r="L9843" s="6"/>
      <c r="M9843" s="6"/>
      <c r="N9843" s="6"/>
      <c r="O9843" s="6"/>
      <c r="P9843" s="6"/>
      <c r="Q9843" s="6"/>
      <c r="R9843" s="6"/>
      <c r="S9843" s="6"/>
      <c r="T9843" s="6"/>
      <c r="U9843" s="6"/>
      <c r="V9843" s="6"/>
      <c r="W9843" s="6"/>
    </row>
    <row r="9844" spans="1:23" ht="15.75" thickBot="1" x14ac:dyDescent="0.3">
      <c r="A9844" s="88" t="s">
        <v>626</v>
      </c>
      <c r="B9844" s="89">
        <v>0.05</v>
      </c>
      <c r="J9844" s="6">
        <v>27</v>
      </c>
      <c r="K9844" s="6"/>
      <c r="L9844" s="6"/>
      <c r="M9844" s="6"/>
      <c r="N9844" s="6"/>
      <c r="O9844" s="6"/>
      <c r="P9844" s="6"/>
      <c r="Q9844" s="6"/>
      <c r="R9844" s="6"/>
      <c r="S9844" s="6"/>
      <c r="T9844" s="6"/>
      <c r="U9844" s="6"/>
      <c r="V9844" s="6"/>
      <c r="W9844" s="6"/>
    </row>
    <row r="9845" spans="1:23" ht="39" thickBot="1" x14ac:dyDescent="0.3">
      <c r="A9845" s="110" t="s">
        <v>627</v>
      </c>
      <c r="B9845" s="74">
        <v>18</v>
      </c>
      <c r="J9845" s="6">
        <v>28</v>
      </c>
      <c r="K9845" s="6"/>
      <c r="L9845" s="6"/>
      <c r="M9845" s="6"/>
      <c r="N9845" s="6"/>
      <c r="O9845" s="6"/>
      <c r="P9845" s="6"/>
      <c r="Q9845" s="6"/>
      <c r="R9845" s="6"/>
      <c r="S9845" s="6"/>
      <c r="T9845" s="6"/>
      <c r="U9845" s="6"/>
      <c r="V9845" s="6"/>
      <c r="W9845" s="6"/>
    </row>
    <row r="9846" spans="1:23" ht="39" thickBot="1" x14ac:dyDescent="0.3">
      <c r="A9846" s="110" t="s">
        <v>628</v>
      </c>
      <c r="B9846" s="74">
        <v>0.119661</v>
      </c>
      <c r="J9846" s="6">
        <v>29</v>
      </c>
      <c r="K9846" s="6"/>
      <c r="L9846" s="6"/>
      <c r="M9846" s="6"/>
      <c r="N9846" s="6"/>
      <c r="O9846" s="6"/>
      <c r="P9846" s="6"/>
      <c r="Q9846" s="6"/>
      <c r="R9846" s="6"/>
      <c r="S9846" s="6"/>
      <c r="T9846" s="6"/>
      <c r="U9846" s="6"/>
      <c r="V9846" s="6"/>
      <c r="W9846" s="6"/>
    </row>
    <row r="9847" spans="1:23" ht="64.5" thickBot="1" x14ac:dyDescent="0.3">
      <c r="A9847" s="110" t="s">
        <v>629</v>
      </c>
      <c r="B9847" s="74">
        <v>3.9969700000000001</v>
      </c>
      <c r="J9847" s="6">
        <v>30</v>
      </c>
      <c r="K9847" s="6"/>
      <c r="L9847" s="6"/>
      <c r="M9847" s="6"/>
      <c r="N9847" s="6"/>
      <c r="O9847" s="6"/>
      <c r="P9847" s="6"/>
      <c r="Q9847" s="6"/>
      <c r="R9847" s="6"/>
      <c r="S9847" s="6"/>
      <c r="T9847" s="6"/>
      <c r="U9847" s="6"/>
      <c r="V9847" s="6"/>
      <c r="W9847" s="6"/>
    </row>
    <row r="9848" spans="1:23" ht="38.25" x14ac:dyDescent="0.25">
      <c r="A9848" s="109" t="s">
        <v>630</v>
      </c>
      <c r="B9848" s="78">
        <v>0.48880000000000001</v>
      </c>
      <c r="J9848" s="6">
        <v>31</v>
      </c>
      <c r="K9848" s="6"/>
      <c r="L9848" s="6"/>
      <c r="M9848" s="6"/>
      <c r="N9848" s="6"/>
      <c r="O9848" s="6"/>
      <c r="P9848" s="6"/>
      <c r="Q9848" s="6"/>
      <c r="R9848" s="6"/>
      <c r="S9848" s="6"/>
      <c r="T9848" s="6"/>
      <c r="U9848" s="6"/>
      <c r="V9848" s="6"/>
      <c r="W9848" s="6"/>
    </row>
    <row r="9849" spans="1:23" ht="15.75" thickBot="1" x14ac:dyDescent="0.3">
      <c r="A9849" s="65"/>
      <c r="J9849" s="6">
        <v>32</v>
      </c>
      <c r="K9849" s="6"/>
      <c r="L9849" s="6"/>
      <c r="M9849" s="6"/>
      <c r="N9849" s="6"/>
      <c r="O9849" s="6"/>
      <c r="P9849" s="6"/>
      <c r="Q9849" s="6"/>
      <c r="R9849" s="6"/>
      <c r="S9849" s="6"/>
      <c r="T9849" s="6"/>
      <c r="U9849" s="6"/>
      <c r="V9849" s="6"/>
      <c r="W9849" s="6"/>
    </row>
    <row r="9850" spans="1:23" x14ac:dyDescent="0.25">
      <c r="A9850" s="254" t="s">
        <v>637</v>
      </c>
      <c r="B9850" s="255"/>
      <c r="C9850" s="255"/>
      <c r="D9850" s="255"/>
      <c r="J9850" s="6">
        <v>33</v>
      </c>
      <c r="K9850" s="6"/>
      <c r="L9850" s="6"/>
      <c r="M9850" s="6"/>
      <c r="N9850" s="6"/>
      <c r="O9850" s="6"/>
      <c r="P9850" s="6"/>
      <c r="Q9850" s="6"/>
      <c r="R9850" s="6"/>
      <c r="S9850" s="6"/>
      <c r="T9850" s="6"/>
      <c r="U9850" s="6"/>
      <c r="V9850" s="6"/>
      <c r="W9850" s="6"/>
    </row>
    <row r="9851" spans="1:23" ht="15.75" thickBot="1" x14ac:dyDescent="0.3">
      <c r="A9851" s="256" t="s">
        <v>638</v>
      </c>
      <c r="B9851" s="257"/>
      <c r="C9851" s="257"/>
      <c r="D9851" s="257"/>
      <c r="J9851" s="6">
        <v>34</v>
      </c>
      <c r="K9851" s="6"/>
      <c r="L9851" s="6"/>
      <c r="M9851" s="6"/>
      <c r="N9851" s="6"/>
      <c r="O9851" s="6"/>
      <c r="P9851" s="6"/>
      <c r="Q9851" s="6"/>
      <c r="R9851" s="6"/>
      <c r="S9851" s="6"/>
      <c r="T9851" s="6"/>
      <c r="U9851" s="6"/>
      <c r="V9851" s="6"/>
      <c r="W9851" s="6"/>
    </row>
    <row r="9852" spans="1:23" ht="27" thickBot="1" x14ac:dyDescent="0.3">
      <c r="A9852" s="98" t="s">
        <v>634</v>
      </c>
      <c r="B9852" s="83" t="s">
        <v>635</v>
      </c>
      <c r="C9852" s="83" t="s">
        <v>566</v>
      </c>
      <c r="D9852" s="85" t="s">
        <v>593</v>
      </c>
      <c r="J9852" s="6"/>
      <c r="K9852" s="121" t="s">
        <v>1123</v>
      </c>
      <c r="L9852" s="121" t="s">
        <v>1124</v>
      </c>
      <c r="M9852" s="121" t="str">
        <f>A9839</f>
        <v>Prueba del rango estudentizado de Tukey (HSD) para PFCCM6</v>
      </c>
      <c r="N9852" s="136"/>
      <c r="O9852" s="1"/>
      <c r="S9852" s="122" t="str">
        <f>K9852</f>
        <v>Factor</v>
      </c>
      <c r="T9852" s="122" t="str">
        <f>L9852</f>
        <v>Nivel</v>
      </c>
      <c r="U9852" s="114"/>
      <c r="V9852" s="123" t="str">
        <f>M9852</f>
        <v>Prueba del rango estudentizado de Tukey (HSD) para PFCCM6</v>
      </c>
      <c r="W9852" s="6"/>
    </row>
    <row r="9853" spans="1:23" ht="16.5" thickBot="1" x14ac:dyDescent="0.3">
      <c r="A9853" s="99" t="s">
        <v>592</v>
      </c>
      <c r="B9853" s="68">
        <v>0.87</v>
      </c>
      <c r="C9853" s="68">
        <v>8</v>
      </c>
      <c r="D9853" s="86" t="s">
        <v>46</v>
      </c>
      <c r="J9853" s="6"/>
      <c r="K9853" s="223" t="s">
        <v>1128</v>
      </c>
      <c r="L9853" s="124" t="str">
        <f>D9853</f>
        <v>Perseo</v>
      </c>
      <c r="M9853" s="125">
        <f>B9853</f>
        <v>0.87</v>
      </c>
      <c r="N9853" s="125" t="str">
        <f>A9853</f>
        <v>A</v>
      </c>
      <c r="O9853" s="125">
        <f>B9853</f>
        <v>0.87</v>
      </c>
      <c r="S9853" s="225" t="str">
        <f>K9853</f>
        <v>Genotipo (B)</v>
      </c>
      <c r="T9853" s="133" t="str">
        <f>L9853</f>
        <v>Perseo</v>
      </c>
      <c r="U9853" s="134">
        <f t="shared" ref="U9853:U9856" si="473">M9853</f>
        <v>0.87</v>
      </c>
      <c r="V9853" s="133" t="str">
        <f t="shared" ref="V9853:V9856" si="474">N9853</f>
        <v>A</v>
      </c>
      <c r="W9853" s="133">
        <f t="shared" ref="W9853:W9856" si="475">O9853</f>
        <v>0.87</v>
      </c>
    </row>
    <row r="9854" spans="1:23" ht="16.5" thickBot="1" x14ac:dyDescent="0.3">
      <c r="A9854" s="99" t="s">
        <v>592</v>
      </c>
      <c r="B9854" s="68"/>
      <c r="C9854" s="68"/>
      <c r="D9854" s="86"/>
      <c r="J9854" s="6"/>
      <c r="K9854" s="224"/>
      <c r="L9854" s="124" t="str">
        <f>D9855</f>
        <v>Pony</v>
      </c>
      <c r="M9854" s="125">
        <f>B9855</f>
        <v>0.52380000000000004</v>
      </c>
      <c r="N9854" s="125" t="str">
        <f>A9855</f>
        <v>A</v>
      </c>
      <c r="O9854" s="125">
        <f>B9855</f>
        <v>0.52380000000000004</v>
      </c>
      <c r="S9854" s="226"/>
      <c r="T9854" s="133" t="str">
        <f t="shared" ref="T9854:T9856" si="476">L9854</f>
        <v>Pony</v>
      </c>
      <c r="U9854" s="134">
        <f t="shared" si="473"/>
        <v>0.52380000000000004</v>
      </c>
      <c r="V9854" s="133" t="str">
        <f t="shared" si="474"/>
        <v>A</v>
      </c>
      <c r="W9854" s="133">
        <f t="shared" si="475"/>
        <v>0.52380000000000004</v>
      </c>
    </row>
    <row r="9855" spans="1:23" ht="16.5" thickBot="1" x14ac:dyDescent="0.3">
      <c r="A9855" s="99" t="s">
        <v>592</v>
      </c>
      <c r="B9855" s="68">
        <v>0.52380000000000004</v>
      </c>
      <c r="C9855" s="68">
        <v>8</v>
      </c>
      <c r="D9855" s="86" t="s">
        <v>11</v>
      </c>
      <c r="J9855" s="6"/>
      <c r="K9855" s="224"/>
      <c r="L9855" s="4" t="str">
        <f>D9857</f>
        <v>Palomo</v>
      </c>
      <c r="M9855" s="4">
        <f>B9857</f>
        <v>0.505</v>
      </c>
      <c r="N9855" s="4" t="str">
        <f>A9857</f>
        <v>A</v>
      </c>
      <c r="O9855" s="4">
        <f>B9857</f>
        <v>0.505</v>
      </c>
      <c r="P9855" s="6"/>
      <c r="Q9855" s="6"/>
      <c r="R9855" s="6"/>
      <c r="S9855" s="226"/>
      <c r="T9855" s="133" t="str">
        <f t="shared" si="476"/>
        <v>Palomo</v>
      </c>
      <c r="U9855" s="134">
        <f t="shared" si="473"/>
        <v>0.505</v>
      </c>
      <c r="V9855" s="133" t="str">
        <f t="shared" si="474"/>
        <v>A</v>
      </c>
      <c r="W9855" s="133">
        <f t="shared" si="475"/>
        <v>0.505</v>
      </c>
    </row>
    <row r="9856" spans="1:23" ht="16.5" thickBot="1" x14ac:dyDescent="0.3">
      <c r="A9856" s="99" t="s">
        <v>592</v>
      </c>
      <c r="B9856" s="68"/>
      <c r="C9856" s="68"/>
      <c r="D9856" s="86"/>
      <c r="J9856" s="6"/>
      <c r="K9856" s="224"/>
      <c r="L9856" s="4" t="str">
        <f>D9859</f>
        <v>Toro</v>
      </c>
      <c r="M9856" s="4">
        <f>B9859</f>
        <v>0.41499999999999998</v>
      </c>
      <c r="N9856" s="4" t="str">
        <f>A9859</f>
        <v>A</v>
      </c>
      <c r="O9856" s="4">
        <f>B9859</f>
        <v>0.41499999999999998</v>
      </c>
      <c r="P9856" s="6"/>
      <c r="Q9856" s="6"/>
      <c r="R9856" s="6"/>
      <c r="S9856" s="227"/>
      <c r="T9856" s="129" t="str">
        <f t="shared" si="476"/>
        <v>Toro</v>
      </c>
      <c r="U9856" s="135">
        <f t="shared" si="473"/>
        <v>0.41499999999999998</v>
      </c>
      <c r="V9856" s="129" t="str">
        <f t="shared" si="474"/>
        <v>A</v>
      </c>
      <c r="W9856" s="129">
        <f t="shared" si="475"/>
        <v>0.41499999999999998</v>
      </c>
    </row>
    <row r="9857" spans="1:23" ht="15.75" thickBot="1" x14ac:dyDescent="0.3">
      <c r="A9857" s="99" t="s">
        <v>592</v>
      </c>
      <c r="B9857" s="68">
        <v>0.505</v>
      </c>
      <c r="C9857" s="68">
        <v>8</v>
      </c>
      <c r="D9857" s="86" t="s">
        <v>7</v>
      </c>
      <c r="J9857" s="6">
        <v>1</v>
      </c>
      <c r="K9857" s="6"/>
      <c r="L9857" s="6"/>
      <c r="M9857" s="6"/>
      <c r="N9857" s="6"/>
      <c r="O9857" s="6"/>
      <c r="P9857" s="6"/>
      <c r="Q9857" s="6"/>
      <c r="R9857" s="6"/>
      <c r="S9857" s="6"/>
      <c r="T9857" s="6"/>
      <c r="U9857" s="6"/>
      <c r="V9857" s="6"/>
      <c r="W9857" s="6"/>
    </row>
    <row r="9858" spans="1:23" ht="15.75" thickBot="1" x14ac:dyDescent="0.3">
      <c r="A9858" s="99" t="s">
        <v>592</v>
      </c>
      <c r="B9858" s="68"/>
      <c r="C9858" s="68"/>
      <c r="D9858" s="86"/>
      <c r="J9858" s="6">
        <v>2</v>
      </c>
      <c r="K9858" s="6"/>
      <c r="L9858" s="6"/>
      <c r="M9858" s="6"/>
      <c r="N9858" s="6"/>
      <c r="O9858" s="6"/>
      <c r="P9858" s="6"/>
      <c r="Q9858" s="6"/>
      <c r="R9858" s="6"/>
      <c r="S9858" s="6"/>
      <c r="T9858" s="6"/>
      <c r="U9858" s="6"/>
      <c r="V9858" s="6"/>
      <c r="W9858" s="6"/>
    </row>
    <row r="9859" spans="1:23" x14ac:dyDescent="0.25">
      <c r="A9859" s="100" t="s">
        <v>592</v>
      </c>
      <c r="B9859" s="77">
        <v>0.41499999999999998</v>
      </c>
      <c r="C9859" s="77">
        <v>8</v>
      </c>
      <c r="D9859" s="87" t="s">
        <v>8</v>
      </c>
      <c r="J9859" s="6">
        <v>3</v>
      </c>
      <c r="K9859" s="6"/>
      <c r="L9859" s="6"/>
      <c r="M9859" s="6"/>
      <c r="N9859" s="6"/>
      <c r="O9859" s="6"/>
      <c r="P9859" s="6"/>
      <c r="Q9859" s="6"/>
      <c r="R9859" s="6"/>
      <c r="S9859" s="6"/>
      <c r="T9859" s="6"/>
      <c r="U9859" s="6"/>
      <c r="V9859" s="6"/>
      <c r="W9859" s="6"/>
    </row>
    <row r="9860" spans="1:23" x14ac:dyDescent="0.25">
      <c r="A9860" s="79"/>
      <c r="J9860" s="6">
        <v>4</v>
      </c>
      <c r="K9860" s="6"/>
      <c r="L9860" s="6"/>
      <c r="M9860" s="6"/>
      <c r="N9860" s="6"/>
      <c r="O9860" s="6"/>
      <c r="P9860" s="6"/>
      <c r="Q9860" s="6"/>
      <c r="R9860" s="6"/>
      <c r="S9860" s="6"/>
      <c r="T9860" s="6"/>
      <c r="U9860" s="6"/>
      <c r="V9860" s="6"/>
      <c r="W9860" s="6"/>
    </row>
    <row r="9861" spans="1:23" x14ac:dyDescent="0.25">
      <c r="A9861" s="79"/>
      <c r="J9861" s="6">
        <v>5</v>
      </c>
      <c r="K9861" s="6"/>
      <c r="L9861" s="6"/>
      <c r="M9861" s="6"/>
      <c r="N9861" s="6"/>
      <c r="O9861" s="6"/>
      <c r="P9861" s="6"/>
      <c r="Q9861" s="6"/>
      <c r="R9861" s="6"/>
      <c r="S9861" s="6"/>
      <c r="T9861" s="6"/>
      <c r="U9861" s="6"/>
      <c r="V9861" s="6"/>
      <c r="W9861" s="6"/>
    </row>
    <row r="9862" spans="1:23" x14ac:dyDescent="0.25">
      <c r="J9862" s="6">
        <v>6</v>
      </c>
      <c r="K9862" s="6"/>
      <c r="L9862" s="6"/>
      <c r="M9862" s="6"/>
      <c r="N9862" s="6"/>
      <c r="O9862" s="6"/>
      <c r="P9862" s="6"/>
      <c r="Q9862" s="6"/>
      <c r="R9862" s="6"/>
      <c r="S9862" s="6"/>
      <c r="T9862" s="6"/>
      <c r="U9862" s="6"/>
      <c r="V9862" s="6"/>
      <c r="W9862" s="6"/>
    </row>
    <row r="9863" spans="1:23" x14ac:dyDescent="0.25">
      <c r="A9863" s="80"/>
      <c r="J9863" s="6">
        <v>7</v>
      </c>
      <c r="K9863" s="6"/>
      <c r="L9863" s="6"/>
      <c r="M9863" s="6"/>
      <c r="N9863" s="6"/>
      <c r="O9863" s="6"/>
      <c r="P9863" s="6"/>
      <c r="Q9863" s="6"/>
      <c r="R9863" s="6"/>
      <c r="S9863" s="6"/>
      <c r="T9863" s="6"/>
      <c r="U9863" s="6"/>
      <c r="V9863" s="6"/>
      <c r="W9863" s="6"/>
    </row>
    <row r="9864" spans="1:23" ht="31.5" x14ac:dyDescent="0.25">
      <c r="A9864" s="64" t="s">
        <v>590</v>
      </c>
      <c r="J9864" s="6">
        <v>8</v>
      </c>
      <c r="K9864" s="6"/>
      <c r="L9864" s="6"/>
      <c r="M9864" s="6"/>
      <c r="N9864" s="6"/>
      <c r="O9864" s="6"/>
      <c r="P9864" s="6"/>
      <c r="Q9864" s="6"/>
      <c r="R9864" s="6"/>
      <c r="S9864" s="6"/>
      <c r="T9864" s="6"/>
      <c r="U9864" s="6"/>
      <c r="V9864" s="6"/>
      <c r="W9864" s="6"/>
    </row>
    <row r="9865" spans="1:23" x14ac:dyDescent="0.25">
      <c r="A9865" s="79"/>
      <c r="J9865" s="6">
        <v>9</v>
      </c>
      <c r="K9865" s="6"/>
      <c r="L9865" s="6"/>
      <c r="M9865" s="6"/>
      <c r="N9865" s="6"/>
      <c r="O9865" s="6"/>
      <c r="P9865" s="6"/>
      <c r="Q9865" s="6"/>
      <c r="R9865" s="6"/>
      <c r="S9865" s="6"/>
      <c r="T9865" s="6"/>
      <c r="U9865" s="6"/>
      <c r="V9865" s="6"/>
      <c r="W9865" s="6"/>
    </row>
    <row r="9866" spans="1:23" ht="25.5" x14ac:dyDescent="0.25">
      <c r="A9866" s="81" t="s">
        <v>595</v>
      </c>
      <c r="J9866" s="6">
        <v>10</v>
      </c>
      <c r="K9866" s="6"/>
      <c r="L9866" s="6"/>
      <c r="M9866" s="6"/>
      <c r="N9866" s="6"/>
      <c r="O9866" s="6"/>
      <c r="P9866" s="6"/>
      <c r="Q9866" s="6"/>
      <c r="R9866" s="6"/>
      <c r="S9866" s="6"/>
      <c r="T9866" s="6"/>
      <c r="U9866" s="6"/>
      <c r="V9866" s="6"/>
      <c r="W9866" s="6"/>
    </row>
    <row r="9867" spans="1:23" x14ac:dyDescent="0.25">
      <c r="A9867" s="81"/>
      <c r="J9867" s="6">
        <v>11</v>
      </c>
      <c r="K9867" s="6"/>
      <c r="L9867" s="6"/>
      <c r="M9867" s="6"/>
      <c r="N9867" s="6"/>
      <c r="O9867" s="6"/>
      <c r="P9867" s="6"/>
      <c r="Q9867" s="6"/>
      <c r="R9867" s="6"/>
      <c r="S9867" s="6"/>
      <c r="T9867" s="6"/>
      <c r="U9867" s="6"/>
      <c r="V9867" s="6"/>
      <c r="W9867" s="6"/>
    </row>
    <row r="9868" spans="1:23" x14ac:dyDescent="0.25">
      <c r="A9868" s="65"/>
      <c r="J9868" s="6">
        <v>12</v>
      </c>
      <c r="K9868" s="6"/>
      <c r="L9868" s="6"/>
      <c r="M9868" s="6"/>
      <c r="N9868" s="6"/>
      <c r="O9868" s="6"/>
      <c r="P9868" s="6"/>
      <c r="Q9868" s="6"/>
      <c r="R9868" s="6"/>
      <c r="S9868" s="6"/>
      <c r="T9868" s="6"/>
      <c r="U9868" s="6"/>
      <c r="V9868" s="6"/>
      <c r="W9868" s="6"/>
    </row>
    <row r="9869" spans="1:23" x14ac:dyDescent="0.25">
      <c r="A9869" s="65"/>
      <c r="J9869" s="6">
        <v>13</v>
      </c>
      <c r="K9869" s="6"/>
      <c r="L9869" s="6"/>
      <c r="M9869" s="6"/>
      <c r="N9869" s="6"/>
      <c r="O9869" s="6"/>
      <c r="P9869" s="6"/>
      <c r="Q9869" s="6"/>
      <c r="R9869" s="6"/>
      <c r="S9869" s="6"/>
      <c r="T9869" s="6"/>
      <c r="U9869" s="6"/>
      <c r="V9869" s="6"/>
      <c r="W9869" s="6"/>
    </row>
    <row r="9870" spans="1:23" x14ac:dyDescent="0.25">
      <c r="A9870" s="79"/>
      <c r="J9870" s="6">
        <v>14</v>
      </c>
      <c r="K9870" s="6"/>
      <c r="L9870" s="6"/>
      <c r="M9870" s="6"/>
      <c r="N9870" s="6"/>
      <c r="O9870" s="6"/>
      <c r="P9870" s="6"/>
      <c r="Q9870" s="6"/>
      <c r="R9870" s="6"/>
      <c r="S9870" s="6"/>
      <c r="T9870" s="6"/>
      <c r="U9870" s="6"/>
      <c r="V9870" s="6"/>
      <c r="W9870" s="6"/>
    </row>
    <row r="9871" spans="1:23" x14ac:dyDescent="0.25">
      <c r="A9871" s="79"/>
      <c r="J9871" s="6">
        <v>15</v>
      </c>
      <c r="K9871" s="6"/>
      <c r="L9871" s="6"/>
      <c r="M9871" s="6"/>
      <c r="N9871" s="6"/>
      <c r="O9871" s="6"/>
      <c r="P9871" s="6"/>
      <c r="Q9871" s="6"/>
      <c r="R9871" s="6"/>
      <c r="S9871" s="6"/>
      <c r="T9871" s="6"/>
      <c r="U9871" s="6"/>
      <c r="V9871" s="6"/>
      <c r="W9871" s="6"/>
    </row>
    <row r="9872" spans="1:23" x14ac:dyDescent="0.25">
      <c r="J9872" s="6">
        <v>16</v>
      </c>
      <c r="K9872" s="6"/>
      <c r="L9872" s="6"/>
      <c r="M9872" s="6"/>
      <c r="N9872" s="6"/>
      <c r="O9872" s="6"/>
      <c r="P9872" s="6"/>
      <c r="Q9872" s="6"/>
      <c r="R9872" s="6"/>
      <c r="S9872" s="6"/>
      <c r="T9872" s="6"/>
      <c r="U9872" s="6"/>
      <c r="V9872" s="6"/>
      <c r="W9872" s="6"/>
    </row>
    <row r="9873" spans="1:23" x14ac:dyDescent="0.25">
      <c r="A9873" s="80"/>
      <c r="J9873" s="6">
        <v>17</v>
      </c>
      <c r="K9873" s="6"/>
      <c r="L9873" s="6"/>
      <c r="M9873" s="6"/>
      <c r="N9873" s="6"/>
      <c r="O9873" s="6"/>
      <c r="P9873" s="6"/>
      <c r="Q9873" s="6"/>
      <c r="R9873" s="6"/>
      <c r="S9873" s="6"/>
      <c r="T9873" s="6"/>
      <c r="U9873" s="6"/>
      <c r="V9873" s="6"/>
      <c r="W9873" s="6"/>
    </row>
    <row r="9874" spans="1:23" ht="31.5" x14ac:dyDescent="0.25">
      <c r="A9874" s="64" t="s">
        <v>590</v>
      </c>
      <c r="J9874" s="6">
        <v>18</v>
      </c>
      <c r="K9874" s="6"/>
      <c r="L9874" s="6"/>
      <c r="M9874" s="6"/>
      <c r="N9874" s="6"/>
      <c r="O9874" s="6"/>
      <c r="P9874" s="6"/>
      <c r="Q9874" s="6"/>
      <c r="R9874" s="6"/>
      <c r="S9874" s="6"/>
      <c r="T9874" s="6"/>
      <c r="U9874" s="6"/>
      <c r="V9874" s="6"/>
      <c r="W9874" s="6"/>
    </row>
    <row r="9875" spans="1:23" x14ac:dyDescent="0.25">
      <c r="A9875" s="79"/>
      <c r="J9875" s="6">
        <v>19</v>
      </c>
      <c r="K9875" s="6"/>
      <c r="L9875" s="6"/>
      <c r="M9875" s="6"/>
      <c r="N9875" s="6"/>
      <c r="O9875" s="6"/>
      <c r="P9875" s="6"/>
      <c r="Q9875" s="6"/>
      <c r="R9875" s="6"/>
      <c r="S9875" s="6"/>
      <c r="T9875" s="6"/>
      <c r="U9875" s="6"/>
      <c r="V9875" s="6"/>
      <c r="W9875" s="6"/>
    </row>
    <row r="9876" spans="1:23" ht="25.5" x14ac:dyDescent="0.25">
      <c r="A9876" s="81" t="s">
        <v>595</v>
      </c>
      <c r="J9876" s="6">
        <v>20</v>
      </c>
      <c r="K9876" s="6"/>
      <c r="L9876" s="6"/>
      <c r="M9876" s="6"/>
      <c r="N9876" s="6"/>
      <c r="O9876" s="6"/>
      <c r="P9876" s="6"/>
      <c r="Q9876" s="6"/>
      <c r="R9876" s="6"/>
      <c r="S9876" s="6"/>
      <c r="T9876" s="6"/>
      <c r="U9876" s="6"/>
      <c r="V9876" s="6"/>
      <c r="W9876" s="6"/>
    </row>
    <row r="9877" spans="1:23" x14ac:dyDescent="0.25">
      <c r="A9877" s="81"/>
      <c r="J9877" s="6">
        <v>21</v>
      </c>
      <c r="K9877" s="6"/>
      <c r="L9877" s="6"/>
      <c r="M9877" s="6"/>
      <c r="N9877" s="6"/>
      <c r="O9877" s="6"/>
      <c r="P9877" s="6"/>
      <c r="Q9877" s="6"/>
      <c r="R9877" s="6"/>
      <c r="S9877" s="6"/>
      <c r="T9877" s="6"/>
      <c r="U9877" s="6"/>
      <c r="V9877" s="6"/>
      <c r="W9877" s="6"/>
    </row>
    <row r="9878" spans="1:23" ht="89.25" x14ac:dyDescent="0.25">
      <c r="A9878" s="81" t="s">
        <v>947</v>
      </c>
      <c r="J9878" s="6">
        <v>22</v>
      </c>
      <c r="K9878" s="6"/>
      <c r="L9878" s="6"/>
      <c r="M9878" s="6"/>
      <c r="N9878" s="6"/>
      <c r="O9878" s="6"/>
      <c r="P9878" s="6"/>
      <c r="Q9878" s="6"/>
      <c r="R9878" s="6"/>
      <c r="S9878" s="6"/>
      <c r="T9878" s="6"/>
      <c r="U9878" s="6"/>
      <c r="V9878" s="6"/>
      <c r="W9878" s="6"/>
    </row>
    <row r="9879" spans="1:23" x14ac:dyDescent="0.25">
      <c r="A9879" s="65"/>
      <c r="J9879" s="6">
        <v>23</v>
      </c>
      <c r="K9879" s="6"/>
      <c r="L9879" s="6"/>
      <c r="M9879" s="6"/>
      <c r="N9879" s="6"/>
      <c r="O9879" s="6"/>
      <c r="P9879" s="6"/>
      <c r="Q9879" s="6"/>
      <c r="R9879" s="6"/>
      <c r="S9879" s="6"/>
      <c r="T9879" s="6"/>
      <c r="U9879" s="6"/>
      <c r="V9879" s="6"/>
      <c r="W9879" s="6"/>
    </row>
    <row r="9880" spans="1:23" x14ac:dyDescent="0.25">
      <c r="A9880" s="65"/>
      <c r="J9880" s="6">
        <v>24</v>
      </c>
      <c r="K9880" s="6"/>
      <c r="L9880" s="6"/>
      <c r="M9880" s="6"/>
      <c r="N9880" s="6"/>
      <c r="O9880" s="6"/>
      <c r="P9880" s="6"/>
      <c r="Q9880" s="6"/>
      <c r="R9880" s="6"/>
      <c r="S9880" s="6"/>
      <c r="T9880" s="6"/>
      <c r="U9880" s="6"/>
      <c r="V9880" s="6"/>
      <c r="W9880" s="6"/>
    </row>
    <row r="9881" spans="1:23" ht="140.25" x14ac:dyDescent="0.25">
      <c r="A9881" s="96" t="s">
        <v>624</v>
      </c>
      <c r="B9881" s="97" t="s">
        <v>625</v>
      </c>
      <c r="J9881" s="6">
        <v>25</v>
      </c>
      <c r="K9881" s="6"/>
      <c r="L9881" s="6"/>
      <c r="M9881" s="6"/>
      <c r="N9881" s="6"/>
      <c r="O9881" s="6"/>
      <c r="P9881" s="6"/>
      <c r="Q9881" s="6"/>
      <c r="R9881" s="6"/>
      <c r="S9881" s="6"/>
      <c r="T9881" s="6"/>
      <c r="U9881" s="6"/>
      <c r="V9881" s="6"/>
      <c r="W9881" s="6"/>
    </row>
    <row r="9882" spans="1:23" ht="15.75" thickBot="1" x14ac:dyDescent="0.3">
      <c r="A9882" s="65"/>
      <c r="J9882" s="6">
        <v>26</v>
      </c>
      <c r="K9882" s="6"/>
      <c r="L9882" s="6"/>
      <c r="M9882" s="6"/>
      <c r="N9882" s="6"/>
      <c r="O9882" s="6"/>
      <c r="P9882" s="6"/>
      <c r="Q9882" s="6"/>
      <c r="R9882" s="6"/>
      <c r="S9882" s="6"/>
      <c r="T9882" s="6"/>
      <c r="U9882" s="6"/>
      <c r="V9882" s="6"/>
      <c r="W9882" s="6"/>
    </row>
    <row r="9883" spans="1:23" ht="15.75" thickBot="1" x14ac:dyDescent="0.3">
      <c r="A9883" s="88" t="s">
        <v>626</v>
      </c>
      <c r="B9883" s="89">
        <v>0.05</v>
      </c>
      <c r="J9883" s="6">
        <v>27</v>
      </c>
      <c r="K9883" s="6"/>
      <c r="L9883" s="6"/>
      <c r="M9883" s="6"/>
      <c r="N9883" s="6"/>
      <c r="O9883" s="6"/>
      <c r="P9883" s="6"/>
      <c r="Q9883" s="6"/>
      <c r="R9883" s="6"/>
      <c r="S9883" s="6"/>
      <c r="T9883" s="6"/>
      <c r="U9883" s="6"/>
      <c r="V9883" s="6"/>
      <c r="W9883" s="6"/>
    </row>
    <row r="9884" spans="1:23" ht="39" thickBot="1" x14ac:dyDescent="0.3">
      <c r="A9884" s="110" t="s">
        <v>627</v>
      </c>
      <c r="B9884" s="74">
        <v>18</v>
      </c>
      <c r="J9884" s="6">
        <v>28</v>
      </c>
      <c r="K9884" s="6"/>
      <c r="L9884" s="6"/>
      <c r="M9884" s="6"/>
      <c r="N9884" s="6"/>
      <c r="O9884" s="6"/>
      <c r="P9884" s="6"/>
      <c r="Q9884" s="6"/>
      <c r="R9884" s="6"/>
      <c r="S9884" s="6"/>
      <c r="T9884" s="6"/>
      <c r="U9884" s="6"/>
      <c r="V9884" s="6"/>
      <c r="W9884" s="6"/>
    </row>
    <row r="9885" spans="1:23" ht="39" thickBot="1" x14ac:dyDescent="0.3">
      <c r="A9885" s="110" t="s">
        <v>628</v>
      </c>
      <c r="B9885" s="74">
        <v>329.6472</v>
      </c>
      <c r="J9885" s="6">
        <v>29</v>
      </c>
      <c r="K9885" s="6"/>
      <c r="L9885" s="6"/>
      <c r="M9885" s="6"/>
      <c r="N9885" s="6"/>
      <c r="O9885" s="6"/>
      <c r="P9885" s="6"/>
      <c r="Q9885" s="6"/>
      <c r="R9885" s="6"/>
      <c r="S9885" s="6"/>
      <c r="T9885" s="6"/>
      <c r="U9885" s="6"/>
      <c r="V9885" s="6"/>
      <c r="W9885" s="6"/>
    </row>
    <row r="9886" spans="1:23" ht="64.5" thickBot="1" x14ac:dyDescent="0.3">
      <c r="A9886" s="110" t="s">
        <v>629</v>
      </c>
      <c r="B9886" s="74">
        <v>3.9969700000000001</v>
      </c>
      <c r="J9886" s="6">
        <v>30</v>
      </c>
      <c r="K9886" s="6"/>
      <c r="L9886" s="6"/>
      <c r="M9886" s="6"/>
      <c r="N9886" s="6"/>
      <c r="O9886" s="6"/>
      <c r="P9886" s="6"/>
      <c r="Q9886" s="6"/>
      <c r="R9886" s="6"/>
      <c r="S9886" s="6"/>
      <c r="T9886" s="6"/>
      <c r="U9886" s="6"/>
      <c r="V9886" s="6"/>
      <c r="W9886" s="6"/>
    </row>
    <row r="9887" spans="1:23" ht="38.25" x14ac:dyDescent="0.25">
      <c r="A9887" s="109" t="s">
        <v>630</v>
      </c>
      <c r="B9887" s="78">
        <v>25.657</v>
      </c>
      <c r="J9887" s="6">
        <v>31</v>
      </c>
      <c r="K9887" s="6"/>
      <c r="L9887" s="6"/>
      <c r="M9887" s="6"/>
      <c r="N9887" s="6"/>
      <c r="O9887" s="6"/>
      <c r="P9887" s="6"/>
      <c r="Q9887" s="6"/>
      <c r="R9887" s="6"/>
      <c r="S9887" s="6"/>
      <c r="T9887" s="6"/>
      <c r="U9887" s="6"/>
      <c r="V9887" s="6"/>
      <c r="W9887" s="6"/>
    </row>
    <row r="9888" spans="1:23" ht="15.75" thickBot="1" x14ac:dyDescent="0.3">
      <c r="A9888" s="65"/>
      <c r="J9888" s="6">
        <v>32</v>
      </c>
      <c r="K9888" s="6"/>
      <c r="L9888" s="6"/>
      <c r="M9888" s="6"/>
      <c r="N9888" s="6"/>
      <c r="O9888" s="6"/>
      <c r="P9888" s="6"/>
      <c r="Q9888" s="6"/>
      <c r="R9888" s="6"/>
      <c r="S9888" s="6"/>
      <c r="T9888" s="6"/>
      <c r="U9888" s="6"/>
      <c r="V9888" s="6"/>
      <c r="W9888" s="6"/>
    </row>
    <row r="9889" spans="1:59" x14ac:dyDescent="0.25">
      <c r="A9889" s="254" t="s">
        <v>637</v>
      </c>
      <c r="B9889" s="255"/>
      <c r="C9889" s="255"/>
      <c r="D9889" s="255"/>
      <c r="J9889" s="6">
        <v>33</v>
      </c>
      <c r="K9889" s="6"/>
      <c r="L9889" s="6"/>
      <c r="M9889" s="6"/>
      <c r="N9889" s="6"/>
      <c r="O9889" s="6"/>
      <c r="P9889" s="6"/>
      <c r="Q9889" s="6"/>
      <c r="R9889" s="6"/>
      <c r="S9889" s="6"/>
      <c r="T9889" s="6"/>
      <c r="U9889" s="6"/>
      <c r="V9889" s="6"/>
      <c r="W9889" s="6"/>
    </row>
    <row r="9890" spans="1:59" ht="15.75" thickBot="1" x14ac:dyDescent="0.3">
      <c r="A9890" s="256" t="s">
        <v>638</v>
      </c>
      <c r="B9890" s="257"/>
      <c r="C9890" s="257"/>
      <c r="D9890" s="257"/>
      <c r="J9890" s="6">
        <v>34</v>
      </c>
      <c r="K9890" s="6"/>
      <c r="L9890" s="6"/>
      <c r="M9890" s="6"/>
      <c r="N9890" s="6"/>
      <c r="O9890" s="6"/>
      <c r="P9890" s="6"/>
      <c r="Q9890" s="6"/>
      <c r="R9890" s="6"/>
      <c r="S9890" s="6"/>
      <c r="T9890" s="6"/>
      <c r="U9890" s="6"/>
      <c r="V9890" s="6"/>
      <c r="W9890" s="6"/>
    </row>
    <row r="9891" spans="1:59" ht="27" thickBot="1" x14ac:dyDescent="0.3">
      <c r="A9891" s="98" t="s">
        <v>634</v>
      </c>
      <c r="B9891" s="83" t="s">
        <v>635</v>
      </c>
      <c r="C9891" s="83" t="s">
        <v>566</v>
      </c>
      <c r="D9891" s="85" t="s">
        <v>593</v>
      </c>
      <c r="J9891" s="6"/>
      <c r="K9891" s="121" t="s">
        <v>1123</v>
      </c>
      <c r="L9891" s="121" t="s">
        <v>1124</v>
      </c>
      <c r="M9891" s="121" t="str">
        <f>A9878</f>
        <v>Prueba del rango estudentizado de Tukey (HSD) para DFPCM1</v>
      </c>
      <c r="N9891" s="136"/>
      <c r="O9891" s="1"/>
      <c r="S9891" s="122" t="str">
        <f>K9891</f>
        <v>Factor</v>
      </c>
      <c r="T9891" s="122" t="str">
        <f>L9891</f>
        <v>Nivel</v>
      </c>
      <c r="U9891" s="114"/>
      <c r="V9891" s="123" t="str">
        <f>M9891</f>
        <v>Prueba del rango estudentizado de Tukey (HSD) para DFPCM1</v>
      </c>
      <c r="W9891" s="6"/>
      <c r="X9891" s="161"/>
      <c r="Y9891" s="161"/>
      <c r="Z9891" s="161"/>
      <c r="AA9891" s="160"/>
      <c r="AB9891" s="161"/>
      <c r="AC9891" s="161"/>
      <c r="AD9891" s="161"/>
      <c r="AE9891" s="161"/>
      <c r="AF9891" s="161"/>
      <c r="AG9891" s="161"/>
      <c r="AH9891" s="161"/>
      <c r="AI9891" s="161"/>
      <c r="AJ9891" s="161"/>
      <c r="AK9891" s="161"/>
      <c r="AL9891" s="161"/>
      <c r="AM9891" s="161"/>
      <c r="AN9891" s="161"/>
      <c r="AO9891" s="161"/>
      <c r="AP9891" s="161"/>
      <c r="AQ9891" s="161"/>
      <c r="AR9891" s="161"/>
      <c r="AS9891" s="161"/>
      <c r="AT9891" s="161"/>
      <c r="AU9891" s="161"/>
      <c r="AV9891" s="161"/>
      <c r="AW9891" s="161"/>
      <c r="AX9891" s="161"/>
      <c r="AY9891" s="161"/>
      <c r="AZ9891" s="161"/>
      <c r="BA9891" s="161"/>
      <c r="BB9891" s="161"/>
      <c r="BC9891" s="161"/>
      <c r="BD9891" s="160"/>
      <c r="BE9891" s="160"/>
      <c r="BF9891" s="160"/>
      <c r="BG9891" s="160"/>
    </row>
    <row r="9892" spans="1:59" ht="16.5" thickBot="1" x14ac:dyDescent="0.3">
      <c r="A9892" s="99" t="s">
        <v>592</v>
      </c>
      <c r="B9892" s="68">
        <v>56.036000000000001</v>
      </c>
      <c r="C9892" s="68">
        <v>8</v>
      </c>
      <c r="D9892" s="86" t="s">
        <v>7</v>
      </c>
      <c r="J9892" s="6"/>
      <c r="K9892" s="223" t="s">
        <v>1128</v>
      </c>
      <c r="L9892" s="124" t="str">
        <f>D9892</f>
        <v>Palomo</v>
      </c>
      <c r="M9892" s="125">
        <f>B9892</f>
        <v>56.036000000000001</v>
      </c>
      <c r="N9892" s="125" t="str">
        <f>A9892</f>
        <v>A</v>
      </c>
      <c r="O9892" s="125">
        <f>B9892</f>
        <v>56.036000000000001</v>
      </c>
      <c r="S9892" s="225" t="str">
        <f>K9892</f>
        <v>Genotipo (B)</v>
      </c>
      <c r="T9892" s="133" t="str">
        <f>L9892</f>
        <v>Palomo</v>
      </c>
      <c r="U9892" s="134">
        <f t="shared" ref="U9892:U9895" si="477">M9892</f>
        <v>56.036000000000001</v>
      </c>
      <c r="V9892" s="133" t="str">
        <f t="shared" ref="V9892:V9895" si="478">N9892</f>
        <v>A</v>
      </c>
      <c r="W9892" s="133">
        <f t="shared" ref="W9892:W9895" si="479">O9892</f>
        <v>56.036000000000001</v>
      </c>
      <c r="X9892" s="160"/>
      <c r="Y9892" s="160"/>
      <c r="Z9892" s="160"/>
      <c r="AA9892" s="160"/>
      <c r="AB9892" s="160"/>
      <c r="AC9892" s="160"/>
      <c r="AD9892" s="160"/>
      <c r="AE9892" s="160"/>
      <c r="AF9892" s="160"/>
      <c r="AG9892" s="160"/>
      <c r="AH9892" s="160"/>
      <c r="AI9892" s="160"/>
      <c r="AJ9892" s="160"/>
      <c r="AK9892" s="160"/>
      <c r="AL9892" s="160"/>
      <c r="AM9892" s="160"/>
      <c r="AN9892" s="160"/>
      <c r="AO9892" s="160"/>
      <c r="AP9892" s="160"/>
      <c r="AQ9892" s="160"/>
      <c r="AR9892" s="160"/>
      <c r="AS9892" s="160"/>
      <c r="AT9892" s="160"/>
      <c r="AU9892" s="160"/>
      <c r="AV9892" s="160"/>
      <c r="AW9892" s="160"/>
      <c r="AX9892" s="160"/>
      <c r="AY9892" s="160"/>
      <c r="AZ9892" s="160"/>
      <c r="BA9892" s="160"/>
      <c r="BB9892" s="160"/>
      <c r="BC9892" s="160"/>
      <c r="BD9892" s="160"/>
      <c r="BE9892" s="160"/>
      <c r="BF9892" s="160"/>
      <c r="BG9892" s="160"/>
    </row>
    <row r="9893" spans="1:59" ht="16.5" thickBot="1" x14ac:dyDescent="0.3">
      <c r="A9893" s="99" t="s">
        <v>592</v>
      </c>
      <c r="B9893" s="68"/>
      <c r="C9893" s="68"/>
      <c r="D9893" s="86"/>
      <c r="J9893" s="6"/>
      <c r="K9893" s="224"/>
      <c r="L9893" s="124" t="str">
        <f>D9894</f>
        <v>Perseo</v>
      </c>
      <c r="M9893" s="125">
        <f>B9894</f>
        <v>50.515000000000001</v>
      </c>
      <c r="N9893" s="125" t="str">
        <f>A9894</f>
        <v>A</v>
      </c>
      <c r="O9893" s="125">
        <f>B9894</f>
        <v>50.515000000000001</v>
      </c>
      <c r="S9893" s="226"/>
      <c r="T9893" s="133" t="str">
        <f t="shared" ref="T9893:T9895" si="480">L9893</f>
        <v>Perseo</v>
      </c>
      <c r="U9893" s="134">
        <f t="shared" si="477"/>
        <v>50.515000000000001</v>
      </c>
      <c r="V9893" s="133" t="str">
        <f t="shared" si="478"/>
        <v>A</v>
      </c>
      <c r="W9893" s="133">
        <f t="shared" si="479"/>
        <v>50.515000000000001</v>
      </c>
      <c r="X9893" s="160"/>
      <c r="Y9893" s="160"/>
      <c r="Z9893" s="160"/>
      <c r="AA9893" s="160"/>
      <c r="AB9893" s="160"/>
      <c r="AC9893" s="160"/>
      <c r="AD9893" s="160"/>
      <c r="AE9893" s="160"/>
      <c r="AF9893" s="160"/>
      <c r="AG9893" s="160"/>
      <c r="AH9893" s="160"/>
      <c r="AI9893" s="160"/>
      <c r="AJ9893" s="160"/>
      <c r="AK9893" s="160"/>
      <c r="AL9893" s="160"/>
      <c r="AM9893" s="160"/>
      <c r="AN9893" s="160"/>
      <c r="AO9893" s="160"/>
      <c r="AP9893" s="160"/>
      <c r="AQ9893" s="160"/>
      <c r="AR9893" s="160"/>
      <c r="AS9893" s="160"/>
      <c r="AT9893" s="160"/>
      <c r="AU9893" s="160"/>
      <c r="AV9893" s="160"/>
      <c r="AW9893" s="160"/>
      <c r="AX9893" s="160"/>
      <c r="AY9893" s="160"/>
      <c r="AZ9893" s="160"/>
      <c r="BA9893" s="160"/>
      <c r="BB9893" s="160"/>
      <c r="BC9893" s="160"/>
      <c r="BD9893" s="160"/>
      <c r="BE9893" s="160"/>
      <c r="BF9893" s="160"/>
      <c r="BG9893" s="160"/>
    </row>
    <row r="9894" spans="1:59" ht="16.5" thickBot="1" x14ac:dyDescent="0.3">
      <c r="A9894" s="99" t="s">
        <v>592</v>
      </c>
      <c r="B9894" s="68">
        <v>50.515000000000001</v>
      </c>
      <c r="C9894" s="68">
        <v>8</v>
      </c>
      <c r="D9894" s="86" t="s">
        <v>46</v>
      </c>
      <c r="J9894" s="6"/>
      <c r="K9894" s="224"/>
      <c r="L9894" s="4" t="str">
        <f>D9896</f>
        <v>Toro</v>
      </c>
      <c r="M9894" s="4">
        <f>B9896</f>
        <v>50.316000000000003</v>
      </c>
      <c r="N9894" s="4" t="str">
        <f>A9896</f>
        <v>A</v>
      </c>
      <c r="O9894" s="4">
        <f>B9896</f>
        <v>50.316000000000003</v>
      </c>
      <c r="P9894" s="6"/>
      <c r="Q9894" s="6"/>
      <c r="R9894" s="6"/>
      <c r="S9894" s="226"/>
      <c r="T9894" s="133" t="str">
        <f t="shared" si="480"/>
        <v>Toro</v>
      </c>
      <c r="U9894" s="134">
        <f t="shared" si="477"/>
        <v>50.316000000000003</v>
      </c>
      <c r="V9894" s="133" t="str">
        <f t="shared" si="478"/>
        <v>A</v>
      </c>
      <c r="W9894" s="133">
        <f t="shared" si="479"/>
        <v>50.316000000000003</v>
      </c>
      <c r="X9894" s="160"/>
      <c r="Y9894" s="160"/>
      <c r="Z9894" s="160"/>
      <c r="AA9894" s="160"/>
      <c r="AB9894" s="160"/>
      <c r="AC9894" s="160"/>
      <c r="AD9894" s="160"/>
      <c r="AE9894" s="160"/>
      <c r="AF9894" s="160"/>
      <c r="AG9894" s="160"/>
      <c r="AH9894" s="160"/>
      <c r="AI9894" s="160"/>
      <c r="AJ9894" s="160"/>
      <c r="AK9894" s="160"/>
      <c r="AL9894" s="160"/>
      <c r="AM9894" s="160"/>
      <c r="AN9894" s="160"/>
      <c r="AO9894" s="160"/>
      <c r="AP9894" s="160"/>
      <c r="AQ9894" s="160"/>
      <c r="AR9894" s="160"/>
      <c r="AS9894" s="160"/>
      <c r="AT9894" s="160"/>
      <c r="AU9894" s="160"/>
      <c r="AV9894" s="160"/>
      <c r="AW9894" s="160"/>
      <c r="AX9894" s="160"/>
      <c r="AY9894" s="160"/>
      <c r="AZ9894" s="160"/>
      <c r="BA9894" s="160"/>
      <c r="BB9894" s="160"/>
      <c r="BC9894" s="160"/>
      <c r="BD9894" s="160"/>
      <c r="BE9894" s="160"/>
      <c r="BF9894" s="160"/>
      <c r="BG9894" s="160"/>
    </row>
    <row r="9895" spans="1:59" ht="16.5" thickBot="1" x14ac:dyDescent="0.3">
      <c r="A9895" s="99" t="s">
        <v>592</v>
      </c>
      <c r="B9895" s="68"/>
      <c r="C9895" s="68"/>
      <c r="D9895" s="86"/>
      <c r="J9895" s="6"/>
      <c r="K9895" s="224"/>
      <c r="L9895" s="4" t="str">
        <f>D9898</f>
        <v>Pony</v>
      </c>
      <c r="M9895" s="4">
        <f>B9898</f>
        <v>47.732999999999997</v>
      </c>
      <c r="N9895" s="4" t="str">
        <f>A9898</f>
        <v>A</v>
      </c>
      <c r="O9895" s="4">
        <f>B9898</f>
        <v>47.732999999999997</v>
      </c>
      <c r="P9895" s="6"/>
      <c r="Q9895" s="6"/>
      <c r="R9895" s="6"/>
      <c r="S9895" s="227"/>
      <c r="T9895" s="129" t="str">
        <f t="shared" si="480"/>
        <v>Pony</v>
      </c>
      <c r="U9895" s="135">
        <f t="shared" si="477"/>
        <v>47.732999999999997</v>
      </c>
      <c r="V9895" s="129" t="str">
        <f t="shared" si="478"/>
        <v>A</v>
      </c>
      <c r="W9895" s="129">
        <f t="shared" si="479"/>
        <v>47.732999999999997</v>
      </c>
      <c r="X9895" s="160"/>
      <c r="Y9895" s="160"/>
      <c r="Z9895" s="160"/>
      <c r="AA9895" s="160"/>
      <c r="AB9895" s="160"/>
      <c r="AC9895" s="160"/>
      <c r="AD9895" s="160"/>
      <c r="AE9895" s="160"/>
      <c r="AF9895" s="160"/>
      <c r="AG9895" s="160"/>
      <c r="AH9895" s="160"/>
      <c r="AI9895" s="160"/>
      <c r="AJ9895" s="160"/>
      <c r="AK9895" s="160"/>
      <c r="AL9895" s="160"/>
      <c r="AM9895" s="160"/>
      <c r="AN9895" s="160"/>
      <c r="AO9895" s="160"/>
      <c r="AP9895" s="160"/>
      <c r="AQ9895" s="160"/>
      <c r="AR9895" s="160"/>
      <c r="AS9895" s="160"/>
      <c r="AT9895" s="160"/>
      <c r="AU9895" s="160"/>
      <c r="AV9895" s="160"/>
      <c r="AW9895" s="160"/>
      <c r="AX9895" s="160"/>
      <c r="AY9895" s="160"/>
      <c r="AZ9895" s="160"/>
      <c r="BA9895" s="160"/>
      <c r="BB9895" s="160"/>
      <c r="BC9895" s="160"/>
      <c r="BD9895" s="160"/>
      <c r="BE9895" s="160"/>
      <c r="BF9895" s="160"/>
      <c r="BG9895" s="160"/>
    </row>
    <row r="9896" spans="1:59" ht="15.75" thickBot="1" x14ac:dyDescent="0.3">
      <c r="A9896" s="99" t="s">
        <v>592</v>
      </c>
      <c r="B9896" s="68">
        <v>50.316000000000003</v>
      </c>
      <c r="C9896" s="68">
        <v>8</v>
      </c>
      <c r="D9896" s="86" t="s">
        <v>8</v>
      </c>
      <c r="J9896" s="6">
        <v>1</v>
      </c>
      <c r="K9896" s="6"/>
      <c r="L9896" s="6"/>
      <c r="M9896" s="6"/>
      <c r="N9896" s="6"/>
      <c r="O9896" s="6"/>
      <c r="P9896" s="6"/>
      <c r="Q9896" s="6"/>
      <c r="R9896" s="6"/>
      <c r="S9896" s="6"/>
      <c r="T9896" s="6"/>
      <c r="U9896" s="6"/>
      <c r="V9896" s="6"/>
      <c r="W9896" s="6"/>
      <c r="X9896" s="160"/>
      <c r="Y9896" s="160"/>
      <c r="Z9896" s="160"/>
      <c r="AA9896" s="160"/>
      <c r="AB9896" s="160"/>
      <c r="AC9896" s="160"/>
      <c r="AD9896" s="160"/>
      <c r="AE9896" s="160"/>
      <c r="AF9896" s="160"/>
      <c r="AG9896" s="160"/>
      <c r="AH9896" s="160"/>
      <c r="AI9896" s="160"/>
      <c r="AJ9896" s="160"/>
      <c r="AK9896" s="160"/>
      <c r="AL9896" s="160"/>
      <c r="AM9896" s="160"/>
      <c r="AN9896" s="160"/>
      <c r="AO9896" s="160"/>
      <c r="AP9896" s="160"/>
      <c r="AQ9896" s="160"/>
      <c r="AR9896" s="160"/>
      <c r="AS9896" s="160"/>
      <c r="AT9896" s="160"/>
      <c r="AU9896" s="160"/>
      <c r="AV9896" s="160"/>
      <c r="AW9896" s="160"/>
      <c r="AX9896" s="160"/>
      <c r="AY9896" s="160"/>
      <c r="AZ9896" s="160"/>
      <c r="BA9896" s="160"/>
      <c r="BB9896" s="160"/>
      <c r="BC9896" s="160"/>
      <c r="BD9896" s="160"/>
      <c r="BE9896" s="160"/>
      <c r="BF9896" s="160"/>
      <c r="BG9896" s="160"/>
    </row>
    <row r="9897" spans="1:59" ht="15.75" thickBot="1" x14ac:dyDescent="0.3">
      <c r="A9897" s="99" t="s">
        <v>592</v>
      </c>
      <c r="B9897" s="68"/>
      <c r="C9897" s="68"/>
      <c r="D9897" s="86"/>
      <c r="J9897" s="6">
        <v>2</v>
      </c>
      <c r="K9897" s="6"/>
      <c r="L9897" s="6"/>
      <c r="M9897" s="6"/>
      <c r="N9897" s="6"/>
      <c r="O9897" s="6"/>
      <c r="P9897" s="6"/>
      <c r="Q9897" s="6"/>
      <c r="R9897" s="6"/>
      <c r="S9897" s="6"/>
      <c r="T9897" s="6"/>
      <c r="U9897" s="6"/>
      <c r="V9897" s="6"/>
      <c r="W9897" s="6"/>
      <c r="X9897" s="160"/>
      <c r="Y9897" s="160"/>
      <c r="Z9897" s="160"/>
      <c r="AA9897" s="160"/>
      <c r="AB9897" s="160"/>
      <c r="AC9897" s="160"/>
      <c r="AD9897" s="160"/>
      <c r="AE9897" s="160"/>
      <c r="AF9897" s="160"/>
      <c r="AG9897" s="160"/>
      <c r="AH9897" s="160"/>
      <c r="AI9897" s="160"/>
      <c r="AJ9897" s="160"/>
      <c r="AK9897" s="160"/>
      <c r="AL9897" s="160"/>
      <c r="AM9897" s="160"/>
      <c r="AN9897" s="160"/>
      <c r="AO9897" s="160"/>
      <c r="AP9897" s="160"/>
      <c r="AQ9897" s="160"/>
      <c r="AR9897" s="160"/>
      <c r="AS9897" s="160"/>
      <c r="AT9897" s="160"/>
      <c r="AU9897" s="160"/>
      <c r="AV9897" s="160"/>
      <c r="AW9897" s="160"/>
      <c r="AX9897" s="160"/>
      <c r="AY9897" s="160"/>
      <c r="AZ9897" s="160"/>
      <c r="BA9897" s="160"/>
      <c r="BB9897" s="160"/>
      <c r="BC9897" s="160"/>
      <c r="BD9897" s="160"/>
      <c r="BE9897" s="160"/>
      <c r="BF9897" s="160"/>
      <c r="BG9897" s="160"/>
    </row>
    <row r="9898" spans="1:59" x14ac:dyDescent="0.25">
      <c r="A9898" s="100" t="s">
        <v>592</v>
      </c>
      <c r="B9898" s="77">
        <v>47.732999999999997</v>
      </c>
      <c r="C9898" s="77">
        <v>8</v>
      </c>
      <c r="D9898" s="87" t="s">
        <v>11</v>
      </c>
      <c r="J9898" s="6">
        <v>3</v>
      </c>
      <c r="K9898" s="6"/>
      <c r="L9898" s="6"/>
      <c r="M9898" s="6"/>
      <c r="N9898" s="6"/>
      <c r="O9898" s="6"/>
      <c r="P9898" s="6"/>
      <c r="Q9898" s="6"/>
      <c r="R9898" s="6"/>
      <c r="S9898" s="6"/>
      <c r="T9898" s="6"/>
      <c r="U9898" s="6"/>
      <c r="V9898" s="6"/>
      <c r="W9898" s="6"/>
      <c r="X9898" s="160"/>
      <c r="Y9898" s="160"/>
      <c r="Z9898" s="160"/>
      <c r="AA9898" s="160"/>
      <c r="AB9898" s="160"/>
      <c r="AC9898" s="160"/>
      <c r="AD9898" s="160"/>
      <c r="AE9898" s="160"/>
      <c r="AF9898" s="160"/>
      <c r="AG9898" s="160"/>
      <c r="AH9898" s="160"/>
      <c r="AI9898" s="160"/>
      <c r="AJ9898" s="160"/>
      <c r="AK9898" s="160"/>
      <c r="AL9898" s="160"/>
      <c r="AM9898" s="160"/>
      <c r="AN9898" s="160"/>
      <c r="AO9898" s="160"/>
      <c r="AP9898" s="160"/>
      <c r="AQ9898" s="160"/>
      <c r="AR9898" s="160"/>
      <c r="AS9898" s="160"/>
      <c r="AT9898" s="160"/>
      <c r="AU9898" s="160"/>
      <c r="AV9898" s="160"/>
      <c r="AW9898" s="160"/>
      <c r="AX9898" s="160"/>
      <c r="AY9898" s="160"/>
      <c r="AZ9898" s="160"/>
      <c r="BA9898" s="160"/>
      <c r="BB9898" s="160"/>
      <c r="BC9898" s="160"/>
      <c r="BD9898" s="160"/>
      <c r="BE9898" s="160"/>
      <c r="BF9898" s="160"/>
      <c r="BG9898" s="160"/>
    </row>
    <row r="9899" spans="1:59" x14ac:dyDescent="0.25">
      <c r="A9899" s="79"/>
      <c r="J9899" s="6">
        <v>4</v>
      </c>
      <c r="K9899" s="6"/>
      <c r="L9899" s="6"/>
      <c r="M9899" s="6"/>
      <c r="N9899" s="6"/>
      <c r="O9899" s="6"/>
      <c r="P9899" s="6"/>
      <c r="Q9899" s="6"/>
      <c r="R9899" s="6"/>
      <c r="S9899" s="6"/>
      <c r="T9899" s="6"/>
      <c r="U9899" s="6"/>
      <c r="V9899" s="6"/>
      <c r="W9899" s="6"/>
      <c r="X9899" s="160"/>
      <c r="Y9899" s="160"/>
      <c r="Z9899" s="160"/>
      <c r="AA9899" s="160"/>
      <c r="AB9899" s="160"/>
      <c r="AC9899" s="160"/>
      <c r="AD9899" s="160"/>
      <c r="AE9899" s="160"/>
      <c r="AF9899" s="160"/>
      <c r="AG9899" s="160"/>
      <c r="AH9899" s="160"/>
      <c r="AI9899" s="160"/>
      <c r="AJ9899" s="160"/>
      <c r="AK9899" s="160"/>
      <c r="AL9899" s="160"/>
      <c r="AM9899" s="160"/>
      <c r="AN9899" s="160"/>
      <c r="AO9899" s="160"/>
      <c r="AP9899" s="160"/>
      <c r="AQ9899" s="160"/>
      <c r="AR9899" s="160"/>
      <c r="AS9899" s="160"/>
      <c r="AT9899" s="160"/>
      <c r="AU9899" s="160"/>
      <c r="AV9899" s="160"/>
      <c r="AW9899" s="160"/>
      <c r="AX9899" s="160"/>
      <c r="AY9899" s="160"/>
      <c r="AZ9899" s="160"/>
      <c r="BA9899" s="160"/>
      <c r="BB9899" s="160"/>
      <c r="BC9899" s="160"/>
      <c r="BD9899" s="160"/>
      <c r="BE9899" s="160"/>
      <c r="BF9899" s="160"/>
      <c r="BG9899" s="160"/>
    </row>
    <row r="9900" spans="1:59" x14ac:dyDescent="0.25">
      <c r="A9900" s="79"/>
      <c r="J9900" s="6">
        <v>5</v>
      </c>
      <c r="K9900" s="6"/>
      <c r="L9900" s="6"/>
      <c r="M9900" s="6"/>
      <c r="N9900" s="6"/>
      <c r="O9900" s="6"/>
      <c r="P9900" s="6"/>
      <c r="Q9900" s="6"/>
      <c r="R9900" s="6"/>
      <c r="S9900" s="6"/>
      <c r="T9900" s="6"/>
      <c r="U9900" s="6"/>
      <c r="V9900" s="6"/>
      <c r="W9900" s="6"/>
      <c r="X9900" s="160"/>
      <c r="Y9900" s="160"/>
      <c r="Z9900" s="160"/>
      <c r="AA9900" s="160"/>
      <c r="AB9900" s="160"/>
      <c r="AC9900" s="160"/>
      <c r="AD9900" s="160"/>
      <c r="AE9900" s="160"/>
      <c r="AF9900" s="160"/>
      <c r="AG9900" s="160"/>
      <c r="AH9900" s="160"/>
      <c r="AI9900" s="160"/>
      <c r="AJ9900" s="160"/>
      <c r="AK9900" s="160"/>
      <c r="AL9900" s="160"/>
      <c r="AM9900" s="160"/>
      <c r="AN9900" s="160"/>
      <c r="AO9900" s="160"/>
      <c r="AP9900" s="160"/>
      <c r="AQ9900" s="160"/>
      <c r="AR9900" s="160"/>
      <c r="AS9900" s="160"/>
      <c r="AT9900" s="160"/>
      <c r="AU9900" s="160"/>
      <c r="AV9900" s="160"/>
      <c r="AW9900" s="160"/>
      <c r="AX9900" s="160"/>
      <c r="AY9900" s="160"/>
      <c r="AZ9900" s="160"/>
      <c r="BA9900" s="160"/>
      <c r="BB9900" s="160"/>
      <c r="BC9900" s="160"/>
      <c r="BD9900" s="160"/>
      <c r="BE9900" s="160"/>
      <c r="BF9900" s="160"/>
      <c r="BG9900" s="160"/>
    </row>
    <row r="9901" spans="1:59" x14ac:dyDescent="0.25">
      <c r="J9901" s="6">
        <v>6</v>
      </c>
      <c r="K9901" s="6"/>
      <c r="L9901" s="6"/>
      <c r="M9901" s="6"/>
      <c r="N9901" s="6"/>
      <c r="O9901" s="6"/>
      <c r="P9901" s="6"/>
      <c r="Q9901" s="6"/>
      <c r="R9901" s="6"/>
      <c r="S9901" s="6"/>
      <c r="T9901" s="6"/>
      <c r="U9901" s="6"/>
      <c r="V9901" s="6"/>
      <c r="W9901" s="6"/>
      <c r="X9901" s="160"/>
      <c r="Y9901" s="160"/>
      <c r="Z9901" s="160"/>
      <c r="AA9901" s="160"/>
      <c r="AB9901" s="160"/>
      <c r="AC9901" s="160"/>
      <c r="AD9901" s="160"/>
      <c r="AE9901" s="160"/>
      <c r="AF9901" s="160"/>
      <c r="AG9901" s="160"/>
      <c r="AH9901" s="160"/>
      <c r="AI9901" s="160"/>
      <c r="AJ9901" s="160"/>
      <c r="AK9901" s="160"/>
      <c r="AL9901" s="160"/>
      <c r="AM9901" s="160"/>
      <c r="AN9901" s="160"/>
      <c r="AO9901" s="160"/>
      <c r="AP9901" s="160"/>
      <c r="AQ9901" s="160"/>
      <c r="AR9901" s="160"/>
      <c r="AS9901" s="160"/>
      <c r="AT9901" s="160"/>
      <c r="AU9901" s="160"/>
      <c r="AV9901" s="160"/>
      <c r="AW9901" s="160"/>
      <c r="AX9901" s="160"/>
      <c r="AY9901" s="160"/>
      <c r="AZ9901" s="160"/>
      <c r="BA9901" s="160"/>
      <c r="BB9901" s="160"/>
      <c r="BC9901" s="160"/>
      <c r="BD9901" s="160"/>
      <c r="BE9901" s="160"/>
      <c r="BF9901" s="160"/>
      <c r="BG9901" s="160"/>
    </row>
    <row r="9902" spans="1:59" x14ac:dyDescent="0.25">
      <c r="A9902" s="80"/>
      <c r="J9902" s="6">
        <v>7</v>
      </c>
      <c r="K9902" s="6"/>
      <c r="L9902" s="6"/>
      <c r="M9902" s="6"/>
      <c r="N9902" s="6"/>
      <c r="O9902" s="6"/>
      <c r="P9902" s="6"/>
      <c r="Q9902" s="6"/>
      <c r="R9902" s="6"/>
      <c r="S9902" s="6"/>
      <c r="T9902" s="6"/>
      <c r="U9902" s="6"/>
      <c r="V9902" s="6"/>
      <c r="W9902" s="6"/>
      <c r="X9902" s="160"/>
      <c r="Y9902" s="160"/>
      <c r="Z9902" s="160"/>
      <c r="AA9902" s="160"/>
      <c r="AB9902" s="160"/>
      <c r="AC9902" s="160"/>
      <c r="AD9902" s="160"/>
      <c r="AE9902" s="160"/>
      <c r="AF9902" s="160"/>
      <c r="AG9902" s="160"/>
      <c r="AH9902" s="160"/>
      <c r="AI9902" s="160"/>
      <c r="AJ9902" s="160"/>
      <c r="AK9902" s="160"/>
      <c r="AL9902" s="160"/>
      <c r="AM9902" s="160"/>
      <c r="AN9902" s="160"/>
      <c r="AO9902" s="160"/>
      <c r="AP9902" s="160"/>
      <c r="AQ9902" s="160"/>
      <c r="AR9902" s="160"/>
      <c r="AS9902" s="160"/>
      <c r="AT9902" s="160"/>
      <c r="AU9902" s="160"/>
      <c r="AV9902" s="160"/>
      <c r="AW9902" s="160"/>
      <c r="AX9902" s="160"/>
      <c r="AY9902" s="160"/>
      <c r="AZ9902" s="160"/>
      <c r="BA9902" s="160"/>
      <c r="BB9902" s="160"/>
      <c r="BC9902" s="160"/>
      <c r="BD9902" s="160"/>
      <c r="BE9902" s="160"/>
      <c r="BF9902" s="160"/>
      <c r="BG9902" s="160"/>
    </row>
    <row r="9903" spans="1:59" ht="31.5" x14ac:dyDescent="0.25">
      <c r="A9903" s="64" t="s">
        <v>590</v>
      </c>
      <c r="J9903" s="6">
        <v>8</v>
      </c>
      <c r="K9903" s="6"/>
      <c r="L9903" s="6"/>
      <c r="M9903" s="6"/>
      <c r="N9903" s="6"/>
      <c r="O9903" s="6"/>
      <c r="P9903" s="6"/>
      <c r="Q9903" s="6"/>
      <c r="R9903" s="6"/>
      <c r="S9903" s="6"/>
      <c r="T9903" s="6"/>
      <c r="U9903" s="6"/>
      <c r="V9903" s="6"/>
      <c r="W9903" s="6"/>
      <c r="X9903" s="160"/>
      <c r="Y9903" s="160"/>
      <c r="Z9903" s="160"/>
      <c r="AA9903" s="160"/>
      <c r="AB9903" s="160"/>
      <c r="AC9903" s="160"/>
      <c r="AD9903" s="160"/>
      <c r="AE9903" s="160"/>
      <c r="AF9903" s="160"/>
      <c r="AG9903" s="160"/>
      <c r="AH9903" s="160"/>
      <c r="AI9903" s="160"/>
      <c r="AJ9903" s="160"/>
      <c r="AK9903" s="160"/>
      <c r="AL9903" s="160"/>
      <c r="AM9903" s="160"/>
      <c r="AN9903" s="160"/>
      <c r="AO9903" s="160"/>
      <c r="AP9903" s="160"/>
      <c r="AQ9903" s="160"/>
      <c r="AR9903" s="160"/>
      <c r="AS9903" s="160"/>
      <c r="AT9903" s="160"/>
      <c r="AU9903" s="160"/>
      <c r="AV9903" s="160"/>
      <c r="AW9903" s="160"/>
      <c r="AX9903" s="160"/>
      <c r="AY9903" s="160"/>
      <c r="AZ9903" s="160"/>
      <c r="BA9903" s="160"/>
      <c r="BB9903" s="160"/>
      <c r="BC9903" s="160"/>
      <c r="BD9903" s="160"/>
      <c r="BE9903" s="160"/>
      <c r="BF9903" s="160"/>
      <c r="BG9903" s="160"/>
    </row>
    <row r="9904" spans="1:59" x14ac:dyDescent="0.25">
      <c r="A9904" s="79"/>
      <c r="J9904" s="6">
        <v>9</v>
      </c>
      <c r="K9904" s="6"/>
      <c r="L9904" s="6"/>
      <c r="M9904" s="6"/>
      <c r="N9904" s="6"/>
      <c r="O9904" s="6"/>
      <c r="P9904" s="6"/>
      <c r="Q9904" s="6"/>
      <c r="R9904" s="6"/>
      <c r="S9904" s="6"/>
      <c r="T9904" s="6"/>
      <c r="U9904" s="6"/>
      <c r="V9904" s="6"/>
      <c r="W9904" s="6"/>
      <c r="X9904" s="160"/>
      <c r="Y9904" s="160"/>
      <c r="Z9904" s="160"/>
      <c r="AA9904" s="160"/>
      <c r="AB9904" s="160"/>
      <c r="AC9904" s="160"/>
      <c r="AD9904" s="160"/>
      <c r="AE9904" s="160"/>
      <c r="AF9904" s="160"/>
      <c r="AG9904" s="160"/>
      <c r="AH9904" s="160"/>
      <c r="AI9904" s="160"/>
      <c r="AJ9904" s="160"/>
      <c r="AK9904" s="160"/>
      <c r="AL9904" s="160"/>
      <c r="AM9904" s="160"/>
      <c r="AN9904" s="160"/>
      <c r="AO9904" s="160"/>
      <c r="AP9904" s="160"/>
      <c r="AQ9904" s="160"/>
      <c r="AR9904" s="160"/>
      <c r="AS9904" s="160"/>
      <c r="AT9904" s="160"/>
      <c r="AU9904" s="160"/>
      <c r="AV9904" s="160"/>
      <c r="AW9904" s="160"/>
      <c r="AX9904" s="160"/>
      <c r="AY9904" s="160"/>
      <c r="AZ9904" s="160"/>
      <c r="BA9904" s="160"/>
      <c r="BB9904" s="160"/>
      <c r="BC9904" s="160"/>
      <c r="BD9904" s="160"/>
      <c r="BE9904" s="160"/>
      <c r="BF9904" s="160"/>
      <c r="BG9904" s="160"/>
    </row>
    <row r="9905" spans="1:59" ht="25.5" x14ac:dyDescent="0.25">
      <c r="A9905" s="81" t="s">
        <v>595</v>
      </c>
      <c r="J9905" s="6">
        <v>10</v>
      </c>
      <c r="K9905" s="6"/>
      <c r="L9905" s="6"/>
      <c r="M9905" s="6"/>
      <c r="N9905" s="6"/>
      <c r="O9905" s="6"/>
      <c r="P9905" s="6"/>
      <c r="Q9905" s="6"/>
      <c r="R9905" s="6"/>
      <c r="S9905" s="6"/>
      <c r="T9905" s="6"/>
      <c r="U9905" s="6"/>
      <c r="V9905" s="6"/>
      <c r="W9905" s="6"/>
      <c r="X9905" s="160"/>
      <c r="Y9905" s="160"/>
      <c r="Z9905" s="160"/>
      <c r="AA9905" s="160"/>
      <c r="AB9905" s="160"/>
      <c r="AC9905" s="160"/>
      <c r="AD9905" s="160"/>
      <c r="AE9905" s="160"/>
      <c r="AF9905" s="160"/>
      <c r="AG9905" s="160"/>
      <c r="AH9905" s="160"/>
      <c r="AI9905" s="160"/>
      <c r="AJ9905" s="160"/>
      <c r="AK9905" s="160"/>
      <c r="AL9905" s="160"/>
      <c r="AM9905" s="160"/>
      <c r="AN9905" s="160"/>
      <c r="AO9905" s="160"/>
      <c r="AP9905" s="160"/>
      <c r="AQ9905" s="160"/>
      <c r="AR9905" s="160"/>
      <c r="AS9905" s="160"/>
      <c r="AT9905" s="160"/>
      <c r="AU9905" s="160"/>
      <c r="AV9905" s="160"/>
      <c r="AW9905" s="160"/>
      <c r="AX9905" s="160"/>
      <c r="AY9905" s="160"/>
      <c r="AZ9905" s="160"/>
      <c r="BA9905" s="160"/>
      <c r="BB9905" s="160"/>
      <c r="BC9905" s="160"/>
      <c r="BD9905" s="160"/>
      <c r="BE9905" s="160"/>
      <c r="BF9905" s="160"/>
      <c r="BG9905" s="160"/>
    </row>
    <row r="9906" spans="1:59" x14ac:dyDescent="0.25">
      <c r="A9906" s="81"/>
      <c r="J9906" s="6">
        <v>11</v>
      </c>
      <c r="K9906" s="6"/>
      <c r="L9906" s="6"/>
      <c r="M9906" s="6"/>
      <c r="N9906" s="6"/>
      <c r="O9906" s="6"/>
      <c r="P9906" s="6"/>
      <c r="Q9906" s="6"/>
      <c r="R9906" s="6"/>
      <c r="S9906" s="6"/>
      <c r="T9906" s="6"/>
      <c r="U9906" s="6"/>
      <c r="V9906" s="6"/>
      <c r="W9906" s="6"/>
    </row>
    <row r="9907" spans="1:59" x14ac:dyDescent="0.25">
      <c r="A9907" s="65"/>
      <c r="J9907" s="6">
        <v>12</v>
      </c>
      <c r="K9907" s="6"/>
      <c r="L9907" s="6"/>
      <c r="M9907" s="6"/>
      <c r="N9907" s="6"/>
      <c r="O9907" s="6"/>
      <c r="P9907" s="6"/>
      <c r="Q9907" s="6"/>
      <c r="R9907" s="6"/>
      <c r="S9907" s="6"/>
      <c r="T9907" s="6"/>
      <c r="U9907" s="6"/>
      <c r="V9907" s="6"/>
      <c r="W9907" s="6"/>
    </row>
    <row r="9908" spans="1:59" x14ac:dyDescent="0.25">
      <c r="A9908" s="65"/>
      <c r="J9908" s="6">
        <v>13</v>
      </c>
      <c r="K9908" s="6"/>
      <c r="L9908" s="6"/>
      <c r="M9908" s="6"/>
      <c r="N9908" s="6"/>
      <c r="O9908" s="6"/>
      <c r="P9908" s="6"/>
      <c r="Q9908" s="6"/>
      <c r="R9908" s="6"/>
      <c r="S9908" s="6"/>
      <c r="T9908" s="6"/>
      <c r="U9908" s="6"/>
      <c r="V9908" s="6"/>
      <c r="W9908" s="6"/>
    </row>
    <row r="9909" spans="1:59" x14ac:dyDescent="0.25">
      <c r="A9909" s="79"/>
      <c r="J9909" s="6">
        <v>14</v>
      </c>
      <c r="K9909" s="6"/>
      <c r="L9909" s="6"/>
      <c r="M9909" s="6"/>
      <c r="N9909" s="6"/>
      <c r="O9909" s="6"/>
      <c r="P9909" s="6"/>
      <c r="Q9909" s="6"/>
      <c r="R9909" s="6"/>
      <c r="S9909" s="6"/>
      <c r="T9909" s="6"/>
      <c r="U9909" s="6"/>
      <c r="V9909" s="6"/>
      <c r="W9909" s="6"/>
    </row>
    <row r="9910" spans="1:59" x14ac:dyDescent="0.25">
      <c r="A9910" s="79"/>
      <c r="J9910" s="6">
        <v>15</v>
      </c>
      <c r="K9910" s="6"/>
      <c r="L9910" s="6"/>
      <c r="M9910" s="6"/>
      <c r="N9910" s="6"/>
      <c r="O9910" s="6"/>
      <c r="P9910" s="6"/>
      <c r="Q9910" s="6"/>
      <c r="R9910" s="6"/>
      <c r="S9910" s="6"/>
      <c r="T9910" s="6"/>
      <c r="U9910" s="6"/>
      <c r="V9910" s="6"/>
      <c r="W9910" s="6"/>
    </row>
    <row r="9911" spans="1:59" x14ac:dyDescent="0.25">
      <c r="J9911" s="6">
        <v>16</v>
      </c>
      <c r="K9911" s="6"/>
      <c r="L9911" s="6"/>
      <c r="M9911" s="6"/>
      <c r="N9911" s="6"/>
      <c r="O9911" s="6"/>
      <c r="P9911" s="6"/>
      <c r="Q9911" s="6"/>
      <c r="R9911" s="6"/>
      <c r="S9911" s="6"/>
      <c r="T9911" s="6"/>
      <c r="U9911" s="6"/>
      <c r="V9911" s="6"/>
      <c r="W9911" s="6"/>
    </row>
    <row r="9912" spans="1:59" x14ac:dyDescent="0.25">
      <c r="A9912" s="80"/>
      <c r="J9912" s="6">
        <v>17</v>
      </c>
      <c r="K9912" s="6"/>
      <c r="L9912" s="6"/>
      <c r="M9912" s="6"/>
      <c r="N9912" s="6"/>
      <c r="O9912" s="6"/>
      <c r="P9912" s="6"/>
      <c r="Q9912" s="6"/>
      <c r="R9912" s="6"/>
      <c r="S9912" s="6"/>
      <c r="T9912" s="6"/>
      <c r="U9912" s="6"/>
      <c r="V9912" s="6"/>
      <c r="W9912" s="6"/>
    </row>
    <row r="9913" spans="1:59" ht="31.5" x14ac:dyDescent="0.25">
      <c r="A9913" s="64" t="s">
        <v>590</v>
      </c>
      <c r="J9913" s="6">
        <v>18</v>
      </c>
      <c r="K9913" s="6"/>
      <c r="L9913" s="6"/>
      <c r="M9913" s="6"/>
      <c r="N9913" s="6"/>
      <c r="O9913" s="6"/>
      <c r="P9913" s="6"/>
      <c r="Q9913" s="6"/>
      <c r="R9913" s="6"/>
      <c r="S9913" s="6"/>
      <c r="T9913" s="6"/>
      <c r="U9913" s="6"/>
      <c r="V9913" s="6"/>
      <c r="W9913" s="6"/>
    </row>
    <row r="9914" spans="1:59" x14ac:dyDescent="0.25">
      <c r="A9914" s="79"/>
      <c r="J9914" s="6">
        <v>19</v>
      </c>
      <c r="K9914" s="6"/>
      <c r="L9914" s="6"/>
      <c r="M9914" s="6"/>
      <c r="N9914" s="6"/>
      <c r="O9914" s="6"/>
      <c r="P9914" s="6"/>
      <c r="Q9914" s="6"/>
      <c r="R9914" s="6"/>
      <c r="S9914" s="6"/>
      <c r="T9914" s="6"/>
      <c r="U9914" s="6"/>
      <c r="V9914" s="6"/>
      <c r="W9914" s="6"/>
    </row>
    <row r="9915" spans="1:59" ht="25.5" x14ac:dyDescent="0.25">
      <c r="A9915" s="81" t="s">
        <v>595</v>
      </c>
      <c r="J9915" s="6">
        <v>20</v>
      </c>
      <c r="K9915" s="6"/>
      <c r="L9915" s="6"/>
      <c r="M9915" s="6"/>
      <c r="N9915" s="6"/>
      <c r="O9915" s="6"/>
      <c r="P9915" s="6"/>
      <c r="Q9915" s="6"/>
      <c r="R9915" s="6"/>
      <c r="S9915" s="6"/>
      <c r="T9915" s="6"/>
      <c r="U9915" s="6"/>
      <c r="V9915" s="6"/>
      <c r="W9915" s="6"/>
    </row>
    <row r="9916" spans="1:59" x14ac:dyDescent="0.25">
      <c r="A9916" s="81"/>
      <c r="J9916" s="6">
        <v>21</v>
      </c>
      <c r="K9916" s="6"/>
      <c r="L9916" s="6"/>
      <c r="M9916" s="6"/>
      <c r="N9916" s="6"/>
      <c r="O9916" s="6"/>
      <c r="P9916" s="6"/>
      <c r="Q9916" s="6"/>
      <c r="R9916" s="6"/>
      <c r="S9916" s="6"/>
      <c r="T9916" s="6"/>
      <c r="U9916" s="6"/>
      <c r="V9916" s="6"/>
      <c r="W9916" s="6"/>
    </row>
    <row r="9917" spans="1:59" ht="89.25" x14ac:dyDescent="0.25">
      <c r="A9917" s="81" t="s">
        <v>948</v>
      </c>
      <c r="J9917" s="6">
        <v>22</v>
      </c>
      <c r="K9917" s="6"/>
      <c r="L9917" s="6"/>
      <c r="M9917" s="6"/>
      <c r="N9917" s="6"/>
      <c r="O9917" s="6"/>
      <c r="P9917" s="6"/>
      <c r="Q9917" s="6"/>
      <c r="R9917" s="6"/>
      <c r="S9917" s="6"/>
      <c r="T9917" s="6"/>
      <c r="U9917" s="6"/>
      <c r="V9917" s="6"/>
      <c r="W9917" s="6"/>
    </row>
    <row r="9918" spans="1:59" x14ac:dyDescent="0.25">
      <c r="A9918" s="65"/>
      <c r="J9918" s="6">
        <v>23</v>
      </c>
      <c r="K9918" s="6"/>
      <c r="L9918" s="6"/>
      <c r="M9918" s="6"/>
      <c r="N9918" s="6"/>
      <c r="O9918" s="6"/>
      <c r="P9918" s="6"/>
      <c r="Q9918" s="6"/>
      <c r="R9918" s="6"/>
      <c r="S9918" s="6"/>
      <c r="T9918" s="6"/>
      <c r="U9918" s="6"/>
      <c r="V9918" s="6"/>
      <c r="W9918" s="6"/>
    </row>
    <row r="9919" spans="1:59" x14ac:dyDescent="0.25">
      <c r="A9919" s="65"/>
      <c r="J9919" s="6">
        <v>24</v>
      </c>
      <c r="K9919" s="6"/>
      <c r="L9919" s="6"/>
      <c r="M9919" s="6"/>
      <c r="N9919" s="6"/>
      <c r="O9919" s="6"/>
      <c r="P9919" s="6"/>
      <c r="Q9919" s="6"/>
      <c r="R9919" s="6"/>
      <c r="S9919" s="6"/>
      <c r="T9919" s="6"/>
      <c r="U9919" s="6"/>
      <c r="V9919" s="6"/>
      <c r="W9919" s="6"/>
    </row>
    <row r="9920" spans="1:59" ht="140.25" x14ac:dyDescent="0.25">
      <c r="A9920" s="96" t="s">
        <v>624</v>
      </c>
      <c r="B9920" s="97" t="s">
        <v>625</v>
      </c>
      <c r="J9920" s="6">
        <v>25</v>
      </c>
      <c r="K9920" s="6"/>
      <c r="L9920" s="6"/>
      <c r="M9920" s="6"/>
      <c r="N9920" s="6"/>
      <c r="O9920" s="6"/>
      <c r="P9920" s="6"/>
      <c r="Q9920" s="6"/>
      <c r="R9920" s="6"/>
      <c r="S9920" s="6"/>
      <c r="T9920" s="6"/>
      <c r="U9920" s="6"/>
      <c r="V9920" s="6"/>
      <c r="W9920" s="6"/>
    </row>
    <row r="9921" spans="1:23" ht="15.75" thickBot="1" x14ac:dyDescent="0.3">
      <c r="A9921" s="65"/>
      <c r="J9921" s="6">
        <v>26</v>
      </c>
      <c r="K9921" s="6"/>
      <c r="L9921" s="6"/>
      <c r="M9921" s="6"/>
      <c r="N9921" s="6"/>
      <c r="O9921" s="6"/>
      <c r="P9921" s="6"/>
      <c r="Q9921" s="6"/>
      <c r="R9921" s="6"/>
      <c r="S9921" s="6"/>
      <c r="T9921" s="6"/>
      <c r="U9921" s="6"/>
      <c r="V9921" s="6"/>
      <c r="W9921" s="6"/>
    </row>
    <row r="9922" spans="1:23" ht="15.75" thickBot="1" x14ac:dyDescent="0.3">
      <c r="A9922" s="88" t="s">
        <v>626</v>
      </c>
      <c r="B9922" s="89">
        <v>0.05</v>
      </c>
      <c r="J9922" s="6">
        <v>27</v>
      </c>
      <c r="K9922" s="6"/>
      <c r="L9922" s="6"/>
      <c r="M9922" s="6"/>
      <c r="N9922" s="6"/>
      <c r="O9922" s="6"/>
      <c r="P9922" s="6"/>
      <c r="Q9922" s="6"/>
      <c r="R9922" s="6"/>
      <c r="S9922" s="6"/>
      <c r="T9922" s="6"/>
      <c r="U9922" s="6"/>
      <c r="V9922" s="6"/>
      <c r="W9922" s="6"/>
    </row>
    <row r="9923" spans="1:23" ht="39" thickBot="1" x14ac:dyDescent="0.3">
      <c r="A9923" s="110" t="s">
        <v>627</v>
      </c>
      <c r="B9923" s="74">
        <v>18</v>
      </c>
      <c r="J9923" s="6">
        <v>28</v>
      </c>
      <c r="K9923" s="6"/>
      <c r="L9923" s="6"/>
      <c r="M9923" s="6"/>
      <c r="N9923" s="6"/>
      <c r="O9923" s="6"/>
      <c r="P9923" s="6"/>
      <c r="Q9923" s="6"/>
      <c r="R9923" s="6"/>
      <c r="S9923" s="6"/>
      <c r="T9923" s="6"/>
      <c r="U9923" s="6"/>
      <c r="V9923" s="6"/>
      <c r="W9923" s="6"/>
    </row>
    <row r="9924" spans="1:23" ht="39" thickBot="1" x14ac:dyDescent="0.3">
      <c r="A9924" s="110" t="s">
        <v>628</v>
      </c>
      <c r="B9924" s="74">
        <v>22.82798</v>
      </c>
      <c r="J9924" s="6">
        <v>29</v>
      </c>
      <c r="K9924" s="6"/>
      <c r="L9924" s="6"/>
      <c r="M9924" s="6"/>
      <c r="N9924" s="6"/>
      <c r="O9924" s="6"/>
      <c r="P9924" s="6"/>
      <c r="Q9924" s="6"/>
      <c r="R9924" s="6"/>
      <c r="S9924" s="6"/>
      <c r="T9924" s="6"/>
      <c r="U9924" s="6"/>
      <c r="V9924" s="6"/>
      <c r="W9924" s="6"/>
    </row>
    <row r="9925" spans="1:23" ht="64.5" thickBot="1" x14ac:dyDescent="0.3">
      <c r="A9925" s="110" t="s">
        <v>629</v>
      </c>
      <c r="B9925" s="74">
        <v>3.9969700000000001</v>
      </c>
      <c r="J9925" s="6">
        <v>30</v>
      </c>
      <c r="K9925" s="6"/>
      <c r="L9925" s="6"/>
      <c r="M9925" s="6"/>
      <c r="N9925" s="6"/>
      <c r="O9925" s="6"/>
      <c r="P9925" s="6"/>
      <c r="Q9925" s="6"/>
      <c r="R9925" s="6"/>
      <c r="S9925" s="6"/>
      <c r="T9925" s="6"/>
      <c r="U9925" s="6"/>
      <c r="V9925" s="6"/>
      <c r="W9925" s="6"/>
    </row>
    <row r="9926" spans="1:23" ht="38.25" x14ac:dyDescent="0.25">
      <c r="A9926" s="109" t="s">
        <v>630</v>
      </c>
      <c r="B9926" s="78">
        <v>6.7518000000000002</v>
      </c>
      <c r="J9926" s="6">
        <v>31</v>
      </c>
      <c r="K9926" s="6"/>
      <c r="L9926" s="6"/>
      <c r="M9926" s="6"/>
      <c r="N9926" s="6"/>
      <c r="O9926" s="6"/>
      <c r="P9926" s="6"/>
      <c r="Q9926" s="6"/>
      <c r="R9926" s="6"/>
      <c r="S9926" s="6"/>
      <c r="T9926" s="6"/>
      <c r="U9926" s="6"/>
      <c r="V9926" s="6"/>
      <c r="W9926" s="6"/>
    </row>
    <row r="9927" spans="1:23" ht="15.75" thickBot="1" x14ac:dyDescent="0.3">
      <c r="A9927" s="65"/>
      <c r="J9927" s="6">
        <v>32</v>
      </c>
      <c r="K9927" s="6"/>
      <c r="L9927" s="6"/>
      <c r="M9927" s="6"/>
      <c r="N9927" s="6"/>
      <c r="O9927" s="6"/>
      <c r="P9927" s="6"/>
      <c r="Q9927" s="6"/>
      <c r="R9927" s="6"/>
      <c r="S9927" s="6"/>
      <c r="T9927" s="6"/>
      <c r="U9927" s="6"/>
      <c r="V9927" s="6"/>
      <c r="W9927" s="6"/>
    </row>
    <row r="9928" spans="1:23" x14ac:dyDescent="0.25">
      <c r="A9928" s="254" t="s">
        <v>637</v>
      </c>
      <c r="B9928" s="255"/>
      <c r="C9928" s="255"/>
      <c r="D9928" s="255"/>
      <c r="J9928" s="6">
        <v>33</v>
      </c>
      <c r="K9928" s="6"/>
      <c r="L9928" s="6"/>
      <c r="M9928" s="6"/>
      <c r="N9928" s="6"/>
      <c r="O9928" s="6"/>
      <c r="P9928" s="6"/>
      <c r="Q9928" s="6"/>
      <c r="R9928" s="6"/>
      <c r="S9928" s="6"/>
      <c r="T9928" s="6"/>
      <c r="U9928" s="6"/>
      <c r="V9928" s="6"/>
      <c r="W9928" s="6"/>
    </row>
    <row r="9929" spans="1:23" ht="15.75" thickBot="1" x14ac:dyDescent="0.3">
      <c r="A9929" s="256" t="s">
        <v>638</v>
      </c>
      <c r="B9929" s="257"/>
      <c r="C9929" s="257"/>
      <c r="D9929" s="257"/>
      <c r="J9929" s="6">
        <v>34</v>
      </c>
      <c r="K9929" s="6"/>
      <c r="L9929" s="6"/>
      <c r="M9929" s="6"/>
      <c r="N9929" s="6"/>
      <c r="O9929" s="6"/>
      <c r="P9929" s="6"/>
      <c r="Q9929" s="6"/>
      <c r="R9929" s="6"/>
      <c r="S9929" s="6"/>
      <c r="T9929" s="6"/>
      <c r="U9929" s="6"/>
      <c r="V9929" s="6"/>
      <c r="W9929" s="6"/>
    </row>
    <row r="9930" spans="1:23" ht="27" thickBot="1" x14ac:dyDescent="0.3">
      <c r="A9930" s="98" t="s">
        <v>634</v>
      </c>
      <c r="B9930" s="83" t="s">
        <v>635</v>
      </c>
      <c r="C9930" s="83" t="s">
        <v>566</v>
      </c>
      <c r="D9930" s="85" t="s">
        <v>593</v>
      </c>
      <c r="J9930" s="6"/>
      <c r="K9930" s="121" t="s">
        <v>1123</v>
      </c>
      <c r="L9930" s="121" t="s">
        <v>1124</v>
      </c>
      <c r="M9930" s="121" t="str">
        <f>A9917</f>
        <v>Prueba del rango estudentizado de Tukey (HSD) para DFPCM2</v>
      </c>
      <c r="N9930" s="136"/>
      <c r="O9930" s="1"/>
      <c r="S9930" s="122" t="str">
        <f>K9930</f>
        <v>Factor</v>
      </c>
      <c r="T9930" s="122" t="str">
        <f>L9930</f>
        <v>Nivel</v>
      </c>
      <c r="U9930" s="114"/>
      <c r="V9930" s="123" t="str">
        <f>M9930</f>
        <v>Prueba del rango estudentizado de Tukey (HSD) para DFPCM2</v>
      </c>
      <c r="W9930" s="6"/>
    </row>
    <row r="9931" spans="1:23" ht="16.5" thickBot="1" x14ac:dyDescent="0.3">
      <c r="A9931" s="99" t="s">
        <v>592</v>
      </c>
      <c r="B9931" s="68">
        <v>62.198</v>
      </c>
      <c r="C9931" s="68">
        <v>8</v>
      </c>
      <c r="D9931" s="86" t="s">
        <v>8</v>
      </c>
      <c r="J9931" s="6"/>
      <c r="K9931" s="223" t="s">
        <v>1128</v>
      </c>
      <c r="L9931" s="124" t="str">
        <f>D9931</f>
        <v>Toro</v>
      </c>
      <c r="M9931" s="125">
        <f>B9931</f>
        <v>62.198</v>
      </c>
      <c r="N9931" s="125" t="str">
        <f>A9931</f>
        <v>A</v>
      </c>
      <c r="O9931" s="125">
        <f>B9931</f>
        <v>62.198</v>
      </c>
      <c r="S9931" s="225" t="str">
        <f>K9931</f>
        <v>Genotipo (B)</v>
      </c>
      <c r="T9931" s="133" t="str">
        <f>L9931</f>
        <v>Toro</v>
      </c>
      <c r="U9931" s="134">
        <f t="shared" ref="U9931:U9934" si="481">M9931</f>
        <v>62.198</v>
      </c>
      <c r="V9931" s="133" t="str">
        <f t="shared" ref="V9931:V9934" si="482">N9931</f>
        <v>A</v>
      </c>
      <c r="W9931" s="133">
        <f t="shared" ref="W9931:W9934" si="483">O9931</f>
        <v>62.198</v>
      </c>
    </row>
    <row r="9932" spans="1:23" ht="16.5" thickBot="1" x14ac:dyDescent="0.3">
      <c r="A9932" s="99" t="s">
        <v>592</v>
      </c>
      <c r="B9932" s="68"/>
      <c r="C9932" s="68"/>
      <c r="D9932" s="86"/>
      <c r="J9932" s="6"/>
      <c r="K9932" s="224"/>
      <c r="L9932" s="124" t="str">
        <f>D9933</f>
        <v>Perseo</v>
      </c>
      <c r="M9932" s="125">
        <f>B9933</f>
        <v>60.173999999999999</v>
      </c>
      <c r="N9932" s="125" t="str">
        <f>A9933</f>
        <v>A</v>
      </c>
      <c r="O9932" s="125">
        <f>B9933</f>
        <v>60.173999999999999</v>
      </c>
      <c r="S9932" s="226"/>
      <c r="T9932" s="133" t="str">
        <f t="shared" ref="T9932:T9934" si="484">L9932</f>
        <v>Perseo</v>
      </c>
      <c r="U9932" s="134">
        <f t="shared" si="481"/>
        <v>60.173999999999999</v>
      </c>
      <c r="V9932" s="133" t="str">
        <f t="shared" si="482"/>
        <v>A</v>
      </c>
      <c r="W9932" s="133">
        <f t="shared" si="483"/>
        <v>60.173999999999999</v>
      </c>
    </row>
    <row r="9933" spans="1:23" ht="16.5" thickBot="1" x14ac:dyDescent="0.3">
      <c r="A9933" s="99" t="s">
        <v>592</v>
      </c>
      <c r="B9933" s="68">
        <v>60.173999999999999</v>
      </c>
      <c r="C9933" s="68">
        <v>8</v>
      </c>
      <c r="D9933" s="86" t="s">
        <v>46</v>
      </c>
      <c r="J9933" s="6"/>
      <c r="K9933" s="224"/>
      <c r="L9933" s="4" t="str">
        <f>D9935</f>
        <v>Palomo</v>
      </c>
      <c r="M9933" s="4">
        <f>B9935</f>
        <v>58.801000000000002</v>
      </c>
      <c r="N9933" s="4" t="str">
        <f>A9935</f>
        <v>A</v>
      </c>
      <c r="O9933" s="4">
        <f>B9935</f>
        <v>58.801000000000002</v>
      </c>
      <c r="P9933" s="6"/>
      <c r="Q9933" s="6"/>
      <c r="R9933" s="6"/>
      <c r="S9933" s="226"/>
      <c r="T9933" s="133" t="str">
        <f t="shared" si="484"/>
        <v>Palomo</v>
      </c>
      <c r="U9933" s="134">
        <f t="shared" si="481"/>
        <v>58.801000000000002</v>
      </c>
      <c r="V9933" s="133" t="str">
        <f t="shared" si="482"/>
        <v>A</v>
      </c>
      <c r="W9933" s="133">
        <f t="shared" si="483"/>
        <v>58.801000000000002</v>
      </c>
    </row>
    <row r="9934" spans="1:23" ht="16.5" thickBot="1" x14ac:dyDescent="0.3">
      <c r="A9934" s="99" t="s">
        <v>592</v>
      </c>
      <c r="B9934" s="68"/>
      <c r="C9934" s="68"/>
      <c r="D9934" s="86"/>
      <c r="J9934" s="6"/>
      <c r="K9934" s="224"/>
      <c r="L9934" s="4" t="str">
        <f>D9937</f>
        <v>Pony</v>
      </c>
      <c r="M9934" s="4">
        <f>B9937</f>
        <v>58.326000000000001</v>
      </c>
      <c r="N9934" s="4" t="str">
        <f>A9937</f>
        <v>A</v>
      </c>
      <c r="O9934" s="4">
        <f>B9937</f>
        <v>58.326000000000001</v>
      </c>
      <c r="P9934" s="6"/>
      <c r="Q9934" s="6"/>
      <c r="R9934" s="6"/>
      <c r="S9934" s="227"/>
      <c r="T9934" s="129" t="str">
        <f t="shared" si="484"/>
        <v>Pony</v>
      </c>
      <c r="U9934" s="135">
        <f t="shared" si="481"/>
        <v>58.326000000000001</v>
      </c>
      <c r="V9934" s="129" t="str">
        <f t="shared" si="482"/>
        <v>A</v>
      </c>
      <c r="W9934" s="129">
        <f t="shared" si="483"/>
        <v>58.326000000000001</v>
      </c>
    </row>
    <row r="9935" spans="1:23" ht="15.75" thickBot="1" x14ac:dyDescent="0.3">
      <c r="A9935" s="99" t="s">
        <v>592</v>
      </c>
      <c r="B9935" s="68">
        <v>58.801000000000002</v>
      </c>
      <c r="C9935" s="68">
        <v>8</v>
      </c>
      <c r="D9935" s="86" t="s">
        <v>7</v>
      </c>
      <c r="J9935" s="6">
        <v>1</v>
      </c>
      <c r="K9935" s="6"/>
      <c r="L9935" s="6"/>
      <c r="M9935" s="6"/>
      <c r="N9935" s="6"/>
      <c r="O9935" s="6"/>
      <c r="P9935" s="6"/>
      <c r="Q9935" s="6"/>
      <c r="R9935" s="6"/>
      <c r="S9935" s="6"/>
      <c r="T9935" s="6"/>
      <c r="U9935" s="6"/>
      <c r="V9935" s="6"/>
      <c r="W9935" s="6"/>
    </row>
    <row r="9936" spans="1:23" ht="15.75" thickBot="1" x14ac:dyDescent="0.3">
      <c r="A9936" s="99" t="s">
        <v>592</v>
      </c>
      <c r="B9936" s="68"/>
      <c r="C9936" s="68"/>
      <c r="D9936" s="86"/>
      <c r="J9936" s="6">
        <v>2</v>
      </c>
      <c r="K9936" s="6"/>
      <c r="L9936" s="6"/>
      <c r="M9936" s="6"/>
      <c r="N9936" s="6"/>
      <c r="O9936" s="6"/>
      <c r="P9936" s="6"/>
      <c r="Q9936" s="6"/>
      <c r="R9936" s="6"/>
      <c r="S9936" s="6"/>
      <c r="T9936" s="6"/>
      <c r="U9936" s="6"/>
      <c r="V9936" s="6"/>
      <c r="W9936" s="6"/>
    </row>
    <row r="9937" spans="1:23" x14ac:dyDescent="0.25">
      <c r="A9937" s="100" t="s">
        <v>592</v>
      </c>
      <c r="B9937" s="77">
        <v>58.326000000000001</v>
      </c>
      <c r="C9937" s="77">
        <v>8</v>
      </c>
      <c r="D9937" s="87" t="s">
        <v>11</v>
      </c>
      <c r="J9937" s="6">
        <v>3</v>
      </c>
      <c r="K9937" s="6"/>
      <c r="L9937" s="6"/>
      <c r="M9937" s="6"/>
      <c r="N9937" s="6"/>
      <c r="O9937" s="6"/>
      <c r="P9937" s="6"/>
      <c r="Q9937" s="6"/>
      <c r="R9937" s="6"/>
      <c r="S9937" s="6"/>
      <c r="T9937" s="6"/>
      <c r="U9937" s="6"/>
      <c r="V9937" s="6"/>
      <c r="W9937" s="6"/>
    </row>
    <row r="9938" spans="1:23" x14ac:dyDescent="0.25">
      <c r="A9938" s="79"/>
      <c r="J9938" s="6">
        <v>4</v>
      </c>
      <c r="K9938" s="6"/>
      <c r="L9938" s="6"/>
      <c r="M9938" s="6"/>
      <c r="N9938" s="6"/>
      <c r="O9938" s="6"/>
      <c r="P9938" s="6"/>
      <c r="Q9938" s="6"/>
      <c r="R9938" s="6"/>
      <c r="S9938" s="6"/>
      <c r="T9938" s="6"/>
      <c r="U9938" s="6"/>
      <c r="V9938" s="6"/>
      <c r="W9938" s="6"/>
    </row>
    <row r="9939" spans="1:23" x14ac:dyDescent="0.25">
      <c r="A9939" s="79"/>
      <c r="J9939" s="6">
        <v>5</v>
      </c>
      <c r="K9939" s="6"/>
      <c r="L9939" s="6"/>
      <c r="M9939" s="6"/>
      <c r="N9939" s="6"/>
      <c r="O9939" s="6"/>
      <c r="P9939" s="6"/>
      <c r="Q9939" s="6"/>
      <c r="R9939" s="6"/>
      <c r="S9939" s="6"/>
      <c r="T9939" s="6"/>
      <c r="U9939" s="6"/>
      <c r="V9939" s="6"/>
      <c r="W9939" s="6"/>
    </row>
    <row r="9940" spans="1:23" x14ac:dyDescent="0.25">
      <c r="J9940" s="6">
        <v>6</v>
      </c>
      <c r="K9940" s="6"/>
      <c r="L9940" s="6"/>
      <c r="M9940" s="6"/>
      <c r="N9940" s="6"/>
      <c r="O9940" s="6"/>
      <c r="P9940" s="6"/>
      <c r="Q9940" s="6"/>
      <c r="R9940" s="6"/>
      <c r="S9940" s="6"/>
      <c r="T9940" s="6"/>
      <c r="U9940" s="6"/>
      <c r="V9940" s="6"/>
      <c r="W9940" s="6"/>
    </row>
    <row r="9941" spans="1:23" x14ac:dyDescent="0.25">
      <c r="A9941" s="80"/>
      <c r="J9941" s="6">
        <v>7</v>
      </c>
      <c r="K9941" s="6"/>
      <c r="L9941" s="6"/>
      <c r="M9941" s="6"/>
      <c r="N9941" s="6"/>
      <c r="O9941" s="6"/>
      <c r="P9941" s="6"/>
      <c r="Q9941" s="6"/>
      <c r="R9941" s="6"/>
      <c r="S9941" s="6"/>
      <c r="T9941" s="6"/>
      <c r="U9941" s="6"/>
      <c r="V9941" s="6"/>
      <c r="W9941" s="6"/>
    </row>
    <row r="9942" spans="1:23" ht="31.5" x14ac:dyDescent="0.25">
      <c r="A9942" s="64" t="s">
        <v>590</v>
      </c>
      <c r="J9942" s="6">
        <v>8</v>
      </c>
      <c r="K9942" s="6"/>
      <c r="L9942" s="6"/>
      <c r="M9942" s="6"/>
      <c r="N9942" s="6"/>
      <c r="O9942" s="6"/>
      <c r="P9942" s="6"/>
      <c r="Q9942" s="6"/>
      <c r="R9942" s="6"/>
      <c r="S9942" s="6"/>
      <c r="T9942" s="6"/>
      <c r="U9942" s="6"/>
      <c r="V9942" s="6"/>
      <c r="W9942" s="6"/>
    </row>
    <row r="9943" spans="1:23" x14ac:dyDescent="0.25">
      <c r="A9943" s="79"/>
      <c r="J9943" s="6">
        <v>9</v>
      </c>
      <c r="K9943" s="6"/>
      <c r="L9943" s="6"/>
      <c r="M9943" s="6"/>
      <c r="N9943" s="6"/>
      <c r="O9943" s="6"/>
      <c r="P9943" s="6"/>
      <c r="Q9943" s="6"/>
      <c r="R9943" s="6"/>
      <c r="S9943" s="6"/>
      <c r="T9943" s="6"/>
      <c r="U9943" s="6"/>
      <c r="V9943" s="6"/>
      <c r="W9943" s="6"/>
    </row>
    <row r="9944" spans="1:23" ht="25.5" x14ac:dyDescent="0.25">
      <c r="A9944" s="81" t="s">
        <v>595</v>
      </c>
      <c r="J9944" s="6">
        <v>10</v>
      </c>
      <c r="K9944" s="6"/>
      <c r="L9944" s="6"/>
      <c r="M9944" s="6"/>
      <c r="N9944" s="6"/>
      <c r="O9944" s="6"/>
      <c r="P9944" s="6"/>
      <c r="Q9944" s="6"/>
      <c r="R9944" s="6"/>
      <c r="S9944" s="6"/>
      <c r="T9944" s="6"/>
      <c r="U9944" s="6"/>
      <c r="V9944" s="6"/>
      <c r="W9944" s="6"/>
    </row>
    <row r="9945" spans="1:23" x14ac:dyDescent="0.25">
      <c r="A9945" s="81"/>
      <c r="J9945" s="6">
        <v>11</v>
      </c>
      <c r="K9945" s="6"/>
      <c r="L9945" s="6"/>
      <c r="M9945" s="6"/>
      <c r="N9945" s="6"/>
      <c r="O9945" s="6"/>
      <c r="P9945" s="6"/>
      <c r="Q9945" s="6"/>
      <c r="R9945" s="6"/>
      <c r="S9945" s="6"/>
      <c r="T9945" s="6"/>
      <c r="U9945" s="6"/>
      <c r="V9945" s="6"/>
      <c r="W9945" s="6"/>
    </row>
    <row r="9946" spans="1:23" x14ac:dyDescent="0.25">
      <c r="A9946" s="65"/>
      <c r="J9946" s="6">
        <v>12</v>
      </c>
      <c r="K9946" s="6"/>
      <c r="L9946" s="6"/>
      <c r="M9946" s="6"/>
      <c r="N9946" s="6"/>
      <c r="O9946" s="6"/>
      <c r="P9946" s="6"/>
      <c r="Q9946" s="6"/>
      <c r="R9946" s="6"/>
      <c r="S9946" s="6"/>
      <c r="T9946" s="6"/>
      <c r="U9946" s="6"/>
      <c r="V9946" s="6"/>
      <c r="W9946" s="6"/>
    </row>
    <row r="9947" spans="1:23" x14ac:dyDescent="0.25">
      <c r="A9947" s="65"/>
      <c r="J9947" s="6">
        <v>13</v>
      </c>
      <c r="K9947" s="6"/>
      <c r="L9947" s="6"/>
      <c r="M9947" s="6"/>
      <c r="N9947" s="6"/>
      <c r="O9947" s="6"/>
      <c r="P9947" s="6"/>
      <c r="Q9947" s="6"/>
      <c r="R9947" s="6"/>
      <c r="S9947" s="6"/>
      <c r="T9947" s="6"/>
      <c r="U9947" s="6"/>
      <c r="V9947" s="6"/>
      <c r="W9947" s="6"/>
    </row>
    <row r="9948" spans="1:23" x14ac:dyDescent="0.25">
      <c r="A9948" s="79"/>
      <c r="J9948" s="6">
        <v>14</v>
      </c>
      <c r="K9948" s="6"/>
      <c r="L9948" s="6"/>
      <c r="M9948" s="6"/>
      <c r="N9948" s="6"/>
      <c r="O9948" s="6"/>
      <c r="P9948" s="6"/>
      <c r="Q9948" s="6"/>
      <c r="R9948" s="6"/>
      <c r="S9948" s="6"/>
      <c r="T9948" s="6"/>
      <c r="U9948" s="6"/>
      <c r="V9948" s="6"/>
      <c r="W9948" s="6"/>
    </row>
    <row r="9949" spans="1:23" x14ac:dyDescent="0.25">
      <c r="A9949" s="79"/>
      <c r="J9949" s="6">
        <v>15</v>
      </c>
      <c r="K9949" s="6"/>
      <c r="L9949" s="6"/>
      <c r="M9949" s="6"/>
      <c r="N9949" s="6"/>
      <c r="O9949" s="6"/>
      <c r="P9949" s="6"/>
      <c r="Q9949" s="6"/>
      <c r="R9949" s="6"/>
      <c r="S9949" s="6"/>
      <c r="T9949" s="6"/>
      <c r="U9949" s="6"/>
      <c r="V9949" s="6"/>
      <c r="W9949" s="6"/>
    </row>
    <row r="9950" spans="1:23" x14ac:dyDescent="0.25">
      <c r="J9950" s="6">
        <v>16</v>
      </c>
      <c r="K9950" s="6"/>
      <c r="L9950" s="6"/>
      <c r="M9950" s="6"/>
      <c r="N9950" s="6"/>
      <c r="O9950" s="6"/>
      <c r="P9950" s="6"/>
      <c r="Q9950" s="6"/>
      <c r="R9950" s="6"/>
      <c r="S9950" s="6"/>
      <c r="T9950" s="6"/>
      <c r="U9950" s="6"/>
      <c r="V9950" s="6"/>
      <c r="W9950" s="6"/>
    </row>
    <row r="9951" spans="1:23" x14ac:dyDescent="0.25">
      <c r="A9951" s="80"/>
      <c r="J9951" s="6">
        <v>17</v>
      </c>
      <c r="K9951" s="6"/>
      <c r="L9951" s="6"/>
      <c r="M9951" s="6"/>
      <c r="N9951" s="6"/>
      <c r="O9951" s="6"/>
      <c r="P9951" s="6"/>
      <c r="Q9951" s="6"/>
      <c r="R9951" s="6"/>
      <c r="S9951" s="6"/>
      <c r="T9951" s="6"/>
      <c r="U9951" s="6"/>
      <c r="V9951" s="6"/>
      <c r="W9951" s="6"/>
    </row>
    <row r="9952" spans="1:23" ht="31.5" x14ac:dyDescent="0.25">
      <c r="A9952" s="64" t="s">
        <v>590</v>
      </c>
      <c r="J9952" s="6">
        <v>18</v>
      </c>
      <c r="K9952" s="6"/>
      <c r="L9952" s="6"/>
      <c r="M9952" s="6"/>
      <c r="N9952" s="6"/>
      <c r="O9952" s="6"/>
      <c r="P9952" s="6"/>
      <c r="Q9952" s="6"/>
      <c r="R9952" s="6"/>
      <c r="S9952" s="6"/>
      <c r="T9952" s="6"/>
      <c r="U9952" s="6"/>
      <c r="V9952" s="6"/>
      <c r="W9952" s="6"/>
    </row>
    <row r="9953" spans="1:23" x14ac:dyDescent="0.25">
      <c r="A9953" s="79"/>
      <c r="J9953" s="6">
        <v>19</v>
      </c>
      <c r="K9953" s="6"/>
      <c r="L9953" s="6"/>
      <c r="M9953" s="6"/>
      <c r="N9953" s="6"/>
      <c r="O9953" s="6"/>
      <c r="P9953" s="6"/>
      <c r="Q9953" s="6"/>
      <c r="R9953" s="6"/>
      <c r="S9953" s="6"/>
      <c r="T9953" s="6"/>
      <c r="U9953" s="6"/>
      <c r="V9953" s="6"/>
      <c r="W9953" s="6"/>
    </row>
    <row r="9954" spans="1:23" ht="25.5" x14ac:dyDescent="0.25">
      <c r="A9954" s="81" t="s">
        <v>595</v>
      </c>
      <c r="J9954" s="6">
        <v>20</v>
      </c>
      <c r="K9954" s="6"/>
      <c r="L9954" s="6"/>
      <c r="M9954" s="6"/>
      <c r="N9954" s="6"/>
      <c r="O9954" s="6"/>
      <c r="P9954" s="6"/>
      <c r="Q9954" s="6"/>
      <c r="R9954" s="6"/>
      <c r="S9954" s="6"/>
      <c r="T9954" s="6"/>
      <c r="U9954" s="6"/>
      <c r="V9954" s="6"/>
      <c r="W9954" s="6"/>
    </row>
    <row r="9955" spans="1:23" x14ac:dyDescent="0.25">
      <c r="A9955" s="81"/>
      <c r="J9955" s="6">
        <v>21</v>
      </c>
      <c r="K9955" s="6"/>
      <c r="L9955" s="6"/>
      <c r="M9955" s="6"/>
      <c r="N9955" s="6"/>
      <c r="O9955" s="6"/>
      <c r="P9955" s="6"/>
      <c r="Q9955" s="6"/>
      <c r="R9955" s="6"/>
      <c r="S9955" s="6"/>
      <c r="T9955" s="6"/>
      <c r="U9955" s="6"/>
      <c r="V9955" s="6"/>
      <c r="W9955" s="6"/>
    </row>
    <row r="9956" spans="1:23" ht="89.25" x14ac:dyDescent="0.25">
      <c r="A9956" s="81" t="s">
        <v>949</v>
      </c>
      <c r="J9956" s="6">
        <v>22</v>
      </c>
      <c r="K9956" s="6"/>
      <c r="L9956" s="6"/>
      <c r="M9956" s="6"/>
      <c r="N9956" s="6"/>
      <c r="O9956" s="6"/>
      <c r="P9956" s="6"/>
      <c r="Q9956" s="6"/>
      <c r="R9956" s="6"/>
      <c r="S9956" s="6"/>
      <c r="T9956" s="6"/>
      <c r="U9956" s="6"/>
      <c r="V9956" s="6"/>
      <c r="W9956" s="6"/>
    </row>
    <row r="9957" spans="1:23" x14ac:dyDescent="0.25">
      <c r="A9957" s="65"/>
      <c r="J9957" s="6">
        <v>23</v>
      </c>
      <c r="K9957" s="6"/>
      <c r="L9957" s="6"/>
      <c r="M9957" s="6"/>
      <c r="N9957" s="6"/>
      <c r="O9957" s="6"/>
      <c r="P9957" s="6"/>
      <c r="Q9957" s="6"/>
      <c r="R9957" s="6"/>
      <c r="S9957" s="6"/>
      <c r="T9957" s="6"/>
      <c r="U9957" s="6"/>
      <c r="V9957" s="6"/>
      <c r="W9957" s="6"/>
    </row>
    <row r="9958" spans="1:23" x14ac:dyDescent="0.25">
      <c r="A9958" s="65"/>
      <c r="J9958" s="6">
        <v>24</v>
      </c>
      <c r="K9958" s="6"/>
      <c r="L9958" s="6"/>
      <c r="M9958" s="6"/>
      <c r="N9958" s="6"/>
      <c r="O9958" s="6"/>
      <c r="P9958" s="6"/>
      <c r="Q9958" s="6"/>
      <c r="R9958" s="6"/>
      <c r="S9958" s="6"/>
      <c r="T9958" s="6"/>
      <c r="U9958" s="6"/>
      <c r="V9958" s="6"/>
      <c r="W9958" s="6"/>
    </row>
    <row r="9959" spans="1:23" ht="140.25" x14ac:dyDescent="0.25">
      <c r="A9959" s="96" t="s">
        <v>624</v>
      </c>
      <c r="B9959" s="97" t="s">
        <v>625</v>
      </c>
      <c r="J9959" s="6">
        <v>25</v>
      </c>
      <c r="K9959" s="6"/>
      <c r="L9959" s="6"/>
      <c r="M9959" s="6"/>
      <c r="N9959" s="6"/>
      <c r="O9959" s="6"/>
      <c r="P9959" s="6"/>
      <c r="Q9959" s="6"/>
      <c r="R9959" s="6"/>
      <c r="S9959" s="6"/>
      <c r="T9959" s="6"/>
      <c r="U9959" s="6"/>
      <c r="V9959" s="6"/>
      <c r="W9959" s="6"/>
    </row>
    <row r="9960" spans="1:23" ht="15.75" thickBot="1" x14ac:dyDescent="0.3">
      <c r="A9960" s="65"/>
      <c r="J9960" s="6">
        <v>26</v>
      </c>
      <c r="K9960" s="6"/>
      <c r="L9960" s="6"/>
      <c r="M9960" s="6"/>
      <c r="N9960" s="6"/>
      <c r="O9960" s="6"/>
      <c r="P9960" s="6"/>
      <c r="Q9960" s="6"/>
      <c r="R9960" s="6"/>
      <c r="S9960" s="6"/>
      <c r="T9960" s="6"/>
      <c r="U9960" s="6"/>
      <c r="V9960" s="6"/>
      <c r="W9960" s="6"/>
    </row>
    <row r="9961" spans="1:23" ht="15.75" thickBot="1" x14ac:dyDescent="0.3">
      <c r="A9961" s="88" t="s">
        <v>626</v>
      </c>
      <c r="B9961" s="89">
        <v>0.05</v>
      </c>
      <c r="J9961" s="6">
        <v>27</v>
      </c>
      <c r="K9961" s="6"/>
      <c r="L9961" s="6"/>
      <c r="M9961" s="6"/>
      <c r="N9961" s="6"/>
      <c r="O9961" s="6"/>
      <c r="P9961" s="6"/>
      <c r="Q9961" s="6"/>
      <c r="R9961" s="6"/>
      <c r="S9961" s="6"/>
      <c r="T9961" s="6"/>
      <c r="U9961" s="6"/>
      <c r="V9961" s="6"/>
      <c r="W9961" s="6"/>
    </row>
    <row r="9962" spans="1:23" ht="39" thickBot="1" x14ac:dyDescent="0.3">
      <c r="A9962" s="110" t="s">
        <v>627</v>
      </c>
      <c r="B9962" s="74">
        <v>18</v>
      </c>
      <c r="J9962" s="6">
        <v>28</v>
      </c>
      <c r="K9962" s="6"/>
      <c r="L9962" s="6"/>
      <c r="M9962" s="6"/>
      <c r="N9962" s="6"/>
      <c r="O9962" s="6"/>
      <c r="P9962" s="6"/>
      <c r="Q9962" s="6"/>
      <c r="R9962" s="6"/>
      <c r="S9962" s="6"/>
      <c r="T9962" s="6"/>
      <c r="U9962" s="6"/>
      <c r="V9962" s="6"/>
      <c r="W9962" s="6"/>
    </row>
    <row r="9963" spans="1:23" ht="39" thickBot="1" x14ac:dyDescent="0.3">
      <c r="A9963" s="110" t="s">
        <v>628</v>
      </c>
      <c r="B9963" s="74">
        <v>6.8031680000000003</v>
      </c>
      <c r="J9963" s="6">
        <v>29</v>
      </c>
      <c r="K9963" s="6"/>
      <c r="L9963" s="6"/>
      <c r="M9963" s="6"/>
      <c r="N9963" s="6"/>
      <c r="O9963" s="6"/>
      <c r="P9963" s="6"/>
      <c r="Q9963" s="6"/>
      <c r="R9963" s="6"/>
      <c r="S9963" s="6"/>
      <c r="T9963" s="6"/>
      <c r="U9963" s="6"/>
      <c r="V9963" s="6"/>
      <c r="W9963" s="6"/>
    </row>
    <row r="9964" spans="1:23" ht="64.5" thickBot="1" x14ac:dyDescent="0.3">
      <c r="A9964" s="110" t="s">
        <v>629</v>
      </c>
      <c r="B9964" s="74">
        <v>3.9969700000000001</v>
      </c>
      <c r="J9964" s="6">
        <v>30</v>
      </c>
      <c r="K9964" s="6"/>
      <c r="L9964" s="6"/>
      <c r="M9964" s="6"/>
      <c r="N9964" s="6"/>
      <c r="O9964" s="6"/>
      <c r="P9964" s="6"/>
      <c r="Q9964" s="6"/>
      <c r="R9964" s="6"/>
      <c r="S9964" s="6"/>
      <c r="T9964" s="6"/>
      <c r="U9964" s="6"/>
      <c r="V9964" s="6"/>
      <c r="W9964" s="6"/>
    </row>
    <row r="9965" spans="1:23" ht="38.25" x14ac:dyDescent="0.25">
      <c r="A9965" s="109" t="s">
        <v>630</v>
      </c>
      <c r="B9965" s="78">
        <v>3.6859000000000002</v>
      </c>
      <c r="J9965" s="6">
        <v>31</v>
      </c>
      <c r="K9965" s="6"/>
      <c r="L9965" s="6"/>
      <c r="M9965" s="6"/>
      <c r="N9965" s="6"/>
      <c r="O9965" s="6"/>
      <c r="P9965" s="6"/>
      <c r="Q9965" s="6"/>
      <c r="R9965" s="6"/>
      <c r="S9965" s="6"/>
      <c r="T9965" s="6"/>
      <c r="U9965" s="6"/>
      <c r="V9965" s="6"/>
      <c r="W9965" s="6"/>
    </row>
    <row r="9966" spans="1:23" ht="15.75" thickBot="1" x14ac:dyDescent="0.3">
      <c r="A9966" s="65"/>
      <c r="J9966" s="6">
        <v>32</v>
      </c>
      <c r="K9966" s="6"/>
      <c r="L9966" s="6"/>
      <c r="M9966" s="6"/>
      <c r="N9966" s="6"/>
      <c r="O9966" s="6"/>
      <c r="P9966" s="6"/>
      <c r="Q9966" s="6"/>
      <c r="R9966" s="6"/>
      <c r="S9966" s="6"/>
      <c r="T9966" s="6"/>
      <c r="U9966" s="6"/>
      <c r="V9966" s="6"/>
      <c r="W9966" s="6"/>
    </row>
    <row r="9967" spans="1:23" x14ac:dyDescent="0.25">
      <c r="A9967" s="254" t="s">
        <v>637</v>
      </c>
      <c r="B9967" s="255"/>
      <c r="C9967" s="255"/>
      <c r="D9967" s="255"/>
      <c r="E9967" s="255"/>
      <c r="J9967" s="6">
        <v>33</v>
      </c>
      <c r="K9967" s="6"/>
      <c r="L9967" s="6"/>
      <c r="M9967" s="6"/>
      <c r="N9967" s="6"/>
      <c r="O9967" s="6"/>
      <c r="P9967" s="6"/>
      <c r="Q9967" s="6"/>
      <c r="R9967" s="6"/>
      <c r="S9967" s="6"/>
      <c r="T9967" s="6"/>
      <c r="U9967" s="6"/>
      <c r="V9967" s="6"/>
      <c r="W9967" s="6"/>
    </row>
    <row r="9968" spans="1:23" ht="15.75" thickBot="1" x14ac:dyDescent="0.3">
      <c r="A9968" s="256" t="s">
        <v>638</v>
      </c>
      <c r="B9968" s="257"/>
      <c r="C9968" s="257"/>
      <c r="D9968" s="257"/>
      <c r="E9968" s="257"/>
      <c r="J9968" s="6">
        <v>34</v>
      </c>
      <c r="K9968" s="6"/>
      <c r="L9968" s="6"/>
      <c r="M9968" s="6"/>
      <c r="N9968" s="6"/>
      <c r="O9968" s="6"/>
      <c r="P9968" s="6"/>
      <c r="Q9968" s="6"/>
      <c r="R9968" s="6"/>
      <c r="S9968" s="6"/>
      <c r="T9968" s="6"/>
      <c r="U9968" s="6"/>
      <c r="V9968" s="6"/>
      <c r="W9968" s="6"/>
    </row>
    <row r="9969" spans="1:23" ht="16.5" thickBot="1" x14ac:dyDescent="0.3">
      <c r="A9969" s="260" t="s">
        <v>634</v>
      </c>
      <c r="B9969" s="261"/>
      <c r="C9969" s="83" t="s">
        <v>635</v>
      </c>
      <c r="D9969" s="83" t="s">
        <v>566</v>
      </c>
      <c r="E9969" s="85" t="s">
        <v>593</v>
      </c>
      <c r="J9969" s="6"/>
      <c r="K9969" s="121" t="s">
        <v>1123</v>
      </c>
      <c r="L9969" s="121" t="s">
        <v>1124</v>
      </c>
      <c r="M9969" s="121" t="str">
        <f>A9956</f>
        <v>Prueba del rango estudentizado de Tukey (HSD) para DFPCM3</v>
      </c>
      <c r="N9969" s="136"/>
      <c r="O9969" s="1"/>
      <c r="S9969" s="122" t="str">
        <f>K9969</f>
        <v>Factor</v>
      </c>
      <c r="T9969" s="122" t="str">
        <f>L9969</f>
        <v>Nivel</v>
      </c>
      <c r="U9969" s="114"/>
      <c r="V9969" s="123" t="str">
        <f>M9969</f>
        <v>Prueba del rango estudentizado de Tukey (HSD) para DFPCM3</v>
      </c>
      <c r="W9969" s="6"/>
    </row>
    <row r="9970" spans="1:23" ht="16.5" thickBot="1" x14ac:dyDescent="0.3">
      <c r="A9970" s="99"/>
      <c r="B9970" s="67" t="s">
        <v>592</v>
      </c>
      <c r="C9970" s="68">
        <v>61.084000000000003</v>
      </c>
      <c r="D9970" s="68">
        <v>8</v>
      </c>
      <c r="E9970" s="86" t="s">
        <v>46</v>
      </c>
      <c r="J9970" s="6"/>
      <c r="K9970" s="223" t="s">
        <v>1128</v>
      </c>
      <c r="L9970" s="124" t="str">
        <f>E9970</f>
        <v>Perseo</v>
      </c>
      <c r="M9970" s="125">
        <f>C9970</f>
        <v>61.084000000000003</v>
      </c>
      <c r="N9970" s="125">
        <f>A9970</f>
        <v>0</v>
      </c>
      <c r="O9970" s="125" t="str">
        <f>B9970</f>
        <v>A</v>
      </c>
      <c r="S9970" s="225" t="str">
        <f>K9970</f>
        <v>Genotipo (B)</v>
      </c>
      <c r="T9970" s="133" t="str">
        <f>L9970</f>
        <v>Perseo</v>
      </c>
      <c r="U9970" s="134">
        <f t="shared" ref="U9970:U9973" si="485">M9970</f>
        <v>61.084000000000003</v>
      </c>
      <c r="V9970" s="133">
        <f t="shared" ref="V9970:V9973" si="486">N9970</f>
        <v>0</v>
      </c>
      <c r="W9970" s="133" t="str">
        <f t="shared" ref="W9970:W9973" si="487">O9970</f>
        <v>A</v>
      </c>
    </row>
    <row r="9971" spans="1:23" ht="16.5" thickBot="1" x14ac:dyDescent="0.3">
      <c r="A9971" s="99"/>
      <c r="B9971" s="67" t="s">
        <v>592</v>
      </c>
      <c r="C9971" s="68"/>
      <c r="D9971" s="68"/>
      <c r="E9971" s="86"/>
      <c r="J9971" s="6"/>
      <c r="K9971" s="224"/>
      <c r="L9971" s="124" t="str">
        <f>E9972</f>
        <v>Toro</v>
      </c>
      <c r="M9971" s="125">
        <f>C9972</f>
        <v>60.408000000000001</v>
      </c>
      <c r="N9971" s="125">
        <f>A9972</f>
        <v>0</v>
      </c>
      <c r="O9971" s="125" t="str">
        <f>B9972</f>
        <v>A</v>
      </c>
      <c r="S9971" s="226"/>
      <c r="T9971" s="133" t="str">
        <f t="shared" ref="T9971:T9973" si="488">L9971</f>
        <v>Toro</v>
      </c>
      <c r="U9971" s="134">
        <f t="shared" si="485"/>
        <v>60.408000000000001</v>
      </c>
      <c r="V9971" s="133">
        <f t="shared" si="486"/>
        <v>0</v>
      </c>
      <c r="W9971" s="133" t="str">
        <f t="shared" si="487"/>
        <v>A</v>
      </c>
    </row>
    <row r="9972" spans="1:23" ht="16.5" thickBot="1" x14ac:dyDescent="0.3">
      <c r="A9972" s="99"/>
      <c r="B9972" s="67" t="s">
        <v>592</v>
      </c>
      <c r="C9972" s="68">
        <v>60.408000000000001</v>
      </c>
      <c r="D9972" s="68">
        <v>8</v>
      </c>
      <c r="E9972" s="86" t="s">
        <v>8</v>
      </c>
      <c r="J9972" s="6"/>
      <c r="K9972" s="224"/>
      <c r="L9972" s="4" t="str">
        <f>E9974</f>
        <v>Palomo</v>
      </c>
      <c r="M9972" s="4">
        <f>C9974</f>
        <v>58.24</v>
      </c>
      <c r="N9972" s="4" t="str">
        <f>A9974</f>
        <v>B</v>
      </c>
      <c r="O9972" s="4" t="str">
        <f>B9974</f>
        <v>A</v>
      </c>
      <c r="P9972" s="6"/>
      <c r="Q9972" s="6"/>
      <c r="R9972" s="6"/>
      <c r="S9972" s="226"/>
      <c r="T9972" s="133" t="str">
        <f t="shared" si="488"/>
        <v>Palomo</v>
      </c>
      <c r="U9972" s="134">
        <f t="shared" si="485"/>
        <v>58.24</v>
      </c>
      <c r="V9972" s="133" t="str">
        <f t="shared" si="486"/>
        <v>B</v>
      </c>
      <c r="W9972" s="133" t="str">
        <f t="shared" si="487"/>
        <v>A</v>
      </c>
    </row>
    <row r="9973" spans="1:23" ht="16.5" thickBot="1" x14ac:dyDescent="0.3">
      <c r="A9973" s="99"/>
      <c r="B9973" s="67" t="s">
        <v>592</v>
      </c>
      <c r="C9973" s="68"/>
      <c r="D9973" s="68"/>
      <c r="E9973" s="86"/>
      <c r="J9973" s="6"/>
      <c r="K9973" s="224"/>
      <c r="L9973" s="4" t="str">
        <f>E9976</f>
        <v>Pony</v>
      </c>
      <c r="M9973" s="4">
        <f>C9976</f>
        <v>55.847999999999999</v>
      </c>
      <c r="N9973" s="4" t="str">
        <f>A9976</f>
        <v>B</v>
      </c>
      <c r="O9973" s="4">
        <f>B9976</f>
        <v>0</v>
      </c>
      <c r="P9973" s="6"/>
      <c r="Q9973" s="6"/>
      <c r="R9973" s="6"/>
      <c r="S9973" s="227"/>
      <c r="T9973" s="129" t="str">
        <f t="shared" si="488"/>
        <v>Pony</v>
      </c>
      <c r="U9973" s="135">
        <f t="shared" si="485"/>
        <v>55.847999999999999</v>
      </c>
      <c r="V9973" s="129" t="str">
        <f t="shared" si="486"/>
        <v>B</v>
      </c>
      <c r="W9973" s="129">
        <f t="shared" si="487"/>
        <v>0</v>
      </c>
    </row>
    <row r="9974" spans="1:23" ht="15.75" thickBot="1" x14ac:dyDescent="0.3">
      <c r="A9974" s="99" t="s">
        <v>593</v>
      </c>
      <c r="B9974" s="67" t="s">
        <v>592</v>
      </c>
      <c r="C9974" s="68">
        <v>58.24</v>
      </c>
      <c r="D9974" s="68">
        <v>8</v>
      </c>
      <c r="E9974" s="86" t="s">
        <v>7</v>
      </c>
      <c r="J9974" s="6">
        <v>1</v>
      </c>
      <c r="K9974" s="6"/>
      <c r="L9974" s="6"/>
      <c r="M9974" s="6"/>
      <c r="N9974" s="6"/>
      <c r="O9974" s="6"/>
      <c r="P9974" s="6"/>
      <c r="Q9974" s="6"/>
      <c r="R9974" s="6"/>
      <c r="S9974" s="6"/>
      <c r="T9974" s="6"/>
      <c r="U9974" s="6"/>
      <c r="V9974" s="6"/>
      <c r="W9974" s="6"/>
    </row>
    <row r="9975" spans="1:23" ht="15.75" thickBot="1" x14ac:dyDescent="0.3">
      <c r="A9975" s="99" t="s">
        <v>593</v>
      </c>
      <c r="B9975" s="67"/>
      <c r="C9975" s="68"/>
      <c r="D9975" s="68"/>
      <c r="E9975" s="86"/>
      <c r="J9975" s="6">
        <v>2</v>
      </c>
      <c r="K9975" s="6"/>
      <c r="L9975" s="6"/>
      <c r="M9975" s="6"/>
      <c r="N9975" s="6"/>
      <c r="O9975" s="6"/>
      <c r="P9975" s="6"/>
      <c r="Q9975" s="6"/>
      <c r="R9975" s="6"/>
      <c r="S9975" s="6"/>
      <c r="T9975" s="6"/>
      <c r="U9975" s="6"/>
      <c r="V9975" s="6"/>
      <c r="W9975" s="6"/>
    </row>
    <row r="9976" spans="1:23" x14ac:dyDescent="0.25">
      <c r="A9976" s="100" t="s">
        <v>593</v>
      </c>
      <c r="B9976" s="76"/>
      <c r="C9976" s="77">
        <v>55.847999999999999</v>
      </c>
      <c r="D9976" s="77">
        <v>8</v>
      </c>
      <c r="E9976" s="87" t="s">
        <v>11</v>
      </c>
      <c r="J9976" s="6">
        <v>3</v>
      </c>
      <c r="K9976" s="6"/>
      <c r="L9976" s="6"/>
      <c r="M9976" s="6"/>
      <c r="N9976" s="6"/>
      <c r="O9976" s="6"/>
      <c r="P9976" s="6"/>
      <c r="Q9976" s="6"/>
      <c r="R9976" s="6"/>
      <c r="S9976" s="6"/>
      <c r="T9976" s="6"/>
      <c r="U9976" s="6"/>
      <c r="V9976" s="6"/>
      <c r="W9976" s="6"/>
    </row>
    <row r="9977" spans="1:23" x14ac:dyDescent="0.25">
      <c r="A9977" s="79"/>
      <c r="J9977" s="6">
        <v>4</v>
      </c>
      <c r="K9977" s="6"/>
      <c r="L9977" s="6"/>
      <c r="M9977" s="6"/>
      <c r="N9977" s="6"/>
      <c r="O9977" s="6"/>
      <c r="P9977" s="6"/>
      <c r="Q9977" s="6"/>
      <c r="R9977" s="6"/>
      <c r="S9977" s="6"/>
      <c r="T9977" s="6"/>
      <c r="U9977" s="6"/>
      <c r="V9977" s="6"/>
      <c r="W9977" s="6"/>
    </row>
    <row r="9978" spans="1:23" x14ac:dyDescent="0.25">
      <c r="A9978" s="79"/>
      <c r="J9978" s="6">
        <v>5</v>
      </c>
      <c r="K9978" s="6"/>
      <c r="L9978" s="6"/>
      <c r="M9978" s="6"/>
      <c r="N9978" s="6"/>
      <c r="O9978" s="6"/>
      <c r="P9978" s="6"/>
      <c r="Q9978" s="6"/>
      <c r="R9978" s="6"/>
      <c r="S9978" s="6"/>
      <c r="T9978" s="6"/>
      <c r="U9978" s="6"/>
      <c r="V9978" s="6"/>
      <c r="W9978" s="6"/>
    </row>
    <row r="9979" spans="1:23" x14ac:dyDescent="0.25">
      <c r="J9979" s="6">
        <v>6</v>
      </c>
      <c r="K9979" s="6"/>
      <c r="L9979" s="6"/>
      <c r="M9979" s="6"/>
      <c r="N9979" s="6"/>
      <c r="O9979" s="6"/>
      <c r="P9979" s="6"/>
      <c r="Q9979" s="6"/>
      <c r="R9979" s="6"/>
      <c r="S9979" s="6"/>
      <c r="T9979" s="6"/>
      <c r="U9979" s="6"/>
      <c r="V9979" s="6"/>
      <c r="W9979" s="6"/>
    </row>
    <row r="9980" spans="1:23" x14ac:dyDescent="0.25">
      <c r="A9980" s="80"/>
      <c r="J9980" s="6">
        <v>7</v>
      </c>
      <c r="K9980" s="6"/>
      <c r="L9980" s="6"/>
      <c r="M9980" s="6"/>
      <c r="N9980" s="6"/>
      <c r="O9980" s="6"/>
      <c r="P9980" s="6"/>
      <c r="Q9980" s="6"/>
      <c r="R9980" s="6"/>
      <c r="S9980" s="6"/>
      <c r="T9980" s="6"/>
      <c r="U9980" s="6"/>
      <c r="V9980" s="6"/>
      <c r="W9980" s="6"/>
    </row>
    <row r="9981" spans="1:23" ht="31.5" x14ac:dyDescent="0.25">
      <c r="A9981" s="64" t="s">
        <v>590</v>
      </c>
      <c r="J9981" s="6">
        <v>8</v>
      </c>
      <c r="K9981" s="6"/>
      <c r="L9981" s="6"/>
      <c r="M9981" s="6"/>
      <c r="N9981" s="6"/>
      <c r="O9981" s="6"/>
      <c r="P9981" s="6"/>
      <c r="Q9981" s="6"/>
      <c r="R9981" s="6"/>
      <c r="S9981" s="6"/>
      <c r="T9981" s="6"/>
      <c r="U9981" s="6"/>
      <c r="V9981" s="6"/>
      <c r="W9981" s="6"/>
    </row>
    <row r="9982" spans="1:23" x14ac:dyDescent="0.25">
      <c r="A9982" s="79"/>
      <c r="J9982" s="6">
        <v>9</v>
      </c>
      <c r="K9982" s="6"/>
      <c r="L9982" s="6"/>
      <c r="M9982" s="6"/>
      <c r="N9982" s="6"/>
      <c r="O9982" s="6"/>
      <c r="P9982" s="6"/>
      <c r="Q9982" s="6"/>
      <c r="R9982" s="6"/>
      <c r="S9982" s="6"/>
      <c r="T9982" s="6"/>
      <c r="U9982" s="6"/>
      <c r="V9982" s="6"/>
      <c r="W9982" s="6"/>
    </row>
    <row r="9983" spans="1:23" ht="25.5" x14ac:dyDescent="0.25">
      <c r="A9983" s="81" t="s">
        <v>595</v>
      </c>
      <c r="J9983" s="6">
        <v>10</v>
      </c>
      <c r="K9983" s="6"/>
      <c r="L9983" s="6"/>
      <c r="M9983" s="6"/>
      <c r="N9983" s="6"/>
      <c r="O9983" s="6"/>
      <c r="P9983" s="6"/>
      <c r="Q9983" s="6"/>
      <c r="R9983" s="6"/>
      <c r="S9983" s="6"/>
      <c r="T9983" s="6"/>
      <c r="U9983" s="6"/>
      <c r="V9983" s="6"/>
      <c r="W9983" s="6"/>
    </row>
    <row r="9984" spans="1:23" x14ac:dyDescent="0.25">
      <c r="A9984" s="81"/>
      <c r="J9984" s="6">
        <v>11</v>
      </c>
      <c r="K9984" s="6"/>
      <c r="L9984" s="6"/>
      <c r="M9984" s="6"/>
      <c r="N9984" s="6"/>
      <c r="O9984" s="6"/>
      <c r="P9984" s="6"/>
      <c r="Q9984" s="6"/>
      <c r="R9984" s="6"/>
      <c r="S9984" s="6"/>
      <c r="T9984" s="6"/>
      <c r="U9984" s="6"/>
      <c r="V9984" s="6"/>
      <c r="W9984" s="6"/>
    </row>
    <row r="9985" spans="1:23" x14ac:dyDescent="0.25">
      <c r="A9985" s="65"/>
      <c r="J9985" s="6">
        <v>12</v>
      </c>
      <c r="K9985" s="6"/>
      <c r="L9985" s="6"/>
      <c r="M9985" s="6"/>
      <c r="N9985" s="6"/>
      <c r="O9985" s="6"/>
      <c r="P9985" s="6"/>
      <c r="Q9985" s="6"/>
      <c r="R9985" s="6"/>
      <c r="S9985" s="6"/>
      <c r="T9985" s="6"/>
      <c r="U9985" s="6"/>
      <c r="V9985" s="6"/>
      <c r="W9985" s="6"/>
    </row>
    <row r="9986" spans="1:23" x14ac:dyDescent="0.25">
      <c r="A9986" s="65"/>
      <c r="J9986" s="6">
        <v>13</v>
      </c>
      <c r="K9986" s="6"/>
      <c r="L9986" s="6"/>
      <c r="M9986" s="6"/>
      <c r="N9986" s="6"/>
      <c r="O9986" s="6"/>
      <c r="P9986" s="6"/>
      <c r="Q9986" s="6"/>
      <c r="R9986" s="6"/>
      <c r="S9986" s="6"/>
      <c r="T9986" s="6"/>
      <c r="U9986" s="6"/>
      <c r="V9986" s="6"/>
      <c r="W9986" s="6"/>
    </row>
    <row r="9987" spans="1:23" x14ac:dyDescent="0.25">
      <c r="A9987" s="79"/>
      <c r="J9987" s="6">
        <v>14</v>
      </c>
      <c r="K9987" s="6"/>
      <c r="L9987" s="6"/>
      <c r="M9987" s="6"/>
      <c r="N9987" s="6"/>
      <c r="O9987" s="6"/>
      <c r="P9987" s="6"/>
      <c r="Q9987" s="6"/>
      <c r="R9987" s="6"/>
      <c r="S9987" s="6"/>
      <c r="T9987" s="6"/>
      <c r="U9987" s="6"/>
      <c r="V9987" s="6"/>
      <c r="W9987" s="6"/>
    </row>
    <row r="9988" spans="1:23" x14ac:dyDescent="0.25">
      <c r="A9988" s="79"/>
      <c r="J9988" s="6">
        <v>15</v>
      </c>
      <c r="K9988" s="6"/>
      <c r="L9988" s="6"/>
      <c r="M9988" s="6"/>
      <c r="N9988" s="6"/>
      <c r="O9988" s="6"/>
      <c r="P9988" s="6"/>
      <c r="Q9988" s="6"/>
      <c r="R9988" s="6"/>
      <c r="S9988" s="6"/>
      <c r="T9988" s="6"/>
      <c r="U9988" s="6"/>
      <c r="V9988" s="6"/>
      <c r="W9988" s="6"/>
    </row>
    <row r="9989" spans="1:23" x14ac:dyDescent="0.25">
      <c r="J9989" s="6">
        <v>16</v>
      </c>
      <c r="K9989" s="6"/>
      <c r="L9989" s="6"/>
      <c r="M9989" s="6"/>
      <c r="N9989" s="6"/>
      <c r="O9989" s="6"/>
      <c r="P9989" s="6"/>
      <c r="Q9989" s="6"/>
      <c r="R9989" s="6"/>
      <c r="S9989" s="6"/>
      <c r="T9989" s="6"/>
      <c r="U9989" s="6"/>
      <c r="V9989" s="6"/>
      <c r="W9989" s="6"/>
    </row>
    <row r="9990" spans="1:23" x14ac:dyDescent="0.25">
      <c r="A9990" s="80"/>
      <c r="J9990" s="6">
        <v>17</v>
      </c>
      <c r="K9990" s="6"/>
      <c r="L9990" s="6"/>
      <c r="M9990" s="6"/>
      <c r="N9990" s="6"/>
      <c r="O9990" s="6"/>
      <c r="P9990" s="6"/>
      <c r="Q9990" s="6"/>
      <c r="R9990" s="6"/>
      <c r="S9990" s="6"/>
      <c r="T9990" s="6"/>
      <c r="U9990" s="6"/>
      <c r="V9990" s="6"/>
      <c r="W9990" s="6"/>
    </row>
    <row r="9991" spans="1:23" ht="31.5" x14ac:dyDescent="0.25">
      <c r="A9991" s="64" t="s">
        <v>590</v>
      </c>
      <c r="J9991" s="6">
        <v>18</v>
      </c>
      <c r="K9991" s="6"/>
      <c r="L9991" s="6"/>
      <c r="M9991" s="6"/>
      <c r="N9991" s="6"/>
      <c r="O9991" s="6"/>
      <c r="P9991" s="6"/>
      <c r="Q9991" s="6"/>
      <c r="R9991" s="6"/>
      <c r="S9991" s="6"/>
      <c r="T9991" s="6"/>
      <c r="U9991" s="6"/>
      <c r="V9991" s="6"/>
      <c r="W9991" s="6"/>
    </row>
    <row r="9992" spans="1:23" x14ac:dyDescent="0.25">
      <c r="A9992" s="79"/>
      <c r="J9992" s="6">
        <v>19</v>
      </c>
      <c r="K9992" s="6"/>
      <c r="L9992" s="6"/>
      <c r="M9992" s="6"/>
      <c r="N9992" s="6"/>
      <c r="O9992" s="6"/>
      <c r="P9992" s="6"/>
      <c r="Q9992" s="6"/>
      <c r="R9992" s="6"/>
      <c r="S9992" s="6"/>
      <c r="T9992" s="6"/>
      <c r="U9992" s="6"/>
      <c r="V9992" s="6"/>
      <c r="W9992" s="6"/>
    </row>
    <row r="9993" spans="1:23" ht="25.5" x14ac:dyDescent="0.25">
      <c r="A9993" s="81" t="s">
        <v>595</v>
      </c>
      <c r="J9993" s="6">
        <v>20</v>
      </c>
      <c r="K9993" s="6"/>
      <c r="L9993" s="6"/>
      <c r="M9993" s="6"/>
      <c r="N9993" s="6"/>
      <c r="O9993" s="6"/>
      <c r="P9993" s="6"/>
      <c r="Q9993" s="6"/>
      <c r="R9993" s="6"/>
      <c r="S9993" s="6"/>
      <c r="T9993" s="6"/>
      <c r="U9993" s="6"/>
      <c r="V9993" s="6"/>
      <c r="W9993" s="6"/>
    </row>
    <row r="9994" spans="1:23" x14ac:dyDescent="0.25">
      <c r="A9994" s="81"/>
      <c r="J9994" s="6">
        <v>21</v>
      </c>
      <c r="K9994" s="6"/>
      <c r="L9994" s="6"/>
      <c r="M9994" s="6"/>
      <c r="N9994" s="6"/>
      <c r="O9994" s="6"/>
      <c r="P9994" s="6"/>
      <c r="Q9994" s="6"/>
      <c r="R9994" s="6"/>
      <c r="S9994" s="6"/>
      <c r="T9994" s="6"/>
      <c r="U9994" s="6"/>
      <c r="V9994" s="6"/>
      <c r="W9994" s="6"/>
    </row>
    <row r="9995" spans="1:23" ht="89.25" x14ac:dyDescent="0.25">
      <c r="A9995" s="81" t="s">
        <v>950</v>
      </c>
      <c r="J9995" s="6">
        <v>22</v>
      </c>
      <c r="K9995" s="6"/>
      <c r="L9995" s="6"/>
      <c r="M9995" s="6"/>
      <c r="N9995" s="6"/>
      <c r="O9995" s="6"/>
      <c r="P9995" s="6"/>
      <c r="Q9995" s="6"/>
      <c r="R9995" s="6"/>
      <c r="S9995" s="6"/>
      <c r="T9995" s="6"/>
      <c r="U9995" s="6"/>
      <c r="V9995" s="6"/>
      <c r="W9995" s="6"/>
    </row>
    <row r="9996" spans="1:23" x14ac:dyDescent="0.25">
      <c r="A9996" s="65"/>
      <c r="J9996" s="6">
        <v>23</v>
      </c>
      <c r="K9996" s="6"/>
      <c r="L9996" s="6"/>
      <c r="M9996" s="6"/>
      <c r="N9996" s="6"/>
      <c r="O9996" s="6"/>
      <c r="P9996" s="6"/>
      <c r="Q9996" s="6"/>
      <c r="R9996" s="6"/>
      <c r="S9996" s="6"/>
      <c r="T9996" s="6"/>
      <c r="U9996" s="6"/>
      <c r="V9996" s="6"/>
      <c r="W9996" s="6"/>
    </row>
    <row r="9997" spans="1:23" x14ac:dyDescent="0.25">
      <c r="A9997" s="65"/>
      <c r="J9997" s="6">
        <v>24</v>
      </c>
      <c r="K9997" s="6"/>
      <c r="L9997" s="6"/>
      <c r="M9997" s="6"/>
      <c r="N9997" s="6"/>
      <c r="O9997" s="6"/>
      <c r="P9997" s="6"/>
      <c r="Q9997" s="6"/>
      <c r="R9997" s="6"/>
      <c r="S9997" s="6"/>
      <c r="T9997" s="6"/>
      <c r="U9997" s="6"/>
      <c r="V9997" s="6"/>
      <c r="W9997" s="6"/>
    </row>
    <row r="9998" spans="1:23" ht="140.25" x14ac:dyDescent="0.25">
      <c r="A9998" s="96" t="s">
        <v>624</v>
      </c>
      <c r="B9998" s="97" t="s">
        <v>625</v>
      </c>
      <c r="J9998" s="6">
        <v>25</v>
      </c>
      <c r="K9998" s="6"/>
      <c r="L9998" s="6"/>
      <c r="M9998" s="6"/>
      <c r="N9998" s="6"/>
      <c r="O9998" s="6"/>
      <c r="P9998" s="6"/>
      <c r="Q9998" s="6"/>
      <c r="R9998" s="6"/>
      <c r="S9998" s="6"/>
      <c r="T9998" s="6"/>
      <c r="U9998" s="6"/>
      <c r="V9998" s="6"/>
      <c r="W9998" s="6"/>
    </row>
    <row r="9999" spans="1:23" ht="15.75" thickBot="1" x14ac:dyDescent="0.3">
      <c r="A9999" s="65"/>
      <c r="J9999" s="6">
        <v>26</v>
      </c>
      <c r="K9999" s="6"/>
      <c r="L9999" s="6"/>
      <c r="M9999" s="6"/>
      <c r="N9999" s="6"/>
      <c r="O9999" s="6"/>
      <c r="P9999" s="6"/>
      <c r="Q9999" s="6"/>
      <c r="R9999" s="6"/>
      <c r="S9999" s="6"/>
      <c r="T9999" s="6"/>
      <c r="U9999" s="6"/>
      <c r="V9999" s="6"/>
      <c r="W9999" s="6"/>
    </row>
    <row r="10000" spans="1:23" ht="15.75" thickBot="1" x14ac:dyDescent="0.3">
      <c r="A10000" s="88" t="s">
        <v>626</v>
      </c>
      <c r="B10000" s="89">
        <v>0.05</v>
      </c>
      <c r="J10000" s="6">
        <v>27</v>
      </c>
      <c r="K10000" s="6"/>
      <c r="L10000" s="6"/>
      <c r="M10000" s="6"/>
      <c r="N10000" s="6"/>
      <c r="O10000" s="6"/>
      <c r="P10000" s="6"/>
      <c r="Q10000" s="6"/>
      <c r="R10000" s="6"/>
      <c r="S10000" s="6"/>
      <c r="T10000" s="6"/>
      <c r="U10000" s="6"/>
      <c r="V10000" s="6"/>
      <c r="W10000" s="6"/>
    </row>
    <row r="10001" spans="1:23" ht="39" thickBot="1" x14ac:dyDescent="0.3">
      <c r="A10001" s="110" t="s">
        <v>627</v>
      </c>
      <c r="B10001" s="74">
        <v>18</v>
      </c>
      <c r="J10001" s="6">
        <v>28</v>
      </c>
      <c r="K10001" s="6"/>
      <c r="L10001" s="6"/>
      <c r="M10001" s="6"/>
      <c r="N10001" s="6"/>
      <c r="O10001" s="6"/>
      <c r="P10001" s="6"/>
      <c r="Q10001" s="6"/>
      <c r="R10001" s="6"/>
      <c r="S10001" s="6"/>
      <c r="T10001" s="6"/>
      <c r="U10001" s="6"/>
      <c r="V10001" s="6"/>
      <c r="W10001" s="6"/>
    </row>
    <row r="10002" spans="1:23" ht="39" thickBot="1" x14ac:dyDescent="0.3">
      <c r="A10002" s="110" t="s">
        <v>628</v>
      </c>
      <c r="B10002" s="74">
        <v>5.8606829999999999</v>
      </c>
      <c r="J10002" s="6">
        <v>29</v>
      </c>
      <c r="K10002" s="6"/>
      <c r="L10002" s="6"/>
      <c r="M10002" s="6"/>
      <c r="N10002" s="6"/>
      <c r="O10002" s="6"/>
      <c r="P10002" s="6"/>
      <c r="Q10002" s="6"/>
      <c r="R10002" s="6"/>
      <c r="S10002" s="6"/>
      <c r="T10002" s="6"/>
      <c r="U10002" s="6"/>
      <c r="V10002" s="6"/>
      <c r="W10002" s="6"/>
    </row>
    <row r="10003" spans="1:23" ht="64.5" thickBot="1" x14ac:dyDescent="0.3">
      <c r="A10003" s="110" t="s">
        <v>629</v>
      </c>
      <c r="B10003" s="74">
        <v>3.9969700000000001</v>
      </c>
      <c r="J10003" s="6">
        <v>30</v>
      </c>
      <c r="K10003" s="6"/>
      <c r="L10003" s="6"/>
      <c r="M10003" s="6"/>
      <c r="N10003" s="6"/>
      <c r="O10003" s="6"/>
      <c r="P10003" s="6"/>
      <c r="Q10003" s="6"/>
      <c r="R10003" s="6"/>
      <c r="S10003" s="6"/>
      <c r="T10003" s="6"/>
      <c r="U10003" s="6"/>
      <c r="V10003" s="6"/>
      <c r="W10003" s="6"/>
    </row>
    <row r="10004" spans="1:23" ht="38.25" x14ac:dyDescent="0.25">
      <c r="A10004" s="109" t="s">
        <v>630</v>
      </c>
      <c r="B10004" s="78">
        <v>3.4211</v>
      </c>
      <c r="J10004" s="6">
        <v>31</v>
      </c>
      <c r="K10004" s="6"/>
      <c r="L10004" s="6"/>
      <c r="M10004" s="6"/>
      <c r="N10004" s="6"/>
      <c r="O10004" s="6"/>
      <c r="P10004" s="6"/>
      <c r="Q10004" s="6"/>
      <c r="R10004" s="6"/>
      <c r="S10004" s="6"/>
      <c r="T10004" s="6"/>
      <c r="U10004" s="6"/>
      <c r="V10004" s="6"/>
      <c r="W10004" s="6"/>
    </row>
    <row r="10005" spans="1:23" ht="15.75" thickBot="1" x14ac:dyDescent="0.3">
      <c r="A10005" s="65"/>
      <c r="J10005" s="6">
        <v>32</v>
      </c>
      <c r="K10005" s="6"/>
      <c r="L10005" s="6"/>
      <c r="M10005" s="6"/>
      <c r="N10005" s="6"/>
      <c r="O10005" s="6"/>
      <c r="P10005" s="6"/>
      <c r="Q10005" s="6"/>
      <c r="R10005" s="6"/>
      <c r="S10005" s="6"/>
      <c r="T10005" s="6"/>
      <c r="U10005" s="6"/>
      <c r="V10005" s="6"/>
      <c r="W10005" s="6"/>
    </row>
    <row r="10006" spans="1:23" x14ac:dyDescent="0.25">
      <c r="A10006" s="254" t="s">
        <v>637</v>
      </c>
      <c r="B10006" s="255"/>
      <c r="C10006" s="255"/>
      <c r="D10006" s="255"/>
      <c r="E10006" s="255"/>
      <c r="J10006" s="6">
        <v>33</v>
      </c>
      <c r="K10006" s="6"/>
      <c r="L10006" s="6"/>
      <c r="M10006" s="6"/>
      <c r="N10006" s="6"/>
      <c r="O10006" s="6"/>
      <c r="P10006" s="6"/>
      <c r="Q10006" s="6"/>
      <c r="R10006" s="6"/>
      <c r="S10006" s="6"/>
      <c r="T10006" s="6"/>
      <c r="U10006" s="6"/>
      <c r="V10006" s="6"/>
      <c r="W10006" s="6"/>
    </row>
    <row r="10007" spans="1:23" ht="15.75" thickBot="1" x14ac:dyDescent="0.3">
      <c r="A10007" s="256" t="s">
        <v>638</v>
      </c>
      <c r="B10007" s="257"/>
      <c r="C10007" s="257"/>
      <c r="D10007" s="257"/>
      <c r="E10007" s="257"/>
      <c r="J10007" s="6">
        <v>34</v>
      </c>
      <c r="K10007" s="6"/>
      <c r="L10007" s="6"/>
      <c r="M10007" s="6"/>
      <c r="N10007" s="6"/>
      <c r="O10007" s="6"/>
      <c r="P10007" s="6"/>
      <c r="Q10007" s="6"/>
      <c r="R10007" s="6"/>
      <c r="S10007" s="6"/>
      <c r="T10007" s="6"/>
      <c r="U10007" s="6"/>
      <c r="V10007" s="6"/>
      <c r="W10007" s="6"/>
    </row>
    <row r="10008" spans="1:23" ht="16.5" thickBot="1" x14ac:dyDescent="0.3">
      <c r="A10008" s="260" t="s">
        <v>634</v>
      </c>
      <c r="B10008" s="261"/>
      <c r="C10008" s="83" t="s">
        <v>635</v>
      </c>
      <c r="D10008" s="83" t="s">
        <v>566</v>
      </c>
      <c r="E10008" s="85" t="s">
        <v>593</v>
      </c>
      <c r="J10008" s="6"/>
      <c r="K10008" s="121" t="s">
        <v>1123</v>
      </c>
      <c r="L10008" s="121" t="s">
        <v>1124</v>
      </c>
      <c r="M10008" s="121" t="str">
        <f>A9995</f>
        <v>Prueba del rango estudentizado de Tukey (HSD) para DFPCM4</v>
      </c>
      <c r="N10008" s="136"/>
      <c r="O10008" s="1"/>
      <c r="S10008" s="122" t="str">
        <f>K10008</f>
        <v>Factor</v>
      </c>
      <c r="T10008" s="122" t="str">
        <f>L10008</f>
        <v>Nivel</v>
      </c>
      <c r="U10008" s="114"/>
      <c r="V10008" s="123" t="str">
        <f>M10008</f>
        <v>Prueba del rango estudentizado de Tukey (HSD) para DFPCM4</v>
      </c>
      <c r="W10008" s="6"/>
    </row>
    <row r="10009" spans="1:23" ht="16.5" thickBot="1" x14ac:dyDescent="0.3">
      <c r="A10009" s="99"/>
      <c r="B10009" s="67" t="s">
        <v>592</v>
      </c>
      <c r="C10009" s="68">
        <v>61.99</v>
      </c>
      <c r="D10009" s="68">
        <v>8</v>
      </c>
      <c r="E10009" s="86" t="s">
        <v>8</v>
      </c>
      <c r="J10009" s="6"/>
      <c r="K10009" s="223" t="s">
        <v>1128</v>
      </c>
      <c r="L10009" s="124" t="str">
        <f>E10009</f>
        <v>Toro</v>
      </c>
      <c r="M10009" s="125">
        <f>C10009</f>
        <v>61.99</v>
      </c>
      <c r="N10009" s="125">
        <f>A10009</f>
        <v>0</v>
      </c>
      <c r="O10009" s="125" t="str">
        <f>B10009</f>
        <v>A</v>
      </c>
      <c r="S10009" s="225" t="str">
        <f>K10009</f>
        <v>Genotipo (B)</v>
      </c>
      <c r="T10009" s="133" t="str">
        <f>L10009</f>
        <v>Toro</v>
      </c>
      <c r="U10009" s="134">
        <f t="shared" ref="U10009:U10012" si="489">M10009</f>
        <v>61.99</v>
      </c>
      <c r="V10009" s="133">
        <f t="shared" ref="V10009:V10012" si="490">N10009</f>
        <v>0</v>
      </c>
      <c r="W10009" s="133" t="str">
        <f t="shared" ref="W10009:W10012" si="491">O10009</f>
        <v>A</v>
      </c>
    </row>
    <row r="10010" spans="1:23" ht="16.5" thickBot="1" x14ac:dyDescent="0.3">
      <c r="A10010" s="99"/>
      <c r="B10010" s="67" t="s">
        <v>592</v>
      </c>
      <c r="C10010" s="68"/>
      <c r="D10010" s="68"/>
      <c r="E10010" s="86"/>
      <c r="J10010" s="6"/>
      <c r="K10010" s="224"/>
      <c r="L10010" s="124" t="str">
        <f>E10011</f>
        <v>Perseo</v>
      </c>
      <c r="M10010" s="125">
        <f>C10011</f>
        <v>60.564</v>
      </c>
      <c r="N10010" s="125" t="str">
        <f>A10011</f>
        <v>B</v>
      </c>
      <c r="O10010" s="125" t="str">
        <f>B10011</f>
        <v>A</v>
      </c>
      <c r="S10010" s="226"/>
      <c r="T10010" s="133" t="str">
        <f t="shared" ref="T10010:T10012" si="492">L10010</f>
        <v>Perseo</v>
      </c>
      <c r="U10010" s="134">
        <f t="shared" si="489"/>
        <v>60.564</v>
      </c>
      <c r="V10010" s="133" t="str">
        <f t="shared" si="490"/>
        <v>B</v>
      </c>
      <c r="W10010" s="133" t="str">
        <f t="shared" si="491"/>
        <v>A</v>
      </c>
    </row>
    <row r="10011" spans="1:23" ht="16.5" thickBot="1" x14ac:dyDescent="0.3">
      <c r="A10011" s="99" t="s">
        <v>593</v>
      </c>
      <c r="B10011" s="67" t="s">
        <v>592</v>
      </c>
      <c r="C10011" s="68">
        <v>60.564</v>
      </c>
      <c r="D10011" s="68">
        <v>8</v>
      </c>
      <c r="E10011" s="86" t="s">
        <v>46</v>
      </c>
      <c r="J10011" s="6"/>
      <c r="K10011" s="224"/>
      <c r="L10011" s="4" t="str">
        <f>E10013</f>
        <v>Pony</v>
      </c>
      <c r="M10011" s="4">
        <f>C10013</f>
        <v>58.445</v>
      </c>
      <c r="N10011" s="4" t="str">
        <f>A10013</f>
        <v>B</v>
      </c>
      <c r="O10011" s="4" t="str">
        <f>B10013</f>
        <v>C</v>
      </c>
      <c r="P10011" s="6"/>
      <c r="Q10011" s="6"/>
      <c r="R10011" s="6"/>
      <c r="S10011" s="226"/>
      <c r="T10011" s="133" t="str">
        <f t="shared" si="492"/>
        <v>Pony</v>
      </c>
      <c r="U10011" s="134">
        <f t="shared" si="489"/>
        <v>58.445</v>
      </c>
      <c r="V10011" s="133" t="str">
        <f t="shared" si="490"/>
        <v>B</v>
      </c>
      <c r="W10011" s="133" t="str">
        <f t="shared" si="491"/>
        <v>C</v>
      </c>
    </row>
    <row r="10012" spans="1:23" ht="16.5" thickBot="1" x14ac:dyDescent="0.3">
      <c r="A10012" s="99" t="s">
        <v>593</v>
      </c>
      <c r="B10012" s="67"/>
      <c r="C10012" s="68"/>
      <c r="D10012" s="68"/>
      <c r="E10012" s="86"/>
      <c r="J10012" s="6"/>
      <c r="K10012" s="224"/>
      <c r="L10012" s="4" t="str">
        <f>E10015</f>
        <v>Palomo</v>
      </c>
      <c r="M10012" s="4">
        <f>C10015</f>
        <v>57.070999999999998</v>
      </c>
      <c r="N10012" s="4">
        <f>A10015</f>
        <v>0</v>
      </c>
      <c r="O10012" s="4" t="str">
        <f>B10015</f>
        <v>C</v>
      </c>
      <c r="P10012" s="6"/>
      <c r="Q10012" s="6"/>
      <c r="R10012" s="6"/>
      <c r="S10012" s="227"/>
      <c r="T10012" s="129" t="str">
        <f t="shared" si="492"/>
        <v>Palomo</v>
      </c>
      <c r="U10012" s="135">
        <f t="shared" si="489"/>
        <v>57.070999999999998</v>
      </c>
      <c r="V10012" s="129">
        <f t="shared" si="490"/>
        <v>0</v>
      </c>
      <c r="W10012" s="129" t="str">
        <f t="shared" si="491"/>
        <v>C</v>
      </c>
    </row>
    <row r="10013" spans="1:23" ht="15.75" thickBot="1" x14ac:dyDescent="0.3">
      <c r="A10013" s="99" t="s">
        <v>593</v>
      </c>
      <c r="B10013" s="67" t="s">
        <v>639</v>
      </c>
      <c r="C10013" s="68">
        <v>58.445</v>
      </c>
      <c r="D10013" s="68">
        <v>8</v>
      </c>
      <c r="E10013" s="86" t="s">
        <v>11</v>
      </c>
      <c r="J10013" s="6">
        <v>1</v>
      </c>
      <c r="K10013" s="6"/>
      <c r="L10013" s="6"/>
      <c r="M10013" s="6"/>
      <c r="N10013" s="6"/>
      <c r="O10013" s="6"/>
      <c r="P10013" s="6"/>
      <c r="Q10013" s="6"/>
      <c r="R10013" s="6"/>
      <c r="S10013" s="6"/>
      <c r="T10013" s="6"/>
      <c r="U10013" s="6"/>
      <c r="V10013" s="6"/>
      <c r="W10013" s="6"/>
    </row>
    <row r="10014" spans="1:23" ht="15.75" thickBot="1" x14ac:dyDescent="0.3">
      <c r="A10014" s="99"/>
      <c r="B10014" s="67" t="s">
        <v>639</v>
      </c>
      <c r="C10014" s="68"/>
      <c r="D10014" s="68"/>
      <c r="E10014" s="86"/>
      <c r="J10014" s="6">
        <v>2</v>
      </c>
      <c r="K10014" s="6"/>
      <c r="L10014" s="6"/>
      <c r="M10014" s="6"/>
      <c r="N10014" s="6"/>
      <c r="O10014" s="6"/>
      <c r="P10014" s="6"/>
      <c r="Q10014" s="6"/>
      <c r="R10014" s="6"/>
      <c r="S10014" s="6"/>
      <c r="T10014" s="6"/>
      <c r="U10014" s="6"/>
      <c r="V10014" s="6"/>
      <c r="W10014" s="6"/>
    </row>
    <row r="10015" spans="1:23" x14ac:dyDescent="0.25">
      <c r="A10015" s="100"/>
      <c r="B10015" s="76" t="s">
        <v>639</v>
      </c>
      <c r="C10015" s="77">
        <v>57.070999999999998</v>
      </c>
      <c r="D10015" s="77">
        <v>8</v>
      </c>
      <c r="E10015" s="87" t="s">
        <v>7</v>
      </c>
      <c r="J10015" s="6">
        <v>3</v>
      </c>
      <c r="K10015" s="6"/>
      <c r="L10015" s="6"/>
      <c r="M10015" s="6"/>
      <c r="N10015" s="6"/>
      <c r="O10015" s="6"/>
      <c r="P10015" s="6"/>
      <c r="Q10015" s="6"/>
      <c r="R10015" s="6"/>
      <c r="S10015" s="6"/>
      <c r="T10015" s="6"/>
      <c r="U10015" s="6"/>
      <c r="V10015" s="6"/>
      <c r="W10015" s="6"/>
    </row>
    <row r="10016" spans="1:23" x14ac:dyDescent="0.25">
      <c r="A10016" s="79"/>
      <c r="J10016" s="6">
        <v>4</v>
      </c>
      <c r="K10016" s="6"/>
      <c r="L10016" s="6"/>
      <c r="M10016" s="6"/>
      <c r="N10016" s="6"/>
      <c r="O10016" s="6"/>
      <c r="P10016" s="6"/>
      <c r="Q10016" s="6"/>
      <c r="R10016" s="6"/>
      <c r="S10016" s="6"/>
      <c r="T10016" s="6"/>
      <c r="U10016" s="6"/>
      <c r="V10016" s="6"/>
      <c r="W10016" s="6"/>
    </row>
    <row r="10017" spans="1:23" x14ac:dyDescent="0.25">
      <c r="A10017" s="79"/>
      <c r="J10017" s="6">
        <v>5</v>
      </c>
      <c r="K10017" s="6"/>
      <c r="L10017" s="6"/>
      <c r="M10017" s="6"/>
      <c r="N10017" s="6"/>
      <c r="O10017" s="6"/>
      <c r="P10017" s="6"/>
      <c r="Q10017" s="6"/>
      <c r="R10017" s="6"/>
      <c r="S10017" s="6"/>
      <c r="T10017" s="6"/>
      <c r="U10017" s="6"/>
      <c r="V10017" s="6"/>
      <c r="W10017" s="6"/>
    </row>
    <row r="10018" spans="1:23" x14ac:dyDescent="0.25">
      <c r="J10018" s="6">
        <v>6</v>
      </c>
      <c r="K10018" s="6"/>
      <c r="L10018" s="6"/>
      <c r="M10018" s="6"/>
      <c r="N10018" s="6"/>
      <c r="O10018" s="6"/>
      <c r="P10018" s="6"/>
      <c r="Q10018" s="6"/>
      <c r="R10018" s="6"/>
      <c r="S10018" s="6"/>
      <c r="T10018" s="6"/>
      <c r="U10018" s="6"/>
      <c r="V10018" s="6"/>
      <c r="W10018" s="6"/>
    </row>
    <row r="10019" spans="1:23" x14ac:dyDescent="0.25">
      <c r="A10019" s="80"/>
      <c r="J10019" s="6">
        <v>7</v>
      </c>
      <c r="K10019" s="6"/>
      <c r="L10019" s="6"/>
      <c r="M10019" s="6"/>
      <c r="N10019" s="6"/>
      <c r="O10019" s="6"/>
      <c r="P10019" s="6"/>
      <c r="Q10019" s="6"/>
      <c r="R10019" s="6"/>
      <c r="S10019" s="6"/>
      <c r="T10019" s="6"/>
      <c r="U10019" s="6"/>
      <c r="V10019" s="6"/>
      <c r="W10019" s="6"/>
    </row>
    <row r="10020" spans="1:23" ht="31.5" x14ac:dyDescent="0.25">
      <c r="A10020" s="64" t="s">
        <v>590</v>
      </c>
      <c r="J10020" s="6">
        <v>8</v>
      </c>
      <c r="K10020" s="6"/>
      <c r="L10020" s="6"/>
      <c r="M10020" s="6"/>
      <c r="N10020" s="6"/>
      <c r="O10020" s="6"/>
      <c r="P10020" s="6"/>
      <c r="Q10020" s="6"/>
      <c r="R10020" s="6"/>
      <c r="S10020" s="6"/>
      <c r="T10020" s="6"/>
      <c r="U10020" s="6"/>
      <c r="V10020" s="6"/>
      <c r="W10020" s="6"/>
    </row>
    <row r="10021" spans="1:23" x14ac:dyDescent="0.25">
      <c r="A10021" s="79"/>
      <c r="J10021" s="6">
        <v>9</v>
      </c>
      <c r="K10021" s="6"/>
      <c r="L10021" s="6"/>
      <c r="M10021" s="6"/>
      <c r="N10021" s="6"/>
      <c r="O10021" s="6"/>
      <c r="P10021" s="6"/>
      <c r="Q10021" s="6"/>
      <c r="R10021" s="6"/>
      <c r="S10021" s="6"/>
      <c r="T10021" s="6"/>
      <c r="U10021" s="6"/>
      <c r="V10021" s="6"/>
      <c r="W10021" s="6"/>
    </row>
    <row r="10022" spans="1:23" ht="25.5" x14ac:dyDescent="0.25">
      <c r="A10022" s="81" t="s">
        <v>595</v>
      </c>
      <c r="J10022" s="6">
        <v>10</v>
      </c>
      <c r="K10022" s="6"/>
      <c r="L10022" s="6"/>
      <c r="M10022" s="6"/>
      <c r="N10022" s="6"/>
      <c r="O10022" s="6"/>
      <c r="P10022" s="6"/>
      <c r="Q10022" s="6"/>
      <c r="R10022" s="6"/>
      <c r="S10022" s="6"/>
      <c r="T10022" s="6"/>
      <c r="U10022" s="6"/>
      <c r="V10022" s="6"/>
      <c r="W10022" s="6"/>
    </row>
    <row r="10023" spans="1:23" x14ac:dyDescent="0.25">
      <c r="A10023" s="81"/>
      <c r="J10023" s="6">
        <v>11</v>
      </c>
      <c r="K10023" s="6"/>
      <c r="L10023" s="6"/>
      <c r="M10023" s="6"/>
      <c r="N10023" s="6"/>
      <c r="O10023" s="6"/>
      <c r="P10023" s="6"/>
      <c r="Q10023" s="6"/>
      <c r="R10023" s="6"/>
      <c r="S10023" s="6"/>
      <c r="T10023" s="6"/>
      <c r="U10023" s="6"/>
      <c r="V10023" s="6"/>
      <c r="W10023" s="6"/>
    </row>
    <row r="10024" spans="1:23" x14ac:dyDescent="0.25">
      <c r="A10024" s="65"/>
      <c r="J10024" s="6">
        <v>12</v>
      </c>
      <c r="K10024" s="6"/>
      <c r="L10024" s="6"/>
      <c r="M10024" s="6"/>
      <c r="N10024" s="6"/>
      <c r="O10024" s="6"/>
      <c r="P10024" s="6"/>
      <c r="Q10024" s="6"/>
      <c r="R10024" s="6"/>
      <c r="S10024" s="6"/>
      <c r="T10024" s="6"/>
      <c r="U10024" s="6"/>
      <c r="V10024" s="6"/>
      <c r="W10024" s="6"/>
    </row>
    <row r="10025" spans="1:23" x14ac:dyDescent="0.25">
      <c r="A10025" s="65"/>
      <c r="J10025" s="6">
        <v>13</v>
      </c>
      <c r="K10025" s="6"/>
      <c r="L10025" s="6"/>
      <c r="M10025" s="6"/>
      <c r="N10025" s="6"/>
      <c r="O10025" s="6"/>
      <c r="P10025" s="6"/>
      <c r="Q10025" s="6"/>
      <c r="R10025" s="6"/>
      <c r="S10025" s="6"/>
      <c r="T10025" s="6"/>
      <c r="U10025" s="6"/>
      <c r="V10025" s="6"/>
      <c r="W10025" s="6"/>
    </row>
    <row r="10026" spans="1:23" x14ac:dyDescent="0.25">
      <c r="A10026" s="79"/>
      <c r="J10026" s="6">
        <v>14</v>
      </c>
      <c r="K10026" s="6"/>
      <c r="L10026" s="6"/>
      <c r="M10026" s="6"/>
      <c r="N10026" s="6"/>
      <c r="O10026" s="6"/>
      <c r="P10026" s="6"/>
      <c r="Q10026" s="6"/>
      <c r="R10026" s="6"/>
      <c r="S10026" s="6"/>
      <c r="T10026" s="6"/>
      <c r="U10026" s="6"/>
      <c r="V10026" s="6"/>
      <c r="W10026" s="6"/>
    </row>
    <row r="10027" spans="1:23" x14ac:dyDescent="0.25">
      <c r="A10027" s="79"/>
      <c r="J10027" s="6">
        <v>15</v>
      </c>
      <c r="K10027" s="6"/>
      <c r="L10027" s="6"/>
      <c r="M10027" s="6"/>
      <c r="N10027" s="6"/>
      <c r="O10027" s="6"/>
      <c r="P10027" s="6"/>
      <c r="Q10027" s="6"/>
      <c r="R10027" s="6"/>
      <c r="S10027" s="6"/>
      <c r="T10027" s="6"/>
      <c r="U10027" s="6"/>
      <c r="V10027" s="6"/>
      <c r="W10027" s="6"/>
    </row>
    <row r="10028" spans="1:23" x14ac:dyDescent="0.25">
      <c r="J10028" s="6">
        <v>16</v>
      </c>
      <c r="K10028" s="6"/>
      <c r="L10028" s="6"/>
      <c r="M10028" s="6"/>
      <c r="N10028" s="6"/>
      <c r="O10028" s="6"/>
      <c r="P10028" s="6"/>
      <c r="Q10028" s="6"/>
      <c r="R10028" s="6"/>
      <c r="S10028" s="6"/>
      <c r="T10028" s="6"/>
      <c r="U10028" s="6"/>
      <c r="V10028" s="6"/>
      <c r="W10028" s="6"/>
    </row>
    <row r="10029" spans="1:23" x14ac:dyDescent="0.25">
      <c r="A10029" s="80"/>
      <c r="J10029" s="6">
        <v>17</v>
      </c>
      <c r="K10029" s="6"/>
      <c r="L10029" s="6"/>
      <c r="M10029" s="6"/>
      <c r="N10029" s="6"/>
      <c r="O10029" s="6"/>
      <c r="P10029" s="6"/>
      <c r="Q10029" s="6"/>
      <c r="R10029" s="6"/>
      <c r="S10029" s="6"/>
      <c r="T10029" s="6"/>
      <c r="U10029" s="6"/>
      <c r="V10029" s="6"/>
      <c r="W10029" s="6"/>
    </row>
    <row r="10030" spans="1:23" ht="31.5" x14ac:dyDescent="0.25">
      <c r="A10030" s="64" t="s">
        <v>590</v>
      </c>
      <c r="J10030" s="6">
        <v>18</v>
      </c>
      <c r="K10030" s="6"/>
      <c r="L10030" s="6"/>
      <c r="M10030" s="6"/>
      <c r="N10030" s="6"/>
      <c r="O10030" s="6"/>
      <c r="P10030" s="6"/>
      <c r="Q10030" s="6"/>
      <c r="R10030" s="6"/>
      <c r="S10030" s="6"/>
      <c r="T10030" s="6"/>
      <c r="U10030" s="6"/>
      <c r="V10030" s="6"/>
      <c r="W10030" s="6"/>
    </row>
    <row r="10031" spans="1:23" x14ac:dyDescent="0.25">
      <c r="A10031" s="79"/>
      <c r="J10031" s="6">
        <v>19</v>
      </c>
      <c r="K10031" s="6"/>
      <c r="L10031" s="6"/>
      <c r="M10031" s="6"/>
      <c r="N10031" s="6"/>
      <c r="O10031" s="6"/>
      <c r="P10031" s="6"/>
      <c r="Q10031" s="6"/>
      <c r="R10031" s="6"/>
      <c r="S10031" s="6"/>
      <c r="T10031" s="6"/>
      <c r="U10031" s="6"/>
      <c r="V10031" s="6"/>
      <c r="W10031" s="6"/>
    </row>
    <row r="10032" spans="1:23" ht="25.5" x14ac:dyDescent="0.25">
      <c r="A10032" s="81" t="s">
        <v>595</v>
      </c>
      <c r="J10032" s="6">
        <v>20</v>
      </c>
      <c r="K10032" s="6"/>
      <c r="L10032" s="6"/>
      <c r="M10032" s="6"/>
      <c r="N10032" s="6"/>
      <c r="O10032" s="6"/>
      <c r="P10032" s="6"/>
      <c r="Q10032" s="6"/>
      <c r="R10032" s="6"/>
      <c r="S10032" s="6"/>
      <c r="T10032" s="6"/>
      <c r="U10032" s="6"/>
      <c r="V10032" s="6"/>
      <c r="W10032" s="6"/>
    </row>
    <row r="10033" spans="1:23" x14ac:dyDescent="0.25">
      <c r="A10033" s="81"/>
      <c r="J10033" s="6">
        <v>21</v>
      </c>
      <c r="K10033" s="6"/>
      <c r="L10033" s="6"/>
      <c r="M10033" s="6"/>
      <c r="N10033" s="6"/>
      <c r="O10033" s="6"/>
      <c r="P10033" s="6"/>
      <c r="Q10033" s="6"/>
      <c r="R10033" s="6"/>
      <c r="S10033" s="6"/>
      <c r="T10033" s="6"/>
      <c r="U10033" s="6"/>
      <c r="V10033" s="6"/>
      <c r="W10033" s="6"/>
    </row>
    <row r="10034" spans="1:23" ht="89.25" x14ac:dyDescent="0.25">
      <c r="A10034" s="81" t="s">
        <v>951</v>
      </c>
      <c r="J10034" s="6">
        <v>22</v>
      </c>
      <c r="K10034" s="6"/>
      <c r="L10034" s="6"/>
      <c r="M10034" s="6"/>
      <c r="N10034" s="6"/>
      <c r="O10034" s="6"/>
      <c r="P10034" s="6"/>
      <c r="Q10034" s="6"/>
      <c r="R10034" s="6"/>
      <c r="S10034" s="6"/>
      <c r="T10034" s="6"/>
      <c r="U10034" s="6"/>
      <c r="V10034" s="6"/>
      <c r="W10034" s="6"/>
    </row>
    <row r="10035" spans="1:23" x14ac:dyDescent="0.25">
      <c r="A10035" s="65"/>
      <c r="J10035" s="6">
        <v>23</v>
      </c>
      <c r="K10035" s="6"/>
      <c r="L10035" s="6"/>
      <c r="M10035" s="6"/>
      <c r="N10035" s="6"/>
      <c r="O10035" s="6"/>
      <c r="P10035" s="6"/>
      <c r="Q10035" s="6"/>
      <c r="R10035" s="6"/>
      <c r="S10035" s="6"/>
      <c r="T10035" s="6"/>
      <c r="U10035" s="6"/>
      <c r="V10035" s="6"/>
      <c r="W10035" s="6"/>
    </row>
    <row r="10036" spans="1:23" x14ac:dyDescent="0.25">
      <c r="A10036" s="65"/>
      <c r="J10036" s="6">
        <v>24</v>
      </c>
      <c r="K10036" s="6"/>
      <c r="L10036" s="6"/>
      <c r="M10036" s="6"/>
      <c r="N10036" s="6"/>
      <c r="O10036" s="6"/>
      <c r="P10036" s="6"/>
      <c r="Q10036" s="6"/>
      <c r="R10036" s="6"/>
      <c r="S10036" s="6"/>
      <c r="T10036" s="6"/>
      <c r="U10036" s="6"/>
      <c r="V10036" s="6"/>
      <c r="W10036" s="6"/>
    </row>
    <row r="10037" spans="1:23" ht="140.25" x14ac:dyDescent="0.25">
      <c r="A10037" s="96" t="s">
        <v>624</v>
      </c>
      <c r="B10037" s="97" t="s">
        <v>625</v>
      </c>
      <c r="J10037" s="6">
        <v>25</v>
      </c>
      <c r="K10037" s="6"/>
      <c r="L10037" s="6"/>
      <c r="M10037" s="6"/>
      <c r="N10037" s="6"/>
      <c r="O10037" s="6"/>
      <c r="P10037" s="6"/>
      <c r="Q10037" s="6"/>
      <c r="R10037" s="6"/>
      <c r="S10037" s="6"/>
      <c r="T10037" s="6"/>
      <c r="U10037" s="6"/>
      <c r="V10037" s="6"/>
      <c r="W10037" s="6"/>
    </row>
    <row r="10038" spans="1:23" ht="15.75" thickBot="1" x14ac:dyDescent="0.3">
      <c r="A10038" s="65"/>
      <c r="J10038" s="6">
        <v>26</v>
      </c>
      <c r="K10038" s="6"/>
      <c r="L10038" s="6"/>
      <c r="M10038" s="6"/>
      <c r="N10038" s="6"/>
      <c r="O10038" s="6"/>
      <c r="P10038" s="6"/>
      <c r="Q10038" s="6"/>
      <c r="R10038" s="6"/>
      <c r="S10038" s="6"/>
      <c r="T10038" s="6"/>
      <c r="U10038" s="6"/>
      <c r="V10038" s="6"/>
      <c r="W10038" s="6"/>
    </row>
    <row r="10039" spans="1:23" ht="15.75" thickBot="1" x14ac:dyDescent="0.3">
      <c r="A10039" s="88" t="s">
        <v>626</v>
      </c>
      <c r="B10039" s="89">
        <v>0.05</v>
      </c>
      <c r="J10039" s="6">
        <v>27</v>
      </c>
      <c r="K10039" s="6"/>
      <c r="L10039" s="6"/>
      <c r="M10039" s="6"/>
      <c r="N10039" s="6"/>
      <c r="O10039" s="6"/>
      <c r="P10039" s="6"/>
      <c r="Q10039" s="6"/>
      <c r="R10039" s="6"/>
      <c r="S10039" s="6"/>
      <c r="T10039" s="6"/>
      <c r="U10039" s="6"/>
      <c r="V10039" s="6"/>
      <c r="W10039" s="6"/>
    </row>
    <row r="10040" spans="1:23" ht="39" thickBot="1" x14ac:dyDescent="0.3">
      <c r="A10040" s="110" t="s">
        <v>627</v>
      </c>
      <c r="B10040" s="74">
        <v>18</v>
      </c>
      <c r="J10040" s="6">
        <v>28</v>
      </c>
      <c r="K10040" s="6"/>
      <c r="L10040" s="6"/>
      <c r="M10040" s="6"/>
      <c r="N10040" s="6"/>
      <c r="O10040" s="6"/>
      <c r="P10040" s="6"/>
      <c r="Q10040" s="6"/>
      <c r="R10040" s="6"/>
      <c r="S10040" s="6"/>
      <c r="T10040" s="6"/>
      <c r="U10040" s="6"/>
      <c r="V10040" s="6"/>
      <c r="W10040" s="6"/>
    </row>
    <row r="10041" spans="1:23" ht="39" thickBot="1" x14ac:dyDescent="0.3">
      <c r="A10041" s="110" t="s">
        <v>628</v>
      </c>
      <c r="B10041" s="74">
        <v>102.9898</v>
      </c>
      <c r="J10041" s="6">
        <v>29</v>
      </c>
      <c r="K10041" s="6"/>
      <c r="L10041" s="6"/>
      <c r="M10041" s="6"/>
      <c r="N10041" s="6"/>
      <c r="O10041" s="6"/>
      <c r="P10041" s="6"/>
      <c r="Q10041" s="6"/>
      <c r="R10041" s="6"/>
      <c r="S10041" s="6"/>
      <c r="T10041" s="6"/>
      <c r="U10041" s="6"/>
      <c r="V10041" s="6"/>
      <c r="W10041" s="6"/>
    </row>
    <row r="10042" spans="1:23" ht="64.5" thickBot="1" x14ac:dyDescent="0.3">
      <c r="A10042" s="110" t="s">
        <v>629</v>
      </c>
      <c r="B10042" s="74">
        <v>3.9969700000000001</v>
      </c>
      <c r="J10042" s="6">
        <v>30</v>
      </c>
      <c r="K10042" s="6"/>
      <c r="L10042" s="6"/>
      <c r="M10042" s="6"/>
      <c r="N10042" s="6"/>
      <c r="O10042" s="6"/>
      <c r="P10042" s="6"/>
      <c r="Q10042" s="6"/>
      <c r="R10042" s="6"/>
      <c r="S10042" s="6"/>
      <c r="T10042" s="6"/>
      <c r="U10042" s="6"/>
      <c r="V10042" s="6"/>
      <c r="W10042" s="6"/>
    </row>
    <row r="10043" spans="1:23" ht="38.25" x14ac:dyDescent="0.25">
      <c r="A10043" s="109" t="s">
        <v>630</v>
      </c>
      <c r="B10043" s="78">
        <v>14.340999999999999</v>
      </c>
      <c r="J10043" s="6">
        <v>31</v>
      </c>
      <c r="K10043" s="6"/>
      <c r="L10043" s="6"/>
      <c r="M10043" s="6"/>
      <c r="N10043" s="6"/>
      <c r="O10043" s="6"/>
      <c r="P10043" s="6"/>
      <c r="Q10043" s="6"/>
      <c r="R10043" s="6"/>
      <c r="S10043" s="6"/>
      <c r="T10043" s="6"/>
      <c r="U10043" s="6"/>
      <c r="V10043" s="6"/>
      <c r="W10043" s="6"/>
    </row>
    <row r="10044" spans="1:23" ht="15.75" thickBot="1" x14ac:dyDescent="0.3">
      <c r="A10044" s="65"/>
      <c r="J10044" s="6">
        <v>32</v>
      </c>
      <c r="K10044" s="6"/>
      <c r="L10044" s="6"/>
      <c r="M10044" s="6"/>
      <c r="N10044" s="6"/>
      <c r="O10044" s="6"/>
      <c r="P10044" s="6"/>
      <c r="Q10044" s="6"/>
      <c r="R10044" s="6"/>
      <c r="S10044" s="6"/>
      <c r="T10044" s="6"/>
      <c r="U10044" s="6"/>
      <c r="V10044" s="6"/>
      <c r="W10044" s="6"/>
    </row>
    <row r="10045" spans="1:23" x14ac:dyDescent="0.25">
      <c r="A10045" s="254" t="s">
        <v>637</v>
      </c>
      <c r="B10045" s="255"/>
      <c r="C10045" s="255"/>
      <c r="D10045" s="255"/>
      <c r="E10045" s="255"/>
      <c r="J10045" s="6">
        <v>33</v>
      </c>
      <c r="K10045" s="6"/>
      <c r="L10045" s="6"/>
      <c r="M10045" s="6"/>
      <c r="N10045" s="6"/>
      <c r="O10045" s="6"/>
      <c r="P10045" s="6"/>
      <c r="Q10045" s="6"/>
      <c r="R10045" s="6"/>
      <c r="S10045" s="6"/>
      <c r="T10045" s="6"/>
      <c r="U10045" s="6"/>
      <c r="V10045" s="6"/>
      <c r="W10045" s="6"/>
    </row>
    <row r="10046" spans="1:23" ht="15.75" thickBot="1" x14ac:dyDescent="0.3">
      <c r="A10046" s="256" t="s">
        <v>638</v>
      </c>
      <c r="B10046" s="257"/>
      <c r="C10046" s="257"/>
      <c r="D10046" s="257"/>
      <c r="E10046" s="257"/>
      <c r="J10046" s="6">
        <v>34</v>
      </c>
      <c r="K10046" s="6"/>
      <c r="L10046" s="6"/>
      <c r="M10046" s="6"/>
      <c r="N10046" s="6"/>
      <c r="O10046" s="6"/>
      <c r="P10046" s="6"/>
      <c r="Q10046" s="6"/>
      <c r="R10046" s="6"/>
      <c r="S10046" s="6"/>
      <c r="T10046" s="6"/>
      <c r="U10046" s="6"/>
      <c r="V10046" s="6"/>
      <c r="W10046" s="6"/>
    </row>
    <row r="10047" spans="1:23" ht="16.5" thickBot="1" x14ac:dyDescent="0.3">
      <c r="A10047" s="260" t="s">
        <v>634</v>
      </c>
      <c r="B10047" s="261"/>
      <c r="C10047" s="83" t="s">
        <v>635</v>
      </c>
      <c r="D10047" s="83" t="s">
        <v>566</v>
      </c>
      <c r="E10047" s="85" t="s">
        <v>593</v>
      </c>
      <c r="J10047" s="6"/>
      <c r="K10047" s="121" t="s">
        <v>1123</v>
      </c>
      <c r="L10047" s="121" t="s">
        <v>1124</v>
      </c>
      <c r="M10047" s="121" t="str">
        <f>A10034</f>
        <v>Prueba del rango estudentizado de Tukey (HSD) para DFPCM5</v>
      </c>
      <c r="N10047" s="136"/>
      <c r="O10047" s="1"/>
      <c r="S10047" s="122" t="str">
        <f>K10047</f>
        <v>Factor</v>
      </c>
      <c r="T10047" s="122" t="str">
        <f>L10047</f>
        <v>Nivel</v>
      </c>
      <c r="U10047" s="114"/>
      <c r="V10047" s="123" t="str">
        <f>M10047</f>
        <v>Prueba del rango estudentizado de Tukey (HSD) para DFPCM5</v>
      </c>
      <c r="W10047" s="6"/>
    </row>
    <row r="10048" spans="1:23" ht="16.5" thickBot="1" x14ac:dyDescent="0.3">
      <c r="A10048" s="99"/>
      <c r="B10048" s="67" t="s">
        <v>592</v>
      </c>
      <c r="C10048" s="68">
        <v>56.597999999999999</v>
      </c>
      <c r="D10048" s="68">
        <v>8</v>
      </c>
      <c r="E10048" s="86" t="s">
        <v>46</v>
      </c>
      <c r="J10048" s="6"/>
      <c r="K10048" s="223" t="s">
        <v>1128</v>
      </c>
      <c r="L10048" s="124" t="str">
        <f>E10048</f>
        <v>Perseo</v>
      </c>
      <c r="M10048" s="125">
        <f>C10048</f>
        <v>56.597999999999999</v>
      </c>
      <c r="N10048" s="125">
        <f>A10048</f>
        <v>0</v>
      </c>
      <c r="O10048" s="125" t="str">
        <f>B10048</f>
        <v>A</v>
      </c>
      <c r="S10048" s="225" t="str">
        <f>K10048</f>
        <v>Genotipo (B)</v>
      </c>
      <c r="T10048" s="133" t="str">
        <f>L10048</f>
        <v>Perseo</v>
      </c>
      <c r="U10048" s="134">
        <f t="shared" ref="U10048:U10051" si="493">M10048</f>
        <v>56.597999999999999</v>
      </c>
      <c r="V10048" s="133">
        <f t="shared" ref="V10048:V10051" si="494">N10048</f>
        <v>0</v>
      </c>
      <c r="W10048" s="133" t="str">
        <f t="shared" ref="W10048:W10051" si="495">O10048</f>
        <v>A</v>
      </c>
    </row>
    <row r="10049" spans="1:23" ht="16.5" thickBot="1" x14ac:dyDescent="0.3">
      <c r="A10049" s="99"/>
      <c r="B10049" s="67" t="s">
        <v>592</v>
      </c>
      <c r="C10049" s="68"/>
      <c r="D10049" s="68"/>
      <c r="E10049" s="86"/>
      <c r="J10049" s="6"/>
      <c r="K10049" s="224"/>
      <c r="L10049" s="124" t="str">
        <f>E10050</f>
        <v>Toro</v>
      </c>
      <c r="M10049" s="125">
        <f>C10050</f>
        <v>52.8</v>
      </c>
      <c r="N10049" s="125" t="str">
        <f>A10050</f>
        <v>B</v>
      </c>
      <c r="O10049" s="125" t="str">
        <f>B10050</f>
        <v>A</v>
      </c>
      <c r="S10049" s="226"/>
      <c r="T10049" s="133" t="str">
        <f t="shared" ref="T10049:T10051" si="496">L10049</f>
        <v>Toro</v>
      </c>
      <c r="U10049" s="134">
        <f t="shared" si="493"/>
        <v>52.8</v>
      </c>
      <c r="V10049" s="133" t="str">
        <f t="shared" si="494"/>
        <v>B</v>
      </c>
      <c r="W10049" s="133" t="str">
        <f t="shared" si="495"/>
        <v>A</v>
      </c>
    </row>
    <row r="10050" spans="1:23" ht="16.5" thickBot="1" x14ac:dyDescent="0.3">
      <c r="A10050" s="99" t="s">
        <v>593</v>
      </c>
      <c r="B10050" s="67" t="s">
        <v>592</v>
      </c>
      <c r="C10050" s="68">
        <v>52.8</v>
      </c>
      <c r="D10050" s="68">
        <v>8</v>
      </c>
      <c r="E10050" s="86" t="s">
        <v>8</v>
      </c>
      <c r="J10050" s="6"/>
      <c r="K10050" s="224"/>
      <c r="L10050" s="4" t="str">
        <f>E10052</f>
        <v>Pony</v>
      </c>
      <c r="M10050" s="4">
        <f>C10052</f>
        <v>52.343000000000004</v>
      </c>
      <c r="N10050" s="4" t="str">
        <f>A10052</f>
        <v>B</v>
      </c>
      <c r="O10050" s="4" t="str">
        <f>B10052</f>
        <v>A</v>
      </c>
      <c r="P10050" s="6"/>
      <c r="Q10050" s="6"/>
      <c r="R10050" s="6"/>
      <c r="S10050" s="226"/>
      <c r="T10050" s="133" t="str">
        <f t="shared" si="496"/>
        <v>Pony</v>
      </c>
      <c r="U10050" s="134">
        <f t="shared" si="493"/>
        <v>52.343000000000004</v>
      </c>
      <c r="V10050" s="133" t="str">
        <f t="shared" si="494"/>
        <v>B</v>
      </c>
      <c r="W10050" s="133" t="str">
        <f t="shared" si="495"/>
        <v>A</v>
      </c>
    </row>
    <row r="10051" spans="1:23" ht="16.5" thickBot="1" x14ac:dyDescent="0.3">
      <c r="A10051" s="99" t="s">
        <v>593</v>
      </c>
      <c r="B10051" s="67" t="s">
        <v>592</v>
      </c>
      <c r="C10051" s="68"/>
      <c r="D10051" s="68"/>
      <c r="E10051" s="86"/>
      <c r="J10051" s="6"/>
      <c r="K10051" s="224"/>
      <c r="L10051" s="4" t="str">
        <f>E10054</f>
        <v>Palomo</v>
      </c>
      <c r="M10051" s="4">
        <f>C10054</f>
        <v>39.438000000000002</v>
      </c>
      <c r="N10051" s="4" t="str">
        <f>A10054</f>
        <v>B</v>
      </c>
      <c r="O10051" s="4">
        <f>B10054</f>
        <v>0</v>
      </c>
      <c r="P10051" s="6"/>
      <c r="Q10051" s="6"/>
      <c r="R10051" s="6"/>
      <c r="S10051" s="227"/>
      <c r="T10051" s="129" t="str">
        <f t="shared" si="496"/>
        <v>Palomo</v>
      </c>
      <c r="U10051" s="135">
        <f t="shared" si="493"/>
        <v>39.438000000000002</v>
      </c>
      <c r="V10051" s="129" t="str">
        <f t="shared" si="494"/>
        <v>B</v>
      </c>
      <c r="W10051" s="129">
        <f t="shared" si="495"/>
        <v>0</v>
      </c>
    </row>
    <row r="10052" spans="1:23" ht="15.75" thickBot="1" x14ac:dyDescent="0.3">
      <c r="A10052" s="99" t="s">
        <v>593</v>
      </c>
      <c r="B10052" s="67" t="s">
        <v>592</v>
      </c>
      <c r="C10052" s="68">
        <v>52.343000000000004</v>
      </c>
      <c r="D10052" s="68">
        <v>8</v>
      </c>
      <c r="E10052" s="86" t="s">
        <v>11</v>
      </c>
      <c r="J10052" s="6">
        <v>1</v>
      </c>
      <c r="K10052" s="6"/>
      <c r="L10052" s="6"/>
      <c r="M10052" s="6"/>
      <c r="N10052" s="6"/>
      <c r="O10052" s="6"/>
      <c r="P10052" s="6"/>
      <c r="Q10052" s="6"/>
      <c r="R10052" s="6"/>
      <c r="S10052" s="6"/>
      <c r="T10052" s="6"/>
      <c r="U10052" s="6"/>
      <c r="V10052" s="6"/>
      <c r="W10052" s="6"/>
    </row>
    <row r="10053" spans="1:23" ht="15.75" thickBot="1" x14ac:dyDescent="0.3">
      <c r="A10053" s="99" t="s">
        <v>593</v>
      </c>
      <c r="B10053" s="67"/>
      <c r="C10053" s="68"/>
      <c r="D10053" s="68"/>
      <c r="E10053" s="86"/>
      <c r="J10053" s="6">
        <v>2</v>
      </c>
      <c r="K10053" s="6"/>
      <c r="L10053" s="6"/>
      <c r="M10053" s="6"/>
      <c r="N10053" s="6"/>
      <c r="O10053" s="6"/>
      <c r="P10053" s="6"/>
      <c r="Q10053" s="6"/>
      <c r="R10053" s="6"/>
      <c r="S10053" s="6"/>
      <c r="T10053" s="6"/>
      <c r="U10053" s="6"/>
      <c r="V10053" s="6"/>
      <c r="W10053" s="6"/>
    </row>
    <row r="10054" spans="1:23" x14ac:dyDescent="0.25">
      <c r="A10054" s="100" t="s">
        <v>593</v>
      </c>
      <c r="B10054" s="76"/>
      <c r="C10054" s="77">
        <v>39.438000000000002</v>
      </c>
      <c r="D10054" s="77">
        <v>8</v>
      </c>
      <c r="E10054" s="87" t="s">
        <v>7</v>
      </c>
      <c r="J10054" s="6">
        <v>3</v>
      </c>
      <c r="K10054" s="6"/>
      <c r="L10054" s="6"/>
      <c r="M10054" s="6"/>
      <c r="N10054" s="6"/>
      <c r="O10054" s="6"/>
      <c r="P10054" s="6"/>
      <c r="Q10054" s="6"/>
      <c r="R10054" s="6"/>
      <c r="S10054" s="6"/>
      <c r="T10054" s="6"/>
      <c r="U10054" s="6"/>
      <c r="V10054" s="6"/>
      <c r="W10054" s="6"/>
    </row>
    <row r="10055" spans="1:23" x14ac:dyDescent="0.25">
      <c r="A10055" s="79"/>
      <c r="J10055" s="6">
        <v>4</v>
      </c>
      <c r="K10055" s="6"/>
      <c r="L10055" s="6"/>
      <c r="M10055" s="6"/>
      <c r="N10055" s="6"/>
      <c r="O10055" s="6"/>
      <c r="P10055" s="6"/>
      <c r="Q10055" s="6"/>
      <c r="R10055" s="6"/>
      <c r="S10055" s="6"/>
      <c r="T10055" s="6"/>
      <c r="U10055" s="6"/>
      <c r="V10055" s="6"/>
      <c r="W10055" s="6"/>
    </row>
    <row r="10056" spans="1:23" x14ac:dyDescent="0.25">
      <c r="A10056" s="79"/>
      <c r="J10056" s="6">
        <v>5</v>
      </c>
      <c r="K10056" s="6"/>
      <c r="L10056" s="6"/>
      <c r="M10056" s="6"/>
      <c r="N10056" s="6"/>
      <c r="O10056" s="6"/>
      <c r="P10056" s="6"/>
      <c r="Q10056" s="6"/>
      <c r="R10056" s="6"/>
      <c r="S10056" s="6"/>
      <c r="T10056" s="6"/>
      <c r="U10056" s="6"/>
      <c r="V10056" s="6"/>
      <c r="W10056" s="6"/>
    </row>
    <row r="10057" spans="1:23" x14ac:dyDescent="0.25">
      <c r="J10057" s="6">
        <v>6</v>
      </c>
      <c r="K10057" s="6"/>
      <c r="L10057" s="6"/>
      <c r="M10057" s="6"/>
      <c r="N10057" s="6"/>
      <c r="O10057" s="6"/>
      <c r="P10057" s="6"/>
      <c r="Q10057" s="6"/>
      <c r="R10057" s="6"/>
      <c r="S10057" s="6"/>
      <c r="T10057" s="6"/>
      <c r="U10057" s="6"/>
      <c r="V10057" s="6"/>
      <c r="W10057" s="6"/>
    </row>
    <row r="10058" spans="1:23" x14ac:dyDescent="0.25">
      <c r="A10058" s="80"/>
      <c r="J10058" s="6">
        <v>7</v>
      </c>
      <c r="K10058" s="6"/>
      <c r="L10058" s="6"/>
      <c r="M10058" s="6"/>
      <c r="N10058" s="6"/>
      <c r="O10058" s="6"/>
      <c r="P10058" s="6"/>
      <c r="Q10058" s="6"/>
      <c r="R10058" s="6"/>
      <c r="S10058" s="6"/>
      <c r="T10058" s="6"/>
      <c r="U10058" s="6"/>
      <c r="V10058" s="6"/>
      <c r="W10058" s="6"/>
    </row>
    <row r="10059" spans="1:23" ht="31.5" x14ac:dyDescent="0.25">
      <c r="A10059" s="64" t="s">
        <v>590</v>
      </c>
      <c r="J10059" s="6">
        <v>8</v>
      </c>
      <c r="K10059" s="6"/>
      <c r="L10059" s="6"/>
      <c r="M10059" s="6"/>
      <c r="N10059" s="6"/>
      <c r="O10059" s="6"/>
      <c r="P10059" s="6"/>
      <c r="Q10059" s="6"/>
      <c r="R10059" s="6"/>
      <c r="S10059" s="6"/>
      <c r="T10059" s="6"/>
      <c r="U10059" s="6"/>
      <c r="V10059" s="6"/>
      <c r="W10059" s="6"/>
    </row>
    <row r="10060" spans="1:23" x14ac:dyDescent="0.25">
      <c r="A10060" s="79"/>
      <c r="J10060" s="6">
        <v>9</v>
      </c>
      <c r="K10060" s="6"/>
      <c r="L10060" s="6"/>
      <c r="M10060" s="6"/>
      <c r="N10060" s="6"/>
      <c r="O10060" s="6"/>
      <c r="P10060" s="6"/>
      <c r="Q10060" s="6"/>
      <c r="R10060" s="6"/>
      <c r="S10060" s="6"/>
      <c r="T10060" s="6"/>
      <c r="U10060" s="6"/>
      <c r="V10060" s="6"/>
      <c r="W10060" s="6"/>
    </row>
    <row r="10061" spans="1:23" ht="25.5" x14ac:dyDescent="0.25">
      <c r="A10061" s="81" t="s">
        <v>595</v>
      </c>
      <c r="J10061" s="6">
        <v>10</v>
      </c>
      <c r="K10061" s="6"/>
      <c r="L10061" s="6"/>
      <c r="M10061" s="6"/>
      <c r="N10061" s="6"/>
      <c r="O10061" s="6"/>
      <c r="P10061" s="6"/>
      <c r="Q10061" s="6"/>
      <c r="R10061" s="6"/>
      <c r="S10061" s="6"/>
      <c r="T10061" s="6"/>
      <c r="U10061" s="6"/>
      <c r="V10061" s="6"/>
      <c r="W10061" s="6"/>
    </row>
    <row r="10062" spans="1:23" x14ac:dyDescent="0.25">
      <c r="A10062" s="81"/>
      <c r="J10062" s="6">
        <v>11</v>
      </c>
      <c r="K10062" s="6"/>
      <c r="L10062" s="6"/>
      <c r="M10062" s="6"/>
      <c r="N10062" s="6"/>
      <c r="O10062" s="6"/>
      <c r="P10062" s="6"/>
      <c r="Q10062" s="6"/>
      <c r="R10062" s="6"/>
      <c r="S10062" s="6"/>
      <c r="T10062" s="6"/>
      <c r="U10062" s="6"/>
      <c r="V10062" s="6"/>
      <c r="W10062" s="6"/>
    </row>
    <row r="10063" spans="1:23" x14ac:dyDescent="0.25">
      <c r="A10063" s="65"/>
      <c r="J10063" s="6">
        <v>12</v>
      </c>
      <c r="K10063" s="6"/>
      <c r="L10063" s="6"/>
      <c r="M10063" s="6"/>
      <c r="N10063" s="6"/>
      <c r="O10063" s="6"/>
      <c r="P10063" s="6"/>
      <c r="Q10063" s="6"/>
      <c r="R10063" s="6"/>
      <c r="S10063" s="6"/>
      <c r="T10063" s="6"/>
      <c r="U10063" s="6"/>
      <c r="V10063" s="6"/>
      <c r="W10063" s="6"/>
    </row>
    <row r="10064" spans="1:23" x14ac:dyDescent="0.25">
      <c r="A10064" s="65"/>
      <c r="J10064" s="6">
        <v>13</v>
      </c>
      <c r="K10064" s="6"/>
      <c r="L10064" s="6"/>
      <c r="M10064" s="6"/>
      <c r="N10064" s="6"/>
      <c r="O10064" s="6"/>
      <c r="P10064" s="6"/>
      <c r="Q10064" s="6"/>
      <c r="R10064" s="6"/>
      <c r="S10064" s="6"/>
      <c r="T10064" s="6"/>
      <c r="U10064" s="6"/>
      <c r="V10064" s="6"/>
      <c r="W10064" s="6"/>
    </row>
    <row r="10065" spans="1:23" x14ac:dyDescent="0.25">
      <c r="A10065" s="79"/>
      <c r="J10065" s="6">
        <v>14</v>
      </c>
      <c r="K10065" s="6"/>
      <c r="L10065" s="6"/>
      <c r="M10065" s="6"/>
      <c r="N10065" s="6"/>
      <c r="O10065" s="6"/>
      <c r="P10065" s="6"/>
      <c r="Q10065" s="6"/>
      <c r="R10065" s="6"/>
      <c r="S10065" s="6"/>
      <c r="T10065" s="6"/>
      <c r="U10065" s="6"/>
      <c r="V10065" s="6"/>
      <c r="W10065" s="6"/>
    </row>
    <row r="10066" spans="1:23" x14ac:dyDescent="0.25">
      <c r="A10066" s="79"/>
      <c r="J10066" s="6">
        <v>15</v>
      </c>
      <c r="K10066" s="6"/>
      <c r="L10066" s="6"/>
      <c r="M10066" s="6"/>
      <c r="N10066" s="6"/>
      <c r="O10066" s="6"/>
      <c r="P10066" s="6"/>
      <c r="Q10066" s="6"/>
      <c r="R10066" s="6"/>
      <c r="S10066" s="6"/>
      <c r="T10066" s="6"/>
      <c r="U10066" s="6"/>
      <c r="V10066" s="6"/>
      <c r="W10066" s="6"/>
    </row>
    <row r="10067" spans="1:23" x14ac:dyDescent="0.25">
      <c r="J10067" s="6">
        <v>16</v>
      </c>
      <c r="K10067" s="6"/>
      <c r="L10067" s="6"/>
      <c r="M10067" s="6"/>
      <c r="N10067" s="6"/>
      <c r="O10067" s="6"/>
      <c r="P10067" s="6"/>
      <c r="Q10067" s="6"/>
      <c r="R10067" s="6"/>
      <c r="S10067" s="6"/>
      <c r="T10067" s="6"/>
      <c r="U10067" s="6"/>
      <c r="V10067" s="6"/>
      <c r="W10067" s="6"/>
    </row>
    <row r="10068" spans="1:23" x14ac:dyDescent="0.25">
      <c r="A10068" s="80"/>
      <c r="J10068" s="6">
        <v>17</v>
      </c>
      <c r="K10068" s="6"/>
      <c r="L10068" s="6"/>
      <c r="M10068" s="6"/>
      <c r="N10068" s="6"/>
      <c r="O10068" s="6"/>
      <c r="P10068" s="6"/>
      <c r="Q10068" s="6"/>
      <c r="R10068" s="6"/>
      <c r="S10068" s="6"/>
      <c r="T10068" s="6"/>
      <c r="U10068" s="6"/>
      <c r="V10068" s="6"/>
      <c r="W10068" s="6"/>
    </row>
    <row r="10069" spans="1:23" ht="31.5" x14ac:dyDescent="0.25">
      <c r="A10069" s="64" t="s">
        <v>590</v>
      </c>
      <c r="J10069" s="6">
        <v>18</v>
      </c>
      <c r="K10069" s="6"/>
      <c r="L10069" s="6"/>
      <c r="M10069" s="6"/>
      <c r="N10069" s="6"/>
      <c r="O10069" s="6"/>
      <c r="P10069" s="6"/>
      <c r="Q10069" s="6"/>
      <c r="R10069" s="6"/>
      <c r="S10069" s="6"/>
      <c r="T10069" s="6"/>
      <c r="U10069" s="6"/>
      <c r="V10069" s="6"/>
      <c r="W10069" s="6"/>
    </row>
    <row r="10070" spans="1:23" x14ac:dyDescent="0.25">
      <c r="A10070" s="79"/>
      <c r="J10070" s="6">
        <v>19</v>
      </c>
      <c r="K10070" s="6"/>
      <c r="L10070" s="6"/>
      <c r="M10070" s="6"/>
      <c r="N10070" s="6"/>
      <c r="O10070" s="6"/>
      <c r="P10070" s="6"/>
      <c r="Q10070" s="6"/>
      <c r="R10070" s="6"/>
      <c r="S10070" s="6"/>
      <c r="T10070" s="6"/>
      <c r="U10070" s="6"/>
      <c r="V10070" s="6"/>
      <c r="W10070" s="6"/>
    </row>
    <row r="10071" spans="1:23" ht="25.5" x14ac:dyDescent="0.25">
      <c r="A10071" s="81" t="s">
        <v>595</v>
      </c>
      <c r="J10071" s="6">
        <v>20</v>
      </c>
      <c r="K10071" s="6"/>
      <c r="L10071" s="6"/>
      <c r="M10071" s="6"/>
      <c r="N10071" s="6"/>
      <c r="O10071" s="6"/>
      <c r="P10071" s="6"/>
      <c r="Q10071" s="6"/>
      <c r="R10071" s="6"/>
      <c r="S10071" s="6"/>
      <c r="T10071" s="6"/>
      <c r="U10071" s="6"/>
      <c r="V10071" s="6"/>
      <c r="W10071" s="6"/>
    </row>
    <row r="10072" spans="1:23" x14ac:dyDescent="0.25">
      <c r="A10072" s="81"/>
      <c r="J10072" s="6">
        <v>21</v>
      </c>
      <c r="K10072" s="6"/>
      <c r="L10072" s="6"/>
      <c r="M10072" s="6"/>
      <c r="N10072" s="6"/>
      <c r="O10072" s="6"/>
      <c r="P10072" s="6"/>
      <c r="Q10072" s="6"/>
      <c r="R10072" s="6"/>
      <c r="S10072" s="6"/>
      <c r="T10072" s="6"/>
      <c r="U10072" s="6"/>
      <c r="V10072" s="6"/>
      <c r="W10072" s="6"/>
    </row>
    <row r="10073" spans="1:23" ht="89.25" x14ac:dyDescent="0.25">
      <c r="A10073" s="81" t="s">
        <v>952</v>
      </c>
      <c r="J10073" s="6">
        <v>22</v>
      </c>
      <c r="K10073" s="6"/>
      <c r="L10073" s="6"/>
      <c r="M10073" s="6"/>
      <c r="N10073" s="6"/>
      <c r="O10073" s="6"/>
      <c r="P10073" s="6"/>
      <c r="Q10073" s="6"/>
      <c r="R10073" s="6"/>
      <c r="S10073" s="6"/>
      <c r="T10073" s="6"/>
      <c r="U10073" s="6"/>
      <c r="V10073" s="6"/>
      <c r="W10073" s="6"/>
    </row>
    <row r="10074" spans="1:23" x14ac:dyDescent="0.25">
      <c r="A10074" s="65"/>
      <c r="J10074" s="6">
        <v>23</v>
      </c>
      <c r="K10074" s="6"/>
      <c r="L10074" s="6"/>
      <c r="M10074" s="6"/>
      <c r="N10074" s="6"/>
      <c r="O10074" s="6"/>
      <c r="P10074" s="6"/>
      <c r="Q10074" s="6"/>
      <c r="R10074" s="6"/>
      <c r="S10074" s="6"/>
      <c r="T10074" s="6"/>
      <c r="U10074" s="6"/>
      <c r="V10074" s="6"/>
      <c r="W10074" s="6"/>
    </row>
    <row r="10075" spans="1:23" x14ac:dyDescent="0.25">
      <c r="A10075" s="65"/>
      <c r="J10075" s="6">
        <v>24</v>
      </c>
      <c r="K10075" s="6"/>
      <c r="L10075" s="6"/>
      <c r="M10075" s="6"/>
      <c r="N10075" s="6"/>
      <c r="O10075" s="6"/>
      <c r="P10075" s="6"/>
      <c r="Q10075" s="6"/>
      <c r="R10075" s="6"/>
      <c r="S10075" s="6"/>
      <c r="T10075" s="6"/>
      <c r="U10075" s="6"/>
      <c r="V10075" s="6"/>
      <c r="W10075" s="6"/>
    </row>
    <row r="10076" spans="1:23" ht="140.25" x14ac:dyDescent="0.25">
      <c r="A10076" s="96" t="s">
        <v>624</v>
      </c>
      <c r="B10076" s="97" t="s">
        <v>625</v>
      </c>
      <c r="J10076" s="6">
        <v>25</v>
      </c>
      <c r="K10076" s="6"/>
      <c r="L10076" s="6"/>
      <c r="M10076" s="6"/>
      <c r="N10076" s="6"/>
      <c r="O10076" s="6"/>
      <c r="P10076" s="6"/>
      <c r="Q10076" s="6"/>
      <c r="R10076" s="6"/>
      <c r="S10076" s="6"/>
      <c r="T10076" s="6"/>
      <c r="U10076" s="6"/>
      <c r="V10076" s="6"/>
      <c r="W10076" s="6"/>
    </row>
    <row r="10077" spans="1:23" ht="15.75" thickBot="1" x14ac:dyDescent="0.3">
      <c r="A10077" s="65"/>
      <c r="J10077" s="6">
        <v>26</v>
      </c>
      <c r="K10077" s="6"/>
      <c r="L10077" s="6"/>
      <c r="M10077" s="6"/>
      <c r="N10077" s="6"/>
      <c r="O10077" s="6"/>
      <c r="P10077" s="6"/>
      <c r="Q10077" s="6"/>
      <c r="R10077" s="6"/>
      <c r="S10077" s="6"/>
      <c r="T10077" s="6"/>
      <c r="U10077" s="6"/>
      <c r="V10077" s="6"/>
      <c r="W10077" s="6"/>
    </row>
    <row r="10078" spans="1:23" ht="15.75" thickBot="1" x14ac:dyDescent="0.3">
      <c r="A10078" s="88" t="s">
        <v>626</v>
      </c>
      <c r="B10078" s="89">
        <v>0.05</v>
      </c>
      <c r="J10078" s="6">
        <v>27</v>
      </c>
      <c r="K10078" s="6"/>
      <c r="L10078" s="6"/>
      <c r="M10078" s="6"/>
      <c r="N10078" s="6"/>
      <c r="O10078" s="6"/>
      <c r="P10078" s="6"/>
      <c r="Q10078" s="6"/>
      <c r="R10078" s="6"/>
      <c r="S10078" s="6"/>
      <c r="T10078" s="6"/>
      <c r="U10078" s="6"/>
      <c r="V10078" s="6"/>
      <c r="W10078" s="6"/>
    </row>
    <row r="10079" spans="1:23" ht="39" thickBot="1" x14ac:dyDescent="0.3">
      <c r="A10079" s="110" t="s">
        <v>627</v>
      </c>
      <c r="B10079" s="74">
        <v>18</v>
      </c>
      <c r="J10079" s="6">
        <v>28</v>
      </c>
      <c r="K10079" s="6"/>
      <c r="L10079" s="6"/>
      <c r="M10079" s="6"/>
      <c r="N10079" s="6"/>
      <c r="O10079" s="6"/>
      <c r="P10079" s="6"/>
      <c r="Q10079" s="6"/>
      <c r="R10079" s="6"/>
      <c r="S10079" s="6"/>
      <c r="T10079" s="6"/>
      <c r="U10079" s="6"/>
      <c r="V10079" s="6"/>
      <c r="W10079" s="6"/>
    </row>
    <row r="10080" spans="1:23" ht="39" thickBot="1" x14ac:dyDescent="0.3">
      <c r="A10080" s="110" t="s">
        <v>628</v>
      </c>
      <c r="B10080" s="74">
        <v>257.64030000000002</v>
      </c>
      <c r="J10080" s="6">
        <v>29</v>
      </c>
      <c r="K10080" s="6"/>
      <c r="L10080" s="6"/>
      <c r="M10080" s="6"/>
      <c r="N10080" s="6"/>
      <c r="O10080" s="6"/>
      <c r="P10080" s="6"/>
      <c r="Q10080" s="6"/>
      <c r="R10080" s="6"/>
      <c r="S10080" s="6"/>
      <c r="T10080" s="6"/>
      <c r="U10080" s="6"/>
      <c r="V10080" s="6"/>
      <c r="W10080" s="6"/>
    </row>
    <row r="10081" spans="1:23" ht="64.5" thickBot="1" x14ac:dyDescent="0.3">
      <c r="A10081" s="110" t="s">
        <v>629</v>
      </c>
      <c r="B10081" s="74">
        <v>3.9969700000000001</v>
      </c>
      <c r="J10081" s="6">
        <v>30</v>
      </c>
      <c r="K10081" s="6"/>
      <c r="L10081" s="6"/>
      <c r="M10081" s="6"/>
      <c r="N10081" s="6"/>
      <c r="O10081" s="6"/>
      <c r="P10081" s="6"/>
      <c r="Q10081" s="6"/>
      <c r="R10081" s="6"/>
      <c r="S10081" s="6"/>
      <c r="T10081" s="6"/>
      <c r="U10081" s="6"/>
      <c r="V10081" s="6"/>
      <c r="W10081" s="6"/>
    </row>
    <row r="10082" spans="1:23" ht="38.25" x14ac:dyDescent="0.25">
      <c r="A10082" s="109" t="s">
        <v>630</v>
      </c>
      <c r="B10082" s="78">
        <v>22.683</v>
      </c>
      <c r="J10082" s="6">
        <v>31</v>
      </c>
      <c r="K10082" s="6"/>
      <c r="L10082" s="6"/>
      <c r="M10082" s="6"/>
      <c r="N10082" s="6"/>
      <c r="O10082" s="6"/>
      <c r="P10082" s="6"/>
      <c r="Q10082" s="6"/>
      <c r="R10082" s="6"/>
      <c r="S10082" s="6"/>
      <c r="T10082" s="6"/>
      <c r="U10082" s="6"/>
      <c r="V10082" s="6"/>
      <c r="W10082" s="6"/>
    </row>
    <row r="10083" spans="1:23" ht="15.75" thickBot="1" x14ac:dyDescent="0.3">
      <c r="A10083" s="65"/>
      <c r="J10083" s="6">
        <v>32</v>
      </c>
      <c r="K10083" s="6"/>
      <c r="L10083" s="6"/>
      <c r="M10083" s="6"/>
      <c r="N10083" s="6"/>
      <c r="O10083" s="6"/>
      <c r="P10083" s="6"/>
      <c r="Q10083" s="6"/>
      <c r="R10083" s="6"/>
      <c r="S10083" s="6"/>
      <c r="T10083" s="6"/>
      <c r="U10083" s="6"/>
      <c r="V10083" s="6"/>
      <c r="W10083" s="6"/>
    </row>
    <row r="10084" spans="1:23" x14ac:dyDescent="0.25">
      <c r="A10084" s="254" t="s">
        <v>637</v>
      </c>
      <c r="B10084" s="255"/>
      <c r="C10084" s="255"/>
      <c r="D10084" s="255"/>
      <c r="E10084" s="255"/>
      <c r="J10084" s="6">
        <v>33</v>
      </c>
      <c r="K10084" s="6"/>
      <c r="L10084" s="6"/>
      <c r="M10084" s="6"/>
      <c r="N10084" s="6"/>
      <c r="O10084" s="6"/>
      <c r="P10084" s="6"/>
      <c r="Q10084" s="6"/>
      <c r="R10084" s="6"/>
      <c r="S10084" s="6"/>
      <c r="T10084" s="6"/>
      <c r="U10084" s="6"/>
      <c r="V10084" s="6"/>
      <c r="W10084" s="6"/>
    </row>
    <row r="10085" spans="1:23" ht="15.75" thickBot="1" x14ac:dyDescent="0.3">
      <c r="A10085" s="256" t="s">
        <v>638</v>
      </c>
      <c r="B10085" s="257"/>
      <c r="C10085" s="257"/>
      <c r="D10085" s="257"/>
      <c r="E10085" s="257"/>
      <c r="J10085" s="6">
        <v>34</v>
      </c>
      <c r="K10085" s="6"/>
      <c r="L10085" s="6"/>
      <c r="M10085" s="6"/>
      <c r="N10085" s="6"/>
      <c r="O10085" s="6"/>
      <c r="P10085" s="6"/>
      <c r="Q10085" s="6"/>
      <c r="R10085" s="6"/>
      <c r="S10085" s="6"/>
      <c r="T10085" s="6"/>
      <c r="U10085" s="6"/>
      <c r="V10085" s="6"/>
      <c r="W10085" s="6"/>
    </row>
    <row r="10086" spans="1:23" ht="16.5" thickBot="1" x14ac:dyDescent="0.3">
      <c r="A10086" s="260" t="s">
        <v>634</v>
      </c>
      <c r="B10086" s="261"/>
      <c r="C10086" s="83" t="s">
        <v>635</v>
      </c>
      <c r="D10086" s="83" t="s">
        <v>566</v>
      </c>
      <c r="E10086" s="85" t="s">
        <v>593</v>
      </c>
      <c r="J10086" s="6"/>
      <c r="K10086" s="121" t="s">
        <v>1123</v>
      </c>
      <c r="L10086" s="121" t="s">
        <v>1124</v>
      </c>
      <c r="M10086" s="121" t="str">
        <f>A10073</f>
        <v>Prueba del rango estudentizado de Tukey (HSD) para DFPCM6</v>
      </c>
      <c r="N10086" s="136"/>
      <c r="O10086" s="1"/>
      <c r="S10086" s="122" t="str">
        <f>K10086</f>
        <v>Factor</v>
      </c>
      <c r="T10086" s="122" t="str">
        <f>L10086</f>
        <v>Nivel</v>
      </c>
      <c r="U10086" s="114"/>
      <c r="V10086" s="123" t="str">
        <f>M10086</f>
        <v>Prueba del rango estudentizado de Tukey (HSD) para DFPCM6</v>
      </c>
      <c r="W10086" s="6"/>
    </row>
    <row r="10087" spans="1:23" ht="16.5" thickBot="1" x14ac:dyDescent="0.3">
      <c r="A10087" s="99"/>
      <c r="B10087" s="67" t="s">
        <v>592</v>
      </c>
      <c r="C10087" s="68">
        <v>58.006</v>
      </c>
      <c r="D10087" s="68">
        <v>8</v>
      </c>
      <c r="E10087" s="86" t="s">
        <v>46</v>
      </c>
      <c r="J10087" s="6"/>
      <c r="K10087" s="223" t="s">
        <v>1128</v>
      </c>
      <c r="L10087" s="124" t="str">
        <f>E10087</f>
        <v>Perseo</v>
      </c>
      <c r="M10087" s="125">
        <f>C10087</f>
        <v>58.006</v>
      </c>
      <c r="N10087" s="125">
        <f>A10087</f>
        <v>0</v>
      </c>
      <c r="O10087" s="125" t="str">
        <f>B10087</f>
        <v>A</v>
      </c>
      <c r="S10087" s="225" t="str">
        <f>K10087</f>
        <v>Genotipo (B)</v>
      </c>
      <c r="T10087" s="133" t="str">
        <f>L10087</f>
        <v>Perseo</v>
      </c>
      <c r="U10087" s="134">
        <f t="shared" ref="U10087:U10090" si="497">M10087</f>
        <v>58.006</v>
      </c>
      <c r="V10087" s="133">
        <f t="shared" ref="V10087:V10090" si="498">N10087</f>
        <v>0</v>
      </c>
      <c r="W10087" s="133" t="str">
        <f t="shared" ref="W10087:W10090" si="499">O10087</f>
        <v>A</v>
      </c>
    </row>
    <row r="10088" spans="1:23" ht="16.5" thickBot="1" x14ac:dyDescent="0.3">
      <c r="A10088" s="99"/>
      <c r="B10088" s="67" t="s">
        <v>592</v>
      </c>
      <c r="C10088" s="68"/>
      <c r="D10088" s="68"/>
      <c r="E10088" s="86"/>
      <c r="J10088" s="6"/>
      <c r="K10088" s="224"/>
      <c r="L10088" s="124" t="str">
        <f>E10089</f>
        <v>Toro</v>
      </c>
      <c r="M10088" s="125">
        <f>C10089</f>
        <v>50.465000000000003</v>
      </c>
      <c r="N10088" s="125" t="str">
        <f>A10089</f>
        <v>B</v>
      </c>
      <c r="O10088" s="125" t="str">
        <f>B10089</f>
        <v>A</v>
      </c>
      <c r="S10088" s="226"/>
      <c r="T10088" s="133" t="str">
        <f t="shared" ref="T10088:T10090" si="500">L10088</f>
        <v>Toro</v>
      </c>
      <c r="U10088" s="134">
        <f t="shared" si="497"/>
        <v>50.465000000000003</v>
      </c>
      <c r="V10088" s="133" t="str">
        <f t="shared" si="498"/>
        <v>B</v>
      </c>
      <c r="W10088" s="133" t="str">
        <f t="shared" si="499"/>
        <v>A</v>
      </c>
    </row>
    <row r="10089" spans="1:23" ht="16.5" thickBot="1" x14ac:dyDescent="0.3">
      <c r="A10089" s="99" t="s">
        <v>593</v>
      </c>
      <c r="B10089" s="67" t="s">
        <v>592</v>
      </c>
      <c r="C10089" s="68">
        <v>50.465000000000003</v>
      </c>
      <c r="D10089" s="68">
        <v>8</v>
      </c>
      <c r="E10089" s="86" t="s">
        <v>8</v>
      </c>
      <c r="J10089" s="6"/>
      <c r="K10089" s="224"/>
      <c r="L10089" s="4" t="str">
        <f>E10091</f>
        <v>Pony</v>
      </c>
      <c r="M10089" s="4">
        <f>C10091</f>
        <v>50.192999999999998</v>
      </c>
      <c r="N10089" s="4" t="str">
        <f>A10091</f>
        <v>B</v>
      </c>
      <c r="O10089" s="4" t="str">
        <f>B10091</f>
        <v>A</v>
      </c>
      <c r="P10089" s="6"/>
      <c r="Q10089" s="6"/>
      <c r="R10089" s="6"/>
      <c r="S10089" s="226"/>
      <c r="T10089" s="133" t="str">
        <f t="shared" si="500"/>
        <v>Pony</v>
      </c>
      <c r="U10089" s="134">
        <f t="shared" si="497"/>
        <v>50.192999999999998</v>
      </c>
      <c r="V10089" s="133" t="str">
        <f t="shared" si="498"/>
        <v>B</v>
      </c>
      <c r="W10089" s="133" t="str">
        <f t="shared" si="499"/>
        <v>A</v>
      </c>
    </row>
    <row r="10090" spans="1:23" ht="16.5" thickBot="1" x14ac:dyDescent="0.3">
      <c r="A10090" s="99" t="s">
        <v>593</v>
      </c>
      <c r="B10090" s="67" t="s">
        <v>592</v>
      </c>
      <c r="C10090" s="68"/>
      <c r="D10090" s="68"/>
      <c r="E10090" s="86"/>
      <c r="J10090" s="6"/>
      <c r="K10090" s="224"/>
      <c r="L10090" s="4" t="str">
        <f>E10093</f>
        <v>Palomo</v>
      </c>
      <c r="M10090" s="4">
        <f>C10093</f>
        <v>34.468000000000004</v>
      </c>
      <c r="N10090" s="4" t="str">
        <f>A10093</f>
        <v>B</v>
      </c>
      <c r="O10090" s="4">
        <f>B10093</f>
        <v>0</v>
      </c>
      <c r="P10090" s="6"/>
      <c r="Q10090" s="6"/>
      <c r="R10090" s="6"/>
      <c r="S10090" s="227"/>
      <c r="T10090" s="129" t="str">
        <f t="shared" si="500"/>
        <v>Palomo</v>
      </c>
      <c r="U10090" s="135">
        <f t="shared" si="497"/>
        <v>34.468000000000004</v>
      </c>
      <c r="V10090" s="129" t="str">
        <f t="shared" si="498"/>
        <v>B</v>
      </c>
      <c r="W10090" s="129">
        <f t="shared" si="499"/>
        <v>0</v>
      </c>
    </row>
    <row r="10091" spans="1:23" ht="15.75" thickBot="1" x14ac:dyDescent="0.3">
      <c r="A10091" s="99" t="s">
        <v>593</v>
      </c>
      <c r="B10091" s="67" t="s">
        <v>592</v>
      </c>
      <c r="C10091" s="68">
        <v>50.192999999999998</v>
      </c>
      <c r="D10091" s="68">
        <v>8</v>
      </c>
      <c r="E10091" s="86" t="s">
        <v>11</v>
      </c>
      <c r="J10091" s="6">
        <v>1</v>
      </c>
      <c r="K10091" s="6"/>
      <c r="L10091" s="6"/>
      <c r="M10091" s="6"/>
      <c r="N10091" s="6"/>
      <c r="O10091" s="6"/>
      <c r="P10091" s="6"/>
      <c r="Q10091" s="6"/>
      <c r="R10091" s="6"/>
      <c r="S10091" s="6"/>
      <c r="T10091" s="6"/>
      <c r="U10091" s="6"/>
      <c r="V10091" s="6"/>
      <c r="W10091" s="6"/>
    </row>
    <row r="10092" spans="1:23" ht="15.75" thickBot="1" x14ac:dyDescent="0.3">
      <c r="A10092" s="99" t="s">
        <v>593</v>
      </c>
      <c r="B10092" s="67"/>
      <c r="C10092" s="68"/>
      <c r="D10092" s="68"/>
      <c r="E10092" s="86"/>
      <c r="J10092" s="6">
        <v>2</v>
      </c>
      <c r="K10092" s="6"/>
      <c r="L10092" s="6"/>
      <c r="M10092" s="6"/>
      <c r="N10092" s="6"/>
      <c r="O10092" s="6"/>
      <c r="P10092" s="6"/>
      <c r="Q10092" s="6"/>
      <c r="R10092" s="6"/>
      <c r="S10092" s="6"/>
      <c r="T10092" s="6"/>
      <c r="U10092" s="6"/>
      <c r="V10092" s="6"/>
      <c r="W10092" s="6"/>
    </row>
    <row r="10093" spans="1:23" x14ac:dyDescent="0.25">
      <c r="A10093" s="100" t="s">
        <v>593</v>
      </c>
      <c r="B10093" s="76"/>
      <c r="C10093" s="77">
        <v>34.468000000000004</v>
      </c>
      <c r="D10093" s="77">
        <v>8</v>
      </c>
      <c r="E10093" s="87" t="s">
        <v>7</v>
      </c>
      <c r="J10093" s="6">
        <v>3</v>
      </c>
      <c r="K10093" s="6"/>
      <c r="L10093" s="6"/>
      <c r="M10093" s="6"/>
      <c r="N10093" s="6"/>
      <c r="O10093" s="6"/>
      <c r="P10093" s="6"/>
      <c r="Q10093" s="6"/>
      <c r="R10093" s="6"/>
      <c r="S10093" s="6"/>
      <c r="T10093" s="6"/>
      <c r="U10093" s="6"/>
      <c r="V10093" s="6"/>
      <c r="W10093" s="6"/>
    </row>
    <row r="10094" spans="1:23" x14ac:dyDescent="0.25">
      <c r="A10094" s="79"/>
      <c r="J10094" s="6">
        <v>4</v>
      </c>
      <c r="K10094" s="6"/>
      <c r="L10094" s="6"/>
      <c r="M10094" s="6"/>
      <c r="N10094" s="6"/>
      <c r="O10094" s="6"/>
      <c r="P10094" s="6"/>
      <c r="Q10094" s="6"/>
      <c r="R10094" s="6"/>
      <c r="S10094" s="6"/>
      <c r="T10094" s="6"/>
      <c r="U10094" s="6"/>
      <c r="V10094" s="6"/>
      <c r="W10094" s="6"/>
    </row>
    <row r="10095" spans="1:23" x14ac:dyDescent="0.25">
      <c r="A10095" s="79"/>
      <c r="J10095" s="6">
        <v>5</v>
      </c>
      <c r="K10095" s="6"/>
      <c r="L10095" s="6"/>
      <c r="M10095" s="6"/>
      <c r="N10095" s="6"/>
      <c r="O10095" s="6"/>
      <c r="P10095" s="6"/>
      <c r="Q10095" s="6"/>
      <c r="R10095" s="6"/>
      <c r="S10095" s="6"/>
      <c r="T10095" s="6"/>
      <c r="U10095" s="6"/>
      <c r="V10095" s="6"/>
      <c r="W10095" s="6"/>
    </row>
    <row r="10096" spans="1:23" x14ac:dyDescent="0.25">
      <c r="J10096" s="6">
        <v>6</v>
      </c>
      <c r="K10096" s="6"/>
      <c r="L10096" s="6"/>
      <c r="M10096" s="6"/>
      <c r="N10096" s="6"/>
      <c r="O10096" s="6"/>
      <c r="P10096" s="6"/>
      <c r="Q10096" s="6"/>
      <c r="R10096" s="6"/>
      <c r="S10096" s="6"/>
      <c r="T10096" s="6"/>
      <c r="U10096" s="6"/>
      <c r="V10096" s="6"/>
      <c r="W10096" s="6"/>
    </row>
    <row r="10097" spans="1:23" x14ac:dyDescent="0.25">
      <c r="A10097" s="80"/>
      <c r="J10097" s="6">
        <v>7</v>
      </c>
      <c r="K10097" s="6"/>
      <c r="L10097" s="6"/>
      <c r="M10097" s="6"/>
      <c r="N10097" s="6"/>
      <c r="O10097" s="6"/>
      <c r="P10097" s="6"/>
      <c r="Q10097" s="6"/>
      <c r="R10097" s="6"/>
      <c r="S10097" s="6"/>
      <c r="T10097" s="6"/>
      <c r="U10097" s="6"/>
      <c r="V10097" s="6"/>
      <c r="W10097" s="6"/>
    </row>
    <row r="10098" spans="1:23" ht="31.5" x14ac:dyDescent="0.25">
      <c r="A10098" s="64" t="s">
        <v>590</v>
      </c>
      <c r="J10098" s="6">
        <v>8</v>
      </c>
      <c r="K10098" s="6"/>
      <c r="L10098" s="6"/>
      <c r="M10098" s="6"/>
      <c r="N10098" s="6"/>
      <c r="O10098" s="6"/>
      <c r="P10098" s="6"/>
      <c r="Q10098" s="6"/>
      <c r="R10098" s="6"/>
      <c r="S10098" s="6"/>
      <c r="T10098" s="6"/>
      <c r="U10098" s="6"/>
      <c r="V10098" s="6"/>
      <c r="W10098" s="6"/>
    </row>
    <row r="10099" spans="1:23" x14ac:dyDescent="0.25">
      <c r="A10099" s="79"/>
      <c r="J10099" s="6">
        <v>9</v>
      </c>
      <c r="K10099" s="6"/>
      <c r="L10099" s="6"/>
      <c r="M10099" s="6"/>
      <c r="N10099" s="6"/>
      <c r="O10099" s="6"/>
      <c r="P10099" s="6"/>
      <c r="Q10099" s="6"/>
      <c r="R10099" s="6"/>
      <c r="S10099" s="6"/>
      <c r="T10099" s="6"/>
      <c r="U10099" s="6"/>
      <c r="V10099" s="6"/>
      <c r="W10099" s="6"/>
    </row>
    <row r="10100" spans="1:23" ht="25.5" x14ac:dyDescent="0.25">
      <c r="A10100" s="81" t="s">
        <v>595</v>
      </c>
      <c r="J10100" s="6">
        <v>10</v>
      </c>
      <c r="K10100" s="6"/>
      <c r="L10100" s="6"/>
      <c r="M10100" s="6"/>
      <c r="N10100" s="6"/>
      <c r="O10100" s="6"/>
      <c r="P10100" s="6"/>
      <c r="Q10100" s="6"/>
      <c r="R10100" s="6"/>
      <c r="S10100" s="6"/>
      <c r="T10100" s="6"/>
      <c r="U10100" s="6"/>
      <c r="V10100" s="6"/>
      <c r="W10100" s="6"/>
    </row>
    <row r="10101" spans="1:23" x14ac:dyDescent="0.25">
      <c r="A10101" s="81"/>
      <c r="J10101" s="6">
        <v>11</v>
      </c>
      <c r="K10101" s="6"/>
      <c r="L10101" s="6"/>
      <c r="M10101" s="6"/>
      <c r="N10101" s="6"/>
      <c r="O10101" s="6"/>
      <c r="P10101" s="6"/>
      <c r="Q10101" s="6"/>
      <c r="R10101" s="6"/>
      <c r="S10101" s="6"/>
      <c r="T10101" s="6"/>
      <c r="U10101" s="6"/>
      <c r="V10101" s="6"/>
      <c r="W10101" s="6"/>
    </row>
    <row r="10102" spans="1:23" x14ac:dyDescent="0.25">
      <c r="A10102" s="65"/>
      <c r="J10102" s="6">
        <v>12</v>
      </c>
      <c r="K10102" s="6"/>
      <c r="L10102" s="6"/>
      <c r="M10102" s="6"/>
      <c r="N10102" s="6"/>
      <c r="O10102" s="6"/>
      <c r="P10102" s="6"/>
      <c r="Q10102" s="6"/>
      <c r="R10102" s="6"/>
      <c r="S10102" s="6"/>
      <c r="T10102" s="6"/>
      <c r="U10102" s="6"/>
      <c r="V10102" s="6"/>
      <c r="W10102" s="6"/>
    </row>
    <row r="10103" spans="1:23" x14ac:dyDescent="0.25">
      <c r="A10103" s="65"/>
      <c r="J10103" s="6">
        <v>13</v>
      </c>
      <c r="K10103" s="6"/>
      <c r="L10103" s="6"/>
      <c r="M10103" s="6"/>
      <c r="N10103" s="6"/>
      <c r="O10103" s="6"/>
      <c r="P10103" s="6"/>
      <c r="Q10103" s="6"/>
      <c r="R10103" s="6"/>
      <c r="S10103" s="6"/>
      <c r="T10103" s="6"/>
      <c r="U10103" s="6"/>
      <c r="V10103" s="6"/>
      <c r="W10103" s="6"/>
    </row>
    <row r="10104" spans="1:23" x14ac:dyDescent="0.25">
      <c r="A10104" s="79"/>
      <c r="J10104" s="6">
        <v>14</v>
      </c>
      <c r="K10104" s="6"/>
      <c r="L10104" s="6"/>
      <c r="M10104" s="6"/>
      <c r="N10104" s="6"/>
      <c r="O10104" s="6"/>
      <c r="P10104" s="6"/>
      <c r="Q10104" s="6"/>
      <c r="R10104" s="6"/>
      <c r="S10104" s="6"/>
      <c r="T10104" s="6"/>
      <c r="U10104" s="6"/>
      <c r="V10104" s="6"/>
      <c r="W10104" s="6"/>
    </row>
    <row r="10105" spans="1:23" x14ac:dyDescent="0.25">
      <c r="A10105" s="79"/>
      <c r="J10105" s="6">
        <v>15</v>
      </c>
      <c r="K10105" s="6"/>
      <c r="L10105" s="6"/>
      <c r="M10105" s="6"/>
      <c r="N10105" s="6"/>
      <c r="O10105" s="6"/>
      <c r="P10105" s="6"/>
      <c r="Q10105" s="6"/>
      <c r="R10105" s="6"/>
      <c r="S10105" s="6"/>
      <c r="T10105" s="6"/>
      <c r="U10105" s="6"/>
      <c r="V10105" s="6"/>
      <c r="W10105" s="6"/>
    </row>
    <row r="10106" spans="1:23" x14ac:dyDescent="0.25">
      <c r="J10106" s="6">
        <v>16</v>
      </c>
      <c r="K10106" s="6"/>
      <c r="L10106" s="6"/>
      <c r="M10106" s="6"/>
      <c r="N10106" s="6"/>
      <c r="O10106" s="6"/>
      <c r="P10106" s="6"/>
      <c r="Q10106" s="6"/>
      <c r="R10106" s="6"/>
      <c r="S10106" s="6"/>
      <c r="T10106" s="6"/>
      <c r="U10106" s="6"/>
      <c r="V10106" s="6"/>
      <c r="W10106" s="6"/>
    </row>
    <row r="10107" spans="1:23" x14ac:dyDescent="0.25">
      <c r="A10107" s="80"/>
      <c r="J10107" s="6">
        <v>17</v>
      </c>
      <c r="K10107" s="6"/>
      <c r="L10107" s="6"/>
      <c r="M10107" s="6"/>
      <c r="N10107" s="6"/>
      <c r="O10107" s="6"/>
      <c r="P10107" s="6"/>
      <c r="Q10107" s="6"/>
      <c r="R10107" s="6"/>
      <c r="S10107" s="6"/>
      <c r="T10107" s="6"/>
      <c r="U10107" s="6"/>
      <c r="V10107" s="6"/>
      <c r="W10107" s="6"/>
    </row>
    <row r="10108" spans="1:23" ht="31.5" x14ac:dyDescent="0.25">
      <c r="A10108" s="64" t="s">
        <v>590</v>
      </c>
      <c r="J10108" s="6">
        <v>18</v>
      </c>
      <c r="K10108" s="6"/>
      <c r="L10108" s="6"/>
      <c r="M10108" s="6"/>
      <c r="N10108" s="6"/>
      <c r="O10108" s="6"/>
      <c r="P10108" s="6"/>
      <c r="Q10108" s="6"/>
      <c r="R10108" s="6"/>
      <c r="S10108" s="6"/>
      <c r="T10108" s="6"/>
      <c r="U10108" s="6"/>
      <c r="V10108" s="6"/>
      <c r="W10108" s="6"/>
    </row>
    <row r="10109" spans="1:23" x14ac:dyDescent="0.25">
      <c r="A10109" s="79"/>
      <c r="J10109" s="6">
        <v>19</v>
      </c>
      <c r="K10109" s="6"/>
      <c r="L10109" s="6"/>
      <c r="M10109" s="6"/>
      <c r="N10109" s="6"/>
      <c r="O10109" s="6"/>
      <c r="P10109" s="6"/>
      <c r="Q10109" s="6"/>
      <c r="R10109" s="6"/>
      <c r="S10109" s="6"/>
      <c r="T10109" s="6"/>
      <c r="U10109" s="6"/>
      <c r="V10109" s="6"/>
      <c r="W10109" s="6"/>
    </row>
    <row r="10110" spans="1:23" ht="25.5" x14ac:dyDescent="0.25">
      <c r="A10110" s="81" t="s">
        <v>595</v>
      </c>
      <c r="J10110" s="6">
        <v>20</v>
      </c>
      <c r="K10110" s="6"/>
      <c r="L10110" s="6"/>
      <c r="M10110" s="6"/>
      <c r="N10110" s="6"/>
      <c r="O10110" s="6"/>
      <c r="P10110" s="6"/>
      <c r="Q10110" s="6"/>
      <c r="R10110" s="6"/>
      <c r="S10110" s="6"/>
      <c r="T10110" s="6"/>
      <c r="U10110" s="6"/>
      <c r="V10110" s="6"/>
      <c r="W10110" s="6"/>
    </row>
    <row r="10111" spans="1:23" x14ac:dyDescent="0.25">
      <c r="A10111" s="81"/>
      <c r="J10111" s="6">
        <v>21</v>
      </c>
      <c r="K10111" s="6"/>
      <c r="L10111" s="6"/>
      <c r="M10111" s="6"/>
      <c r="N10111" s="6"/>
      <c r="O10111" s="6"/>
      <c r="P10111" s="6"/>
      <c r="Q10111" s="6"/>
      <c r="R10111" s="6"/>
      <c r="S10111" s="6"/>
      <c r="T10111" s="6"/>
      <c r="U10111" s="6"/>
      <c r="V10111" s="6"/>
      <c r="W10111" s="6"/>
    </row>
    <row r="10112" spans="1:23" ht="89.25" x14ac:dyDescent="0.25">
      <c r="A10112" s="81" t="s">
        <v>953</v>
      </c>
      <c r="J10112" s="6">
        <v>22</v>
      </c>
      <c r="K10112" s="6"/>
      <c r="L10112" s="6"/>
      <c r="M10112" s="6"/>
      <c r="N10112" s="6"/>
      <c r="O10112" s="6"/>
      <c r="P10112" s="6"/>
      <c r="Q10112" s="6"/>
      <c r="R10112" s="6"/>
      <c r="S10112" s="6"/>
      <c r="T10112" s="6"/>
      <c r="U10112" s="6"/>
      <c r="V10112" s="6"/>
      <c r="W10112" s="6"/>
    </row>
    <row r="10113" spans="1:55" x14ac:dyDescent="0.25">
      <c r="A10113" s="65"/>
      <c r="J10113" s="6">
        <v>23</v>
      </c>
      <c r="K10113" s="6"/>
      <c r="L10113" s="6"/>
      <c r="M10113" s="6"/>
      <c r="N10113" s="6"/>
      <c r="O10113" s="6"/>
      <c r="P10113" s="6"/>
      <c r="Q10113" s="6"/>
      <c r="R10113" s="6"/>
      <c r="S10113" s="6"/>
      <c r="T10113" s="6"/>
      <c r="U10113" s="6"/>
      <c r="V10113" s="6"/>
      <c r="W10113" s="6"/>
    </row>
    <row r="10114" spans="1:55" x14ac:dyDescent="0.25">
      <c r="A10114" s="65"/>
      <c r="J10114" s="6">
        <v>24</v>
      </c>
      <c r="K10114" s="6"/>
      <c r="L10114" s="6"/>
      <c r="M10114" s="6"/>
      <c r="N10114" s="6"/>
      <c r="O10114" s="6"/>
      <c r="P10114" s="6"/>
      <c r="Q10114" s="6"/>
      <c r="R10114" s="6"/>
      <c r="S10114" s="6"/>
      <c r="T10114" s="6"/>
      <c r="U10114" s="6"/>
      <c r="V10114" s="6"/>
      <c r="W10114" s="6"/>
    </row>
    <row r="10115" spans="1:55" ht="140.25" x14ac:dyDescent="0.25">
      <c r="A10115" s="96" t="s">
        <v>624</v>
      </c>
      <c r="B10115" s="97" t="s">
        <v>625</v>
      </c>
      <c r="J10115" s="6">
        <v>25</v>
      </c>
      <c r="K10115" s="6"/>
      <c r="L10115" s="6"/>
      <c r="M10115" s="6"/>
      <c r="N10115" s="6"/>
      <c r="O10115" s="6"/>
      <c r="P10115" s="6"/>
      <c r="Q10115" s="6"/>
      <c r="R10115" s="6"/>
      <c r="S10115" s="6"/>
      <c r="T10115" s="6"/>
      <c r="U10115" s="6"/>
      <c r="V10115" s="6"/>
      <c r="W10115" s="6"/>
    </row>
    <row r="10116" spans="1:55" ht="15.75" thickBot="1" x14ac:dyDescent="0.3">
      <c r="A10116" s="65"/>
      <c r="J10116" s="6">
        <v>26</v>
      </c>
      <c r="K10116" s="6"/>
      <c r="L10116" s="6"/>
      <c r="M10116" s="6"/>
      <c r="N10116" s="6"/>
      <c r="O10116" s="6"/>
      <c r="P10116" s="6"/>
      <c r="Q10116" s="6"/>
      <c r="R10116" s="6"/>
      <c r="S10116" s="6"/>
      <c r="T10116" s="6"/>
      <c r="U10116" s="6"/>
      <c r="V10116" s="6"/>
      <c r="W10116" s="6"/>
    </row>
    <row r="10117" spans="1:55" ht="15.75" thickBot="1" x14ac:dyDescent="0.3">
      <c r="A10117" s="88" t="s">
        <v>626</v>
      </c>
      <c r="B10117" s="89">
        <v>0.05</v>
      </c>
      <c r="J10117" s="6">
        <v>27</v>
      </c>
      <c r="K10117" s="6"/>
      <c r="L10117" s="6"/>
      <c r="M10117" s="6"/>
      <c r="N10117" s="6"/>
      <c r="O10117" s="6"/>
      <c r="P10117" s="6"/>
      <c r="Q10117" s="6"/>
      <c r="R10117" s="6"/>
      <c r="S10117" s="6"/>
      <c r="T10117" s="6"/>
      <c r="U10117" s="6"/>
      <c r="V10117" s="6"/>
      <c r="W10117" s="6"/>
    </row>
    <row r="10118" spans="1:55" ht="39" thickBot="1" x14ac:dyDescent="0.3">
      <c r="A10118" s="110" t="s">
        <v>627</v>
      </c>
      <c r="B10118" s="74">
        <v>18</v>
      </c>
      <c r="J10118" s="6">
        <v>28</v>
      </c>
      <c r="K10118" s="6"/>
      <c r="L10118" s="6"/>
      <c r="M10118" s="6"/>
      <c r="N10118" s="6"/>
      <c r="O10118" s="6"/>
      <c r="P10118" s="6"/>
      <c r="Q10118" s="6"/>
      <c r="R10118" s="6"/>
      <c r="S10118" s="6"/>
      <c r="T10118" s="6"/>
      <c r="U10118" s="6"/>
      <c r="V10118" s="6"/>
      <c r="W10118" s="6"/>
    </row>
    <row r="10119" spans="1:55" ht="39" thickBot="1" x14ac:dyDescent="0.3">
      <c r="A10119" s="110" t="s">
        <v>628</v>
      </c>
      <c r="B10119" s="74">
        <v>169.84110000000001</v>
      </c>
      <c r="J10119" s="6">
        <v>29</v>
      </c>
      <c r="K10119" s="6"/>
      <c r="L10119" s="6"/>
      <c r="M10119" s="6"/>
      <c r="N10119" s="6"/>
      <c r="O10119" s="6"/>
      <c r="P10119" s="6"/>
      <c r="Q10119" s="6"/>
      <c r="R10119" s="6"/>
      <c r="S10119" s="6"/>
      <c r="T10119" s="6"/>
      <c r="U10119" s="6"/>
      <c r="V10119" s="6"/>
      <c r="W10119" s="6"/>
    </row>
    <row r="10120" spans="1:55" ht="64.5" thickBot="1" x14ac:dyDescent="0.3">
      <c r="A10120" s="110" t="s">
        <v>629</v>
      </c>
      <c r="B10120" s="74">
        <v>3.9969700000000001</v>
      </c>
      <c r="J10120" s="6">
        <v>30</v>
      </c>
      <c r="K10120" s="6"/>
      <c r="L10120" s="6"/>
      <c r="M10120" s="6"/>
      <c r="N10120" s="6"/>
      <c r="O10120" s="6"/>
      <c r="P10120" s="6"/>
      <c r="Q10120" s="6"/>
      <c r="R10120" s="6"/>
      <c r="S10120" s="6"/>
      <c r="T10120" s="6"/>
      <c r="U10120" s="6"/>
      <c r="V10120" s="6"/>
      <c r="W10120" s="6"/>
    </row>
    <row r="10121" spans="1:55" ht="38.25" x14ac:dyDescent="0.25">
      <c r="A10121" s="109" t="s">
        <v>630</v>
      </c>
      <c r="B10121" s="78">
        <v>18.416</v>
      </c>
      <c r="J10121" s="6">
        <v>31</v>
      </c>
      <c r="K10121" s="6"/>
      <c r="L10121" s="6"/>
      <c r="M10121" s="6"/>
      <c r="N10121" s="6"/>
      <c r="O10121" s="6"/>
      <c r="P10121" s="6"/>
      <c r="Q10121" s="6"/>
      <c r="R10121" s="6"/>
      <c r="S10121" s="6"/>
      <c r="T10121" s="6"/>
      <c r="U10121" s="6"/>
      <c r="V10121" s="6"/>
      <c r="W10121" s="6"/>
    </row>
    <row r="10122" spans="1:55" ht="15.75" thickBot="1" x14ac:dyDescent="0.3">
      <c r="A10122" s="65"/>
      <c r="J10122" s="6">
        <v>32</v>
      </c>
      <c r="K10122" s="6"/>
      <c r="L10122" s="6"/>
      <c r="M10122" s="6"/>
      <c r="N10122" s="6"/>
      <c r="O10122" s="6"/>
      <c r="P10122" s="6"/>
      <c r="Q10122" s="6"/>
      <c r="R10122" s="6"/>
      <c r="S10122" s="6"/>
      <c r="T10122" s="6"/>
      <c r="U10122" s="6"/>
      <c r="V10122" s="6"/>
      <c r="W10122" s="6"/>
    </row>
    <row r="10123" spans="1:55" x14ac:dyDescent="0.25">
      <c r="A10123" s="254" t="s">
        <v>637</v>
      </c>
      <c r="B10123" s="255"/>
      <c r="C10123" s="255"/>
      <c r="D10123" s="255"/>
      <c r="J10123" s="6">
        <v>33</v>
      </c>
      <c r="K10123" s="6"/>
      <c r="L10123" s="6"/>
      <c r="M10123" s="6"/>
      <c r="N10123" s="6"/>
      <c r="O10123" s="6"/>
      <c r="P10123" s="6"/>
      <c r="Q10123" s="6"/>
      <c r="R10123" s="6"/>
      <c r="S10123" s="6"/>
      <c r="T10123" s="6"/>
      <c r="U10123" s="6"/>
      <c r="V10123" s="6"/>
      <c r="W10123" s="6"/>
    </row>
    <row r="10124" spans="1:55" ht="15.75" thickBot="1" x14ac:dyDescent="0.3">
      <c r="A10124" s="256" t="s">
        <v>638</v>
      </c>
      <c r="B10124" s="257"/>
      <c r="C10124" s="257"/>
      <c r="D10124" s="257"/>
      <c r="J10124" s="6">
        <v>34</v>
      </c>
      <c r="K10124" s="6"/>
      <c r="L10124" s="6"/>
      <c r="M10124" s="6"/>
      <c r="N10124" s="6"/>
      <c r="O10124" s="6"/>
      <c r="P10124" s="6"/>
      <c r="Q10124" s="6"/>
      <c r="R10124" s="6"/>
      <c r="S10124" s="6"/>
      <c r="T10124" s="6"/>
      <c r="U10124" s="6"/>
      <c r="V10124" s="6"/>
      <c r="W10124" s="6"/>
      <c r="X10124" s="160"/>
      <c r="Y10124" s="160"/>
      <c r="Z10124" s="160"/>
      <c r="AA10124" s="160"/>
      <c r="AB10124" s="160"/>
      <c r="AC10124" s="160"/>
      <c r="AD10124" s="160"/>
      <c r="AE10124" s="160"/>
      <c r="AF10124" s="160"/>
      <c r="AG10124" s="160"/>
      <c r="AH10124" s="160"/>
      <c r="AI10124" s="160"/>
      <c r="AJ10124" s="160"/>
      <c r="AK10124" s="160"/>
      <c r="AL10124" s="160"/>
      <c r="AM10124" s="160"/>
      <c r="AN10124" s="160"/>
      <c r="AO10124" s="160"/>
      <c r="AP10124" s="160"/>
      <c r="AQ10124" s="160"/>
      <c r="AR10124" s="160"/>
      <c r="AS10124" s="160"/>
      <c r="AT10124" s="160"/>
      <c r="AU10124" s="160"/>
      <c r="AV10124" s="160"/>
      <c r="AW10124" s="160"/>
      <c r="AX10124" s="160"/>
      <c r="AY10124" s="160"/>
      <c r="AZ10124" s="160"/>
      <c r="BA10124" s="160"/>
      <c r="BB10124" s="160"/>
      <c r="BC10124" s="160"/>
    </row>
    <row r="10125" spans="1:55" ht="27" thickBot="1" x14ac:dyDescent="0.3">
      <c r="A10125" s="98" t="s">
        <v>634</v>
      </c>
      <c r="B10125" s="83" t="s">
        <v>635</v>
      </c>
      <c r="C10125" s="83" t="s">
        <v>566</v>
      </c>
      <c r="D10125" s="85" t="s">
        <v>593</v>
      </c>
      <c r="J10125" s="6"/>
      <c r="K10125" s="121" t="s">
        <v>1123</v>
      </c>
      <c r="L10125" s="121" t="s">
        <v>1124</v>
      </c>
      <c r="M10125" s="121" t="str">
        <f>A10112</f>
        <v>Prueba del rango estudentizado de Tukey (HSD) para DFSCM1</v>
      </c>
      <c r="N10125" s="136"/>
      <c r="O10125" s="1"/>
      <c r="S10125" s="122" t="str">
        <f>K10125</f>
        <v>Factor</v>
      </c>
      <c r="T10125" s="122" t="str">
        <f>L10125</f>
        <v>Nivel</v>
      </c>
      <c r="U10125" s="114"/>
      <c r="V10125" s="123" t="str">
        <f>M10125</f>
        <v>Prueba del rango estudentizado de Tukey (HSD) para DFSCM1</v>
      </c>
      <c r="W10125" s="6"/>
      <c r="X10125" s="161"/>
      <c r="Y10125" s="161"/>
      <c r="Z10125" s="161"/>
      <c r="AA10125" s="160"/>
      <c r="AB10125" s="161"/>
      <c r="AC10125" s="161"/>
      <c r="AD10125" s="161"/>
      <c r="AE10125" s="161"/>
      <c r="AF10125" s="161"/>
      <c r="AG10125" s="161"/>
      <c r="AH10125" s="161"/>
      <c r="AI10125" s="161"/>
      <c r="AJ10125" s="161"/>
      <c r="AK10125" s="161"/>
      <c r="AL10125" s="161"/>
      <c r="AM10125" s="161"/>
      <c r="AN10125" s="161"/>
      <c r="AO10125" s="161"/>
      <c r="AP10125" s="161"/>
      <c r="AQ10125" s="161"/>
      <c r="AR10125" s="161"/>
      <c r="AS10125" s="161"/>
      <c r="AT10125" s="161"/>
      <c r="AU10125" s="161"/>
      <c r="AV10125" s="161"/>
      <c r="AW10125" s="161"/>
      <c r="AX10125" s="161"/>
      <c r="AY10125" s="161"/>
      <c r="AZ10125" s="161"/>
      <c r="BA10125" s="161"/>
      <c r="BB10125" s="161"/>
      <c r="BC10125" s="161"/>
    </row>
    <row r="10126" spans="1:55" ht="16.5" thickBot="1" x14ac:dyDescent="0.3">
      <c r="A10126" s="99" t="s">
        <v>592</v>
      </c>
      <c r="B10126" s="68">
        <v>46.889000000000003</v>
      </c>
      <c r="C10126" s="68">
        <v>8</v>
      </c>
      <c r="D10126" s="86" t="s">
        <v>7</v>
      </c>
      <c r="J10126" s="6"/>
      <c r="K10126" s="223" t="s">
        <v>1128</v>
      </c>
      <c r="L10126" s="124" t="str">
        <f>D10126</f>
        <v>Palomo</v>
      </c>
      <c r="M10126" s="125">
        <f>B10126</f>
        <v>46.889000000000003</v>
      </c>
      <c r="N10126" s="125" t="str">
        <f>A10126</f>
        <v>A</v>
      </c>
      <c r="O10126" s="125">
        <f>B10126</f>
        <v>46.889000000000003</v>
      </c>
      <c r="S10126" s="225" t="str">
        <f>K10126</f>
        <v>Genotipo (B)</v>
      </c>
      <c r="T10126" s="133" t="str">
        <f>L10126</f>
        <v>Palomo</v>
      </c>
      <c r="U10126" s="134">
        <f t="shared" ref="U10126:U10129" si="501">M10126</f>
        <v>46.889000000000003</v>
      </c>
      <c r="V10126" s="133" t="str">
        <f t="shared" ref="V10126:V10129" si="502">N10126</f>
        <v>A</v>
      </c>
      <c r="W10126" s="133">
        <f t="shared" ref="W10126:W10129" si="503">O10126</f>
        <v>46.889000000000003</v>
      </c>
      <c r="X10126" s="160"/>
      <c r="Y10126" s="160"/>
      <c r="Z10126" s="160"/>
      <c r="AA10126" s="160"/>
      <c r="AB10126" s="160"/>
      <c r="AC10126" s="160"/>
      <c r="AD10126" s="160"/>
      <c r="AE10126" s="160"/>
      <c r="AF10126" s="160"/>
      <c r="AG10126" s="160"/>
      <c r="AH10126" s="160"/>
      <c r="AI10126" s="160"/>
      <c r="AJ10126" s="160"/>
      <c r="AK10126" s="160"/>
      <c r="AL10126" s="160"/>
      <c r="AM10126" s="160"/>
      <c r="AN10126" s="160"/>
      <c r="AO10126" s="160"/>
      <c r="AP10126" s="160"/>
      <c r="AQ10126" s="160"/>
      <c r="AR10126" s="160"/>
      <c r="AS10126" s="160"/>
      <c r="AT10126" s="160"/>
      <c r="AU10126" s="160"/>
      <c r="AV10126" s="160"/>
      <c r="AW10126" s="160"/>
      <c r="AX10126" s="160"/>
      <c r="AY10126" s="160"/>
      <c r="AZ10126" s="160"/>
      <c r="BA10126" s="160"/>
      <c r="BB10126" s="160"/>
      <c r="BC10126" s="160"/>
    </row>
    <row r="10127" spans="1:55" ht="16.5" thickBot="1" x14ac:dyDescent="0.3">
      <c r="A10127" s="99" t="s">
        <v>592</v>
      </c>
      <c r="B10127" s="68"/>
      <c r="C10127" s="68"/>
      <c r="D10127" s="86"/>
      <c r="J10127" s="6"/>
      <c r="K10127" s="224"/>
      <c r="L10127" s="124" t="str">
        <f>D10128</f>
        <v>Toro</v>
      </c>
      <c r="M10127" s="125">
        <f>B10128</f>
        <v>43.848999999999997</v>
      </c>
      <c r="N10127" s="125" t="str">
        <f>A10128</f>
        <v>A</v>
      </c>
      <c r="O10127" s="125">
        <f>B10128</f>
        <v>43.848999999999997</v>
      </c>
      <c r="S10127" s="226"/>
      <c r="T10127" s="133" t="str">
        <f t="shared" ref="T10127:T10129" si="504">L10127</f>
        <v>Toro</v>
      </c>
      <c r="U10127" s="134">
        <f t="shared" si="501"/>
        <v>43.848999999999997</v>
      </c>
      <c r="V10127" s="133" t="str">
        <f t="shared" si="502"/>
        <v>A</v>
      </c>
      <c r="W10127" s="133">
        <f t="shared" si="503"/>
        <v>43.848999999999997</v>
      </c>
      <c r="X10127" s="160"/>
      <c r="Y10127" s="160"/>
      <c r="Z10127" s="160"/>
      <c r="AA10127" s="160"/>
      <c r="AB10127" s="160"/>
      <c r="AC10127" s="160"/>
      <c r="AD10127" s="160"/>
      <c r="AE10127" s="160"/>
      <c r="AF10127" s="160"/>
      <c r="AG10127" s="160"/>
      <c r="AH10127" s="160"/>
      <c r="AI10127" s="160"/>
      <c r="AJ10127" s="160"/>
      <c r="AK10127" s="160"/>
      <c r="AL10127" s="160"/>
      <c r="AM10127" s="160"/>
      <c r="AN10127" s="160"/>
      <c r="AO10127" s="160"/>
      <c r="AP10127" s="160"/>
      <c r="AQ10127" s="160"/>
      <c r="AR10127" s="160"/>
      <c r="AS10127" s="160"/>
      <c r="AT10127" s="160"/>
      <c r="AU10127" s="160"/>
      <c r="AV10127" s="160"/>
      <c r="AW10127" s="160"/>
      <c r="AX10127" s="160"/>
      <c r="AY10127" s="160"/>
      <c r="AZ10127" s="160"/>
      <c r="BA10127" s="160"/>
      <c r="BB10127" s="160"/>
      <c r="BC10127" s="160"/>
    </row>
    <row r="10128" spans="1:55" ht="16.5" thickBot="1" x14ac:dyDescent="0.3">
      <c r="A10128" s="99" t="s">
        <v>592</v>
      </c>
      <c r="B10128" s="68">
        <v>43.848999999999997</v>
      </c>
      <c r="C10128" s="68">
        <v>8</v>
      </c>
      <c r="D10128" s="86" t="s">
        <v>8</v>
      </c>
      <c r="J10128" s="6"/>
      <c r="K10128" s="224"/>
      <c r="L10128" s="4" t="str">
        <f>D10130</f>
        <v>Pony</v>
      </c>
      <c r="M10128" s="4">
        <f>B10130</f>
        <v>43.401000000000003</v>
      </c>
      <c r="N10128" s="4" t="str">
        <f>A10130</f>
        <v>A</v>
      </c>
      <c r="O10128" s="4">
        <f>B10130</f>
        <v>43.401000000000003</v>
      </c>
      <c r="P10128" s="6"/>
      <c r="Q10128" s="6"/>
      <c r="R10128" s="6"/>
      <c r="S10128" s="226"/>
      <c r="T10128" s="133" t="str">
        <f t="shared" si="504"/>
        <v>Pony</v>
      </c>
      <c r="U10128" s="134">
        <f t="shared" si="501"/>
        <v>43.401000000000003</v>
      </c>
      <c r="V10128" s="133" t="str">
        <f t="shared" si="502"/>
        <v>A</v>
      </c>
      <c r="W10128" s="133">
        <f t="shared" si="503"/>
        <v>43.401000000000003</v>
      </c>
      <c r="X10128" s="160"/>
      <c r="Y10128" s="160"/>
      <c r="Z10128" s="160"/>
      <c r="AA10128" s="160"/>
      <c r="AB10128" s="160"/>
      <c r="AC10128" s="160"/>
      <c r="AD10128" s="160"/>
      <c r="AE10128" s="160"/>
      <c r="AF10128" s="160"/>
      <c r="AG10128" s="160"/>
      <c r="AH10128" s="160"/>
      <c r="AI10128" s="160"/>
      <c r="AJ10128" s="160"/>
      <c r="AK10128" s="160"/>
      <c r="AL10128" s="160"/>
      <c r="AM10128" s="160"/>
      <c r="AN10128" s="160"/>
      <c r="AO10128" s="160"/>
      <c r="AP10128" s="160"/>
      <c r="AQ10128" s="160"/>
      <c r="AR10128" s="160"/>
      <c r="AS10128" s="160"/>
      <c r="AT10128" s="160"/>
      <c r="AU10128" s="160"/>
      <c r="AV10128" s="160"/>
      <c r="AW10128" s="160"/>
      <c r="AX10128" s="160"/>
      <c r="AY10128" s="160"/>
      <c r="AZ10128" s="160"/>
      <c r="BA10128" s="160"/>
      <c r="BB10128" s="160"/>
      <c r="BC10128" s="160"/>
    </row>
    <row r="10129" spans="1:55" ht="16.5" thickBot="1" x14ac:dyDescent="0.3">
      <c r="A10129" s="99" t="s">
        <v>592</v>
      </c>
      <c r="B10129" s="68"/>
      <c r="C10129" s="68"/>
      <c r="D10129" s="86"/>
      <c r="J10129" s="6"/>
      <c r="K10129" s="224"/>
      <c r="L10129" s="4" t="str">
        <f>D10132</f>
        <v>Perseo</v>
      </c>
      <c r="M10129" s="4">
        <f>B10132</f>
        <v>23.065999999999999</v>
      </c>
      <c r="N10129" s="4" t="str">
        <f>A10132</f>
        <v>B</v>
      </c>
      <c r="O10129" s="4">
        <f>B10132</f>
        <v>23.065999999999999</v>
      </c>
      <c r="P10129" s="6"/>
      <c r="Q10129" s="6"/>
      <c r="R10129" s="6"/>
      <c r="S10129" s="227"/>
      <c r="T10129" s="129" t="str">
        <f t="shared" si="504"/>
        <v>Perseo</v>
      </c>
      <c r="U10129" s="135">
        <f t="shared" si="501"/>
        <v>23.065999999999999</v>
      </c>
      <c r="V10129" s="129" t="str">
        <f t="shared" si="502"/>
        <v>B</v>
      </c>
      <c r="W10129" s="129">
        <f t="shared" si="503"/>
        <v>23.065999999999999</v>
      </c>
      <c r="X10129" s="160"/>
      <c r="Y10129" s="160"/>
      <c r="Z10129" s="160"/>
      <c r="AA10129" s="160"/>
      <c r="AB10129" s="160"/>
      <c r="AC10129" s="160"/>
      <c r="AD10129" s="160"/>
      <c r="AE10129" s="160"/>
      <c r="AF10129" s="160"/>
      <c r="AG10129" s="160"/>
      <c r="AH10129" s="160"/>
      <c r="AI10129" s="160"/>
      <c r="AJ10129" s="160"/>
      <c r="AK10129" s="160"/>
      <c r="AL10129" s="160"/>
      <c r="AM10129" s="160"/>
      <c r="AN10129" s="160"/>
      <c r="AO10129" s="160"/>
      <c r="AP10129" s="160"/>
      <c r="AQ10129" s="160"/>
      <c r="AR10129" s="160"/>
      <c r="AS10129" s="160"/>
      <c r="AT10129" s="160"/>
      <c r="AU10129" s="160"/>
      <c r="AV10129" s="160"/>
      <c r="AW10129" s="160"/>
      <c r="AX10129" s="160"/>
      <c r="AY10129" s="160"/>
      <c r="AZ10129" s="160"/>
      <c r="BA10129" s="160"/>
      <c r="BB10129" s="160"/>
      <c r="BC10129" s="160"/>
    </row>
    <row r="10130" spans="1:55" ht="15.75" thickBot="1" x14ac:dyDescent="0.3">
      <c r="A10130" s="99" t="s">
        <v>592</v>
      </c>
      <c r="B10130" s="68">
        <v>43.401000000000003</v>
      </c>
      <c r="C10130" s="68">
        <v>8</v>
      </c>
      <c r="D10130" s="86" t="s">
        <v>11</v>
      </c>
      <c r="J10130" s="6">
        <v>1</v>
      </c>
      <c r="K10130" s="6"/>
      <c r="L10130" s="6"/>
      <c r="M10130" s="6"/>
      <c r="N10130" s="6"/>
      <c r="O10130" s="6"/>
      <c r="P10130" s="6"/>
      <c r="Q10130" s="6"/>
      <c r="R10130" s="6"/>
      <c r="S10130" s="6"/>
      <c r="T10130" s="6"/>
      <c r="U10130" s="6"/>
      <c r="V10130" s="6"/>
      <c r="W10130" s="6"/>
      <c r="X10130" s="160"/>
      <c r="Y10130" s="160"/>
      <c r="Z10130" s="160"/>
      <c r="AA10130" s="160"/>
      <c r="AB10130" s="160"/>
      <c r="AC10130" s="160"/>
      <c r="AD10130" s="160"/>
      <c r="AE10130" s="160"/>
      <c r="AF10130" s="160"/>
      <c r="AG10130" s="160"/>
      <c r="AH10130" s="160"/>
      <c r="AI10130" s="160"/>
      <c r="AJ10130" s="160"/>
      <c r="AK10130" s="160"/>
      <c r="AL10130" s="160"/>
      <c r="AM10130" s="160"/>
      <c r="AN10130" s="160"/>
      <c r="AO10130" s="160"/>
      <c r="AP10130" s="160"/>
      <c r="AQ10130" s="160"/>
      <c r="AR10130" s="160"/>
      <c r="AS10130" s="160"/>
      <c r="AT10130" s="160"/>
      <c r="AU10130" s="160"/>
      <c r="AV10130" s="160"/>
      <c r="AW10130" s="160"/>
      <c r="AX10130" s="160"/>
      <c r="AY10130" s="160"/>
      <c r="AZ10130" s="160"/>
      <c r="BA10130" s="160"/>
      <c r="BB10130" s="160"/>
      <c r="BC10130" s="160"/>
    </row>
    <row r="10131" spans="1:55" ht="15.75" thickBot="1" x14ac:dyDescent="0.3">
      <c r="A10131" s="99"/>
      <c r="B10131" s="68"/>
      <c r="C10131" s="68"/>
      <c r="D10131" s="86"/>
      <c r="J10131" s="6">
        <v>2</v>
      </c>
      <c r="K10131" s="6"/>
      <c r="L10131" s="6"/>
      <c r="M10131" s="6"/>
      <c r="N10131" s="6"/>
      <c r="O10131" s="6"/>
      <c r="P10131" s="6"/>
      <c r="Q10131" s="6"/>
      <c r="R10131" s="6"/>
      <c r="S10131" s="6"/>
      <c r="T10131" s="6"/>
      <c r="U10131" s="6"/>
      <c r="V10131" s="6"/>
      <c r="W10131" s="6"/>
      <c r="X10131" s="160"/>
      <c r="Y10131" s="160"/>
      <c r="Z10131" s="160"/>
      <c r="AA10131" s="160"/>
      <c r="AB10131" s="160"/>
      <c r="AC10131" s="160"/>
      <c r="AD10131" s="160"/>
      <c r="AE10131" s="160"/>
      <c r="AF10131" s="160"/>
      <c r="AG10131" s="160"/>
      <c r="AH10131" s="160"/>
      <c r="AI10131" s="160"/>
      <c r="AJ10131" s="160"/>
      <c r="AK10131" s="160"/>
      <c r="AL10131" s="160"/>
      <c r="AM10131" s="160"/>
      <c r="AN10131" s="160"/>
      <c r="AO10131" s="160"/>
      <c r="AP10131" s="160"/>
      <c r="AQ10131" s="160"/>
      <c r="AR10131" s="160"/>
      <c r="AS10131" s="160"/>
      <c r="AT10131" s="160"/>
      <c r="AU10131" s="160"/>
      <c r="AV10131" s="160"/>
      <c r="AW10131" s="160"/>
      <c r="AX10131" s="160"/>
      <c r="AY10131" s="160"/>
      <c r="AZ10131" s="160"/>
      <c r="BA10131" s="160"/>
      <c r="BB10131" s="160"/>
      <c r="BC10131" s="160"/>
    </row>
    <row r="10132" spans="1:55" x14ac:dyDescent="0.25">
      <c r="A10132" s="100" t="s">
        <v>593</v>
      </c>
      <c r="B10132" s="77">
        <v>23.065999999999999</v>
      </c>
      <c r="C10132" s="77">
        <v>8</v>
      </c>
      <c r="D10132" s="87" t="s">
        <v>46</v>
      </c>
      <c r="J10132" s="6">
        <v>3</v>
      </c>
      <c r="K10132" s="6"/>
      <c r="L10132" s="6"/>
      <c r="M10132" s="6"/>
      <c r="N10132" s="6"/>
      <c r="O10132" s="6"/>
      <c r="P10132" s="6"/>
      <c r="Q10132" s="6"/>
      <c r="R10132" s="6"/>
      <c r="S10132" s="6"/>
      <c r="T10132" s="6"/>
      <c r="U10132" s="6"/>
      <c r="V10132" s="6"/>
      <c r="W10132" s="6"/>
      <c r="X10132" s="160"/>
      <c r="Y10132" s="160"/>
      <c r="Z10132" s="160"/>
      <c r="AA10132" s="160"/>
      <c r="AB10132" s="160"/>
      <c r="AC10132" s="160"/>
      <c r="AD10132" s="160"/>
      <c r="AE10132" s="160"/>
      <c r="AF10132" s="160"/>
      <c r="AG10132" s="160"/>
      <c r="AH10132" s="160"/>
      <c r="AI10132" s="160"/>
      <c r="AJ10132" s="160"/>
      <c r="AK10132" s="160"/>
      <c r="AL10132" s="160"/>
      <c r="AM10132" s="160"/>
      <c r="AN10132" s="160"/>
      <c r="AO10132" s="160"/>
      <c r="AP10132" s="160"/>
      <c r="AQ10132" s="160"/>
      <c r="AR10132" s="160"/>
      <c r="AS10132" s="160"/>
      <c r="AT10132" s="160"/>
      <c r="AU10132" s="160"/>
      <c r="AV10132" s="160"/>
      <c r="AW10132" s="160"/>
      <c r="AX10132" s="160"/>
      <c r="AY10132" s="160"/>
      <c r="AZ10132" s="160"/>
      <c r="BA10132" s="160"/>
      <c r="BB10132" s="160"/>
      <c r="BC10132" s="160"/>
    </row>
    <row r="10133" spans="1:55" x14ac:dyDescent="0.25">
      <c r="A10133" s="79"/>
      <c r="J10133" s="6">
        <v>4</v>
      </c>
      <c r="K10133" s="6"/>
      <c r="L10133" s="6"/>
      <c r="M10133" s="6"/>
      <c r="N10133" s="6"/>
      <c r="O10133" s="6"/>
      <c r="P10133" s="6"/>
      <c r="Q10133" s="6"/>
      <c r="R10133" s="6"/>
      <c r="S10133" s="6"/>
      <c r="T10133" s="6"/>
      <c r="U10133" s="6"/>
      <c r="V10133" s="6"/>
      <c r="W10133" s="6"/>
      <c r="X10133" s="160"/>
      <c r="Y10133" s="160"/>
      <c r="Z10133" s="160"/>
      <c r="AA10133" s="160"/>
      <c r="AB10133" s="160"/>
      <c r="AC10133" s="160"/>
      <c r="AD10133" s="160"/>
      <c r="AE10133" s="160"/>
      <c r="AF10133" s="160"/>
      <c r="AG10133" s="160"/>
      <c r="AH10133" s="160"/>
      <c r="AI10133" s="160"/>
      <c r="AJ10133" s="160"/>
      <c r="AK10133" s="160"/>
      <c r="AL10133" s="160"/>
      <c r="AM10133" s="160"/>
      <c r="AN10133" s="160"/>
      <c r="AO10133" s="160"/>
      <c r="AP10133" s="160"/>
      <c r="AQ10133" s="160"/>
      <c r="AR10133" s="160"/>
      <c r="AS10133" s="160"/>
      <c r="AT10133" s="160"/>
      <c r="AU10133" s="160"/>
      <c r="AV10133" s="160"/>
      <c r="AW10133" s="160"/>
      <c r="AX10133" s="160"/>
      <c r="AY10133" s="160"/>
      <c r="AZ10133" s="160"/>
      <c r="BA10133" s="160"/>
      <c r="BB10133" s="160"/>
      <c r="BC10133" s="160"/>
    </row>
    <row r="10134" spans="1:55" x14ac:dyDescent="0.25">
      <c r="A10134" s="79"/>
      <c r="J10134" s="6">
        <v>5</v>
      </c>
      <c r="K10134" s="6"/>
      <c r="L10134" s="6"/>
      <c r="M10134" s="6"/>
      <c r="N10134" s="6"/>
      <c r="O10134" s="6"/>
      <c r="P10134" s="6"/>
      <c r="Q10134" s="6"/>
      <c r="R10134" s="6"/>
      <c r="S10134" s="6"/>
      <c r="T10134" s="6"/>
      <c r="U10134" s="6"/>
      <c r="V10134" s="6"/>
      <c r="W10134" s="6"/>
      <c r="X10134" s="160"/>
      <c r="Y10134" s="160"/>
      <c r="Z10134" s="160"/>
      <c r="AA10134" s="160"/>
      <c r="AB10134" s="160"/>
      <c r="AC10134" s="160"/>
      <c r="AD10134" s="160"/>
      <c r="AE10134" s="160"/>
      <c r="AF10134" s="160"/>
      <c r="AG10134" s="160"/>
      <c r="AH10134" s="160"/>
      <c r="AI10134" s="160"/>
      <c r="AJ10134" s="160"/>
      <c r="AK10134" s="160"/>
      <c r="AL10134" s="160"/>
      <c r="AM10134" s="160"/>
      <c r="AN10134" s="160"/>
      <c r="AO10134" s="160"/>
      <c r="AP10134" s="160"/>
      <c r="AQ10134" s="160"/>
      <c r="AR10134" s="160"/>
      <c r="AS10134" s="160"/>
      <c r="AT10134" s="160"/>
      <c r="AU10134" s="160"/>
      <c r="AV10134" s="160"/>
      <c r="AW10134" s="160"/>
      <c r="AX10134" s="160"/>
      <c r="AY10134" s="160"/>
      <c r="AZ10134" s="160"/>
      <c r="BA10134" s="160"/>
      <c r="BB10134" s="160"/>
      <c r="BC10134" s="160"/>
    </row>
    <row r="10135" spans="1:55" x14ac:dyDescent="0.25">
      <c r="J10135" s="6">
        <v>6</v>
      </c>
      <c r="K10135" s="6"/>
      <c r="L10135" s="6"/>
      <c r="M10135" s="6"/>
      <c r="N10135" s="6"/>
      <c r="O10135" s="6"/>
      <c r="P10135" s="6"/>
      <c r="Q10135" s="6"/>
      <c r="R10135" s="6"/>
      <c r="S10135" s="6"/>
      <c r="T10135" s="6"/>
      <c r="U10135" s="6"/>
      <c r="V10135" s="6"/>
      <c r="W10135" s="6"/>
      <c r="X10135" s="160"/>
      <c r="Y10135" s="160"/>
      <c r="Z10135" s="160"/>
      <c r="AA10135" s="160"/>
      <c r="AB10135" s="160"/>
      <c r="AC10135" s="160"/>
      <c r="AD10135" s="160"/>
      <c r="AE10135" s="160"/>
      <c r="AF10135" s="160"/>
      <c r="AG10135" s="160"/>
      <c r="AH10135" s="160"/>
      <c r="AI10135" s="160"/>
      <c r="AJ10135" s="160"/>
      <c r="AK10135" s="160"/>
      <c r="AL10135" s="160"/>
      <c r="AM10135" s="160"/>
      <c r="AN10135" s="160"/>
      <c r="AO10135" s="160"/>
      <c r="AP10135" s="160"/>
      <c r="AQ10135" s="160"/>
      <c r="AR10135" s="160"/>
      <c r="AS10135" s="160"/>
      <c r="AT10135" s="160"/>
      <c r="AU10135" s="160"/>
      <c r="AV10135" s="160"/>
      <c r="AW10135" s="160"/>
      <c r="AX10135" s="160"/>
      <c r="AY10135" s="160"/>
      <c r="AZ10135" s="160"/>
      <c r="BA10135" s="160"/>
      <c r="BB10135" s="160"/>
      <c r="BC10135" s="160"/>
    </row>
    <row r="10136" spans="1:55" x14ac:dyDescent="0.25">
      <c r="A10136" s="80"/>
      <c r="J10136" s="6">
        <v>7</v>
      </c>
      <c r="K10136" s="6"/>
      <c r="L10136" s="6"/>
      <c r="M10136" s="6"/>
      <c r="N10136" s="6"/>
      <c r="O10136" s="6"/>
      <c r="P10136" s="6"/>
      <c r="Q10136" s="6"/>
      <c r="R10136" s="6"/>
      <c r="S10136" s="6"/>
      <c r="T10136" s="6"/>
      <c r="U10136" s="6"/>
      <c r="V10136" s="6"/>
      <c r="W10136" s="6"/>
      <c r="X10136" s="160"/>
      <c r="Y10136" s="160"/>
      <c r="Z10136" s="160"/>
      <c r="AA10136" s="160"/>
      <c r="AB10136" s="160"/>
      <c r="AC10136" s="160"/>
      <c r="AD10136" s="160"/>
      <c r="AE10136" s="160"/>
      <c r="AF10136" s="160"/>
      <c r="AG10136" s="160"/>
      <c r="AH10136" s="160"/>
      <c r="AI10136" s="160"/>
      <c r="AJ10136" s="160"/>
      <c r="AK10136" s="160"/>
      <c r="AL10136" s="160"/>
      <c r="AM10136" s="160"/>
      <c r="AN10136" s="160"/>
      <c r="AO10136" s="160"/>
      <c r="AP10136" s="160"/>
      <c r="AQ10136" s="160"/>
      <c r="AR10136" s="160"/>
      <c r="AS10136" s="160"/>
      <c r="AT10136" s="160"/>
      <c r="AU10136" s="160"/>
      <c r="AV10136" s="160"/>
      <c r="AW10136" s="160"/>
      <c r="AX10136" s="160"/>
      <c r="AY10136" s="160"/>
      <c r="AZ10136" s="160"/>
      <c r="BA10136" s="160"/>
      <c r="BB10136" s="160"/>
      <c r="BC10136" s="160"/>
    </row>
    <row r="10137" spans="1:55" ht="31.5" x14ac:dyDescent="0.25">
      <c r="A10137" s="64" t="s">
        <v>590</v>
      </c>
      <c r="J10137" s="6">
        <v>8</v>
      </c>
      <c r="K10137" s="6"/>
      <c r="L10137" s="6"/>
      <c r="M10137" s="6"/>
      <c r="N10137" s="6"/>
      <c r="O10137" s="6"/>
      <c r="P10137" s="6"/>
      <c r="Q10137" s="6"/>
      <c r="R10137" s="6"/>
      <c r="S10137" s="6"/>
      <c r="T10137" s="6"/>
      <c r="U10137" s="6"/>
      <c r="V10137" s="6"/>
      <c r="W10137" s="6"/>
      <c r="X10137" s="160"/>
      <c r="Y10137" s="160"/>
      <c r="Z10137" s="160"/>
      <c r="AA10137" s="160"/>
      <c r="AB10137" s="160"/>
      <c r="AC10137" s="160"/>
      <c r="AD10137" s="160"/>
      <c r="AE10137" s="160"/>
      <c r="AF10137" s="160"/>
      <c r="AG10137" s="160"/>
      <c r="AH10137" s="160"/>
      <c r="AI10137" s="160"/>
      <c r="AJ10137" s="160"/>
      <c r="AK10137" s="160"/>
      <c r="AL10137" s="160"/>
      <c r="AM10137" s="160"/>
      <c r="AN10137" s="160"/>
      <c r="AO10137" s="160"/>
      <c r="AP10137" s="160"/>
      <c r="AQ10137" s="160"/>
      <c r="AR10137" s="160"/>
      <c r="AS10137" s="160"/>
      <c r="AT10137" s="160"/>
      <c r="AU10137" s="160"/>
      <c r="AV10137" s="160"/>
      <c r="AW10137" s="160"/>
      <c r="AX10137" s="160"/>
      <c r="AY10137" s="160"/>
      <c r="AZ10137" s="160"/>
      <c r="BA10137" s="160"/>
      <c r="BB10137" s="160"/>
      <c r="BC10137" s="160"/>
    </row>
    <row r="10138" spans="1:55" x14ac:dyDescent="0.25">
      <c r="A10138" s="79"/>
      <c r="J10138" s="6">
        <v>9</v>
      </c>
      <c r="K10138" s="6"/>
      <c r="L10138" s="6"/>
      <c r="M10138" s="6"/>
      <c r="N10138" s="6"/>
      <c r="O10138" s="6"/>
      <c r="P10138" s="6"/>
      <c r="Q10138" s="6"/>
      <c r="R10138" s="6"/>
      <c r="S10138" s="6"/>
      <c r="T10138" s="6"/>
      <c r="U10138" s="6"/>
      <c r="V10138" s="6"/>
      <c r="W10138" s="6"/>
    </row>
    <row r="10139" spans="1:55" ht="25.5" x14ac:dyDescent="0.25">
      <c r="A10139" s="81" t="s">
        <v>595</v>
      </c>
      <c r="J10139" s="6">
        <v>10</v>
      </c>
      <c r="K10139" s="6"/>
      <c r="L10139" s="6"/>
      <c r="M10139" s="6"/>
      <c r="N10139" s="6"/>
      <c r="O10139" s="6"/>
      <c r="P10139" s="6"/>
      <c r="Q10139" s="6"/>
      <c r="R10139" s="6"/>
      <c r="S10139" s="6"/>
      <c r="T10139" s="6"/>
      <c r="U10139" s="6"/>
      <c r="V10139" s="6"/>
      <c r="W10139" s="6"/>
    </row>
    <row r="10140" spans="1:55" x14ac:dyDescent="0.25">
      <c r="A10140" s="81"/>
      <c r="J10140" s="6">
        <v>11</v>
      </c>
      <c r="K10140" s="6"/>
      <c r="L10140" s="6"/>
      <c r="M10140" s="6"/>
      <c r="N10140" s="6"/>
      <c r="O10140" s="6"/>
      <c r="P10140" s="6"/>
      <c r="Q10140" s="6"/>
      <c r="R10140" s="6"/>
      <c r="S10140" s="6"/>
      <c r="T10140" s="6"/>
      <c r="U10140" s="6"/>
      <c r="V10140" s="6"/>
      <c r="W10140" s="6"/>
    </row>
    <row r="10141" spans="1:55" x14ac:dyDescent="0.25">
      <c r="A10141" s="65"/>
      <c r="J10141" s="6">
        <v>12</v>
      </c>
      <c r="K10141" s="6"/>
      <c r="L10141" s="6"/>
      <c r="M10141" s="6"/>
      <c r="N10141" s="6"/>
      <c r="O10141" s="6"/>
      <c r="P10141" s="6"/>
      <c r="Q10141" s="6"/>
      <c r="R10141" s="6"/>
      <c r="S10141" s="6"/>
      <c r="T10141" s="6"/>
      <c r="U10141" s="6"/>
      <c r="V10141" s="6"/>
      <c r="W10141" s="6"/>
    </row>
    <row r="10142" spans="1:55" x14ac:dyDescent="0.25">
      <c r="A10142" s="65"/>
      <c r="J10142" s="6">
        <v>13</v>
      </c>
      <c r="K10142" s="6"/>
      <c r="L10142" s="6"/>
      <c r="M10142" s="6"/>
      <c r="N10142" s="6"/>
      <c r="O10142" s="6"/>
      <c r="P10142" s="6"/>
      <c r="Q10142" s="6"/>
      <c r="R10142" s="6"/>
      <c r="S10142" s="6"/>
      <c r="T10142" s="6"/>
      <c r="U10142" s="6"/>
      <c r="V10142" s="6"/>
      <c r="W10142" s="6"/>
    </row>
    <row r="10143" spans="1:55" x14ac:dyDescent="0.25">
      <c r="A10143" s="79"/>
      <c r="J10143" s="6">
        <v>14</v>
      </c>
      <c r="K10143" s="6"/>
      <c r="L10143" s="6"/>
      <c r="M10143" s="6"/>
      <c r="N10143" s="6"/>
      <c r="O10143" s="6"/>
      <c r="P10143" s="6"/>
      <c r="Q10143" s="6"/>
      <c r="R10143" s="6"/>
      <c r="S10143" s="6"/>
      <c r="T10143" s="6"/>
      <c r="U10143" s="6"/>
      <c r="V10143" s="6"/>
      <c r="W10143" s="6"/>
    </row>
    <row r="10144" spans="1:55" x14ac:dyDescent="0.25">
      <c r="A10144" s="79"/>
      <c r="J10144" s="6">
        <v>15</v>
      </c>
      <c r="K10144" s="6"/>
      <c r="L10144" s="6"/>
      <c r="M10144" s="6"/>
      <c r="N10144" s="6"/>
      <c r="O10144" s="6"/>
      <c r="P10144" s="6"/>
      <c r="Q10144" s="6"/>
      <c r="R10144" s="6"/>
      <c r="S10144" s="6"/>
      <c r="T10144" s="6"/>
      <c r="U10144" s="6"/>
      <c r="V10144" s="6"/>
      <c r="W10144" s="6"/>
    </row>
    <row r="10145" spans="1:27" x14ac:dyDescent="0.25">
      <c r="J10145" s="6">
        <v>16</v>
      </c>
      <c r="K10145" s="6"/>
      <c r="L10145" s="6"/>
      <c r="M10145" s="6"/>
      <c r="N10145" s="6"/>
      <c r="O10145" s="6"/>
      <c r="P10145" s="6"/>
      <c r="Q10145" s="6"/>
      <c r="R10145" s="6"/>
      <c r="S10145" s="6"/>
      <c r="T10145" s="6"/>
      <c r="U10145" s="6"/>
      <c r="V10145" s="6"/>
      <c r="W10145" s="6"/>
    </row>
    <row r="10146" spans="1:27" x14ac:dyDescent="0.25">
      <c r="A10146" s="80"/>
      <c r="J10146" s="6">
        <v>17</v>
      </c>
      <c r="K10146" s="6"/>
      <c r="L10146" s="6"/>
      <c r="M10146" s="6"/>
      <c r="N10146" s="6"/>
      <c r="O10146" s="6"/>
      <c r="P10146" s="6"/>
      <c r="Q10146" s="6"/>
      <c r="R10146" s="6"/>
      <c r="S10146" s="6"/>
      <c r="T10146" s="6"/>
      <c r="U10146" s="6"/>
      <c r="V10146" s="6"/>
      <c r="W10146" s="6"/>
    </row>
    <row r="10147" spans="1:27" ht="31.5" x14ac:dyDescent="0.25">
      <c r="A10147" s="64" t="s">
        <v>590</v>
      </c>
      <c r="J10147" s="6">
        <v>18</v>
      </c>
      <c r="K10147" s="6"/>
      <c r="L10147" s="6"/>
      <c r="M10147" s="6"/>
      <c r="N10147" s="6"/>
      <c r="O10147" s="6"/>
      <c r="P10147" s="6"/>
      <c r="Q10147" s="6"/>
      <c r="R10147" s="6"/>
      <c r="S10147" s="6"/>
      <c r="T10147" s="6"/>
      <c r="U10147" s="6"/>
      <c r="V10147" s="6"/>
      <c r="W10147" s="6"/>
    </row>
    <row r="10148" spans="1:27" x14ac:dyDescent="0.25">
      <c r="A10148" s="79"/>
      <c r="J10148" s="6">
        <v>19</v>
      </c>
      <c r="K10148" s="6"/>
      <c r="L10148" s="6"/>
      <c r="M10148" s="6"/>
      <c r="N10148" s="6"/>
      <c r="O10148" s="6"/>
      <c r="P10148" s="6"/>
      <c r="Q10148" s="6"/>
      <c r="R10148" s="6"/>
      <c r="S10148" s="6"/>
      <c r="T10148" s="6"/>
      <c r="U10148" s="6"/>
      <c r="V10148" s="6"/>
      <c r="W10148" s="6"/>
    </row>
    <row r="10149" spans="1:27" ht="25.5" x14ac:dyDescent="0.25">
      <c r="A10149" s="81" t="s">
        <v>595</v>
      </c>
      <c r="J10149" s="6">
        <v>20</v>
      </c>
      <c r="K10149" s="6"/>
      <c r="L10149" s="6"/>
      <c r="M10149" s="6"/>
      <c r="N10149" s="6"/>
      <c r="O10149" s="6"/>
      <c r="P10149" s="6"/>
      <c r="Q10149" s="6"/>
      <c r="R10149" s="6"/>
      <c r="S10149" s="6"/>
      <c r="T10149" s="6"/>
      <c r="U10149" s="6"/>
      <c r="V10149" s="6"/>
      <c r="W10149" s="6"/>
    </row>
    <row r="10150" spans="1:27" x14ac:dyDescent="0.25">
      <c r="A10150" s="81"/>
      <c r="J10150" s="6">
        <v>21</v>
      </c>
      <c r="K10150" s="6"/>
      <c r="L10150" s="6"/>
      <c r="M10150" s="6"/>
      <c r="N10150" s="6"/>
      <c r="O10150" s="6"/>
      <c r="P10150" s="6"/>
      <c r="Q10150" s="6"/>
      <c r="R10150" s="6"/>
      <c r="S10150" s="6"/>
      <c r="T10150" s="6"/>
      <c r="U10150" s="6"/>
      <c r="V10150" s="6"/>
      <c r="W10150" s="6"/>
    </row>
    <row r="10151" spans="1:27" ht="89.25" x14ac:dyDescent="0.25">
      <c r="A10151" s="81" t="s">
        <v>954</v>
      </c>
      <c r="J10151" s="6">
        <v>22</v>
      </c>
      <c r="K10151" s="6"/>
      <c r="L10151" s="6"/>
      <c r="M10151" s="6"/>
      <c r="N10151" s="6"/>
      <c r="O10151" s="6"/>
      <c r="P10151" s="6"/>
      <c r="Q10151" s="6"/>
      <c r="R10151" s="6"/>
      <c r="S10151" s="6"/>
      <c r="T10151" s="6"/>
      <c r="U10151" s="6"/>
      <c r="V10151" s="6"/>
      <c r="W10151" s="6"/>
    </row>
    <row r="10152" spans="1:27" x14ac:dyDescent="0.25">
      <c r="A10152" s="65"/>
      <c r="J10152" s="6">
        <v>23</v>
      </c>
      <c r="K10152" s="6"/>
      <c r="L10152" s="6"/>
      <c r="M10152" s="6"/>
      <c r="N10152" s="6"/>
      <c r="O10152" s="6"/>
      <c r="P10152" s="6"/>
      <c r="Q10152" s="6"/>
      <c r="R10152" s="6"/>
      <c r="S10152" s="6"/>
      <c r="T10152" s="6"/>
      <c r="U10152" s="6"/>
      <c r="V10152" s="6"/>
      <c r="W10152" s="6"/>
    </row>
    <row r="10153" spans="1:27" x14ac:dyDescent="0.25">
      <c r="A10153" s="65"/>
      <c r="J10153" s="6">
        <v>24</v>
      </c>
      <c r="K10153" s="6"/>
      <c r="L10153" s="6"/>
      <c r="M10153" s="6"/>
      <c r="N10153" s="6"/>
      <c r="O10153" s="6"/>
      <c r="P10153" s="6"/>
      <c r="Q10153" s="6"/>
      <c r="R10153" s="6"/>
      <c r="S10153" s="6"/>
      <c r="T10153" s="6"/>
      <c r="U10153" s="6"/>
      <c r="V10153" s="6"/>
      <c r="W10153" s="6"/>
      <c r="X10153" s="6"/>
      <c r="Y10153" s="6"/>
      <c r="Z10153" s="6"/>
      <c r="AA10153" s="6"/>
    </row>
    <row r="10154" spans="1:27" ht="140.25" x14ac:dyDescent="0.25">
      <c r="A10154" s="96" t="s">
        <v>624</v>
      </c>
      <c r="B10154" s="97" t="s">
        <v>625</v>
      </c>
      <c r="J10154" s="6">
        <v>25</v>
      </c>
      <c r="K10154" s="6"/>
      <c r="L10154" s="6"/>
      <c r="M10154" s="6"/>
      <c r="N10154" s="6"/>
      <c r="O10154" s="6"/>
      <c r="P10154" s="6"/>
      <c r="Q10154" s="6"/>
      <c r="R10154" s="6"/>
      <c r="S10154" s="6"/>
      <c r="T10154" s="6"/>
      <c r="U10154" s="6"/>
      <c r="V10154" s="6"/>
      <c r="W10154" s="6"/>
    </row>
    <row r="10155" spans="1:27" ht="15.75" thickBot="1" x14ac:dyDescent="0.3">
      <c r="A10155" s="65"/>
      <c r="J10155" s="6">
        <v>26</v>
      </c>
      <c r="K10155" s="6"/>
      <c r="L10155" s="6"/>
      <c r="M10155" s="6"/>
      <c r="N10155" s="6"/>
      <c r="O10155" s="6"/>
      <c r="P10155" s="6"/>
      <c r="Q10155" s="6"/>
      <c r="R10155" s="6"/>
      <c r="S10155" s="6"/>
      <c r="T10155" s="6"/>
      <c r="U10155" s="6"/>
      <c r="V10155" s="6"/>
      <c r="W10155" s="6"/>
    </row>
    <row r="10156" spans="1:27" ht="15.75" thickBot="1" x14ac:dyDescent="0.3">
      <c r="A10156" s="88" t="s">
        <v>626</v>
      </c>
      <c r="B10156" s="89">
        <v>0.05</v>
      </c>
      <c r="J10156" s="6">
        <v>27</v>
      </c>
      <c r="K10156" s="6"/>
      <c r="L10156" s="6"/>
      <c r="M10156" s="6"/>
      <c r="N10156" s="6"/>
      <c r="O10156" s="6"/>
      <c r="P10156" s="6"/>
      <c r="Q10156" s="6"/>
      <c r="R10156" s="6"/>
      <c r="S10156" s="6"/>
      <c r="T10156" s="6"/>
      <c r="U10156" s="6"/>
      <c r="V10156" s="6"/>
      <c r="W10156" s="6"/>
    </row>
    <row r="10157" spans="1:27" ht="39" thickBot="1" x14ac:dyDescent="0.3">
      <c r="A10157" s="110" t="s">
        <v>627</v>
      </c>
      <c r="B10157" s="74">
        <v>18</v>
      </c>
      <c r="J10157" s="6">
        <v>28</v>
      </c>
      <c r="K10157" s="6"/>
      <c r="L10157" s="6"/>
      <c r="M10157" s="6"/>
      <c r="N10157" s="6"/>
      <c r="O10157" s="6"/>
      <c r="P10157" s="6"/>
      <c r="Q10157" s="6"/>
      <c r="R10157" s="6"/>
      <c r="S10157" s="6"/>
      <c r="T10157" s="6"/>
      <c r="U10157" s="6"/>
      <c r="V10157" s="6"/>
      <c r="W10157" s="6"/>
    </row>
    <row r="10158" spans="1:27" ht="39" thickBot="1" x14ac:dyDescent="0.3">
      <c r="A10158" s="110" t="s">
        <v>628</v>
      </c>
      <c r="B10158" s="74">
        <v>92.4345</v>
      </c>
      <c r="J10158" s="6">
        <v>29</v>
      </c>
      <c r="K10158" s="6"/>
      <c r="L10158" s="6"/>
      <c r="M10158" s="6"/>
      <c r="N10158" s="6"/>
      <c r="O10158" s="6"/>
      <c r="P10158" s="6"/>
      <c r="Q10158" s="6"/>
      <c r="R10158" s="6"/>
      <c r="S10158" s="6"/>
      <c r="T10158" s="6"/>
      <c r="U10158" s="6"/>
      <c r="V10158" s="6"/>
      <c r="W10158" s="6"/>
    </row>
    <row r="10159" spans="1:27" ht="64.5" thickBot="1" x14ac:dyDescent="0.3">
      <c r="A10159" s="110" t="s">
        <v>629</v>
      </c>
      <c r="B10159" s="74">
        <v>3.9969700000000001</v>
      </c>
      <c r="J10159" s="6">
        <v>30</v>
      </c>
      <c r="K10159" s="6"/>
      <c r="L10159" s="6"/>
      <c r="M10159" s="6"/>
      <c r="N10159" s="6"/>
      <c r="O10159" s="6"/>
      <c r="P10159" s="6"/>
      <c r="Q10159" s="6"/>
      <c r="R10159" s="6"/>
      <c r="S10159" s="6"/>
      <c r="T10159" s="6"/>
      <c r="U10159" s="6"/>
      <c r="V10159" s="6"/>
      <c r="W10159" s="6"/>
    </row>
    <row r="10160" spans="1:27" ht="38.25" x14ac:dyDescent="0.25">
      <c r="A10160" s="109" t="s">
        <v>630</v>
      </c>
      <c r="B10160" s="78">
        <v>13.586</v>
      </c>
      <c r="J10160" s="6">
        <v>31</v>
      </c>
      <c r="K10160" s="6"/>
      <c r="L10160" s="6"/>
      <c r="M10160" s="6"/>
      <c r="N10160" s="6"/>
      <c r="O10160" s="6"/>
      <c r="P10160" s="6"/>
      <c r="Q10160" s="6"/>
      <c r="R10160" s="6"/>
      <c r="S10160" s="6"/>
      <c r="T10160" s="6"/>
      <c r="U10160" s="6"/>
      <c r="V10160" s="6"/>
      <c r="W10160" s="6"/>
    </row>
    <row r="10161" spans="1:23" ht="15.75" thickBot="1" x14ac:dyDescent="0.3">
      <c r="A10161" s="65"/>
      <c r="J10161" s="6">
        <v>32</v>
      </c>
      <c r="K10161" s="6"/>
      <c r="L10161" s="6"/>
      <c r="M10161" s="6"/>
      <c r="N10161" s="6"/>
      <c r="O10161" s="6"/>
      <c r="P10161" s="6"/>
      <c r="Q10161" s="6"/>
      <c r="R10161" s="6"/>
      <c r="S10161" s="6"/>
      <c r="T10161" s="6"/>
      <c r="U10161" s="6"/>
      <c r="V10161" s="6"/>
      <c r="W10161" s="6"/>
    </row>
    <row r="10162" spans="1:23" x14ac:dyDescent="0.25">
      <c r="A10162" s="254" t="s">
        <v>637</v>
      </c>
      <c r="B10162" s="255"/>
      <c r="C10162" s="255"/>
      <c r="D10162" s="255"/>
      <c r="J10162" s="6">
        <v>33</v>
      </c>
      <c r="K10162" s="6"/>
      <c r="L10162" s="6"/>
      <c r="M10162" s="6"/>
      <c r="N10162" s="6"/>
      <c r="O10162" s="6"/>
      <c r="P10162" s="6"/>
      <c r="Q10162" s="6"/>
      <c r="R10162" s="6"/>
      <c r="S10162" s="6"/>
      <c r="T10162" s="6"/>
      <c r="U10162" s="6"/>
      <c r="V10162" s="6"/>
      <c r="W10162" s="6"/>
    </row>
    <row r="10163" spans="1:23" ht="15.75" thickBot="1" x14ac:dyDescent="0.3">
      <c r="A10163" s="256" t="s">
        <v>638</v>
      </c>
      <c r="B10163" s="257"/>
      <c r="C10163" s="257"/>
      <c r="D10163" s="257"/>
      <c r="J10163" s="6">
        <v>34</v>
      </c>
      <c r="K10163" s="6"/>
      <c r="L10163" s="6"/>
      <c r="M10163" s="6"/>
      <c r="N10163" s="6"/>
      <c r="O10163" s="6"/>
      <c r="P10163" s="6"/>
      <c r="Q10163" s="6"/>
      <c r="R10163" s="6"/>
      <c r="S10163" s="6"/>
      <c r="T10163" s="6"/>
      <c r="U10163" s="6"/>
      <c r="V10163" s="6"/>
      <c r="W10163" s="6"/>
    </row>
    <row r="10164" spans="1:23" ht="27" thickBot="1" x14ac:dyDescent="0.3">
      <c r="A10164" s="98" t="s">
        <v>634</v>
      </c>
      <c r="B10164" s="83" t="s">
        <v>635</v>
      </c>
      <c r="C10164" s="83" t="s">
        <v>566</v>
      </c>
      <c r="D10164" s="85" t="s">
        <v>593</v>
      </c>
      <c r="J10164" s="6"/>
      <c r="K10164" s="121" t="s">
        <v>1123</v>
      </c>
      <c r="L10164" s="121" t="s">
        <v>1124</v>
      </c>
      <c r="M10164" s="121" t="str">
        <f>A10151</f>
        <v>Prueba del rango estudentizado de Tukey (HSD) para DFSCM2</v>
      </c>
      <c r="N10164" s="136"/>
      <c r="O10164" s="1"/>
      <c r="S10164" s="122" t="str">
        <f>K10164</f>
        <v>Factor</v>
      </c>
      <c r="T10164" s="122" t="str">
        <f>L10164</f>
        <v>Nivel</v>
      </c>
      <c r="U10164" s="114"/>
      <c r="V10164" s="123" t="str">
        <f>M10164</f>
        <v>Prueba del rango estudentizado de Tukey (HSD) para DFSCM2</v>
      </c>
      <c r="W10164" s="6"/>
    </row>
    <row r="10165" spans="1:23" ht="16.5" thickBot="1" x14ac:dyDescent="0.3">
      <c r="A10165" s="99" t="s">
        <v>592</v>
      </c>
      <c r="B10165" s="68">
        <v>55.470999999999997</v>
      </c>
      <c r="C10165" s="68">
        <v>8</v>
      </c>
      <c r="D10165" s="86" t="s">
        <v>7</v>
      </c>
      <c r="J10165" s="6"/>
      <c r="K10165" s="223" t="s">
        <v>1128</v>
      </c>
      <c r="L10165" s="124" t="str">
        <f>D10165</f>
        <v>Palomo</v>
      </c>
      <c r="M10165" s="125">
        <f>B10165</f>
        <v>55.470999999999997</v>
      </c>
      <c r="N10165" s="125" t="str">
        <f>A10165</f>
        <v>A</v>
      </c>
      <c r="O10165" s="125">
        <f>B10165</f>
        <v>55.470999999999997</v>
      </c>
      <c r="S10165" s="225" t="str">
        <f>K10165</f>
        <v>Genotipo (B)</v>
      </c>
      <c r="T10165" s="133" t="str">
        <f>L10165</f>
        <v>Palomo</v>
      </c>
      <c r="U10165" s="134">
        <f t="shared" ref="U10165:U10168" si="505">M10165</f>
        <v>55.470999999999997</v>
      </c>
      <c r="V10165" s="133" t="str">
        <f t="shared" ref="V10165:V10168" si="506">N10165</f>
        <v>A</v>
      </c>
      <c r="W10165" s="133">
        <f t="shared" ref="W10165:W10168" si="507">O10165</f>
        <v>55.470999999999997</v>
      </c>
    </row>
    <row r="10166" spans="1:23" ht="16.5" thickBot="1" x14ac:dyDescent="0.3">
      <c r="A10166" s="99" t="s">
        <v>592</v>
      </c>
      <c r="B10166" s="68"/>
      <c r="C10166" s="68"/>
      <c r="D10166" s="86"/>
      <c r="J10166" s="6"/>
      <c r="K10166" s="224"/>
      <c r="L10166" s="124" t="str">
        <f>D10167</f>
        <v>Toro</v>
      </c>
      <c r="M10166" s="125">
        <f>B10167</f>
        <v>53.113</v>
      </c>
      <c r="N10166" s="125" t="str">
        <f>A10167</f>
        <v>A</v>
      </c>
      <c r="O10166" s="125">
        <f>B10167</f>
        <v>53.113</v>
      </c>
      <c r="S10166" s="226"/>
      <c r="T10166" s="133" t="str">
        <f t="shared" ref="T10166:T10168" si="508">L10166</f>
        <v>Toro</v>
      </c>
      <c r="U10166" s="134">
        <f t="shared" si="505"/>
        <v>53.113</v>
      </c>
      <c r="V10166" s="133" t="str">
        <f t="shared" si="506"/>
        <v>A</v>
      </c>
      <c r="W10166" s="133">
        <f t="shared" si="507"/>
        <v>53.113</v>
      </c>
    </row>
    <row r="10167" spans="1:23" ht="16.5" thickBot="1" x14ac:dyDescent="0.3">
      <c r="A10167" s="99" t="s">
        <v>592</v>
      </c>
      <c r="B10167" s="68">
        <v>53.113</v>
      </c>
      <c r="C10167" s="68">
        <v>8</v>
      </c>
      <c r="D10167" s="86" t="s">
        <v>8</v>
      </c>
      <c r="J10167" s="6"/>
      <c r="K10167" s="224"/>
      <c r="L10167" s="4" t="str">
        <f>D10169</f>
        <v>Pony</v>
      </c>
      <c r="M10167" s="4">
        <f>B10169</f>
        <v>48.383000000000003</v>
      </c>
      <c r="N10167" s="4" t="str">
        <f>A10169</f>
        <v>A</v>
      </c>
      <c r="O10167" s="4">
        <f>B10169</f>
        <v>48.383000000000003</v>
      </c>
      <c r="P10167" s="6"/>
      <c r="Q10167" s="6"/>
      <c r="R10167" s="6"/>
      <c r="S10167" s="226"/>
      <c r="T10167" s="133" t="str">
        <f t="shared" si="508"/>
        <v>Pony</v>
      </c>
      <c r="U10167" s="134">
        <f t="shared" si="505"/>
        <v>48.383000000000003</v>
      </c>
      <c r="V10167" s="133" t="str">
        <f t="shared" si="506"/>
        <v>A</v>
      </c>
      <c r="W10167" s="133">
        <f t="shared" si="507"/>
        <v>48.383000000000003</v>
      </c>
    </row>
    <row r="10168" spans="1:23" ht="16.5" thickBot="1" x14ac:dyDescent="0.3">
      <c r="A10168" s="99" t="s">
        <v>592</v>
      </c>
      <c r="B10168" s="68"/>
      <c r="C10168" s="68"/>
      <c r="D10168" s="86"/>
      <c r="J10168" s="6"/>
      <c r="K10168" s="224"/>
      <c r="L10168" s="4" t="str">
        <f>D10171</f>
        <v>Perseo</v>
      </c>
      <c r="M10168" s="4">
        <f>B10171</f>
        <v>42.838000000000001</v>
      </c>
      <c r="N10168" s="4" t="str">
        <f>A10171</f>
        <v>A</v>
      </c>
      <c r="O10168" s="4">
        <f>B10171</f>
        <v>42.838000000000001</v>
      </c>
      <c r="P10168" s="6"/>
      <c r="Q10168" s="6"/>
      <c r="R10168" s="6"/>
      <c r="S10168" s="227"/>
      <c r="T10168" s="129" t="str">
        <f t="shared" si="508"/>
        <v>Perseo</v>
      </c>
      <c r="U10168" s="135">
        <f t="shared" si="505"/>
        <v>42.838000000000001</v>
      </c>
      <c r="V10168" s="129" t="str">
        <f t="shared" si="506"/>
        <v>A</v>
      </c>
      <c r="W10168" s="129">
        <f t="shared" si="507"/>
        <v>42.838000000000001</v>
      </c>
    </row>
    <row r="10169" spans="1:23" ht="15.75" thickBot="1" x14ac:dyDescent="0.3">
      <c r="A10169" s="99" t="s">
        <v>592</v>
      </c>
      <c r="B10169" s="68">
        <v>48.383000000000003</v>
      </c>
      <c r="C10169" s="68">
        <v>8</v>
      </c>
      <c r="D10169" s="86" t="s">
        <v>11</v>
      </c>
      <c r="J10169" s="6">
        <v>1</v>
      </c>
      <c r="K10169" s="6"/>
      <c r="L10169" s="6"/>
      <c r="M10169" s="6"/>
      <c r="N10169" s="6"/>
      <c r="O10169" s="6"/>
      <c r="P10169" s="6"/>
      <c r="Q10169" s="6"/>
      <c r="R10169" s="6"/>
      <c r="S10169" s="6"/>
      <c r="T10169" s="6"/>
      <c r="U10169" s="6"/>
      <c r="V10169" s="6"/>
      <c r="W10169" s="6"/>
    </row>
    <row r="10170" spans="1:23" ht="15.75" thickBot="1" x14ac:dyDescent="0.3">
      <c r="A10170" s="99" t="s">
        <v>592</v>
      </c>
      <c r="B10170" s="68"/>
      <c r="C10170" s="68"/>
      <c r="D10170" s="86"/>
      <c r="J10170" s="6">
        <v>2</v>
      </c>
      <c r="K10170" s="6"/>
      <c r="L10170" s="6"/>
      <c r="M10170" s="6"/>
      <c r="N10170" s="6"/>
      <c r="O10170" s="6"/>
      <c r="P10170" s="6"/>
      <c r="Q10170" s="6"/>
      <c r="R10170" s="6"/>
      <c r="S10170" s="6"/>
      <c r="T10170" s="6"/>
      <c r="U10170" s="6"/>
      <c r="V10170" s="6"/>
      <c r="W10170" s="6"/>
    </row>
    <row r="10171" spans="1:23" x14ac:dyDescent="0.25">
      <c r="A10171" s="100" t="s">
        <v>592</v>
      </c>
      <c r="B10171" s="77">
        <v>42.838000000000001</v>
      </c>
      <c r="C10171" s="77">
        <v>8</v>
      </c>
      <c r="D10171" s="87" t="s">
        <v>46</v>
      </c>
      <c r="J10171" s="6">
        <v>3</v>
      </c>
      <c r="K10171" s="6"/>
      <c r="L10171" s="6"/>
      <c r="M10171" s="6"/>
      <c r="N10171" s="6"/>
      <c r="O10171" s="6"/>
      <c r="P10171" s="6"/>
      <c r="Q10171" s="6"/>
      <c r="R10171" s="6"/>
      <c r="S10171" s="6"/>
      <c r="T10171" s="6"/>
      <c r="U10171" s="6"/>
      <c r="V10171" s="6"/>
      <c r="W10171" s="6"/>
    </row>
    <row r="10172" spans="1:23" x14ac:dyDescent="0.25">
      <c r="A10172" s="79"/>
      <c r="J10172" s="6">
        <v>4</v>
      </c>
      <c r="K10172" s="6"/>
      <c r="L10172" s="6"/>
      <c r="M10172" s="6"/>
      <c r="N10172" s="6"/>
      <c r="O10172" s="6"/>
      <c r="P10172" s="6"/>
      <c r="Q10172" s="6"/>
      <c r="R10172" s="6"/>
      <c r="S10172" s="6"/>
      <c r="T10172" s="6"/>
      <c r="U10172" s="6"/>
      <c r="V10172" s="6"/>
      <c r="W10172" s="6"/>
    </row>
    <row r="10173" spans="1:23" x14ac:dyDescent="0.25">
      <c r="A10173" s="79"/>
      <c r="J10173" s="6">
        <v>5</v>
      </c>
      <c r="K10173" s="6"/>
      <c r="L10173" s="6"/>
      <c r="M10173" s="6"/>
      <c r="N10173" s="6"/>
      <c r="O10173" s="6"/>
      <c r="P10173" s="6"/>
      <c r="Q10173" s="6"/>
      <c r="R10173" s="6"/>
      <c r="S10173" s="6"/>
      <c r="T10173" s="6"/>
      <c r="U10173" s="6"/>
      <c r="V10173" s="6"/>
      <c r="W10173" s="6"/>
    </row>
    <row r="10174" spans="1:23" x14ac:dyDescent="0.25">
      <c r="J10174" s="6">
        <v>6</v>
      </c>
      <c r="K10174" s="6"/>
      <c r="L10174" s="6"/>
      <c r="M10174" s="6"/>
      <c r="N10174" s="6"/>
      <c r="O10174" s="6"/>
      <c r="P10174" s="6"/>
      <c r="Q10174" s="6"/>
      <c r="R10174" s="6"/>
      <c r="S10174" s="6"/>
      <c r="T10174" s="6"/>
      <c r="U10174" s="6"/>
      <c r="V10174" s="6"/>
      <c r="W10174" s="6"/>
    </row>
    <row r="10175" spans="1:23" x14ac:dyDescent="0.25">
      <c r="A10175" s="80"/>
      <c r="J10175" s="6">
        <v>7</v>
      </c>
      <c r="K10175" s="6"/>
      <c r="L10175" s="6"/>
      <c r="M10175" s="6"/>
      <c r="N10175" s="6"/>
      <c r="O10175" s="6"/>
      <c r="P10175" s="6"/>
      <c r="Q10175" s="6"/>
      <c r="R10175" s="6"/>
      <c r="S10175" s="6"/>
      <c r="T10175" s="6"/>
      <c r="U10175" s="6"/>
      <c r="V10175" s="6"/>
      <c r="W10175" s="6"/>
    </row>
    <row r="10176" spans="1:23" ht="31.5" x14ac:dyDescent="0.25">
      <c r="A10176" s="64" t="s">
        <v>590</v>
      </c>
      <c r="J10176" s="6">
        <v>8</v>
      </c>
      <c r="K10176" s="6"/>
      <c r="L10176" s="6"/>
      <c r="M10176" s="6"/>
      <c r="N10176" s="6"/>
      <c r="O10176" s="6"/>
      <c r="P10176" s="6"/>
      <c r="Q10176" s="6"/>
      <c r="R10176" s="6"/>
      <c r="S10176" s="6"/>
      <c r="T10176" s="6"/>
      <c r="U10176" s="6"/>
      <c r="V10176" s="6"/>
      <c r="W10176" s="6"/>
    </row>
    <row r="10177" spans="1:23" x14ac:dyDescent="0.25">
      <c r="A10177" s="79"/>
      <c r="J10177" s="6">
        <v>9</v>
      </c>
      <c r="K10177" s="6"/>
      <c r="L10177" s="6"/>
      <c r="M10177" s="6"/>
      <c r="N10177" s="6"/>
      <c r="O10177" s="6"/>
      <c r="P10177" s="6"/>
      <c r="Q10177" s="6"/>
      <c r="R10177" s="6"/>
      <c r="S10177" s="6"/>
      <c r="T10177" s="6"/>
      <c r="U10177" s="6"/>
      <c r="V10177" s="6"/>
      <c r="W10177" s="6"/>
    </row>
    <row r="10178" spans="1:23" ht="25.5" x14ac:dyDescent="0.25">
      <c r="A10178" s="81" t="s">
        <v>595</v>
      </c>
      <c r="J10178" s="6">
        <v>10</v>
      </c>
      <c r="K10178" s="6"/>
      <c r="L10178" s="6"/>
      <c r="M10178" s="6"/>
      <c r="N10178" s="6"/>
      <c r="O10178" s="6"/>
      <c r="P10178" s="6"/>
      <c r="Q10178" s="6"/>
      <c r="R10178" s="6"/>
      <c r="S10178" s="6"/>
      <c r="T10178" s="6"/>
      <c r="U10178" s="6"/>
      <c r="V10178" s="6"/>
      <c r="W10178" s="6"/>
    </row>
    <row r="10179" spans="1:23" x14ac:dyDescent="0.25">
      <c r="A10179" s="81"/>
      <c r="J10179" s="6">
        <v>11</v>
      </c>
      <c r="K10179" s="6"/>
      <c r="L10179" s="6"/>
      <c r="M10179" s="6"/>
      <c r="N10179" s="6"/>
      <c r="O10179" s="6"/>
      <c r="P10179" s="6"/>
      <c r="Q10179" s="6"/>
      <c r="R10179" s="6"/>
      <c r="S10179" s="6"/>
      <c r="T10179" s="6"/>
      <c r="U10179" s="6"/>
      <c r="V10179" s="6"/>
      <c r="W10179" s="6"/>
    </row>
    <row r="10180" spans="1:23" x14ac:dyDescent="0.25">
      <c r="A10180" s="65"/>
      <c r="J10180" s="6">
        <v>12</v>
      </c>
      <c r="K10180" s="6"/>
      <c r="L10180" s="6"/>
      <c r="M10180" s="6"/>
      <c r="N10180" s="6"/>
      <c r="O10180" s="6"/>
      <c r="P10180" s="6"/>
      <c r="Q10180" s="6"/>
      <c r="R10180" s="6"/>
      <c r="S10180" s="6"/>
      <c r="T10180" s="6"/>
      <c r="U10180" s="6"/>
      <c r="V10180" s="6"/>
      <c r="W10180" s="6"/>
    </row>
    <row r="10181" spans="1:23" x14ac:dyDescent="0.25">
      <c r="A10181" s="65"/>
      <c r="J10181" s="6">
        <v>13</v>
      </c>
      <c r="K10181" s="6"/>
      <c r="L10181" s="6"/>
      <c r="M10181" s="6"/>
      <c r="N10181" s="6"/>
      <c r="O10181" s="6"/>
      <c r="P10181" s="6"/>
      <c r="Q10181" s="6"/>
      <c r="R10181" s="6"/>
      <c r="S10181" s="6"/>
      <c r="T10181" s="6"/>
      <c r="U10181" s="6"/>
      <c r="V10181" s="6"/>
      <c r="W10181" s="6"/>
    </row>
    <row r="10182" spans="1:23" x14ac:dyDescent="0.25">
      <c r="A10182" s="79"/>
      <c r="J10182" s="6">
        <v>14</v>
      </c>
      <c r="K10182" s="6"/>
      <c r="L10182" s="6"/>
      <c r="M10182" s="6"/>
      <c r="N10182" s="6"/>
      <c r="O10182" s="6"/>
      <c r="P10182" s="6"/>
      <c r="Q10182" s="6"/>
      <c r="R10182" s="6"/>
      <c r="S10182" s="6"/>
      <c r="T10182" s="6"/>
      <c r="U10182" s="6"/>
      <c r="V10182" s="6"/>
      <c r="W10182" s="6"/>
    </row>
    <row r="10183" spans="1:23" x14ac:dyDescent="0.25">
      <c r="A10183" s="79"/>
      <c r="J10183" s="6">
        <v>15</v>
      </c>
      <c r="K10183" s="6"/>
      <c r="L10183" s="6"/>
      <c r="M10183" s="6"/>
      <c r="N10183" s="6"/>
      <c r="O10183" s="6"/>
      <c r="P10183" s="6"/>
      <c r="Q10183" s="6"/>
      <c r="R10183" s="6"/>
      <c r="S10183" s="6"/>
      <c r="T10183" s="6"/>
      <c r="U10183" s="6"/>
      <c r="V10183" s="6"/>
      <c r="W10183" s="6"/>
    </row>
    <row r="10184" spans="1:23" x14ac:dyDescent="0.25">
      <c r="J10184" s="6">
        <v>16</v>
      </c>
      <c r="K10184" s="6"/>
      <c r="L10184" s="6"/>
      <c r="M10184" s="6"/>
      <c r="N10184" s="6"/>
      <c r="O10184" s="6"/>
      <c r="P10184" s="6"/>
      <c r="Q10184" s="6"/>
      <c r="R10184" s="6"/>
      <c r="S10184" s="6"/>
      <c r="T10184" s="6"/>
      <c r="U10184" s="6"/>
      <c r="V10184" s="6"/>
      <c r="W10184" s="6"/>
    </row>
    <row r="10185" spans="1:23" x14ac:dyDescent="0.25">
      <c r="A10185" s="80"/>
      <c r="J10185" s="6">
        <v>17</v>
      </c>
      <c r="K10185" s="6"/>
      <c r="L10185" s="6"/>
      <c r="M10185" s="6"/>
      <c r="N10185" s="6"/>
      <c r="O10185" s="6"/>
      <c r="P10185" s="6"/>
      <c r="Q10185" s="6"/>
      <c r="R10185" s="6"/>
      <c r="S10185" s="6"/>
      <c r="T10185" s="6"/>
      <c r="U10185" s="6"/>
      <c r="V10185" s="6"/>
      <c r="W10185" s="6"/>
    </row>
    <row r="10186" spans="1:23" ht="31.5" x14ac:dyDescent="0.25">
      <c r="A10186" s="64" t="s">
        <v>590</v>
      </c>
      <c r="J10186" s="6">
        <v>18</v>
      </c>
      <c r="K10186" s="6"/>
      <c r="L10186" s="6"/>
      <c r="M10186" s="6"/>
      <c r="N10186" s="6"/>
      <c r="O10186" s="6"/>
      <c r="P10186" s="6"/>
      <c r="Q10186" s="6"/>
      <c r="R10186" s="6"/>
      <c r="S10186" s="6"/>
      <c r="T10186" s="6"/>
      <c r="U10186" s="6"/>
      <c r="V10186" s="6"/>
      <c r="W10186" s="6"/>
    </row>
    <row r="10187" spans="1:23" x14ac:dyDescent="0.25">
      <c r="A10187" s="79"/>
      <c r="J10187" s="6">
        <v>19</v>
      </c>
      <c r="K10187" s="6"/>
      <c r="L10187" s="6"/>
      <c r="M10187" s="6"/>
      <c r="N10187" s="6"/>
      <c r="O10187" s="6"/>
      <c r="P10187" s="6"/>
      <c r="Q10187" s="6"/>
      <c r="R10187" s="6"/>
      <c r="S10187" s="6"/>
      <c r="T10187" s="6"/>
      <c r="U10187" s="6"/>
      <c r="V10187" s="6"/>
      <c r="W10187" s="6"/>
    </row>
    <row r="10188" spans="1:23" ht="25.5" x14ac:dyDescent="0.25">
      <c r="A10188" s="81" t="s">
        <v>595</v>
      </c>
      <c r="J10188" s="6">
        <v>20</v>
      </c>
      <c r="K10188" s="6"/>
      <c r="L10188" s="6"/>
      <c r="M10188" s="6"/>
      <c r="N10188" s="6"/>
      <c r="O10188" s="6"/>
      <c r="P10188" s="6"/>
      <c r="Q10188" s="6"/>
      <c r="R10188" s="6"/>
      <c r="S10188" s="6"/>
      <c r="T10188" s="6"/>
      <c r="U10188" s="6"/>
      <c r="V10188" s="6"/>
      <c r="W10188" s="6"/>
    </row>
    <row r="10189" spans="1:23" x14ac:dyDescent="0.25">
      <c r="A10189" s="81"/>
      <c r="J10189" s="6">
        <v>21</v>
      </c>
      <c r="K10189" s="6"/>
      <c r="L10189" s="6"/>
      <c r="M10189" s="6"/>
      <c r="N10189" s="6"/>
      <c r="O10189" s="6"/>
      <c r="P10189" s="6"/>
      <c r="Q10189" s="6"/>
      <c r="R10189" s="6"/>
      <c r="S10189" s="6"/>
      <c r="T10189" s="6"/>
      <c r="U10189" s="6"/>
      <c r="V10189" s="6"/>
      <c r="W10189" s="6"/>
    </row>
    <row r="10190" spans="1:23" ht="89.25" x14ac:dyDescent="0.25">
      <c r="A10190" s="81" t="s">
        <v>955</v>
      </c>
      <c r="J10190" s="6">
        <v>22</v>
      </c>
      <c r="K10190" s="6"/>
      <c r="L10190" s="6"/>
      <c r="M10190" s="6"/>
      <c r="N10190" s="6"/>
      <c r="O10190" s="6"/>
      <c r="P10190" s="6"/>
      <c r="Q10190" s="6"/>
      <c r="R10190" s="6"/>
      <c r="S10190" s="6"/>
      <c r="T10190" s="6"/>
      <c r="U10190" s="6"/>
      <c r="V10190" s="6"/>
      <c r="W10190" s="6"/>
    </row>
    <row r="10191" spans="1:23" x14ac:dyDescent="0.25">
      <c r="A10191" s="65"/>
      <c r="J10191" s="6">
        <v>23</v>
      </c>
      <c r="K10191" s="6"/>
      <c r="L10191" s="6"/>
      <c r="M10191" s="6"/>
      <c r="N10191" s="6"/>
      <c r="O10191" s="6"/>
      <c r="P10191" s="6"/>
      <c r="Q10191" s="6"/>
      <c r="R10191" s="6"/>
      <c r="S10191" s="6"/>
      <c r="T10191" s="6"/>
      <c r="U10191" s="6"/>
      <c r="V10191" s="6"/>
      <c r="W10191" s="6"/>
    </row>
    <row r="10192" spans="1:23" x14ac:dyDescent="0.25">
      <c r="A10192" s="65"/>
      <c r="J10192" s="6">
        <v>24</v>
      </c>
      <c r="K10192" s="6"/>
      <c r="L10192" s="6"/>
      <c r="M10192" s="6"/>
      <c r="N10192" s="6"/>
      <c r="O10192" s="6"/>
      <c r="P10192" s="6"/>
      <c r="Q10192" s="6"/>
      <c r="R10192" s="6"/>
      <c r="S10192" s="6"/>
      <c r="T10192" s="6"/>
      <c r="U10192" s="6"/>
      <c r="V10192" s="6"/>
      <c r="W10192" s="6"/>
    </row>
    <row r="10193" spans="1:23" ht="140.25" x14ac:dyDescent="0.25">
      <c r="A10193" s="96" t="s">
        <v>624</v>
      </c>
      <c r="B10193" s="97" t="s">
        <v>625</v>
      </c>
      <c r="J10193" s="6">
        <v>25</v>
      </c>
      <c r="K10193" s="6"/>
      <c r="L10193" s="6"/>
      <c r="M10193" s="6"/>
      <c r="N10193" s="6"/>
      <c r="O10193" s="6"/>
      <c r="P10193" s="6"/>
      <c r="Q10193" s="6"/>
      <c r="R10193" s="6"/>
      <c r="S10193" s="6"/>
      <c r="T10193" s="6"/>
      <c r="U10193" s="6"/>
      <c r="V10193" s="6"/>
      <c r="W10193" s="6"/>
    </row>
    <row r="10194" spans="1:23" ht="15.75" thickBot="1" x14ac:dyDescent="0.3">
      <c r="A10194" s="65"/>
      <c r="J10194" s="6">
        <v>26</v>
      </c>
      <c r="K10194" s="6"/>
      <c r="L10194" s="6"/>
      <c r="M10194" s="6"/>
      <c r="N10194" s="6"/>
      <c r="O10194" s="6"/>
      <c r="P10194" s="6"/>
      <c r="Q10194" s="6"/>
      <c r="R10194" s="6"/>
      <c r="S10194" s="6"/>
      <c r="T10194" s="6"/>
      <c r="U10194" s="6"/>
      <c r="V10194" s="6"/>
      <c r="W10194" s="6"/>
    </row>
    <row r="10195" spans="1:23" ht="15.75" thickBot="1" x14ac:dyDescent="0.3">
      <c r="A10195" s="88" t="s">
        <v>626</v>
      </c>
      <c r="B10195" s="89">
        <v>0.05</v>
      </c>
      <c r="J10195" s="6">
        <v>27</v>
      </c>
      <c r="K10195" s="6"/>
      <c r="L10195" s="6"/>
      <c r="M10195" s="6"/>
      <c r="N10195" s="6"/>
      <c r="O10195" s="6"/>
      <c r="P10195" s="6"/>
      <c r="Q10195" s="6"/>
      <c r="R10195" s="6"/>
      <c r="S10195" s="6"/>
      <c r="T10195" s="6"/>
      <c r="U10195" s="6"/>
      <c r="V10195" s="6"/>
      <c r="W10195" s="6"/>
    </row>
    <row r="10196" spans="1:23" ht="39" thickBot="1" x14ac:dyDescent="0.3">
      <c r="A10196" s="110" t="s">
        <v>627</v>
      </c>
      <c r="B10196" s="74">
        <v>18</v>
      </c>
      <c r="J10196" s="6">
        <v>28</v>
      </c>
      <c r="K10196" s="6"/>
      <c r="L10196" s="6"/>
      <c r="M10196" s="6"/>
      <c r="N10196" s="6"/>
      <c r="O10196" s="6"/>
      <c r="P10196" s="6"/>
      <c r="Q10196" s="6"/>
      <c r="R10196" s="6"/>
      <c r="S10196" s="6"/>
      <c r="T10196" s="6"/>
      <c r="U10196" s="6"/>
      <c r="V10196" s="6"/>
      <c r="W10196" s="6"/>
    </row>
    <row r="10197" spans="1:23" ht="39" thickBot="1" x14ac:dyDescent="0.3">
      <c r="A10197" s="110" t="s">
        <v>628</v>
      </c>
      <c r="B10197" s="74">
        <v>6.5455030000000001</v>
      </c>
      <c r="J10197" s="6">
        <v>29</v>
      </c>
      <c r="K10197" s="6"/>
      <c r="L10197" s="6"/>
      <c r="M10197" s="6"/>
      <c r="N10197" s="6"/>
      <c r="O10197" s="6"/>
      <c r="P10197" s="6"/>
      <c r="Q10197" s="6"/>
      <c r="R10197" s="6"/>
      <c r="S10197" s="6"/>
      <c r="T10197" s="6"/>
      <c r="U10197" s="6"/>
      <c r="V10197" s="6"/>
      <c r="W10197" s="6"/>
    </row>
    <row r="10198" spans="1:23" ht="64.5" thickBot="1" x14ac:dyDescent="0.3">
      <c r="A10198" s="110" t="s">
        <v>629</v>
      </c>
      <c r="B10198" s="74">
        <v>3.9969700000000001</v>
      </c>
      <c r="J10198" s="6">
        <v>30</v>
      </c>
      <c r="K10198" s="6"/>
      <c r="L10198" s="6"/>
      <c r="M10198" s="6"/>
      <c r="N10198" s="6"/>
      <c r="O10198" s="6"/>
      <c r="P10198" s="6"/>
      <c r="Q10198" s="6"/>
      <c r="R10198" s="6"/>
      <c r="S10198" s="6"/>
      <c r="T10198" s="6"/>
      <c r="U10198" s="6"/>
      <c r="V10198" s="6"/>
      <c r="W10198" s="6"/>
    </row>
    <row r="10199" spans="1:23" ht="38.25" x14ac:dyDescent="0.25">
      <c r="A10199" s="109" t="s">
        <v>630</v>
      </c>
      <c r="B10199" s="78">
        <v>3.6154000000000002</v>
      </c>
      <c r="J10199" s="6">
        <v>31</v>
      </c>
      <c r="K10199" s="6"/>
      <c r="L10199" s="6"/>
      <c r="M10199" s="6"/>
      <c r="N10199" s="6"/>
      <c r="O10199" s="6"/>
      <c r="P10199" s="6"/>
      <c r="Q10199" s="6"/>
      <c r="R10199" s="6"/>
      <c r="S10199" s="6"/>
      <c r="T10199" s="6"/>
      <c r="U10199" s="6"/>
      <c r="V10199" s="6"/>
      <c r="W10199" s="6"/>
    </row>
    <row r="10200" spans="1:23" ht="15.75" thickBot="1" x14ac:dyDescent="0.3">
      <c r="A10200" s="65"/>
      <c r="J10200" s="6">
        <v>32</v>
      </c>
      <c r="K10200" s="6"/>
      <c r="L10200" s="6"/>
      <c r="M10200" s="6"/>
      <c r="N10200" s="6"/>
      <c r="O10200" s="6"/>
      <c r="P10200" s="6"/>
      <c r="Q10200" s="6"/>
      <c r="R10200" s="6"/>
      <c r="S10200" s="6"/>
      <c r="T10200" s="6"/>
      <c r="U10200" s="6"/>
      <c r="V10200" s="6"/>
      <c r="W10200" s="6"/>
    </row>
    <row r="10201" spans="1:23" x14ac:dyDescent="0.25">
      <c r="A10201" s="254" t="s">
        <v>637</v>
      </c>
      <c r="B10201" s="255"/>
      <c r="C10201" s="255"/>
      <c r="D10201" s="255"/>
      <c r="E10201" s="255"/>
      <c r="J10201" s="6">
        <v>33</v>
      </c>
      <c r="K10201" s="6"/>
      <c r="L10201" s="6"/>
      <c r="M10201" s="6"/>
      <c r="N10201" s="6"/>
      <c r="O10201" s="6"/>
      <c r="P10201" s="6"/>
      <c r="Q10201" s="6"/>
      <c r="R10201" s="6"/>
      <c r="S10201" s="6"/>
      <c r="T10201" s="6"/>
      <c r="U10201" s="6"/>
      <c r="V10201" s="6"/>
      <c r="W10201" s="6"/>
    </row>
    <row r="10202" spans="1:23" ht="15.75" thickBot="1" x14ac:dyDescent="0.3">
      <c r="A10202" s="256" t="s">
        <v>638</v>
      </c>
      <c r="B10202" s="257"/>
      <c r="C10202" s="257"/>
      <c r="D10202" s="257"/>
      <c r="E10202" s="257"/>
      <c r="J10202" s="6">
        <v>34</v>
      </c>
      <c r="K10202" s="6"/>
      <c r="L10202" s="6"/>
      <c r="M10202" s="6"/>
      <c r="N10202" s="6"/>
      <c r="O10202" s="6"/>
      <c r="P10202" s="6"/>
      <c r="Q10202" s="6"/>
      <c r="R10202" s="6"/>
      <c r="S10202" s="6"/>
      <c r="T10202" s="6"/>
      <c r="U10202" s="6"/>
      <c r="V10202" s="6"/>
      <c r="W10202" s="6"/>
    </row>
    <row r="10203" spans="1:23" ht="16.5" thickBot="1" x14ac:dyDescent="0.3">
      <c r="A10203" s="260" t="s">
        <v>634</v>
      </c>
      <c r="B10203" s="261"/>
      <c r="C10203" s="83" t="s">
        <v>635</v>
      </c>
      <c r="D10203" s="83" t="s">
        <v>566</v>
      </c>
      <c r="E10203" s="85" t="s">
        <v>593</v>
      </c>
      <c r="J10203" s="6"/>
      <c r="K10203" s="121" t="s">
        <v>1123</v>
      </c>
      <c r="L10203" s="121" t="s">
        <v>1124</v>
      </c>
      <c r="M10203" s="121" t="str">
        <f>A10190</f>
        <v>Prueba del rango estudentizado de Tukey (HSD) para DFSCM3</v>
      </c>
      <c r="N10203" s="136"/>
      <c r="O10203" s="1"/>
      <c r="S10203" s="122" t="str">
        <f>K10203</f>
        <v>Factor</v>
      </c>
      <c r="T10203" s="122" t="str">
        <f>L10203</f>
        <v>Nivel</v>
      </c>
      <c r="U10203" s="114"/>
      <c r="V10203" s="123" t="str">
        <f>M10203</f>
        <v>Prueba del rango estudentizado de Tukey (HSD) para DFSCM3</v>
      </c>
      <c r="W10203" s="6"/>
    </row>
    <row r="10204" spans="1:23" ht="16.5" thickBot="1" x14ac:dyDescent="0.3">
      <c r="A10204" s="99"/>
      <c r="B10204" s="67" t="s">
        <v>592</v>
      </c>
      <c r="C10204" s="68">
        <v>52.121000000000002</v>
      </c>
      <c r="D10204" s="68">
        <v>8</v>
      </c>
      <c r="E10204" s="86" t="s">
        <v>8</v>
      </c>
      <c r="J10204" s="6"/>
      <c r="K10204" s="223" t="s">
        <v>1128</v>
      </c>
      <c r="L10204" s="124" t="str">
        <f>E10204</f>
        <v>Toro</v>
      </c>
      <c r="M10204" s="125">
        <f>C10204</f>
        <v>52.121000000000002</v>
      </c>
      <c r="N10204" s="125">
        <f>A10204</f>
        <v>0</v>
      </c>
      <c r="O10204" s="125" t="str">
        <f>B10204</f>
        <v>A</v>
      </c>
      <c r="S10204" s="225" t="str">
        <f>K10204</f>
        <v>Genotipo (B)</v>
      </c>
      <c r="T10204" s="133" t="str">
        <f>L10204</f>
        <v>Toro</v>
      </c>
      <c r="U10204" s="134">
        <f t="shared" ref="U10204:U10207" si="509">M10204</f>
        <v>52.121000000000002</v>
      </c>
      <c r="V10204" s="133">
        <f t="shared" ref="V10204:V10207" si="510">N10204</f>
        <v>0</v>
      </c>
      <c r="W10204" s="133" t="str">
        <f t="shared" ref="W10204:W10207" si="511">O10204</f>
        <v>A</v>
      </c>
    </row>
    <row r="10205" spans="1:23" ht="16.5" thickBot="1" x14ac:dyDescent="0.3">
      <c r="A10205" s="99"/>
      <c r="B10205" s="67" t="s">
        <v>592</v>
      </c>
      <c r="C10205" s="68"/>
      <c r="D10205" s="68"/>
      <c r="E10205" s="86"/>
      <c r="J10205" s="6"/>
      <c r="K10205" s="224"/>
      <c r="L10205" s="124" t="str">
        <f>E10206</f>
        <v>Palomo</v>
      </c>
      <c r="M10205" s="125">
        <f>C10206</f>
        <v>49.353999999999999</v>
      </c>
      <c r="N10205" s="125" t="str">
        <f>A10206</f>
        <v>B</v>
      </c>
      <c r="O10205" s="125" t="str">
        <f>B10206</f>
        <v>A</v>
      </c>
      <c r="S10205" s="226"/>
      <c r="T10205" s="133" t="str">
        <f t="shared" ref="T10205:T10207" si="512">L10205</f>
        <v>Palomo</v>
      </c>
      <c r="U10205" s="134">
        <f t="shared" si="509"/>
        <v>49.353999999999999</v>
      </c>
      <c r="V10205" s="133" t="str">
        <f t="shared" si="510"/>
        <v>B</v>
      </c>
      <c r="W10205" s="133" t="str">
        <f t="shared" si="511"/>
        <v>A</v>
      </c>
    </row>
    <row r="10206" spans="1:23" ht="16.5" thickBot="1" x14ac:dyDescent="0.3">
      <c r="A10206" s="99" t="s">
        <v>593</v>
      </c>
      <c r="B10206" s="67" t="s">
        <v>592</v>
      </c>
      <c r="C10206" s="68">
        <v>49.353999999999999</v>
      </c>
      <c r="D10206" s="68">
        <v>8</v>
      </c>
      <c r="E10206" s="86" t="s">
        <v>7</v>
      </c>
      <c r="J10206" s="6"/>
      <c r="K10206" s="224"/>
      <c r="L10206" s="4" t="str">
        <f>E10208</f>
        <v>Perseo</v>
      </c>
      <c r="M10206" s="4">
        <f>C10208</f>
        <v>48.96</v>
      </c>
      <c r="N10206" s="4" t="str">
        <f>A10208</f>
        <v>B</v>
      </c>
      <c r="O10206" s="4" t="str">
        <f>B10208</f>
        <v>A</v>
      </c>
      <c r="P10206" s="6"/>
      <c r="Q10206" s="6"/>
      <c r="R10206" s="6"/>
      <c r="S10206" s="226"/>
      <c r="T10206" s="133" t="str">
        <f t="shared" si="512"/>
        <v>Perseo</v>
      </c>
      <c r="U10206" s="134">
        <f t="shared" si="509"/>
        <v>48.96</v>
      </c>
      <c r="V10206" s="133" t="str">
        <f t="shared" si="510"/>
        <v>B</v>
      </c>
      <c r="W10206" s="133" t="str">
        <f t="shared" si="511"/>
        <v>A</v>
      </c>
    </row>
    <row r="10207" spans="1:23" ht="16.5" thickBot="1" x14ac:dyDescent="0.3">
      <c r="A10207" s="99" t="s">
        <v>593</v>
      </c>
      <c r="B10207" s="67" t="s">
        <v>592</v>
      </c>
      <c r="C10207" s="68"/>
      <c r="D10207" s="68"/>
      <c r="E10207" s="86"/>
      <c r="J10207" s="6"/>
      <c r="K10207" s="224"/>
      <c r="L10207" s="4" t="str">
        <f>E10210</f>
        <v>Pony</v>
      </c>
      <c r="M10207" s="4">
        <f>C10210</f>
        <v>47.19</v>
      </c>
      <c r="N10207" s="4" t="str">
        <f>A10210</f>
        <v>B</v>
      </c>
      <c r="O10207" s="4">
        <f>B10210</f>
        <v>0</v>
      </c>
      <c r="P10207" s="6"/>
      <c r="Q10207" s="6"/>
      <c r="R10207" s="6"/>
      <c r="S10207" s="227"/>
      <c r="T10207" s="129" t="str">
        <f t="shared" si="512"/>
        <v>Pony</v>
      </c>
      <c r="U10207" s="135">
        <f t="shared" si="509"/>
        <v>47.19</v>
      </c>
      <c r="V10207" s="129" t="str">
        <f t="shared" si="510"/>
        <v>B</v>
      </c>
      <c r="W10207" s="129">
        <f t="shared" si="511"/>
        <v>0</v>
      </c>
    </row>
    <row r="10208" spans="1:23" ht="15.75" thickBot="1" x14ac:dyDescent="0.3">
      <c r="A10208" s="99" t="s">
        <v>593</v>
      </c>
      <c r="B10208" s="67" t="s">
        <v>592</v>
      </c>
      <c r="C10208" s="68">
        <v>48.96</v>
      </c>
      <c r="D10208" s="68">
        <v>8</v>
      </c>
      <c r="E10208" s="86" t="s">
        <v>46</v>
      </c>
      <c r="J10208" s="6">
        <v>1</v>
      </c>
      <c r="K10208" s="6"/>
      <c r="L10208" s="6"/>
      <c r="M10208" s="6"/>
      <c r="N10208" s="6"/>
      <c r="O10208" s="6"/>
      <c r="P10208" s="6"/>
      <c r="Q10208" s="6"/>
      <c r="R10208" s="6"/>
      <c r="S10208" s="6"/>
      <c r="T10208" s="6"/>
      <c r="U10208" s="6"/>
      <c r="V10208" s="6"/>
      <c r="W10208" s="6"/>
    </row>
    <row r="10209" spans="1:23" ht="15.75" thickBot="1" x14ac:dyDescent="0.3">
      <c r="A10209" s="99" t="s">
        <v>593</v>
      </c>
      <c r="B10209" s="67"/>
      <c r="C10209" s="68"/>
      <c r="D10209" s="68"/>
      <c r="E10209" s="86"/>
      <c r="J10209" s="6">
        <v>2</v>
      </c>
      <c r="K10209" s="6"/>
      <c r="L10209" s="6"/>
      <c r="M10209" s="6"/>
      <c r="N10209" s="6"/>
      <c r="O10209" s="6"/>
      <c r="P10209" s="6"/>
      <c r="Q10209" s="6"/>
      <c r="R10209" s="6"/>
      <c r="S10209" s="6"/>
      <c r="T10209" s="6"/>
      <c r="U10209" s="6"/>
      <c r="V10209" s="6"/>
      <c r="W10209" s="6"/>
    </row>
    <row r="10210" spans="1:23" x14ac:dyDescent="0.25">
      <c r="A10210" s="100" t="s">
        <v>593</v>
      </c>
      <c r="B10210" s="76"/>
      <c r="C10210" s="77">
        <v>47.19</v>
      </c>
      <c r="D10210" s="77">
        <v>8</v>
      </c>
      <c r="E10210" s="87" t="s">
        <v>11</v>
      </c>
      <c r="J10210" s="6">
        <v>3</v>
      </c>
      <c r="K10210" s="6"/>
      <c r="L10210" s="6"/>
      <c r="M10210" s="6"/>
      <c r="N10210" s="6"/>
      <c r="O10210" s="6"/>
      <c r="P10210" s="6"/>
      <c r="Q10210" s="6"/>
      <c r="R10210" s="6"/>
      <c r="S10210" s="6"/>
      <c r="T10210" s="6"/>
      <c r="U10210" s="6"/>
      <c r="V10210" s="6"/>
      <c r="W10210" s="6"/>
    </row>
    <row r="10211" spans="1:23" x14ac:dyDescent="0.25">
      <c r="A10211" s="79"/>
      <c r="J10211" s="6">
        <v>4</v>
      </c>
      <c r="K10211" s="6"/>
      <c r="L10211" s="6"/>
      <c r="M10211" s="6"/>
      <c r="N10211" s="6"/>
      <c r="O10211" s="6"/>
      <c r="P10211" s="6"/>
      <c r="Q10211" s="6"/>
      <c r="R10211" s="6"/>
      <c r="S10211" s="6"/>
      <c r="T10211" s="6"/>
      <c r="U10211" s="6"/>
      <c r="V10211" s="6"/>
      <c r="W10211" s="6"/>
    </row>
    <row r="10212" spans="1:23" x14ac:dyDescent="0.25">
      <c r="A10212" s="79"/>
      <c r="J10212" s="6">
        <v>5</v>
      </c>
      <c r="K10212" s="6"/>
      <c r="L10212" s="6"/>
      <c r="M10212" s="6"/>
      <c r="N10212" s="6"/>
      <c r="O10212" s="6"/>
      <c r="P10212" s="6"/>
      <c r="Q10212" s="6"/>
      <c r="R10212" s="6"/>
      <c r="S10212" s="6"/>
      <c r="T10212" s="6"/>
      <c r="U10212" s="6"/>
      <c r="V10212" s="6"/>
      <c r="W10212" s="6"/>
    </row>
    <row r="10213" spans="1:23" x14ac:dyDescent="0.25">
      <c r="J10213" s="6">
        <v>6</v>
      </c>
      <c r="K10213" s="6"/>
      <c r="L10213" s="6"/>
      <c r="M10213" s="6"/>
      <c r="N10213" s="6"/>
      <c r="O10213" s="6"/>
      <c r="P10213" s="6"/>
      <c r="Q10213" s="6"/>
      <c r="R10213" s="6"/>
      <c r="S10213" s="6"/>
      <c r="T10213" s="6"/>
      <c r="U10213" s="6"/>
      <c r="V10213" s="6"/>
      <c r="W10213" s="6"/>
    </row>
    <row r="10214" spans="1:23" x14ac:dyDescent="0.25">
      <c r="A10214" s="80"/>
      <c r="J10214" s="6">
        <v>7</v>
      </c>
      <c r="K10214" s="6"/>
      <c r="L10214" s="6"/>
      <c r="M10214" s="6"/>
      <c r="N10214" s="6"/>
      <c r="O10214" s="6"/>
      <c r="P10214" s="6"/>
      <c r="Q10214" s="6"/>
      <c r="R10214" s="6"/>
      <c r="S10214" s="6"/>
      <c r="T10214" s="6"/>
      <c r="U10214" s="6"/>
      <c r="V10214" s="6"/>
      <c r="W10214" s="6"/>
    </row>
    <row r="10215" spans="1:23" ht="31.5" x14ac:dyDescent="0.25">
      <c r="A10215" s="64" t="s">
        <v>590</v>
      </c>
      <c r="J10215" s="6">
        <v>8</v>
      </c>
      <c r="K10215" s="6"/>
      <c r="L10215" s="6"/>
      <c r="M10215" s="6"/>
      <c r="N10215" s="6"/>
      <c r="O10215" s="6"/>
      <c r="P10215" s="6"/>
      <c r="Q10215" s="6"/>
      <c r="R10215" s="6"/>
      <c r="S10215" s="6"/>
      <c r="T10215" s="6"/>
      <c r="U10215" s="6"/>
      <c r="V10215" s="6"/>
      <c r="W10215" s="6"/>
    </row>
    <row r="10216" spans="1:23" x14ac:dyDescent="0.25">
      <c r="A10216" s="79"/>
      <c r="J10216" s="6">
        <v>9</v>
      </c>
      <c r="K10216" s="6"/>
      <c r="L10216" s="6"/>
      <c r="M10216" s="6"/>
      <c r="N10216" s="6"/>
      <c r="O10216" s="6"/>
      <c r="P10216" s="6"/>
      <c r="Q10216" s="6"/>
      <c r="R10216" s="6"/>
      <c r="S10216" s="6"/>
      <c r="T10216" s="6"/>
      <c r="U10216" s="6"/>
      <c r="V10216" s="6"/>
      <c r="W10216" s="6"/>
    </row>
    <row r="10217" spans="1:23" ht="25.5" x14ac:dyDescent="0.25">
      <c r="A10217" s="81" t="s">
        <v>595</v>
      </c>
      <c r="J10217" s="6">
        <v>10</v>
      </c>
      <c r="K10217" s="6"/>
      <c r="L10217" s="6"/>
      <c r="M10217" s="6"/>
      <c r="N10217" s="6"/>
      <c r="O10217" s="6"/>
      <c r="P10217" s="6"/>
      <c r="Q10217" s="6"/>
      <c r="R10217" s="6"/>
      <c r="S10217" s="6"/>
      <c r="T10217" s="6"/>
      <c r="U10217" s="6"/>
      <c r="V10217" s="6"/>
      <c r="W10217" s="6"/>
    </row>
    <row r="10218" spans="1:23" x14ac:dyDescent="0.25">
      <c r="A10218" s="81"/>
      <c r="J10218" s="6">
        <v>11</v>
      </c>
      <c r="K10218" s="6"/>
      <c r="L10218" s="6"/>
      <c r="M10218" s="6"/>
      <c r="N10218" s="6"/>
      <c r="O10218" s="6"/>
      <c r="P10218" s="6"/>
      <c r="Q10218" s="6"/>
      <c r="R10218" s="6"/>
      <c r="S10218" s="6"/>
      <c r="T10218" s="6"/>
      <c r="U10218" s="6"/>
      <c r="V10218" s="6"/>
      <c r="W10218" s="6"/>
    </row>
    <row r="10219" spans="1:23" x14ac:dyDescent="0.25">
      <c r="A10219" s="65"/>
      <c r="J10219" s="6">
        <v>12</v>
      </c>
      <c r="K10219" s="6"/>
      <c r="L10219" s="6"/>
      <c r="M10219" s="6"/>
      <c r="N10219" s="6"/>
      <c r="O10219" s="6"/>
      <c r="P10219" s="6"/>
      <c r="Q10219" s="6"/>
      <c r="R10219" s="6"/>
      <c r="S10219" s="6"/>
      <c r="T10219" s="6"/>
      <c r="U10219" s="6"/>
      <c r="V10219" s="6"/>
      <c r="W10219" s="6"/>
    </row>
    <row r="10220" spans="1:23" x14ac:dyDescent="0.25">
      <c r="A10220" s="65"/>
      <c r="J10220" s="6">
        <v>13</v>
      </c>
      <c r="K10220" s="6"/>
      <c r="L10220" s="6"/>
      <c r="M10220" s="6"/>
      <c r="N10220" s="6"/>
      <c r="O10220" s="6"/>
      <c r="P10220" s="6"/>
      <c r="Q10220" s="6"/>
      <c r="R10220" s="6"/>
      <c r="S10220" s="6"/>
      <c r="T10220" s="6"/>
      <c r="U10220" s="6"/>
      <c r="V10220" s="6"/>
      <c r="W10220" s="6"/>
    </row>
    <row r="10221" spans="1:23" x14ac:dyDescent="0.25">
      <c r="A10221" s="79"/>
      <c r="J10221" s="6">
        <v>14</v>
      </c>
      <c r="K10221" s="6"/>
      <c r="L10221" s="6"/>
      <c r="M10221" s="6"/>
      <c r="N10221" s="6"/>
      <c r="O10221" s="6"/>
      <c r="P10221" s="6"/>
      <c r="Q10221" s="6"/>
      <c r="R10221" s="6"/>
      <c r="S10221" s="6"/>
      <c r="T10221" s="6"/>
      <c r="U10221" s="6"/>
      <c r="V10221" s="6"/>
      <c r="W10221" s="6"/>
    </row>
    <row r="10222" spans="1:23" x14ac:dyDescent="0.25">
      <c r="A10222" s="79"/>
      <c r="J10222" s="6">
        <v>15</v>
      </c>
      <c r="K10222" s="6"/>
      <c r="L10222" s="6"/>
      <c r="M10222" s="6"/>
      <c r="N10222" s="6"/>
      <c r="O10222" s="6"/>
      <c r="P10222" s="6"/>
      <c r="Q10222" s="6"/>
      <c r="R10222" s="6"/>
      <c r="S10222" s="6"/>
      <c r="T10222" s="6"/>
      <c r="U10222" s="6"/>
      <c r="V10222" s="6"/>
      <c r="W10222" s="6"/>
    </row>
    <row r="10223" spans="1:23" x14ac:dyDescent="0.25">
      <c r="J10223" s="6">
        <v>16</v>
      </c>
      <c r="K10223" s="6"/>
      <c r="L10223" s="6"/>
      <c r="M10223" s="6"/>
      <c r="N10223" s="6"/>
      <c r="O10223" s="6"/>
      <c r="P10223" s="6"/>
      <c r="Q10223" s="6"/>
      <c r="R10223" s="6"/>
      <c r="S10223" s="6"/>
      <c r="T10223" s="6"/>
      <c r="U10223" s="6"/>
      <c r="V10223" s="6"/>
      <c r="W10223" s="6"/>
    </row>
    <row r="10224" spans="1:23" x14ac:dyDescent="0.25">
      <c r="A10224" s="80"/>
      <c r="J10224" s="6">
        <v>17</v>
      </c>
      <c r="K10224" s="6"/>
      <c r="L10224" s="6"/>
      <c r="M10224" s="6"/>
      <c r="N10224" s="6"/>
      <c r="O10224" s="6"/>
      <c r="P10224" s="6"/>
      <c r="Q10224" s="6"/>
      <c r="R10224" s="6"/>
      <c r="S10224" s="6"/>
      <c r="T10224" s="6"/>
      <c r="U10224" s="6"/>
      <c r="V10224" s="6"/>
      <c r="W10224" s="6"/>
    </row>
    <row r="10225" spans="1:23" ht="31.5" x14ac:dyDescent="0.25">
      <c r="A10225" s="64" t="s">
        <v>590</v>
      </c>
      <c r="J10225" s="6">
        <v>18</v>
      </c>
      <c r="K10225" s="6"/>
      <c r="L10225" s="6"/>
      <c r="M10225" s="6"/>
      <c r="N10225" s="6"/>
      <c r="O10225" s="6"/>
      <c r="P10225" s="6"/>
      <c r="Q10225" s="6"/>
      <c r="R10225" s="6"/>
      <c r="S10225" s="6"/>
      <c r="T10225" s="6"/>
      <c r="U10225" s="6"/>
      <c r="V10225" s="6"/>
      <c r="W10225" s="6"/>
    </row>
    <row r="10226" spans="1:23" x14ac:dyDescent="0.25">
      <c r="A10226" s="79"/>
      <c r="J10226" s="6">
        <v>19</v>
      </c>
      <c r="K10226" s="6"/>
      <c r="L10226" s="6"/>
      <c r="M10226" s="6"/>
      <c r="N10226" s="6"/>
      <c r="O10226" s="6"/>
      <c r="P10226" s="6"/>
      <c r="Q10226" s="6"/>
      <c r="R10226" s="6"/>
      <c r="S10226" s="6"/>
      <c r="T10226" s="6"/>
      <c r="U10226" s="6"/>
      <c r="V10226" s="6"/>
      <c r="W10226" s="6"/>
    </row>
    <row r="10227" spans="1:23" ht="25.5" x14ac:dyDescent="0.25">
      <c r="A10227" s="81" t="s">
        <v>595</v>
      </c>
      <c r="J10227" s="6">
        <v>20</v>
      </c>
      <c r="K10227" s="6"/>
      <c r="L10227" s="6"/>
      <c r="M10227" s="6"/>
      <c r="N10227" s="6"/>
      <c r="O10227" s="6"/>
      <c r="P10227" s="6"/>
      <c r="Q10227" s="6"/>
      <c r="R10227" s="6"/>
      <c r="S10227" s="6"/>
      <c r="T10227" s="6"/>
      <c r="U10227" s="6"/>
      <c r="V10227" s="6"/>
      <c r="W10227" s="6"/>
    </row>
    <row r="10228" spans="1:23" x14ac:dyDescent="0.25">
      <c r="A10228" s="81"/>
      <c r="J10228" s="6">
        <v>21</v>
      </c>
      <c r="K10228" s="6"/>
      <c r="L10228" s="6"/>
      <c r="M10228" s="6"/>
      <c r="N10228" s="6"/>
      <c r="O10228" s="6"/>
      <c r="P10228" s="6"/>
      <c r="Q10228" s="6"/>
      <c r="R10228" s="6"/>
      <c r="S10228" s="6"/>
      <c r="T10228" s="6"/>
      <c r="U10228" s="6"/>
      <c r="V10228" s="6"/>
      <c r="W10228" s="6"/>
    </row>
    <row r="10229" spans="1:23" ht="89.25" x14ac:dyDescent="0.25">
      <c r="A10229" s="81" t="s">
        <v>956</v>
      </c>
      <c r="J10229" s="6">
        <v>22</v>
      </c>
      <c r="K10229" s="6"/>
      <c r="L10229" s="6"/>
      <c r="M10229" s="6"/>
      <c r="N10229" s="6"/>
      <c r="O10229" s="6"/>
      <c r="P10229" s="6"/>
      <c r="Q10229" s="6"/>
      <c r="R10229" s="6"/>
      <c r="S10229" s="6"/>
      <c r="T10229" s="6"/>
      <c r="U10229" s="6"/>
      <c r="V10229" s="6"/>
      <c r="W10229" s="6"/>
    </row>
    <row r="10230" spans="1:23" x14ac:dyDescent="0.25">
      <c r="A10230" s="65"/>
      <c r="J10230" s="6">
        <v>23</v>
      </c>
      <c r="K10230" s="6"/>
      <c r="L10230" s="6"/>
      <c r="M10230" s="6"/>
      <c r="N10230" s="6"/>
      <c r="O10230" s="6"/>
      <c r="P10230" s="6"/>
      <c r="Q10230" s="6"/>
      <c r="R10230" s="6"/>
      <c r="S10230" s="6"/>
      <c r="T10230" s="6"/>
      <c r="U10230" s="6"/>
      <c r="V10230" s="6"/>
      <c r="W10230" s="6"/>
    </row>
    <row r="10231" spans="1:23" x14ac:dyDescent="0.25">
      <c r="A10231" s="65"/>
      <c r="J10231" s="6">
        <v>24</v>
      </c>
      <c r="K10231" s="6"/>
      <c r="L10231" s="6"/>
      <c r="M10231" s="6"/>
      <c r="N10231" s="6"/>
      <c r="O10231" s="6"/>
      <c r="P10231" s="6"/>
      <c r="Q10231" s="6"/>
      <c r="R10231" s="6"/>
      <c r="S10231" s="6"/>
      <c r="T10231" s="6"/>
      <c r="U10231" s="6"/>
      <c r="V10231" s="6"/>
      <c r="W10231" s="6"/>
    </row>
    <row r="10232" spans="1:23" ht="140.25" x14ac:dyDescent="0.25">
      <c r="A10232" s="96" t="s">
        <v>624</v>
      </c>
      <c r="B10232" s="97" t="s">
        <v>625</v>
      </c>
      <c r="J10232" s="6">
        <v>25</v>
      </c>
      <c r="K10232" s="6"/>
      <c r="L10232" s="6"/>
      <c r="M10232" s="6"/>
      <c r="N10232" s="6"/>
      <c r="O10232" s="6"/>
      <c r="P10232" s="6"/>
      <c r="Q10232" s="6"/>
      <c r="R10232" s="6"/>
      <c r="S10232" s="6"/>
      <c r="T10232" s="6"/>
      <c r="U10232" s="6"/>
      <c r="V10232" s="6"/>
      <c r="W10232" s="6"/>
    </row>
    <row r="10233" spans="1:23" ht="15.75" thickBot="1" x14ac:dyDescent="0.3">
      <c r="A10233" s="65"/>
      <c r="J10233" s="6">
        <v>26</v>
      </c>
      <c r="K10233" s="6"/>
      <c r="L10233" s="6"/>
      <c r="M10233" s="6"/>
      <c r="N10233" s="6"/>
      <c r="O10233" s="6"/>
      <c r="P10233" s="6"/>
      <c r="Q10233" s="6"/>
      <c r="R10233" s="6"/>
      <c r="S10233" s="6"/>
      <c r="T10233" s="6"/>
      <c r="U10233" s="6"/>
      <c r="V10233" s="6"/>
      <c r="W10233" s="6"/>
    </row>
    <row r="10234" spans="1:23" ht="15.75" thickBot="1" x14ac:dyDescent="0.3">
      <c r="A10234" s="88" t="s">
        <v>626</v>
      </c>
      <c r="B10234" s="89">
        <v>0.05</v>
      </c>
      <c r="J10234" s="6">
        <v>27</v>
      </c>
      <c r="K10234" s="6"/>
      <c r="L10234" s="6"/>
      <c r="M10234" s="6"/>
      <c r="N10234" s="6"/>
      <c r="O10234" s="6"/>
      <c r="P10234" s="6"/>
      <c r="Q10234" s="6"/>
      <c r="R10234" s="6"/>
      <c r="S10234" s="6"/>
      <c r="T10234" s="6"/>
      <c r="U10234" s="6"/>
      <c r="V10234" s="6"/>
      <c r="W10234" s="6"/>
    </row>
    <row r="10235" spans="1:23" ht="39" thickBot="1" x14ac:dyDescent="0.3">
      <c r="A10235" s="110" t="s">
        <v>627</v>
      </c>
      <c r="B10235" s="74">
        <v>18</v>
      </c>
      <c r="J10235" s="6">
        <v>28</v>
      </c>
      <c r="K10235" s="6"/>
      <c r="L10235" s="6"/>
      <c r="M10235" s="6"/>
      <c r="N10235" s="6"/>
      <c r="O10235" s="6"/>
      <c r="P10235" s="6"/>
      <c r="Q10235" s="6"/>
      <c r="R10235" s="6"/>
      <c r="S10235" s="6"/>
      <c r="T10235" s="6"/>
      <c r="U10235" s="6"/>
      <c r="V10235" s="6"/>
      <c r="W10235" s="6"/>
    </row>
    <row r="10236" spans="1:23" ht="39" thickBot="1" x14ac:dyDescent="0.3">
      <c r="A10236" s="110" t="s">
        <v>628</v>
      </c>
      <c r="B10236" s="74">
        <v>11.853630000000001</v>
      </c>
      <c r="J10236" s="6">
        <v>29</v>
      </c>
      <c r="K10236" s="6"/>
      <c r="L10236" s="6"/>
      <c r="M10236" s="6"/>
      <c r="N10236" s="6"/>
      <c r="O10236" s="6"/>
      <c r="P10236" s="6"/>
      <c r="Q10236" s="6"/>
      <c r="R10236" s="6"/>
      <c r="S10236" s="6"/>
      <c r="T10236" s="6"/>
      <c r="U10236" s="6"/>
      <c r="V10236" s="6"/>
      <c r="W10236" s="6"/>
    </row>
    <row r="10237" spans="1:23" ht="64.5" thickBot="1" x14ac:dyDescent="0.3">
      <c r="A10237" s="110" t="s">
        <v>629</v>
      </c>
      <c r="B10237" s="74">
        <v>3.9969700000000001</v>
      </c>
      <c r="J10237" s="6">
        <v>30</v>
      </c>
      <c r="K10237" s="6"/>
      <c r="L10237" s="6"/>
      <c r="M10237" s="6"/>
      <c r="N10237" s="6"/>
      <c r="O10237" s="6"/>
      <c r="P10237" s="6"/>
      <c r="Q10237" s="6"/>
      <c r="R10237" s="6"/>
      <c r="S10237" s="6"/>
      <c r="T10237" s="6"/>
      <c r="U10237" s="6"/>
      <c r="V10237" s="6"/>
      <c r="W10237" s="6"/>
    </row>
    <row r="10238" spans="1:23" ht="38.25" x14ac:dyDescent="0.25">
      <c r="A10238" s="109" t="s">
        <v>630</v>
      </c>
      <c r="B10238" s="78">
        <v>4.8653000000000004</v>
      </c>
      <c r="J10238" s="6">
        <v>31</v>
      </c>
      <c r="K10238" s="6"/>
      <c r="L10238" s="6"/>
      <c r="M10238" s="6"/>
      <c r="N10238" s="6"/>
      <c r="O10238" s="6"/>
      <c r="P10238" s="6"/>
      <c r="Q10238" s="6"/>
      <c r="R10238" s="6"/>
      <c r="S10238" s="6"/>
      <c r="T10238" s="6"/>
      <c r="U10238" s="6"/>
      <c r="V10238" s="6"/>
      <c r="W10238" s="6"/>
    </row>
    <row r="10239" spans="1:23" ht="15.75" thickBot="1" x14ac:dyDescent="0.3">
      <c r="A10239" s="65"/>
      <c r="J10239" s="6">
        <v>32</v>
      </c>
      <c r="K10239" s="6"/>
      <c r="L10239" s="6"/>
      <c r="M10239" s="6"/>
      <c r="N10239" s="6"/>
      <c r="O10239" s="6"/>
      <c r="P10239" s="6"/>
      <c r="Q10239" s="6"/>
      <c r="R10239" s="6"/>
      <c r="S10239" s="6"/>
      <c r="T10239" s="6"/>
      <c r="U10239" s="6"/>
      <c r="V10239" s="6"/>
      <c r="W10239" s="6"/>
    </row>
    <row r="10240" spans="1:23" x14ac:dyDescent="0.25">
      <c r="A10240" s="254" t="s">
        <v>637</v>
      </c>
      <c r="B10240" s="255"/>
      <c r="C10240" s="255"/>
      <c r="D10240" s="255"/>
      <c r="J10240" s="6">
        <v>33</v>
      </c>
      <c r="K10240" s="6"/>
      <c r="L10240" s="6"/>
      <c r="M10240" s="6"/>
      <c r="N10240" s="6"/>
      <c r="O10240" s="6"/>
      <c r="P10240" s="6"/>
      <c r="Q10240" s="6"/>
      <c r="R10240" s="6"/>
      <c r="S10240" s="6"/>
      <c r="T10240" s="6"/>
      <c r="U10240" s="6"/>
      <c r="V10240" s="6"/>
      <c r="W10240" s="6"/>
    </row>
    <row r="10241" spans="1:23" ht="15.75" thickBot="1" x14ac:dyDescent="0.3">
      <c r="A10241" s="256" t="s">
        <v>638</v>
      </c>
      <c r="B10241" s="257"/>
      <c r="C10241" s="257"/>
      <c r="D10241" s="257"/>
      <c r="J10241" s="6">
        <v>34</v>
      </c>
      <c r="K10241" s="6"/>
      <c r="L10241" s="6"/>
      <c r="M10241" s="6"/>
      <c r="N10241" s="6"/>
      <c r="O10241" s="6"/>
      <c r="P10241" s="6"/>
      <c r="Q10241" s="6"/>
      <c r="R10241" s="6"/>
      <c r="S10241" s="6"/>
      <c r="T10241" s="6"/>
      <c r="U10241" s="6"/>
      <c r="V10241" s="6"/>
      <c r="W10241" s="6"/>
    </row>
    <row r="10242" spans="1:23" ht="27" thickBot="1" x14ac:dyDescent="0.3">
      <c r="A10242" s="98" t="s">
        <v>634</v>
      </c>
      <c r="B10242" s="83" t="s">
        <v>635</v>
      </c>
      <c r="C10242" s="83" t="s">
        <v>566</v>
      </c>
      <c r="D10242" s="85" t="s">
        <v>593</v>
      </c>
      <c r="J10242" s="6"/>
      <c r="K10242" s="121" t="s">
        <v>1123</v>
      </c>
      <c r="L10242" s="121" t="s">
        <v>1124</v>
      </c>
      <c r="M10242" s="121" t="str">
        <f>A10229</f>
        <v>Prueba del rango estudentizado de Tukey (HSD) para DFSCM4</v>
      </c>
      <c r="N10242" s="136"/>
      <c r="O10242" s="1"/>
      <c r="S10242" s="122" t="str">
        <f>K10242</f>
        <v>Factor</v>
      </c>
      <c r="T10242" s="122" t="str">
        <f>L10242</f>
        <v>Nivel</v>
      </c>
      <c r="U10242" s="114"/>
      <c r="V10242" s="123" t="str">
        <f>M10242</f>
        <v>Prueba del rango estudentizado de Tukey (HSD) para DFSCM4</v>
      </c>
      <c r="W10242" s="6"/>
    </row>
    <row r="10243" spans="1:23" ht="16.5" thickBot="1" x14ac:dyDescent="0.3">
      <c r="A10243" s="99" t="s">
        <v>592</v>
      </c>
      <c r="B10243" s="68">
        <v>51.279000000000003</v>
      </c>
      <c r="C10243" s="68">
        <v>8</v>
      </c>
      <c r="D10243" s="86" t="s">
        <v>7</v>
      </c>
      <c r="J10243" s="6"/>
      <c r="K10243" s="223" t="s">
        <v>1128</v>
      </c>
      <c r="L10243" s="124" t="str">
        <f>D10243</f>
        <v>Palomo</v>
      </c>
      <c r="M10243" s="125">
        <f>B10243</f>
        <v>51.279000000000003</v>
      </c>
      <c r="N10243" s="125" t="str">
        <f>A10243</f>
        <v>A</v>
      </c>
      <c r="O10243" s="125">
        <f>B10243</f>
        <v>51.279000000000003</v>
      </c>
      <c r="S10243" s="225" t="str">
        <f>K10243</f>
        <v>Genotipo (B)</v>
      </c>
      <c r="T10243" s="133" t="str">
        <f>L10243</f>
        <v>Palomo</v>
      </c>
      <c r="U10243" s="134">
        <f t="shared" ref="U10243:U10246" si="513">M10243</f>
        <v>51.279000000000003</v>
      </c>
      <c r="V10243" s="133" t="str">
        <f t="shared" ref="V10243:V10246" si="514">N10243</f>
        <v>A</v>
      </c>
      <c r="W10243" s="133">
        <f t="shared" ref="W10243:W10246" si="515">O10243</f>
        <v>51.279000000000003</v>
      </c>
    </row>
    <row r="10244" spans="1:23" ht="16.5" thickBot="1" x14ac:dyDescent="0.3">
      <c r="A10244" s="99" t="s">
        <v>592</v>
      </c>
      <c r="B10244" s="68"/>
      <c r="C10244" s="68"/>
      <c r="D10244" s="86"/>
      <c r="J10244" s="6"/>
      <c r="K10244" s="224"/>
      <c r="L10244" s="124" t="str">
        <f>D10245</f>
        <v>Toro</v>
      </c>
      <c r="M10244" s="125">
        <f>B10245</f>
        <v>50.055999999999997</v>
      </c>
      <c r="N10244" s="125" t="str">
        <f>A10245</f>
        <v>A</v>
      </c>
      <c r="O10244" s="125">
        <f>B10245</f>
        <v>50.055999999999997</v>
      </c>
      <c r="S10244" s="226"/>
      <c r="T10244" s="133" t="str">
        <f t="shared" ref="T10244:T10246" si="516">L10244</f>
        <v>Toro</v>
      </c>
      <c r="U10244" s="134">
        <f t="shared" si="513"/>
        <v>50.055999999999997</v>
      </c>
      <c r="V10244" s="133" t="str">
        <f t="shared" si="514"/>
        <v>A</v>
      </c>
      <c r="W10244" s="133">
        <f t="shared" si="515"/>
        <v>50.055999999999997</v>
      </c>
    </row>
    <row r="10245" spans="1:23" ht="16.5" thickBot="1" x14ac:dyDescent="0.3">
      <c r="A10245" s="99" t="s">
        <v>592</v>
      </c>
      <c r="B10245" s="68">
        <v>50.055999999999997</v>
      </c>
      <c r="C10245" s="68">
        <v>8</v>
      </c>
      <c r="D10245" s="86" t="s">
        <v>8</v>
      </c>
      <c r="J10245" s="6"/>
      <c r="K10245" s="224"/>
      <c r="L10245" s="4" t="str">
        <f>D10247</f>
        <v>Pony</v>
      </c>
      <c r="M10245" s="4">
        <f>B10247</f>
        <v>48.469000000000001</v>
      </c>
      <c r="N10245" s="4" t="str">
        <f>A10247</f>
        <v>A</v>
      </c>
      <c r="O10245" s="4">
        <f>B10247</f>
        <v>48.469000000000001</v>
      </c>
      <c r="P10245" s="6"/>
      <c r="Q10245" s="6"/>
      <c r="R10245" s="6"/>
      <c r="S10245" s="226"/>
      <c r="T10245" s="133" t="str">
        <f t="shared" si="516"/>
        <v>Pony</v>
      </c>
      <c r="U10245" s="134">
        <f t="shared" si="513"/>
        <v>48.469000000000001</v>
      </c>
      <c r="V10245" s="133" t="str">
        <f t="shared" si="514"/>
        <v>A</v>
      </c>
      <c r="W10245" s="133">
        <f t="shared" si="515"/>
        <v>48.469000000000001</v>
      </c>
    </row>
    <row r="10246" spans="1:23" ht="16.5" thickBot="1" x14ac:dyDescent="0.3">
      <c r="A10246" s="99" t="s">
        <v>592</v>
      </c>
      <c r="B10246" s="68"/>
      <c r="C10246" s="68"/>
      <c r="D10246" s="86"/>
      <c r="J10246" s="6"/>
      <c r="K10246" s="224"/>
      <c r="L10246" s="4" t="str">
        <f>D10249</f>
        <v>Perseo</v>
      </c>
      <c r="M10246" s="4">
        <f>B10249</f>
        <v>47.988999999999997</v>
      </c>
      <c r="N10246" s="4" t="str">
        <f>A10249</f>
        <v>A</v>
      </c>
      <c r="O10246" s="4">
        <f>B10249</f>
        <v>47.988999999999997</v>
      </c>
      <c r="P10246" s="6"/>
      <c r="Q10246" s="6"/>
      <c r="R10246" s="6"/>
      <c r="S10246" s="227"/>
      <c r="T10246" s="129" t="str">
        <f t="shared" si="516"/>
        <v>Perseo</v>
      </c>
      <c r="U10246" s="135">
        <f t="shared" si="513"/>
        <v>47.988999999999997</v>
      </c>
      <c r="V10246" s="129" t="str">
        <f t="shared" si="514"/>
        <v>A</v>
      </c>
      <c r="W10246" s="129">
        <f t="shared" si="515"/>
        <v>47.988999999999997</v>
      </c>
    </row>
    <row r="10247" spans="1:23" ht="15.75" thickBot="1" x14ac:dyDescent="0.3">
      <c r="A10247" s="99" t="s">
        <v>592</v>
      </c>
      <c r="B10247" s="68">
        <v>48.469000000000001</v>
      </c>
      <c r="C10247" s="68">
        <v>8</v>
      </c>
      <c r="D10247" s="86" t="s">
        <v>11</v>
      </c>
      <c r="J10247" s="6">
        <v>1</v>
      </c>
      <c r="K10247" s="6"/>
      <c r="L10247" s="6"/>
      <c r="M10247" s="6"/>
      <c r="N10247" s="6"/>
      <c r="O10247" s="6"/>
      <c r="P10247" s="6"/>
      <c r="Q10247" s="6"/>
      <c r="R10247" s="6"/>
      <c r="S10247" s="6"/>
      <c r="T10247" s="6"/>
      <c r="U10247" s="6"/>
      <c r="V10247" s="6"/>
      <c r="W10247" s="6"/>
    </row>
    <row r="10248" spans="1:23" ht="15.75" thickBot="1" x14ac:dyDescent="0.3">
      <c r="A10248" s="99" t="s">
        <v>592</v>
      </c>
      <c r="B10248" s="68"/>
      <c r="C10248" s="68"/>
      <c r="D10248" s="86"/>
      <c r="J10248" s="6">
        <v>2</v>
      </c>
      <c r="K10248" s="6"/>
      <c r="L10248" s="6"/>
      <c r="M10248" s="6"/>
      <c r="N10248" s="6"/>
      <c r="O10248" s="6"/>
      <c r="P10248" s="6"/>
      <c r="Q10248" s="6"/>
      <c r="R10248" s="6"/>
      <c r="S10248" s="6"/>
      <c r="T10248" s="6"/>
      <c r="U10248" s="6"/>
      <c r="V10248" s="6"/>
      <c r="W10248" s="6"/>
    </row>
    <row r="10249" spans="1:23" x14ac:dyDescent="0.25">
      <c r="A10249" s="100" t="s">
        <v>592</v>
      </c>
      <c r="B10249" s="77">
        <v>47.988999999999997</v>
      </c>
      <c r="C10249" s="77">
        <v>8</v>
      </c>
      <c r="D10249" s="87" t="s">
        <v>46</v>
      </c>
      <c r="J10249" s="6">
        <v>3</v>
      </c>
      <c r="K10249" s="6"/>
      <c r="L10249" s="6"/>
      <c r="M10249" s="6"/>
      <c r="N10249" s="6"/>
      <c r="O10249" s="6"/>
      <c r="P10249" s="6"/>
      <c r="Q10249" s="6"/>
      <c r="R10249" s="6"/>
      <c r="S10249" s="6"/>
      <c r="T10249" s="6"/>
      <c r="U10249" s="6"/>
      <c r="V10249" s="6"/>
      <c r="W10249" s="6"/>
    </row>
    <row r="10250" spans="1:23" x14ac:dyDescent="0.25">
      <c r="A10250" s="79"/>
      <c r="J10250" s="6">
        <v>4</v>
      </c>
      <c r="K10250" s="6"/>
      <c r="L10250" s="6"/>
      <c r="M10250" s="6"/>
      <c r="N10250" s="6"/>
      <c r="O10250" s="6"/>
      <c r="P10250" s="6"/>
      <c r="Q10250" s="6"/>
      <c r="R10250" s="6"/>
      <c r="S10250" s="6"/>
      <c r="T10250" s="6"/>
      <c r="U10250" s="6"/>
      <c r="V10250" s="6"/>
      <c r="W10250" s="6"/>
    </row>
    <row r="10251" spans="1:23" x14ac:dyDescent="0.25">
      <c r="A10251" s="79"/>
      <c r="J10251" s="6">
        <v>5</v>
      </c>
      <c r="K10251" s="6"/>
      <c r="L10251" s="6"/>
      <c r="M10251" s="6"/>
      <c r="N10251" s="6"/>
      <c r="O10251" s="6"/>
      <c r="P10251" s="6"/>
      <c r="Q10251" s="6"/>
      <c r="R10251" s="6"/>
      <c r="S10251" s="6"/>
      <c r="T10251" s="6"/>
      <c r="U10251" s="6"/>
      <c r="V10251" s="6"/>
      <c r="W10251" s="6"/>
    </row>
    <row r="10252" spans="1:23" x14ac:dyDescent="0.25">
      <c r="J10252" s="6">
        <v>6</v>
      </c>
      <c r="K10252" s="6"/>
      <c r="L10252" s="6"/>
      <c r="M10252" s="6"/>
      <c r="N10252" s="6"/>
      <c r="O10252" s="6"/>
      <c r="P10252" s="6"/>
      <c r="Q10252" s="6"/>
      <c r="R10252" s="6"/>
      <c r="S10252" s="6"/>
      <c r="T10252" s="6"/>
      <c r="U10252" s="6"/>
      <c r="V10252" s="6"/>
      <c r="W10252" s="6"/>
    </row>
    <row r="10253" spans="1:23" x14ac:dyDescent="0.25">
      <c r="A10253" s="80"/>
      <c r="J10253" s="6">
        <v>7</v>
      </c>
      <c r="K10253" s="6"/>
      <c r="L10253" s="6"/>
      <c r="M10253" s="6"/>
      <c r="N10253" s="6"/>
      <c r="O10253" s="6"/>
      <c r="P10253" s="6"/>
      <c r="Q10253" s="6"/>
      <c r="R10253" s="6"/>
      <c r="S10253" s="6"/>
      <c r="T10253" s="6"/>
      <c r="U10253" s="6"/>
      <c r="V10253" s="6"/>
      <c r="W10253" s="6"/>
    </row>
    <row r="10254" spans="1:23" ht="31.5" x14ac:dyDescent="0.25">
      <c r="A10254" s="64" t="s">
        <v>590</v>
      </c>
      <c r="J10254" s="6">
        <v>8</v>
      </c>
      <c r="K10254" s="6"/>
      <c r="L10254" s="6"/>
      <c r="M10254" s="6"/>
      <c r="N10254" s="6"/>
      <c r="O10254" s="6"/>
      <c r="P10254" s="6"/>
      <c r="Q10254" s="6"/>
      <c r="R10254" s="6"/>
      <c r="S10254" s="6"/>
      <c r="T10254" s="6"/>
      <c r="U10254" s="6"/>
      <c r="V10254" s="6"/>
      <c r="W10254" s="6"/>
    </row>
    <row r="10255" spans="1:23" x14ac:dyDescent="0.25">
      <c r="A10255" s="79"/>
      <c r="J10255" s="6">
        <v>9</v>
      </c>
      <c r="K10255" s="6"/>
      <c r="L10255" s="6"/>
      <c r="M10255" s="6"/>
      <c r="N10255" s="6"/>
      <c r="O10255" s="6"/>
      <c r="P10255" s="6"/>
      <c r="Q10255" s="6"/>
      <c r="R10255" s="6"/>
      <c r="S10255" s="6"/>
      <c r="T10255" s="6"/>
      <c r="U10255" s="6"/>
      <c r="V10255" s="6"/>
      <c r="W10255" s="6"/>
    </row>
    <row r="10256" spans="1:23" ht="25.5" x14ac:dyDescent="0.25">
      <c r="A10256" s="81" t="s">
        <v>595</v>
      </c>
      <c r="J10256" s="6">
        <v>10</v>
      </c>
      <c r="K10256" s="6"/>
      <c r="L10256" s="6"/>
      <c r="M10256" s="6"/>
      <c r="N10256" s="6"/>
      <c r="O10256" s="6"/>
      <c r="P10256" s="6"/>
      <c r="Q10256" s="6"/>
      <c r="R10256" s="6"/>
      <c r="S10256" s="6"/>
      <c r="T10256" s="6"/>
      <c r="U10256" s="6"/>
      <c r="V10256" s="6"/>
      <c r="W10256" s="6"/>
    </row>
    <row r="10257" spans="1:23" x14ac:dyDescent="0.25">
      <c r="A10257" s="81"/>
      <c r="J10257" s="6">
        <v>11</v>
      </c>
      <c r="K10257" s="6"/>
      <c r="L10257" s="6"/>
      <c r="M10257" s="6"/>
      <c r="N10257" s="6"/>
      <c r="O10257" s="6"/>
      <c r="P10257" s="6"/>
      <c r="Q10257" s="6"/>
      <c r="R10257" s="6"/>
      <c r="S10257" s="6"/>
      <c r="T10257" s="6"/>
      <c r="U10257" s="6"/>
      <c r="V10257" s="6"/>
      <c r="W10257" s="6"/>
    </row>
    <row r="10258" spans="1:23" x14ac:dyDescent="0.25">
      <c r="A10258" s="65"/>
      <c r="J10258" s="6">
        <v>12</v>
      </c>
      <c r="K10258" s="6"/>
      <c r="L10258" s="6"/>
      <c r="M10258" s="6"/>
      <c r="N10258" s="6"/>
      <c r="O10258" s="6"/>
      <c r="P10258" s="6"/>
      <c r="Q10258" s="6"/>
      <c r="R10258" s="6"/>
      <c r="S10258" s="6"/>
      <c r="T10258" s="6"/>
      <c r="U10258" s="6"/>
      <c r="V10258" s="6"/>
      <c r="W10258" s="6"/>
    </row>
    <row r="10259" spans="1:23" x14ac:dyDescent="0.25">
      <c r="A10259" s="65"/>
      <c r="J10259" s="6">
        <v>13</v>
      </c>
      <c r="K10259" s="6"/>
      <c r="L10259" s="6"/>
      <c r="M10259" s="6"/>
      <c r="N10259" s="6"/>
      <c r="O10259" s="6"/>
      <c r="P10259" s="6"/>
      <c r="Q10259" s="6"/>
      <c r="R10259" s="6"/>
      <c r="S10259" s="6"/>
      <c r="T10259" s="6"/>
      <c r="U10259" s="6"/>
      <c r="V10259" s="6"/>
      <c r="W10259" s="6"/>
    </row>
    <row r="10260" spans="1:23" x14ac:dyDescent="0.25">
      <c r="A10260" s="79"/>
      <c r="J10260" s="6">
        <v>14</v>
      </c>
      <c r="K10260" s="6"/>
      <c r="L10260" s="6"/>
      <c r="M10260" s="6"/>
      <c r="N10260" s="6"/>
      <c r="O10260" s="6"/>
      <c r="P10260" s="6"/>
      <c r="Q10260" s="6"/>
      <c r="R10260" s="6"/>
      <c r="S10260" s="6"/>
      <c r="T10260" s="6"/>
      <c r="U10260" s="6"/>
      <c r="V10260" s="6"/>
      <c r="W10260" s="6"/>
    </row>
    <row r="10261" spans="1:23" x14ac:dyDescent="0.25">
      <c r="A10261" s="79"/>
      <c r="J10261" s="6">
        <v>15</v>
      </c>
      <c r="K10261" s="6"/>
      <c r="L10261" s="6"/>
      <c r="M10261" s="6"/>
      <c r="N10261" s="6"/>
      <c r="O10261" s="6"/>
      <c r="P10261" s="6"/>
      <c r="Q10261" s="6"/>
      <c r="R10261" s="6"/>
      <c r="S10261" s="6"/>
      <c r="T10261" s="6"/>
      <c r="U10261" s="6"/>
      <c r="V10261" s="6"/>
      <c r="W10261" s="6"/>
    </row>
    <row r="10262" spans="1:23" x14ac:dyDescent="0.25">
      <c r="J10262" s="6">
        <v>16</v>
      </c>
      <c r="K10262" s="6"/>
      <c r="L10262" s="6"/>
      <c r="M10262" s="6"/>
      <c r="N10262" s="6"/>
      <c r="O10262" s="6"/>
      <c r="P10262" s="6"/>
      <c r="Q10262" s="6"/>
      <c r="R10262" s="6"/>
      <c r="S10262" s="6"/>
      <c r="T10262" s="6"/>
      <c r="U10262" s="6"/>
      <c r="V10262" s="6"/>
      <c r="W10262" s="6"/>
    </row>
    <row r="10263" spans="1:23" x14ac:dyDescent="0.25">
      <c r="A10263" s="80"/>
      <c r="J10263" s="6">
        <v>17</v>
      </c>
      <c r="K10263" s="6"/>
      <c r="L10263" s="6"/>
      <c r="M10263" s="6"/>
      <c r="N10263" s="6"/>
      <c r="O10263" s="6"/>
      <c r="P10263" s="6"/>
      <c r="Q10263" s="6"/>
      <c r="R10263" s="6"/>
      <c r="S10263" s="6"/>
      <c r="T10263" s="6"/>
      <c r="U10263" s="6"/>
      <c r="V10263" s="6"/>
      <c r="W10263" s="6"/>
    </row>
    <row r="10264" spans="1:23" ht="31.5" x14ac:dyDescent="0.25">
      <c r="A10264" s="64" t="s">
        <v>590</v>
      </c>
      <c r="J10264" s="6">
        <v>18</v>
      </c>
      <c r="K10264" s="6"/>
      <c r="L10264" s="6"/>
      <c r="M10264" s="6"/>
      <c r="N10264" s="6"/>
      <c r="O10264" s="6"/>
      <c r="P10264" s="6"/>
      <c r="Q10264" s="6"/>
      <c r="R10264" s="6"/>
      <c r="S10264" s="6"/>
      <c r="T10264" s="6"/>
      <c r="U10264" s="6"/>
      <c r="V10264" s="6"/>
      <c r="W10264" s="6"/>
    </row>
    <row r="10265" spans="1:23" x14ac:dyDescent="0.25">
      <c r="A10265" s="79"/>
      <c r="J10265" s="6">
        <v>19</v>
      </c>
      <c r="K10265" s="6"/>
      <c r="L10265" s="6"/>
      <c r="M10265" s="6"/>
      <c r="N10265" s="6"/>
      <c r="O10265" s="6"/>
      <c r="P10265" s="6"/>
      <c r="Q10265" s="6"/>
      <c r="R10265" s="6"/>
      <c r="S10265" s="6"/>
      <c r="T10265" s="6"/>
      <c r="U10265" s="6"/>
      <c r="V10265" s="6"/>
      <c r="W10265" s="6"/>
    </row>
    <row r="10266" spans="1:23" ht="25.5" x14ac:dyDescent="0.25">
      <c r="A10266" s="81" t="s">
        <v>595</v>
      </c>
      <c r="J10266" s="6">
        <v>20</v>
      </c>
      <c r="K10266" s="6"/>
      <c r="L10266" s="6"/>
      <c r="M10266" s="6"/>
      <c r="N10266" s="6"/>
      <c r="O10266" s="6"/>
      <c r="P10266" s="6"/>
      <c r="Q10266" s="6"/>
      <c r="R10266" s="6"/>
      <c r="S10266" s="6"/>
      <c r="T10266" s="6"/>
      <c r="U10266" s="6"/>
      <c r="V10266" s="6"/>
      <c r="W10266" s="6"/>
    </row>
    <row r="10267" spans="1:23" x14ac:dyDescent="0.25">
      <c r="A10267" s="81"/>
      <c r="J10267" s="6">
        <v>21</v>
      </c>
      <c r="K10267" s="6"/>
      <c r="L10267" s="6"/>
      <c r="M10267" s="6"/>
      <c r="N10267" s="6"/>
      <c r="O10267" s="6"/>
      <c r="P10267" s="6"/>
      <c r="Q10267" s="6"/>
      <c r="R10267" s="6"/>
      <c r="S10267" s="6"/>
      <c r="T10267" s="6"/>
      <c r="U10267" s="6"/>
      <c r="V10267" s="6"/>
      <c r="W10267" s="6"/>
    </row>
    <row r="10268" spans="1:23" ht="89.25" x14ac:dyDescent="0.25">
      <c r="A10268" s="81" t="s">
        <v>957</v>
      </c>
      <c r="J10268" s="6">
        <v>22</v>
      </c>
      <c r="K10268" s="6"/>
      <c r="L10268" s="6"/>
      <c r="M10268" s="6"/>
      <c r="N10268" s="6"/>
      <c r="O10268" s="6"/>
      <c r="P10268" s="6"/>
      <c r="Q10268" s="6"/>
      <c r="R10268" s="6"/>
      <c r="S10268" s="6"/>
      <c r="T10268" s="6"/>
      <c r="U10268" s="6"/>
      <c r="V10268" s="6"/>
      <c r="W10268" s="6"/>
    </row>
    <row r="10269" spans="1:23" x14ac:dyDescent="0.25">
      <c r="A10269" s="65"/>
      <c r="J10269" s="6">
        <v>23</v>
      </c>
      <c r="K10269" s="6"/>
      <c r="L10269" s="6"/>
      <c r="M10269" s="6"/>
      <c r="N10269" s="6"/>
      <c r="O10269" s="6"/>
      <c r="P10269" s="6"/>
      <c r="Q10269" s="6"/>
      <c r="R10269" s="6"/>
      <c r="S10269" s="6"/>
      <c r="T10269" s="6"/>
      <c r="U10269" s="6"/>
      <c r="V10269" s="6"/>
      <c r="W10269" s="6"/>
    </row>
    <row r="10270" spans="1:23" x14ac:dyDescent="0.25">
      <c r="A10270" s="65"/>
      <c r="J10270" s="6">
        <v>24</v>
      </c>
      <c r="K10270" s="6"/>
      <c r="L10270" s="6"/>
      <c r="M10270" s="6"/>
      <c r="N10270" s="6"/>
      <c r="O10270" s="6"/>
      <c r="P10270" s="6"/>
      <c r="Q10270" s="6"/>
      <c r="R10270" s="6"/>
      <c r="S10270" s="6"/>
      <c r="T10270" s="6"/>
      <c r="U10270" s="6"/>
      <c r="V10270" s="6"/>
      <c r="W10270" s="6"/>
    </row>
    <row r="10271" spans="1:23" ht="140.25" x14ac:dyDescent="0.25">
      <c r="A10271" s="96" t="s">
        <v>624</v>
      </c>
      <c r="B10271" s="97" t="s">
        <v>625</v>
      </c>
      <c r="J10271" s="6">
        <v>25</v>
      </c>
      <c r="K10271" s="6"/>
      <c r="L10271" s="6"/>
      <c r="M10271" s="6"/>
      <c r="N10271" s="6"/>
      <c r="O10271" s="6"/>
      <c r="P10271" s="6"/>
      <c r="Q10271" s="6"/>
      <c r="R10271" s="6"/>
      <c r="S10271" s="6"/>
      <c r="T10271" s="6"/>
      <c r="U10271" s="6"/>
      <c r="V10271" s="6"/>
      <c r="W10271" s="6"/>
    </row>
    <row r="10272" spans="1:23" ht="15.75" thickBot="1" x14ac:dyDescent="0.3">
      <c r="A10272" s="65"/>
      <c r="J10272" s="6">
        <v>26</v>
      </c>
      <c r="K10272" s="6"/>
      <c r="L10272" s="6"/>
      <c r="M10272" s="6"/>
      <c r="N10272" s="6"/>
      <c r="O10272" s="6"/>
      <c r="P10272" s="6"/>
      <c r="Q10272" s="6"/>
      <c r="R10272" s="6"/>
      <c r="S10272" s="6"/>
      <c r="T10272" s="6"/>
      <c r="U10272" s="6"/>
      <c r="V10272" s="6"/>
      <c r="W10272" s="6"/>
    </row>
    <row r="10273" spans="1:23" ht="15.75" thickBot="1" x14ac:dyDescent="0.3">
      <c r="A10273" s="88" t="s">
        <v>626</v>
      </c>
      <c r="B10273" s="89">
        <v>0.05</v>
      </c>
      <c r="J10273" s="6">
        <v>27</v>
      </c>
      <c r="K10273" s="6"/>
      <c r="L10273" s="6"/>
      <c r="M10273" s="6"/>
      <c r="N10273" s="6"/>
      <c r="O10273" s="6"/>
      <c r="P10273" s="6"/>
      <c r="Q10273" s="6"/>
      <c r="R10273" s="6"/>
      <c r="S10273" s="6"/>
      <c r="T10273" s="6"/>
      <c r="U10273" s="6"/>
      <c r="V10273" s="6"/>
      <c r="W10273" s="6"/>
    </row>
    <row r="10274" spans="1:23" ht="39" thickBot="1" x14ac:dyDescent="0.3">
      <c r="A10274" s="110" t="s">
        <v>627</v>
      </c>
      <c r="B10274" s="74">
        <v>18</v>
      </c>
      <c r="J10274" s="6">
        <v>28</v>
      </c>
      <c r="K10274" s="6"/>
      <c r="L10274" s="6"/>
      <c r="M10274" s="6"/>
      <c r="N10274" s="6"/>
      <c r="O10274" s="6"/>
      <c r="P10274" s="6"/>
      <c r="Q10274" s="6"/>
      <c r="R10274" s="6"/>
      <c r="S10274" s="6"/>
      <c r="T10274" s="6"/>
      <c r="U10274" s="6"/>
      <c r="V10274" s="6"/>
      <c r="W10274" s="6"/>
    </row>
    <row r="10275" spans="1:23" ht="39" thickBot="1" x14ac:dyDescent="0.3">
      <c r="A10275" s="110" t="s">
        <v>628</v>
      </c>
      <c r="B10275" s="74">
        <v>59.572899999999997</v>
      </c>
      <c r="J10275" s="6">
        <v>29</v>
      </c>
      <c r="K10275" s="6"/>
      <c r="L10275" s="6"/>
      <c r="M10275" s="6"/>
      <c r="N10275" s="6"/>
      <c r="O10275" s="6"/>
      <c r="P10275" s="6"/>
      <c r="Q10275" s="6"/>
      <c r="R10275" s="6"/>
      <c r="S10275" s="6"/>
      <c r="T10275" s="6"/>
      <c r="U10275" s="6"/>
      <c r="V10275" s="6"/>
      <c r="W10275" s="6"/>
    </row>
    <row r="10276" spans="1:23" ht="64.5" thickBot="1" x14ac:dyDescent="0.3">
      <c r="A10276" s="110" t="s">
        <v>629</v>
      </c>
      <c r="B10276" s="74">
        <v>3.9969700000000001</v>
      </c>
      <c r="J10276" s="6">
        <v>30</v>
      </c>
      <c r="K10276" s="6"/>
      <c r="L10276" s="6"/>
      <c r="M10276" s="6"/>
      <c r="N10276" s="6"/>
      <c r="O10276" s="6"/>
      <c r="P10276" s="6"/>
      <c r="Q10276" s="6"/>
      <c r="R10276" s="6"/>
      <c r="S10276" s="6"/>
      <c r="T10276" s="6"/>
      <c r="U10276" s="6"/>
      <c r="V10276" s="6"/>
      <c r="W10276" s="6"/>
    </row>
    <row r="10277" spans="1:23" ht="38.25" x14ac:dyDescent="0.25">
      <c r="A10277" s="109" t="s">
        <v>630</v>
      </c>
      <c r="B10277" s="78">
        <v>10.907</v>
      </c>
      <c r="J10277" s="6">
        <v>31</v>
      </c>
      <c r="K10277" s="6"/>
      <c r="L10277" s="6"/>
      <c r="M10277" s="6"/>
      <c r="N10277" s="6"/>
      <c r="O10277" s="6"/>
      <c r="P10277" s="6"/>
      <c r="Q10277" s="6"/>
      <c r="R10277" s="6"/>
      <c r="S10277" s="6"/>
      <c r="T10277" s="6"/>
      <c r="U10277" s="6"/>
      <c r="V10277" s="6"/>
      <c r="W10277" s="6"/>
    </row>
    <row r="10278" spans="1:23" ht="15.75" thickBot="1" x14ac:dyDescent="0.3">
      <c r="A10278" s="65"/>
      <c r="J10278" s="6">
        <v>32</v>
      </c>
      <c r="K10278" s="6"/>
      <c r="L10278" s="6"/>
      <c r="M10278" s="6"/>
      <c r="N10278" s="6"/>
      <c r="O10278" s="6"/>
      <c r="P10278" s="6"/>
      <c r="Q10278" s="6"/>
      <c r="R10278" s="6"/>
      <c r="S10278" s="6"/>
      <c r="T10278" s="6"/>
      <c r="U10278" s="6"/>
      <c r="V10278" s="6"/>
      <c r="W10278" s="6"/>
    </row>
    <row r="10279" spans="1:23" x14ac:dyDescent="0.25">
      <c r="A10279" s="254" t="s">
        <v>637</v>
      </c>
      <c r="B10279" s="255"/>
      <c r="C10279" s="255"/>
      <c r="D10279" s="255"/>
      <c r="J10279" s="6">
        <v>33</v>
      </c>
      <c r="K10279" s="6"/>
      <c r="L10279" s="6"/>
      <c r="M10279" s="6"/>
      <c r="N10279" s="6"/>
      <c r="O10279" s="6"/>
      <c r="P10279" s="6"/>
      <c r="Q10279" s="6"/>
      <c r="R10279" s="6"/>
      <c r="S10279" s="6"/>
      <c r="T10279" s="6"/>
      <c r="U10279" s="6"/>
      <c r="V10279" s="6"/>
      <c r="W10279" s="6"/>
    </row>
    <row r="10280" spans="1:23" ht="15.75" thickBot="1" x14ac:dyDescent="0.3">
      <c r="A10280" s="256" t="s">
        <v>638</v>
      </c>
      <c r="B10280" s="257"/>
      <c r="C10280" s="257"/>
      <c r="D10280" s="257"/>
      <c r="J10280" s="6">
        <v>34</v>
      </c>
      <c r="K10280" s="6"/>
      <c r="L10280" s="6"/>
      <c r="M10280" s="6"/>
      <c r="N10280" s="6"/>
      <c r="O10280" s="6"/>
      <c r="P10280" s="6"/>
      <c r="Q10280" s="6"/>
      <c r="R10280" s="6"/>
      <c r="S10280" s="6"/>
      <c r="T10280" s="6"/>
      <c r="U10280" s="6"/>
      <c r="V10280" s="6"/>
      <c r="W10280" s="6"/>
    </row>
    <row r="10281" spans="1:23" ht="27" thickBot="1" x14ac:dyDescent="0.3">
      <c r="A10281" s="98" t="s">
        <v>634</v>
      </c>
      <c r="B10281" s="83" t="s">
        <v>635</v>
      </c>
      <c r="C10281" s="83" t="s">
        <v>566</v>
      </c>
      <c r="D10281" s="85" t="s">
        <v>593</v>
      </c>
      <c r="J10281" s="6"/>
      <c r="K10281" s="121" t="s">
        <v>1123</v>
      </c>
      <c r="L10281" s="121" t="s">
        <v>1124</v>
      </c>
      <c r="M10281" s="121" t="str">
        <f>A10268</f>
        <v>Prueba del rango estudentizado de Tukey (HSD) para DFSCM5</v>
      </c>
      <c r="N10281" s="136"/>
      <c r="O10281" s="1"/>
      <c r="S10281" s="122" t="str">
        <f>K10281</f>
        <v>Factor</v>
      </c>
      <c r="T10281" s="122" t="str">
        <f>L10281</f>
        <v>Nivel</v>
      </c>
      <c r="U10281" s="114"/>
      <c r="V10281" s="123" t="str">
        <f>M10281</f>
        <v>Prueba del rango estudentizado de Tukey (HSD) para DFSCM5</v>
      </c>
      <c r="W10281" s="6"/>
    </row>
    <row r="10282" spans="1:23" ht="16.5" thickBot="1" x14ac:dyDescent="0.3">
      <c r="A10282" s="99" t="s">
        <v>592</v>
      </c>
      <c r="B10282" s="68">
        <v>46.253</v>
      </c>
      <c r="C10282" s="68">
        <v>8</v>
      </c>
      <c r="D10282" s="86" t="s">
        <v>8</v>
      </c>
      <c r="J10282" s="6"/>
      <c r="K10282" s="223" t="s">
        <v>1128</v>
      </c>
      <c r="L10282" s="124" t="str">
        <f>D10282</f>
        <v>Toro</v>
      </c>
      <c r="M10282" s="125">
        <f>B10282</f>
        <v>46.253</v>
      </c>
      <c r="N10282" s="125" t="str">
        <f>A10282</f>
        <v>A</v>
      </c>
      <c r="O10282" s="125">
        <f>B10282</f>
        <v>46.253</v>
      </c>
      <c r="S10282" s="225" t="str">
        <f>K10282</f>
        <v>Genotipo (B)</v>
      </c>
      <c r="T10282" s="133" t="str">
        <f>L10282</f>
        <v>Toro</v>
      </c>
      <c r="U10282" s="134">
        <f t="shared" ref="U10282:U10285" si="517">M10282</f>
        <v>46.253</v>
      </c>
      <c r="V10282" s="133" t="str">
        <f t="shared" ref="V10282:V10285" si="518">N10282</f>
        <v>A</v>
      </c>
      <c r="W10282" s="133">
        <f t="shared" ref="W10282:W10285" si="519">O10282</f>
        <v>46.253</v>
      </c>
    </row>
    <row r="10283" spans="1:23" ht="16.5" thickBot="1" x14ac:dyDescent="0.3">
      <c r="A10283" s="99" t="s">
        <v>592</v>
      </c>
      <c r="B10283" s="68"/>
      <c r="C10283" s="68"/>
      <c r="D10283" s="86"/>
      <c r="J10283" s="6"/>
      <c r="K10283" s="224"/>
      <c r="L10283" s="124" t="str">
        <f>D10284</f>
        <v>Palomo</v>
      </c>
      <c r="M10283" s="125">
        <f>B10284</f>
        <v>44.792999999999999</v>
      </c>
      <c r="N10283" s="125" t="str">
        <f>A10284</f>
        <v>A</v>
      </c>
      <c r="O10283" s="125">
        <f>B10284</f>
        <v>44.792999999999999</v>
      </c>
      <c r="S10283" s="226"/>
      <c r="T10283" s="133" t="str">
        <f t="shared" ref="T10283:T10285" si="520">L10283</f>
        <v>Palomo</v>
      </c>
      <c r="U10283" s="134">
        <f t="shared" si="517"/>
        <v>44.792999999999999</v>
      </c>
      <c r="V10283" s="133" t="str">
        <f t="shared" si="518"/>
        <v>A</v>
      </c>
      <c r="W10283" s="133">
        <f t="shared" si="519"/>
        <v>44.792999999999999</v>
      </c>
    </row>
    <row r="10284" spans="1:23" ht="16.5" thickBot="1" x14ac:dyDescent="0.3">
      <c r="A10284" s="99" t="s">
        <v>592</v>
      </c>
      <c r="B10284" s="68">
        <v>44.792999999999999</v>
      </c>
      <c r="C10284" s="68">
        <v>8</v>
      </c>
      <c r="D10284" s="86" t="s">
        <v>7</v>
      </c>
      <c r="J10284" s="6"/>
      <c r="K10284" s="224"/>
      <c r="L10284" s="4" t="str">
        <f>D10286</f>
        <v>Pony</v>
      </c>
      <c r="M10284" s="4">
        <f>B10286</f>
        <v>42.18</v>
      </c>
      <c r="N10284" s="4" t="str">
        <f>A10286</f>
        <v>A</v>
      </c>
      <c r="O10284" s="4">
        <f>B10286</f>
        <v>42.18</v>
      </c>
      <c r="P10284" s="6"/>
      <c r="Q10284" s="6"/>
      <c r="R10284" s="6"/>
      <c r="S10284" s="226"/>
      <c r="T10284" s="133" t="str">
        <f t="shared" si="520"/>
        <v>Pony</v>
      </c>
      <c r="U10284" s="134">
        <f t="shared" si="517"/>
        <v>42.18</v>
      </c>
      <c r="V10284" s="133" t="str">
        <f t="shared" si="518"/>
        <v>A</v>
      </c>
      <c r="W10284" s="133">
        <f t="shared" si="519"/>
        <v>42.18</v>
      </c>
    </row>
    <row r="10285" spans="1:23" ht="16.5" thickBot="1" x14ac:dyDescent="0.3">
      <c r="A10285" s="99" t="s">
        <v>592</v>
      </c>
      <c r="B10285" s="68"/>
      <c r="C10285" s="68"/>
      <c r="D10285" s="86"/>
      <c r="J10285" s="6"/>
      <c r="K10285" s="224"/>
      <c r="L10285" s="4" t="str">
        <f>D10288</f>
        <v>Perseo</v>
      </c>
      <c r="M10285" s="4">
        <f>B10288</f>
        <v>36.036000000000001</v>
      </c>
      <c r="N10285" s="4" t="str">
        <f>A10288</f>
        <v>A</v>
      </c>
      <c r="O10285" s="4">
        <f>B10288</f>
        <v>36.036000000000001</v>
      </c>
      <c r="P10285" s="6"/>
      <c r="Q10285" s="6"/>
      <c r="R10285" s="6"/>
      <c r="S10285" s="227"/>
      <c r="T10285" s="129" t="str">
        <f t="shared" si="520"/>
        <v>Perseo</v>
      </c>
      <c r="U10285" s="135">
        <f t="shared" si="517"/>
        <v>36.036000000000001</v>
      </c>
      <c r="V10285" s="129" t="str">
        <f t="shared" si="518"/>
        <v>A</v>
      </c>
      <c r="W10285" s="129">
        <f t="shared" si="519"/>
        <v>36.036000000000001</v>
      </c>
    </row>
    <row r="10286" spans="1:23" ht="15.75" thickBot="1" x14ac:dyDescent="0.3">
      <c r="A10286" s="99" t="s">
        <v>592</v>
      </c>
      <c r="B10286" s="68">
        <v>42.18</v>
      </c>
      <c r="C10286" s="68">
        <v>8</v>
      </c>
      <c r="D10286" s="86" t="s">
        <v>11</v>
      </c>
      <c r="J10286" s="6">
        <v>1</v>
      </c>
      <c r="K10286" s="6"/>
      <c r="L10286" s="6"/>
      <c r="M10286" s="6"/>
      <c r="N10286" s="6"/>
      <c r="O10286" s="6"/>
      <c r="P10286" s="6"/>
      <c r="Q10286" s="6"/>
      <c r="R10286" s="6"/>
      <c r="S10286" s="6"/>
      <c r="T10286" s="6"/>
      <c r="U10286" s="6"/>
      <c r="V10286" s="6"/>
      <c r="W10286" s="6"/>
    </row>
    <row r="10287" spans="1:23" ht="15.75" thickBot="1" x14ac:dyDescent="0.3">
      <c r="A10287" s="99" t="s">
        <v>592</v>
      </c>
      <c r="B10287" s="68"/>
      <c r="C10287" s="68"/>
      <c r="D10287" s="86"/>
      <c r="J10287" s="6">
        <v>2</v>
      </c>
      <c r="K10287" s="6"/>
      <c r="L10287" s="6"/>
      <c r="M10287" s="6"/>
      <c r="N10287" s="6"/>
      <c r="O10287" s="6"/>
      <c r="P10287" s="6"/>
      <c r="Q10287" s="6"/>
      <c r="R10287" s="6"/>
      <c r="S10287" s="6"/>
      <c r="T10287" s="6"/>
      <c r="U10287" s="6"/>
      <c r="V10287" s="6"/>
      <c r="W10287" s="6"/>
    </row>
    <row r="10288" spans="1:23" x14ac:dyDescent="0.25">
      <c r="A10288" s="100" t="s">
        <v>592</v>
      </c>
      <c r="B10288" s="77">
        <v>36.036000000000001</v>
      </c>
      <c r="C10288" s="77">
        <v>8</v>
      </c>
      <c r="D10288" s="87" t="s">
        <v>46</v>
      </c>
      <c r="J10288" s="6">
        <v>3</v>
      </c>
      <c r="K10288" s="6"/>
      <c r="L10288" s="6"/>
      <c r="M10288" s="6"/>
      <c r="N10288" s="6"/>
      <c r="O10288" s="6"/>
      <c r="P10288" s="6"/>
      <c r="Q10288" s="6"/>
      <c r="R10288" s="6"/>
      <c r="S10288" s="6"/>
      <c r="T10288" s="6"/>
      <c r="U10288" s="6"/>
      <c r="V10288" s="6"/>
      <c r="W10288" s="6"/>
    </row>
    <row r="10289" spans="1:23" x14ac:dyDescent="0.25">
      <c r="A10289" s="79"/>
      <c r="J10289" s="6">
        <v>4</v>
      </c>
      <c r="K10289" s="6"/>
      <c r="L10289" s="6"/>
      <c r="M10289" s="6"/>
      <c r="N10289" s="6"/>
      <c r="O10289" s="6"/>
      <c r="P10289" s="6"/>
      <c r="Q10289" s="6"/>
      <c r="R10289" s="6"/>
      <c r="S10289" s="6"/>
      <c r="T10289" s="6"/>
      <c r="U10289" s="6"/>
      <c r="V10289" s="6"/>
      <c r="W10289" s="6"/>
    </row>
    <row r="10290" spans="1:23" x14ac:dyDescent="0.25">
      <c r="A10290" s="79"/>
      <c r="J10290" s="6">
        <v>5</v>
      </c>
      <c r="K10290" s="6"/>
      <c r="L10290" s="6"/>
      <c r="M10290" s="6"/>
      <c r="N10290" s="6"/>
      <c r="O10290" s="6"/>
      <c r="P10290" s="6"/>
      <c r="Q10290" s="6"/>
      <c r="R10290" s="6"/>
      <c r="S10290" s="6"/>
      <c r="T10290" s="6"/>
      <c r="U10290" s="6"/>
      <c r="V10290" s="6"/>
      <c r="W10290" s="6"/>
    </row>
    <row r="10291" spans="1:23" x14ac:dyDescent="0.25">
      <c r="J10291" s="6">
        <v>6</v>
      </c>
      <c r="K10291" s="6"/>
      <c r="L10291" s="6"/>
      <c r="M10291" s="6"/>
      <c r="N10291" s="6"/>
      <c r="O10291" s="6"/>
      <c r="P10291" s="6"/>
      <c r="Q10291" s="6"/>
      <c r="R10291" s="6"/>
      <c r="S10291" s="6"/>
      <c r="T10291" s="6"/>
      <c r="U10291" s="6"/>
      <c r="V10291" s="6"/>
      <c r="W10291" s="6"/>
    </row>
    <row r="10292" spans="1:23" x14ac:dyDescent="0.25">
      <c r="A10292" s="80"/>
      <c r="J10292" s="6">
        <v>7</v>
      </c>
      <c r="K10292" s="6"/>
      <c r="L10292" s="6"/>
      <c r="M10292" s="6"/>
      <c r="N10292" s="6"/>
      <c r="O10292" s="6"/>
      <c r="P10292" s="6"/>
      <c r="Q10292" s="6"/>
      <c r="R10292" s="6"/>
      <c r="S10292" s="6"/>
      <c r="T10292" s="6"/>
      <c r="U10292" s="6"/>
      <c r="V10292" s="6"/>
      <c r="W10292" s="6"/>
    </row>
    <row r="10293" spans="1:23" ht="31.5" x14ac:dyDescent="0.25">
      <c r="A10293" s="64" t="s">
        <v>590</v>
      </c>
      <c r="J10293" s="6">
        <v>8</v>
      </c>
      <c r="K10293" s="6"/>
      <c r="L10293" s="6"/>
      <c r="M10293" s="6"/>
      <c r="N10293" s="6"/>
      <c r="O10293" s="6"/>
      <c r="P10293" s="6"/>
      <c r="Q10293" s="6"/>
      <c r="R10293" s="6"/>
      <c r="S10293" s="6"/>
      <c r="T10293" s="6"/>
      <c r="U10293" s="6"/>
      <c r="V10293" s="6"/>
      <c r="W10293" s="6"/>
    </row>
    <row r="10294" spans="1:23" x14ac:dyDescent="0.25">
      <c r="A10294" s="79"/>
      <c r="J10294" s="6">
        <v>9</v>
      </c>
      <c r="K10294" s="6"/>
      <c r="L10294" s="6"/>
      <c r="M10294" s="6"/>
      <c r="N10294" s="6"/>
      <c r="O10294" s="6"/>
      <c r="P10294" s="6"/>
      <c r="Q10294" s="6"/>
      <c r="R10294" s="6"/>
      <c r="S10294" s="6"/>
      <c r="T10294" s="6"/>
      <c r="U10294" s="6"/>
      <c r="V10294" s="6"/>
      <c r="W10294" s="6"/>
    </row>
    <row r="10295" spans="1:23" ht="25.5" x14ac:dyDescent="0.25">
      <c r="A10295" s="81" t="s">
        <v>595</v>
      </c>
      <c r="J10295" s="6">
        <v>10</v>
      </c>
      <c r="K10295" s="6"/>
      <c r="L10295" s="6"/>
      <c r="M10295" s="6"/>
      <c r="N10295" s="6"/>
      <c r="O10295" s="6"/>
      <c r="P10295" s="6"/>
      <c r="Q10295" s="6"/>
      <c r="R10295" s="6"/>
      <c r="S10295" s="6"/>
      <c r="T10295" s="6"/>
      <c r="U10295" s="6"/>
      <c r="V10295" s="6"/>
      <c r="W10295" s="6"/>
    </row>
    <row r="10296" spans="1:23" x14ac:dyDescent="0.25">
      <c r="A10296" s="81"/>
      <c r="J10296" s="6">
        <v>11</v>
      </c>
      <c r="K10296" s="6"/>
      <c r="L10296" s="6"/>
      <c r="M10296" s="6"/>
      <c r="N10296" s="6"/>
      <c r="O10296" s="6"/>
      <c r="P10296" s="6"/>
      <c r="Q10296" s="6"/>
      <c r="R10296" s="6"/>
      <c r="S10296" s="6"/>
      <c r="T10296" s="6"/>
      <c r="U10296" s="6"/>
      <c r="V10296" s="6"/>
      <c r="W10296" s="6"/>
    </row>
    <row r="10297" spans="1:23" x14ac:dyDescent="0.25">
      <c r="A10297" s="65"/>
      <c r="J10297" s="6">
        <v>12</v>
      </c>
      <c r="K10297" s="6"/>
      <c r="L10297" s="6"/>
      <c r="M10297" s="6"/>
      <c r="N10297" s="6"/>
      <c r="O10297" s="6"/>
      <c r="P10297" s="6"/>
      <c r="Q10297" s="6"/>
      <c r="R10297" s="6"/>
      <c r="S10297" s="6"/>
      <c r="T10297" s="6"/>
      <c r="U10297" s="6"/>
      <c r="V10297" s="6"/>
      <c r="W10297" s="6"/>
    </row>
    <row r="10298" spans="1:23" x14ac:dyDescent="0.25">
      <c r="A10298" s="65"/>
      <c r="J10298" s="6">
        <v>13</v>
      </c>
      <c r="K10298" s="6"/>
      <c r="L10298" s="6"/>
      <c r="M10298" s="6"/>
      <c r="N10298" s="6"/>
      <c r="O10298" s="6"/>
      <c r="P10298" s="6"/>
      <c r="Q10298" s="6"/>
      <c r="R10298" s="6"/>
      <c r="S10298" s="6"/>
      <c r="T10298" s="6"/>
      <c r="U10298" s="6"/>
      <c r="V10298" s="6"/>
      <c r="W10298" s="6"/>
    </row>
    <row r="10299" spans="1:23" x14ac:dyDescent="0.25">
      <c r="A10299" s="79"/>
      <c r="J10299" s="6">
        <v>14</v>
      </c>
      <c r="K10299" s="6"/>
      <c r="L10299" s="6"/>
      <c r="M10299" s="6"/>
      <c r="N10299" s="6"/>
      <c r="O10299" s="6"/>
      <c r="P10299" s="6"/>
      <c r="Q10299" s="6"/>
      <c r="R10299" s="6"/>
      <c r="S10299" s="6"/>
      <c r="T10299" s="6"/>
      <c r="U10299" s="6"/>
      <c r="V10299" s="6"/>
      <c r="W10299" s="6"/>
    </row>
    <row r="10300" spans="1:23" x14ac:dyDescent="0.25">
      <c r="A10300" s="79"/>
      <c r="J10300" s="6">
        <v>15</v>
      </c>
      <c r="K10300" s="6"/>
      <c r="L10300" s="6"/>
      <c r="M10300" s="6"/>
      <c r="N10300" s="6"/>
      <c r="O10300" s="6"/>
      <c r="P10300" s="6"/>
      <c r="Q10300" s="6"/>
      <c r="R10300" s="6"/>
      <c r="S10300" s="6"/>
      <c r="T10300" s="6"/>
      <c r="U10300" s="6"/>
      <c r="V10300" s="6"/>
      <c r="W10300" s="6"/>
    </row>
    <row r="10301" spans="1:23" x14ac:dyDescent="0.25">
      <c r="J10301" s="6">
        <v>16</v>
      </c>
      <c r="K10301" s="6"/>
      <c r="L10301" s="6"/>
      <c r="M10301" s="6"/>
      <c r="N10301" s="6"/>
      <c r="O10301" s="6"/>
      <c r="P10301" s="6"/>
      <c r="Q10301" s="6"/>
      <c r="R10301" s="6"/>
      <c r="S10301" s="6"/>
      <c r="T10301" s="6"/>
      <c r="U10301" s="6"/>
      <c r="V10301" s="6"/>
      <c r="W10301" s="6"/>
    </row>
    <row r="10302" spans="1:23" x14ac:dyDescent="0.25">
      <c r="A10302" s="80"/>
      <c r="J10302" s="6">
        <v>17</v>
      </c>
      <c r="K10302" s="6"/>
      <c r="L10302" s="6"/>
      <c r="M10302" s="6"/>
      <c r="N10302" s="6"/>
      <c r="O10302" s="6"/>
      <c r="P10302" s="6"/>
      <c r="Q10302" s="6"/>
      <c r="R10302" s="6"/>
      <c r="S10302" s="6"/>
      <c r="T10302" s="6"/>
      <c r="U10302" s="6"/>
      <c r="V10302" s="6"/>
      <c r="W10302" s="6"/>
    </row>
    <row r="10303" spans="1:23" ht="31.5" x14ac:dyDescent="0.25">
      <c r="A10303" s="64" t="s">
        <v>590</v>
      </c>
      <c r="J10303" s="6">
        <v>18</v>
      </c>
      <c r="K10303" s="6"/>
      <c r="L10303" s="6"/>
      <c r="M10303" s="6"/>
      <c r="N10303" s="6"/>
      <c r="O10303" s="6"/>
      <c r="P10303" s="6"/>
      <c r="Q10303" s="6"/>
      <c r="R10303" s="6"/>
      <c r="S10303" s="6"/>
      <c r="T10303" s="6"/>
      <c r="U10303" s="6"/>
      <c r="V10303" s="6"/>
      <c r="W10303" s="6"/>
    </row>
    <row r="10304" spans="1:23" x14ac:dyDescent="0.25">
      <c r="A10304" s="79"/>
      <c r="J10304" s="6">
        <v>19</v>
      </c>
      <c r="K10304" s="6"/>
      <c r="L10304" s="6"/>
      <c r="M10304" s="6"/>
      <c r="N10304" s="6"/>
      <c r="O10304" s="6"/>
      <c r="P10304" s="6"/>
      <c r="Q10304" s="6"/>
      <c r="R10304" s="6"/>
      <c r="S10304" s="6"/>
      <c r="T10304" s="6"/>
      <c r="U10304" s="6"/>
      <c r="V10304" s="6"/>
      <c r="W10304" s="6"/>
    </row>
    <row r="10305" spans="1:23" ht="25.5" x14ac:dyDescent="0.25">
      <c r="A10305" s="81" t="s">
        <v>595</v>
      </c>
      <c r="J10305" s="6">
        <v>20</v>
      </c>
      <c r="K10305" s="6"/>
      <c r="L10305" s="6"/>
      <c r="M10305" s="6"/>
      <c r="N10305" s="6"/>
      <c r="O10305" s="6"/>
      <c r="P10305" s="6"/>
      <c r="Q10305" s="6"/>
      <c r="R10305" s="6"/>
      <c r="S10305" s="6"/>
      <c r="T10305" s="6"/>
      <c r="U10305" s="6"/>
      <c r="V10305" s="6"/>
      <c r="W10305" s="6"/>
    </row>
    <row r="10306" spans="1:23" x14ac:dyDescent="0.25">
      <c r="A10306" s="81"/>
      <c r="J10306" s="6">
        <v>21</v>
      </c>
      <c r="K10306" s="6"/>
      <c r="L10306" s="6"/>
      <c r="M10306" s="6"/>
      <c r="N10306" s="6"/>
      <c r="O10306" s="6"/>
      <c r="P10306" s="6"/>
      <c r="Q10306" s="6"/>
      <c r="R10306" s="6"/>
      <c r="S10306" s="6"/>
      <c r="T10306" s="6"/>
      <c r="U10306" s="6"/>
      <c r="V10306" s="6"/>
      <c r="W10306" s="6"/>
    </row>
    <row r="10307" spans="1:23" ht="89.25" x14ac:dyDescent="0.25">
      <c r="A10307" s="81" t="s">
        <v>958</v>
      </c>
      <c r="J10307" s="6">
        <v>22</v>
      </c>
      <c r="K10307" s="6"/>
      <c r="L10307" s="6"/>
      <c r="M10307" s="6"/>
      <c r="N10307" s="6"/>
      <c r="O10307" s="6"/>
      <c r="P10307" s="6"/>
      <c r="Q10307" s="6"/>
      <c r="R10307" s="6"/>
      <c r="S10307" s="6"/>
      <c r="T10307" s="6"/>
      <c r="U10307" s="6"/>
      <c r="V10307" s="6"/>
      <c r="W10307" s="6"/>
    </row>
    <row r="10308" spans="1:23" x14ac:dyDescent="0.25">
      <c r="A10308" s="65"/>
      <c r="J10308" s="6">
        <v>23</v>
      </c>
      <c r="K10308" s="6"/>
      <c r="L10308" s="6"/>
      <c r="M10308" s="6"/>
      <c r="N10308" s="6"/>
      <c r="O10308" s="6"/>
      <c r="P10308" s="6"/>
      <c r="Q10308" s="6"/>
      <c r="R10308" s="6"/>
      <c r="S10308" s="6"/>
      <c r="T10308" s="6"/>
      <c r="U10308" s="6"/>
      <c r="V10308" s="6"/>
      <c r="W10308" s="6"/>
    </row>
    <row r="10309" spans="1:23" x14ac:dyDescent="0.25">
      <c r="A10309" s="65"/>
      <c r="J10309" s="6">
        <v>24</v>
      </c>
      <c r="K10309" s="6"/>
      <c r="L10309" s="6"/>
      <c r="M10309" s="6"/>
      <c r="N10309" s="6"/>
      <c r="O10309" s="6"/>
      <c r="P10309" s="6"/>
      <c r="Q10309" s="6"/>
      <c r="R10309" s="6"/>
      <c r="S10309" s="6"/>
      <c r="T10309" s="6"/>
      <c r="U10309" s="6"/>
      <c r="V10309" s="6"/>
      <c r="W10309" s="6"/>
    </row>
    <row r="10310" spans="1:23" ht="140.25" x14ac:dyDescent="0.25">
      <c r="A10310" s="96" t="s">
        <v>624</v>
      </c>
      <c r="B10310" s="97" t="s">
        <v>625</v>
      </c>
      <c r="J10310" s="6">
        <v>25</v>
      </c>
      <c r="K10310" s="6"/>
      <c r="L10310" s="6"/>
      <c r="M10310" s="6"/>
      <c r="N10310" s="6"/>
      <c r="O10310" s="6"/>
      <c r="P10310" s="6"/>
      <c r="Q10310" s="6"/>
      <c r="R10310" s="6"/>
      <c r="S10310" s="6"/>
      <c r="T10310" s="6"/>
      <c r="U10310" s="6"/>
      <c r="V10310" s="6"/>
      <c r="W10310" s="6"/>
    </row>
    <row r="10311" spans="1:23" ht="15.75" thickBot="1" x14ac:dyDescent="0.3">
      <c r="A10311" s="65"/>
      <c r="J10311" s="6">
        <v>26</v>
      </c>
      <c r="K10311" s="6"/>
      <c r="L10311" s="6"/>
      <c r="M10311" s="6"/>
      <c r="N10311" s="6"/>
      <c r="O10311" s="6"/>
      <c r="P10311" s="6"/>
      <c r="Q10311" s="6"/>
      <c r="R10311" s="6"/>
      <c r="S10311" s="6"/>
      <c r="T10311" s="6"/>
      <c r="U10311" s="6"/>
      <c r="V10311" s="6"/>
      <c r="W10311" s="6"/>
    </row>
    <row r="10312" spans="1:23" ht="15.75" thickBot="1" x14ac:dyDescent="0.3">
      <c r="A10312" s="88" t="s">
        <v>626</v>
      </c>
      <c r="B10312" s="89">
        <v>0.05</v>
      </c>
      <c r="J10312" s="6">
        <v>27</v>
      </c>
      <c r="K10312" s="6"/>
      <c r="L10312" s="6"/>
      <c r="M10312" s="6"/>
      <c r="N10312" s="6"/>
      <c r="O10312" s="6"/>
      <c r="P10312" s="6"/>
      <c r="Q10312" s="6"/>
      <c r="R10312" s="6"/>
      <c r="S10312" s="6"/>
      <c r="T10312" s="6"/>
      <c r="U10312" s="6"/>
      <c r="V10312" s="6"/>
      <c r="W10312" s="6"/>
    </row>
    <row r="10313" spans="1:23" ht="39" thickBot="1" x14ac:dyDescent="0.3">
      <c r="A10313" s="110" t="s">
        <v>627</v>
      </c>
      <c r="B10313" s="74">
        <v>18</v>
      </c>
      <c r="J10313" s="6">
        <v>28</v>
      </c>
      <c r="K10313" s="6"/>
      <c r="L10313" s="6"/>
      <c r="M10313" s="6"/>
      <c r="N10313" s="6"/>
      <c r="O10313" s="6"/>
      <c r="P10313" s="6"/>
      <c r="Q10313" s="6"/>
      <c r="R10313" s="6"/>
      <c r="S10313" s="6"/>
      <c r="T10313" s="6"/>
      <c r="U10313" s="6"/>
      <c r="V10313" s="6"/>
      <c r="W10313" s="6"/>
    </row>
    <row r="10314" spans="1:23" ht="39" thickBot="1" x14ac:dyDescent="0.3">
      <c r="A10314" s="110" t="s">
        <v>628</v>
      </c>
      <c r="B10314" s="74">
        <v>75.344769999999997</v>
      </c>
      <c r="J10314" s="6">
        <v>29</v>
      </c>
      <c r="K10314" s="6"/>
      <c r="L10314" s="6"/>
      <c r="M10314" s="6"/>
      <c r="N10314" s="6"/>
      <c r="O10314" s="6"/>
      <c r="P10314" s="6"/>
      <c r="Q10314" s="6"/>
      <c r="R10314" s="6"/>
      <c r="S10314" s="6"/>
      <c r="T10314" s="6"/>
      <c r="U10314" s="6"/>
      <c r="V10314" s="6"/>
      <c r="W10314" s="6"/>
    </row>
    <row r="10315" spans="1:23" ht="64.5" thickBot="1" x14ac:dyDescent="0.3">
      <c r="A10315" s="110" t="s">
        <v>629</v>
      </c>
      <c r="B10315" s="74">
        <v>3.9969700000000001</v>
      </c>
      <c r="J10315" s="6">
        <v>30</v>
      </c>
      <c r="K10315" s="6"/>
      <c r="L10315" s="6"/>
      <c r="M10315" s="6"/>
      <c r="N10315" s="6"/>
      <c r="O10315" s="6"/>
      <c r="P10315" s="6"/>
      <c r="Q10315" s="6"/>
      <c r="R10315" s="6"/>
      <c r="S10315" s="6"/>
      <c r="T10315" s="6"/>
      <c r="U10315" s="6"/>
      <c r="V10315" s="6"/>
      <c r="W10315" s="6"/>
    </row>
    <row r="10316" spans="1:23" ht="38.25" x14ac:dyDescent="0.25">
      <c r="A10316" s="109" t="s">
        <v>630</v>
      </c>
      <c r="B10316" s="78">
        <v>12.266</v>
      </c>
      <c r="J10316" s="6">
        <v>31</v>
      </c>
      <c r="K10316" s="6"/>
      <c r="L10316" s="6"/>
      <c r="M10316" s="6"/>
      <c r="N10316" s="6"/>
      <c r="O10316" s="6"/>
      <c r="P10316" s="6"/>
      <c r="Q10316" s="6"/>
      <c r="R10316" s="6"/>
      <c r="S10316" s="6"/>
      <c r="T10316" s="6"/>
      <c r="U10316" s="6"/>
      <c r="V10316" s="6"/>
      <c r="W10316" s="6"/>
    </row>
    <row r="10317" spans="1:23" ht="15.75" thickBot="1" x14ac:dyDescent="0.3">
      <c r="A10317" s="65"/>
      <c r="J10317" s="6">
        <v>32</v>
      </c>
      <c r="K10317" s="6"/>
      <c r="L10317" s="6"/>
      <c r="M10317" s="6"/>
      <c r="N10317" s="6"/>
      <c r="O10317" s="6"/>
      <c r="P10317" s="6"/>
      <c r="Q10317" s="6"/>
      <c r="R10317" s="6"/>
      <c r="S10317" s="6"/>
      <c r="T10317" s="6"/>
      <c r="U10317" s="6"/>
      <c r="V10317" s="6"/>
      <c r="W10317" s="6"/>
    </row>
    <row r="10318" spans="1:23" x14ac:dyDescent="0.25">
      <c r="A10318" s="254" t="s">
        <v>637</v>
      </c>
      <c r="B10318" s="255"/>
      <c r="C10318" s="255"/>
      <c r="D10318" s="255"/>
      <c r="J10318" s="6">
        <v>33</v>
      </c>
      <c r="K10318" s="6"/>
      <c r="L10318" s="6"/>
      <c r="M10318" s="6"/>
      <c r="N10318" s="6"/>
      <c r="O10318" s="6"/>
      <c r="P10318" s="6"/>
      <c r="Q10318" s="6"/>
      <c r="R10318" s="6"/>
      <c r="S10318" s="6"/>
      <c r="T10318" s="6"/>
      <c r="U10318" s="6"/>
      <c r="V10318" s="6"/>
      <c r="W10318" s="6"/>
    </row>
    <row r="10319" spans="1:23" ht="15.75" thickBot="1" x14ac:dyDescent="0.3">
      <c r="A10319" s="256" t="s">
        <v>638</v>
      </c>
      <c r="B10319" s="257"/>
      <c r="C10319" s="257"/>
      <c r="D10319" s="257"/>
      <c r="J10319" s="6">
        <v>34</v>
      </c>
      <c r="K10319" s="6"/>
      <c r="L10319" s="6"/>
      <c r="M10319" s="6"/>
      <c r="N10319" s="6"/>
      <c r="O10319" s="6"/>
      <c r="P10319" s="6"/>
      <c r="Q10319" s="6"/>
      <c r="R10319" s="6"/>
      <c r="S10319" s="6"/>
      <c r="T10319" s="6"/>
      <c r="U10319" s="6"/>
      <c r="V10319" s="6"/>
      <c r="W10319" s="6"/>
    </row>
    <row r="10320" spans="1:23" ht="27" thickBot="1" x14ac:dyDescent="0.3">
      <c r="A10320" s="98" t="s">
        <v>634</v>
      </c>
      <c r="B10320" s="83" t="s">
        <v>635</v>
      </c>
      <c r="C10320" s="83" t="s">
        <v>566</v>
      </c>
      <c r="D10320" s="85" t="s">
        <v>593</v>
      </c>
      <c r="J10320" s="6"/>
      <c r="K10320" s="121" t="s">
        <v>1123</v>
      </c>
      <c r="L10320" s="121" t="s">
        <v>1124</v>
      </c>
      <c r="M10320" s="121" t="str">
        <f>A10307</f>
        <v>Prueba del rango estudentizado de Tukey (HSD) para DFSCM6</v>
      </c>
      <c r="N10320" s="136"/>
      <c r="O10320" s="1"/>
      <c r="S10320" s="122" t="str">
        <f>K10320</f>
        <v>Factor</v>
      </c>
      <c r="T10320" s="122" t="str">
        <f>L10320</f>
        <v>Nivel</v>
      </c>
      <c r="U10320" s="114"/>
      <c r="V10320" s="123" t="str">
        <f>M10320</f>
        <v>Prueba del rango estudentizado de Tukey (HSD) para DFSCM6</v>
      </c>
      <c r="W10320" s="6"/>
    </row>
    <row r="10321" spans="1:23" ht="16.5" thickBot="1" x14ac:dyDescent="0.3">
      <c r="A10321" s="99" t="s">
        <v>592</v>
      </c>
      <c r="B10321" s="68">
        <v>49.972999999999999</v>
      </c>
      <c r="C10321" s="68">
        <v>8</v>
      </c>
      <c r="D10321" s="86" t="s">
        <v>46</v>
      </c>
      <c r="J10321" s="6"/>
      <c r="K10321" s="223" t="s">
        <v>1128</v>
      </c>
      <c r="L10321" s="124" t="str">
        <f>D10321</f>
        <v>Perseo</v>
      </c>
      <c r="M10321" s="125">
        <f>B10321</f>
        <v>49.972999999999999</v>
      </c>
      <c r="N10321" s="125" t="str">
        <f>A10321</f>
        <v>A</v>
      </c>
      <c r="O10321" s="125">
        <f>B10321</f>
        <v>49.972999999999999</v>
      </c>
      <c r="S10321" s="225" t="str">
        <f>K10321</f>
        <v>Genotipo (B)</v>
      </c>
      <c r="T10321" s="133" t="str">
        <f>L10321</f>
        <v>Perseo</v>
      </c>
      <c r="U10321" s="134">
        <f t="shared" ref="U10321:U10324" si="521">M10321</f>
        <v>49.972999999999999</v>
      </c>
      <c r="V10321" s="133" t="str">
        <f t="shared" ref="V10321:V10324" si="522">N10321</f>
        <v>A</v>
      </c>
      <c r="W10321" s="133">
        <f t="shared" ref="W10321:W10324" si="523">O10321</f>
        <v>49.972999999999999</v>
      </c>
    </row>
    <row r="10322" spans="1:23" ht="16.5" thickBot="1" x14ac:dyDescent="0.3">
      <c r="A10322" s="99" t="s">
        <v>592</v>
      </c>
      <c r="B10322" s="68"/>
      <c r="C10322" s="68"/>
      <c r="D10322" s="86"/>
      <c r="J10322" s="6"/>
      <c r="K10322" s="224"/>
      <c r="L10322" s="124" t="str">
        <f>D10323</f>
        <v>Toro</v>
      </c>
      <c r="M10322" s="125">
        <f>B10323</f>
        <v>49.753</v>
      </c>
      <c r="N10322" s="125" t="str">
        <f>A10323</f>
        <v>A</v>
      </c>
      <c r="O10322" s="125">
        <f>B10323</f>
        <v>49.753</v>
      </c>
      <c r="S10322" s="226"/>
      <c r="T10322" s="133" t="str">
        <f t="shared" ref="T10322:T10324" si="524">L10322</f>
        <v>Toro</v>
      </c>
      <c r="U10322" s="134">
        <f t="shared" si="521"/>
        <v>49.753</v>
      </c>
      <c r="V10322" s="133" t="str">
        <f t="shared" si="522"/>
        <v>A</v>
      </c>
      <c r="W10322" s="133">
        <f t="shared" si="523"/>
        <v>49.753</v>
      </c>
    </row>
    <row r="10323" spans="1:23" ht="16.5" thickBot="1" x14ac:dyDescent="0.3">
      <c r="A10323" s="99" t="s">
        <v>592</v>
      </c>
      <c r="B10323" s="68">
        <v>49.753</v>
      </c>
      <c r="C10323" s="68">
        <v>8</v>
      </c>
      <c r="D10323" s="86" t="s">
        <v>8</v>
      </c>
      <c r="J10323" s="6"/>
      <c r="K10323" s="224"/>
      <c r="L10323" s="4" t="str">
        <f>D10325</f>
        <v>Palomo</v>
      </c>
      <c r="M10323" s="4">
        <f>B10325</f>
        <v>47.207999999999998</v>
      </c>
      <c r="N10323" s="4" t="str">
        <f>A10325</f>
        <v>A</v>
      </c>
      <c r="O10323" s="4">
        <f>B10325</f>
        <v>47.207999999999998</v>
      </c>
      <c r="P10323" s="6"/>
      <c r="Q10323" s="6"/>
      <c r="R10323" s="6"/>
      <c r="S10323" s="226"/>
      <c r="T10323" s="133" t="str">
        <f t="shared" si="524"/>
        <v>Palomo</v>
      </c>
      <c r="U10323" s="134">
        <f t="shared" si="521"/>
        <v>47.207999999999998</v>
      </c>
      <c r="V10323" s="133" t="str">
        <f t="shared" si="522"/>
        <v>A</v>
      </c>
      <c r="W10323" s="133">
        <f t="shared" si="523"/>
        <v>47.207999999999998</v>
      </c>
    </row>
    <row r="10324" spans="1:23" ht="16.5" thickBot="1" x14ac:dyDescent="0.3">
      <c r="A10324" s="99" t="s">
        <v>592</v>
      </c>
      <c r="B10324" s="68"/>
      <c r="C10324" s="68"/>
      <c r="D10324" s="86"/>
      <c r="J10324" s="6"/>
      <c r="K10324" s="224"/>
      <c r="L10324" s="4" t="str">
        <f>D10327</f>
        <v>Pony</v>
      </c>
      <c r="M10324" s="4">
        <f>B10327</f>
        <v>41.424999999999997</v>
      </c>
      <c r="N10324" s="4" t="str">
        <f>A10327</f>
        <v>A</v>
      </c>
      <c r="O10324" s="4">
        <f>B10327</f>
        <v>41.424999999999997</v>
      </c>
      <c r="P10324" s="6"/>
      <c r="Q10324" s="6"/>
      <c r="R10324" s="6"/>
      <c r="S10324" s="227"/>
      <c r="T10324" s="129" t="str">
        <f t="shared" si="524"/>
        <v>Pony</v>
      </c>
      <c r="U10324" s="135">
        <f t="shared" si="521"/>
        <v>41.424999999999997</v>
      </c>
      <c r="V10324" s="129" t="str">
        <f t="shared" si="522"/>
        <v>A</v>
      </c>
      <c r="W10324" s="129">
        <f t="shared" si="523"/>
        <v>41.424999999999997</v>
      </c>
    </row>
    <row r="10325" spans="1:23" ht="15.75" thickBot="1" x14ac:dyDescent="0.3">
      <c r="A10325" s="99" t="s">
        <v>592</v>
      </c>
      <c r="B10325" s="68">
        <v>47.207999999999998</v>
      </c>
      <c r="C10325" s="68">
        <v>8</v>
      </c>
      <c r="D10325" s="86" t="s">
        <v>7</v>
      </c>
      <c r="J10325" s="6">
        <v>1</v>
      </c>
      <c r="K10325" s="6"/>
      <c r="L10325" s="6"/>
      <c r="M10325" s="6"/>
      <c r="N10325" s="6"/>
      <c r="O10325" s="6"/>
      <c r="P10325" s="6"/>
      <c r="Q10325" s="6"/>
      <c r="R10325" s="6"/>
      <c r="S10325" s="6"/>
      <c r="T10325" s="6"/>
      <c r="U10325" s="6"/>
      <c r="V10325" s="6"/>
      <c r="W10325" s="6"/>
    </row>
    <row r="10326" spans="1:23" ht="15.75" thickBot="1" x14ac:dyDescent="0.3">
      <c r="A10326" s="99" t="s">
        <v>592</v>
      </c>
      <c r="B10326" s="68"/>
      <c r="C10326" s="68"/>
      <c r="D10326" s="86"/>
      <c r="J10326" s="6">
        <v>2</v>
      </c>
      <c r="K10326" s="6"/>
      <c r="L10326" s="6"/>
      <c r="M10326" s="6"/>
      <c r="N10326" s="6"/>
      <c r="O10326" s="6"/>
      <c r="P10326" s="6"/>
      <c r="Q10326" s="6"/>
      <c r="R10326" s="6"/>
      <c r="S10326" s="6"/>
      <c r="T10326" s="6"/>
      <c r="U10326" s="6"/>
      <c r="V10326" s="6"/>
      <c r="W10326" s="6"/>
    </row>
    <row r="10327" spans="1:23" x14ac:dyDescent="0.25">
      <c r="A10327" s="100" t="s">
        <v>592</v>
      </c>
      <c r="B10327" s="77">
        <v>41.424999999999997</v>
      </c>
      <c r="C10327" s="77">
        <v>8</v>
      </c>
      <c r="D10327" s="87" t="s">
        <v>11</v>
      </c>
      <c r="J10327" s="6">
        <v>3</v>
      </c>
      <c r="K10327" s="6"/>
      <c r="L10327" s="6"/>
      <c r="M10327" s="6"/>
      <c r="N10327" s="6"/>
      <c r="O10327" s="6"/>
      <c r="P10327" s="6"/>
      <c r="Q10327" s="6"/>
      <c r="R10327" s="6"/>
      <c r="S10327" s="6"/>
      <c r="T10327" s="6"/>
      <c r="U10327" s="6"/>
      <c r="V10327" s="6"/>
      <c r="W10327" s="6"/>
    </row>
    <row r="10328" spans="1:23" x14ac:dyDescent="0.25">
      <c r="A10328" s="79"/>
      <c r="J10328" s="6">
        <v>4</v>
      </c>
      <c r="K10328" s="6"/>
      <c r="L10328" s="6"/>
      <c r="M10328" s="6"/>
      <c r="N10328" s="6"/>
      <c r="O10328" s="6"/>
      <c r="P10328" s="6"/>
      <c r="Q10328" s="6"/>
      <c r="R10328" s="6"/>
      <c r="S10328" s="6"/>
      <c r="T10328" s="6"/>
      <c r="U10328" s="6"/>
      <c r="V10328" s="6"/>
      <c r="W10328" s="6"/>
    </row>
    <row r="10329" spans="1:23" x14ac:dyDescent="0.25">
      <c r="A10329" s="79"/>
      <c r="J10329" s="6">
        <v>5</v>
      </c>
      <c r="K10329" s="6"/>
      <c r="L10329" s="6"/>
      <c r="M10329" s="6"/>
      <c r="N10329" s="6"/>
      <c r="O10329" s="6"/>
      <c r="P10329" s="6"/>
      <c r="Q10329" s="6"/>
      <c r="R10329" s="6"/>
      <c r="S10329" s="6"/>
      <c r="T10329" s="6"/>
      <c r="U10329" s="6"/>
      <c r="V10329" s="6"/>
      <c r="W10329" s="6"/>
    </row>
    <row r="10330" spans="1:23" x14ac:dyDescent="0.25">
      <c r="J10330" s="6">
        <v>6</v>
      </c>
      <c r="K10330" s="6"/>
      <c r="L10330" s="6"/>
      <c r="M10330" s="6"/>
      <c r="N10330" s="6"/>
      <c r="O10330" s="6"/>
      <c r="P10330" s="6"/>
      <c r="Q10330" s="6"/>
      <c r="R10330" s="6"/>
      <c r="S10330" s="6"/>
      <c r="T10330" s="6"/>
      <c r="U10330" s="6"/>
      <c r="V10330" s="6"/>
      <c r="W10330" s="6"/>
    </row>
    <row r="10331" spans="1:23" x14ac:dyDescent="0.25">
      <c r="A10331" s="80"/>
      <c r="J10331" s="6">
        <v>7</v>
      </c>
      <c r="K10331" s="6"/>
      <c r="L10331" s="6"/>
      <c r="M10331" s="6"/>
      <c r="N10331" s="6"/>
      <c r="O10331" s="6"/>
      <c r="P10331" s="6"/>
      <c r="Q10331" s="6"/>
      <c r="R10331" s="6"/>
      <c r="S10331" s="6"/>
      <c r="T10331" s="6"/>
      <c r="U10331" s="6"/>
      <c r="V10331" s="6"/>
      <c r="W10331" s="6"/>
    </row>
    <row r="10332" spans="1:23" ht="31.5" x14ac:dyDescent="0.25">
      <c r="A10332" s="64" t="s">
        <v>590</v>
      </c>
      <c r="J10332" s="6">
        <v>8</v>
      </c>
      <c r="K10332" s="6"/>
      <c r="L10332" s="6"/>
      <c r="M10332" s="6"/>
      <c r="N10332" s="6"/>
      <c r="O10332" s="6"/>
      <c r="P10332" s="6"/>
      <c r="Q10332" s="6"/>
      <c r="R10332" s="6"/>
      <c r="S10332" s="6"/>
      <c r="T10332" s="6"/>
      <c r="U10332" s="6"/>
      <c r="V10332" s="6"/>
      <c r="W10332" s="6"/>
    </row>
    <row r="10333" spans="1:23" x14ac:dyDescent="0.25">
      <c r="A10333" s="79"/>
      <c r="J10333" s="6">
        <v>9</v>
      </c>
      <c r="K10333" s="6"/>
      <c r="L10333" s="6"/>
      <c r="M10333" s="6"/>
      <c r="N10333" s="6"/>
      <c r="O10333" s="6"/>
      <c r="P10333" s="6"/>
      <c r="Q10333" s="6"/>
      <c r="R10333" s="6"/>
      <c r="S10333" s="6"/>
      <c r="T10333" s="6"/>
      <c r="U10333" s="6"/>
      <c r="V10333" s="6"/>
      <c r="W10333" s="6"/>
    </row>
    <row r="10334" spans="1:23" ht="25.5" x14ac:dyDescent="0.25">
      <c r="A10334" s="81" t="s">
        <v>595</v>
      </c>
      <c r="J10334" s="6">
        <v>10</v>
      </c>
      <c r="K10334" s="6"/>
      <c r="L10334" s="6"/>
      <c r="M10334" s="6"/>
      <c r="N10334" s="6"/>
      <c r="O10334" s="6"/>
      <c r="P10334" s="6"/>
      <c r="Q10334" s="6"/>
      <c r="R10334" s="6"/>
      <c r="S10334" s="6"/>
      <c r="T10334" s="6"/>
      <c r="U10334" s="6"/>
      <c r="V10334" s="6"/>
      <c r="W10334" s="6"/>
    </row>
    <row r="10335" spans="1:23" x14ac:dyDescent="0.25">
      <c r="A10335" s="81"/>
      <c r="J10335" s="6">
        <v>11</v>
      </c>
      <c r="K10335" s="6"/>
      <c r="L10335" s="6"/>
      <c r="M10335" s="6"/>
      <c r="N10335" s="6"/>
      <c r="O10335" s="6"/>
      <c r="P10335" s="6"/>
      <c r="Q10335" s="6"/>
      <c r="R10335" s="6"/>
      <c r="S10335" s="6"/>
      <c r="T10335" s="6"/>
      <c r="U10335" s="6"/>
      <c r="V10335" s="6"/>
      <c r="W10335" s="6"/>
    </row>
    <row r="10336" spans="1:23" x14ac:dyDescent="0.25">
      <c r="A10336" s="65"/>
      <c r="J10336" s="6">
        <v>12</v>
      </c>
      <c r="K10336" s="6"/>
      <c r="L10336" s="6"/>
      <c r="M10336" s="6"/>
      <c r="N10336" s="6"/>
      <c r="O10336" s="6"/>
      <c r="P10336" s="6"/>
      <c r="Q10336" s="6"/>
      <c r="R10336" s="6"/>
      <c r="S10336" s="6"/>
      <c r="T10336" s="6"/>
      <c r="U10336" s="6"/>
      <c r="V10336" s="6"/>
      <c r="W10336" s="6"/>
    </row>
    <row r="10337" spans="1:23" x14ac:dyDescent="0.25">
      <c r="A10337" s="65"/>
      <c r="J10337" s="6">
        <v>13</v>
      </c>
      <c r="K10337" s="6"/>
      <c r="L10337" s="6"/>
      <c r="M10337" s="6"/>
      <c r="N10337" s="6"/>
      <c r="O10337" s="6"/>
      <c r="P10337" s="6"/>
      <c r="Q10337" s="6"/>
      <c r="R10337" s="6"/>
      <c r="S10337" s="6"/>
      <c r="T10337" s="6"/>
      <c r="U10337" s="6"/>
      <c r="V10337" s="6"/>
      <c r="W10337" s="6"/>
    </row>
    <row r="10338" spans="1:23" x14ac:dyDescent="0.25">
      <c r="A10338" s="79"/>
      <c r="J10338" s="6">
        <v>14</v>
      </c>
      <c r="K10338" s="6"/>
      <c r="L10338" s="6"/>
      <c r="M10338" s="6"/>
      <c r="N10338" s="6"/>
      <c r="O10338" s="6"/>
      <c r="P10338" s="6"/>
      <c r="Q10338" s="6"/>
      <c r="R10338" s="6"/>
      <c r="S10338" s="6"/>
      <c r="T10338" s="6"/>
      <c r="U10338" s="6"/>
      <c r="V10338" s="6"/>
      <c r="W10338" s="6"/>
    </row>
    <row r="10339" spans="1:23" x14ac:dyDescent="0.25">
      <c r="A10339" s="79"/>
      <c r="J10339" s="6">
        <v>15</v>
      </c>
      <c r="K10339" s="6"/>
      <c r="L10339" s="6"/>
      <c r="M10339" s="6"/>
      <c r="N10339" s="6"/>
      <c r="O10339" s="6"/>
      <c r="P10339" s="6"/>
      <c r="Q10339" s="6"/>
      <c r="R10339" s="6"/>
      <c r="S10339" s="6"/>
      <c r="T10339" s="6"/>
      <c r="U10339" s="6"/>
      <c r="V10339" s="6"/>
      <c r="W10339" s="6"/>
    </row>
    <row r="10340" spans="1:23" x14ac:dyDescent="0.25">
      <c r="J10340" s="6">
        <v>16</v>
      </c>
      <c r="K10340" s="6"/>
      <c r="L10340" s="6"/>
      <c r="M10340" s="6"/>
      <c r="N10340" s="6"/>
      <c r="O10340" s="6"/>
      <c r="P10340" s="6"/>
      <c r="Q10340" s="6"/>
      <c r="R10340" s="6"/>
      <c r="S10340" s="6"/>
      <c r="T10340" s="6"/>
      <c r="U10340" s="6"/>
      <c r="V10340" s="6"/>
      <c r="W10340" s="6"/>
    </row>
    <row r="10341" spans="1:23" x14ac:dyDescent="0.25">
      <c r="A10341" s="80"/>
      <c r="J10341" s="6">
        <v>17</v>
      </c>
      <c r="K10341" s="6"/>
      <c r="L10341" s="6"/>
      <c r="M10341" s="6"/>
      <c r="N10341" s="6"/>
      <c r="O10341" s="6"/>
      <c r="P10341" s="6"/>
      <c r="Q10341" s="6"/>
      <c r="R10341" s="6"/>
      <c r="S10341" s="6"/>
      <c r="T10341" s="6"/>
      <c r="U10341" s="6"/>
      <c r="V10341" s="6"/>
      <c r="W10341" s="6"/>
    </row>
    <row r="10342" spans="1:23" ht="31.5" x14ac:dyDescent="0.25">
      <c r="A10342" s="64" t="s">
        <v>590</v>
      </c>
      <c r="J10342" s="6">
        <v>18</v>
      </c>
      <c r="K10342" s="6"/>
      <c r="L10342" s="6"/>
      <c r="M10342" s="6"/>
      <c r="N10342" s="6"/>
      <c r="O10342" s="6"/>
      <c r="P10342" s="6"/>
      <c r="Q10342" s="6"/>
      <c r="R10342" s="6"/>
      <c r="S10342" s="6"/>
      <c r="T10342" s="6"/>
      <c r="U10342" s="6"/>
      <c r="V10342" s="6"/>
      <c r="W10342" s="6"/>
    </row>
    <row r="10343" spans="1:23" x14ac:dyDescent="0.25">
      <c r="A10343" s="79"/>
      <c r="J10343" s="6">
        <v>19</v>
      </c>
      <c r="K10343" s="6"/>
      <c r="L10343" s="6"/>
      <c r="M10343" s="6"/>
      <c r="N10343" s="6"/>
      <c r="O10343" s="6"/>
      <c r="P10343" s="6"/>
      <c r="Q10343" s="6"/>
      <c r="R10343" s="6"/>
      <c r="S10343" s="6"/>
      <c r="T10343" s="6"/>
      <c r="U10343" s="6"/>
      <c r="V10343" s="6"/>
      <c r="W10343" s="6"/>
    </row>
    <row r="10344" spans="1:23" ht="25.5" x14ac:dyDescent="0.25">
      <c r="A10344" s="81" t="s">
        <v>595</v>
      </c>
      <c r="J10344" s="6">
        <v>20</v>
      </c>
      <c r="K10344" s="6"/>
      <c r="L10344" s="6"/>
      <c r="M10344" s="6"/>
      <c r="N10344" s="6"/>
      <c r="O10344" s="6"/>
      <c r="P10344" s="6"/>
      <c r="Q10344" s="6"/>
      <c r="R10344" s="6"/>
      <c r="S10344" s="6"/>
      <c r="T10344" s="6"/>
      <c r="U10344" s="6"/>
      <c r="V10344" s="6"/>
      <c r="W10344" s="6"/>
    </row>
    <row r="10345" spans="1:23" x14ac:dyDescent="0.25">
      <c r="A10345" s="81"/>
      <c r="J10345" s="6">
        <v>21</v>
      </c>
      <c r="K10345" s="6"/>
      <c r="L10345" s="6"/>
      <c r="M10345" s="6"/>
      <c r="N10345" s="6"/>
      <c r="O10345" s="6"/>
      <c r="P10345" s="6"/>
      <c r="Q10345" s="6"/>
      <c r="R10345" s="6"/>
      <c r="S10345" s="6"/>
      <c r="T10345" s="6"/>
      <c r="U10345" s="6"/>
      <c r="V10345" s="6"/>
      <c r="W10345" s="6"/>
    </row>
    <row r="10346" spans="1:23" ht="89.25" x14ac:dyDescent="0.25">
      <c r="A10346" s="81" t="s">
        <v>959</v>
      </c>
      <c r="J10346" s="6">
        <v>22</v>
      </c>
      <c r="K10346" s="6"/>
      <c r="L10346" s="6"/>
      <c r="M10346" s="6"/>
      <c r="N10346" s="6"/>
      <c r="O10346" s="6"/>
      <c r="P10346" s="6"/>
      <c r="Q10346" s="6"/>
      <c r="R10346" s="6"/>
      <c r="S10346" s="6"/>
      <c r="T10346" s="6"/>
      <c r="U10346" s="6"/>
      <c r="V10346" s="6"/>
      <c r="W10346" s="6"/>
    </row>
    <row r="10347" spans="1:23" x14ac:dyDescent="0.25">
      <c r="A10347" s="65"/>
      <c r="J10347" s="6">
        <v>23</v>
      </c>
      <c r="K10347" s="6"/>
      <c r="L10347" s="6"/>
      <c r="M10347" s="6"/>
      <c r="N10347" s="6"/>
      <c r="O10347" s="6"/>
      <c r="P10347" s="6"/>
      <c r="Q10347" s="6"/>
      <c r="R10347" s="6"/>
      <c r="S10347" s="6"/>
      <c r="T10347" s="6"/>
      <c r="U10347" s="6"/>
      <c r="V10347" s="6"/>
      <c r="W10347" s="6"/>
    </row>
    <row r="10348" spans="1:23" x14ac:dyDescent="0.25">
      <c r="A10348" s="65"/>
      <c r="J10348" s="6">
        <v>24</v>
      </c>
      <c r="K10348" s="6"/>
      <c r="L10348" s="6"/>
      <c r="M10348" s="6"/>
      <c r="N10348" s="6"/>
      <c r="O10348" s="6"/>
      <c r="P10348" s="6"/>
      <c r="Q10348" s="6"/>
      <c r="R10348" s="6"/>
      <c r="S10348" s="6"/>
      <c r="T10348" s="6"/>
      <c r="U10348" s="6"/>
      <c r="V10348" s="6"/>
      <c r="W10348" s="6"/>
    </row>
    <row r="10349" spans="1:23" ht="140.25" x14ac:dyDescent="0.25">
      <c r="A10349" s="96" t="s">
        <v>624</v>
      </c>
      <c r="B10349" s="97" t="s">
        <v>625</v>
      </c>
      <c r="J10349" s="6">
        <v>25</v>
      </c>
      <c r="K10349" s="6"/>
      <c r="L10349" s="6"/>
      <c r="M10349" s="6"/>
      <c r="N10349" s="6"/>
      <c r="O10349" s="6"/>
      <c r="P10349" s="6"/>
      <c r="Q10349" s="6"/>
      <c r="R10349" s="6"/>
      <c r="S10349" s="6"/>
      <c r="T10349" s="6"/>
      <c r="U10349" s="6"/>
      <c r="V10349" s="6"/>
      <c r="W10349" s="6"/>
    </row>
    <row r="10350" spans="1:23" ht="15.75" thickBot="1" x14ac:dyDescent="0.3">
      <c r="A10350" s="65"/>
      <c r="J10350" s="6">
        <v>26</v>
      </c>
      <c r="K10350" s="6"/>
      <c r="L10350" s="6"/>
      <c r="M10350" s="6"/>
      <c r="N10350" s="6"/>
      <c r="O10350" s="6"/>
      <c r="P10350" s="6"/>
      <c r="Q10350" s="6"/>
      <c r="R10350" s="6"/>
      <c r="S10350" s="6"/>
      <c r="T10350" s="6"/>
      <c r="U10350" s="6"/>
      <c r="V10350" s="6"/>
      <c r="W10350" s="6"/>
    </row>
    <row r="10351" spans="1:23" ht="15.75" thickBot="1" x14ac:dyDescent="0.3">
      <c r="A10351" s="88" t="s">
        <v>626</v>
      </c>
      <c r="B10351" s="89">
        <v>0.05</v>
      </c>
      <c r="J10351" s="6">
        <v>27</v>
      </c>
      <c r="K10351" s="6"/>
      <c r="L10351" s="6"/>
      <c r="M10351" s="6"/>
      <c r="N10351" s="6"/>
      <c r="O10351" s="6"/>
      <c r="P10351" s="6"/>
      <c r="Q10351" s="6"/>
      <c r="R10351" s="6"/>
      <c r="S10351" s="6"/>
      <c r="T10351" s="6"/>
      <c r="U10351" s="6"/>
      <c r="V10351" s="6"/>
      <c r="W10351" s="6"/>
    </row>
    <row r="10352" spans="1:23" ht="39" thickBot="1" x14ac:dyDescent="0.3">
      <c r="A10352" s="110" t="s">
        <v>627</v>
      </c>
      <c r="B10352" s="74">
        <v>18</v>
      </c>
      <c r="J10352" s="6">
        <v>28</v>
      </c>
      <c r="K10352" s="6"/>
      <c r="L10352" s="6"/>
      <c r="M10352" s="6"/>
      <c r="N10352" s="6"/>
      <c r="O10352" s="6"/>
      <c r="P10352" s="6"/>
      <c r="Q10352" s="6"/>
      <c r="R10352" s="6"/>
      <c r="S10352" s="6"/>
      <c r="T10352" s="6"/>
      <c r="U10352" s="6"/>
      <c r="V10352" s="6"/>
      <c r="W10352" s="6"/>
    </row>
    <row r="10353" spans="1:55" ht="39" thickBot="1" x14ac:dyDescent="0.3">
      <c r="A10353" s="110" t="s">
        <v>628</v>
      </c>
      <c r="B10353" s="74">
        <v>541.34079999999994</v>
      </c>
      <c r="J10353" s="6">
        <v>29</v>
      </c>
      <c r="K10353" s="6"/>
      <c r="L10353" s="6"/>
      <c r="M10353" s="6"/>
      <c r="N10353" s="6"/>
      <c r="O10353" s="6"/>
      <c r="P10353" s="6"/>
      <c r="Q10353" s="6"/>
      <c r="R10353" s="6"/>
      <c r="S10353" s="6"/>
      <c r="T10353" s="6"/>
      <c r="U10353" s="6"/>
      <c r="V10353" s="6"/>
      <c r="W10353" s="6"/>
    </row>
    <row r="10354" spans="1:55" ht="64.5" thickBot="1" x14ac:dyDescent="0.3">
      <c r="A10354" s="110" t="s">
        <v>629</v>
      </c>
      <c r="B10354" s="74">
        <v>3.9969700000000001</v>
      </c>
      <c r="J10354" s="6">
        <v>30</v>
      </c>
      <c r="K10354" s="6"/>
      <c r="L10354" s="6"/>
      <c r="M10354" s="6"/>
      <c r="N10354" s="6"/>
      <c r="O10354" s="6"/>
      <c r="P10354" s="6"/>
      <c r="Q10354" s="6"/>
      <c r="R10354" s="6"/>
      <c r="S10354" s="6"/>
      <c r="T10354" s="6"/>
      <c r="U10354" s="6"/>
      <c r="V10354" s="6"/>
      <c r="W10354" s="6"/>
    </row>
    <row r="10355" spans="1:55" ht="38.25" x14ac:dyDescent="0.25">
      <c r="A10355" s="109" t="s">
        <v>630</v>
      </c>
      <c r="B10355" s="78">
        <v>32.878999999999998</v>
      </c>
      <c r="J10355" s="6">
        <v>31</v>
      </c>
      <c r="K10355" s="6"/>
      <c r="L10355" s="6"/>
      <c r="M10355" s="6"/>
      <c r="N10355" s="6"/>
      <c r="O10355" s="6"/>
      <c r="P10355" s="6"/>
      <c r="Q10355" s="6"/>
      <c r="R10355" s="6"/>
      <c r="S10355" s="6"/>
      <c r="T10355" s="6"/>
      <c r="U10355" s="6"/>
      <c r="V10355" s="6"/>
      <c r="W10355" s="6"/>
    </row>
    <row r="10356" spans="1:55" ht="15.75" thickBot="1" x14ac:dyDescent="0.3">
      <c r="A10356" s="65"/>
      <c r="J10356" s="6">
        <v>32</v>
      </c>
      <c r="K10356" s="6"/>
      <c r="L10356" s="6"/>
      <c r="M10356" s="6"/>
      <c r="N10356" s="6"/>
      <c r="O10356" s="6"/>
      <c r="P10356" s="6"/>
      <c r="Q10356" s="6"/>
      <c r="R10356" s="6"/>
      <c r="S10356" s="6"/>
      <c r="T10356" s="6"/>
      <c r="U10356" s="6"/>
      <c r="V10356" s="6"/>
      <c r="W10356" s="6"/>
    </row>
    <row r="10357" spans="1:55" x14ac:dyDescent="0.25">
      <c r="A10357" s="254" t="s">
        <v>637</v>
      </c>
      <c r="B10357" s="255"/>
      <c r="C10357" s="255"/>
      <c r="D10357" s="255"/>
      <c r="J10357" s="6">
        <v>33</v>
      </c>
      <c r="K10357" s="6"/>
      <c r="L10357" s="6"/>
      <c r="M10357" s="6"/>
      <c r="N10357" s="6"/>
      <c r="O10357" s="6"/>
      <c r="P10357" s="6"/>
      <c r="Q10357" s="6"/>
      <c r="R10357" s="6"/>
      <c r="S10357" s="6"/>
      <c r="T10357" s="6"/>
      <c r="U10357" s="6"/>
      <c r="V10357" s="6"/>
      <c r="W10357" s="6"/>
    </row>
    <row r="10358" spans="1:55" ht="15.75" thickBot="1" x14ac:dyDescent="0.3">
      <c r="A10358" s="256" t="s">
        <v>638</v>
      </c>
      <c r="B10358" s="257"/>
      <c r="C10358" s="257"/>
      <c r="D10358" s="257"/>
      <c r="J10358" s="6">
        <v>34</v>
      </c>
      <c r="K10358" s="6"/>
      <c r="L10358" s="6"/>
      <c r="M10358" s="6"/>
      <c r="N10358" s="6"/>
      <c r="O10358" s="6"/>
      <c r="P10358" s="6"/>
      <c r="Q10358" s="6"/>
      <c r="R10358" s="6"/>
      <c r="S10358" s="6"/>
      <c r="T10358" s="6"/>
      <c r="U10358" s="6"/>
      <c r="V10358" s="6"/>
      <c r="W10358" s="6"/>
    </row>
    <row r="10359" spans="1:55" ht="27" thickBot="1" x14ac:dyDescent="0.3">
      <c r="A10359" s="98" t="s">
        <v>634</v>
      </c>
      <c r="B10359" s="83" t="s">
        <v>635</v>
      </c>
      <c r="C10359" s="83" t="s">
        <v>566</v>
      </c>
      <c r="D10359" s="85" t="s">
        <v>593</v>
      </c>
      <c r="J10359" s="6"/>
      <c r="K10359" s="121" t="s">
        <v>1123</v>
      </c>
      <c r="L10359" s="121" t="s">
        <v>1124</v>
      </c>
      <c r="M10359" s="121" t="str">
        <f>A10346</f>
        <v>Prueba del rango estudentizado de Tukey (HSD) para LFPCM1</v>
      </c>
      <c r="N10359" s="136"/>
      <c r="O10359" s="1"/>
      <c r="S10359" s="122" t="str">
        <f>K10359</f>
        <v>Factor</v>
      </c>
      <c r="T10359" s="122" t="str">
        <f>L10359</f>
        <v>Nivel</v>
      </c>
      <c r="U10359" s="114"/>
      <c r="V10359" s="123" t="str">
        <f>M10359</f>
        <v>Prueba del rango estudentizado de Tukey (HSD) para LFPCM1</v>
      </c>
      <c r="W10359" s="6"/>
      <c r="X10359" s="161"/>
      <c r="Y10359" s="161"/>
      <c r="Z10359" s="161"/>
      <c r="AA10359" s="160"/>
      <c r="AB10359" s="161"/>
      <c r="AC10359" s="161"/>
      <c r="AD10359" s="161"/>
      <c r="AE10359" s="161"/>
      <c r="AF10359" s="161"/>
      <c r="AG10359" s="161"/>
      <c r="AH10359" s="161"/>
      <c r="AI10359" s="161"/>
      <c r="AJ10359" s="161"/>
      <c r="AK10359" s="161"/>
      <c r="AL10359" s="161"/>
      <c r="AM10359" s="161"/>
      <c r="AN10359" s="161"/>
      <c r="AO10359" s="161"/>
      <c r="AP10359" s="161"/>
      <c r="AQ10359" s="161"/>
      <c r="AR10359" s="161"/>
      <c r="AS10359" s="161"/>
      <c r="AT10359" s="161"/>
      <c r="AU10359" s="161"/>
      <c r="AV10359" s="161"/>
      <c r="AW10359" s="161"/>
      <c r="AX10359" s="161"/>
      <c r="AY10359" s="161"/>
      <c r="AZ10359" s="161"/>
      <c r="BA10359" s="161"/>
      <c r="BB10359" s="161"/>
      <c r="BC10359" s="161"/>
    </row>
    <row r="10360" spans="1:55" ht="16.5" thickBot="1" x14ac:dyDescent="0.3">
      <c r="A10360" s="99" t="s">
        <v>592</v>
      </c>
      <c r="B10360" s="68">
        <v>71.599999999999994</v>
      </c>
      <c r="C10360" s="68">
        <v>8</v>
      </c>
      <c r="D10360" s="86" t="s">
        <v>7</v>
      </c>
      <c r="J10360" s="6"/>
      <c r="K10360" s="223" t="s">
        <v>1128</v>
      </c>
      <c r="L10360" s="124" t="str">
        <f>D10360</f>
        <v>Palomo</v>
      </c>
      <c r="M10360" s="125">
        <f>B10360</f>
        <v>71.599999999999994</v>
      </c>
      <c r="N10360" s="125" t="str">
        <f>A10360</f>
        <v>A</v>
      </c>
      <c r="O10360" s="125">
        <f>B10360</f>
        <v>71.599999999999994</v>
      </c>
      <c r="S10360" s="225" t="str">
        <f>K10360</f>
        <v>Genotipo (B)</v>
      </c>
      <c r="T10360" s="133" t="str">
        <f>L10360</f>
        <v>Palomo</v>
      </c>
      <c r="U10360" s="134">
        <f t="shared" ref="U10360:U10363" si="525">M10360</f>
        <v>71.599999999999994</v>
      </c>
      <c r="V10360" s="133" t="str">
        <f t="shared" ref="V10360:V10363" si="526">N10360</f>
        <v>A</v>
      </c>
      <c r="W10360" s="133">
        <f t="shared" ref="W10360:W10363" si="527">O10360</f>
        <v>71.599999999999994</v>
      </c>
      <c r="X10360" s="160"/>
      <c r="Y10360" s="160"/>
      <c r="Z10360" s="160"/>
      <c r="AA10360" s="160"/>
      <c r="AB10360" s="160"/>
      <c r="AC10360" s="160"/>
      <c r="AD10360" s="160"/>
      <c r="AE10360" s="160"/>
      <c r="AF10360" s="160"/>
      <c r="AG10360" s="160"/>
      <c r="AH10360" s="160"/>
      <c r="AI10360" s="160"/>
      <c r="AJ10360" s="160"/>
      <c r="AK10360" s="160"/>
      <c r="AL10360" s="160"/>
      <c r="AM10360" s="160"/>
      <c r="AN10360" s="160"/>
      <c r="AO10360" s="160"/>
      <c r="AP10360" s="160"/>
      <c r="AQ10360" s="160"/>
      <c r="AR10360" s="160"/>
      <c r="AS10360" s="160"/>
      <c r="AT10360" s="160"/>
      <c r="AU10360" s="160"/>
      <c r="AV10360" s="160"/>
      <c r="AW10360" s="160"/>
      <c r="AX10360" s="160"/>
      <c r="AY10360" s="160"/>
      <c r="AZ10360" s="160"/>
      <c r="BA10360" s="160"/>
      <c r="BB10360" s="160"/>
      <c r="BC10360" s="160"/>
    </row>
    <row r="10361" spans="1:55" ht="16.5" thickBot="1" x14ac:dyDescent="0.3">
      <c r="A10361" s="99" t="s">
        <v>592</v>
      </c>
      <c r="B10361" s="68"/>
      <c r="C10361" s="68"/>
      <c r="D10361" s="86"/>
      <c r="J10361" s="6"/>
      <c r="K10361" s="224"/>
      <c r="L10361" s="124" t="str">
        <f>D10362</f>
        <v>Perseo</v>
      </c>
      <c r="M10361" s="125">
        <f>B10362</f>
        <v>70.790000000000006</v>
      </c>
      <c r="N10361" s="125" t="str">
        <f>A10362</f>
        <v>A</v>
      </c>
      <c r="O10361" s="125">
        <f>B10362</f>
        <v>70.790000000000006</v>
      </c>
      <c r="S10361" s="226"/>
      <c r="T10361" s="133" t="str">
        <f t="shared" ref="T10361:T10363" si="528">L10361</f>
        <v>Perseo</v>
      </c>
      <c r="U10361" s="134">
        <f t="shared" si="525"/>
        <v>70.790000000000006</v>
      </c>
      <c r="V10361" s="133" t="str">
        <f t="shared" si="526"/>
        <v>A</v>
      </c>
      <c r="W10361" s="133">
        <f t="shared" si="527"/>
        <v>70.790000000000006</v>
      </c>
      <c r="X10361" s="160"/>
      <c r="Y10361" s="160"/>
      <c r="Z10361" s="160"/>
      <c r="AA10361" s="160"/>
      <c r="AB10361" s="160"/>
      <c r="AC10361" s="160"/>
      <c r="AD10361" s="160"/>
      <c r="AE10361" s="160"/>
      <c r="AF10361" s="160"/>
      <c r="AG10361" s="160"/>
      <c r="AH10361" s="160"/>
      <c r="AI10361" s="160"/>
      <c r="AJ10361" s="160"/>
      <c r="AK10361" s="160"/>
      <c r="AL10361" s="160"/>
      <c r="AM10361" s="160"/>
      <c r="AN10361" s="160"/>
      <c r="AO10361" s="160"/>
      <c r="AP10361" s="160"/>
      <c r="AQ10361" s="160"/>
      <c r="AR10361" s="160"/>
      <c r="AS10361" s="160"/>
      <c r="AT10361" s="160"/>
      <c r="AU10361" s="160"/>
      <c r="AV10361" s="160"/>
      <c r="AW10361" s="160"/>
      <c r="AX10361" s="160"/>
      <c r="AY10361" s="160"/>
      <c r="AZ10361" s="160"/>
      <c r="BA10361" s="160"/>
      <c r="BB10361" s="160"/>
      <c r="BC10361" s="160"/>
    </row>
    <row r="10362" spans="1:55" ht="16.5" thickBot="1" x14ac:dyDescent="0.3">
      <c r="A10362" s="99" t="s">
        <v>592</v>
      </c>
      <c r="B10362" s="68">
        <v>70.790000000000006</v>
      </c>
      <c r="C10362" s="68">
        <v>8</v>
      </c>
      <c r="D10362" s="86" t="s">
        <v>46</v>
      </c>
      <c r="J10362" s="6"/>
      <c r="K10362" s="224"/>
      <c r="L10362" s="4" t="str">
        <f>D10364</f>
        <v>Pony</v>
      </c>
      <c r="M10362" s="4">
        <f>B10364</f>
        <v>66.61</v>
      </c>
      <c r="N10362" s="4" t="str">
        <f>A10364</f>
        <v>A</v>
      </c>
      <c r="O10362" s="4">
        <f>B10364</f>
        <v>66.61</v>
      </c>
      <c r="P10362" s="6"/>
      <c r="Q10362" s="6"/>
      <c r="R10362" s="6"/>
      <c r="S10362" s="226"/>
      <c r="T10362" s="133" t="str">
        <f t="shared" si="528"/>
        <v>Pony</v>
      </c>
      <c r="U10362" s="134">
        <f t="shared" si="525"/>
        <v>66.61</v>
      </c>
      <c r="V10362" s="133" t="str">
        <f t="shared" si="526"/>
        <v>A</v>
      </c>
      <c r="W10362" s="133">
        <f t="shared" si="527"/>
        <v>66.61</v>
      </c>
      <c r="X10362" s="160"/>
      <c r="Y10362" s="160"/>
      <c r="Z10362" s="160"/>
      <c r="AA10362" s="160"/>
      <c r="AB10362" s="160"/>
      <c r="AC10362" s="160"/>
      <c r="AD10362" s="160"/>
      <c r="AE10362" s="160"/>
      <c r="AF10362" s="160"/>
      <c r="AG10362" s="160"/>
      <c r="AH10362" s="160"/>
      <c r="AI10362" s="160"/>
      <c r="AJ10362" s="160"/>
      <c r="AK10362" s="160"/>
      <c r="AL10362" s="160"/>
      <c r="AM10362" s="160"/>
      <c r="AN10362" s="160"/>
      <c r="AO10362" s="160"/>
      <c r="AP10362" s="160"/>
      <c r="AQ10362" s="160"/>
      <c r="AR10362" s="160"/>
      <c r="AS10362" s="160"/>
      <c r="AT10362" s="160"/>
      <c r="AU10362" s="160"/>
      <c r="AV10362" s="160"/>
      <c r="AW10362" s="160"/>
      <c r="AX10362" s="160"/>
      <c r="AY10362" s="160"/>
      <c r="AZ10362" s="160"/>
      <c r="BA10362" s="160"/>
      <c r="BB10362" s="160"/>
      <c r="BC10362" s="160"/>
    </row>
    <row r="10363" spans="1:55" ht="16.5" thickBot="1" x14ac:dyDescent="0.3">
      <c r="A10363" s="99" t="s">
        <v>592</v>
      </c>
      <c r="B10363" s="68"/>
      <c r="C10363" s="68"/>
      <c r="D10363" s="86"/>
      <c r="J10363" s="6"/>
      <c r="K10363" s="224"/>
      <c r="L10363" s="4" t="str">
        <f>D10366</f>
        <v>Toro</v>
      </c>
      <c r="M10363" s="4">
        <f>B10366</f>
        <v>57.43</v>
      </c>
      <c r="N10363" s="4" t="str">
        <f>A10366</f>
        <v>A</v>
      </c>
      <c r="O10363" s="4">
        <f>B10366</f>
        <v>57.43</v>
      </c>
      <c r="P10363" s="6"/>
      <c r="Q10363" s="6"/>
      <c r="R10363" s="6"/>
      <c r="S10363" s="227"/>
      <c r="T10363" s="129" t="str">
        <f t="shared" si="528"/>
        <v>Toro</v>
      </c>
      <c r="U10363" s="135">
        <f t="shared" si="525"/>
        <v>57.43</v>
      </c>
      <c r="V10363" s="129" t="str">
        <f t="shared" si="526"/>
        <v>A</v>
      </c>
      <c r="W10363" s="129">
        <f t="shared" si="527"/>
        <v>57.43</v>
      </c>
      <c r="X10363" s="160"/>
      <c r="Y10363" s="160"/>
      <c r="Z10363" s="160"/>
      <c r="AA10363" s="160"/>
      <c r="AB10363" s="160"/>
      <c r="AC10363" s="160"/>
      <c r="AD10363" s="160"/>
      <c r="AE10363" s="160"/>
      <c r="AF10363" s="160"/>
      <c r="AG10363" s="160"/>
      <c r="AH10363" s="160"/>
      <c r="AI10363" s="160"/>
      <c r="AJ10363" s="160"/>
      <c r="AK10363" s="160"/>
      <c r="AL10363" s="160"/>
      <c r="AM10363" s="160"/>
      <c r="AN10363" s="160"/>
      <c r="AO10363" s="160"/>
      <c r="AP10363" s="160"/>
      <c r="AQ10363" s="160"/>
      <c r="AR10363" s="160"/>
      <c r="AS10363" s="160"/>
      <c r="AT10363" s="160"/>
      <c r="AU10363" s="160"/>
      <c r="AV10363" s="160"/>
      <c r="AW10363" s="160"/>
      <c r="AX10363" s="160"/>
      <c r="AY10363" s="160"/>
      <c r="AZ10363" s="160"/>
      <c r="BA10363" s="160"/>
      <c r="BB10363" s="160"/>
      <c r="BC10363" s="160"/>
    </row>
    <row r="10364" spans="1:55" ht="15.75" thickBot="1" x14ac:dyDescent="0.3">
      <c r="A10364" s="99" t="s">
        <v>592</v>
      </c>
      <c r="B10364" s="68">
        <v>66.61</v>
      </c>
      <c r="C10364" s="68">
        <v>8</v>
      </c>
      <c r="D10364" s="86" t="s">
        <v>11</v>
      </c>
      <c r="J10364" s="6">
        <v>1</v>
      </c>
      <c r="K10364" s="6"/>
      <c r="L10364" s="6"/>
      <c r="M10364" s="6"/>
      <c r="N10364" s="6"/>
      <c r="O10364" s="6"/>
      <c r="P10364" s="6"/>
      <c r="Q10364" s="6"/>
      <c r="R10364" s="6"/>
      <c r="S10364" s="6"/>
      <c r="T10364" s="6"/>
      <c r="U10364" s="6"/>
      <c r="V10364" s="6"/>
      <c r="W10364" s="6"/>
      <c r="X10364" s="160"/>
      <c r="Y10364" s="160"/>
      <c r="Z10364" s="160"/>
      <c r="AA10364" s="160"/>
      <c r="AB10364" s="160"/>
      <c r="AC10364" s="160"/>
      <c r="AD10364" s="160"/>
      <c r="AE10364" s="160"/>
      <c r="AF10364" s="160"/>
      <c r="AG10364" s="160"/>
      <c r="AH10364" s="160"/>
      <c r="AI10364" s="160"/>
      <c r="AJ10364" s="160"/>
      <c r="AK10364" s="160"/>
      <c r="AL10364" s="160"/>
      <c r="AM10364" s="160"/>
      <c r="AN10364" s="160"/>
      <c r="AO10364" s="160"/>
      <c r="AP10364" s="160"/>
      <c r="AQ10364" s="160"/>
      <c r="AR10364" s="160"/>
      <c r="AS10364" s="160"/>
      <c r="AT10364" s="160"/>
      <c r="AU10364" s="160"/>
      <c r="AV10364" s="160"/>
      <c r="AW10364" s="160"/>
      <c r="AX10364" s="160"/>
      <c r="AY10364" s="160"/>
      <c r="AZ10364" s="160"/>
      <c r="BA10364" s="160"/>
      <c r="BB10364" s="160"/>
      <c r="BC10364" s="160"/>
    </row>
    <row r="10365" spans="1:55" ht="15.75" thickBot="1" x14ac:dyDescent="0.3">
      <c r="A10365" s="99" t="s">
        <v>592</v>
      </c>
      <c r="B10365" s="68"/>
      <c r="C10365" s="68"/>
      <c r="D10365" s="86"/>
      <c r="J10365" s="6">
        <v>2</v>
      </c>
      <c r="K10365" s="6"/>
      <c r="L10365" s="6"/>
      <c r="M10365" s="6"/>
      <c r="N10365" s="6"/>
      <c r="O10365" s="6"/>
      <c r="P10365" s="6"/>
      <c r="Q10365" s="6"/>
      <c r="R10365" s="6"/>
      <c r="S10365" s="6"/>
      <c r="T10365" s="6"/>
      <c r="U10365" s="6"/>
      <c r="V10365" s="6"/>
      <c r="W10365" s="6"/>
      <c r="X10365" s="160"/>
      <c r="Y10365" s="160"/>
      <c r="Z10365" s="160"/>
      <c r="AA10365" s="160"/>
      <c r="AB10365" s="160"/>
      <c r="AC10365" s="160"/>
      <c r="AD10365" s="160"/>
      <c r="AE10365" s="160"/>
      <c r="AF10365" s="160"/>
      <c r="AG10365" s="160"/>
      <c r="AH10365" s="160"/>
      <c r="AI10365" s="160"/>
      <c r="AJ10365" s="160"/>
      <c r="AK10365" s="160"/>
      <c r="AL10365" s="160"/>
      <c r="AM10365" s="160"/>
      <c r="AN10365" s="160"/>
      <c r="AO10365" s="160"/>
      <c r="AP10365" s="160"/>
      <c r="AQ10365" s="160"/>
      <c r="AR10365" s="160"/>
      <c r="AS10365" s="160"/>
      <c r="AT10365" s="160"/>
      <c r="AU10365" s="160"/>
      <c r="AV10365" s="160"/>
      <c r="AW10365" s="160"/>
      <c r="AX10365" s="160"/>
      <c r="AY10365" s="160"/>
      <c r="AZ10365" s="160"/>
      <c r="BA10365" s="160"/>
      <c r="BB10365" s="160"/>
      <c r="BC10365" s="160"/>
    </row>
    <row r="10366" spans="1:55" x14ac:dyDescent="0.25">
      <c r="A10366" s="100" t="s">
        <v>592</v>
      </c>
      <c r="B10366" s="77">
        <v>57.43</v>
      </c>
      <c r="C10366" s="77">
        <v>8</v>
      </c>
      <c r="D10366" s="87" t="s">
        <v>8</v>
      </c>
      <c r="J10366" s="6">
        <v>3</v>
      </c>
      <c r="K10366" s="6"/>
      <c r="L10366" s="6"/>
      <c r="M10366" s="6"/>
      <c r="N10366" s="6"/>
      <c r="O10366" s="6"/>
      <c r="P10366" s="6"/>
      <c r="Q10366" s="6"/>
      <c r="R10366" s="6"/>
      <c r="S10366" s="6"/>
      <c r="T10366" s="6"/>
      <c r="U10366" s="6"/>
      <c r="V10366" s="6"/>
      <c r="W10366" s="6"/>
      <c r="X10366" s="160"/>
      <c r="Y10366" s="160"/>
      <c r="Z10366" s="160"/>
      <c r="AA10366" s="160"/>
      <c r="AB10366" s="160"/>
      <c r="AC10366" s="160"/>
      <c r="AD10366" s="160"/>
      <c r="AE10366" s="160"/>
      <c r="AF10366" s="160"/>
      <c r="AG10366" s="160"/>
      <c r="AH10366" s="160"/>
      <c r="AI10366" s="160"/>
      <c r="AJ10366" s="160"/>
      <c r="AK10366" s="160"/>
      <c r="AL10366" s="160"/>
      <c r="AM10366" s="160"/>
      <c r="AN10366" s="160"/>
      <c r="AO10366" s="160"/>
      <c r="AP10366" s="160"/>
      <c r="AQ10366" s="160"/>
      <c r="AR10366" s="160"/>
      <c r="AS10366" s="160"/>
      <c r="AT10366" s="160"/>
      <c r="AU10366" s="160"/>
      <c r="AV10366" s="160"/>
      <c r="AW10366" s="160"/>
      <c r="AX10366" s="160"/>
      <c r="AY10366" s="160"/>
      <c r="AZ10366" s="160"/>
      <c r="BA10366" s="160"/>
      <c r="BB10366" s="160"/>
      <c r="BC10366" s="160"/>
    </row>
    <row r="10367" spans="1:55" x14ac:dyDescent="0.25">
      <c r="A10367" s="79"/>
      <c r="J10367" s="6">
        <v>4</v>
      </c>
      <c r="K10367" s="6"/>
      <c r="L10367" s="6"/>
      <c r="M10367" s="6"/>
      <c r="N10367" s="6"/>
      <c r="O10367" s="6"/>
      <c r="P10367" s="6"/>
      <c r="Q10367" s="6"/>
      <c r="R10367" s="6"/>
      <c r="S10367" s="6"/>
      <c r="T10367" s="6"/>
      <c r="U10367" s="6"/>
      <c r="V10367" s="6"/>
      <c r="W10367" s="6"/>
      <c r="X10367" s="160"/>
      <c r="Y10367" s="160"/>
      <c r="Z10367" s="160"/>
      <c r="AA10367" s="160"/>
      <c r="AB10367" s="160"/>
      <c r="AC10367" s="160"/>
      <c r="AD10367" s="160"/>
      <c r="AE10367" s="160"/>
      <c r="AF10367" s="160"/>
      <c r="AG10367" s="160"/>
      <c r="AH10367" s="160"/>
      <c r="AI10367" s="160"/>
      <c r="AJ10367" s="160"/>
      <c r="AK10367" s="160"/>
      <c r="AL10367" s="160"/>
      <c r="AM10367" s="160"/>
      <c r="AN10367" s="160"/>
      <c r="AO10367" s="160"/>
      <c r="AP10367" s="160"/>
      <c r="AQ10367" s="160"/>
      <c r="AR10367" s="160"/>
      <c r="AS10367" s="160"/>
      <c r="AT10367" s="160"/>
      <c r="AU10367" s="160"/>
      <c r="AV10367" s="160"/>
      <c r="AW10367" s="160"/>
      <c r="AX10367" s="160"/>
      <c r="AY10367" s="160"/>
      <c r="AZ10367" s="160"/>
      <c r="BA10367" s="160"/>
      <c r="BB10367" s="160"/>
      <c r="BC10367" s="160"/>
    </row>
    <row r="10368" spans="1:55" x14ac:dyDescent="0.25">
      <c r="A10368" s="79"/>
      <c r="J10368" s="6">
        <v>5</v>
      </c>
      <c r="K10368" s="6"/>
      <c r="L10368" s="6"/>
      <c r="M10368" s="6"/>
      <c r="N10368" s="6"/>
      <c r="O10368" s="6"/>
      <c r="P10368" s="6"/>
      <c r="Q10368" s="6"/>
      <c r="R10368" s="6"/>
      <c r="S10368" s="6"/>
      <c r="T10368" s="6"/>
      <c r="U10368" s="6"/>
      <c r="V10368" s="6"/>
      <c r="W10368" s="6"/>
      <c r="X10368" s="160"/>
      <c r="Y10368" s="160"/>
      <c r="Z10368" s="160"/>
      <c r="AA10368" s="160"/>
      <c r="AB10368" s="160"/>
      <c r="AC10368" s="160"/>
      <c r="AD10368" s="160"/>
      <c r="AE10368" s="160"/>
      <c r="AF10368" s="160"/>
      <c r="AG10368" s="160"/>
      <c r="AH10368" s="160"/>
      <c r="AI10368" s="160"/>
      <c r="AJ10368" s="160"/>
      <c r="AK10368" s="160"/>
      <c r="AL10368" s="160"/>
      <c r="AM10368" s="160"/>
      <c r="AN10368" s="160"/>
      <c r="AO10368" s="160"/>
      <c r="AP10368" s="160"/>
      <c r="AQ10368" s="160"/>
      <c r="AR10368" s="160"/>
      <c r="AS10368" s="160"/>
      <c r="AT10368" s="160"/>
      <c r="AU10368" s="160"/>
      <c r="AV10368" s="160"/>
      <c r="AW10368" s="160"/>
      <c r="AX10368" s="160"/>
      <c r="AY10368" s="160"/>
      <c r="AZ10368" s="160"/>
      <c r="BA10368" s="160"/>
      <c r="BB10368" s="160"/>
      <c r="BC10368" s="160"/>
    </row>
    <row r="10369" spans="1:23" x14ac:dyDescent="0.25">
      <c r="J10369" s="6">
        <v>6</v>
      </c>
      <c r="K10369" s="6"/>
      <c r="L10369" s="6"/>
      <c r="M10369" s="6"/>
      <c r="N10369" s="6"/>
      <c r="O10369" s="6"/>
      <c r="P10369" s="6"/>
      <c r="Q10369" s="6"/>
      <c r="R10369" s="6"/>
      <c r="S10369" s="6"/>
      <c r="T10369" s="6"/>
      <c r="U10369" s="6"/>
      <c r="V10369" s="6"/>
      <c r="W10369" s="6"/>
    </row>
    <row r="10370" spans="1:23" x14ac:dyDescent="0.25">
      <c r="A10370" s="80"/>
      <c r="J10370" s="6">
        <v>7</v>
      </c>
      <c r="K10370" s="6"/>
      <c r="L10370" s="6"/>
      <c r="M10370" s="6"/>
      <c r="N10370" s="6"/>
      <c r="O10370" s="6"/>
      <c r="P10370" s="6"/>
      <c r="Q10370" s="6"/>
      <c r="R10370" s="6"/>
      <c r="S10370" s="6"/>
      <c r="T10370" s="6"/>
      <c r="U10370" s="6"/>
      <c r="V10370" s="6"/>
      <c r="W10370" s="6"/>
    </row>
    <row r="10371" spans="1:23" ht="31.5" x14ac:dyDescent="0.25">
      <c r="A10371" s="64" t="s">
        <v>590</v>
      </c>
      <c r="J10371" s="6">
        <v>8</v>
      </c>
      <c r="K10371" s="6"/>
      <c r="L10371" s="6"/>
      <c r="M10371" s="6"/>
      <c r="N10371" s="6"/>
      <c r="O10371" s="6"/>
      <c r="P10371" s="6"/>
      <c r="Q10371" s="6"/>
      <c r="R10371" s="6"/>
    </row>
    <row r="10372" spans="1:23" x14ac:dyDescent="0.25">
      <c r="A10372" s="79"/>
      <c r="J10372" s="6">
        <v>9</v>
      </c>
      <c r="K10372" s="6"/>
      <c r="L10372" s="6"/>
      <c r="M10372" s="6"/>
      <c r="N10372" s="6"/>
      <c r="O10372" s="6"/>
      <c r="P10372" s="6"/>
      <c r="Q10372" s="6"/>
      <c r="R10372" s="6"/>
    </row>
    <row r="10373" spans="1:23" ht="25.5" x14ac:dyDescent="0.25">
      <c r="A10373" s="81" t="s">
        <v>595</v>
      </c>
      <c r="J10373" s="6">
        <v>10</v>
      </c>
      <c r="K10373" s="6"/>
      <c r="L10373" s="6"/>
      <c r="M10373" s="6"/>
      <c r="N10373" s="6"/>
      <c r="O10373" s="6"/>
      <c r="P10373" s="6"/>
      <c r="Q10373" s="6"/>
      <c r="R10373" s="6"/>
    </row>
    <row r="10374" spans="1:23" x14ac:dyDescent="0.25">
      <c r="A10374" s="81"/>
      <c r="J10374" s="6">
        <v>11</v>
      </c>
      <c r="K10374" s="6"/>
      <c r="L10374" s="6"/>
      <c r="M10374" s="6"/>
      <c r="N10374" s="6"/>
      <c r="O10374" s="6"/>
      <c r="P10374" s="6"/>
      <c r="Q10374" s="6"/>
      <c r="R10374" s="6"/>
    </row>
    <row r="10375" spans="1:23" x14ac:dyDescent="0.25">
      <c r="A10375" s="65"/>
      <c r="J10375" s="6">
        <v>12</v>
      </c>
      <c r="K10375" s="6"/>
      <c r="L10375" s="6"/>
      <c r="M10375" s="6"/>
      <c r="N10375" s="6"/>
      <c r="O10375" s="6"/>
      <c r="P10375" s="6"/>
      <c r="Q10375" s="6"/>
      <c r="R10375" s="6"/>
    </row>
    <row r="10376" spans="1:23" x14ac:dyDescent="0.25">
      <c r="A10376" s="65"/>
      <c r="J10376" s="6">
        <v>13</v>
      </c>
      <c r="K10376" s="6"/>
      <c r="L10376" s="6"/>
      <c r="M10376" s="6"/>
      <c r="N10376" s="6"/>
      <c r="O10376" s="6"/>
      <c r="P10376" s="6"/>
      <c r="Q10376" s="6"/>
      <c r="R10376" s="6"/>
    </row>
    <row r="10377" spans="1:23" x14ac:dyDescent="0.25">
      <c r="A10377" s="79"/>
      <c r="J10377" s="6">
        <v>14</v>
      </c>
      <c r="K10377" s="6"/>
      <c r="L10377" s="6"/>
      <c r="M10377" s="6"/>
      <c r="N10377" s="6"/>
      <c r="O10377" s="6"/>
      <c r="P10377" s="6"/>
      <c r="Q10377" s="6"/>
      <c r="R10377" s="6"/>
    </row>
    <row r="10378" spans="1:23" x14ac:dyDescent="0.25">
      <c r="A10378" s="79"/>
      <c r="J10378" s="6">
        <v>15</v>
      </c>
      <c r="K10378" s="6"/>
      <c r="L10378" s="6"/>
      <c r="M10378" s="6"/>
      <c r="N10378" s="6"/>
      <c r="O10378" s="6"/>
      <c r="P10378" s="6"/>
      <c r="Q10378" s="6"/>
      <c r="R10378" s="6"/>
    </row>
    <row r="10379" spans="1:23" x14ac:dyDescent="0.25">
      <c r="J10379" s="6">
        <v>16</v>
      </c>
      <c r="K10379" s="6"/>
      <c r="L10379" s="6"/>
      <c r="M10379" s="6"/>
      <c r="N10379" s="6"/>
      <c r="O10379" s="6"/>
      <c r="P10379" s="6"/>
      <c r="Q10379" s="6"/>
      <c r="R10379" s="6"/>
    </row>
    <row r="10380" spans="1:23" x14ac:dyDescent="0.25">
      <c r="A10380" s="80"/>
      <c r="J10380" s="6">
        <v>17</v>
      </c>
      <c r="K10380" s="6"/>
      <c r="L10380" s="6"/>
      <c r="M10380" s="6"/>
      <c r="N10380" s="6"/>
      <c r="O10380" s="6"/>
      <c r="P10380" s="6"/>
      <c r="Q10380" s="6"/>
      <c r="R10380" s="6"/>
    </row>
    <row r="10381" spans="1:23" ht="31.5" x14ac:dyDescent="0.25">
      <c r="A10381" s="64" t="s">
        <v>590</v>
      </c>
      <c r="J10381" s="6">
        <v>18</v>
      </c>
      <c r="K10381" s="6"/>
      <c r="L10381" s="6"/>
      <c r="M10381" s="6"/>
      <c r="N10381" s="6"/>
      <c r="O10381" s="6"/>
      <c r="P10381" s="6"/>
      <c r="Q10381" s="6"/>
      <c r="R10381" s="6"/>
    </row>
    <row r="10382" spans="1:23" x14ac:dyDescent="0.25">
      <c r="A10382" s="79"/>
      <c r="J10382" s="6">
        <v>19</v>
      </c>
      <c r="K10382" s="6"/>
      <c r="L10382" s="6"/>
      <c r="M10382" s="6"/>
      <c r="N10382" s="6"/>
      <c r="O10382" s="6"/>
      <c r="P10382" s="6"/>
      <c r="Q10382" s="6"/>
      <c r="R10382" s="6"/>
    </row>
    <row r="10383" spans="1:23" ht="25.5" x14ac:dyDescent="0.25">
      <c r="A10383" s="81" t="s">
        <v>595</v>
      </c>
      <c r="J10383" s="6">
        <v>20</v>
      </c>
      <c r="K10383" s="6"/>
      <c r="L10383" s="6"/>
      <c r="M10383" s="6"/>
      <c r="N10383" s="6"/>
      <c r="O10383" s="6"/>
      <c r="P10383" s="6"/>
      <c r="Q10383" s="6"/>
      <c r="R10383" s="6"/>
    </row>
    <row r="10384" spans="1:23" x14ac:dyDescent="0.25">
      <c r="A10384" s="81"/>
      <c r="J10384" s="6">
        <v>21</v>
      </c>
      <c r="K10384" s="6"/>
      <c r="L10384" s="6"/>
      <c r="M10384" s="6"/>
      <c r="N10384" s="6"/>
      <c r="O10384" s="6"/>
      <c r="P10384" s="6"/>
      <c r="Q10384" s="6"/>
      <c r="R10384" s="6"/>
    </row>
    <row r="10385" spans="1:23" ht="89.25" x14ac:dyDescent="0.25">
      <c r="A10385" s="81" t="s">
        <v>960</v>
      </c>
      <c r="J10385" s="6">
        <v>22</v>
      </c>
      <c r="K10385" s="6"/>
      <c r="L10385" s="6"/>
      <c r="M10385" s="6"/>
      <c r="N10385" s="6"/>
      <c r="O10385" s="6"/>
      <c r="P10385" s="6"/>
      <c r="Q10385" s="6"/>
      <c r="R10385" s="6"/>
      <c r="S10385" s="6"/>
      <c r="T10385" s="6"/>
      <c r="U10385" s="6"/>
      <c r="V10385" s="6"/>
      <c r="W10385" s="6"/>
    </row>
    <row r="10386" spans="1:23" x14ac:dyDescent="0.25">
      <c r="A10386" s="65"/>
      <c r="J10386" s="6">
        <v>23</v>
      </c>
      <c r="K10386" s="6"/>
      <c r="L10386" s="6"/>
      <c r="M10386" s="6"/>
      <c r="N10386" s="6"/>
      <c r="O10386" s="6"/>
      <c r="P10386" s="6"/>
      <c r="Q10386" s="6"/>
      <c r="R10386" s="6"/>
      <c r="S10386" s="6"/>
      <c r="T10386" s="6"/>
      <c r="U10386" s="6"/>
      <c r="V10386" s="6"/>
      <c r="W10386" s="6"/>
    </row>
    <row r="10387" spans="1:23" x14ac:dyDescent="0.25">
      <c r="A10387" s="65"/>
      <c r="J10387" s="6">
        <v>24</v>
      </c>
      <c r="K10387" s="6"/>
      <c r="L10387" s="6"/>
      <c r="M10387" s="6"/>
      <c r="N10387" s="6"/>
      <c r="O10387" s="6"/>
      <c r="P10387" s="6"/>
      <c r="Q10387" s="6"/>
      <c r="R10387" s="6"/>
      <c r="S10387" s="6"/>
      <c r="T10387" s="6"/>
      <c r="U10387" s="6"/>
      <c r="V10387" s="6"/>
      <c r="W10387" s="6"/>
    </row>
    <row r="10388" spans="1:23" ht="140.25" x14ac:dyDescent="0.25">
      <c r="A10388" s="96" t="s">
        <v>624</v>
      </c>
      <c r="B10388" s="97" t="s">
        <v>625</v>
      </c>
      <c r="J10388" s="6">
        <v>25</v>
      </c>
      <c r="K10388" s="6"/>
      <c r="L10388" s="6"/>
      <c r="M10388" s="6"/>
      <c r="N10388" s="6"/>
      <c r="O10388" s="6"/>
      <c r="P10388" s="6"/>
      <c r="Q10388" s="6"/>
      <c r="R10388" s="6"/>
      <c r="S10388" s="6"/>
      <c r="T10388" s="6"/>
      <c r="U10388" s="6"/>
      <c r="V10388" s="6"/>
      <c r="W10388" s="6"/>
    </row>
    <row r="10389" spans="1:23" ht="15.75" thickBot="1" x14ac:dyDescent="0.3">
      <c r="A10389" s="65"/>
      <c r="J10389" s="6">
        <v>26</v>
      </c>
      <c r="K10389" s="6"/>
      <c r="L10389" s="6"/>
      <c r="M10389" s="6"/>
      <c r="N10389" s="6"/>
      <c r="O10389" s="6"/>
      <c r="P10389" s="6"/>
      <c r="Q10389" s="6"/>
      <c r="R10389" s="6"/>
      <c r="S10389" s="6"/>
      <c r="T10389" s="6"/>
      <c r="U10389" s="6"/>
      <c r="V10389" s="6"/>
      <c r="W10389" s="6"/>
    </row>
    <row r="10390" spans="1:23" ht="15.75" thickBot="1" x14ac:dyDescent="0.3">
      <c r="A10390" s="88" t="s">
        <v>626</v>
      </c>
      <c r="B10390" s="89">
        <v>0.05</v>
      </c>
      <c r="J10390" s="6">
        <v>27</v>
      </c>
      <c r="K10390" s="6"/>
      <c r="L10390" s="6"/>
      <c r="M10390" s="6"/>
      <c r="N10390" s="6"/>
      <c r="O10390" s="6"/>
      <c r="P10390" s="6"/>
      <c r="Q10390" s="6"/>
      <c r="R10390" s="6"/>
      <c r="S10390" s="6"/>
      <c r="T10390" s="6"/>
      <c r="U10390" s="6"/>
      <c r="V10390" s="6"/>
      <c r="W10390" s="6"/>
    </row>
    <row r="10391" spans="1:23" ht="39" thickBot="1" x14ac:dyDescent="0.3">
      <c r="A10391" s="110" t="s">
        <v>627</v>
      </c>
      <c r="B10391" s="74">
        <v>18</v>
      </c>
      <c r="J10391" s="6">
        <v>28</v>
      </c>
      <c r="K10391" s="6"/>
      <c r="L10391" s="6"/>
      <c r="M10391" s="6"/>
      <c r="N10391" s="6"/>
      <c r="O10391" s="6"/>
      <c r="P10391" s="6"/>
      <c r="Q10391" s="6"/>
      <c r="R10391" s="6"/>
      <c r="S10391" s="6"/>
      <c r="T10391" s="6"/>
      <c r="U10391" s="6"/>
      <c r="V10391" s="6"/>
      <c r="W10391" s="6"/>
    </row>
    <row r="10392" spans="1:23" ht="39" thickBot="1" x14ac:dyDescent="0.3">
      <c r="A10392" s="110" t="s">
        <v>628</v>
      </c>
      <c r="B10392" s="74">
        <v>15.310739999999999</v>
      </c>
      <c r="J10392" s="6">
        <v>29</v>
      </c>
      <c r="K10392" s="6"/>
      <c r="L10392" s="6"/>
      <c r="M10392" s="6"/>
      <c r="N10392" s="6"/>
      <c r="O10392" s="6"/>
      <c r="P10392" s="6"/>
      <c r="Q10392" s="6"/>
      <c r="R10392" s="6"/>
      <c r="S10392" s="6"/>
      <c r="T10392" s="6"/>
      <c r="U10392" s="6"/>
      <c r="V10392" s="6"/>
      <c r="W10392" s="6"/>
    </row>
    <row r="10393" spans="1:23" ht="64.5" thickBot="1" x14ac:dyDescent="0.3">
      <c r="A10393" s="110" t="s">
        <v>629</v>
      </c>
      <c r="B10393" s="74">
        <v>3.9969700000000001</v>
      </c>
      <c r="J10393" s="6">
        <v>30</v>
      </c>
      <c r="K10393" s="6"/>
      <c r="L10393" s="6"/>
      <c r="M10393" s="6"/>
      <c r="N10393" s="6"/>
      <c r="O10393" s="6"/>
      <c r="P10393" s="6"/>
      <c r="Q10393" s="6"/>
      <c r="R10393" s="6"/>
      <c r="S10393" s="6"/>
      <c r="T10393" s="6"/>
      <c r="U10393" s="6"/>
      <c r="V10393" s="6"/>
      <c r="W10393" s="6"/>
    </row>
    <row r="10394" spans="1:23" ht="38.25" x14ac:dyDescent="0.25">
      <c r="A10394" s="109" t="s">
        <v>630</v>
      </c>
      <c r="B10394" s="78">
        <v>5.5294999999999996</v>
      </c>
      <c r="J10394" s="6">
        <v>31</v>
      </c>
      <c r="K10394" s="6"/>
      <c r="L10394" s="6"/>
      <c r="M10394" s="6"/>
      <c r="N10394" s="6"/>
      <c r="O10394" s="6"/>
      <c r="P10394" s="6"/>
      <c r="Q10394" s="6"/>
      <c r="R10394" s="6"/>
      <c r="S10394" s="6"/>
      <c r="T10394" s="6"/>
      <c r="U10394" s="6"/>
      <c r="V10394" s="6"/>
      <c r="W10394" s="6"/>
    </row>
    <row r="10395" spans="1:23" ht="15.75" thickBot="1" x14ac:dyDescent="0.3">
      <c r="A10395" s="65"/>
      <c r="J10395" s="6">
        <v>32</v>
      </c>
      <c r="K10395" s="6"/>
      <c r="L10395" s="6"/>
      <c r="M10395" s="6"/>
      <c r="N10395" s="6"/>
      <c r="O10395" s="6"/>
      <c r="P10395" s="6"/>
      <c r="Q10395" s="6"/>
      <c r="R10395" s="6"/>
      <c r="S10395" s="6"/>
      <c r="T10395" s="6"/>
      <c r="U10395" s="6"/>
      <c r="V10395" s="6"/>
      <c r="W10395" s="6"/>
    </row>
    <row r="10396" spans="1:23" x14ac:dyDescent="0.25">
      <c r="A10396" s="254" t="s">
        <v>637</v>
      </c>
      <c r="B10396" s="255"/>
      <c r="C10396" s="255"/>
      <c r="D10396" s="255"/>
      <c r="E10396" s="255"/>
      <c r="J10396" s="6">
        <v>33</v>
      </c>
      <c r="K10396" s="6"/>
      <c r="L10396" s="6"/>
      <c r="M10396" s="6"/>
      <c r="N10396" s="6"/>
      <c r="O10396" s="6"/>
      <c r="P10396" s="6"/>
      <c r="Q10396" s="6"/>
      <c r="R10396" s="6"/>
      <c r="S10396" s="6"/>
      <c r="T10396" s="6"/>
      <c r="U10396" s="6"/>
      <c r="V10396" s="6"/>
      <c r="W10396" s="6"/>
    </row>
    <row r="10397" spans="1:23" ht="15.75" thickBot="1" x14ac:dyDescent="0.3">
      <c r="A10397" s="256" t="s">
        <v>638</v>
      </c>
      <c r="B10397" s="257"/>
      <c r="C10397" s="257"/>
      <c r="D10397" s="257"/>
      <c r="E10397" s="257"/>
      <c r="J10397" s="6">
        <v>34</v>
      </c>
      <c r="K10397" s="6"/>
      <c r="L10397" s="6"/>
      <c r="M10397" s="6"/>
      <c r="N10397" s="6"/>
      <c r="O10397" s="6"/>
      <c r="P10397" s="6"/>
      <c r="Q10397" s="6"/>
      <c r="R10397" s="6"/>
      <c r="S10397" s="6"/>
      <c r="T10397" s="6"/>
      <c r="U10397" s="6"/>
      <c r="V10397" s="6"/>
      <c r="W10397" s="6"/>
    </row>
    <row r="10398" spans="1:23" ht="16.5" thickBot="1" x14ac:dyDescent="0.3">
      <c r="A10398" s="260" t="s">
        <v>634</v>
      </c>
      <c r="B10398" s="261"/>
      <c r="C10398" s="83" t="s">
        <v>635</v>
      </c>
      <c r="D10398" s="83" t="s">
        <v>566</v>
      </c>
      <c r="E10398" s="85" t="s">
        <v>593</v>
      </c>
      <c r="J10398" s="6"/>
      <c r="K10398" s="121" t="s">
        <v>1123</v>
      </c>
      <c r="L10398" s="121" t="s">
        <v>1124</v>
      </c>
      <c r="M10398" s="121" t="str">
        <f>A10385</f>
        <v>Prueba del rango estudentizado de Tukey (HSD) para LFPCM2</v>
      </c>
      <c r="N10398" s="136"/>
      <c r="O10398" s="1"/>
      <c r="S10398" s="122" t="str">
        <f>K10398</f>
        <v>Factor</v>
      </c>
      <c r="T10398" s="122" t="str">
        <f>L10398</f>
        <v>Nivel</v>
      </c>
      <c r="U10398" s="114"/>
      <c r="V10398" s="123" t="str">
        <f>M10398</f>
        <v>Prueba del rango estudentizado de Tukey (HSD) para LFPCM2</v>
      </c>
      <c r="W10398" s="6"/>
    </row>
    <row r="10399" spans="1:23" ht="16.5" thickBot="1" x14ac:dyDescent="0.3">
      <c r="A10399" s="99"/>
      <c r="B10399" s="67" t="s">
        <v>592</v>
      </c>
      <c r="C10399" s="68">
        <v>80.698999999999998</v>
      </c>
      <c r="D10399" s="68">
        <v>8</v>
      </c>
      <c r="E10399" s="86" t="s">
        <v>46</v>
      </c>
      <c r="J10399" s="6"/>
      <c r="K10399" s="223" t="s">
        <v>1128</v>
      </c>
      <c r="L10399" s="124" t="str">
        <f>E10399</f>
        <v>Perseo</v>
      </c>
      <c r="M10399" s="125">
        <f>C10399</f>
        <v>80.698999999999998</v>
      </c>
      <c r="N10399" s="125">
        <f>A10399</f>
        <v>0</v>
      </c>
      <c r="O10399" s="125" t="str">
        <f>B10399</f>
        <v>A</v>
      </c>
      <c r="S10399" s="225" t="str">
        <f>K10399</f>
        <v>Genotipo (B)</v>
      </c>
      <c r="T10399" s="133" t="str">
        <f>L10399</f>
        <v>Perseo</v>
      </c>
      <c r="U10399" s="134">
        <f t="shared" ref="U10399:U10402" si="529">M10399</f>
        <v>80.698999999999998</v>
      </c>
      <c r="V10399" s="133">
        <f t="shared" ref="V10399:V10402" si="530">N10399</f>
        <v>0</v>
      </c>
      <c r="W10399" s="133" t="str">
        <f t="shared" ref="W10399:W10402" si="531">O10399</f>
        <v>A</v>
      </c>
    </row>
    <row r="10400" spans="1:23" ht="16.5" thickBot="1" x14ac:dyDescent="0.3">
      <c r="A10400" s="99"/>
      <c r="B10400" s="67" t="s">
        <v>592</v>
      </c>
      <c r="C10400" s="68"/>
      <c r="D10400" s="68"/>
      <c r="E10400" s="86"/>
      <c r="J10400" s="6"/>
      <c r="K10400" s="224"/>
      <c r="L10400" s="124" t="str">
        <f>E10401</f>
        <v>Pony</v>
      </c>
      <c r="M10400" s="125">
        <f>C10401</f>
        <v>76.754000000000005</v>
      </c>
      <c r="N10400" s="125">
        <f>A10401</f>
        <v>0</v>
      </c>
      <c r="O10400" s="125" t="str">
        <f>B10401</f>
        <v>A</v>
      </c>
      <c r="S10400" s="226"/>
      <c r="T10400" s="133" t="str">
        <f t="shared" ref="T10400:T10402" si="532">L10400</f>
        <v>Pony</v>
      </c>
      <c r="U10400" s="134">
        <f t="shared" si="529"/>
        <v>76.754000000000005</v>
      </c>
      <c r="V10400" s="133">
        <f t="shared" si="530"/>
        <v>0</v>
      </c>
      <c r="W10400" s="133" t="str">
        <f t="shared" si="531"/>
        <v>A</v>
      </c>
    </row>
    <row r="10401" spans="1:23" ht="16.5" thickBot="1" x14ac:dyDescent="0.3">
      <c r="A10401" s="99"/>
      <c r="B10401" s="67" t="s">
        <v>592</v>
      </c>
      <c r="C10401" s="68">
        <v>76.754000000000005</v>
      </c>
      <c r="D10401" s="68">
        <v>8</v>
      </c>
      <c r="E10401" s="86" t="s">
        <v>11</v>
      </c>
      <c r="J10401" s="6"/>
      <c r="K10401" s="224"/>
      <c r="L10401" s="4" t="str">
        <f>E10403</f>
        <v>Palomo</v>
      </c>
      <c r="M10401" s="4">
        <f>C10403</f>
        <v>75.680999999999997</v>
      </c>
      <c r="N10401" s="4" t="str">
        <f>A10403</f>
        <v>B</v>
      </c>
      <c r="O10401" s="4" t="str">
        <f>B10403</f>
        <v>A</v>
      </c>
      <c r="P10401" s="6"/>
      <c r="Q10401" s="6"/>
      <c r="R10401" s="6"/>
      <c r="S10401" s="226"/>
      <c r="T10401" s="133" t="str">
        <f t="shared" si="532"/>
        <v>Palomo</v>
      </c>
      <c r="U10401" s="134">
        <f t="shared" si="529"/>
        <v>75.680999999999997</v>
      </c>
      <c r="V10401" s="133" t="str">
        <f t="shared" si="530"/>
        <v>B</v>
      </c>
      <c r="W10401" s="133" t="str">
        <f t="shared" si="531"/>
        <v>A</v>
      </c>
    </row>
    <row r="10402" spans="1:23" ht="16.5" thickBot="1" x14ac:dyDescent="0.3">
      <c r="A10402" s="99"/>
      <c r="B10402" s="67" t="s">
        <v>592</v>
      </c>
      <c r="C10402" s="68"/>
      <c r="D10402" s="68"/>
      <c r="E10402" s="86"/>
      <c r="J10402" s="6"/>
      <c r="K10402" s="224"/>
      <c r="L10402" s="4" t="str">
        <f>E10405</f>
        <v>Toro</v>
      </c>
      <c r="M10402" s="4">
        <f>C10405</f>
        <v>70.263999999999996</v>
      </c>
      <c r="N10402" s="4" t="str">
        <f>A10405</f>
        <v>B</v>
      </c>
      <c r="O10402" s="4">
        <f>B10405</f>
        <v>0</v>
      </c>
      <c r="P10402" s="6"/>
      <c r="Q10402" s="6"/>
      <c r="R10402" s="6"/>
      <c r="S10402" s="227"/>
      <c r="T10402" s="129" t="str">
        <f t="shared" si="532"/>
        <v>Toro</v>
      </c>
      <c r="U10402" s="135">
        <f t="shared" si="529"/>
        <v>70.263999999999996</v>
      </c>
      <c r="V10402" s="129" t="str">
        <f t="shared" si="530"/>
        <v>B</v>
      </c>
      <c r="W10402" s="129">
        <f t="shared" si="531"/>
        <v>0</v>
      </c>
    </row>
    <row r="10403" spans="1:23" ht="15.75" thickBot="1" x14ac:dyDescent="0.3">
      <c r="A10403" s="99" t="s">
        <v>593</v>
      </c>
      <c r="B10403" s="67" t="s">
        <v>592</v>
      </c>
      <c r="C10403" s="68">
        <v>75.680999999999997</v>
      </c>
      <c r="D10403" s="68">
        <v>8</v>
      </c>
      <c r="E10403" s="86" t="s">
        <v>7</v>
      </c>
      <c r="J10403" s="6">
        <v>1</v>
      </c>
      <c r="K10403" s="6"/>
      <c r="L10403" s="6"/>
      <c r="M10403" s="6"/>
      <c r="N10403" s="6"/>
      <c r="O10403" s="6"/>
      <c r="P10403" s="6"/>
      <c r="Q10403" s="6"/>
      <c r="R10403" s="6"/>
      <c r="S10403" s="6"/>
      <c r="T10403" s="6"/>
      <c r="U10403" s="6"/>
      <c r="V10403" s="6"/>
      <c r="W10403" s="6"/>
    </row>
    <row r="10404" spans="1:23" ht="15.75" thickBot="1" x14ac:dyDescent="0.3">
      <c r="A10404" s="99" t="s">
        <v>593</v>
      </c>
      <c r="B10404" s="67"/>
      <c r="C10404" s="68"/>
      <c r="D10404" s="68"/>
      <c r="E10404" s="86"/>
      <c r="J10404" s="6">
        <v>2</v>
      </c>
      <c r="K10404" s="6"/>
      <c r="L10404" s="6"/>
      <c r="M10404" s="6"/>
      <c r="N10404" s="6"/>
      <c r="O10404" s="6"/>
      <c r="P10404" s="6"/>
      <c r="Q10404" s="6"/>
      <c r="R10404" s="6"/>
      <c r="S10404" s="6"/>
      <c r="T10404" s="6"/>
      <c r="U10404" s="6"/>
      <c r="V10404" s="6"/>
      <c r="W10404" s="6"/>
    </row>
    <row r="10405" spans="1:23" x14ac:dyDescent="0.25">
      <c r="A10405" s="100" t="s">
        <v>593</v>
      </c>
      <c r="B10405" s="76"/>
      <c r="C10405" s="77">
        <v>70.263999999999996</v>
      </c>
      <c r="D10405" s="77">
        <v>8</v>
      </c>
      <c r="E10405" s="87" t="s">
        <v>8</v>
      </c>
      <c r="J10405" s="6">
        <v>3</v>
      </c>
      <c r="K10405" s="6"/>
      <c r="L10405" s="6"/>
      <c r="M10405" s="6"/>
      <c r="N10405" s="6"/>
      <c r="O10405" s="6"/>
      <c r="P10405" s="6"/>
      <c r="Q10405" s="6"/>
      <c r="R10405" s="6"/>
      <c r="S10405" s="6"/>
      <c r="T10405" s="6"/>
      <c r="U10405" s="6"/>
      <c r="V10405" s="6"/>
      <c r="W10405" s="6"/>
    </row>
    <row r="10406" spans="1:23" x14ac:dyDescent="0.25">
      <c r="A10406" s="79"/>
      <c r="J10406" s="6">
        <v>4</v>
      </c>
      <c r="K10406" s="6"/>
      <c r="L10406" s="6"/>
      <c r="M10406" s="6"/>
      <c r="N10406" s="6"/>
      <c r="O10406" s="6"/>
      <c r="P10406" s="6"/>
      <c r="Q10406" s="6"/>
      <c r="R10406" s="6"/>
      <c r="S10406" s="6"/>
      <c r="T10406" s="6"/>
      <c r="U10406" s="6"/>
      <c r="V10406" s="6"/>
      <c r="W10406" s="6"/>
    </row>
    <row r="10407" spans="1:23" x14ac:dyDescent="0.25">
      <c r="A10407" s="79"/>
      <c r="J10407" s="6">
        <v>5</v>
      </c>
      <c r="K10407" s="6"/>
      <c r="L10407" s="6"/>
      <c r="M10407" s="6"/>
      <c r="N10407" s="6"/>
      <c r="O10407" s="6"/>
      <c r="P10407" s="6"/>
      <c r="Q10407" s="6"/>
      <c r="R10407" s="6"/>
      <c r="S10407" s="6"/>
      <c r="T10407" s="6"/>
      <c r="U10407" s="6"/>
      <c r="V10407" s="6"/>
      <c r="W10407" s="6"/>
    </row>
    <row r="10408" spans="1:23" x14ac:dyDescent="0.25">
      <c r="J10408" s="6">
        <v>6</v>
      </c>
      <c r="K10408" s="6"/>
      <c r="L10408" s="6"/>
      <c r="M10408" s="6"/>
      <c r="N10408" s="6"/>
      <c r="O10408" s="6"/>
      <c r="P10408" s="6"/>
      <c r="Q10408" s="6"/>
      <c r="R10408" s="6"/>
      <c r="S10408" s="6"/>
      <c r="T10408" s="6"/>
      <c r="U10408" s="6"/>
      <c r="V10408" s="6"/>
      <c r="W10408" s="6"/>
    </row>
    <row r="10409" spans="1:23" x14ac:dyDescent="0.25">
      <c r="A10409" s="80"/>
      <c r="J10409" s="6">
        <v>7</v>
      </c>
      <c r="K10409" s="6"/>
      <c r="L10409" s="6"/>
      <c r="M10409" s="6"/>
      <c r="N10409" s="6"/>
      <c r="O10409" s="6"/>
      <c r="P10409" s="6"/>
      <c r="Q10409" s="6"/>
      <c r="R10409" s="6"/>
      <c r="S10409" s="6"/>
      <c r="T10409" s="6"/>
      <c r="U10409" s="6"/>
      <c r="V10409" s="6"/>
      <c r="W10409" s="6"/>
    </row>
    <row r="10410" spans="1:23" ht="31.5" x14ac:dyDescent="0.25">
      <c r="A10410" s="64" t="s">
        <v>590</v>
      </c>
      <c r="J10410" s="6">
        <v>8</v>
      </c>
      <c r="K10410" s="6"/>
      <c r="L10410" s="6"/>
      <c r="M10410" s="6"/>
      <c r="N10410" s="6"/>
      <c r="O10410" s="6"/>
      <c r="P10410" s="6"/>
      <c r="Q10410" s="6"/>
      <c r="R10410" s="6"/>
      <c r="S10410" s="6"/>
      <c r="T10410" s="6"/>
      <c r="U10410" s="6"/>
      <c r="V10410" s="6"/>
      <c r="W10410" s="6"/>
    </row>
    <row r="10411" spans="1:23" x14ac:dyDescent="0.25">
      <c r="A10411" s="79"/>
      <c r="J10411" s="6">
        <v>9</v>
      </c>
      <c r="K10411" s="6"/>
      <c r="L10411" s="6"/>
      <c r="M10411" s="6"/>
      <c r="N10411" s="6"/>
      <c r="O10411" s="6"/>
      <c r="P10411" s="6"/>
      <c r="Q10411" s="6"/>
      <c r="R10411" s="6"/>
      <c r="S10411" s="6"/>
      <c r="T10411" s="6"/>
      <c r="U10411" s="6"/>
      <c r="V10411" s="6"/>
      <c r="W10411" s="6"/>
    </row>
    <row r="10412" spans="1:23" ht="25.5" x14ac:dyDescent="0.25">
      <c r="A10412" s="81" t="s">
        <v>595</v>
      </c>
      <c r="J10412" s="6">
        <v>10</v>
      </c>
      <c r="K10412" s="6"/>
      <c r="L10412" s="6"/>
      <c r="M10412" s="6"/>
      <c r="N10412" s="6"/>
      <c r="O10412" s="6"/>
      <c r="P10412" s="6"/>
      <c r="Q10412" s="6"/>
      <c r="R10412" s="6"/>
      <c r="S10412" s="6"/>
      <c r="T10412" s="6"/>
      <c r="U10412" s="6"/>
      <c r="V10412" s="6"/>
      <c r="W10412" s="6"/>
    </row>
    <row r="10413" spans="1:23" x14ac:dyDescent="0.25">
      <c r="A10413" s="81"/>
      <c r="J10413" s="6">
        <v>11</v>
      </c>
      <c r="K10413" s="6"/>
      <c r="L10413" s="6"/>
      <c r="M10413" s="6"/>
      <c r="N10413" s="6"/>
      <c r="O10413" s="6"/>
      <c r="P10413" s="6"/>
      <c r="Q10413" s="6"/>
      <c r="R10413" s="6"/>
      <c r="S10413" s="6"/>
      <c r="T10413" s="6"/>
      <c r="U10413" s="6"/>
      <c r="V10413" s="6"/>
      <c r="W10413" s="6"/>
    </row>
    <row r="10414" spans="1:23" x14ac:dyDescent="0.25">
      <c r="A10414" s="65"/>
      <c r="J10414" s="6">
        <v>12</v>
      </c>
      <c r="K10414" s="6"/>
      <c r="L10414" s="6"/>
      <c r="M10414" s="6"/>
      <c r="N10414" s="6"/>
      <c r="O10414" s="6"/>
      <c r="P10414" s="6"/>
      <c r="Q10414" s="6"/>
      <c r="R10414" s="6"/>
      <c r="S10414" s="6"/>
      <c r="T10414" s="6"/>
      <c r="U10414" s="6"/>
      <c r="V10414" s="6"/>
      <c r="W10414" s="6"/>
    </row>
    <row r="10415" spans="1:23" x14ac:dyDescent="0.25">
      <c r="A10415" s="65"/>
      <c r="J10415" s="6">
        <v>13</v>
      </c>
      <c r="K10415" s="6"/>
      <c r="L10415" s="6"/>
      <c r="M10415" s="6"/>
      <c r="N10415" s="6"/>
      <c r="O10415" s="6"/>
      <c r="P10415" s="6"/>
      <c r="Q10415" s="6"/>
      <c r="R10415" s="6"/>
      <c r="S10415" s="6"/>
      <c r="T10415" s="6"/>
      <c r="U10415" s="6"/>
      <c r="V10415" s="6"/>
      <c r="W10415" s="6"/>
    </row>
    <row r="10416" spans="1:23" x14ac:dyDescent="0.25">
      <c r="A10416" s="79"/>
      <c r="J10416" s="6">
        <v>14</v>
      </c>
      <c r="K10416" s="6"/>
      <c r="L10416" s="6"/>
      <c r="M10416" s="6"/>
      <c r="N10416" s="6"/>
      <c r="O10416" s="6"/>
      <c r="P10416" s="6"/>
      <c r="Q10416" s="6"/>
      <c r="R10416" s="6"/>
      <c r="S10416" s="6"/>
      <c r="T10416" s="6"/>
      <c r="U10416" s="6"/>
      <c r="V10416" s="6"/>
      <c r="W10416" s="6"/>
    </row>
    <row r="10417" spans="1:23" x14ac:dyDescent="0.25">
      <c r="A10417" s="79"/>
      <c r="J10417" s="6">
        <v>15</v>
      </c>
      <c r="K10417" s="6"/>
      <c r="L10417" s="6"/>
      <c r="M10417" s="6"/>
      <c r="N10417" s="6"/>
      <c r="O10417" s="6"/>
      <c r="P10417" s="6"/>
      <c r="Q10417" s="6"/>
      <c r="R10417" s="6"/>
      <c r="S10417" s="6"/>
      <c r="T10417" s="6"/>
      <c r="U10417" s="6"/>
      <c r="V10417" s="6"/>
      <c r="W10417" s="6"/>
    </row>
    <row r="10418" spans="1:23" x14ac:dyDescent="0.25">
      <c r="J10418" s="6">
        <v>16</v>
      </c>
      <c r="K10418" s="6"/>
      <c r="L10418" s="6"/>
      <c r="M10418" s="6"/>
      <c r="N10418" s="6"/>
      <c r="O10418" s="6"/>
      <c r="P10418" s="6"/>
      <c r="Q10418" s="6"/>
      <c r="R10418" s="6"/>
      <c r="S10418" s="6"/>
      <c r="T10418" s="6"/>
      <c r="U10418" s="6"/>
      <c r="V10418" s="6"/>
      <c r="W10418" s="6"/>
    </row>
    <row r="10419" spans="1:23" x14ac:dyDescent="0.25">
      <c r="A10419" s="80"/>
      <c r="J10419" s="6">
        <v>17</v>
      </c>
      <c r="K10419" s="6"/>
      <c r="L10419" s="6"/>
      <c r="M10419" s="6"/>
      <c r="N10419" s="6"/>
      <c r="O10419" s="6"/>
      <c r="P10419" s="6"/>
      <c r="Q10419" s="6"/>
      <c r="R10419" s="6"/>
      <c r="S10419" s="6"/>
      <c r="T10419" s="6"/>
      <c r="U10419" s="6"/>
      <c r="V10419" s="6"/>
      <c r="W10419" s="6"/>
    </row>
    <row r="10420" spans="1:23" ht="31.5" x14ac:dyDescent="0.25">
      <c r="A10420" s="64" t="s">
        <v>590</v>
      </c>
      <c r="J10420" s="6">
        <v>18</v>
      </c>
      <c r="K10420" s="6"/>
      <c r="L10420" s="6"/>
      <c r="M10420" s="6"/>
      <c r="N10420" s="6"/>
      <c r="O10420" s="6"/>
      <c r="P10420" s="6"/>
      <c r="Q10420" s="6"/>
      <c r="R10420" s="6"/>
      <c r="S10420" s="6"/>
      <c r="T10420" s="6"/>
      <c r="U10420" s="6"/>
      <c r="V10420" s="6"/>
      <c r="W10420" s="6"/>
    </row>
    <row r="10421" spans="1:23" x14ac:dyDescent="0.25">
      <c r="A10421" s="79"/>
      <c r="J10421" s="6">
        <v>19</v>
      </c>
      <c r="K10421" s="6"/>
      <c r="L10421" s="6"/>
      <c r="M10421" s="6"/>
      <c r="N10421" s="6"/>
      <c r="O10421" s="6"/>
      <c r="P10421" s="6"/>
      <c r="Q10421" s="6"/>
      <c r="R10421" s="6"/>
      <c r="S10421" s="6"/>
      <c r="T10421" s="6"/>
      <c r="U10421" s="6"/>
      <c r="V10421" s="6"/>
      <c r="W10421" s="6"/>
    </row>
    <row r="10422" spans="1:23" ht="25.5" x14ac:dyDescent="0.25">
      <c r="A10422" s="81" t="s">
        <v>595</v>
      </c>
      <c r="J10422" s="6">
        <v>20</v>
      </c>
      <c r="K10422" s="6"/>
      <c r="L10422" s="6"/>
      <c r="M10422" s="6"/>
      <c r="N10422" s="6"/>
      <c r="O10422" s="6"/>
      <c r="P10422" s="6"/>
      <c r="Q10422" s="6"/>
      <c r="R10422" s="6"/>
      <c r="S10422" s="6"/>
      <c r="T10422" s="6"/>
      <c r="U10422" s="6"/>
      <c r="V10422" s="6"/>
      <c r="W10422" s="6"/>
    </row>
    <row r="10423" spans="1:23" x14ac:dyDescent="0.25">
      <c r="A10423" s="81"/>
      <c r="J10423" s="6">
        <v>21</v>
      </c>
      <c r="K10423" s="6"/>
      <c r="L10423" s="6"/>
      <c r="M10423" s="6"/>
      <c r="N10423" s="6"/>
      <c r="O10423" s="6"/>
      <c r="P10423" s="6"/>
      <c r="Q10423" s="6"/>
      <c r="R10423" s="6"/>
      <c r="S10423" s="6"/>
      <c r="T10423" s="6"/>
      <c r="U10423" s="6"/>
      <c r="V10423" s="6"/>
      <c r="W10423" s="6"/>
    </row>
    <row r="10424" spans="1:23" ht="89.25" x14ac:dyDescent="0.25">
      <c r="A10424" s="81" t="s">
        <v>961</v>
      </c>
      <c r="J10424" s="6">
        <v>22</v>
      </c>
      <c r="K10424" s="6"/>
      <c r="L10424" s="6"/>
      <c r="M10424" s="6"/>
      <c r="N10424" s="6"/>
      <c r="O10424" s="6"/>
      <c r="P10424" s="6"/>
      <c r="Q10424" s="6"/>
      <c r="R10424" s="6"/>
      <c r="S10424" s="6"/>
      <c r="T10424" s="6"/>
      <c r="U10424" s="6"/>
      <c r="V10424" s="6"/>
      <c r="W10424" s="6"/>
    </row>
    <row r="10425" spans="1:23" x14ac:dyDescent="0.25">
      <c r="A10425" s="65"/>
      <c r="J10425" s="6">
        <v>23</v>
      </c>
      <c r="K10425" s="6"/>
      <c r="L10425" s="6"/>
      <c r="M10425" s="6"/>
      <c r="N10425" s="6"/>
      <c r="O10425" s="6"/>
      <c r="P10425" s="6"/>
      <c r="Q10425" s="6"/>
      <c r="R10425" s="6"/>
      <c r="S10425" s="6"/>
      <c r="T10425" s="6"/>
      <c r="U10425" s="6"/>
      <c r="V10425" s="6"/>
      <c r="W10425" s="6"/>
    </row>
    <row r="10426" spans="1:23" x14ac:dyDescent="0.25">
      <c r="A10426" s="65"/>
      <c r="J10426" s="6">
        <v>24</v>
      </c>
      <c r="K10426" s="6"/>
      <c r="L10426" s="6"/>
      <c r="M10426" s="6"/>
      <c r="N10426" s="6"/>
      <c r="O10426" s="6"/>
      <c r="P10426" s="6"/>
      <c r="Q10426" s="6"/>
      <c r="R10426" s="6"/>
      <c r="S10426" s="6"/>
      <c r="T10426" s="6"/>
      <c r="U10426" s="6"/>
      <c r="V10426" s="6"/>
      <c r="W10426" s="6"/>
    </row>
    <row r="10427" spans="1:23" ht="140.25" x14ac:dyDescent="0.25">
      <c r="A10427" s="96" t="s">
        <v>624</v>
      </c>
      <c r="B10427" s="97" t="s">
        <v>625</v>
      </c>
      <c r="J10427" s="6">
        <v>25</v>
      </c>
      <c r="K10427" s="6"/>
      <c r="L10427" s="6"/>
      <c r="M10427" s="6"/>
      <c r="N10427" s="6"/>
      <c r="O10427" s="6"/>
      <c r="P10427" s="6"/>
      <c r="Q10427" s="6"/>
      <c r="R10427" s="6"/>
      <c r="S10427" s="6"/>
      <c r="T10427" s="6"/>
      <c r="U10427" s="6"/>
      <c r="V10427" s="6"/>
      <c r="W10427" s="6"/>
    </row>
    <row r="10428" spans="1:23" ht="15.75" thickBot="1" x14ac:dyDescent="0.3">
      <c r="A10428" s="65"/>
      <c r="J10428" s="6">
        <v>26</v>
      </c>
      <c r="K10428" s="6"/>
      <c r="L10428" s="6"/>
      <c r="M10428" s="6"/>
      <c r="N10428" s="6"/>
      <c r="O10428" s="6"/>
      <c r="P10428" s="6"/>
      <c r="Q10428" s="6"/>
      <c r="R10428" s="6"/>
      <c r="S10428" s="6"/>
      <c r="T10428" s="6"/>
      <c r="U10428" s="6"/>
      <c r="V10428" s="6"/>
      <c r="W10428" s="6"/>
    </row>
    <row r="10429" spans="1:23" ht="15.75" thickBot="1" x14ac:dyDescent="0.3">
      <c r="A10429" s="88" t="s">
        <v>626</v>
      </c>
      <c r="B10429" s="89">
        <v>0.05</v>
      </c>
      <c r="J10429" s="6">
        <v>27</v>
      </c>
      <c r="K10429" s="6"/>
      <c r="L10429" s="6"/>
      <c r="M10429" s="6"/>
      <c r="N10429" s="6"/>
      <c r="O10429" s="6"/>
      <c r="P10429" s="6"/>
      <c r="Q10429" s="6"/>
      <c r="R10429" s="6"/>
      <c r="S10429" s="6"/>
      <c r="T10429" s="6"/>
      <c r="U10429" s="6"/>
      <c r="V10429" s="6"/>
      <c r="W10429" s="6"/>
    </row>
    <row r="10430" spans="1:23" ht="39" thickBot="1" x14ac:dyDescent="0.3">
      <c r="A10430" s="110" t="s">
        <v>627</v>
      </c>
      <c r="B10430" s="74">
        <v>18</v>
      </c>
      <c r="J10430" s="6">
        <v>28</v>
      </c>
      <c r="K10430" s="6"/>
      <c r="L10430" s="6"/>
      <c r="M10430" s="6"/>
      <c r="N10430" s="6"/>
      <c r="O10430" s="6"/>
      <c r="P10430" s="6"/>
      <c r="Q10430" s="6"/>
      <c r="R10430" s="6"/>
      <c r="S10430" s="6"/>
      <c r="T10430" s="6"/>
      <c r="U10430" s="6"/>
      <c r="V10430" s="6"/>
      <c r="W10430" s="6"/>
    </row>
    <row r="10431" spans="1:23" ht="39" thickBot="1" x14ac:dyDescent="0.3">
      <c r="A10431" s="110" t="s">
        <v>628</v>
      </c>
      <c r="B10431" s="74">
        <v>36.063360000000003</v>
      </c>
      <c r="J10431" s="6">
        <v>29</v>
      </c>
      <c r="K10431" s="6"/>
      <c r="L10431" s="6"/>
      <c r="M10431" s="6"/>
      <c r="N10431" s="6"/>
      <c r="O10431" s="6"/>
      <c r="P10431" s="6"/>
      <c r="Q10431" s="6"/>
      <c r="R10431" s="6"/>
      <c r="S10431" s="6"/>
      <c r="T10431" s="6"/>
      <c r="U10431" s="6"/>
      <c r="V10431" s="6"/>
      <c r="W10431" s="6"/>
    </row>
    <row r="10432" spans="1:23" ht="64.5" thickBot="1" x14ac:dyDescent="0.3">
      <c r="A10432" s="110" t="s">
        <v>629</v>
      </c>
      <c r="B10432" s="74">
        <v>3.9969700000000001</v>
      </c>
      <c r="J10432" s="6">
        <v>30</v>
      </c>
      <c r="K10432" s="6"/>
      <c r="L10432" s="6"/>
      <c r="M10432" s="6"/>
      <c r="N10432" s="6"/>
      <c r="O10432" s="6"/>
      <c r="P10432" s="6"/>
      <c r="Q10432" s="6"/>
      <c r="R10432" s="6"/>
      <c r="S10432" s="6"/>
      <c r="T10432" s="6"/>
      <c r="U10432" s="6"/>
      <c r="V10432" s="6"/>
      <c r="W10432" s="6"/>
    </row>
    <row r="10433" spans="1:23" ht="38.25" x14ac:dyDescent="0.25">
      <c r="A10433" s="109" t="s">
        <v>630</v>
      </c>
      <c r="B10433" s="78">
        <v>8.4863</v>
      </c>
      <c r="J10433" s="6">
        <v>31</v>
      </c>
      <c r="K10433" s="6"/>
      <c r="L10433" s="6"/>
      <c r="M10433" s="6"/>
      <c r="N10433" s="6"/>
      <c r="O10433" s="6"/>
      <c r="P10433" s="6"/>
      <c r="Q10433" s="6"/>
      <c r="R10433" s="6"/>
      <c r="S10433" s="6"/>
      <c r="T10433" s="6"/>
      <c r="U10433" s="6"/>
      <c r="V10433" s="6"/>
      <c r="W10433" s="6"/>
    </row>
    <row r="10434" spans="1:23" ht="15.75" thickBot="1" x14ac:dyDescent="0.3">
      <c r="A10434" s="65"/>
      <c r="J10434" s="6">
        <v>32</v>
      </c>
      <c r="K10434" s="6"/>
      <c r="L10434" s="6"/>
      <c r="M10434" s="6"/>
      <c r="N10434" s="6"/>
      <c r="O10434" s="6"/>
      <c r="P10434" s="6"/>
      <c r="Q10434" s="6"/>
      <c r="R10434" s="6"/>
      <c r="S10434" s="6"/>
      <c r="T10434" s="6"/>
      <c r="U10434" s="6"/>
      <c r="V10434" s="6"/>
      <c r="W10434" s="6"/>
    </row>
    <row r="10435" spans="1:23" x14ac:dyDescent="0.25">
      <c r="A10435" s="254" t="s">
        <v>637</v>
      </c>
      <c r="B10435" s="255"/>
      <c r="C10435" s="255"/>
      <c r="D10435" s="255"/>
      <c r="E10435" s="255"/>
      <c r="J10435" s="6">
        <v>33</v>
      </c>
      <c r="K10435" s="6"/>
      <c r="L10435" s="6"/>
      <c r="M10435" s="6"/>
      <c r="N10435" s="6"/>
      <c r="O10435" s="6"/>
      <c r="P10435" s="6"/>
      <c r="Q10435" s="6"/>
      <c r="R10435" s="6"/>
      <c r="S10435" s="6"/>
      <c r="T10435" s="6"/>
      <c r="U10435" s="6"/>
      <c r="V10435" s="6"/>
      <c r="W10435" s="6"/>
    </row>
    <row r="10436" spans="1:23" ht="15.75" thickBot="1" x14ac:dyDescent="0.3">
      <c r="A10436" s="256" t="s">
        <v>638</v>
      </c>
      <c r="B10436" s="257"/>
      <c r="C10436" s="257"/>
      <c r="D10436" s="257"/>
      <c r="E10436" s="257"/>
      <c r="J10436" s="6">
        <v>34</v>
      </c>
      <c r="K10436" s="6"/>
      <c r="L10436" s="6"/>
      <c r="M10436" s="6"/>
      <c r="N10436" s="6"/>
      <c r="O10436" s="6"/>
      <c r="P10436" s="6"/>
      <c r="Q10436" s="6"/>
      <c r="R10436" s="6"/>
      <c r="S10436" s="6"/>
      <c r="T10436" s="6"/>
      <c r="U10436" s="6"/>
      <c r="V10436" s="6"/>
      <c r="W10436" s="6"/>
    </row>
    <row r="10437" spans="1:23" ht="16.5" thickBot="1" x14ac:dyDescent="0.3">
      <c r="A10437" s="260" t="s">
        <v>634</v>
      </c>
      <c r="B10437" s="261"/>
      <c r="C10437" s="83" t="s">
        <v>635</v>
      </c>
      <c r="D10437" s="83" t="s">
        <v>566</v>
      </c>
      <c r="E10437" s="85" t="s">
        <v>593</v>
      </c>
      <c r="J10437" s="6"/>
      <c r="K10437" s="121" t="s">
        <v>1123</v>
      </c>
      <c r="L10437" s="121" t="s">
        <v>1124</v>
      </c>
      <c r="M10437" s="121" t="str">
        <f>A10424</f>
        <v>Prueba del rango estudentizado de Tukey (HSD) para LFPCM3</v>
      </c>
      <c r="N10437" s="136"/>
      <c r="O10437" s="1"/>
      <c r="S10437" s="122" t="str">
        <f>K10437</f>
        <v>Factor</v>
      </c>
      <c r="T10437" s="122" t="str">
        <f>L10437</f>
        <v>Nivel</v>
      </c>
      <c r="U10437" s="114"/>
      <c r="V10437" s="123" t="str">
        <f>M10437</f>
        <v>Prueba del rango estudentizado de Tukey (HSD) para LFPCM3</v>
      </c>
      <c r="W10437" s="6"/>
    </row>
    <row r="10438" spans="1:23" ht="16.5" thickBot="1" x14ac:dyDescent="0.3">
      <c r="A10438" s="99"/>
      <c r="B10438" s="67" t="s">
        <v>592</v>
      </c>
      <c r="C10438" s="68">
        <v>79.72</v>
      </c>
      <c r="D10438" s="68">
        <v>8</v>
      </c>
      <c r="E10438" s="86" t="s">
        <v>46</v>
      </c>
      <c r="J10438" s="6"/>
      <c r="K10438" s="223" t="s">
        <v>1128</v>
      </c>
      <c r="L10438" s="124" t="str">
        <f>E10438</f>
        <v>Perseo</v>
      </c>
      <c r="M10438" s="125">
        <f>C10438</f>
        <v>79.72</v>
      </c>
      <c r="N10438" s="125">
        <f>A10438</f>
        <v>0</v>
      </c>
      <c r="O10438" s="125" t="str">
        <f>B10438</f>
        <v>A</v>
      </c>
      <c r="S10438" s="225" t="str">
        <f>K10438</f>
        <v>Genotipo (B)</v>
      </c>
      <c r="T10438" s="133" t="str">
        <f>L10438</f>
        <v>Perseo</v>
      </c>
      <c r="U10438" s="134">
        <f t="shared" ref="U10438:U10441" si="533">M10438</f>
        <v>79.72</v>
      </c>
      <c r="V10438" s="133">
        <f t="shared" ref="V10438:V10441" si="534">N10438</f>
        <v>0</v>
      </c>
      <c r="W10438" s="133" t="str">
        <f t="shared" ref="W10438:W10441" si="535">O10438</f>
        <v>A</v>
      </c>
    </row>
    <row r="10439" spans="1:23" ht="16.5" thickBot="1" x14ac:dyDescent="0.3">
      <c r="A10439" s="99"/>
      <c r="B10439" s="67" t="s">
        <v>592</v>
      </c>
      <c r="C10439" s="68"/>
      <c r="D10439" s="68"/>
      <c r="E10439" s="86"/>
      <c r="J10439" s="6"/>
      <c r="K10439" s="224"/>
      <c r="L10439" s="124" t="str">
        <f>E10440</f>
        <v>Pony</v>
      </c>
      <c r="M10439" s="125">
        <f>C10440</f>
        <v>75.384</v>
      </c>
      <c r="N10439" s="125" t="str">
        <f>A10440</f>
        <v>B</v>
      </c>
      <c r="O10439" s="125" t="str">
        <f>B10440</f>
        <v>A</v>
      </c>
      <c r="S10439" s="226"/>
      <c r="T10439" s="133" t="str">
        <f t="shared" ref="T10439:T10441" si="536">L10439</f>
        <v>Pony</v>
      </c>
      <c r="U10439" s="134">
        <f t="shared" si="533"/>
        <v>75.384</v>
      </c>
      <c r="V10439" s="133" t="str">
        <f t="shared" si="534"/>
        <v>B</v>
      </c>
      <c r="W10439" s="133" t="str">
        <f t="shared" si="535"/>
        <v>A</v>
      </c>
    </row>
    <row r="10440" spans="1:23" ht="16.5" thickBot="1" x14ac:dyDescent="0.3">
      <c r="A10440" s="99" t="s">
        <v>593</v>
      </c>
      <c r="B10440" s="67" t="s">
        <v>592</v>
      </c>
      <c r="C10440" s="68">
        <v>75.384</v>
      </c>
      <c r="D10440" s="68">
        <v>8</v>
      </c>
      <c r="E10440" s="86" t="s">
        <v>11</v>
      </c>
      <c r="J10440" s="6"/>
      <c r="K10440" s="224"/>
      <c r="L10440" s="4" t="str">
        <f>E10442</f>
        <v>Palomo</v>
      </c>
      <c r="M10440" s="4">
        <f>C10442</f>
        <v>70.563999999999993</v>
      </c>
      <c r="N10440" s="4" t="str">
        <f>A10442</f>
        <v>B</v>
      </c>
      <c r="O10440" s="4">
        <f>B10442</f>
        <v>0</v>
      </c>
      <c r="P10440" s="6"/>
      <c r="Q10440" s="6"/>
      <c r="R10440" s="6"/>
      <c r="S10440" s="226"/>
      <c r="T10440" s="133" t="str">
        <f t="shared" si="536"/>
        <v>Palomo</v>
      </c>
      <c r="U10440" s="134">
        <f t="shared" si="533"/>
        <v>70.563999999999993</v>
      </c>
      <c r="V10440" s="133" t="str">
        <f t="shared" si="534"/>
        <v>B</v>
      </c>
      <c r="W10440" s="133">
        <f t="shared" si="535"/>
        <v>0</v>
      </c>
    </row>
    <row r="10441" spans="1:23" ht="16.5" thickBot="1" x14ac:dyDescent="0.3">
      <c r="A10441" s="99" t="s">
        <v>593</v>
      </c>
      <c r="B10441" s="67"/>
      <c r="C10441" s="68"/>
      <c r="D10441" s="68"/>
      <c r="E10441" s="86"/>
      <c r="J10441" s="6"/>
      <c r="K10441" s="224"/>
      <c r="L10441" s="4" t="str">
        <f>E10444</f>
        <v>Toro</v>
      </c>
      <c r="M10441" s="4">
        <f>C10444</f>
        <v>68.34</v>
      </c>
      <c r="N10441" s="4" t="str">
        <f>A10444</f>
        <v>B</v>
      </c>
      <c r="O10441" s="4">
        <f>B10444</f>
        <v>0</v>
      </c>
      <c r="P10441" s="6"/>
      <c r="Q10441" s="6"/>
      <c r="R10441" s="6"/>
      <c r="S10441" s="227"/>
      <c r="T10441" s="129" t="str">
        <f t="shared" si="536"/>
        <v>Toro</v>
      </c>
      <c r="U10441" s="135">
        <f t="shared" si="533"/>
        <v>68.34</v>
      </c>
      <c r="V10441" s="129" t="str">
        <f t="shared" si="534"/>
        <v>B</v>
      </c>
      <c r="W10441" s="129">
        <f t="shared" si="535"/>
        <v>0</v>
      </c>
    </row>
    <row r="10442" spans="1:23" ht="15.75" thickBot="1" x14ac:dyDescent="0.3">
      <c r="A10442" s="99" t="s">
        <v>593</v>
      </c>
      <c r="B10442" s="67"/>
      <c r="C10442" s="68">
        <v>70.563999999999993</v>
      </c>
      <c r="D10442" s="68">
        <v>8</v>
      </c>
      <c r="E10442" s="86" t="s">
        <v>7</v>
      </c>
      <c r="J10442" s="6">
        <v>1</v>
      </c>
      <c r="K10442" s="6"/>
      <c r="L10442" s="6"/>
      <c r="M10442" s="6"/>
      <c r="N10442" s="6"/>
      <c r="O10442" s="6"/>
      <c r="P10442" s="6"/>
      <c r="Q10442" s="6"/>
      <c r="R10442" s="6"/>
      <c r="S10442" s="6"/>
      <c r="T10442" s="6"/>
      <c r="U10442" s="6"/>
      <c r="V10442" s="6"/>
      <c r="W10442" s="6"/>
    </row>
    <row r="10443" spans="1:23" ht="15.75" thickBot="1" x14ac:dyDescent="0.3">
      <c r="A10443" s="99" t="s">
        <v>593</v>
      </c>
      <c r="B10443" s="67"/>
      <c r="C10443" s="68"/>
      <c r="D10443" s="68"/>
      <c r="E10443" s="86"/>
      <c r="J10443" s="6">
        <v>2</v>
      </c>
      <c r="K10443" s="6"/>
      <c r="L10443" s="6"/>
      <c r="M10443" s="6"/>
      <c r="N10443" s="6"/>
      <c r="O10443" s="6"/>
      <c r="P10443" s="6"/>
      <c r="Q10443" s="6"/>
      <c r="R10443" s="6"/>
      <c r="S10443" s="6"/>
      <c r="T10443" s="6"/>
      <c r="U10443" s="6"/>
      <c r="V10443" s="6"/>
      <c r="W10443" s="6"/>
    </row>
    <row r="10444" spans="1:23" x14ac:dyDescent="0.25">
      <c r="A10444" s="100" t="s">
        <v>593</v>
      </c>
      <c r="B10444" s="76"/>
      <c r="C10444" s="77">
        <v>68.34</v>
      </c>
      <c r="D10444" s="77">
        <v>8</v>
      </c>
      <c r="E10444" s="87" t="s">
        <v>8</v>
      </c>
      <c r="J10444" s="6">
        <v>3</v>
      </c>
      <c r="K10444" s="6"/>
      <c r="L10444" s="6"/>
      <c r="M10444" s="6"/>
      <c r="N10444" s="6"/>
      <c r="O10444" s="6"/>
      <c r="P10444" s="6"/>
      <c r="Q10444" s="6"/>
      <c r="R10444" s="6"/>
      <c r="S10444" s="6"/>
      <c r="T10444" s="6"/>
      <c r="U10444" s="6"/>
      <c r="V10444" s="6"/>
      <c r="W10444" s="6"/>
    </row>
    <row r="10445" spans="1:23" x14ac:dyDescent="0.25">
      <c r="A10445" s="79"/>
      <c r="J10445" s="6">
        <v>4</v>
      </c>
      <c r="K10445" s="6"/>
      <c r="L10445" s="6"/>
      <c r="M10445" s="6"/>
      <c r="N10445" s="6"/>
      <c r="O10445" s="6"/>
      <c r="P10445" s="6"/>
      <c r="Q10445" s="6"/>
      <c r="R10445" s="6"/>
      <c r="S10445" s="6"/>
      <c r="T10445" s="6"/>
      <c r="U10445" s="6"/>
      <c r="V10445" s="6"/>
      <c r="W10445" s="6"/>
    </row>
    <row r="10446" spans="1:23" x14ac:dyDescent="0.25">
      <c r="A10446" s="79"/>
      <c r="J10446" s="6">
        <v>5</v>
      </c>
      <c r="K10446" s="6"/>
      <c r="L10446" s="6"/>
      <c r="M10446" s="6"/>
      <c r="N10446" s="6"/>
      <c r="O10446" s="6"/>
      <c r="P10446" s="6"/>
      <c r="Q10446" s="6"/>
      <c r="R10446" s="6"/>
      <c r="S10446" s="6"/>
      <c r="T10446" s="6"/>
      <c r="U10446" s="6"/>
      <c r="V10446" s="6"/>
      <c r="W10446" s="6"/>
    </row>
    <row r="10447" spans="1:23" x14ac:dyDescent="0.25">
      <c r="J10447" s="6">
        <v>6</v>
      </c>
      <c r="K10447" s="6"/>
      <c r="L10447" s="6"/>
      <c r="M10447" s="6"/>
      <c r="N10447" s="6"/>
      <c r="O10447" s="6"/>
      <c r="P10447" s="6"/>
      <c r="Q10447" s="6"/>
      <c r="R10447" s="6"/>
      <c r="S10447" s="6"/>
      <c r="T10447" s="6"/>
      <c r="U10447" s="6"/>
      <c r="V10447" s="6"/>
      <c r="W10447" s="6"/>
    </row>
    <row r="10448" spans="1:23" x14ac:dyDescent="0.25">
      <c r="A10448" s="80"/>
      <c r="J10448" s="6">
        <v>7</v>
      </c>
      <c r="K10448" s="6"/>
      <c r="L10448" s="6"/>
      <c r="M10448" s="6"/>
      <c r="N10448" s="6"/>
      <c r="O10448" s="6"/>
      <c r="P10448" s="6"/>
      <c r="Q10448" s="6"/>
      <c r="R10448" s="6"/>
      <c r="S10448" s="6"/>
      <c r="T10448" s="6"/>
      <c r="U10448" s="6"/>
      <c r="V10448" s="6"/>
      <c r="W10448" s="6"/>
    </row>
    <row r="10449" spans="1:23" ht="31.5" x14ac:dyDescent="0.25">
      <c r="A10449" s="64" t="s">
        <v>590</v>
      </c>
      <c r="J10449" s="6">
        <v>8</v>
      </c>
      <c r="K10449" s="6"/>
      <c r="L10449" s="6"/>
      <c r="M10449" s="6"/>
      <c r="N10449" s="6"/>
      <c r="O10449" s="6"/>
      <c r="P10449" s="6"/>
      <c r="Q10449" s="6"/>
      <c r="R10449" s="6"/>
      <c r="S10449" s="6"/>
      <c r="T10449" s="6"/>
      <c r="U10449" s="6"/>
      <c r="V10449" s="6"/>
      <c r="W10449" s="6"/>
    </row>
    <row r="10450" spans="1:23" x14ac:dyDescent="0.25">
      <c r="A10450" s="79"/>
      <c r="J10450" s="6">
        <v>9</v>
      </c>
      <c r="K10450" s="6"/>
      <c r="L10450" s="6"/>
      <c r="M10450" s="6"/>
      <c r="N10450" s="6"/>
      <c r="O10450" s="6"/>
      <c r="P10450" s="6"/>
      <c r="Q10450" s="6"/>
      <c r="R10450" s="6"/>
      <c r="S10450" s="6"/>
      <c r="T10450" s="6"/>
      <c r="U10450" s="6"/>
      <c r="V10450" s="6"/>
      <c r="W10450" s="6"/>
    </row>
    <row r="10451" spans="1:23" ht="25.5" x14ac:dyDescent="0.25">
      <c r="A10451" s="81" t="s">
        <v>595</v>
      </c>
      <c r="J10451" s="6">
        <v>10</v>
      </c>
      <c r="K10451" s="6"/>
      <c r="L10451" s="6"/>
      <c r="M10451" s="6"/>
      <c r="N10451" s="6"/>
      <c r="O10451" s="6"/>
      <c r="P10451" s="6"/>
      <c r="Q10451" s="6"/>
      <c r="R10451" s="6"/>
      <c r="S10451" s="6"/>
      <c r="T10451" s="6"/>
      <c r="U10451" s="6"/>
      <c r="V10451" s="6"/>
      <c r="W10451" s="6"/>
    </row>
    <row r="10452" spans="1:23" x14ac:dyDescent="0.25">
      <c r="A10452" s="81"/>
      <c r="J10452" s="6">
        <v>11</v>
      </c>
      <c r="K10452" s="6"/>
      <c r="L10452" s="6"/>
      <c r="M10452" s="6"/>
      <c r="N10452" s="6"/>
      <c r="O10452" s="6"/>
      <c r="P10452" s="6"/>
      <c r="Q10452" s="6"/>
      <c r="R10452" s="6"/>
      <c r="S10452" s="6"/>
      <c r="T10452" s="6"/>
      <c r="U10452" s="6"/>
      <c r="V10452" s="6"/>
      <c r="W10452" s="6"/>
    </row>
    <row r="10453" spans="1:23" x14ac:dyDescent="0.25">
      <c r="A10453" s="65"/>
      <c r="J10453" s="6">
        <v>12</v>
      </c>
      <c r="K10453" s="6"/>
      <c r="L10453" s="6"/>
      <c r="M10453" s="6"/>
      <c r="N10453" s="6"/>
      <c r="O10453" s="6"/>
      <c r="P10453" s="6"/>
      <c r="Q10453" s="6"/>
      <c r="R10453" s="6"/>
      <c r="S10453" s="6"/>
      <c r="T10453" s="6"/>
      <c r="U10453" s="6"/>
      <c r="V10453" s="6"/>
      <c r="W10453" s="6"/>
    </row>
    <row r="10454" spans="1:23" x14ac:dyDescent="0.25">
      <c r="A10454" s="65"/>
      <c r="J10454" s="6">
        <v>13</v>
      </c>
      <c r="K10454" s="6"/>
      <c r="L10454" s="6"/>
      <c r="M10454" s="6"/>
      <c r="N10454" s="6"/>
      <c r="O10454" s="6"/>
      <c r="P10454" s="6"/>
      <c r="Q10454" s="6"/>
      <c r="R10454" s="6"/>
      <c r="S10454" s="6"/>
      <c r="T10454" s="6"/>
      <c r="U10454" s="6"/>
      <c r="V10454" s="6"/>
      <c r="W10454" s="6"/>
    </row>
    <row r="10455" spans="1:23" x14ac:dyDescent="0.25">
      <c r="A10455" s="79"/>
      <c r="J10455" s="6">
        <v>14</v>
      </c>
      <c r="K10455" s="6"/>
      <c r="L10455" s="6"/>
      <c r="M10455" s="6"/>
      <c r="N10455" s="6"/>
      <c r="O10455" s="6"/>
      <c r="P10455" s="6"/>
      <c r="Q10455" s="6"/>
      <c r="R10455" s="6"/>
      <c r="S10455" s="6"/>
      <c r="T10455" s="6"/>
      <c r="U10455" s="6"/>
      <c r="V10455" s="6"/>
      <c r="W10455" s="6"/>
    </row>
    <row r="10456" spans="1:23" x14ac:dyDescent="0.25">
      <c r="A10456" s="79"/>
      <c r="J10456" s="6">
        <v>15</v>
      </c>
      <c r="K10456" s="6"/>
      <c r="L10456" s="6"/>
      <c r="M10456" s="6"/>
      <c r="N10456" s="6"/>
      <c r="O10456" s="6"/>
      <c r="P10456" s="6"/>
      <c r="Q10456" s="6"/>
      <c r="R10456" s="6"/>
      <c r="S10456" s="6"/>
      <c r="T10456" s="6"/>
      <c r="U10456" s="6"/>
      <c r="V10456" s="6"/>
      <c r="W10456" s="6"/>
    </row>
    <row r="10457" spans="1:23" x14ac:dyDescent="0.25">
      <c r="J10457" s="6">
        <v>16</v>
      </c>
      <c r="K10457" s="6"/>
      <c r="L10457" s="6"/>
      <c r="M10457" s="6"/>
      <c r="N10457" s="6"/>
      <c r="O10457" s="6"/>
      <c r="P10457" s="6"/>
      <c r="Q10457" s="6"/>
      <c r="R10457" s="6"/>
      <c r="S10457" s="6"/>
      <c r="T10457" s="6"/>
      <c r="U10457" s="6"/>
      <c r="V10457" s="6"/>
      <c r="W10457" s="6"/>
    </row>
    <row r="10458" spans="1:23" x14ac:dyDescent="0.25">
      <c r="A10458" s="80"/>
      <c r="J10458" s="6">
        <v>17</v>
      </c>
      <c r="K10458" s="6"/>
      <c r="L10458" s="6"/>
      <c r="M10458" s="6"/>
      <c r="N10458" s="6"/>
      <c r="O10458" s="6"/>
      <c r="P10458" s="6"/>
      <c r="Q10458" s="6"/>
      <c r="R10458" s="6"/>
      <c r="S10458" s="6"/>
      <c r="T10458" s="6"/>
      <c r="U10458" s="6"/>
      <c r="V10458" s="6"/>
      <c r="W10458" s="6"/>
    </row>
    <row r="10459" spans="1:23" ht="31.5" x14ac:dyDescent="0.25">
      <c r="A10459" s="64" t="s">
        <v>590</v>
      </c>
      <c r="J10459" s="6">
        <v>18</v>
      </c>
      <c r="K10459" s="6"/>
      <c r="L10459" s="6"/>
      <c r="M10459" s="6"/>
      <c r="N10459" s="6"/>
      <c r="O10459" s="6"/>
      <c r="P10459" s="6"/>
      <c r="Q10459" s="6"/>
      <c r="R10459" s="6"/>
      <c r="S10459" s="6"/>
      <c r="T10459" s="6"/>
      <c r="U10459" s="6"/>
      <c r="V10459" s="6"/>
      <c r="W10459" s="6"/>
    </row>
    <row r="10460" spans="1:23" x14ac:dyDescent="0.25">
      <c r="A10460" s="79"/>
      <c r="J10460" s="6">
        <v>19</v>
      </c>
      <c r="K10460" s="6"/>
      <c r="L10460" s="6"/>
      <c r="M10460" s="6"/>
      <c r="N10460" s="6"/>
      <c r="O10460" s="6"/>
      <c r="P10460" s="6"/>
      <c r="Q10460" s="6"/>
      <c r="R10460" s="6"/>
      <c r="S10460" s="6"/>
      <c r="T10460" s="6"/>
      <c r="U10460" s="6"/>
      <c r="V10460" s="6"/>
      <c r="W10460" s="6"/>
    </row>
    <row r="10461" spans="1:23" ht="25.5" x14ac:dyDescent="0.25">
      <c r="A10461" s="81" t="s">
        <v>595</v>
      </c>
      <c r="J10461" s="6">
        <v>20</v>
      </c>
      <c r="K10461" s="6"/>
      <c r="L10461" s="6"/>
      <c r="M10461" s="6"/>
      <c r="N10461" s="6"/>
      <c r="O10461" s="6"/>
      <c r="P10461" s="6"/>
      <c r="Q10461" s="6"/>
      <c r="R10461" s="6"/>
      <c r="S10461" s="6"/>
      <c r="T10461" s="6"/>
      <c r="U10461" s="6"/>
      <c r="V10461" s="6"/>
      <c r="W10461" s="6"/>
    </row>
    <row r="10462" spans="1:23" x14ac:dyDescent="0.25">
      <c r="A10462" s="81"/>
      <c r="J10462" s="6">
        <v>21</v>
      </c>
      <c r="K10462" s="6"/>
      <c r="L10462" s="6"/>
      <c r="M10462" s="6"/>
      <c r="N10462" s="6"/>
      <c r="O10462" s="6"/>
      <c r="P10462" s="6"/>
      <c r="Q10462" s="6"/>
      <c r="R10462" s="6"/>
      <c r="S10462" s="6"/>
      <c r="T10462" s="6"/>
      <c r="U10462" s="6"/>
      <c r="V10462" s="6"/>
      <c r="W10462" s="6"/>
    </row>
    <row r="10463" spans="1:23" ht="89.25" x14ac:dyDescent="0.25">
      <c r="A10463" s="81" t="s">
        <v>962</v>
      </c>
      <c r="J10463" s="6">
        <v>22</v>
      </c>
      <c r="K10463" s="6"/>
      <c r="L10463" s="6"/>
      <c r="M10463" s="6"/>
      <c r="N10463" s="6"/>
      <c r="O10463" s="6"/>
      <c r="P10463" s="6"/>
      <c r="Q10463" s="6"/>
      <c r="R10463" s="6"/>
      <c r="S10463" s="6"/>
      <c r="T10463" s="6"/>
      <c r="U10463" s="6"/>
      <c r="V10463" s="6"/>
      <c r="W10463" s="6"/>
    </row>
    <row r="10464" spans="1:23" x14ac:dyDescent="0.25">
      <c r="A10464" s="65"/>
      <c r="J10464" s="6">
        <v>23</v>
      </c>
      <c r="K10464" s="6"/>
      <c r="L10464" s="6"/>
      <c r="M10464" s="6"/>
      <c r="N10464" s="6"/>
      <c r="O10464" s="6"/>
      <c r="P10464" s="6"/>
      <c r="Q10464" s="6"/>
      <c r="R10464" s="6"/>
      <c r="S10464" s="6"/>
      <c r="T10464" s="6"/>
      <c r="U10464" s="6"/>
      <c r="V10464" s="6"/>
      <c r="W10464" s="6"/>
    </row>
    <row r="10465" spans="1:23" x14ac:dyDescent="0.25">
      <c r="A10465" s="65"/>
      <c r="J10465" s="6">
        <v>24</v>
      </c>
      <c r="K10465" s="6"/>
      <c r="L10465" s="6"/>
      <c r="M10465" s="6"/>
      <c r="N10465" s="6"/>
      <c r="O10465" s="6"/>
      <c r="P10465" s="6"/>
      <c r="Q10465" s="6"/>
      <c r="R10465" s="6"/>
      <c r="S10465" s="6"/>
      <c r="T10465" s="6"/>
      <c r="U10465" s="6"/>
      <c r="V10465" s="6"/>
      <c r="W10465" s="6"/>
    </row>
    <row r="10466" spans="1:23" ht="140.25" x14ac:dyDescent="0.25">
      <c r="A10466" s="96" t="s">
        <v>624</v>
      </c>
      <c r="B10466" s="97" t="s">
        <v>625</v>
      </c>
      <c r="J10466" s="6">
        <v>25</v>
      </c>
      <c r="K10466" s="6"/>
      <c r="L10466" s="6"/>
      <c r="M10466" s="6"/>
      <c r="N10466" s="6"/>
      <c r="O10466" s="6"/>
      <c r="P10466" s="6"/>
      <c r="Q10466" s="6"/>
      <c r="R10466" s="6"/>
      <c r="S10466" s="6"/>
      <c r="T10466" s="6"/>
      <c r="U10466" s="6"/>
      <c r="V10466" s="6"/>
      <c r="W10466" s="6"/>
    </row>
    <row r="10467" spans="1:23" ht="15.75" thickBot="1" x14ac:dyDescent="0.3">
      <c r="A10467" s="65"/>
      <c r="J10467" s="6">
        <v>26</v>
      </c>
      <c r="K10467" s="6"/>
      <c r="L10467" s="6"/>
      <c r="M10467" s="6"/>
      <c r="N10467" s="6"/>
      <c r="O10467" s="6"/>
      <c r="P10467" s="6"/>
      <c r="Q10467" s="6"/>
      <c r="R10467" s="6"/>
      <c r="S10467" s="6"/>
      <c r="T10467" s="6"/>
      <c r="U10467" s="6"/>
      <c r="V10467" s="6"/>
      <c r="W10467" s="6"/>
    </row>
    <row r="10468" spans="1:23" ht="15.75" thickBot="1" x14ac:dyDescent="0.3">
      <c r="A10468" s="88" t="s">
        <v>626</v>
      </c>
      <c r="B10468" s="89">
        <v>0.05</v>
      </c>
      <c r="J10468" s="6">
        <v>27</v>
      </c>
      <c r="K10468" s="6"/>
      <c r="L10468" s="6"/>
      <c r="M10468" s="6"/>
      <c r="N10468" s="6"/>
      <c r="O10468" s="6"/>
      <c r="P10468" s="6"/>
      <c r="Q10468" s="6"/>
      <c r="R10468" s="6"/>
      <c r="S10468" s="6"/>
      <c r="T10468" s="6"/>
      <c r="U10468" s="6"/>
      <c r="V10468" s="6"/>
      <c r="W10468" s="6"/>
    </row>
    <row r="10469" spans="1:23" ht="39" thickBot="1" x14ac:dyDescent="0.3">
      <c r="A10469" s="110" t="s">
        <v>627</v>
      </c>
      <c r="B10469" s="74">
        <v>18</v>
      </c>
      <c r="J10469" s="6">
        <v>28</v>
      </c>
      <c r="K10469" s="6"/>
      <c r="L10469" s="6"/>
      <c r="M10469" s="6"/>
      <c r="N10469" s="6"/>
      <c r="O10469" s="6"/>
      <c r="P10469" s="6"/>
      <c r="Q10469" s="6"/>
      <c r="R10469" s="6"/>
      <c r="S10469" s="6"/>
      <c r="T10469" s="6"/>
      <c r="U10469" s="6"/>
      <c r="V10469" s="6"/>
      <c r="W10469" s="6"/>
    </row>
    <row r="10470" spans="1:23" ht="39" thickBot="1" x14ac:dyDescent="0.3">
      <c r="A10470" s="110" t="s">
        <v>628</v>
      </c>
      <c r="B10470" s="74">
        <v>49.017870000000002</v>
      </c>
      <c r="J10470" s="6">
        <v>29</v>
      </c>
      <c r="K10470" s="6"/>
      <c r="L10470" s="6"/>
      <c r="M10470" s="6"/>
      <c r="N10470" s="6"/>
      <c r="O10470" s="6"/>
      <c r="P10470" s="6"/>
      <c r="Q10470" s="6"/>
      <c r="R10470" s="6"/>
      <c r="S10470" s="6"/>
      <c r="T10470" s="6"/>
      <c r="U10470" s="6"/>
      <c r="V10470" s="6"/>
      <c r="W10470" s="6"/>
    </row>
    <row r="10471" spans="1:23" ht="64.5" thickBot="1" x14ac:dyDescent="0.3">
      <c r="A10471" s="110" t="s">
        <v>629</v>
      </c>
      <c r="B10471" s="74">
        <v>3.9969700000000001</v>
      </c>
      <c r="J10471" s="6">
        <v>30</v>
      </c>
      <c r="K10471" s="6"/>
      <c r="L10471" s="6"/>
      <c r="M10471" s="6"/>
      <c r="N10471" s="6"/>
      <c r="O10471" s="6"/>
      <c r="P10471" s="6"/>
      <c r="Q10471" s="6"/>
      <c r="R10471" s="6"/>
      <c r="S10471" s="6"/>
      <c r="T10471" s="6"/>
      <c r="U10471" s="6"/>
      <c r="V10471" s="6"/>
      <c r="W10471" s="6"/>
    </row>
    <row r="10472" spans="1:23" ht="38.25" x14ac:dyDescent="0.25">
      <c r="A10472" s="109" t="s">
        <v>630</v>
      </c>
      <c r="B10472" s="78">
        <v>9.8938000000000006</v>
      </c>
      <c r="J10472" s="6">
        <v>31</v>
      </c>
      <c r="K10472" s="6"/>
      <c r="L10472" s="6"/>
      <c r="M10472" s="6"/>
      <c r="N10472" s="6"/>
      <c r="O10472" s="6"/>
      <c r="P10472" s="6"/>
      <c r="Q10472" s="6"/>
      <c r="R10472" s="6"/>
      <c r="S10472" s="6"/>
      <c r="T10472" s="6"/>
      <c r="U10472" s="6"/>
      <c r="V10472" s="6"/>
      <c r="W10472" s="6"/>
    </row>
    <row r="10473" spans="1:23" ht="15.75" thickBot="1" x14ac:dyDescent="0.3">
      <c r="A10473" s="65"/>
      <c r="J10473" s="6">
        <v>32</v>
      </c>
      <c r="K10473" s="6"/>
      <c r="L10473" s="6"/>
      <c r="M10473" s="6"/>
      <c r="N10473" s="6"/>
      <c r="O10473" s="6"/>
      <c r="P10473" s="6"/>
      <c r="Q10473" s="6"/>
      <c r="R10473" s="6"/>
      <c r="S10473" s="6"/>
      <c r="T10473" s="6"/>
      <c r="U10473" s="6"/>
      <c r="V10473" s="6"/>
      <c r="W10473" s="6"/>
    </row>
    <row r="10474" spans="1:23" x14ac:dyDescent="0.25">
      <c r="A10474" s="254" t="s">
        <v>637</v>
      </c>
      <c r="B10474" s="255"/>
      <c r="C10474" s="255"/>
      <c r="D10474" s="255"/>
      <c r="E10474" s="255"/>
      <c r="J10474" s="6">
        <v>33</v>
      </c>
      <c r="K10474" s="6"/>
      <c r="L10474" s="6"/>
      <c r="M10474" s="6"/>
      <c r="N10474" s="6"/>
      <c r="O10474" s="6"/>
      <c r="P10474" s="6"/>
      <c r="Q10474" s="6"/>
      <c r="R10474" s="6"/>
      <c r="S10474" s="6"/>
      <c r="T10474" s="6"/>
      <c r="U10474" s="6"/>
      <c r="V10474" s="6"/>
      <c r="W10474" s="6"/>
    </row>
    <row r="10475" spans="1:23" ht="15.75" thickBot="1" x14ac:dyDescent="0.3">
      <c r="A10475" s="256" t="s">
        <v>638</v>
      </c>
      <c r="B10475" s="257"/>
      <c r="C10475" s="257"/>
      <c r="D10475" s="257"/>
      <c r="E10475" s="257"/>
      <c r="J10475" s="6">
        <v>34</v>
      </c>
      <c r="K10475" s="6"/>
      <c r="L10475" s="6"/>
      <c r="M10475" s="6"/>
      <c r="N10475" s="6"/>
      <c r="O10475" s="6"/>
      <c r="P10475" s="6"/>
      <c r="Q10475" s="6"/>
      <c r="R10475" s="6"/>
      <c r="S10475" s="6"/>
      <c r="T10475" s="6"/>
      <c r="U10475" s="6"/>
      <c r="V10475" s="6"/>
      <c r="W10475" s="6"/>
    </row>
    <row r="10476" spans="1:23" ht="16.5" thickBot="1" x14ac:dyDescent="0.3">
      <c r="A10476" s="260" t="s">
        <v>634</v>
      </c>
      <c r="B10476" s="261"/>
      <c r="C10476" s="83" t="s">
        <v>635</v>
      </c>
      <c r="D10476" s="83" t="s">
        <v>566</v>
      </c>
      <c r="E10476" s="85" t="s">
        <v>593</v>
      </c>
      <c r="J10476" s="6"/>
      <c r="K10476" s="121" t="s">
        <v>1123</v>
      </c>
      <c r="L10476" s="121" t="s">
        <v>1124</v>
      </c>
      <c r="M10476" s="121" t="str">
        <f>A10463</f>
        <v>Prueba del rango estudentizado de Tukey (HSD) para LFPCM4</v>
      </c>
      <c r="N10476" s="136"/>
      <c r="O10476" s="1"/>
      <c r="S10476" s="122" t="str">
        <f>K10476</f>
        <v>Factor</v>
      </c>
      <c r="T10476" s="122" t="str">
        <f>L10476</f>
        <v>Nivel</v>
      </c>
      <c r="U10476" s="114"/>
      <c r="V10476" s="123" t="str">
        <f>M10476</f>
        <v>Prueba del rango estudentizado de Tukey (HSD) para LFPCM4</v>
      </c>
      <c r="W10476" s="6"/>
    </row>
    <row r="10477" spans="1:23" ht="16.5" thickBot="1" x14ac:dyDescent="0.3">
      <c r="A10477" s="99"/>
      <c r="B10477" s="67" t="s">
        <v>592</v>
      </c>
      <c r="C10477" s="68">
        <v>77.808000000000007</v>
      </c>
      <c r="D10477" s="68">
        <v>8</v>
      </c>
      <c r="E10477" s="86" t="s">
        <v>46</v>
      </c>
      <c r="J10477" s="6"/>
      <c r="K10477" s="223" t="s">
        <v>1128</v>
      </c>
      <c r="L10477" s="124" t="str">
        <f>E10477</f>
        <v>Perseo</v>
      </c>
      <c r="M10477" s="125">
        <f>C10477</f>
        <v>77.808000000000007</v>
      </c>
      <c r="N10477" s="125">
        <f>A10477</f>
        <v>0</v>
      </c>
      <c r="O10477" s="125" t="str">
        <f>B10477</f>
        <v>A</v>
      </c>
      <c r="S10477" s="225" t="str">
        <f>K10477</f>
        <v>Genotipo (B)</v>
      </c>
      <c r="T10477" s="133" t="str">
        <f>L10477</f>
        <v>Perseo</v>
      </c>
      <c r="U10477" s="134">
        <f t="shared" ref="U10477:U10480" si="537">M10477</f>
        <v>77.808000000000007</v>
      </c>
      <c r="V10477" s="133">
        <f t="shared" ref="V10477:V10480" si="538">N10477</f>
        <v>0</v>
      </c>
      <c r="W10477" s="133" t="str">
        <f t="shared" ref="W10477:W10480" si="539">O10477</f>
        <v>A</v>
      </c>
    </row>
    <row r="10478" spans="1:23" ht="16.5" thickBot="1" x14ac:dyDescent="0.3">
      <c r="A10478" s="99"/>
      <c r="B10478" s="67" t="s">
        <v>592</v>
      </c>
      <c r="C10478" s="68"/>
      <c r="D10478" s="68"/>
      <c r="E10478" s="86"/>
      <c r="J10478" s="6"/>
      <c r="K10478" s="224"/>
      <c r="L10478" s="124" t="str">
        <f>E10479</f>
        <v>Pony</v>
      </c>
      <c r="M10478" s="125">
        <f>C10479</f>
        <v>75.516000000000005</v>
      </c>
      <c r="N10478" s="125" t="str">
        <f>A10479</f>
        <v>B</v>
      </c>
      <c r="O10478" s="125" t="str">
        <f>B10479</f>
        <v>A</v>
      </c>
      <c r="S10478" s="226"/>
      <c r="T10478" s="133" t="str">
        <f t="shared" ref="T10478:T10480" si="540">L10478</f>
        <v>Pony</v>
      </c>
      <c r="U10478" s="134">
        <f t="shared" si="537"/>
        <v>75.516000000000005</v>
      </c>
      <c r="V10478" s="133" t="str">
        <f t="shared" si="538"/>
        <v>B</v>
      </c>
      <c r="W10478" s="133" t="str">
        <f t="shared" si="539"/>
        <v>A</v>
      </c>
    </row>
    <row r="10479" spans="1:23" ht="16.5" thickBot="1" x14ac:dyDescent="0.3">
      <c r="A10479" s="99" t="s">
        <v>593</v>
      </c>
      <c r="B10479" s="67" t="s">
        <v>592</v>
      </c>
      <c r="C10479" s="68">
        <v>75.516000000000005</v>
      </c>
      <c r="D10479" s="68">
        <v>8</v>
      </c>
      <c r="E10479" s="86" t="s">
        <v>11</v>
      </c>
      <c r="J10479" s="6"/>
      <c r="K10479" s="224"/>
      <c r="L10479" s="4" t="str">
        <f>E10481</f>
        <v>Palomo</v>
      </c>
      <c r="M10479" s="4">
        <f>C10481</f>
        <v>72.730999999999995</v>
      </c>
      <c r="N10479" s="4" t="str">
        <f>A10481</f>
        <v>B</v>
      </c>
      <c r="O10479" s="4" t="str">
        <f>B10481</f>
        <v>A</v>
      </c>
      <c r="P10479" s="6"/>
      <c r="Q10479" s="6"/>
      <c r="R10479" s="6"/>
      <c r="S10479" s="226"/>
      <c r="T10479" s="133" t="str">
        <f t="shared" si="540"/>
        <v>Palomo</v>
      </c>
      <c r="U10479" s="134">
        <f t="shared" si="537"/>
        <v>72.730999999999995</v>
      </c>
      <c r="V10479" s="133" t="str">
        <f t="shared" si="538"/>
        <v>B</v>
      </c>
      <c r="W10479" s="133" t="str">
        <f t="shared" si="539"/>
        <v>A</v>
      </c>
    </row>
    <row r="10480" spans="1:23" ht="16.5" thickBot="1" x14ac:dyDescent="0.3">
      <c r="A10480" s="99" t="s">
        <v>593</v>
      </c>
      <c r="B10480" s="67" t="s">
        <v>592</v>
      </c>
      <c r="C10480" s="68"/>
      <c r="D10480" s="68"/>
      <c r="E10480" s="86"/>
      <c r="J10480" s="6"/>
      <c r="K10480" s="224"/>
      <c r="L10480" s="4" t="str">
        <f>E10483</f>
        <v>Toro</v>
      </c>
      <c r="M10480" s="4">
        <f>C10483</f>
        <v>67.811000000000007</v>
      </c>
      <c r="N10480" s="4" t="str">
        <f>A10483</f>
        <v>B</v>
      </c>
      <c r="O10480" s="4">
        <f>B10483</f>
        <v>0</v>
      </c>
      <c r="P10480" s="6"/>
      <c r="Q10480" s="6"/>
      <c r="R10480" s="6"/>
      <c r="S10480" s="227"/>
      <c r="T10480" s="129" t="str">
        <f t="shared" si="540"/>
        <v>Toro</v>
      </c>
      <c r="U10480" s="135">
        <f t="shared" si="537"/>
        <v>67.811000000000007</v>
      </c>
      <c r="V10480" s="129" t="str">
        <f t="shared" si="538"/>
        <v>B</v>
      </c>
      <c r="W10480" s="129">
        <f t="shared" si="539"/>
        <v>0</v>
      </c>
    </row>
    <row r="10481" spans="1:23" ht="15.75" thickBot="1" x14ac:dyDescent="0.3">
      <c r="A10481" s="99" t="s">
        <v>593</v>
      </c>
      <c r="B10481" s="67" t="s">
        <v>592</v>
      </c>
      <c r="C10481" s="68">
        <v>72.730999999999995</v>
      </c>
      <c r="D10481" s="68">
        <v>8</v>
      </c>
      <c r="E10481" s="86" t="s">
        <v>7</v>
      </c>
      <c r="J10481" s="6">
        <v>1</v>
      </c>
      <c r="K10481" s="6"/>
      <c r="L10481" s="6"/>
      <c r="M10481" s="6"/>
      <c r="N10481" s="6"/>
      <c r="O10481" s="6"/>
      <c r="P10481" s="6"/>
      <c r="Q10481" s="6"/>
      <c r="R10481" s="6"/>
      <c r="S10481" s="6"/>
      <c r="T10481" s="6"/>
      <c r="U10481" s="6"/>
      <c r="V10481" s="6"/>
      <c r="W10481" s="6"/>
    </row>
    <row r="10482" spans="1:23" ht="15.75" thickBot="1" x14ac:dyDescent="0.3">
      <c r="A10482" s="99" t="s">
        <v>593</v>
      </c>
      <c r="B10482" s="67"/>
      <c r="C10482" s="68"/>
      <c r="D10482" s="68"/>
      <c r="E10482" s="86"/>
      <c r="J10482" s="6">
        <v>2</v>
      </c>
      <c r="K10482" s="6"/>
      <c r="L10482" s="6"/>
      <c r="M10482" s="6"/>
      <c r="N10482" s="6"/>
      <c r="O10482" s="6"/>
      <c r="P10482" s="6"/>
      <c r="Q10482" s="6"/>
      <c r="R10482" s="6"/>
      <c r="S10482" s="6"/>
      <c r="T10482" s="6"/>
      <c r="U10482" s="6"/>
      <c r="V10482" s="6"/>
      <c r="W10482" s="6"/>
    </row>
    <row r="10483" spans="1:23" x14ac:dyDescent="0.25">
      <c r="A10483" s="100" t="s">
        <v>593</v>
      </c>
      <c r="B10483" s="76"/>
      <c r="C10483" s="77">
        <v>67.811000000000007</v>
      </c>
      <c r="D10483" s="77">
        <v>8</v>
      </c>
      <c r="E10483" s="87" t="s">
        <v>8</v>
      </c>
      <c r="J10483" s="6">
        <v>3</v>
      </c>
      <c r="K10483" s="6"/>
      <c r="L10483" s="6"/>
      <c r="M10483" s="6"/>
      <c r="N10483" s="6"/>
      <c r="O10483" s="6"/>
      <c r="P10483" s="6"/>
      <c r="Q10483" s="6"/>
      <c r="R10483" s="6"/>
      <c r="S10483" s="6"/>
      <c r="T10483" s="6"/>
      <c r="U10483" s="6"/>
      <c r="V10483" s="6"/>
      <c r="W10483" s="6"/>
    </row>
    <row r="10484" spans="1:23" x14ac:dyDescent="0.25">
      <c r="A10484" s="79"/>
      <c r="J10484" s="6">
        <v>4</v>
      </c>
      <c r="K10484" s="6"/>
      <c r="L10484" s="6"/>
      <c r="M10484" s="6"/>
      <c r="N10484" s="6"/>
      <c r="O10484" s="6"/>
      <c r="P10484" s="6"/>
      <c r="Q10484" s="6"/>
      <c r="R10484" s="6"/>
      <c r="S10484" s="6"/>
      <c r="T10484" s="6"/>
      <c r="U10484" s="6"/>
      <c r="V10484" s="6"/>
      <c r="W10484" s="6"/>
    </row>
    <row r="10485" spans="1:23" x14ac:dyDescent="0.25">
      <c r="A10485" s="79"/>
      <c r="J10485" s="6">
        <v>5</v>
      </c>
      <c r="K10485" s="6"/>
      <c r="L10485" s="6"/>
      <c r="M10485" s="6"/>
      <c r="N10485" s="6"/>
      <c r="O10485" s="6"/>
      <c r="P10485" s="6"/>
      <c r="Q10485" s="6"/>
      <c r="R10485" s="6"/>
      <c r="S10485" s="6"/>
      <c r="T10485" s="6"/>
      <c r="U10485" s="6"/>
      <c r="V10485" s="6"/>
      <c r="W10485" s="6"/>
    </row>
    <row r="10486" spans="1:23" x14ac:dyDescent="0.25">
      <c r="J10486" s="6">
        <v>6</v>
      </c>
      <c r="K10486" s="6"/>
      <c r="L10486" s="6"/>
      <c r="M10486" s="6"/>
      <c r="N10486" s="6"/>
      <c r="O10486" s="6"/>
      <c r="P10486" s="6"/>
      <c r="Q10486" s="6"/>
      <c r="R10486" s="6"/>
      <c r="S10486" s="6"/>
      <c r="T10486" s="6"/>
      <c r="U10486" s="6"/>
      <c r="V10486" s="6"/>
      <c r="W10486" s="6"/>
    </row>
    <row r="10487" spans="1:23" x14ac:dyDescent="0.25">
      <c r="A10487" s="80"/>
      <c r="J10487" s="6">
        <v>7</v>
      </c>
      <c r="K10487" s="6"/>
      <c r="L10487" s="6"/>
      <c r="M10487" s="6"/>
      <c r="N10487" s="6"/>
      <c r="O10487" s="6"/>
      <c r="P10487" s="6"/>
      <c r="Q10487" s="6"/>
      <c r="R10487" s="6"/>
      <c r="S10487" s="6"/>
      <c r="T10487" s="6"/>
      <c r="U10487" s="6"/>
      <c r="V10487" s="6"/>
      <c r="W10487" s="6"/>
    </row>
    <row r="10488" spans="1:23" ht="31.5" x14ac:dyDescent="0.25">
      <c r="A10488" s="64" t="s">
        <v>590</v>
      </c>
      <c r="J10488" s="6">
        <v>8</v>
      </c>
      <c r="K10488" s="6"/>
      <c r="L10488" s="6"/>
      <c r="M10488" s="6"/>
      <c r="N10488" s="6"/>
      <c r="O10488" s="6"/>
      <c r="P10488" s="6"/>
      <c r="Q10488" s="6"/>
      <c r="R10488" s="6"/>
      <c r="S10488" s="6"/>
      <c r="T10488" s="6"/>
      <c r="U10488" s="6"/>
      <c r="V10488" s="6"/>
      <c r="W10488" s="6"/>
    </row>
    <row r="10489" spans="1:23" x14ac:dyDescent="0.25">
      <c r="A10489" s="79"/>
      <c r="J10489" s="6">
        <v>9</v>
      </c>
      <c r="K10489" s="6"/>
      <c r="L10489" s="6"/>
      <c r="M10489" s="6"/>
      <c r="N10489" s="6"/>
      <c r="O10489" s="6"/>
      <c r="P10489" s="6"/>
      <c r="Q10489" s="6"/>
      <c r="R10489" s="6"/>
      <c r="S10489" s="6"/>
      <c r="T10489" s="6"/>
      <c r="U10489" s="6"/>
      <c r="V10489" s="6"/>
      <c r="W10489" s="6"/>
    </row>
    <row r="10490" spans="1:23" ht="25.5" x14ac:dyDescent="0.25">
      <c r="A10490" s="81" t="s">
        <v>595</v>
      </c>
      <c r="J10490" s="6">
        <v>10</v>
      </c>
      <c r="K10490" s="6"/>
      <c r="L10490" s="6"/>
      <c r="M10490" s="6"/>
      <c r="N10490" s="6"/>
      <c r="O10490" s="6"/>
      <c r="P10490" s="6"/>
      <c r="Q10490" s="6"/>
      <c r="R10490" s="6"/>
      <c r="S10490" s="6"/>
      <c r="T10490" s="6"/>
      <c r="U10490" s="6"/>
      <c r="V10490" s="6"/>
      <c r="W10490" s="6"/>
    </row>
    <row r="10491" spans="1:23" x14ac:dyDescent="0.25">
      <c r="A10491" s="81"/>
      <c r="J10491" s="6">
        <v>11</v>
      </c>
      <c r="K10491" s="6"/>
      <c r="L10491" s="6"/>
      <c r="M10491" s="6"/>
      <c r="N10491" s="6"/>
      <c r="O10491" s="6"/>
      <c r="P10491" s="6"/>
      <c r="Q10491" s="6"/>
      <c r="R10491" s="6"/>
      <c r="S10491" s="6"/>
      <c r="T10491" s="6"/>
      <c r="U10491" s="6"/>
      <c r="V10491" s="6"/>
      <c r="W10491" s="6"/>
    </row>
    <row r="10492" spans="1:23" x14ac:dyDescent="0.25">
      <c r="A10492" s="65"/>
      <c r="J10492" s="6">
        <v>12</v>
      </c>
      <c r="K10492" s="6"/>
      <c r="L10492" s="6"/>
      <c r="M10492" s="6"/>
      <c r="N10492" s="6"/>
      <c r="O10492" s="6"/>
      <c r="P10492" s="6"/>
      <c r="Q10492" s="6"/>
      <c r="R10492" s="6"/>
      <c r="S10492" s="6"/>
      <c r="T10492" s="6"/>
      <c r="U10492" s="6"/>
      <c r="V10492" s="6"/>
      <c r="W10492" s="6"/>
    </row>
    <row r="10493" spans="1:23" x14ac:dyDescent="0.25">
      <c r="A10493" s="65"/>
      <c r="J10493" s="6">
        <v>13</v>
      </c>
      <c r="K10493" s="6"/>
      <c r="L10493" s="6"/>
      <c r="M10493" s="6"/>
      <c r="N10493" s="6"/>
      <c r="O10493" s="6"/>
      <c r="P10493" s="6"/>
      <c r="Q10493" s="6"/>
      <c r="R10493" s="6"/>
      <c r="S10493" s="6"/>
      <c r="T10493" s="6"/>
      <c r="U10493" s="6"/>
      <c r="V10493" s="6"/>
      <c r="W10493" s="6"/>
    </row>
    <row r="10494" spans="1:23" x14ac:dyDescent="0.25">
      <c r="A10494" s="79"/>
      <c r="J10494" s="6">
        <v>14</v>
      </c>
      <c r="K10494" s="6"/>
      <c r="L10494" s="6"/>
      <c r="M10494" s="6"/>
      <c r="N10494" s="6"/>
      <c r="O10494" s="6"/>
      <c r="P10494" s="6"/>
      <c r="Q10494" s="6"/>
      <c r="R10494" s="6"/>
      <c r="S10494" s="6"/>
      <c r="T10494" s="6"/>
      <c r="U10494" s="6"/>
      <c r="V10494" s="6"/>
      <c r="W10494" s="6"/>
    </row>
    <row r="10495" spans="1:23" x14ac:dyDescent="0.25">
      <c r="A10495" s="79"/>
      <c r="J10495" s="6">
        <v>15</v>
      </c>
      <c r="K10495" s="6"/>
      <c r="L10495" s="6"/>
      <c r="M10495" s="6"/>
      <c r="N10495" s="6"/>
      <c r="O10495" s="6"/>
      <c r="P10495" s="6"/>
      <c r="Q10495" s="6"/>
      <c r="R10495" s="6"/>
      <c r="S10495" s="6"/>
      <c r="T10495" s="6"/>
      <c r="U10495" s="6"/>
      <c r="V10495" s="6"/>
      <c r="W10495" s="6"/>
    </row>
    <row r="10496" spans="1:23" x14ac:dyDescent="0.25">
      <c r="J10496" s="6">
        <v>16</v>
      </c>
      <c r="K10496" s="6"/>
      <c r="L10496" s="6"/>
      <c r="M10496" s="6"/>
      <c r="N10496" s="6"/>
      <c r="O10496" s="6"/>
      <c r="P10496" s="6"/>
      <c r="Q10496" s="6"/>
      <c r="R10496" s="6"/>
      <c r="S10496" s="6"/>
      <c r="T10496" s="6"/>
      <c r="U10496" s="6"/>
      <c r="V10496" s="6"/>
      <c r="W10496" s="6"/>
    </row>
    <row r="10497" spans="1:23" x14ac:dyDescent="0.25">
      <c r="A10497" s="80"/>
      <c r="J10497" s="6">
        <v>17</v>
      </c>
      <c r="K10497" s="6"/>
      <c r="L10497" s="6"/>
      <c r="M10497" s="6"/>
      <c r="N10497" s="6"/>
      <c r="O10497" s="6"/>
      <c r="P10497" s="6"/>
      <c r="Q10497" s="6"/>
      <c r="R10497" s="6"/>
      <c r="S10497" s="6"/>
      <c r="T10497" s="6"/>
      <c r="U10497" s="6"/>
      <c r="V10497" s="6"/>
      <c r="W10497" s="6"/>
    </row>
    <row r="10498" spans="1:23" ht="31.5" x14ac:dyDescent="0.25">
      <c r="A10498" s="64" t="s">
        <v>590</v>
      </c>
      <c r="J10498" s="6">
        <v>18</v>
      </c>
      <c r="K10498" s="6"/>
      <c r="L10498" s="6"/>
      <c r="M10498" s="6"/>
      <c r="N10498" s="6"/>
      <c r="O10498" s="6"/>
      <c r="P10498" s="6"/>
      <c r="Q10498" s="6"/>
      <c r="R10498" s="6"/>
      <c r="S10498" s="6"/>
      <c r="T10498" s="6"/>
      <c r="U10498" s="6"/>
      <c r="V10498" s="6"/>
      <c r="W10498" s="6"/>
    </row>
    <row r="10499" spans="1:23" x14ac:dyDescent="0.25">
      <c r="A10499" s="79"/>
      <c r="J10499" s="6">
        <v>19</v>
      </c>
      <c r="K10499" s="6"/>
      <c r="L10499" s="6"/>
      <c r="M10499" s="6"/>
      <c r="N10499" s="6"/>
      <c r="O10499" s="6"/>
      <c r="P10499" s="6"/>
      <c r="Q10499" s="6"/>
      <c r="R10499" s="6"/>
      <c r="S10499" s="6"/>
      <c r="T10499" s="6"/>
      <c r="U10499" s="6"/>
      <c r="V10499" s="6"/>
      <c r="W10499" s="6"/>
    </row>
    <row r="10500" spans="1:23" ht="25.5" x14ac:dyDescent="0.25">
      <c r="A10500" s="81" t="s">
        <v>595</v>
      </c>
      <c r="J10500" s="6">
        <v>20</v>
      </c>
      <c r="K10500" s="6"/>
      <c r="L10500" s="6"/>
      <c r="M10500" s="6"/>
      <c r="N10500" s="6"/>
      <c r="O10500" s="6"/>
      <c r="P10500" s="6"/>
      <c r="Q10500" s="6"/>
      <c r="R10500" s="6"/>
      <c r="S10500" s="6"/>
      <c r="T10500" s="6"/>
      <c r="U10500" s="6"/>
      <c r="V10500" s="6"/>
      <c r="W10500" s="6"/>
    </row>
    <row r="10501" spans="1:23" x14ac:dyDescent="0.25">
      <c r="A10501" s="81"/>
      <c r="J10501" s="6">
        <v>21</v>
      </c>
      <c r="K10501" s="6"/>
      <c r="L10501" s="6"/>
      <c r="M10501" s="6"/>
      <c r="N10501" s="6"/>
      <c r="O10501" s="6"/>
      <c r="P10501" s="6"/>
      <c r="Q10501" s="6"/>
      <c r="R10501" s="6"/>
      <c r="S10501" s="6"/>
      <c r="T10501" s="6"/>
      <c r="U10501" s="6"/>
      <c r="V10501" s="6"/>
      <c r="W10501" s="6"/>
    </row>
    <row r="10502" spans="1:23" ht="89.25" x14ac:dyDescent="0.25">
      <c r="A10502" s="81" t="s">
        <v>963</v>
      </c>
      <c r="J10502" s="6">
        <v>22</v>
      </c>
      <c r="K10502" s="6"/>
      <c r="L10502" s="6"/>
      <c r="M10502" s="6"/>
      <c r="N10502" s="6"/>
      <c r="O10502" s="6"/>
      <c r="P10502" s="6"/>
      <c r="Q10502" s="6"/>
      <c r="R10502" s="6"/>
      <c r="S10502" s="6"/>
      <c r="T10502" s="6"/>
      <c r="U10502" s="6"/>
      <c r="V10502" s="6"/>
      <c r="W10502" s="6"/>
    </row>
    <row r="10503" spans="1:23" x14ac:dyDescent="0.25">
      <c r="A10503" s="65"/>
      <c r="J10503" s="6">
        <v>23</v>
      </c>
      <c r="K10503" s="6"/>
      <c r="L10503" s="6"/>
      <c r="M10503" s="6"/>
      <c r="N10503" s="6"/>
      <c r="O10503" s="6"/>
      <c r="P10503" s="6"/>
      <c r="Q10503" s="6"/>
      <c r="R10503" s="6"/>
      <c r="S10503" s="6"/>
      <c r="T10503" s="6"/>
      <c r="U10503" s="6"/>
      <c r="V10503" s="6"/>
      <c r="W10503" s="6"/>
    </row>
    <row r="10504" spans="1:23" x14ac:dyDescent="0.25">
      <c r="A10504" s="65"/>
      <c r="J10504" s="6">
        <v>24</v>
      </c>
      <c r="K10504" s="6"/>
      <c r="L10504" s="6"/>
      <c r="M10504" s="6"/>
      <c r="N10504" s="6"/>
      <c r="O10504" s="6"/>
      <c r="P10504" s="6"/>
      <c r="Q10504" s="6"/>
      <c r="R10504" s="6"/>
      <c r="S10504" s="6"/>
      <c r="T10504" s="6"/>
      <c r="U10504" s="6"/>
      <c r="V10504" s="6"/>
      <c r="W10504" s="6"/>
    </row>
    <row r="10505" spans="1:23" ht="140.25" x14ac:dyDescent="0.25">
      <c r="A10505" s="96" t="s">
        <v>624</v>
      </c>
      <c r="B10505" s="97" t="s">
        <v>625</v>
      </c>
      <c r="J10505" s="6">
        <v>25</v>
      </c>
      <c r="K10505" s="6"/>
      <c r="L10505" s="6"/>
      <c r="M10505" s="6"/>
      <c r="N10505" s="6"/>
      <c r="O10505" s="6"/>
      <c r="P10505" s="6"/>
      <c r="Q10505" s="6"/>
      <c r="R10505" s="6"/>
      <c r="S10505" s="6"/>
      <c r="T10505" s="6"/>
      <c r="U10505" s="6"/>
      <c r="V10505" s="6"/>
      <c r="W10505" s="6"/>
    </row>
    <row r="10506" spans="1:23" ht="15.75" thickBot="1" x14ac:dyDescent="0.3">
      <c r="A10506" s="65"/>
      <c r="J10506" s="6">
        <v>26</v>
      </c>
      <c r="K10506" s="6"/>
      <c r="L10506" s="6"/>
      <c r="M10506" s="6"/>
      <c r="N10506" s="6"/>
      <c r="O10506" s="6"/>
      <c r="P10506" s="6"/>
      <c r="Q10506" s="6"/>
      <c r="R10506" s="6"/>
      <c r="S10506" s="6"/>
      <c r="T10506" s="6"/>
      <c r="U10506" s="6"/>
      <c r="V10506" s="6"/>
      <c r="W10506" s="6"/>
    </row>
    <row r="10507" spans="1:23" ht="15.75" thickBot="1" x14ac:dyDescent="0.3">
      <c r="A10507" s="88" t="s">
        <v>626</v>
      </c>
      <c r="B10507" s="89">
        <v>0.05</v>
      </c>
      <c r="J10507" s="6">
        <v>27</v>
      </c>
      <c r="K10507" s="6"/>
      <c r="L10507" s="6"/>
      <c r="M10507" s="6"/>
      <c r="N10507" s="6"/>
      <c r="O10507" s="6"/>
      <c r="P10507" s="6"/>
      <c r="Q10507" s="6"/>
      <c r="R10507" s="6"/>
      <c r="S10507" s="6"/>
      <c r="T10507" s="6"/>
      <c r="U10507" s="6"/>
      <c r="V10507" s="6"/>
      <c r="W10507" s="6"/>
    </row>
    <row r="10508" spans="1:23" ht="39" thickBot="1" x14ac:dyDescent="0.3">
      <c r="A10508" s="110" t="s">
        <v>627</v>
      </c>
      <c r="B10508" s="74">
        <v>18</v>
      </c>
      <c r="J10508" s="6">
        <v>28</v>
      </c>
      <c r="K10508" s="6"/>
      <c r="L10508" s="6"/>
      <c r="M10508" s="6"/>
      <c r="N10508" s="6"/>
      <c r="O10508" s="6"/>
      <c r="P10508" s="6"/>
      <c r="Q10508" s="6"/>
      <c r="R10508" s="6"/>
      <c r="S10508" s="6"/>
      <c r="T10508" s="6"/>
      <c r="U10508" s="6"/>
      <c r="V10508" s="6"/>
      <c r="W10508" s="6"/>
    </row>
    <row r="10509" spans="1:23" ht="39" thickBot="1" x14ac:dyDescent="0.3">
      <c r="A10509" s="110" t="s">
        <v>628</v>
      </c>
      <c r="B10509" s="74">
        <v>171.28729999999999</v>
      </c>
      <c r="J10509" s="6">
        <v>29</v>
      </c>
      <c r="K10509" s="6"/>
      <c r="L10509" s="6"/>
      <c r="M10509" s="6"/>
      <c r="N10509" s="6"/>
      <c r="O10509" s="6"/>
      <c r="P10509" s="6"/>
      <c r="Q10509" s="6"/>
      <c r="R10509" s="6"/>
      <c r="S10509" s="6"/>
      <c r="T10509" s="6"/>
      <c r="U10509" s="6"/>
      <c r="V10509" s="6"/>
      <c r="W10509" s="6"/>
    </row>
    <row r="10510" spans="1:23" ht="64.5" thickBot="1" x14ac:dyDescent="0.3">
      <c r="A10510" s="110" t="s">
        <v>629</v>
      </c>
      <c r="B10510" s="74">
        <v>3.9969700000000001</v>
      </c>
      <c r="J10510" s="6">
        <v>30</v>
      </c>
      <c r="K10510" s="6"/>
      <c r="L10510" s="6"/>
      <c r="M10510" s="6"/>
      <c r="N10510" s="6"/>
      <c r="O10510" s="6"/>
      <c r="P10510" s="6"/>
      <c r="Q10510" s="6"/>
      <c r="R10510" s="6"/>
      <c r="S10510" s="6"/>
      <c r="T10510" s="6"/>
      <c r="U10510" s="6"/>
      <c r="V10510" s="6"/>
      <c r="W10510" s="6"/>
    </row>
    <row r="10511" spans="1:23" ht="38.25" x14ac:dyDescent="0.25">
      <c r="A10511" s="109" t="s">
        <v>630</v>
      </c>
      <c r="B10511" s="78">
        <v>18.495000000000001</v>
      </c>
      <c r="J10511" s="6">
        <v>31</v>
      </c>
      <c r="K10511" s="6"/>
      <c r="L10511" s="6"/>
      <c r="M10511" s="6"/>
      <c r="N10511" s="6"/>
      <c r="O10511" s="6"/>
      <c r="P10511" s="6"/>
      <c r="Q10511" s="6"/>
      <c r="R10511" s="6"/>
      <c r="S10511" s="6"/>
      <c r="T10511" s="6"/>
      <c r="U10511" s="6"/>
      <c r="V10511" s="6"/>
      <c r="W10511" s="6"/>
    </row>
    <row r="10512" spans="1:23" ht="15.75" thickBot="1" x14ac:dyDescent="0.3">
      <c r="A10512" s="65"/>
      <c r="J10512" s="6">
        <v>32</v>
      </c>
      <c r="K10512" s="6"/>
      <c r="L10512" s="6"/>
      <c r="M10512" s="6"/>
      <c r="N10512" s="6"/>
      <c r="O10512" s="6"/>
      <c r="P10512" s="6"/>
      <c r="Q10512" s="6"/>
      <c r="R10512" s="6"/>
      <c r="S10512" s="6"/>
      <c r="T10512" s="6"/>
      <c r="U10512" s="6"/>
      <c r="V10512" s="6"/>
      <c r="W10512" s="6"/>
    </row>
    <row r="10513" spans="1:23" x14ac:dyDescent="0.25">
      <c r="A10513" s="254" t="s">
        <v>637</v>
      </c>
      <c r="B10513" s="255"/>
      <c r="C10513" s="255"/>
      <c r="D10513" s="255"/>
      <c r="E10513" s="255"/>
      <c r="J10513" s="6">
        <v>33</v>
      </c>
      <c r="K10513" s="6"/>
      <c r="L10513" s="6"/>
      <c r="M10513" s="6"/>
      <c r="N10513" s="6"/>
      <c r="O10513" s="6"/>
      <c r="P10513" s="6"/>
      <c r="Q10513" s="6"/>
      <c r="R10513" s="6"/>
      <c r="S10513" s="6"/>
      <c r="T10513" s="6"/>
      <c r="U10513" s="6"/>
      <c r="V10513" s="6"/>
      <c r="W10513" s="6"/>
    </row>
    <row r="10514" spans="1:23" ht="15.75" thickBot="1" x14ac:dyDescent="0.3">
      <c r="A10514" s="256" t="s">
        <v>638</v>
      </c>
      <c r="B10514" s="257"/>
      <c r="C10514" s="257"/>
      <c r="D10514" s="257"/>
      <c r="E10514" s="257"/>
      <c r="J10514" s="6">
        <v>34</v>
      </c>
      <c r="K10514" s="6"/>
      <c r="L10514" s="6"/>
      <c r="M10514" s="6"/>
      <c r="N10514" s="6"/>
      <c r="O10514" s="6"/>
      <c r="P10514" s="6"/>
      <c r="Q10514" s="6"/>
      <c r="R10514" s="6"/>
      <c r="S10514" s="6"/>
      <c r="T10514" s="6"/>
      <c r="U10514" s="6"/>
      <c r="V10514" s="6"/>
      <c r="W10514" s="6"/>
    </row>
    <row r="10515" spans="1:23" ht="16.5" thickBot="1" x14ac:dyDescent="0.3">
      <c r="A10515" s="260" t="s">
        <v>634</v>
      </c>
      <c r="B10515" s="261"/>
      <c r="C10515" s="83" t="s">
        <v>635</v>
      </c>
      <c r="D10515" s="83" t="s">
        <v>566</v>
      </c>
      <c r="E10515" s="85" t="s">
        <v>593</v>
      </c>
      <c r="J10515" s="6"/>
      <c r="K10515" s="121" t="s">
        <v>1123</v>
      </c>
      <c r="L10515" s="121" t="s">
        <v>1124</v>
      </c>
      <c r="M10515" s="121" t="str">
        <f>A10502</f>
        <v>Prueba del rango estudentizado de Tukey (HSD) para LFPCM5</v>
      </c>
      <c r="N10515" s="136"/>
      <c r="O10515" s="1"/>
      <c r="S10515" s="122" t="str">
        <f>K10515</f>
        <v>Factor</v>
      </c>
      <c r="T10515" s="122" t="str">
        <f>L10515</f>
        <v>Nivel</v>
      </c>
      <c r="U10515" s="114"/>
      <c r="V10515" s="123" t="str">
        <f>M10515</f>
        <v>Prueba del rango estudentizado de Tukey (HSD) para LFPCM5</v>
      </c>
      <c r="W10515" s="6"/>
    </row>
    <row r="10516" spans="1:23" ht="16.5" thickBot="1" x14ac:dyDescent="0.3">
      <c r="A10516" s="99"/>
      <c r="B10516" s="67" t="s">
        <v>592</v>
      </c>
      <c r="C10516" s="68">
        <v>74.454999999999998</v>
      </c>
      <c r="D10516" s="68">
        <v>8</v>
      </c>
      <c r="E10516" s="86" t="s">
        <v>46</v>
      </c>
      <c r="J10516" s="6"/>
      <c r="K10516" s="223" t="s">
        <v>1128</v>
      </c>
      <c r="L10516" s="124" t="str">
        <f>E10516</f>
        <v>Perseo</v>
      </c>
      <c r="M10516" s="125">
        <f>C10516</f>
        <v>74.454999999999998</v>
      </c>
      <c r="N10516" s="125">
        <f>A10516</f>
        <v>0</v>
      </c>
      <c r="O10516" s="125" t="str">
        <f>B10516</f>
        <v>A</v>
      </c>
      <c r="S10516" s="225" t="str">
        <f>K10516</f>
        <v>Genotipo (B)</v>
      </c>
      <c r="T10516" s="133" t="str">
        <f>L10516</f>
        <v>Perseo</v>
      </c>
      <c r="U10516" s="134">
        <f t="shared" ref="U10516:U10519" si="541">M10516</f>
        <v>74.454999999999998</v>
      </c>
      <c r="V10516" s="133">
        <f t="shared" ref="V10516:V10519" si="542">N10516</f>
        <v>0</v>
      </c>
      <c r="W10516" s="133" t="str">
        <f t="shared" ref="W10516:W10519" si="543">O10516</f>
        <v>A</v>
      </c>
    </row>
    <row r="10517" spans="1:23" ht="16.5" thickBot="1" x14ac:dyDescent="0.3">
      <c r="A10517" s="99"/>
      <c r="B10517" s="67" t="s">
        <v>592</v>
      </c>
      <c r="C10517" s="68"/>
      <c r="D10517" s="68"/>
      <c r="E10517" s="86"/>
      <c r="J10517" s="6"/>
      <c r="K10517" s="224"/>
      <c r="L10517" s="124" t="str">
        <f>E10518</f>
        <v>Pony</v>
      </c>
      <c r="M10517" s="125">
        <f>C10518</f>
        <v>67.575999999999993</v>
      </c>
      <c r="N10517" s="125">
        <f>A10518</f>
        <v>0</v>
      </c>
      <c r="O10517" s="125" t="str">
        <f>B10518</f>
        <v>A</v>
      </c>
      <c r="S10517" s="226"/>
      <c r="T10517" s="133" t="str">
        <f t="shared" ref="T10517:T10519" si="544">L10517</f>
        <v>Pony</v>
      </c>
      <c r="U10517" s="134">
        <f t="shared" si="541"/>
        <v>67.575999999999993</v>
      </c>
      <c r="V10517" s="133">
        <f t="shared" si="542"/>
        <v>0</v>
      </c>
      <c r="W10517" s="133" t="str">
        <f t="shared" si="543"/>
        <v>A</v>
      </c>
    </row>
    <row r="10518" spans="1:23" ht="16.5" thickBot="1" x14ac:dyDescent="0.3">
      <c r="A10518" s="99"/>
      <c r="B10518" s="67" t="s">
        <v>592</v>
      </c>
      <c r="C10518" s="68">
        <v>67.575999999999993</v>
      </c>
      <c r="D10518" s="68">
        <v>8</v>
      </c>
      <c r="E10518" s="86" t="s">
        <v>11</v>
      </c>
      <c r="J10518" s="6"/>
      <c r="K10518" s="224"/>
      <c r="L10518" s="4" t="str">
        <f>E10520</f>
        <v>Toro</v>
      </c>
      <c r="M10518" s="4">
        <f>C10520</f>
        <v>59.499000000000002</v>
      </c>
      <c r="N10518" s="4" t="str">
        <f>A10520</f>
        <v>B</v>
      </c>
      <c r="O10518" s="4" t="str">
        <f>B10520</f>
        <v>A</v>
      </c>
      <c r="P10518" s="6"/>
      <c r="Q10518" s="6"/>
      <c r="R10518" s="6"/>
      <c r="S10518" s="226"/>
      <c r="T10518" s="133" t="str">
        <f t="shared" si="544"/>
        <v>Toro</v>
      </c>
      <c r="U10518" s="134">
        <f t="shared" si="541"/>
        <v>59.499000000000002</v>
      </c>
      <c r="V10518" s="133" t="str">
        <f t="shared" si="542"/>
        <v>B</v>
      </c>
      <c r="W10518" s="133" t="str">
        <f t="shared" si="543"/>
        <v>A</v>
      </c>
    </row>
    <row r="10519" spans="1:23" ht="16.5" thickBot="1" x14ac:dyDescent="0.3">
      <c r="A10519" s="99"/>
      <c r="B10519" s="67" t="s">
        <v>592</v>
      </c>
      <c r="C10519" s="68"/>
      <c r="D10519" s="68"/>
      <c r="E10519" s="86"/>
      <c r="J10519" s="6"/>
      <c r="K10519" s="224"/>
      <c r="L10519" s="4" t="str">
        <f>E10522</f>
        <v>Palomo</v>
      </c>
      <c r="M10519" s="4">
        <f>C10522</f>
        <v>46.64</v>
      </c>
      <c r="N10519" s="4" t="str">
        <f>A10522</f>
        <v>B</v>
      </c>
      <c r="O10519" s="4">
        <f>B10522</f>
        <v>0</v>
      </c>
      <c r="P10519" s="6"/>
      <c r="Q10519" s="6"/>
      <c r="R10519" s="6"/>
      <c r="S10519" s="227"/>
      <c r="T10519" s="129" t="str">
        <f t="shared" si="544"/>
        <v>Palomo</v>
      </c>
      <c r="U10519" s="135">
        <f t="shared" si="541"/>
        <v>46.64</v>
      </c>
      <c r="V10519" s="129" t="str">
        <f t="shared" si="542"/>
        <v>B</v>
      </c>
      <c r="W10519" s="129">
        <f t="shared" si="543"/>
        <v>0</v>
      </c>
    </row>
    <row r="10520" spans="1:23" ht="15.75" thickBot="1" x14ac:dyDescent="0.3">
      <c r="A10520" s="99" t="s">
        <v>593</v>
      </c>
      <c r="B10520" s="67" t="s">
        <v>592</v>
      </c>
      <c r="C10520" s="68">
        <v>59.499000000000002</v>
      </c>
      <c r="D10520" s="68">
        <v>8</v>
      </c>
      <c r="E10520" s="86" t="s">
        <v>8</v>
      </c>
      <c r="J10520" s="6">
        <v>1</v>
      </c>
      <c r="K10520" s="6"/>
      <c r="L10520" s="6"/>
      <c r="M10520" s="6"/>
      <c r="N10520" s="6"/>
      <c r="O10520" s="6"/>
      <c r="P10520" s="6"/>
      <c r="Q10520" s="6"/>
      <c r="R10520" s="6"/>
      <c r="S10520" s="6"/>
      <c r="T10520" s="6"/>
      <c r="U10520" s="6"/>
      <c r="V10520" s="6"/>
      <c r="W10520" s="6"/>
    </row>
    <row r="10521" spans="1:23" ht="15.75" thickBot="1" x14ac:dyDescent="0.3">
      <c r="A10521" s="99" t="s">
        <v>593</v>
      </c>
      <c r="B10521" s="67"/>
      <c r="C10521" s="68"/>
      <c r="D10521" s="68"/>
      <c r="E10521" s="86"/>
      <c r="J10521" s="6">
        <v>2</v>
      </c>
      <c r="K10521" s="6"/>
      <c r="L10521" s="6"/>
      <c r="M10521" s="6"/>
      <c r="N10521" s="6"/>
      <c r="O10521" s="6"/>
      <c r="P10521" s="6"/>
      <c r="Q10521" s="6"/>
      <c r="R10521" s="6"/>
      <c r="S10521" s="6"/>
      <c r="T10521" s="6"/>
      <c r="U10521" s="6"/>
      <c r="V10521" s="6"/>
      <c r="W10521" s="6"/>
    </row>
    <row r="10522" spans="1:23" x14ac:dyDescent="0.25">
      <c r="A10522" s="100" t="s">
        <v>593</v>
      </c>
      <c r="B10522" s="76"/>
      <c r="C10522" s="77">
        <v>46.64</v>
      </c>
      <c r="D10522" s="77">
        <v>8</v>
      </c>
      <c r="E10522" s="87" t="s">
        <v>7</v>
      </c>
      <c r="J10522" s="6">
        <v>3</v>
      </c>
      <c r="K10522" s="6"/>
      <c r="L10522" s="6"/>
      <c r="M10522" s="6"/>
      <c r="N10522" s="6"/>
      <c r="O10522" s="6"/>
      <c r="P10522" s="6"/>
      <c r="Q10522" s="6"/>
      <c r="R10522" s="6"/>
      <c r="S10522" s="6"/>
      <c r="T10522" s="6"/>
      <c r="U10522" s="6"/>
      <c r="V10522" s="6"/>
      <c r="W10522" s="6"/>
    </row>
    <row r="10523" spans="1:23" x14ac:dyDescent="0.25">
      <c r="A10523" s="79"/>
      <c r="J10523" s="6">
        <v>4</v>
      </c>
      <c r="K10523" s="6"/>
      <c r="L10523" s="6"/>
      <c r="M10523" s="6"/>
      <c r="N10523" s="6"/>
      <c r="O10523" s="6"/>
      <c r="P10523" s="6"/>
      <c r="Q10523" s="6"/>
      <c r="R10523" s="6"/>
      <c r="S10523" s="6"/>
      <c r="T10523" s="6"/>
      <c r="U10523" s="6"/>
      <c r="V10523" s="6"/>
      <c r="W10523" s="6"/>
    </row>
    <row r="10524" spans="1:23" x14ac:dyDescent="0.25">
      <c r="A10524" s="79"/>
      <c r="J10524" s="6">
        <v>5</v>
      </c>
      <c r="K10524" s="6"/>
      <c r="L10524" s="6"/>
      <c r="M10524" s="6"/>
      <c r="N10524" s="6"/>
      <c r="O10524" s="6"/>
      <c r="P10524" s="6"/>
      <c r="Q10524" s="6"/>
      <c r="R10524" s="6"/>
      <c r="S10524" s="6"/>
      <c r="T10524" s="6"/>
      <c r="U10524" s="6"/>
      <c r="V10524" s="6"/>
      <c r="W10524" s="6"/>
    </row>
    <row r="10525" spans="1:23" x14ac:dyDescent="0.25">
      <c r="J10525" s="6">
        <v>6</v>
      </c>
      <c r="K10525" s="6"/>
      <c r="L10525" s="6"/>
      <c r="M10525" s="6"/>
      <c r="N10525" s="6"/>
      <c r="O10525" s="6"/>
      <c r="P10525" s="6"/>
      <c r="Q10525" s="6"/>
      <c r="R10525" s="6"/>
      <c r="S10525" s="6"/>
      <c r="T10525" s="6"/>
      <c r="U10525" s="6"/>
      <c r="V10525" s="6"/>
      <c r="W10525" s="6"/>
    </row>
    <row r="10526" spans="1:23" x14ac:dyDescent="0.25">
      <c r="A10526" s="80"/>
      <c r="J10526" s="6">
        <v>7</v>
      </c>
      <c r="K10526" s="6"/>
      <c r="L10526" s="6"/>
      <c r="M10526" s="6"/>
      <c r="N10526" s="6"/>
      <c r="O10526" s="6"/>
      <c r="P10526" s="6"/>
      <c r="Q10526" s="6"/>
      <c r="R10526" s="6"/>
      <c r="S10526" s="6"/>
      <c r="T10526" s="6"/>
      <c r="U10526" s="6"/>
      <c r="V10526" s="6"/>
      <c r="W10526" s="6"/>
    </row>
    <row r="10527" spans="1:23" ht="31.5" x14ac:dyDescent="0.25">
      <c r="A10527" s="64" t="s">
        <v>590</v>
      </c>
      <c r="J10527" s="6">
        <v>8</v>
      </c>
      <c r="K10527" s="6"/>
      <c r="L10527" s="6"/>
      <c r="M10527" s="6"/>
      <c r="N10527" s="6"/>
      <c r="O10527" s="6"/>
      <c r="P10527" s="6"/>
      <c r="Q10527" s="6"/>
      <c r="R10527" s="6"/>
      <c r="S10527" s="6"/>
      <c r="T10527" s="6"/>
      <c r="U10527" s="6"/>
      <c r="V10527" s="6"/>
      <c r="W10527" s="6"/>
    </row>
    <row r="10528" spans="1:23" x14ac:dyDescent="0.25">
      <c r="A10528" s="79"/>
      <c r="J10528" s="6">
        <v>9</v>
      </c>
      <c r="K10528" s="6"/>
      <c r="L10528" s="6"/>
      <c r="M10528" s="6"/>
      <c r="N10528" s="6"/>
      <c r="O10528" s="6"/>
      <c r="P10528" s="6"/>
      <c r="Q10528" s="6"/>
      <c r="R10528" s="6"/>
      <c r="S10528" s="6"/>
      <c r="T10528" s="6"/>
      <c r="U10528" s="6"/>
      <c r="V10528" s="6"/>
      <c r="W10528" s="6"/>
    </row>
    <row r="10529" spans="1:23" ht="25.5" x14ac:dyDescent="0.25">
      <c r="A10529" s="81" t="s">
        <v>595</v>
      </c>
      <c r="J10529" s="6">
        <v>10</v>
      </c>
      <c r="K10529" s="6"/>
      <c r="L10529" s="6"/>
      <c r="M10529" s="6"/>
      <c r="N10529" s="6"/>
      <c r="O10529" s="6"/>
      <c r="P10529" s="6"/>
      <c r="Q10529" s="6"/>
      <c r="R10529" s="6"/>
      <c r="S10529" s="6"/>
      <c r="T10529" s="6"/>
      <c r="U10529" s="6"/>
      <c r="V10529" s="6"/>
      <c r="W10529" s="6"/>
    </row>
    <row r="10530" spans="1:23" x14ac:dyDescent="0.25">
      <c r="A10530" s="81"/>
      <c r="J10530" s="6">
        <v>11</v>
      </c>
      <c r="K10530" s="6"/>
      <c r="L10530" s="6"/>
      <c r="M10530" s="6"/>
      <c r="N10530" s="6"/>
      <c r="O10530" s="6"/>
      <c r="P10530" s="6"/>
      <c r="Q10530" s="6"/>
      <c r="R10530" s="6"/>
      <c r="S10530" s="6"/>
      <c r="T10530" s="6"/>
      <c r="U10530" s="6"/>
      <c r="V10530" s="6"/>
      <c r="W10530" s="6"/>
    </row>
    <row r="10531" spans="1:23" x14ac:dyDescent="0.25">
      <c r="A10531" s="65"/>
      <c r="J10531" s="6">
        <v>12</v>
      </c>
      <c r="K10531" s="6"/>
      <c r="L10531" s="6"/>
      <c r="M10531" s="6"/>
      <c r="N10531" s="6"/>
      <c r="O10531" s="6"/>
      <c r="P10531" s="6"/>
      <c r="Q10531" s="6"/>
      <c r="R10531" s="6"/>
      <c r="S10531" s="6"/>
      <c r="T10531" s="6"/>
      <c r="U10531" s="6"/>
      <c r="V10531" s="6"/>
      <c r="W10531" s="6"/>
    </row>
    <row r="10532" spans="1:23" x14ac:dyDescent="0.25">
      <c r="A10532" s="65"/>
      <c r="J10532" s="6">
        <v>13</v>
      </c>
      <c r="K10532" s="6"/>
      <c r="L10532" s="6"/>
      <c r="M10532" s="6"/>
      <c r="N10532" s="6"/>
      <c r="O10532" s="6"/>
      <c r="P10532" s="6"/>
      <c r="Q10532" s="6"/>
      <c r="R10532" s="6"/>
      <c r="S10532" s="6"/>
      <c r="T10532" s="6"/>
      <c r="U10532" s="6"/>
      <c r="V10532" s="6"/>
      <c r="W10532" s="6"/>
    </row>
    <row r="10533" spans="1:23" x14ac:dyDescent="0.25">
      <c r="A10533" s="79"/>
      <c r="J10533" s="6">
        <v>14</v>
      </c>
      <c r="K10533" s="6"/>
      <c r="L10533" s="6"/>
      <c r="M10533" s="6"/>
      <c r="N10533" s="6"/>
      <c r="O10533" s="6"/>
      <c r="P10533" s="6"/>
      <c r="Q10533" s="6"/>
      <c r="R10533" s="6"/>
      <c r="S10533" s="6"/>
      <c r="T10533" s="6"/>
      <c r="U10533" s="6"/>
      <c r="V10533" s="6"/>
      <c r="W10533" s="6"/>
    </row>
    <row r="10534" spans="1:23" x14ac:dyDescent="0.25">
      <c r="A10534" s="79"/>
      <c r="J10534" s="6">
        <v>15</v>
      </c>
      <c r="K10534" s="6"/>
      <c r="L10534" s="6"/>
      <c r="M10534" s="6"/>
      <c r="N10534" s="6"/>
      <c r="O10534" s="6"/>
      <c r="P10534" s="6"/>
      <c r="Q10534" s="6"/>
      <c r="R10534" s="6"/>
      <c r="S10534" s="6"/>
      <c r="T10534" s="6"/>
      <c r="U10534" s="6"/>
      <c r="V10534" s="6"/>
      <c r="W10534" s="6"/>
    </row>
    <row r="10535" spans="1:23" x14ac:dyDescent="0.25">
      <c r="J10535" s="6">
        <v>16</v>
      </c>
      <c r="K10535" s="6"/>
      <c r="L10535" s="6"/>
      <c r="M10535" s="6"/>
      <c r="N10535" s="6"/>
      <c r="O10535" s="6"/>
      <c r="P10535" s="6"/>
      <c r="Q10535" s="6"/>
      <c r="R10535" s="6"/>
      <c r="S10535" s="6"/>
      <c r="T10535" s="6"/>
      <c r="U10535" s="6"/>
      <c r="V10535" s="6"/>
      <c r="W10535" s="6"/>
    </row>
    <row r="10536" spans="1:23" x14ac:dyDescent="0.25">
      <c r="A10536" s="80"/>
      <c r="J10536" s="6">
        <v>17</v>
      </c>
      <c r="K10536" s="6"/>
      <c r="L10536" s="6"/>
      <c r="M10536" s="6"/>
      <c r="N10536" s="6"/>
      <c r="O10536" s="6"/>
      <c r="P10536" s="6"/>
      <c r="Q10536" s="6"/>
      <c r="R10536" s="6"/>
      <c r="S10536" s="6"/>
      <c r="T10536" s="6"/>
      <c r="U10536" s="6"/>
      <c r="V10536" s="6"/>
      <c r="W10536" s="6"/>
    </row>
    <row r="10537" spans="1:23" ht="31.5" x14ac:dyDescent="0.25">
      <c r="A10537" s="64" t="s">
        <v>590</v>
      </c>
      <c r="J10537" s="6">
        <v>18</v>
      </c>
      <c r="K10537" s="6"/>
      <c r="L10537" s="6"/>
      <c r="M10537" s="6"/>
      <c r="N10537" s="6"/>
      <c r="O10537" s="6"/>
      <c r="P10537" s="6"/>
      <c r="Q10537" s="6"/>
      <c r="R10537" s="6"/>
      <c r="S10537" s="6"/>
      <c r="T10537" s="6"/>
      <c r="U10537" s="6"/>
      <c r="V10537" s="6"/>
      <c r="W10537" s="6"/>
    </row>
    <row r="10538" spans="1:23" x14ac:dyDescent="0.25">
      <c r="A10538" s="79"/>
      <c r="J10538" s="6">
        <v>19</v>
      </c>
      <c r="K10538" s="6"/>
      <c r="L10538" s="6"/>
      <c r="M10538" s="6"/>
      <c r="N10538" s="6"/>
      <c r="O10538" s="6"/>
      <c r="P10538" s="6"/>
      <c r="Q10538" s="6"/>
      <c r="R10538" s="6"/>
      <c r="S10538" s="6"/>
      <c r="T10538" s="6"/>
      <c r="U10538" s="6"/>
      <c r="V10538" s="6"/>
      <c r="W10538" s="6"/>
    </row>
    <row r="10539" spans="1:23" ht="25.5" x14ac:dyDescent="0.25">
      <c r="A10539" s="81" t="s">
        <v>595</v>
      </c>
      <c r="J10539" s="6">
        <v>20</v>
      </c>
      <c r="K10539" s="6"/>
      <c r="L10539" s="6"/>
      <c r="M10539" s="6"/>
      <c r="N10539" s="6"/>
      <c r="O10539" s="6"/>
      <c r="P10539" s="6"/>
      <c r="Q10539" s="6"/>
      <c r="R10539" s="6"/>
      <c r="S10539" s="6"/>
      <c r="T10539" s="6"/>
      <c r="U10539" s="6"/>
      <c r="V10539" s="6"/>
      <c r="W10539" s="6"/>
    </row>
    <row r="10540" spans="1:23" x14ac:dyDescent="0.25">
      <c r="A10540" s="81"/>
      <c r="J10540" s="6">
        <v>21</v>
      </c>
      <c r="K10540" s="6"/>
      <c r="L10540" s="6"/>
      <c r="M10540" s="6"/>
      <c r="N10540" s="6"/>
      <c r="O10540" s="6"/>
      <c r="P10540" s="6"/>
      <c r="Q10540" s="6"/>
      <c r="R10540" s="6"/>
      <c r="S10540" s="6"/>
      <c r="T10540" s="6"/>
      <c r="U10540" s="6"/>
      <c r="V10540" s="6"/>
      <c r="W10540" s="6"/>
    </row>
    <row r="10541" spans="1:23" ht="89.25" x14ac:dyDescent="0.25">
      <c r="A10541" s="81" t="s">
        <v>964</v>
      </c>
      <c r="J10541" s="6">
        <v>22</v>
      </c>
      <c r="K10541" s="6"/>
      <c r="L10541" s="6"/>
      <c r="M10541" s="6"/>
      <c r="N10541" s="6"/>
      <c r="O10541" s="6"/>
      <c r="P10541" s="6"/>
      <c r="Q10541" s="6"/>
      <c r="R10541" s="6"/>
      <c r="S10541" s="6"/>
      <c r="T10541" s="6"/>
      <c r="U10541" s="6"/>
      <c r="V10541" s="6"/>
      <c r="W10541" s="6"/>
    </row>
    <row r="10542" spans="1:23" x14ac:dyDescent="0.25">
      <c r="A10542" s="65"/>
      <c r="J10542" s="6">
        <v>23</v>
      </c>
      <c r="K10542" s="6"/>
      <c r="L10542" s="6"/>
      <c r="M10542" s="6"/>
      <c r="N10542" s="6"/>
      <c r="O10542" s="6"/>
      <c r="P10542" s="6"/>
      <c r="Q10542" s="6"/>
      <c r="R10542" s="6"/>
      <c r="S10542" s="6"/>
      <c r="T10542" s="6"/>
      <c r="U10542" s="6"/>
      <c r="V10542" s="6"/>
      <c r="W10542" s="6"/>
    </row>
    <row r="10543" spans="1:23" x14ac:dyDescent="0.25">
      <c r="A10543" s="65"/>
      <c r="J10543" s="6">
        <v>24</v>
      </c>
      <c r="K10543" s="6"/>
      <c r="L10543" s="6"/>
      <c r="M10543" s="6"/>
      <c r="N10543" s="6"/>
      <c r="O10543" s="6"/>
      <c r="P10543" s="6"/>
      <c r="Q10543" s="6"/>
      <c r="R10543" s="6"/>
      <c r="S10543" s="6"/>
      <c r="T10543" s="6"/>
      <c r="U10543" s="6"/>
      <c r="V10543" s="6"/>
      <c r="W10543" s="6"/>
    </row>
    <row r="10544" spans="1:23" ht="140.25" x14ac:dyDescent="0.25">
      <c r="A10544" s="96" t="s">
        <v>624</v>
      </c>
      <c r="B10544" s="97" t="s">
        <v>625</v>
      </c>
      <c r="J10544" s="6">
        <v>25</v>
      </c>
      <c r="K10544" s="6"/>
      <c r="L10544" s="6"/>
      <c r="M10544" s="6"/>
      <c r="N10544" s="6"/>
      <c r="O10544" s="6"/>
      <c r="P10544" s="6"/>
      <c r="Q10544" s="6"/>
      <c r="R10544" s="6"/>
      <c r="S10544" s="6"/>
      <c r="T10544" s="6"/>
      <c r="U10544" s="6"/>
      <c r="V10544" s="6"/>
      <c r="W10544" s="6"/>
    </row>
    <row r="10545" spans="1:23" ht="15.75" thickBot="1" x14ac:dyDescent="0.3">
      <c r="A10545" s="65"/>
      <c r="J10545" s="6">
        <v>26</v>
      </c>
      <c r="K10545" s="6"/>
      <c r="L10545" s="6"/>
      <c r="M10545" s="6"/>
      <c r="N10545" s="6"/>
      <c r="O10545" s="6"/>
      <c r="P10545" s="6"/>
      <c r="Q10545" s="6"/>
      <c r="R10545" s="6"/>
      <c r="S10545" s="6"/>
      <c r="T10545" s="6"/>
      <c r="U10545" s="6"/>
      <c r="V10545" s="6"/>
      <c r="W10545" s="6"/>
    </row>
    <row r="10546" spans="1:23" ht="15.75" thickBot="1" x14ac:dyDescent="0.3">
      <c r="A10546" s="88" t="s">
        <v>626</v>
      </c>
      <c r="B10546" s="89">
        <v>0.05</v>
      </c>
      <c r="J10546" s="6">
        <v>27</v>
      </c>
      <c r="K10546" s="6"/>
      <c r="L10546" s="6"/>
      <c r="M10546" s="6"/>
      <c r="N10546" s="6"/>
      <c r="O10546" s="6"/>
      <c r="P10546" s="6"/>
      <c r="Q10546" s="6"/>
      <c r="R10546" s="6"/>
      <c r="S10546" s="6"/>
      <c r="T10546" s="6"/>
      <c r="U10546" s="6"/>
      <c r="V10546" s="6"/>
      <c r="W10546" s="6"/>
    </row>
    <row r="10547" spans="1:23" ht="39" thickBot="1" x14ac:dyDescent="0.3">
      <c r="A10547" s="110" t="s">
        <v>627</v>
      </c>
      <c r="B10547" s="74">
        <v>18</v>
      </c>
      <c r="J10547" s="6">
        <v>28</v>
      </c>
      <c r="K10547" s="6"/>
      <c r="L10547" s="6"/>
      <c r="M10547" s="6"/>
      <c r="N10547" s="6"/>
      <c r="O10547" s="6"/>
      <c r="P10547" s="6"/>
      <c r="Q10547" s="6"/>
      <c r="R10547" s="6"/>
      <c r="S10547" s="6"/>
      <c r="T10547" s="6"/>
      <c r="U10547" s="6"/>
      <c r="V10547" s="6"/>
      <c r="W10547" s="6"/>
    </row>
    <row r="10548" spans="1:23" ht="39" thickBot="1" x14ac:dyDescent="0.3">
      <c r="A10548" s="110" t="s">
        <v>628</v>
      </c>
      <c r="B10548" s="74">
        <v>455.74200000000002</v>
      </c>
      <c r="J10548" s="6">
        <v>29</v>
      </c>
      <c r="K10548" s="6"/>
      <c r="L10548" s="6"/>
      <c r="M10548" s="6"/>
      <c r="N10548" s="6"/>
      <c r="O10548" s="6"/>
      <c r="P10548" s="6"/>
      <c r="Q10548" s="6"/>
      <c r="R10548" s="6"/>
      <c r="S10548" s="6"/>
      <c r="T10548" s="6"/>
      <c r="U10548" s="6"/>
      <c r="V10548" s="6"/>
      <c r="W10548" s="6"/>
    </row>
    <row r="10549" spans="1:23" ht="64.5" thickBot="1" x14ac:dyDescent="0.3">
      <c r="A10549" s="110" t="s">
        <v>629</v>
      </c>
      <c r="B10549" s="74">
        <v>3.9969700000000001</v>
      </c>
      <c r="J10549" s="6">
        <v>30</v>
      </c>
      <c r="K10549" s="6"/>
      <c r="L10549" s="6"/>
      <c r="M10549" s="6"/>
      <c r="N10549" s="6"/>
      <c r="O10549" s="6"/>
      <c r="P10549" s="6"/>
      <c r="Q10549" s="6"/>
      <c r="R10549" s="6"/>
      <c r="S10549" s="6"/>
      <c r="T10549" s="6"/>
      <c r="U10549" s="6"/>
      <c r="V10549" s="6"/>
      <c r="W10549" s="6"/>
    </row>
    <row r="10550" spans="1:23" ht="38.25" x14ac:dyDescent="0.25">
      <c r="A10550" s="109" t="s">
        <v>630</v>
      </c>
      <c r="B10550" s="78">
        <v>30.167999999999999</v>
      </c>
      <c r="J10550" s="6">
        <v>31</v>
      </c>
      <c r="K10550" s="6"/>
      <c r="L10550" s="6"/>
      <c r="M10550" s="6"/>
      <c r="N10550" s="6"/>
      <c r="O10550" s="6"/>
      <c r="P10550" s="6"/>
      <c r="Q10550" s="6"/>
      <c r="R10550" s="6"/>
      <c r="S10550" s="6"/>
      <c r="T10550" s="6"/>
      <c r="U10550" s="6"/>
      <c r="V10550" s="6"/>
      <c r="W10550" s="6"/>
    </row>
    <row r="10551" spans="1:23" ht="15.75" thickBot="1" x14ac:dyDescent="0.3">
      <c r="A10551" s="65"/>
      <c r="J10551" s="6">
        <v>32</v>
      </c>
      <c r="K10551" s="6"/>
      <c r="L10551" s="6"/>
      <c r="M10551" s="6"/>
      <c r="N10551" s="6"/>
      <c r="O10551" s="6"/>
      <c r="P10551" s="6"/>
      <c r="Q10551" s="6"/>
      <c r="R10551" s="6"/>
      <c r="S10551" s="6"/>
      <c r="T10551" s="6"/>
      <c r="U10551" s="6"/>
      <c r="V10551" s="6"/>
      <c r="W10551" s="6"/>
    </row>
    <row r="10552" spans="1:23" x14ac:dyDescent="0.25">
      <c r="A10552" s="254" t="s">
        <v>637</v>
      </c>
      <c r="B10552" s="255"/>
      <c r="C10552" s="255"/>
      <c r="D10552" s="255"/>
      <c r="J10552" s="6">
        <v>33</v>
      </c>
      <c r="K10552" s="6"/>
      <c r="L10552" s="6"/>
      <c r="M10552" s="6"/>
      <c r="N10552" s="6"/>
      <c r="O10552" s="6"/>
      <c r="P10552" s="6"/>
      <c r="Q10552" s="6"/>
      <c r="R10552" s="6"/>
      <c r="S10552" s="6"/>
      <c r="T10552" s="6"/>
      <c r="U10552" s="6"/>
      <c r="V10552" s="6"/>
      <c r="W10552" s="6"/>
    </row>
    <row r="10553" spans="1:23" ht="15.75" thickBot="1" x14ac:dyDescent="0.3">
      <c r="A10553" s="256" t="s">
        <v>638</v>
      </c>
      <c r="B10553" s="257"/>
      <c r="C10553" s="257"/>
      <c r="D10553" s="257"/>
      <c r="J10553" s="6">
        <v>34</v>
      </c>
      <c r="K10553" s="6"/>
      <c r="L10553" s="6"/>
      <c r="M10553" s="6"/>
      <c r="N10553" s="6"/>
      <c r="O10553" s="6"/>
      <c r="P10553" s="6"/>
      <c r="Q10553" s="6"/>
      <c r="R10553" s="6"/>
      <c r="S10553" s="6"/>
      <c r="T10553" s="6"/>
      <c r="U10553" s="6"/>
      <c r="V10553" s="6"/>
      <c r="W10553" s="6"/>
    </row>
    <row r="10554" spans="1:23" ht="27" thickBot="1" x14ac:dyDescent="0.3">
      <c r="A10554" s="98" t="s">
        <v>634</v>
      </c>
      <c r="B10554" s="83" t="s">
        <v>635</v>
      </c>
      <c r="C10554" s="83" t="s">
        <v>566</v>
      </c>
      <c r="D10554" s="85" t="s">
        <v>593</v>
      </c>
      <c r="J10554" s="6"/>
      <c r="K10554" s="121" t="s">
        <v>1123</v>
      </c>
      <c r="L10554" s="121" t="s">
        <v>1124</v>
      </c>
      <c r="M10554" s="121" t="str">
        <f>A10541</f>
        <v>Prueba del rango estudentizado de Tukey (HSD) para LFPCM6</v>
      </c>
      <c r="N10554" s="136"/>
      <c r="O10554" s="1"/>
      <c r="S10554" s="122" t="str">
        <f>K10554</f>
        <v>Factor</v>
      </c>
      <c r="T10554" s="122" t="str">
        <f>L10554</f>
        <v>Nivel</v>
      </c>
      <c r="U10554" s="114"/>
      <c r="V10554" s="123" t="str">
        <f>M10554</f>
        <v>Prueba del rango estudentizado de Tukey (HSD) para LFPCM6</v>
      </c>
      <c r="W10554" s="6"/>
    </row>
    <row r="10555" spans="1:23" ht="16.5" thickBot="1" x14ac:dyDescent="0.3">
      <c r="A10555" s="99" t="s">
        <v>592</v>
      </c>
      <c r="B10555" s="68">
        <v>72.44</v>
      </c>
      <c r="C10555" s="68">
        <v>8</v>
      </c>
      <c r="D10555" s="86" t="s">
        <v>46</v>
      </c>
      <c r="J10555" s="6"/>
      <c r="K10555" s="223" t="s">
        <v>1128</v>
      </c>
      <c r="L10555" s="124" t="str">
        <f>D10555</f>
        <v>Perseo</v>
      </c>
      <c r="M10555" s="125">
        <f>B10555</f>
        <v>72.44</v>
      </c>
      <c r="N10555" s="125" t="str">
        <f>A10555</f>
        <v>A</v>
      </c>
      <c r="O10555" s="125">
        <f>B10555</f>
        <v>72.44</v>
      </c>
      <c r="S10555" s="225" t="str">
        <f>K10555</f>
        <v>Genotipo (B)</v>
      </c>
      <c r="T10555" s="133" t="str">
        <f>L10555</f>
        <v>Perseo</v>
      </c>
      <c r="U10555" s="134">
        <f t="shared" ref="U10555:U10558" si="545">M10555</f>
        <v>72.44</v>
      </c>
      <c r="V10555" s="133" t="str">
        <f t="shared" ref="V10555:V10558" si="546">N10555</f>
        <v>A</v>
      </c>
      <c r="W10555" s="133">
        <f t="shared" ref="W10555:W10558" si="547">O10555</f>
        <v>72.44</v>
      </c>
    </row>
    <row r="10556" spans="1:23" ht="16.5" thickBot="1" x14ac:dyDescent="0.3">
      <c r="A10556" s="99" t="s">
        <v>592</v>
      </c>
      <c r="B10556" s="68"/>
      <c r="C10556" s="68"/>
      <c r="D10556" s="86"/>
      <c r="J10556" s="6"/>
      <c r="K10556" s="224"/>
      <c r="L10556" s="124" t="str">
        <f>D10557</f>
        <v>Pony</v>
      </c>
      <c r="M10556" s="125">
        <f>B10557</f>
        <v>61.34</v>
      </c>
      <c r="N10556" s="125" t="str">
        <f>A10557</f>
        <v>A</v>
      </c>
      <c r="O10556" s="125">
        <f>B10557</f>
        <v>61.34</v>
      </c>
      <c r="S10556" s="226"/>
      <c r="T10556" s="133" t="str">
        <f t="shared" ref="T10556:T10558" si="548">L10556</f>
        <v>Pony</v>
      </c>
      <c r="U10556" s="134">
        <f t="shared" si="545"/>
        <v>61.34</v>
      </c>
      <c r="V10556" s="133" t="str">
        <f t="shared" si="546"/>
        <v>A</v>
      </c>
      <c r="W10556" s="133">
        <f t="shared" si="547"/>
        <v>61.34</v>
      </c>
    </row>
    <row r="10557" spans="1:23" ht="16.5" thickBot="1" x14ac:dyDescent="0.3">
      <c r="A10557" s="99" t="s">
        <v>592</v>
      </c>
      <c r="B10557" s="68">
        <v>61.34</v>
      </c>
      <c r="C10557" s="68">
        <v>8</v>
      </c>
      <c r="D10557" s="86" t="s">
        <v>11</v>
      </c>
      <c r="J10557" s="6"/>
      <c r="K10557" s="224"/>
      <c r="L10557" s="4" t="str">
        <f>D10559</f>
        <v>Toro</v>
      </c>
      <c r="M10557" s="4">
        <f>B10559</f>
        <v>55.59</v>
      </c>
      <c r="N10557" s="4" t="str">
        <f>A10559</f>
        <v>A</v>
      </c>
      <c r="O10557" s="4">
        <f>B10559</f>
        <v>55.59</v>
      </c>
      <c r="P10557" s="6"/>
      <c r="Q10557" s="6"/>
      <c r="R10557" s="6"/>
      <c r="S10557" s="226"/>
      <c r="T10557" s="133" t="str">
        <f t="shared" si="548"/>
        <v>Toro</v>
      </c>
      <c r="U10557" s="134">
        <f t="shared" si="545"/>
        <v>55.59</v>
      </c>
      <c r="V10557" s="133" t="str">
        <f t="shared" si="546"/>
        <v>A</v>
      </c>
      <c r="W10557" s="133">
        <f t="shared" si="547"/>
        <v>55.59</v>
      </c>
    </row>
    <row r="10558" spans="1:23" ht="16.5" thickBot="1" x14ac:dyDescent="0.3">
      <c r="A10558" s="99" t="s">
        <v>592</v>
      </c>
      <c r="B10558" s="68"/>
      <c r="C10558" s="68"/>
      <c r="D10558" s="86"/>
      <c r="J10558" s="6"/>
      <c r="K10558" s="224"/>
      <c r="L10558" s="4" t="str">
        <f>D10561</f>
        <v>Palomo</v>
      </c>
      <c r="M10558" s="4">
        <f>B10561</f>
        <v>42.5</v>
      </c>
      <c r="N10558" s="4" t="str">
        <f>A10561</f>
        <v>A</v>
      </c>
      <c r="O10558" s="4">
        <f>B10561</f>
        <v>42.5</v>
      </c>
      <c r="P10558" s="6"/>
      <c r="Q10558" s="6"/>
      <c r="R10558" s="6"/>
      <c r="S10558" s="227"/>
      <c r="T10558" s="129" t="str">
        <f t="shared" si="548"/>
        <v>Palomo</v>
      </c>
      <c r="U10558" s="135">
        <f t="shared" si="545"/>
        <v>42.5</v>
      </c>
      <c r="V10558" s="129" t="str">
        <f t="shared" si="546"/>
        <v>A</v>
      </c>
      <c r="W10558" s="129">
        <f t="shared" si="547"/>
        <v>42.5</v>
      </c>
    </row>
    <row r="10559" spans="1:23" ht="15.75" thickBot="1" x14ac:dyDescent="0.3">
      <c r="A10559" s="99" t="s">
        <v>592</v>
      </c>
      <c r="B10559" s="68">
        <v>55.59</v>
      </c>
      <c r="C10559" s="68">
        <v>8</v>
      </c>
      <c r="D10559" s="86" t="s">
        <v>8</v>
      </c>
      <c r="J10559" s="6">
        <v>1</v>
      </c>
      <c r="K10559" s="6"/>
      <c r="L10559" s="6"/>
      <c r="M10559" s="6"/>
      <c r="N10559" s="6"/>
      <c r="O10559" s="6"/>
      <c r="P10559" s="6"/>
      <c r="Q10559" s="6"/>
      <c r="R10559" s="6"/>
      <c r="S10559" s="6"/>
      <c r="T10559" s="6"/>
      <c r="U10559" s="6"/>
      <c r="V10559" s="6"/>
      <c r="W10559" s="6"/>
    </row>
    <row r="10560" spans="1:23" ht="15.75" thickBot="1" x14ac:dyDescent="0.3">
      <c r="A10560" s="99" t="s">
        <v>592</v>
      </c>
      <c r="B10560" s="68"/>
      <c r="C10560" s="68"/>
      <c r="D10560" s="86"/>
      <c r="J10560" s="6">
        <v>2</v>
      </c>
      <c r="K10560" s="6"/>
      <c r="L10560" s="6"/>
      <c r="M10560" s="6"/>
      <c r="N10560" s="6"/>
      <c r="O10560" s="6"/>
      <c r="P10560" s="6"/>
      <c r="Q10560" s="6"/>
      <c r="R10560" s="6"/>
      <c r="S10560" s="6"/>
      <c r="T10560" s="6"/>
      <c r="U10560" s="6"/>
      <c r="V10560" s="6"/>
      <c r="W10560" s="6"/>
    </row>
    <row r="10561" spans="1:23" x14ac:dyDescent="0.25">
      <c r="A10561" s="100" t="s">
        <v>592</v>
      </c>
      <c r="B10561" s="77">
        <v>42.5</v>
      </c>
      <c r="C10561" s="77">
        <v>8</v>
      </c>
      <c r="D10561" s="87" t="s">
        <v>7</v>
      </c>
      <c r="J10561" s="6">
        <v>3</v>
      </c>
      <c r="K10561" s="6"/>
      <c r="L10561" s="6"/>
      <c r="M10561" s="6"/>
      <c r="N10561" s="6"/>
      <c r="O10561" s="6"/>
      <c r="P10561" s="6"/>
      <c r="Q10561" s="6"/>
      <c r="R10561" s="6"/>
      <c r="S10561" s="6"/>
      <c r="T10561" s="6"/>
      <c r="U10561" s="6"/>
      <c r="V10561" s="6"/>
      <c r="W10561" s="6"/>
    </row>
    <row r="10562" spans="1:23" x14ac:dyDescent="0.25">
      <c r="A10562" s="79"/>
      <c r="J10562" s="6">
        <v>4</v>
      </c>
      <c r="K10562" s="6"/>
      <c r="L10562" s="6"/>
      <c r="M10562" s="6"/>
      <c r="N10562" s="6"/>
      <c r="O10562" s="6"/>
      <c r="P10562" s="6"/>
      <c r="Q10562" s="6"/>
      <c r="R10562" s="6"/>
      <c r="S10562" s="6"/>
      <c r="T10562" s="6"/>
      <c r="U10562" s="6"/>
      <c r="V10562" s="6"/>
      <c r="W10562" s="6"/>
    </row>
    <row r="10563" spans="1:23" x14ac:dyDescent="0.25">
      <c r="A10563" s="79"/>
      <c r="J10563" s="6">
        <v>5</v>
      </c>
      <c r="K10563" s="6"/>
      <c r="L10563" s="6"/>
      <c r="M10563" s="6"/>
      <c r="N10563" s="6"/>
      <c r="O10563" s="6"/>
      <c r="P10563" s="6"/>
      <c r="Q10563" s="6"/>
      <c r="R10563" s="6"/>
      <c r="S10563" s="6"/>
      <c r="T10563" s="6"/>
      <c r="U10563" s="6"/>
      <c r="V10563" s="6"/>
      <c r="W10563" s="6"/>
    </row>
    <row r="10564" spans="1:23" x14ac:dyDescent="0.25">
      <c r="J10564" s="6">
        <v>6</v>
      </c>
      <c r="K10564" s="6"/>
      <c r="L10564" s="6"/>
      <c r="M10564" s="6"/>
      <c r="N10564" s="6"/>
      <c r="O10564" s="6"/>
      <c r="P10564" s="6"/>
      <c r="Q10564" s="6"/>
      <c r="R10564" s="6"/>
      <c r="S10564" s="6"/>
      <c r="T10564" s="6"/>
      <c r="U10564" s="6"/>
      <c r="V10564" s="6"/>
      <c r="W10564" s="6"/>
    </row>
    <row r="10565" spans="1:23" x14ac:dyDescent="0.25">
      <c r="A10565" s="80"/>
      <c r="J10565" s="6">
        <v>7</v>
      </c>
      <c r="K10565" s="6"/>
      <c r="L10565" s="6"/>
      <c r="M10565" s="6"/>
      <c r="N10565" s="6"/>
      <c r="O10565" s="6"/>
      <c r="P10565" s="6"/>
      <c r="Q10565" s="6"/>
      <c r="R10565" s="6"/>
      <c r="S10565" s="6"/>
      <c r="T10565" s="6"/>
      <c r="U10565" s="6"/>
      <c r="V10565" s="6"/>
      <c r="W10565" s="6"/>
    </row>
    <row r="10566" spans="1:23" ht="31.5" x14ac:dyDescent="0.25">
      <c r="A10566" s="64" t="s">
        <v>590</v>
      </c>
      <c r="J10566" s="6">
        <v>8</v>
      </c>
      <c r="K10566" s="6"/>
      <c r="L10566" s="6"/>
      <c r="M10566" s="6"/>
      <c r="N10566" s="6"/>
      <c r="O10566" s="6"/>
      <c r="P10566" s="6"/>
      <c r="Q10566" s="6"/>
      <c r="R10566" s="6"/>
      <c r="S10566" s="6"/>
      <c r="T10566" s="6"/>
      <c r="U10566" s="6"/>
      <c r="V10566" s="6"/>
      <c r="W10566" s="6"/>
    </row>
    <row r="10567" spans="1:23" x14ac:dyDescent="0.25">
      <c r="A10567" s="79"/>
      <c r="J10567" s="6">
        <v>9</v>
      </c>
      <c r="K10567" s="6"/>
      <c r="L10567" s="6"/>
      <c r="M10567" s="6"/>
      <c r="N10567" s="6"/>
      <c r="O10567" s="6"/>
      <c r="P10567" s="6"/>
      <c r="Q10567" s="6"/>
      <c r="R10567" s="6"/>
      <c r="S10567" s="6"/>
      <c r="T10567" s="6"/>
      <c r="U10567" s="6"/>
      <c r="V10567" s="6"/>
      <c r="W10567" s="6"/>
    </row>
    <row r="10568" spans="1:23" ht="25.5" x14ac:dyDescent="0.25">
      <c r="A10568" s="81" t="s">
        <v>595</v>
      </c>
      <c r="J10568" s="6">
        <v>10</v>
      </c>
      <c r="K10568" s="6"/>
      <c r="L10568" s="6"/>
      <c r="M10568" s="6"/>
      <c r="N10568" s="6"/>
      <c r="O10568" s="6"/>
      <c r="P10568" s="6"/>
      <c r="Q10568" s="6"/>
      <c r="R10568" s="6"/>
      <c r="S10568" s="6"/>
      <c r="T10568" s="6"/>
      <c r="U10568" s="6"/>
      <c r="V10568" s="6"/>
      <c r="W10568" s="6"/>
    </row>
    <row r="10569" spans="1:23" x14ac:dyDescent="0.25">
      <c r="A10569" s="81"/>
      <c r="J10569" s="6">
        <v>11</v>
      </c>
      <c r="K10569" s="6"/>
      <c r="L10569" s="6"/>
      <c r="M10569" s="6"/>
      <c r="N10569" s="6"/>
      <c r="O10569" s="6"/>
      <c r="P10569" s="6"/>
      <c r="Q10569" s="6"/>
      <c r="R10569" s="6"/>
      <c r="S10569" s="6"/>
      <c r="T10569" s="6"/>
      <c r="U10569" s="6"/>
      <c r="V10569" s="6"/>
      <c r="W10569" s="6"/>
    </row>
    <row r="10570" spans="1:23" x14ac:dyDescent="0.25">
      <c r="A10570" s="65"/>
      <c r="J10570" s="6">
        <v>12</v>
      </c>
      <c r="K10570" s="6"/>
      <c r="L10570" s="6"/>
      <c r="M10570" s="6"/>
      <c r="N10570" s="6"/>
      <c r="O10570" s="6"/>
      <c r="P10570" s="6"/>
      <c r="Q10570" s="6"/>
      <c r="R10570" s="6"/>
      <c r="S10570" s="6"/>
      <c r="T10570" s="6"/>
      <c r="U10570" s="6"/>
      <c r="V10570" s="6"/>
      <c r="W10570" s="6"/>
    </row>
    <row r="10571" spans="1:23" x14ac:dyDescent="0.25">
      <c r="A10571" s="65"/>
      <c r="J10571" s="6">
        <v>13</v>
      </c>
      <c r="K10571" s="6"/>
      <c r="L10571" s="6"/>
      <c r="M10571" s="6"/>
      <c r="N10571" s="6"/>
      <c r="O10571" s="6"/>
      <c r="P10571" s="6"/>
      <c r="Q10571" s="6"/>
      <c r="R10571" s="6"/>
      <c r="S10571" s="6"/>
      <c r="T10571" s="6"/>
      <c r="U10571" s="6"/>
      <c r="V10571" s="6"/>
      <c r="W10571" s="6"/>
    </row>
    <row r="10572" spans="1:23" x14ac:dyDescent="0.25">
      <c r="A10572" s="79"/>
      <c r="J10572" s="6">
        <v>14</v>
      </c>
      <c r="K10572" s="6"/>
      <c r="L10572" s="6"/>
      <c r="M10572" s="6"/>
      <c r="N10572" s="6"/>
      <c r="O10572" s="6"/>
      <c r="P10572" s="6"/>
      <c r="Q10572" s="6"/>
      <c r="R10572" s="6"/>
      <c r="S10572" s="6"/>
      <c r="T10572" s="6"/>
      <c r="U10572" s="6"/>
      <c r="V10572" s="6"/>
      <c r="W10572" s="6"/>
    </row>
    <row r="10573" spans="1:23" x14ac:dyDescent="0.25">
      <c r="A10573" s="79"/>
      <c r="J10573" s="6">
        <v>15</v>
      </c>
      <c r="K10573" s="6"/>
      <c r="L10573" s="6"/>
      <c r="M10573" s="6"/>
      <c r="N10573" s="6"/>
      <c r="O10573" s="6"/>
      <c r="P10573" s="6"/>
      <c r="Q10573" s="6"/>
      <c r="R10573" s="6"/>
      <c r="S10573" s="6"/>
      <c r="T10573" s="6"/>
      <c r="U10573" s="6"/>
      <c r="V10573" s="6"/>
      <c r="W10573" s="6"/>
    </row>
    <row r="10574" spans="1:23" x14ac:dyDescent="0.25">
      <c r="J10574" s="6">
        <v>16</v>
      </c>
      <c r="K10574" s="6"/>
      <c r="L10574" s="6"/>
      <c r="M10574" s="6"/>
      <c r="N10574" s="6"/>
      <c r="O10574" s="6"/>
      <c r="P10574" s="6"/>
      <c r="Q10574" s="6"/>
      <c r="R10574" s="6"/>
      <c r="S10574" s="6"/>
      <c r="T10574" s="6"/>
      <c r="U10574" s="6"/>
      <c r="V10574" s="6"/>
      <c r="W10574" s="6"/>
    </row>
    <row r="10575" spans="1:23" x14ac:dyDescent="0.25">
      <c r="A10575" s="80"/>
      <c r="J10575" s="6">
        <v>17</v>
      </c>
      <c r="K10575" s="6"/>
      <c r="L10575" s="6"/>
      <c r="M10575" s="6"/>
      <c r="N10575" s="6"/>
      <c r="O10575" s="6"/>
      <c r="P10575" s="6"/>
      <c r="Q10575" s="6"/>
      <c r="R10575" s="6"/>
      <c r="S10575" s="6"/>
      <c r="T10575" s="6"/>
      <c r="U10575" s="6"/>
      <c r="V10575" s="6"/>
      <c r="W10575" s="6"/>
    </row>
    <row r="10576" spans="1:23" ht="31.5" x14ac:dyDescent="0.25">
      <c r="A10576" s="64" t="s">
        <v>590</v>
      </c>
      <c r="J10576" s="6">
        <v>18</v>
      </c>
      <c r="K10576" s="6"/>
      <c r="L10576" s="6"/>
      <c r="M10576" s="6"/>
      <c r="N10576" s="6"/>
      <c r="O10576" s="6"/>
      <c r="P10576" s="6"/>
      <c r="Q10576" s="6"/>
      <c r="R10576" s="6"/>
      <c r="S10576" s="6"/>
      <c r="T10576" s="6"/>
      <c r="U10576" s="6"/>
      <c r="V10576" s="6"/>
      <c r="W10576" s="6"/>
    </row>
    <row r="10577" spans="1:23" x14ac:dyDescent="0.25">
      <c r="A10577" s="79"/>
      <c r="J10577" s="6">
        <v>19</v>
      </c>
      <c r="K10577" s="6"/>
      <c r="L10577" s="6"/>
      <c r="M10577" s="6"/>
      <c r="N10577" s="6"/>
      <c r="O10577" s="6"/>
      <c r="P10577" s="6"/>
      <c r="Q10577" s="6"/>
      <c r="R10577" s="6"/>
      <c r="S10577" s="6"/>
      <c r="T10577" s="6"/>
      <c r="U10577" s="6"/>
      <c r="V10577" s="6"/>
      <c r="W10577" s="6"/>
    </row>
    <row r="10578" spans="1:23" ht="25.5" x14ac:dyDescent="0.25">
      <c r="A10578" s="81" t="s">
        <v>595</v>
      </c>
      <c r="J10578" s="6">
        <v>20</v>
      </c>
      <c r="K10578" s="6"/>
      <c r="L10578" s="6"/>
      <c r="M10578" s="6"/>
      <c r="N10578" s="6"/>
      <c r="O10578" s="6"/>
      <c r="P10578" s="6"/>
      <c r="Q10578" s="6"/>
      <c r="R10578" s="6"/>
      <c r="S10578" s="6"/>
      <c r="T10578" s="6"/>
      <c r="U10578" s="6"/>
      <c r="V10578" s="6"/>
      <c r="W10578" s="6"/>
    </row>
    <row r="10579" spans="1:23" x14ac:dyDescent="0.25">
      <c r="A10579" s="81"/>
      <c r="J10579" s="6">
        <v>21</v>
      </c>
      <c r="K10579" s="6"/>
      <c r="L10579" s="6"/>
      <c r="M10579" s="6"/>
      <c r="N10579" s="6"/>
      <c r="O10579" s="6"/>
      <c r="P10579" s="6"/>
      <c r="Q10579" s="6"/>
      <c r="R10579" s="6"/>
      <c r="S10579" s="6"/>
      <c r="T10579" s="6"/>
      <c r="U10579" s="6"/>
      <c r="V10579" s="6"/>
      <c r="W10579" s="6"/>
    </row>
    <row r="10580" spans="1:23" ht="89.25" x14ac:dyDescent="0.25">
      <c r="A10580" s="81" t="s">
        <v>965</v>
      </c>
      <c r="J10580" s="6">
        <v>22</v>
      </c>
      <c r="K10580" s="6"/>
      <c r="L10580" s="6"/>
      <c r="M10580" s="6"/>
      <c r="N10580" s="6"/>
      <c r="O10580" s="6"/>
      <c r="P10580" s="6"/>
      <c r="Q10580" s="6"/>
      <c r="R10580" s="6"/>
      <c r="S10580" s="6"/>
      <c r="T10580" s="6"/>
      <c r="U10580" s="6"/>
      <c r="V10580" s="6"/>
      <c r="W10580" s="6"/>
    </row>
    <row r="10581" spans="1:23" x14ac:dyDescent="0.25">
      <c r="A10581" s="65"/>
      <c r="J10581" s="6">
        <v>23</v>
      </c>
      <c r="K10581" s="6"/>
      <c r="L10581" s="6"/>
      <c r="M10581" s="6"/>
      <c r="N10581" s="6"/>
      <c r="O10581" s="6"/>
      <c r="P10581" s="6"/>
      <c r="Q10581" s="6"/>
      <c r="R10581" s="6"/>
      <c r="S10581" s="6"/>
      <c r="T10581" s="6"/>
      <c r="U10581" s="6"/>
      <c r="V10581" s="6"/>
      <c r="W10581" s="6"/>
    </row>
    <row r="10582" spans="1:23" x14ac:dyDescent="0.25">
      <c r="A10582" s="65"/>
      <c r="J10582" s="6">
        <v>24</v>
      </c>
      <c r="K10582" s="6"/>
      <c r="L10582" s="6"/>
      <c r="M10582" s="6"/>
      <c r="N10582" s="6"/>
      <c r="O10582" s="6"/>
      <c r="P10582" s="6"/>
      <c r="Q10582" s="6"/>
      <c r="R10582" s="6"/>
      <c r="S10582" s="6"/>
      <c r="T10582" s="6"/>
      <c r="U10582" s="6"/>
      <c r="V10582" s="6"/>
      <c r="W10582" s="6"/>
    </row>
    <row r="10583" spans="1:23" ht="140.25" x14ac:dyDescent="0.25">
      <c r="A10583" s="96" t="s">
        <v>624</v>
      </c>
      <c r="B10583" s="97" t="s">
        <v>625</v>
      </c>
      <c r="J10583" s="6">
        <v>25</v>
      </c>
      <c r="K10583" s="6"/>
      <c r="L10583" s="6"/>
      <c r="M10583" s="6"/>
      <c r="N10583" s="6"/>
      <c r="O10583" s="6"/>
      <c r="P10583" s="6"/>
      <c r="Q10583" s="6"/>
      <c r="R10583" s="6"/>
      <c r="S10583" s="6"/>
      <c r="T10583" s="6"/>
      <c r="U10583" s="6"/>
      <c r="V10583" s="6"/>
      <c r="W10583" s="6"/>
    </row>
    <row r="10584" spans="1:23" ht="15.75" thickBot="1" x14ac:dyDescent="0.3">
      <c r="A10584" s="65"/>
      <c r="J10584" s="6">
        <v>26</v>
      </c>
      <c r="K10584" s="6"/>
      <c r="L10584" s="6"/>
      <c r="M10584" s="6"/>
      <c r="N10584" s="6"/>
      <c r="O10584" s="6"/>
      <c r="P10584" s="6"/>
      <c r="Q10584" s="6"/>
      <c r="R10584" s="6"/>
      <c r="S10584" s="6"/>
      <c r="T10584" s="6"/>
      <c r="U10584" s="6"/>
      <c r="V10584" s="6"/>
      <c r="W10584" s="6"/>
    </row>
    <row r="10585" spans="1:23" ht="15.75" thickBot="1" x14ac:dyDescent="0.3">
      <c r="A10585" s="88" t="s">
        <v>626</v>
      </c>
      <c r="B10585" s="89">
        <v>0.05</v>
      </c>
      <c r="J10585" s="6">
        <v>27</v>
      </c>
      <c r="K10585" s="6"/>
      <c r="L10585" s="6"/>
      <c r="M10585" s="6"/>
      <c r="N10585" s="6"/>
      <c r="O10585" s="6"/>
      <c r="P10585" s="6"/>
      <c r="Q10585" s="6"/>
      <c r="R10585" s="6"/>
      <c r="S10585" s="6"/>
      <c r="T10585" s="6"/>
      <c r="U10585" s="6"/>
      <c r="V10585" s="6"/>
      <c r="W10585" s="6"/>
    </row>
    <row r="10586" spans="1:23" ht="39" thickBot="1" x14ac:dyDescent="0.3">
      <c r="A10586" s="110" t="s">
        <v>627</v>
      </c>
      <c r="B10586" s="74">
        <v>18</v>
      </c>
      <c r="J10586" s="6">
        <v>28</v>
      </c>
      <c r="K10586" s="6"/>
      <c r="L10586" s="6"/>
      <c r="M10586" s="6"/>
      <c r="N10586" s="6"/>
      <c r="O10586" s="6"/>
      <c r="P10586" s="6"/>
      <c r="Q10586" s="6"/>
      <c r="R10586" s="6"/>
      <c r="S10586" s="6"/>
      <c r="T10586" s="6"/>
      <c r="U10586" s="6"/>
      <c r="V10586" s="6"/>
      <c r="W10586" s="6"/>
    </row>
    <row r="10587" spans="1:23" ht="39" thickBot="1" x14ac:dyDescent="0.3">
      <c r="A10587" s="110" t="s">
        <v>628</v>
      </c>
      <c r="B10587" s="74">
        <v>300.87099999999998</v>
      </c>
      <c r="J10587" s="6">
        <v>29</v>
      </c>
      <c r="K10587" s="6"/>
      <c r="L10587" s="6"/>
      <c r="M10587" s="6"/>
      <c r="N10587" s="6"/>
      <c r="O10587" s="6"/>
      <c r="P10587" s="6"/>
      <c r="Q10587" s="6"/>
      <c r="R10587" s="6"/>
      <c r="S10587" s="6"/>
      <c r="T10587" s="6"/>
      <c r="U10587" s="6"/>
      <c r="V10587" s="6"/>
      <c r="W10587" s="6"/>
    </row>
    <row r="10588" spans="1:23" ht="64.5" thickBot="1" x14ac:dyDescent="0.3">
      <c r="A10588" s="110" t="s">
        <v>629</v>
      </c>
      <c r="B10588" s="74">
        <v>3.9969700000000001</v>
      </c>
      <c r="J10588" s="6">
        <v>30</v>
      </c>
      <c r="K10588" s="6"/>
      <c r="L10588" s="6"/>
      <c r="M10588" s="6"/>
      <c r="N10588" s="6"/>
      <c r="O10588" s="6"/>
      <c r="P10588" s="6"/>
      <c r="Q10588" s="6"/>
      <c r="R10588" s="6"/>
      <c r="S10588" s="6"/>
      <c r="T10588" s="6"/>
      <c r="U10588" s="6"/>
      <c r="V10588" s="6"/>
      <c r="W10588" s="6"/>
    </row>
    <row r="10589" spans="1:23" ht="38.25" x14ac:dyDescent="0.25">
      <c r="A10589" s="109" t="s">
        <v>630</v>
      </c>
      <c r="B10589" s="78">
        <v>24.512</v>
      </c>
      <c r="J10589" s="6">
        <v>31</v>
      </c>
      <c r="K10589" s="6"/>
      <c r="L10589" s="6"/>
      <c r="M10589" s="6"/>
      <c r="N10589" s="6"/>
      <c r="O10589" s="6"/>
      <c r="P10589" s="6"/>
      <c r="Q10589" s="6"/>
      <c r="R10589" s="6"/>
      <c r="S10589" s="6"/>
      <c r="T10589" s="6"/>
      <c r="U10589" s="6"/>
      <c r="V10589" s="6"/>
      <c r="W10589" s="6"/>
    </row>
    <row r="10590" spans="1:23" ht="15.75" thickBot="1" x14ac:dyDescent="0.3">
      <c r="A10590" s="65"/>
      <c r="J10590" s="6">
        <v>32</v>
      </c>
      <c r="K10590" s="6"/>
      <c r="L10590" s="6"/>
      <c r="M10590" s="6"/>
      <c r="N10590" s="6"/>
      <c r="O10590" s="6"/>
      <c r="P10590" s="6"/>
      <c r="Q10590" s="6"/>
      <c r="R10590" s="6"/>
      <c r="S10590" s="6"/>
      <c r="T10590" s="6"/>
      <c r="U10590" s="6"/>
      <c r="V10590" s="6"/>
      <c r="W10590" s="6"/>
    </row>
    <row r="10591" spans="1:23" x14ac:dyDescent="0.25">
      <c r="A10591" s="254" t="s">
        <v>637</v>
      </c>
      <c r="B10591" s="255"/>
      <c r="C10591" s="255"/>
      <c r="D10591" s="255"/>
      <c r="E10591" s="255"/>
      <c r="J10591" s="6">
        <v>33</v>
      </c>
      <c r="K10591" s="6"/>
      <c r="L10591" s="6"/>
      <c r="M10591" s="6"/>
      <c r="N10591" s="6"/>
      <c r="O10591" s="6"/>
      <c r="P10591" s="6"/>
      <c r="Q10591" s="6"/>
      <c r="R10591" s="6"/>
      <c r="S10591" s="6"/>
      <c r="T10591" s="6"/>
      <c r="U10591" s="6"/>
      <c r="V10591" s="6"/>
      <c r="W10591" s="6"/>
    </row>
    <row r="10592" spans="1:23" ht="15.75" thickBot="1" x14ac:dyDescent="0.3">
      <c r="A10592" s="256" t="s">
        <v>638</v>
      </c>
      <c r="B10592" s="257"/>
      <c r="C10592" s="257"/>
      <c r="D10592" s="257"/>
      <c r="E10592" s="257"/>
      <c r="J10592" s="6">
        <v>34</v>
      </c>
      <c r="K10592" s="6"/>
      <c r="L10592" s="6"/>
      <c r="M10592" s="6"/>
      <c r="N10592" s="6"/>
      <c r="O10592" s="6"/>
      <c r="P10592" s="6"/>
      <c r="Q10592" s="6"/>
      <c r="R10592" s="6"/>
      <c r="S10592" s="6"/>
      <c r="T10592" s="6"/>
      <c r="U10592" s="6"/>
      <c r="V10592" s="6"/>
      <c r="W10592" s="6"/>
    </row>
    <row r="10593" spans="1:55" ht="16.5" thickBot="1" x14ac:dyDescent="0.3">
      <c r="A10593" s="260" t="s">
        <v>634</v>
      </c>
      <c r="B10593" s="261"/>
      <c r="C10593" s="83" t="s">
        <v>635</v>
      </c>
      <c r="D10593" s="83" t="s">
        <v>566</v>
      </c>
      <c r="E10593" s="85" t="s">
        <v>593</v>
      </c>
      <c r="J10593" s="6"/>
      <c r="K10593" s="121" t="s">
        <v>1123</v>
      </c>
      <c r="L10593" s="121" t="s">
        <v>1124</v>
      </c>
      <c r="M10593" s="121" t="str">
        <f>A10580</f>
        <v>Prueba del rango estudentizado de Tukey (HSD) para LFSCM1</v>
      </c>
      <c r="N10593" s="136"/>
      <c r="O10593" s="1"/>
      <c r="S10593" s="122" t="str">
        <f>K10593</f>
        <v>Factor</v>
      </c>
      <c r="T10593" s="122" t="str">
        <f>L10593</f>
        <v>Nivel</v>
      </c>
      <c r="U10593" s="114"/>
      <c r="V10593" s="123" t="str">
        <f>M10593</f>
        <v>Prueba del rango estudentizado de Tukey (HSD) para LFSCM1</v>
      </c>
      <c r="W10593" s="6"/>
      <c r="X10593" s="161"/>
      <c r="Y10593" s="161"/>
      <c r="Z10593" s="161"/>
      <c r="AA10593" s="160"/>
      <c r="AB10593" s="161"/>
      <c r="AC10593" s="161"/>
      <c r="AD10593" s="161"/>
      <c r="AE10593" s="161"/>
      <c r="AF10593" s="161"/>
      <c r="AG10593" s="161"/>
      <c r="AH10593" s="161"/>
      <c r="AI10593" s="161"/>
      <c r="AJ10593" s="161"/>
      <c r="AK10593" s="161"/>
      <c r="AL10593" s="161"/>
      <c r="AM10593" s="161"/>
      <c r="AN10593" s="161"/>
      <c r="AO10593" s="161"/>
      <c r="AP10593" s="161"/>
      <c r="AQ10593" s="161"/>
      <c r="AR10593" s="161"/>
      <c r="AS10593" s="161"/>
      <c r="AT10593" s="161"/>
      <c r="AU10593" s="161"/>
      <c r="AV10593" s="161"/>
      <c r="AW10593" s="161"/>
      <c r="AX10593" s="161"/>
      <c r="AY10593" s="161"/>
      <c r="AZ10593" s="161"/>
      <c r="BA10593" s="161"/>
      <c r="BB10593" s="161"/>
      <c r="BC10593" s="161"/>
    </row>
    <row r="10594" spans="1:55" ht="16.5" thickBot="1" x14ac:dyDescent="0.3">
      <c r="A10594" s="99"/>
      <c r="B10594" s="67" t="s">
        <v>592</v>
      </c>
      <c r="C10594" s="68">
        <v>66.403999999999996</v>
      </c>
      <c r="D10594" s="68">
        <v>8</v>
      </c>
      <c r="E10594" s="86" t="s">
        <v>11</v>
      </c>
      <c r="J10594" s="6"/>
      <c r="K10594" s="223" t="s">
        <v>1128</v>
      </c>
      <c r="L10594" s="124" t="str">
        <f>E10594</f>
        <v>Pony</v>
      </c>
      <c r="M10594" s="125">
        <f>C10594</f>
        <v>66.403999999999996</v>
      </c>
      <c r="N10594" s="125">
        <f>A10594</f>
        <v>0</v>
      </c>
      <c r="O10594" s="125" t="str">
        <f>B10594</f>
        <v>A</v>
      </c>
      <c r="S10594" s="225" t="str">
        <f>K10594</f>
        <v>Genotipo (B)</v>
      </c>
      <c r="T10594" s="133" t="str">
        <f>L10594</f>
        <v>Pony</v>
      </c>
      <c r="U10594" s="134">
        <f t="shared" ref="U10594:U10597" si="549">M10594</f>
        <v>66.403999999999996</v>
      </c>
      <c r="V10594" s="133">
        <f t="shared" ref="V10594:V10597" si="550">N10594</f>
        <v>0</v>
      </c>
      <c r="W10594" s="133" t="str">
        <f t="shared" ref="W10594:W10597" si="551">O10594</f>
        <v>A</v>
      </c>
      <c r="X10594" s="160"/>
      <c r="Y10594" s="160"/>
      <c r="Z10594" s="160"/>
      <c r="AA10594" s="160"/>
      <c r="AB10594" s="160"/>
      <c r="AC10594" s="160"/>
      <c r="AD10594" s="160"/>
      <c r="AE10594" s="160"/>
      <c r="AF10594" s="160"/>
      <c r="AG10594" s="160"/>
      <c r="AH10594" s="160"/>
      <c r="AI10594" s="160"/>
      <c r="AJ10594" s="160"/>
      <c r="AK10594" s="160"/>
      <c r="AL10594" s="160"/>
      <c r="AM10594" s="160"/>
      <c r="AN10594" s="160"/>
      <c r="AO10594" s="160"/>
      <c r="AP10594" s="160"/>
      <c r="AQ10594" s="160"/>
      <c r="AR10594" s="160"/>
      <c r="AS10594" s="160"/>
      <c r="AT10594" s="160"/>
      <c r="AU10594" s="160"/>
      <c r="AV10594" s="160"/>
      <c r="AW10594" s="160"/>
      <c r="AX10594" s="160"/>
      <c r="AY10594" s="160"/>
      <c r="AZ10594" s="160"/>
      <c r="BA10594" s="160"/>
      <c r="BB10594" s="160"/>
      <c r="BC10594" s="160"/>
    </row>
    <row r="10595" spans="1:55" ht="16.5" thickBot="1" x14ac:dyDescent="0.3">
      <c r="A10595" s="99"/>
      <c r="B10595" s="67" t="s">
        <v>592</v>
      </c>
      <c r="C10595" s="68"/>
      <c r="D10595" s="68"/>
      <c r="E10595" s="86"/>
      <c r="J10595" s="6"/>
      <c r="K10595" s="224"/>
      <c r="L10595" s="124" t="str">
        <f>E10596</f>
        <v>Palomo</v>
      </c>
      <c r="M10595" s="125">
        <f>C10596</f>
        <v>63.491</v>
      </c>
      <c r="N10595" s="125">
        <f>A10596</f>
        <v>0</v>
      </c>
      <c r="O10595" s="125" t="str">
        <f>B10596</f>
        <v>A</v>
      </c>
      <c r="S10595" s="226"/>
      <c r="T10595" s="133" t="str">
        <f t="shared" ref="T10595:T10597" si="552">L10595</f>
        <v>Palomo</v>
      </c>
      <c r="U10595" s="134">
        <f t="shared" si="549"/>
        <v>63.491</v>
      </c>
      <c r="V10595" s="133">
        <f t="shared" si="550"/>
        <v>0</v>
      </c>
      <c r="W10595" s="133" t="str">
        <f t="shared" si="551"/>
        <v>A</v>
      </c>
      <c r="X10595" s="160"/>
      <c r="Y10595" s="160"/>
      <c r="Z10595" s="160"/>
      <c r="AA10595" s="160"/>
      <c r="AB10595" s="160"/>
      <c r="AC10595" s="160"/>
      <c r="AD10595" s="160"/>
      <c r="AE10595" s="160"/>
      <c r="AF10595" s="160"/>
      <c r="AG10595" s="160"/>
      <c r="AH10595" s="160"/>
      <c r="AI10595" s="160"/>
      <c r="AJ10595" s="160"/>
      <c r="AK10595" s="160"/>
      <c r="AL10595" s="160"/>
      <c r="AM10595" s="160"/>
      <c r="AN10595" s="160"/>
      <c r="AO10595" s="160"/>
      <c r="AP10595" s="160"/>
      <c r="AQ10595" s="160"/>
      <c r="AR10595" s="160"/>
      <c r="AS10595" s="160"/>
      <c r="AT10595" s="160"/>
      <c r="AU10595" s="160"/>
      <c r="AV10595" s="160"/>
      <c r="AW10595" s="160"/>
      <c r="AX10595" s="160"/>
      <c r="AY10595" s="160"/>
      <c r="AZ10595" s="160"/>
      <c r="BA10595" s="160"/>
      <c r="BB10595" s="160"/>
      <c r="BC10595" s="160"/>
    </row>
    <row r="10596" spans="1:55" ht="16.5" thickBot="1" x14ac:dyDescent="0.3">
      <c r="A10596" s="99"/>
      <c r="B10596" s="67" t="s">
        <v>592</v>
      </c>
      <c r="C10596" s="68">
        <v>63.491</v>
      </c>
      <c r="D10596" s="68">
        <v>8</v>
      </c>
      <c r="E10596" s="86" t="s">
        <v>7</v>
      </c>
      <c r="J10596" s="6"/>
      <c r="K10596" s="224"/>
      <c r="L10596" s="4" t="str">
        <f>E10598</f>
        <v>Toro</v>
      </c>
      <c r="M10596" s="4">
        <f>C10598</f>
        <v>51.374000000000002</v>
      </c>
      <c r="N10596" s="4" t="str">
        <f>A10598</f>
        <v>B</v>
      </c>
      <c r="O10596" s="4" t="str">
        <f>B10598</f>
        <v>A</v>
      </c>
      <c r="P10596" s="6"/>
      <c r="Q10596" s="6"/>
      <c r="R10596" s="6"/>
      <c r="S10596" s="226"/>
      <c r="T10596" s="133" t="str">
        <f t="shared" si="552"/>
        <v>Toro</v>
      </c>
      <c r="U10596" s="134">
        <f t="shared" si="549"/>
        <v>51.374000000000002</v>
      </c>
      <c r="V10596" s="133" t="str">
        <f t="shared" si="550"/>
        <v>B</v>
      </c>
      <c r="W10596" s="133" t="str">
        <f t="shared" si="551"/>
        <v>A</v>
      </c>
      <c r="X10596" s="160"/>
      <c r="Y10596" s="160"/>
      <c r="Z10596" s="160"/>
      <c r="AA10596" s="160"/>
      <c r="AB10596" s="160"/>
      <c r="AC10596" s="160"/>
      <c r="AD10596" s="160"/>
      <c r="AE10596" s="160"/>
      <c r="AF10596" s="160"/>
      <c r="AG10596" s="160"/>
      <c r="AH10596" s="160"/>
      <c r="AI10596" s="160"/>
      <c r="AJ10596" s="160"/>
      <c r="AK10596" s="160"/>
      <c r="AL10596" s="160"/>
      <c r="AM10596" s="160"/>
      <c r="AN10596" s="160"/>
      <c r="AO10596" s="160"/>
      <c r="AP10596" s="160"/>
      <c r="AQ10596" s="160"/>
      <c r="AR10596" s="160"/>
      <c r="AS10596" s="160"/>
      <c r="AT10596" s="160"/>
      <c r="AU10596" s="160"/>
      <c r="AV10596" s="160"/>
      <c r="AW10596" s="160"/>
      <c r="AX10596" s="160"/>
      <c r="AY10596" s="160"/>
      <c r="AZ10596" s="160"/>
      <c r="BA10596" s="160"/>
      <c r="BB10596" s="160"/>
      <c r="BC10596" s="160"/>
    </row>
    <row r="10597" spans="1:55" ht="16.5" thickBot="1" x14ac:dyDescent="0.3">
      <c r="A10597" s="99"/>
      <c r="B10597" s="67" t="s">
        <v>592</v>
      </c>
      <c r="C10597" s="68"/>
      <c r="D10597" s="68"/>
      <c r="E10597" s="86"/>
      <c r="J10597" s="6"/>
      <c r="K10597" s="224"/>
      <c r="L10597" s="4" t="str">
        <f>E10600</f>
        <v>Perseo</v>
      </c>
      <c r="M10597" s="4">
        <f>C10600</f>
        <v>33.033000000000001</v>
      </c>
      <c r="N10597" s="4" t="str">
        <f>A10600</f>
        <v>B</v>
      </c>
      <c r="O10597" s="4">
        <f>B10600</f>
        <v>0</v>
      </c>
      <c r="P10597" s="6"/>
      <c r="Q10597" s="6"/>
      <c r="R10597" s="6"/>
      <c r="S10597" s="227"/>
      <c r="T10597" s="129" t="str">
        <f t="shared" si="552"/>
        <v>Perseo</v>
      </c>
      <c r="U10597" s="135">
        <f t="shared" si="549"/>
        <v>33.033000000000001</v>
      </c>
      <c r="V10597" s="129" t="str">
        <f t="shared" si="550"/>
        <v>B</v>
      </c>
      <c r="W10597" s="129">
        <f t="shared" si="551"/>
        <v>0</v>
      </c>
      <c r="X10597" s="160"/>
      <c r="Y10597" s="160"/>
      <c r="Z10597" s="160"/>
      <c r="AA10597" s="160"/>
      <c r="AB10597" s="160"/>
      <c r="AC10597" s="160"/>
      <c r="AD10597" s="160"/>
      <c r="AE10597" s="160"/>
      <c r="AF10597" s="160"/>
      <c r="AG10597" s="160"/>
      <c r="AH10597" s="160"/>
      <c r="AI10597" s="160"/>
      <c r="AJ10597" s="160"/>
      <c r="AK10597" s="160"/>
      <c r="AL10597" s="160"/>
      <c r="AM10597" s="160"/>
      <c r="AN10597" s="160"/>
      <c r="AO10597" s="160"/>
      <c r="AP10597" s="160"/>
      <c r="AQ10597" s="160"/>
      <c r="AR10597" s="160"/>
      <c r="AS10597" s="160"/>
      <c r="AT10597" s="160"/>
      <c r="AU10597" s="160"/>
      <c r="AV10597" s="160"/>
      <c r="AW10597" s="160"/>
      <c r="AX10597" s="160"/>
      <c r="AY10597" s="160"/>
      <c r="AZ10597" s="160"/>
      <c r="BA10597" s="160"/>
      <c r="BB10597" s="160"/>
      <c r="BC10597" s="160"/>
    </row>
    <row r="10598" spans="1:55" ht="15.75" thickBot="1" x14ac:dyDescent="0.3">
      <c r="A10598" s="99" t="s">
        <v>593</v>
      </c>
      <c r="B10598" s="67" t="s">
        <v>592</v>
      </c>
      <c r="C10598" s="68">
        <v>51.374000000000002</v>
      </c>
      <c r="D10598" s="68">
        <v>8</v>
      </c>
      <c r="E10598" s="86" t="s">
        <v>8</v>
      </c>
      <c r="J10598" s="6">
        <v>1</v>
      </c>
      <c r="K10598" s="6"/>
      <c r="L10598" s="6"/>
      <c r="M10598" s="6"/>
      <c r="N10598" s="6"/>
      <c r="O10598" s="6"/>
      <c r="P10598" s="6"/>
      <c r="Q10598" s="6"/>
      <c r="R10598" s="6"/>
      <c r="S10598" s="6"/>
      <c r="T10598" s="6"/>
      <c r="U10598" s="6"/>
      <c r="V10598" s="6"/>
      <c r="W10598" s="6"/>
      <c r="X10598" s="160"/>
      <c r="Y10598" s="160"/>
      <c r="Z10598" s="160"/>
      <c r="AA10598" s="160"/>
      <c r="AB10598" s="160"/>
      <c r="AC10598" s="160"/>
      <c r="AD10598" s="160"/>
      <c r="AE10598" s="160"/>
      <c r="AF10598" s="160"/>
      <c r="AG10598" s="160"/>
      <c r="AH10598" s="160"/>
      <c r="AI10598" s="160"/>
      <c r="AJ10598" s="160"/>
      <c r="AK10598" s="160"/>
      <c r="AL10598" s="160"/>
      <c r="AM10598" s="160"/>
      <c r="AN10598" s="160"/>
      <c r="AO10598" s="160"/>
      <c r="AP10598" s="160"/>
      <c r="AQ10598" s="160"/>
      <c r="AR10598" s="160"/>
      <c r="AS10598" s="160"/>
      <c r="AT10598" s="160"/>
      <c r="AU10598" s="160"/>
      <c r="AV10598" s="160"/>
      <c r="AW10598" s="160"/>
      <c r="AX10598" s="160"/>
      <c r="AY10598" s="160"/>
      <c r="AZ10598" s="160"/>
      <c r="BA10598" s="160"/>
      <c r="BB10598" s="160"/>
      <c r="BC10598" s="160"/>
    </row>
    <row r="10599" spans="1:55" ht="15.75" thickBot="1" x14ac:dyDescent="0.3">
      <c r="A10599" s="99" t="s">
        <v>593</v>
      </c>
      <c r="B10599" s="67"/>
      <c r="C10599" s="68"/>
      <c r="D10599" s="68"/>
      <c r="E10599" s="86"/>
      <c r="J10599" s="6">
        <v>2</v>
      </c>
      <c r="K10599" s="6"/>
      <c r="L10599" s="6"/>
      <c r="M10599" s="6"/>
      <c r="N10599" s="6"/>
      <c r="O10599" s="6"/>
      <c r="P10599" s="6"/>
      <c r="Q10599" s="6"/>
      <c r="R10599" s="6"/>
      <c r="S10599" s="6"/>
      <c r="T10599" s="6"/>
      <c r="U10599" s="6"/>
      <c r="V10599" s="6"/>
      <c r="W10599" s="6"/>
      <c r="X10599" s="160"/>
      <c r="Y10599" s="160"/>
      <c r="Z10599" s="160"/>
      <c r="AA10599" s="160"/>
      <c r="AB10599" s="160"/>
      <c r="AC10599" s="160"/>
      <c r="AD10599" s="160"/>
      <c r="AE10599" s="160"/>
      <c r="AF10599" s="160"/>
      <c r="AG10599" s="160"/>
      <c r="AH10599" s="160"/>
      <c r="AI10599" s="160"/>
      <c r="AJ10599" s="160"/>
      <c r="AK10599" s="160"/>
      <c r="AL10599" s="160"/>
      <c r="AM10599" s="160"/>
      <c r="AN10599" s="160"/>
      <c r="AO10599" s="160"/>
      <c r="AP10599" s="160"/>
      <c r="AQ10599" s="160"/>
      <c r="AR10599" s="160"/>
      <c r="AS10599" s="160"/>
      <c r="AT10599" s="160"/>
      <c r="AU10599" s="160"/>
      <c r="AV10599" s="160"/>
      <c r="AW10599" s="160"/>
      <c r="AX10599" s="160"/>
      <c r="AY10599" s="160"/>
      <c r="AZ10599" s="160"/>
      <c r="BA10599" s="160"/>
      <c r="BB10599" s="160"/>
      <c r="BC10599" s="160"/>
    </row>
    <row r="10600" spans="1:55" x14ac:dyDescent="0.25">
      <c r="A10600" s="100" t="s">
        <v>593</v>
      </c>
      <c r="B10600" s="76"/>
      <c r="C10600" s="77">
        <v>33.033000000000001</v>
      </c>
      <c r="D10600" s="77">
        <v>8</v>
      </c>
      <c r="E10600" s="87" t="s">
        <v>46</v>
      </c>
      <c r="J10600" s="6">
        <v>3</v>
      </c>
      <c r="K10600" s="6"/>
      <c r="L10600" s="6"/>
      <c r="M10600" s="6"/>
      <c r="N10600" s="6"/>
      <c r="O10600" s="6"/>
      <c r="P10600" s="6"/>
      <c r="Q10600" s="6"/>
      <c r="R10600" s="6"/>
      <c r="S10600" s="6"/>
      <c r="T10600" s="6"/>
      <c r="U10600" s="6"/>
      <c r="V10600" s="6"/>
      <c r="W10600" s="6"/>
      <c r="X10600" s="160"/>
      <c r="Y10600" s="160"/>
      <c r="Z10600" s="160"/>
      <c r="AA10600" s="160"/>
      <c r="AB10600" s="160"/>
      <c r="AC10600" s="160"/>
      <c r="AD10600" s="160"/>
      <c r="AE10600" s="160"/>
      <c r="AF10600" s="160"/>
      <c r="AG10600" s="160"/>
      <c r="AH10600" s="160"/>
      <c r="AI10600" s="160"/>
      <c r="AJ10600" s="160"/>
      <c r="AK10600" s="160"/>
      <c r="AL10600" s="160"/>
      <c r="AM10600" s="160"/>
      <c r="AN10600" s="160"/>
      <c r="AO10600" s="160"/>
      <c r="AP10600" s="160"/>
      <c r="AQ10600" s="160"/>
      <c r="AR10600" s="160"/>
      <c r="AS10600" s="160"/>
      <c r="AT10600" s="160"/>
      <c r="AU10600" s="160"/>
      <c r="AV10600" s="160"/>
      <c r="AW10600" s="160"/>
      <c r="AX10600" s="160"/>
      <c r="AY10600" s="160"/>
      <c r="AZ10600" s="160"/>
      <c r="BA10600" s="160"/>
      <c r="BB10600" s="160"/>
      <c r="BC10600" s="160"/>
    </row>
    <row r="10601" spans="1:55" x14ac:dyDescent="0.25">
      <c r="A10601" s="79"/>
      <c r="J10601" s="6">
        <v>4</v>
      </c>
      <c r="K10601" s="6"/>
      <c r="L10601" s="6"/>
      <c r="M10601" s="6"/>
      <c r="N10601" s="6"/>
      <c r="O10601" s="6"/>
      <c r="P10601" s="6"/>
      <c r="Q10601" s="6"/>
      <c r="R10601" s="6"/>
      <c r="S10601" s="6"/>
      <c r="T10601" s="6"/>
      <c r="U10601" s="6"/>
      <c r="V10601" s="6"/>
      <c r="W10601" s="6"/>
      <c r="X10601" s="160"/>
      <c r="Y10601" s="160"/>
      <c r="Z10601" s="160"/>
      <c r="AA10601" s="160"/>
      <c r="AB10601" s="160"/>
      <c r="AC10601" s="160"/>
      <c r="AD10601" s="160"/>
      <c r="AE10601" s="160"/>
      <c r="AF10601" s="160"/>
      <c r="AG10601" s="160"/>
      <c r="AH10601" s="160"/>
      <c r="AI10601" s="160"/>
      <c r="AJ10601" s="160"/>
      <c r="AK10601" s="160"/>
      <c r="AL10601" s="160"/>
      <c r="AM10601" s="160"/>
      <c r="AN10601" s="160"/>
      <c r="AO10601" s="160"/>
      <c r="AP10601" s="160"/>
      <c r="AQ10601" s="160"/>
      <c r="AR10601" s="160"/>
      <c r="AS10601" s="160"/>
      <c r="AT10601" s="160"/>
      <c r="AU10601" s="160"/>
      <c r="AV10601" s="160"/>
      <c r="AW10601" s="160"/>
      <c r="AX10601" s="160"/>
      <c r="AY10601" s="160"/>
      <c r="AZ10601" s="160"/>
      <c r="BA10601" s="160"/>
      <c r="BB10601" s="160"/>
      <c r="BC10601" s="160"/>
    </row>
    <row r="10602" spans="1:55" x14ac:dyDescent="0.25">
      <c r="A10602" s="79"/>
      <c r="J10602" s="6">
        <v>5</v>
      </c>
      <c r="K10602" s="6"/>
      <c r="L10602" s="6"/>
      <c r="M10602" s="6"/>
      <c r="N10602" s="6"/>
      <c r="O10602" s="6"/>
      <c r="P10602" s="6"/>
      <c r="Q10602" s="6"/>
      <c r="R10602" s="6"/>
      <c r="S10602" s="6"/>
      <c r="T10602" s="6"/>
      <c r="U10602" s="6"/>
      <c r="V10602" s="6"/>
      <c r="W10602" s="6"/>
      <c r="X10602" s="160"/>
      <c r="Y10602" s="160"/>
      <c r="Z10602" s="160"/>
      <c r="AA10602" s="160"/>
      <c r="AB10602" s="160"/>
      <c r="AC10602" s="160"/>
      <c r="AD10602" s="160"/>
      <c r="AE10602" s="160"/>
      <c r="AF10602" s="160"/>
      <c r="AG10602" s="160"/>
      <c r="AH10602" s="160"/>
      <c r="AI10602" s="160"/>
      <c r="AJ10602" s="160"/>
      <c r="AK10602" s="160"/>
      <c r="AL10602" s="160"/>
      <c r="AM10602" s="160"/>
      <c r="AN10602" s="160"/>
      <c r="AO10602" s="160"/>
      <c r="AP10602" s="160"/>
      <c r="AQ10602" s="160"/>
      <c r="AR10602" s="160"/>
      <c r="AS10602" s="160"/>
      <c r="AT10602" s="160"/>
      <c r="AU10602" s="160"/>
      <c r="AV10602" s="160"/>
      <c r="AW10602" s="160"/>
      <c r="AX10602" s="160"/>
      <c r="AY10602" s="160"/>
      <c r="AZ10602" s="160"/>
      <c r="BA10602" s="160"/>
      <c r="BB10602" s="160"/>
      <c r="BC10602" s="160"/>
    </row>
    <row r="10603" spans="1:55" x14ac:dyDescent="0.25">
      <c r="J10603" s="6">
        <v>6</v>
      </c>
      <c r="K10603" s="6"/>
      <c r="L10603" s="6"/>
      <c r="M10603" s="6"/>
      <c r="N10603" s="6"/>
      <c r="O10603" s="6"/>
      <c r="P10603" s="6"/>
      <c r="Q10603" s="6"/>
      <c r="R10603" s="6"/>
      <c r="S10603" s="6"/>
      <c r="T10603" s="6"/>
      <c r="U10603" s="6"/>
      <c r="V10603" s="6"/>
      <c r="W10603" s="6"/>
      <c r="X10603" s="160"/>
      <c r="Y10603" s="160"/>
      <c r="Z10603" s="160"/>
      <c r="AA10603" s="160"/>
      <c r="AB10603" s="160"/>
      <c r="AC10603" s="160"/>
      <c r="AD10603" s="160"/>
      <c r="AE10603" s="160"/>
      <c r="AF10603" s="160"/>
      <c r="AG10603" s="160"/>
      <c r="AH10603" s="160"/>
      <c r="AI10603" s="160"/>
      <c r="AJ10603" s="160"/>
      <c r="AK10603" s="160"/>
      <c r="AL10603" s="160"/>
      <c r="AM10603" s="160"/>
      <c r="AN10603" s="160"/>
      <c r="AO10603" s="160"/>
      <c r="AP10603" s="160"/>
      <c r="AQ10603" s="160"/>
      <c r="AR10603" s="160"/>
      <c r="AS10603" s="160"/>
      <c r="AT10603" s="160"/>
      <c r="AU10603" s="160"/>
      <c r="AV10603" s="160"/>
      <c r="AW10603" s="160"/>
      <c r="AX10603" s="160"/>
      <c r="AY10603" s="160"/>
      <c r="AZ10603" s="160"/>
      <c r="BA10603" s="160"/>
      <c r="BB10603" s="160"/>
      <c r="BC10603" s="160"/>
    </row>
    <row r="10604" spans="1:55" x14ac:dyDescent="0.25">
      <c r="A10604" s="80"/>
      <c r="J10604" s="6">
        <v>7</v>
      </c>
      <c r="K10604" s="6"/>
      <c r="L10604" s="6"/>
      <c r="M10604" s="6"/>
      <c r="N10604" s="6"/>
      <c r="O10604" s="6"/>
      <c r="P10604" s="6"/>
      <c r="Q10604" s="6"/>
      <c r="R10604" s="6"/>
      <c r="S10604" s="6"/>
      <c r="T10604" s="6"/>
      <c r="U10604" s="6"/>
      <c r="V10604" s="6"/>
      <c r="W10604" s="6"/>
      <c r="X10604" s="160"/>
      <c r="Y10604" s="160"/>
      <c r="Z10604" s="160"/>
      <c r="AA10604" s="160"/>
      <c r="AB10604" s="160"/>
      <c r="AC10604" s="160"/>
      <c r="AD10604" s="160"/>
      <c r="AE10604" s="160"/>
      <c r="AF10604" s="160"/>
      <c r="AG10604" s="160"/>
      <c r="AH10604" s="160"/>
      <c r="AI10604" s="160"/>
      <c r="AJ10604" s="160"/>
      <c r="AK10604" s="160"/>
      <c r="AL10604" s="160"/>
      <c r="AM10604" s="160"/>
      <c r="AN10604" s="160"/>
      <c r="AO10604" s="160"/>
      <c r="AP10604" s="160"/>
      <c r="AQ10604" s="160"/>
      <c r="AR10604" s="160"/>
      <c r="AS10604" s="160"/>
      <c r="AT10604" s="160"/>
      <c r="AU10604" s="160"/>
      <c r="AV10604" s="160"/>
      <c r="AW10604" s="160"/>
      <c r="AX10604" s="160"/>
      <c r="AY10604" s="160"/>
      <c r="AZ10604" s="160"/>
      <c r="BA10604" s="160"/>
      <c r="BB10604" s="160"/>
      <c r="BC10604" s="160"/>
    </row>
    <row r="10605" spans="1:55" ht="31.5" x14ac:dyDescent="0.25">
      <c r="A10605" s="64" t="s">
        <v>590</v>
      </c>
      <c r="J10605" s="6">
        <v>8</v>
      </c>
      <c r="K10605" s="6"/>
      <c r="L10605" s="6"/>
      <c r="M10605" s="6"/>
      <c r="N10605" s="6"/>
      <c r="O10605" s="6"/>
      <c r="P10605" s="6"/>
      <c r="Q10605" s="6"/>
      <c r="R10605" s="6"/>
      <c r="S10605" s="6"/>
      <c r="T10605" s="6"/>
      <c r="U10605" s="6"/>
      <c r="V10605" s="6"/>
      <c r="W10605" s="6"/>
      <c r="X10605" s="160"/>
      <c r="Y10605" s="160"/>
      <c r="Z10605" s="160"/>
      <c r="AA10605" s="160"/>
      <c r="AB10605" s="160"/>
      <c r="AC10605" s="160"/>
      <c r="AD10605" s="160"/>
      <c r="AE10605" s="160"/>
      <c r="AF10605" s="160"/>
      <c r="AG10605" s="160"/>
      <c r="AH10605" s="160"/>
      <c r="AI10605" s="160"/>
      <c r="AJ10605" s="160"/>
      <c r="AK10605" s="160"/>
      <c r="AL10605" s="160"/>
      <c r="AM10605" s="160"/>
      <c r="AN10605" s="160"/>
      <c r="AO10605" s="160"/>
      <c r="AP10605" s="160"/>
      <c r="AQ10605" s="160"/>
      <c r="AR10605" s="160"/>
      <c r="AS10605" s="160"/>
      <c r="AT10605" s="160"/>
      <c r="AU10605" s="160"/>
      <c r="AV10605" s="160"/>
      <c r="AW10605" s="160"/>
      <c r="AX10605" s="160"/>
      <c r="AY10605" s="160"/>
      <c r="AZ10605" s="160"/>
      <c r="BA10605" s="160"/>
      <c r="BB10605" s="160"/>
      <c r="BC10605" s="160"/>
    </row>
    <row r="10606" spans="1:55" x14ac:dyDescent="0.25">
      <c r="A10606" s="79"/>
      <c r="J10606" s="6">
        <v>9</v>
      </c>
      <c r="K10606" s="6"/>
      <c r="L10606" s="6"/>
      <c r="M10606" s="6"/>
      <c r="N10606" s="6"/>
      <c r="O10606" s="6"/>
      <c r="P10606" s="6"/>
      <c r="Q10606" s="6"/>
      <c r="R10606" s="6"/>
      <c r="S10606" s="6"/>
      <c r="T10606" s="6"/>
      <c r="U10606" s="6"/>
      <c r="V10606" s="6"/>
      <c r="W10606" s="6"/>
    </row>
    <row r="10607" spans="1:55" ht="25.5" x14ac:dyDescent="0.25">
      <c r="A10607" s="81" t="s">
        <v>595</v>
      </c>
      <c r="J10607" s="6">
        <v>10</v>
      </c>
      <c r="K10607" s="6"/>
      <c r="L10607" s="6"/>
      <c r="M10607" s="6"/>
      <c r="N10607" s="6"/>
      <c r="O10607" s="6"/>
      <c r="P10607" s="6"/>
      <c r="Q10607" s="6"/>
      <c r="R10607" s="6"/>
      <c r="S10607" s="6"/>
      <c r="T10607" s="6"/>
      <c r="U10607" s="6"/>
      <c r="V10607" s="6"/>
      <c r="W10607" s="6"/>
    </row>
    <row r="10608" spans="1:55" x14ac:dyDescent="0.25">
      <c r="A10608" s="81"/>
      <c r="J10608" s="6">
        <v>11</v>
      </c>
      <c r="K10608" s="6"/>
      <c r="L10608" s="6"/>
      <c r="M10608" s="6"/>
      <c r="N10608" s="6"/>
      <c r="O10608" s="6"/>
      <c r="P10608" s="6"/>
      <c r="Q10608" s="6"/>
      <c r="R10608" s="6"/>
      <c r="S10608" s="6"/>
      <c r="T10608" s="6"/>
      <c r="U10608" s="6"/>
      <c r="V10608" s="6"/>
      <c r="W10608" s="6"/>
    </row>
    <row r="10609" spans="1:23" x14ac:dyDescent="0.25">
      <c r="A10609" s="65"/>
      <c r="J10609" s="6">
        <v>12</v>
      </c>
      <c r="K10609" s="6"/>
      <c r="L10609" s="6"/>
      <c r="M10609" s="6"/>
      <c r="N10609" s="6"/>
      <c r="O10609" s="6"/>
      <c r="P10609" s="6"/>
      <c r="Q10609" s="6"/>
      <c r="R10609" s="6"/>
      <c r="S10609" s="6"/>
      <c r="T10609" s="6"/>
      <c r="U10609" s="6"/>
      <c r="V10609" s="6"/>
      <c r="W10609" s="6"/>
    </row>
    <row r="10610" spans="1:23" x14ac:dyDescent="0.25">
      <c r="A10610" s="65"/>
      <c r="J10610" s="6">
        <v>13</v>
      </c>
      <c r="K10610" s="6"/>
      <c r="L10610" s="6"/>
      <c r="M10610" s="6"/>
      <c r="N10610" s="6"/>
      <c r="O10610" s="6"/>
      <c r="P10610" s="6"/>
      <c r="Q10610" s="6"/>
      <c r="R10610" s="6"/>
      <c r="S10610" s="6"/>
      <c r="T10610" s="6"/>
      <c r="U10610" s="6"/>
      <c r="V10610" s="6"/>
      <c r="W10610" s="6"/>
    </row>
    <row r="10611" spans="1:23" x14ac:dyDescent="0.25">
      <c r="A10611" s="79"/>
      <c r="J10611" s="6">
        <v>14</v>
      </c>
      <c r="K10611" s="6"/>
      <c r="L10611" s="6"/>
      <c r="M10611" s="6"/>
      <c r="N10611" s="6"/>
      <c r="O10611" s="6"/>
      <c r="P10611" s="6"/>
      <c r="Q10611" s="6"/>
      <c r="R10611" s="6"/>
      <c r="S10611" s="6"/>
      <c r="T10611" s="6"/>
      <c r="U10611" s="6"/>
      <c r="V10611" s="6"/>
      <c r="W10611" s="6"/>
    </row>
    <row r="10612" spans="1:23" x14ac:dyDescent="0.25">
      <c r="A10612" s="79"/>
      <c r="J10612" s="6">
        <v>15</v>
      </c>
      <c r="K10612" s="6"/>
      <c r="L10612" s="6"/>
      <c r="M10612" s="6"/>
      <c r="N10612" s="6"/>
      <c r="O10612" s="6"/>
      <c r="P10612" s="6"/>
      <c r="Q10612" s="6"/>
      <c r="R10612" s="6"/>
      <c r="S10612" s="6"/>
      <c r="T10612" s="6"/>
      <c r="U10612" s="6"/>
      <c r="V10612" s="6"/>
      <c r="W10612" s="6"/>
    </row>
    <row r="10613" spans="1:23" x14ac:dyDescent="0.25">
      <c r="J10613" s="6">
        <v>16</v>
      </c>
      <c r="K10613" s="6"/>
      <c r="L10613" s="6"/>
      <c r="M10613" s="6"/>
      <c r="N10613" s="6"/>
      <c r="O10613" s="6"/>
      <c r="P10613" s="6"/>
      <c r="Q10613" s="6"/>
      <c r="R10613" s="6"/>
      <c r="S10613" s="6"/>
      <c r="T10613" s="6"/>
      <c r="U10613" s="6"/>
      <c r="V10613" s="6"/>
      <c r="W10613" s="6"/>
    </row>
    <row r="10614" spans="1:23" x14ac:dyDescent="0.25">
      <c r="A10614" s="80"/>
      <c r="J10614" s="6">
        <v>17</v>
      </c>
      <c r="K10614" s="6"/>
      <c r="L10614" s="6"/>
      <c r="M10614" s="6"/>
      <c r="N10614" s="6"/>
      <c r="O10614" s="6"/>
      <c r="P10614" s="6"/>
      <c r="Q10614" s="6"/>
      <c r="R10614" s="6"/>
      <c r="S10614" s="6"/>
      <c r="T10614" s="6"/>
      <c r="U10614" s="6"/>
      <c r="V10614" s="6"/>
      <c r="W10614" s="6"/>
    </row>
    <row r="10615" spans="1:23" ht="31.5" x14ac:dyDescent="0.25">
      <c r="A10615" s="64" t="s">
        <v>590</v>
      </c>
      <c r="J10615" s="6">
        <v>18</v>
      </c>
      <c r="K10615" s="6"/>
      <c r="L10615" s="6"/>
      <c r="M10615" s="6"/>
      <c r="N10615" s="6"/>
      <c r="O10615" s="6"/>
      <c r="P10615" s="6"/>
      <c r="Q10615" s="6"/>
      <c r="R10615" s="6"/>
      <c r="S10615" s="6"/>
      <c r="T10615" s="6"/>
      <c r="U10615" s="6"/>
      <c r="V10615" s="6"/>
      <c r="W10615" s="6"/>
    </row>
    <row r="10616" spans="1:23" x14ac:dyDescent="0.25">
      <c r="A10616" s="79"/>
      <c r="J10616" s="6">
        <v>19</v>
      </c>
      <c r="K10616" s="6"/>
      <c r="L10616" s="6"/>
      <c r="M10616" s="6"/>
      <c r="N10616" s="6"/>
      <c r="O10616" s="6"/>
      <c r="P10616" s="6"/>
      <c r="Q10616" s="6"/>
      <c r="R10616" s="6"/>
      <c r="S10616" s="6"/>
      <c r="T10616" s="6"/>
      <c r="U10616" s="6"/>
      <c r="V10616" s="6"/>
      <c r="W10616" s="6"/>
    </row>
    <row r="10617" spans="1:23" ht="25.5" x14ac:dyDescent="0.25">
      <c r="A10617" s="81" t="s">
        <v>595</v>
      </c>
      <c r="J10617" s="6">
        <v>20</v>
      </c>
      <c r="K10617" s="6"/>
      <c r="L10617" s="6"/>
      <c r="M10617" s="6"/>
      <c r="N10617" s="6"/>
      <c r="O10617" s="6"/>
      <c r="P10617" s="6"/>
      <c r="Q10617" s="6"/>
      <c r="R10617" s="6"/>
      <c r="S10617" s="6"/>
      <c r="T10617" s="6"/>
      <c r="U10617" s="6"/>
      <c r="V10617" s="6"/>
      <c r="W10617" s="6"/>
    </row>
    <row r="10618" spans="1:23" x14ac:dyDescent="0.25">
      <c r="A10618" s="81"/>
      <c r="J10618" s="6">
        <v>21</v>
      </c>
      <c r="K10618" s="6"/>
      <c r="L10618" s="6"/>
      <c r="M10618" s="6"/>
      <c r="N10618" s="6"/>
      <c r="O10618" s="6"/>
      <c r="P10618" s="6"/>
      <c r="Q10618" s="6"/>
      <c r="R10618" s="6"/>
      <c r="S10618" s="6"/>
      <c r="T10618" s="6"/>
      <c r="U10618" s="6"/>
      <c r="V10618" s="6"/>
      <c r="W10618" s="6"/>
    </row>
    <row r="10619" spans="1:23" ht="89.25" x14ac:dyDescent="0.25">
      <c r="A10619" s="81" t="s">
        <v>966</v>
      </c>
      <c r="J10619" s="6">
        <v>22</v>
      </c>
      <c r="K10619" s="6"/>
      <c r="L10619" s="6"/>
      <c r="M10619" s="6"/>
      <c r="N10619" s="6"/>
      <c r="O10619" s="6"/>
      <c r="P10619" s="6"/>
      <c r="Q10619" s="6"/>
      <c r="R10619" s="6"/>
      <c r="S10619" s="6"/>
      <c r="T10619" s="6"/>
      <c r="U10619" s="6"/>
      <c r="V10619" s="6"/>
      <c r="W10619" s="6"/>
    </row>
    <row r="10620" spans="1:23" x14ac:dyDescent="0.25">
      <c r="A10620" s="65"/>
      <c r="J10620" s="6">
        <v>23</v>
      </c>
      <c r="K10620" s="6"/>
      <c r="L10620" s="6"/>
      <c r="M10620" s="6"/>
      <c r="N10620" s="6"/>
      <c r="O10620" s="6"/>
      <c r="P10620" s="6"/>
      <c r="Q10620" s="6"/>
      <c r="R10620" s="6"/>
      <c r="S10620" s="6"/>
      <c r="T10620" s="6"/>
      <c r="U10620" s="6"/>
      <c r="V10620" s="6"/>
      <c r="W10620" s="6"/>
    </row>
    <row r="10621" spans="1:23" x14ac:dyDescent="0.25">
      <c r="A10621" s="65"/>
      <c r="J10621" s="6">
        <v>24</v>
      </c>
      <c r="K10621" s="6"/>
      <c r="L10621" s="6"/>
      <c r="M10621" s="6"/>
      <c r="N10621" s="6"/>
      <c r="O10621" s="6"/>
      <c r="P10621" s="6"/>
      <c r="Q10621" s="6"/>
      <c r="R10621" s="6"/>
      <c r="S10621" s="6"/>
      <c r="T10621" s="6"/>
      <c r="U10621" s="6"/>
      <c r="V10621" s="6"/>
      <c r="W10621" s="6"/>
    </row>
    <row r="10622" spans="1:23" ht="140.25" x14ac:dyDescent="0.25">
      <c r="A10622" s="96" t="s">
        <v>624</v>
      </c>
      <c r="B10622" s="97" t="s">
        <v>625</v>
      </c>
      <c r="J10622" s="6">
        <v>25</v>
      </c>
      <c r="K10622" s="6"/>
      <c r="L10622" s="6"/>
      <c r="M10622" s="6"/>
      <c r="N10622" s="6"/>
      <c r="O10622" s="6"/>
      <c r="P10622" s="6"/>
      <c r="Q10622" s="6"/>
      <c r="R10622" s="6"/>
      <c r="S10622" s="6"/>
      <c r="T10622" s="6"/>
      <c r="U10622" s="6"/>
      <c r="V10622" s="6"/>
      <c r="W10622" s="6"/>
    </row>
    <row r="10623" spans="1:23" ht="15.75" thickBot="1" x14ac:dyDescent="0.3">
      <c r="A10623" s="65"/>
      <c r="J10623" s="6">
        <v>26</v>
      </c>
      <c r="K10623" s="6"/>
      <c r="L10623" s="6"/>
      <c r="M10623" s="6"/>
      <c r="N10623" s="6"/>
      <c r="O10623" s="6"/>
      <c r="P10623" s="6"/>
      <c r="Q10623" s="6"/>
      <c r="R10623" s="6"/>
      <c r="S10623" s="6"/>
      <c r="T10623" s="6"/>
      <c r="U10623" s="6"/>
      <c r="V10623" s="6"/>
      <c r="W10623" s="6"/>
    </row>
    <row r="10624" spans="1:23" ht="15.75" thickBot="1" x14ac:dyDescent="0.3">
      <c r="A10624" s="88" t="s">
        <v>626</v>
      </c>
      <c r="B10624" s="89">
        <v>0.05</v>
      </c>
      <c r="J10624" s="6">
        <v>27</v>
      </c>
      <c r="K10624" s="6"/>
      <c r="L10624" s="6"/>
      <c r="M10624" s="6"/>
      <c r="N10624" s="6"/>
      <c r="O10624" s="6"/>
      <c r="P10624" s="6"/>
      <c r="Q10624" s="6"/>
      <c r="R10624" s="6"/>
      <c r="S10624" s="6"/>
      <c r="T10624" s="6"/>
      <c r="U10624" s="6"/>
      <c r="V10624" s="6"/>
      <c r="W10624" s="6"/>
    </row>
    <row r="10625" spans="1:23" ht="39" thickBot="1" x14ac:dyDescent="0.3">
      <c r="A10625" s="110" t="s">
        <v>627</v>
      </c>
      <c r="B10625" s="74">
        <v>18</v>
      </c>
      <c r="J10625" s="6">
        <v>28</v>
      </c>
      <c r="K10625" s="6"/>
      <c r="L10625" s="6"/>
      <c r="M10625" s="6"/>
      <c r="N10625" s="6"/>
      <c r="O10625" s="6"/>
      <c r="P10625" s="6"/>
      <c r="Q10625" s="6"/>
      <c r="R10625" s="6"/>
      <c r="S10625" s="6"/>
      <c r="T10625" s="6"/>
      <c r="U10625" s="6"/>
      <c r="V10625" s="6"/>
      <c r="W10625" s="6"/>
    </row>
    <row r="10626" spans="1:23" ht="39" thickBot="1" x14ac:dyDescent="0.3">
      <c r="A10626" s="110" t="s">
        <v>628</v>
      </c>
      <c r="B10626" s="74">
        <v>190.88229999999999</v>
      </c>
      <c r="J10626" s="6">
        <v>29</v>
      </c>
      <c r="K10626" s="6"/>
      <c r="L10626" s="6"/>
      <c r="M10626" s="6"/>
      <c r="N10626" s="6"/>
      <c r="O10626" s="6"/>
      <c r="P10626" s="6"/>
      <c r="Q10626" s="6"/>
      <c r="R10626" s="6"/>
      <c r="S10626" s="6"/>
      <c r="T10626" s="6"/>
      <c r="U10626" s="6"/>
      <c r="V10626" s="6"/>
      <c r="W10626" s="6"/>
    </row>
    <row r="10627" spans="1:23" ht="64.5" thickBot="1" x14ac:dyDescent="0.3">
      <c r="A10627" s="110" t="s">
        <v>629</v>
      </c>
      <c r="B10627" s="74">
        <v>3.9969700000000001</v>
      </c>
      <c r="J10627" s="6">
        <v>30</v>
      </c>
      <c r="K10627" s="6"/>
      <c r="L10627" s="6"/>
      <c r="M10627" s="6"/>
      <c r="N10627" s="6"/>
      <c r="O10627" s="6"/>
      <c r="P10627" s="6"/>
      <c r="Q10627" s="6"/>
      <c r="R10627" s="6"/>
      <c r="S10627" s="6"/>
      <c r="T10627" s="6"/>
      <c r="U10627" s="6"/>
      <c r="V10627" s="6"/>
      <c r="W10627" s="6"/>
    </row>
    <row r="10628" spans="1:23" ht="38.25" x14ac:dyDescent="0.25">
      <c r="A10628" s="109" t="s">
        <v>630</v>
      </c>
      <c r="B10628" s="78">
        <v>19.524000000000001</v>
      </c>
      <c r="J10628" s="6">
        <v>31</v>
      </c>
      <c r="K10628" s="6"/>
      <c r="L10628" s="6"/>
      <c r="M10628" s="6"/>
      <c r="N10628" s="6"/>
      <c r="O10628" s="6"/>
      <c r="P10628" s="6"/>
      <c r="Q10628" s="6"/>
      <c r="R10628" s="6"/>
      <c r="S10628" s="6"/>
      <c r="T10628" s="6"/>
      <c r="U10628" s="6"/>
      <c r="V10628" s="6"/>
      <c r="W10628" s="6"/>
    </row>
    <row r="10629" spans="1:23" ht="15.75" thickBot="1" x14ac:dyDescent="0.3">
      <c r="A10629" s="65"/>
      <c r="J10629" s="6">
        <v>32</v>
      </c>
      <c r="K10629" s="6"/>
      <c r="L10629" s="6"/>
      <c r="M10629" s="6"/>
      <c r="N10629" s="6"/>
      <c r="O10629" s="6"/>
      <c r="P10629" s="6"/>
      <c r="Q10629" s="6"/>
      <c r="R10629" s="6"/>
      <c r="S10629" s="6"/>
      <c r="T10629" s="6"/>
      <c r="U10629" s="6"/>
      <c r="V10629" s="6"/>
      <c r="W10629" s="6"/>
    </row>
    <row r="10630" spans="1:23" x14ac:dyDescent="0.25">
      <c r="A10630" s="254" t="s">
        <v>637</v>
      </c>
      <c r="B10630" s="255"/>
      <c r="C10630" s="255"/>
      <c r="D10630" s="255"/>
      <c r="J10630" s="6">
        <v>33</v>
      </c>
      <c r="K10630" s="6"/>
      <c r="L10630" s="6"/>
      <c r="M10630" s="6"/>
      <c r="N10630" s="6"/>
      <c r="O10630" s="6"/>
      <c r="P10630" s="6"/>
      <c r="Q10630" s="6"/>
      <c r="R10630" s="6"/>
      <c r="S10630" s="6"/>
      <c r="T10630" s="6"/>
      <c r="U10630" s="6"/>
      <c r="V10630" s="6"/>
      <c r="W10630" s="6"/>
    </row>
    <row r="10631" spans="1:23" ht="15.75" thickBot="1" x14ac:dyDescent="0.3">
      <c r="A10631" s="256" t="s">
        <v>638</v>
      </c>
      <c r="B10631" s="257"/>
      <c r="C10631" s="257"/>
      <c r="D10631" s="257"/>
      <c r="J10631" s="6">
        <v>34</v>
      </c>
      <c r="K10631" s="6"/>
      <c r="L10631" s="6"/>
      <c r="M10631" s="6"/>
      <c r="N10631" s="6"/>
      <c r="O10631" s="6"/>
      <c r="P10631" s="6"/>
      <c r="Q10631" s="6"/>
      <c r="R10631" s="6"/>
      <c r="S10631" s="6"/>
      <c r="T10631" s="6"/>
      <c r="U10631" s="6"/>
      <c r="V10631" s="6"/>
      <c r="W10631" s="6"/>
    </row>
    <row r="10632" spans="1:23" ht="27" thickBot="1" x14ac:dyDescent="0.3">
      <c r="A10632" s="98" t="s">
        <v>634</v>
      </c>
      <c r="B10632" s="83" t="s">
        <v>635</v>
      </c>
      <c r="C10632" s="83" t="s">
        <v>566</v>
      </c>
      <c r="D10632" s="85" t="s">
        <v>593</v>
      </c>
      <c r="J10632" s="6"/>
      <c r="K10632" s="121" t="s">
        <v>1123</v>
      </c>
      <c r="L10632" s="121" t="s">
        <v>1124</v>
      </c>
      <c r="M10632" s="121" t="str">
        <f>A10619</f>
        <v>Prueba del rango estudentizado de Tukey (HSD) para LFSCM2</v>
      </c>
      <c r="N10632" s="136"/>
      <c r="O10632" s="1"/>
      <c r="S10632" s="122" t="str">
        <f>K10632</f>
        <v>Factor</v>
      </c>
      <c r="T10632" s="122" t="str">
        <f>L10632</f>
        <v>Nivel</v>
      </c>
      <c r="U10632" s="114"/>
      <c r="V10632" s="123" t="str">
        <f>M10632</f>
        <v>Prueba del rango estudentizado de Tukey (HSD) para LFSCM2</v>
      </c>
      <c r="W10632" s="6"/>
    </row>
    <row r="10633" spans="1:23" ht="16.5" thickBot="1" x14ac:dyDescent="0.3">
      <c r="A10633" s="99" t="s">
        <v>592</v>
      </c>
      <c r="B10633" s="68">
        <v>63.994999999999997</v>
      </c>
      <c r="C10633" s="68">
        <v>8</v>
      </c>
      <c r="D10633" s="86" t="s">
        <v>11</v>
      </c>
      <c r="J10633" s="6"/>
      <c r="K10633" s="223" t="s">
        <v>1128</v>
      </c>
      <c r="L10633" s="124" t="str">
        <f>D10633</f>
        <v>Pony</v>
      </c>
      <c r="M10633" s="125">
        <f>B10633</f>
        <v>63.994999999999997</v>
      </c>
      <c r="N10633" s="125" t="str">
        <f>A10633</f>
        <v>A</v>
      </c>
      <c r="O10633" s="125">
        <f>B10633</f>
        <v>63.994999999999997</v>
      </c>
      <c r="S10633" s="225" t="str">
        <f>K10633</f>
        <v>Genotipo (B)</v>
      </c>
      <c r="T10633" s="133" t="str">
        <f>L10633</f>
        <v>Pony</v>
      </c>
      <c r="U10633" s="134">
        <f t="shared" ref="U10633:U10636" si="553">M10633</f>
        <v>63.994999999999997</v>
      </c>
      <c r="V10633" s="133" t="str">
        <f t="shared" ref="V10633:V10636" si="554">N10633</f>
        <v>A</v>
      </c>
      <c r="W10633" s="133">
        <f t="shared" ref="W10633:W10636" si="555">O10633</f>
        <v>63.994999999999997</v>
      </c>
    </row>
    <row r="10634" spans="1:23" ht="16.5" thickBot="1" x14ac:dyDescent="0.3">
      <c r="A10634" s="99" t="s">
        <v>592</v>
      </c>
      <c r="B10634" s="68"/>
      <c r="C10634" s="68"/>
      <c r="D10634" s="86"/>
      <c r="J10634" s="6"/>
      <c r="K10634" s="224"/>
      <c r="L10634" s="124" t="str">
        <f>D10635</f>
        <v>Toro</v>
      </c>
      <c r="M10634" s="125">
        <f>B10635</f>
        <v>63.75</v>
      </c>
      <c r="N10634" s="125" t="str">
        <f>A10635</f>
        <v>A</v>
      </c>
      <c r="O10634" s="125">
        <f>B10635</f>
        <v>63.75</v>
      </c>
      <c r="S10634" s="226"/>
      <c r="T10634" s="133" t="str">
        <f t="shared" ref="T10634:T10636" si="556">L10634</f>
        <v>Toro</v>
      </c>
      <c r="U10634" s="134">
        <f t="shared" si="553"/>
        <v>63.75</v>
      </c>
      <c r="V10634" s="133" t="str">
        <f t="shared" si="554"/>
        <v>A</v>
      </c>
      <c r="W10634" s="133">
        <f t="shared" si="555"/>
        <v>63.75</v>
      </c>
    </row>
    <row r="10635" spans="1:23" ht="16.5" thickBot="1" x14ac:dyDescent="0.3">
      <c r="A10635" s="99" t="s">
        <v>592</v>
      </c>
      <c r="B10635" s="68">
        <v>63.75</v>
      </c>
      <c r="C10635" s="68">
        <v>8</v>
      </c>
      <c r="D10635" s="86" t="s">
        <v>8</v>
      </c>
      <c r="J10635" s="6"/>
      <c r="K10635" s="224"/>
      <c r="L10635" s="4" t="str">
        <f>D10637</f>
        <v>Palomo</v>
      </c>
      <c r="M10635" s="4">
        <f>B10637</f>
        <v>61.71</v>
      </c>
      <c r="N10635" s="4" t="str">
        <f>A10637</f>
        <v>A</v>
      </c>
      <c r="O10635" s="4">
        <f>B10637</f>
        <v>61.71</v>
      </c>
      <c r="P10635" s="6"/>
      <c r="Q10635" s="6"/>
      <c r="R10635" s="6"/>
      <c r="S10635" s="226"/>
      <c r="T10635" s="133" t="str">
        <f t="shared" si="556"/>
        <v>Palomo</v>
      </c>
      <c r="U10635" s="134">
        <f t="shared" si="553"/>
        <v>61.71</v>
      </c>
      <c r="V10635" s="133" t="str">
        <f t="shared" si="554"/>
        <v>A</v>
      </c>
      <c r="W10635" s="133">
        <f t="shared" si="555"/>
        <v>61.71</v>
      </c>
    </row>
    <row r="10636" spans="1:23" ht="16.5" thickBot="1" x14ac:dyDescent="0.3">
      <c r="A10636" s="99" t="s">
        <v>592</v>
      </c>
      <c r="B10636" s="68"/>
      <c r="C10636" s="68"/>
      <c r="D10636" s="86"/>
      <c r="J10636" s="6"/>
      <c r="K10636" s="224"/>
      <c r="L10636" s="4" t="str">
        <f>D10639</f>
        <v>Perseo</v>
      </c>
      <c r="M10636" s="4">
        <f>B10639</f>
        <v>59.19</v>
      </c>
      <c r="N10636" s="4" t="str">
        <f>A10639</f>
        <v>A</v>
      </c>
      <c r="O10636" s="4">
        <f>B10639</f>
        <v>59.19</v>
      </c>
      <c r="P10636" s="6"/>
      <c r="Q10636" s="6"/>
      <c r="R10636" s="6"/>
      <c r="S10636" s="227"/>
      <c r="T10636" s="129" t="str">
        <f t="shared" si="556"/>
        <v>Perseo</v>
      </c>
      <c r="U10636" s="135">
        <f t="shared" si="553"/>
        <v>59.19</v>
      </c>
      <c r="V10636" s="129" t="str">
        <f t="shared" si="554"/>
        <v>A</v>
      </c>
      <c r="W10636" s="129">
        <f t="shared" si="555"/>
        <v>59.19</v>
      </c>
    </row>
    <row r="10637" spans="1:23" ht="15.75" thickBot="1" x14ac:dyDescent="0.3">
      <c r="A10637" s="99" t="s">
        <v>592</v>
      </c>
      <c r="B10637" s="68">
        <v>61.71</v>
      </c>
      <c r="C10637" s="68">
        <v>8</v>
      </c>
      <c r="D10637" s="86" t="s">
        <v>7</v>
      </c>
      <c r="J10637" s="6">
        <v>1</v>
      </c>
      <c r="K10637" s="6"/>
      <c r="L10637" s="6"/>
      <c r="M10637" s="6"/>
      <c r="N10637" s="6"/>
      <c r="O10637" s="6"/>
      <c r="P10637" s="6"/>
      <c r="Q10637" s="6"/>
      <c r="R10637" s="6"/>
      <c r="S10637" s="6"/>
      <c r="T10637" s="6"/>
      <c r="U10637" s="6"/>
      <c r="V10637" s="6"/>
      <c r="W10637" s="6"/>
    </row>
    <row r="10638" spans="1:23" ht="15.75" thickBot="1" x14ac:dyDescent="0.3">
      <c r="A10638" s="99" t="s">
        <v>592</v>
      </c>
      <c r="B10638" s="68"/>
      <c r="C10638" s="68"/>
      <c r="D10638" s="86"/>
      <c r="J10638" s="6">
        <v>2</v>
      </c>
      <c r="K10638" s="6"/>
      <c r="L10638" s="6"/>
      <c r="M10638" s="6"/>
      <c r="N10638" s="6"/>
      <c r="O10638" s="6"/>
      <c r="P10638" s="6"/>
      <c r="Q10638" s="6"/>
      <c r="R10638" s="6"/>
      <c r="S10638" s="6"/>
      <c r="T10638" s="6"/>
      <c r="U10638" s="6"/>
      <c r="V10638" s="6"/>
      <c r="W10638" s="6"/>
    </row>
    <row r="10639" spans="1:23" x14ac:dyDescent="0.25">
      <c r="A10639" s="100" t="s">
        <v>592</v>
      </c>
      <c r="B10639" s="77">
        <v>59.19</v>
      </c>
      <c r="C10639" s="77">
        <v>8</v>
      </c>
      <c r="D10639" s="87" t="s">
        <v>46</v>
      </c>
      <c r="J10639" s="6">
        <v>3</v>
      </c>
      <c r="K10639" s="6"/>
      <c r="L10639" s="6"/>
      <c r="M10639" s="6"/>
      <c r="N10639" s="6"/>
      <c r="O10639" s="6"/>
      <c r="P10639" s="6"/>
      <c r="Q10639" s="6"/>
      <c r="R10639" s="6"/>
      <c r="S10639" s="6"/>
      <c r="T10639" s="6"/>
      <c r="U10639" s="6"/>
      <c r="V10639" s="6"/>
      <c r="W10639" s="6"/>
    </row>
    <row r="10640" spans="1:23" x14ac:dyDescent="0.25">
      <c r="A10640" s="79"/>
      <c r="J10640" s="6">
        <v>4</v>
      </c>
      <c r="K10640" s="6"/>
      <c r="L10640" s="6"/>
      <c r="M10640" s="6"/>
      <c r="N10640" s="6"/>
      <c r="O10640" s="6"/>
      <c r="P10640" s="6"/>
      <c r="Q10640" s="6"/>
      <c r="R10640" s="6"/>
      <c r="S10640" s="6"/>
      <c r="T10640" s="6"/>
      <c r="U10640" s="6"/>
      <c r="V10640" s="6"/>
      <c r="W10640" s="6"/>
    </row>
    <row r="10641" spans="1:23" x14ac:dyDescent="0.25">
      <c r="A10641" s="79"/>
      <c r="J10641" s="6">
        <v>5</v>
      </c>
      <c r="K10641" s="6"/>
      <c r="L10641" s="6"/>
      <c r="M10641" s="6"/>
      <c r="N10641" s="6"/>
      <c r="O10641" s="6"/>
      <c r="P10641" s="6"/>
      <c r="Q10641" s="6"/>
      <c r="R10641" s="6"/>
      <c r="S10641" s="6"/>
      <c r="T10641" s="6"/>
      <c r="U10641" s="6"/>
      <c r="V10641" s="6"/>
      <c r="W10641" s="6"/>
    </row>
    <row r="10642" spans="1:23" x14ac:dyDescent="0.25">
      <c r="J10642" s="6">
        <v>6</v>
      </c>
      <c r="K10642" s="6"/>
      <c r="L10642" s="6"/>
      <c r="M10642" s="6"/>
      <c r="N10642" s="6"/>
      <c r="O10642" s="6"/>
      <c r="P10642" s="6"/>
      <c r="Q10642" s="6"/>
      <c r="R10642" s="6"/>
      <c r="S10642" s="6"/>
      <c r="T10642" s="6"/>
      <c r="U10642" s="6"/>
      <c r="V10642" s="6"/>
      <c r="W10642" s="6"/>
    </row>
    <row r="10643" spans="1:23" x14ac:dyDescent="0.25">
      <c r="A10643" s="80"/>
      <c r="J10643" s="6">
        <v>7</v>
      </c>
      <c r="K10643" s="6"/>
      <c r="L10643" s="6"/>
      <c r="M10643" s="6"/>
      <c r="N10643" s="6"/>
      <c r="O10643" s="6"/>
      <c r="P10643" s="6"/>
      <c r="Q10643" s="6"/>
      <c r="R10643" s="6"/>
      <c r="S10643" s="6"/>
      <c r="T10643" s="6"/>
      <c r="U10643" s="6"/>
      <c r="V10643" s="6"/>
      <c r="W10643" s="6"/>
    </row>
    <row r="10644" spans="1:23" ht="31.5" x14ac:dyDescent="0.25">
      <c r="A10644" s="64" t="s">
        <v>590</v>
      </c>
      <c r="J10644" s="6">
        <v>8</v>
      </c>
      <c r="K10644" s="6"/>
      <c r="L10644" s="6"/>
      <c r="M10644" s="6"/>
      <c r="N10644" s="6"/>
      <c r="O10644" s="6"/>
      <c r="P10644" s="6"/>
      <c r="Q10644" s="6"/>
      <c r="R10644" s="6"/>
      <c r="S10644" s="6"/>
      <c r="T10644" s="6"/>
      <c r="U10644" s="6"/>
      <c r="V10644" s="6"/>
      <c r="W10644" s="6"/>
    </row>
    <row r="10645" spans="1:23" x14ac:dyDescent="0.25">
      <c r="A10645" s="79"/>
      <c r="J10645" s="6">
        <v>9</v>
      </c>
      <c r="K10645" s="6"/>
      <c r="L10645" s="6"/>
      <c r="M10645" s="6"/>
      <c r="N10645" s="6"/>
      <c r="O10645" s="6"/>
      <c r="P10645" s="6"/>
      <c r="Q10645" s="6"/>
      <c r="R10645" s="6"/>
      <c r="S10645" s="6"/>
      <c r="T10645" s="6"/>
      <c r="U10645" s="6"/>
      <c r="V10645" s="6"/>
      <c r="W10645" s="6"/>
    </row>
    <row r="10646" spans="1:23" ht="25.5" x14ac:dyDescent="0.25">
      <c r="A10646" s="81" t="s">
        <v>595</v>
      </c>
      <c r="J10646" s="6">
        <v>10</v>
      </c>
      <c r="K10646" s="6"/>
      <c r="L10646" s="6"/>
      <c r="M10646" s="6"/>
      <c r="N10646" s="6"/>
      <c r="O10646" s="6"/>
      <c r="P10646" s="6"/>
      <c r="Q10646" s="6"/>
      <c r="R10646" s="6"/>
      <c r="S10646" s="6"/>
      <c r="T10646" s="6"/>
      <c r="U10646" s="6"/>
      <c r="V10646" s="6"/>
      <c r="W10646" s="6"/>
    </row>
    <row r="10647" spans="1:23" x14ac:dyDescent="0.25">
      <c r="A10647" s="81"/>
      <c r="J10647" s="6">
        <v>11</v>
      </c>
      <c r="K10647" s="6"/>
      <c r="L10647" s="6"/>
      <c r="M10647" s="6"/>
      <c r="N10647" s="6"/>
      <c r="O10647" s="6"/>
      <c r="P10647" s="6"/>
      <c r="Q10647" s="6"/>
      <c r="R10647" s="6"/>
      <c r="S10647" s="6"/>
      <c r="T10647" s="6"/>
      <c r="U10647" s="6"/>
      <c r="V10647" s="6"/>
      <c r="W10647" s="6"/>
    </row>
    <row r="10648" spans="1:23" x14ac:dyDescent="0.25">
      <c r="A10648" s="65"/>
      <c r="J10648" s="6">
        <v>12</v>
      </c>
      <c r="K10648" s="6"/>
      <c r="L10648" s="6"/>
      <c r="M10648" s="6"/>
      <c r="N10648" s="6"/>
      <c r="O10648" s="6"/>
      <c r="P10648" s="6"/>
      <c r="Q10648" s="6"/>
      <c r="R10648" s="6"/>
      <c r="S10648" s="6"/>
      <c r="T10648" s="6"/>
      <c r="U10648" s="6"/>
      <c r="V10648" s="6"/>
      <c r="W10648" s="6"/>
    </row>
    <row r="10649" spans="1:23" x14ac:dyDescent="0.25">
      <c r="A10649" s="65"/>
      <c r="J10649" s="6">
        <v>13</v>
      </c>
      <c r="K10649" s="6"/>
      <c r="L10649" s="6"/>
      <c r="M10649" s="6"/>
      <c r="N10649" s="6"/>
      <c r="O10649" s="6"/>
      <c r="P10649" s="6"/>
      <c r="Q10649" s="6"/>
      <c r="R10649" s="6"/>
      <c r="S10649" s="6"/>
      <c r="T10649" s="6"/>
      <c r="U10649" s="6"/>
      <c r="V10649" s="6"/>
      <c r="W10649" s="6"/>
    </row>
    <row r="10650" spans="1:23" x14ac:dyDescent="0.25">
      <c r="A10650" s="79"/>
      <c r="J10650" s="6">
        <v>14</v>
      </c>
      <c r="K10650" s="6"/>
      <c r="L10650" s="6"/>
      <c r="M10650" s="6"/>
      <c r="N10650" s="6"/>
      <c r="O10650" s="6"/>
      <c r="P10650" s="6"/>
      <c r="Q10650" s="6"/>
      <c r="R10650" s="6"/>
      <c r="S10650" s="6"/>
      <c r="T10650" s="6"/>
      <c r="U10650" s="6"/>
      <c r="V10650" s="6"/>
      <c r="W10650" s="6"/>
    </row>
    <row r="10651" spans="1:23" x14ac:dyDescent="0.25">
      <c r="A10651" s="79"/>
      <c r="J10651" s="6">
        <v>15</v>
      </c>
      <c r="K10651" s="6"/>
      <c r="L10651" s="6"/>
      <c r="M10651" s="6"/>
      <c r="N10651" s="6"/>
      <c r="O10651" s="6"/>
      <c r="P10651" s="6"/>
      <c r="Q10651" s="6"/>
      <c r="R10651" s="6"/>
      <c r="S10651" s="6"/>
      <c r="T10651" s="6"/>
      <c r="U10651" s="6"/>
      <c r="V10651" s="6"/>
      <c r="W10651" s="6"/>
    </row>
    <row r="10652" spans="1:23" x14ac:dyDescent="0.25">
      <c r="J10652" s="6">
        <v>16</v>
      </c>
      <c r="K10652" s="6"/>
      <c r="L10652" s="6"/>
      <c r="M10652" s="6"/>
      <c r="N10652" s="6"/>
      <c r="O10652" s="6"/>
      <c r="P10652" s="6"/>
      <c r="Q10652" s="6"/>
      <c r="R10652" s="6"/>
      <c r="S10652" s="6"/>
      <c r="T10652" s="6"/>
      <c r="U10652" s="6"/>
      <c r="V10652" s="6"/>
      <c r="W10652" s="6"/>
    </row>
    <row r="10653" spans="1:23" x14ac:dyDescent="0.25">
      <c r="A10653" s="80"/>
      <c r="J10653" s="6">
        <v>17</v>
      </c>
      <c r="K10653" s="6"/>
      <c r="L10653" s="6"/>
      <c r="M10653" s="6"/>
      <c r="N10653" s="6"/>
      <c r="O10653" s="6"/>
      <c r="P10653" s="6"/>
      <c r="Q10653" s="6"/>
      <c r="R10653" s="6"/>
      <c r="S10653" s="6"/>
      <c r="T10653" s="6"/>
      <c r="U10653" s="6"/>
      <c r="V10653" s="6"/>
      <c r="W10653" s="6"/>
    </row>
    <row r="10654" spans="1:23" ht="31.5" x14ac:dyDescent="0.25">
      <c r="A10654" s="64" t="s">
        <v>590</v>
      </c>
      <c r="J10654" s="6">
        <v>18</v>
      </c>
      <c r="K10654" s="6"/>
      <c r="L10654" s="6"/>
      <c r="M10654" s="6"/>
      <c r="N10654" s="6"/>
      <c r="O10654" s="6"/>
      <c r="P10654" s="6"/>
      <c r="Q10654" s="6"/>
      <c r="R10654" s="6"/>
      <c r="S10654" s="6"/>
      <c r="T10654" s="6"/>
      <c r="U10654" s="6"/>
      <c r="V10654" s="6"/>
      <c r="W10654" s="6"/>
    </row>
    <row r="10655" spans="1:23" x14ac:dyDescent="0.25">
      <c r="A10655" s="79"/>
      <c r="J10655" s="6">
        <v>19</v>
      </c>
      <c r="K10655" s="6"/>
      <c r="L10655" s="6"/>
      <c r="M10655" s="6"/>
      <c r="N10655" s="6"/>
      <c r="O10655" s="6"/>
      <c r="P10655" s="6"/>
      <c r="Q10655" s="6"/>
      <c r="R10655" s="6"/>
      <c r="S10655" s="6"/>
      <c r="T10655" s="6"/>
      <c r="U10655" s="6"/>
      <c r="V10655" s="6"/>
      <c r="W10655" s="6"/>
    </row>
    <row r="10656" spans="1:23" ht="25.5" x14ac:dyDescent="0.25">
      <c r="A10656" s="81" t="s">
        <v>595</v>
      </c>
      <c r="J10656" s="6">
        <v>20</v>
      </c>
      <c r="K10656" s="6"/>
      <c r="L10656" s="6"/>
      <c r="M10656" s="6"/>
      <c r="N10656" s="6"/>
      <c r="O10656" s="6"/>
      <c r="P10656" s="6"/>
      <c r="Q10656" s="6"/>
      <c r="R10656" s="6"/>
      <c r="S10656" s="6"/>
      <c r="T10656" s="6"/>
      <c r="U10656" s="6"/>
      <c r="V10656" s="6"/>
      <c r="W10656" s="6"/>
    </row>
    <row r="10657" spans="1:23" x14ac:dyDescent="0.25">
      <c r="A10657" s="81"/>
      <c r="J10657" s="6">
        <v>21</v>
      </c>
      <c r="K10657" s="6"/>
      <c r="L10657" s="6"/>
      <c r="M10657" s="6"/>
      <c r="N10657" s="6"/>
      <c r="O10657" s="6"/>
      <c r="P10657" s="6"/>
      <c r="Q10657" s="6"/>
      <c r="R10657" s="6"/>
      <c r="S10657" s="6"/>
      <c r="T10657" s="6"/>
      <c r="U10657" s="6"/>
      <c r="V10657" s="6"/>
      <c r="W10657" s="6"/>
    </row>
    <row r="10658" spans="1:23" ht="89.25" x14ac:dyDescent="0.25">
      <c r="A10658" s="81" t="s">
        <v>967</v>
      </c>
      <c r="J10658" s="6">
        <v>22</v>
      </c>
      <c r="K10658" s="6"/>
      <c r="L10658" s="6"/>
      <c r="M10658" s="6"/>
      <c r="N10658" s="6"/>
      <c r="O10658" s="6"/>
      <c r="P10658" s="6"/>
      <c r="Q10658" s="6"/>
      <c r="R10658" s="6"/>
      <c r="S10658" s="6"/>
      <c r="T10658" s="6"/>
      <c r="U10658" s="6"/>
      <c r="V10658" s="6"/>
      <c r="W10658" s="6"/>
    </row>
    <row r="10659" spans="1:23" x14ac:dyDescent="0.25">
      <c r="A10659" s="65"/>
      <c r="J10659" s="6">
        <v>23</v>
      </c>
      <c r="K10659" s="6"/>
      <c r="L10659" s="6"/>
      <c r="M10659" s="6"/>
      <c r="N10659" s="6"/>
      <c r="O10659" s="6"/>
      <c r="P10659" s="6"/>
      <c r="Q10659" s="6"/>
      <c r="R10659" s="6"/>
      <c r="S10659" s="6"/>
      <c r="T10659" s="6"/>
      <c r="U10659" s="6"/>
      <c r="V10659" s="6"/>
      <c r="W10659" s="6"/>
    </row>
    <row r="10660" spans="1:23" x14ac:dyDescent="0.25">
      <c r="A10660" s="65"/>
      <c r="J10660" s="6">
        <v>24</v>
      </c>
      <c r="K10660" s="6"/>
      <c r="L10660" s="6"/>
      <c r="M10660" s="6"/>
      <c r="N10660" s="6"/>
      <c r="O10660" s="6"/>
      <c r="P10660" s="6"/>
      <c r="Q10660" s="6"/>
      <c r="R10660" s="6"/>
      <c r="S10660" s="6"/>
      <c r="T10660" s="6"/>
      <c r="U10660" s="6"/>
      <c r="V10660" s="6"/>
      <c r="W10660" s="6"/>
    </row>
    <row r="10661" spans="1:23" ht="140.25" x14ac:dyDescent="0.25">
      <c r="A10661" s="96" t="s">
        <v>624</v>
      </c>
      <c r="B10661" s="97" t="s">
        <v>625</v>
      </c>
      <c r="J10661" s="6">
        <v>25</v>
      </c>
      <c r="K10661" s="6"/>
      <c r="L10661" s="6"/>
      <c r="M10661" s="6"/>
      <c r="N10661" s="6"/>
      <c r="O10661" s="6"/>
      <c r="P10661" s="6"/>
      <c r="Q10661" s="6"/>
      <c r="R10661" s="6"/>
      <c r="S10661" s="6"/>
      <c r="T10661" s="6"/>
      <c r="U10661" s="6"/>
      <c r="V10661" s="6"/>
      <c r="W10661" s="6"/>
    </row>
    <row r="10662" spans="1:23" ht="15.75" thickBot="1" x14ac:dyDescent="0.3">
      <c r="A10662" s="65"/>
      <c r="J10662" s="6">
        <v>26</v>
      </c>
      <c r="K10662" s="6"/>
      <c r="L10662" s="6"/>
      <c r="M10662" s="6"/>
      <c r="N10662" s="6"/>
      <c r="O10662" s="6"/>
      <c r="P10662" s="6"/>
      <c r="Q10662" s="6"/>
      <c r="R10662" s="6"/>
      <c r="S10662" s="6"/>
      <c r="T10662" s="6"/>
      <c r="U10662" s="6"/>
      <c r="V10662" s="6"/>
      <c r="W10662" s="6"/>
    </row>
    <row r="10663" spans="1:23" ht="15.75" thickBot="1" x14ac:dyDescent="0.3">
      <c r="A10663" s="88" t="s">
        <v>626</v>
      </c>
      <c r="B10663" s="89">
        <v>0.05</v>
      </c>
      <c r="J10663" s="6">
        <v>27</v>
      </c>
      <c r="K10663" s="6"/>
      <c r="L10663" s="6"/>
      <c r="M10663" s="6"/>
      <c r="N10663" s="6"/>
      <c r="O10663" s="6"/>
      <c r="P10663" s="6"/>
      <c r="Q10663" s="6"/>
      <c r="R10663" s="6"/>
      <c r="S10663" s="6"/>
      <c r="T10663" s="6"/>
      <c r="U10663" s="6"/>
      <c r="V10663" s="6"/>
      <c r="W10663" s="6"/>
    </row>
    <row r="10664" spans="1:23" ht="39" thickBot="1" x14ac:dyDescent="0.3">
      <c r="A10664" s="110" t="s">
        <v>627</v>
      </c>
      <c r="B10664" s="74">
        <v>18</v>
      </c>
      <c r="J10664" s="6">
        <v>28</v>
      </c>
      <c r="K10664" s="6"/>
      <c r="L10664" s="6"/>
      <c r="M10664" s="6"/>
      <c r="N10664" s="6"/>
      <c r="O10664" s="6"/>
      <c r="P10664" s="6"/>
      <c r="Q10664" s="6"/>
      <c r="R10664" s="6"/>
      <c r="S10664" s="6"/>
      <c r="T10664" s="6"/>
      <c r="U10664" s="6"/>
      <c r="V10664" s="6"/>
      <c r="W10664" s="6"/>
    </row>
    <row r="10665" spans="1:23" ht="39" thickBot="1" x14ac:dyDescent="0.3">
      <c r="A10665" s="110" t="s">
        <v>628</v>
      </c>
      <c r="B10665" s="74">
        <v>21.21555</v>
      </c>
      <c r="J10665" s="6">
        <v>29</v>
      </c>
      <c r="K10665" s="6"/>
      <c r="L10665" s="6"/>
      <c r="M10665" s="6"/>
      <c r="N10665" s="6"/>
      <c r="O10665" s="6"/>
      <c r="P10665" s="6"/>
      <c r="Q10665" s="6"/>
      <c r="R10665" s="6"/>
      <c r="S10665" s="6"/>
      <c r="T10665" s="6"/>
      <c r="U10665" s="6"/>
      <c r="V10665" s="6"/>
      <c r="W10665" s="6"/>
    </row>
    <row r="10666" spans="1:23" ht="64.5" thickBot="1" x14ac:dyDescent="0.3">
      <c r="A10666" s="110" t="s">
        <v>629</v>
      </c>
      <c r="B10666" s="74">
        <v>3.9969700000000001</v>
      </c>
      <c r="J10666" s="6">
        <v>30</v>
      </c>
      <c r="K10666" s="6"/>
      <c r="L10666" s="6"/>
      <c r="M10666" s="6"/>
      <c r="N10666" s="6"/>
      <c r="O10666" s="6"/>
      <c r="P10666" s="6"/>
      <c r="Q10666" s="6"/>
      <c r="R10666" s="6"/>
      <c r="S10666" s="6"/>
      <c r="T10666" s="6"/>
      <c r="U10666" s="6"/>
      <c r="V10666" s="6"/>
      <c r="W10666" s="6"/>
    </row>
    <row r="10667" spans="1:23" ht="38.25" x14ac:dyDescent="0.25">
      <c r="A10667" s="109" t="s">
        <v>630</v>
      </c>
      <c r="B10667" s="78">
        <v>6.5090000000000003</v>
      </c>
      <c r="J10667" s="6">
        <v>31</v>
      </c>
      <c r="K10667" s="6"/>
      <c r="L10667" s="6"/>
      <c r="M10667" s="6"/>
      <c r="N10667" s="6"/>
      <c r="O10667" s="6"/>
      <c r="P10667" s="6"/>
      <c r="Q10667" s="6"/>
      <c r="R10667" s="6"/>
      <c r="S10667" s="6"/>
      <c r="T10667" s="6"/>
      <c r="U10667" s="6"/>
      <c r="V10667" s="6"/>
      <c r="W10667" s="6"/>
    </row>
    <row r="10668" spans="1:23" ht="15.75" thickBot="1" x14ac:dyDescent="0.3">
      <c r="A10668" s="65"/>
      <c r="J10668" s="6">
        <v>32</v>
      </c>
      <c r="K10668" s="6"/>
      <c r="L10668" s="6"/>
      <c r="M10668" s="6"/>
      <c r="N10668" s="6"/>
      <c r="O10668" s="6"/>
      <c r="P10668" s="6"/>
      <c r="Q10668" s="6"/>
      <c r="R10668" s="6"/>
      <c r="S10668" s="6"/>
      <c r="T10668" s="6"/>
      <c r="U10668" s="6"/>
      <c r="V10668" s="6"/>
      <c r="W10668" s="6"/>
    </row>
    <row r="10669" spans="1:23" x14ac:dyDescent="0.25">
      <c r="A10669" s="254" t="s">
        <v>637</v>
      </c>
      <c r="B10669" s="255"/>
      <c r="C10669" s="255"/>
      <c r="D10669" s="255"/>
      <c r="J10669" s="6">
        <v>33</v>
      </c>
      <c r="K10669" s="6"/>
      <c r="L10669" s="6"/>
      <c r="M10669" s="6"/>
      <c r="N10669" s="6"/>
      <c r="O10669" s="6"/>
      <c r="P10669" s="6"/>
      <c r="Q10669" s="6"/>
      <c r="R10669" s="6"/>
      <c r="S10669" s="6"/>
      <c r="T10669" s="6"/>
      <c r="U10669" s="6"/>
      <c r="V10669" s="6"/>
      <c r="W10669" s="6"/>
    </row>
    <row r="10670" spans="1:23" ht="15.75" thickBot="1" x14ac:dyDescent="0.3">
      <c r="A10670" s="256" t="s">
        <v>638</v>
      </c>
      <c r="B10670" s="257"/>
      <c r="C10670" s="257"/>
      <c r="D10670" s="257"/>
      <c r="J10670" s="6">
        <v>34</v>
      </c>
      <c r="K10670" s="6"/>
      <c r="L10670" s="6"/>
      <c r="M10670" s="6"/>
      <c r="N10670" s="6"/>
      <c r="O10670" s="6"/>
      <c r="P10670" s="6"/>
      <c r="Q10670" s="6"/>
      <c r="R10670" s="6"/>
      <c r="S10670" s="6"/>
      <c r="T10670" s="6"/>
      <c r="U10670" s="6"/>
      <c r="V10670" s="6"/>
      <c r="W10670" s="6"/>
    </row>
    <row r="10671" spans="1:23" ht="27" thickBot="1" x14ac:dyDescent="0.3">
      <c r="A10671" s="98" t="s">
        <v>634</v>
      </c>
      <c r="B10671" s="83" t="s">
        <v>635</v>
      </c>
      <c r="C10671" s="83" t="s">
        <v>566</v>
      </c>
      <c r="D10671" s="85" t="s">
        <v>593</v>
      </c>
      <c r="J10671" s="6"/>
      <c r="K10671" s="121" t="s">
        <v>1123</v>
      </c>
      <c r="L10671" s="121" t="s">
        <v>1124</v>
      </c>
      <c r="M10671" s="121" t="str">
        <f>A10658</f>
        <v>Prueba del rango estudentizado de Tukey (HSD) para LFSCM3</v>
      </c>
      <c r="N10671" s="136"/>
      <c r="O10671" s="1"/>
      <c r="S10671" s="122" t="str">
        <f>K10671</f>
        <v>Factor</v>
      </c>
      <c r="T10671" s="122" t="str">
        <f>L10671</f>
        <v>Nivel</v>
      </c>
      <c r="U10671" s="114"/>
      <c r="V10671" s="123" t="str">
        <f>M10671</f>
        <v>Prueba del rango estudentizado de Tukey (HSD) para LFSCM3</v>
      </c>
      <c r="W10671" s="6"/>
    </row>
    <row r="10672" spans="1:23" ht="16.5" thickBot="1" x14ac:dyDescent="0.3">
      <c r="A10672" s="99" t="s">
        <v>592</v>
      </c>
      <c r="B10672" s="68">
        <v>71.33</v>
      </c>
      <c r="C10672" s="68">
        <v>8</v>
      </c>
      <c r="D10672" s="86" t="s">
        <v>46</v>
      </c>
      <c r="J10672" s="6"/>
      <c r="K10672" s="223" t="s">
        <v>1128</v>
      </c>
      <c r="L10672" s="124" t="str">
        <f>D10672</f>
        <v>Perseo</v>
      </c>
      <c r="M10672" s="125">
        <f>B10672</f>
        <v>71.33</v>
      </c>
      <c r="N10672" s="125" t="str">
        <f>A10672</f>
        <v>A</v>
      </c>
      <c r="O10672" s="125">
        <f>B10672</f>
        <v>71.33</v>
      </c>
      <c r="S10672" s="225" t="str">
        <f>K10672</f>
        <v>Genotipo (B)</v>
      </c>
      <c r="T10672" s="133" t="str">
        <f>L10672</f>
        <v>Perseo</v>
      </c>
      <c r="U10672" s="134">
        <f t="shared" ref="U10672:U10675" si="557">M10672</f>
        <v>71.33</v>
      </c>
      <c r="V10672" s="133" t="str">
        <f t="shared" ref="V10672:V10675" si="558">N10672</f>
        <v>A</v>
      </c>
      <c r="W10672" s="133">
        <f t="shared" ref="W10672:W10675" si="559">O10672</f>
        <v>71.33</v>
      </c>
    </row>
    <row r="10673" spans="1:23" ht="16.5" thickBot="1" x14ac:dyDescent="0.3">
      <c r="A10673" s="99"/>
      <c r="B10673" s="68"/>
      <c r="C10673" s="68"/>
      <c r="D10673" s="86"/>
      <c r="J10673" s="6"/>
      <c r="K10673" s="224"/>
      <c r="L10673" s="124" t="str">
        <f>D10674</f>
        <v>Pony</v>
      </c>
      <c r="M10673" s="125">
        <f>B10674</f>
        <v>64.695999999999998</v>
      </c>
      <c r="N10673" s="125" t="str">
        <f>A10674</f>
        <v>B</v>
      </c>
      <c r="O10673" s="125">
        <f>B10674</f>
        <v>64.695999999999998</v>
      </c>
      <c r="S10673" s="226"/>
      <c r="T10673" s="133" t="str">
        <f t="shared" ref="T10673:T10675" si="560">L10673</f>
        <v>Pony</v>
      </c>
      <c r="U10673" s="134">
        <f t="shared" si="557"/>
        <v>64.695999999999998</v>
      </c>
      <c r="V10673" s="133" t="str">
        <f t="shared" si="558"/>
        <v>B</v>
      </c>
      <c r="W10673" s="133">
        <f t="shared" si="559"/>
        <v>64.695999999999998</v>
      </c>
    </row>
    <row r="10674" spans="1:23" ht="16.5" thickBot="1" x14ac:dyDescent="0.3">
      <c r="A10674" s="99" t="s">
        <v>593</v>
      </c>
      <c r="B10674" s="68">
        <v>64.695999999999998</v>
      </c>
      <c r="C10674" s="68">
        <v>8</v>
      </c>
      <c r="D10674" s="86" t="s">
        <v>11</v>
      </c>
      <c r="J10674" s="6"/>
      <c r="K10674" s="224"/>
      <c r="L10674" s="4" t="str">
        <f>D10676</f>
        <v>Palomo</v>
      </c>
      <c r="M10674" s="4">
        <f>B10676</f>
        <v>63.795000000000002</v>
      </c>
      <c r="N10674" s="4" t="str">
        <f>A10676</f>
        <v>B</v>
      </c>
      <c r="O10674" s="4">
        <f>B10676</f>
        <v>63.795000000000002</v>
      </c>
      <c r="P10674" s="6"/>
      <c r="Q10674" s="6"/>
      <c r="R10674" s="6"/>
      <c r="S10674" s="226"/>
      <c r="T10674" s="133" t="str">
        <f t="shared" si="560"/>
        <v>Palomo</v>
      </c>
      <c r="U10674" s="134">
        <f t="shared" si="557"/>
        <v>63.795000000000002</v>
      </c>
      <c r="V10674" s="133" t="str">
        <f t="shared" si="558"/>
        <v>B</v>
      </c>
      <c r="W10674" s="133">
        <f t="shared" si="559"/>
        <v>63.795000000000002</v>
      </c>
    </row>
    <row r="10675" spans="1:23" ht="16.5" thickBot="1" x14ac:dyDescent="0.3">
      <c r="A10675" s="99" t="s">
        <v>593</v>
      </c>
      <c r="B10675" s="68"/>
      <c r="C10675" s="68"/>
      <c r="D10675" s="86"/>
      <c r="J10675" s="6"/>
      <c r="K10675" s="224"/>
      <c r="L10675" s="4" t="str">
        <f>D10678</f>
        <v>Toro</v>
      </c>
      <c r="M10675" s="4">
        <f>B10678</f>
        <v>60.360999999999997</v>
      </c>
      <c r="N10675" s="4" t="str">
        <f>A10678</f>
        <v>B</v>
      </c>
      <c r="O10675" s="4">
        <f>B10678</f>
        <v>60.360999999999997</v>
      </c>
      <c r="P10675" s="6"/>
      <c r="Q10675" s="6"/>
      <c r="R10675" s="6"/>
      <c r="S10675" s="227"/>
      <c r="T10675" s="129" t="str">
        <f t="shared" si="560"/>
        <v>Toro</v>
      </c>
      <c r="U10675" s="135">
        <f t="shared" si="557"/>
        <v>60.360999999999997</v>
      </c>
      <c r="V10675" s="129" t="str">
        <f t="shared" si="558"/>
        <v>B</v>
      </c>
      <c r="W10675" s="129">
        <f t="shared" si="559"/>
        <v>60.360999999999997</v>
      </c>
    </row>
    <row r="10676" spans="1:23" ht="15.75" thickBot="1" x14ac:dyDescent="0.3">
      <c r="A10676" s="99" t="s">
        <v>593</v>
      </c>
      <c r="B10676" s="68">
        <v>63.795000000000002</v>
      </c>
      <c r="C10676" s="68">
        <v>8</v>
      </c>
      <c r="D10676" s="86" t="s">
        <v>7</v>
      </c>
      <c r="J10676" s="6">
        <v>1</v>
      </c>
      <c r="K10676" s="6"/>
      <c r="L10676" s="6"/>
      <c r="M10676" s="6"/>
      <c r="N10676" s="6"/>
      <c r="O10676" s="6"/>
      <c r="P10676" s="6"/>
      <c r="Q10676" s="6"/>
      <c r="R10676" s="6"/>
      <c r="S10676" s="6"/>
      <c r="T10676" s="6"/>
      <c r="U10676" s="6"/>
      <c r="V10676" s="6"/>
      <c r="W10676" s="6"/>
    </row>
    <row r="10677" spans="1:23" ht="15.75" thickBot="1" x14ac:dyDescent="0.3">
      <c r="A10677" s="99" t="s">
        <v>593</v>
      </c>
      <c r="B10677" s="68"/>
      <c r="C10677" s="68"/>
      <c r="D10677" s="86"/>
      <c r="J10677" s="6">
        <v>2</v>
      </c>
      <c r="K10677" s="6"/>
      <c r="L10677" s="6"/>
      <c r="M10677" s="6"/>
      <c r="N10677" s="6"/>
      <c r="O10677" s="6"/>
      <c r="P10677" s="6"/>
      <c r="Q10677" s="6"/>
      <c r="R10677" s="6"/>
      <c r="S10677" s="6"/>
      <c r="T10677" s="6"/>
      <c r="U10677" s="6"/>
      <c r="V10677" s="6"/>
      <c r="W10677" s="6"/>
    </row>
    <row r="10678" spans="1:23" x14ac:dyDescent="0.25">
      <c r="A10678" s="100" t="s">
        <v>593</v>
      </c>
      <c r="B10678" s="77">
        <v>60.360999999999997</v>
      </c>
      <c r="C10678" s="77">
        <v>8</v>
      </c>
      <c r="D10678" s="87" t="s">
        <v>8</v>
      </c>
      <c r="J10678" s="6">
        <v>3</v>
      </c>
      <c r="K10678" s="6"/>
      <c r="L10678" s="6"/>
      <c r="M10678" s="6"/>
      <c r="N10678" s="6"/>
      <c r="O10678" s="6"/>
      <c r="P10678" s="6"/>
      <c r="Q10678" s="6"/>
      <c r="R10678" s="6"/>
      <c r="S10678" s="6"/>
      <c r="T10678" s="6"/>
      <c r="U10678" s="6"/>
      <c r="V10678" s="6"/>
      <c r="W10678" s="6"/>
    </row>
    <row r="10679" spans="1:23" x14ac:dyDescent="0.25">
      <c r="A10679" s="79"/>
      <c r="J10679" s="6">
        <v>4</v>
      </c>
      <c r="K10679" s="6"/>
      <c r="L10679" s="6"/>
      <c r="M10679" s="6"/>
      <c r="N10679" s="6"/>
      <c r="O10679" s="6"/>
      <c r="P10679" s="6"/>
      <c r="Q10679" s="6"/>
      <c r="R10679" s="6"/>
      <c r="S10679" s="6"/>
      <c r="T10679" s="6"/>
      <c r="U10679" s="6"/>
      <c r="V10679" s="6"/>
      <c r="W10679" s="6"/>
    </row>
    <row r="10680" spans="1:23" x14ac:dyDescent="0.25">
      <c r="A10680" s="79"/>
      <c r="J10680" s="6">
        <v>5</v>
      </c>
      <c r="K10680" s="6"/>
      <c r="L10680" s="6"/>
      <c r="M10680" s="6"/>
      <c r="N10680" s="6"/>
      <c r="O10680" s="6"/>
      <c r="P10680" s="6"/>
      <c r="Q10680" s="6"/>
      <c r="R10680" s="6"/>
      <c r="S10680" s="6"/>
      <c r="T10680" s="6"/>
      <c r="U10680" s="6"/>
      <c r="V10680" s="6"/>
      <c r="W10680" s="6"/>
    </row>
    <row r="10681" spans="1:23" x14ac:dyDescent="0.25">
      <c r="J10681" s="6">
        <v>6</v>
      </c>
      <c r="K10681" s="6"/>
      <c r="L10681" s="6"/>
      <c r="M10681" s="6"/>
      <c r="N10681" s="6"/>
      <c r="O10681" s="6"/>
      <c r="P10681" s="6"/>
      <c r="Q10681" s="6"/>
      <c r="R10681" s="6"/>
      <c r="S10681" s="6"/>
      <c r="T10681" s="6"/>
      <c r="U10681" s="6"/>
      <c r="V10681" s="6"/>
      <c r="W10681" s="6"/>
    </row>
    <row r="10682" spans="1:23" x14ac:dyDescent="0.25">
      <c r="A10682" s="80"/>
      <c r="J10682" s="6">
        <v>7</v>
      </c>
      <c r="K10682" s="6"/>
      <c r="L10682" s="6"/>
      <c r="M10682" s="6"/>
      <c r="N10682" s="6"/>
      <c r="O10682" s="6"/>
      <c r="P10682" s="6"/>
      <c r="Q10682" s="6"/>
      <c r="R10682" s="6"/>
      <c r="S10682" s="6"/>
      <c r="T10682" s="6"/>
      <c r="U10682" s="6"/>
      <c r="V10682" s="6"/>
      <c r="W10682" s="6"/>
    </row>
    <row r="10683" spans="1:23" ht="31.5" x14ac:dyDescent="0.25">
      <c r="A10683" s="64" t="s">
        <v>590</v>
      </c>
      <c r="J10683" s="6">
        <v>8</v>
      </c>
      <c r="K10683" s="6"/>
      <c r="L10683" s="6"/>
      <c r="M10683" s="6"/>
      <c r="N10683" s="6"/>
      <c r="O10683" s="6"/>
      <c r="P10683" s="6"/>
      <c r="Q10683" s="6"/>
      <c r="R10683" s="6"/>
      <c r="S10683" s="6"/>
      <c r="T10683" s="6"/>
      <c r="U10683" s="6"/>
      <c r="V10683" s="6"/>
      <c r="W10683" s="6"/>
    </row>
    <row r="10684" spans="1:23" x14ac:dyDescent="0.25">
      <c r="A10684" s="79"/>
      <c r="J10684" s="6">
        <v>9</v>
      </c>
      <c r="K10684" s="6"/>
      <c r="L10684" s="6"/>
      <c r="M10684" s="6"/>
      <c r="N10684" s="6"/>
      <c r="O10684" s="6"/>
      <c r="P10684" s="6"/>
      <c r="Q10684" s="6"/>
      <c r="R10684" s="6"/>
      <c r="S10684" s="6"/>
      <c r="T10684" s="6"/>
      <c r="U10684" s="6"/>
      <c r="V10684" s="6"/>
      <c r="W10684" s="6"/>
    </row>
    <row r="10685" spans="1:23" ht="25.5" x14ac:dyDescent="0.25">
      <c r="A10685" s="81" t="s">
        <v>595</v>
      </c>
      <c r="J10685" s="6">
        <v>10</v>
      </c>
      <c r="K10685" s="6"/>
      <c r="L10685" s="6"/>
      <c r="M10685" s="6"/>
      <c r="N10685" s="6"/>
      <c r="O10685" s="6"/>
      <c r="P10685" s="6"/>
      <c r="Q10685" s="6"/>
      <c r="R10685" s="6"/>
      <c r="S10685" s="6"/>
      <c r="T10685" s="6"/>
      <c r="U10685" s="6"/>
      <c r="V10685" s="6"/>
      <c r="W10685" s="6"/>
    </row>
    <row r="10686" spans="1:23" x14ac:dyDescent="0.25">
      <c r="A10686" s="81"/>
      <c r="J10686" s="6">
        <v>11</v>
      </c>
      <c r="K10686" s="6"/>
      <c r="L10686" s="6"/>
      <c r="M10686" s="6"/>
      <c r="N10686" s="6"/>
      <c r="O10686" s="6"/>
      <c r="P10686" s="6"/>
      <c r="Q10686" s="6"/>
      <c r="R10686" s="6"/>
      <c r="S10686" s="6"/>
      <c r="T10686" s="6"/>
      <c r="U10686" s="6"/>
      <c r="V10686" s="6"/>
      <c r="W10686" s="6"/>
    </row>
    <row r="10687" spans="1:23" x14ac:dyDescent="0.25">
      <c r="A10687" s="65"/>
      <c r="J10687" s="6">
        <v>12</v>
      </c>
      <c r="K10687" s="6"/>
      <c r="L10687" s="6"/>
      <c r="M10687" s="6"/>
      <c r="N10687" s="6"/>
      <c r="O10687" s="6"/>
      <c r="P10687" s="6"/>
      <c r="Q10687" s="6"/>
      <c r="R10687" s="6"/>
      <c r="S10687" s="6"/>
      <c r="T10687" s="6"/>
      <c r="U10687" s="6"/>
      <c r="V10687" s="6"/>
      <c r="W10687" s="6"/>
    </row>
    <row r="10688" spans="1:23" x14ac:dyDescent="0.25">
      <c r="A10688" s="65"/>
      <c r="J10688" s="6">
        <v>13</v>
      </c>
      <c r="K10688" s="6"/>
      <c r="L10688" s="6"/>
      <c r="M10688" s="6"/>
      <c r="N10688" s="6"/>
      <c r="O10688" s="6"/>
      <c r="P10688" s="6"/>
      <c r="Q10688" s="6"/>
      <c r="R10688" s="6"/>
      <c r="S10688" s="6"/>
      <c r="T10688" s="6"/>
      <c r="U10688" s="6"/>
      <c r="V10688" s="6"/>
      <c r="W10688" s="6"/>
    </row>
    <row r="10689" spans="1:23" x14ac:dyDescent="0.25">
      <c r="A10689" s="79"/>
      <c r="J10689" s="6">
        <v>14</v>
      </c>
      <c r="K10689" s="6"/>
      <c r="L10689" s="6"/>
      <c r="M10689" s="6"/>
      <c r="N10689" s="6"/>
      <c r="O10689" s="6"/>
      <c r="P10689" s="6"/>
      <c r="Q10689" s="6"/>
      <c r="R10689" s="6"/>
      <c r="S10689" s="6"/>
      <c r="T10689" s="6"/>
      <c r="U10689" s="6"/>
      <c r="V10689" s="6"/>
      <c r="W10689" s="6"/>
    </row>
    <row r="10690" spans="1:23" x14ac:dyDescent="0.25">
      <c r="A10690" s="79"/>
      <c r="J10690" s="6">
        <v>15</v>
      </c>
      <c r="K10690" s="6"/>
      <c r="L10690" s="6"/>
      <c r="M10690" s="6"/>
      <c r="N10690" s="6"/>
      <c r="O10690" s="6"/>
      <c r="P10690" s="6"/>
      <c r="Q10690" s="6"/>
      <c r="R10690" s="6"/>
      <c r="S10690" s="6"/>
      <c r="T10690" s="6"/>
      <c r="U10690" s="6"/>
      <c r="V10690" s="6"/>
      <c r="W10690" s="6"/>
    </row>
    <row r="10691" spans="1:23" x14ac:dyDescent="0.25">
      <c r="J10691" s="6">
        <v>16</v>
      </c>
      <c r="K10691" s="6"/>
      <c r="L10691" s="6"/>
      <c r="M10691" s="6"/>
      <c r="N10691" s="6"/>
      <c r="O10691" s="6"/>
      <c r="P10691" s="6"/>
      <c r="Q10691" s="6"/>
      <c r="R10691" s="6"/>
      <c r="S10691" s="6"/>
      <c r="T10691" s="6"/>
      <c r="U10691" s="6"/>
      <c r="V10691" s="6"/>
      <c r="W10691" s="6"/>
    </row>
    <row r="10692" spans="1:23" x14ac:dyDescent="0.25">
      <c r="A10692" s="80"/>
      <c r="J10692" s="6">
        <v>17</v>
      </c>
      <c r="K10692" s="6"/>
      <c r="L10692" s="6"/>
      <c r="M10692" s="6"/>
      <c r="N10692" s="6"/>
      <c r="O10692" s="6"/>
      <c r="P10692" s="6"/>
      <c r="Q10692" s="6"/>
      <c r="R10692" s="6"/>
      <c r="S10692" s="6"/>
      <c r="T10692" s="6"/>
      <c r="U10692" s="6"/>
      <c r="V10692" s="6"/>
      <c r="W10692" s="6"/>
    </row>
    <row r="10693" spans="1:23" ht="31.5" x14ac:dyDescent="0.25">
      <c r="A10693" s="64" t="s">
        <v>590</v>
      </c>
      <c r="J10693" s="6">
        <v>18</v>
      </c>
      <c r="K10693" s="6"/>
      <c r="L10693" s="6"/>
      <c r="M10693" s="6"/>
      <c r="N10693" s="6"/>
      <c r="O10693" s="6"/>
      <c r="P10693" s="6"/>
      <c r="Q10693" s="6"/>
      <c r="R10693" s="6"/>
      <c r="S10693" s="6"/>
      <c r="T10693" s="6"/>
      <c r="U10693" s="6"/>
      <c r="V10693" s="6"/>
      <c r="W10693" s="6"/>
    </row>
    <row r="10694" spans="1:23" x14ac:dyDescent="0.25">
      <c r="A10694" s="79"/>
      <c r="J10694" s="6">
        <v>19</v>
      </c>
      <c r="K10694" s="6"/>
      <c r="L10694" s="6"/>
      <c r="M10694" s="6"/>
      <c r="N10694" s="6"/>
      <c r="O10694" s="6"/>
      <c r="P10694" s="6"/>
      <c r="Q10694" s="6"/>
      <c r="R10694" s="6"/>
      <c r="S10694" s="6"/>
      <c r="T10694" s="6"/>
      <c r="U10694" s="6"/>
      <c r="V10694" s="6"/>
      <c r="W10694" s="6"/>
    </row>
    <row r="10695" spans="1:23" ht="25.5" x14ac:dyDescent="0.25">
      <c r="A10695" s="81" t="s">
        <v>595</v>
      </c>
      <c r="J10695" s="6">
        <v>20</v>
      </c>
      <c r="K10695" s="6"/>
      <c r="L10695" s="6"/>
      <c r="M10695" s="6"/>
      <c r="N10695" s="6"/>
      <c r="O10695" s="6"/>
      <c r="P10695" s="6"/>
      <c r="Q10695" s="6"/>
      <c r="R10695" s="6"/>
      <c r="S10695" s="6"/>
      <c r="T10695" s="6"/>
      <c r="U10695" s="6"/>
      <c r="V10695" s="6"/>
      <c r="W10695" s="6"/>
    </row>
    <row r="10696" spans="1:23" x14ac:dyDescent="0.25">
      <c r="A10696" s="81"/>
      <c r="J10696" s="6">
        <v>21</v>
      </c>
      <c r="K10696" s="6"/>
      <c r="L10696" s="6"/>
      <c r="M10696" s="6"/>
      <c r="N10696" s="6"/>
      <c r="O10696" s="6"/>
      <c r="P10696" s="6"/>
      <c r="Q10696" s="6"/>
      <c r="R10696" s="6"/>
      <c r="S10696" s="6"/>
      <c r="T10696" s="6"/>
      <c r="U10696" s="6"/>
      <c r="V10696" s="6"/>
      <c r="W10696" s="6"/>
    </row>
    <row r="10697" spans="1:23" ht="89.25" x14ac:dyDescent="0.25">
      <c r="A10697" s="81" t="s">
        <v>968</v>
      </c>
      <c r="J10697" s="6">
        <v>22</v>
      </c>
      <c r="K10697" s="6"/>
      <c r="L10697" s="6"/>
      <c r="M10697" s="6"/>
      <c r="N10697" s="6"/>
      <c r="O10697" s="6"/>
      <c r="P10697" s="6"/>
      <c r="Q10697" s="6"/>
      <c r="R10697" s="6"/>
      <c r="S10697" s="6"/>
      <c r="T10697" s="6"/>
      <c r="U10697" s="6"/>
      <c r="V10697" s="6"/>
      <c r="W10697" s="6"/>
    </row>
    <row r="10698" spans="1:23" x14ac:dyDescent="0.25">
      <c r="A10698" s="65"/>
      <c r="J10698" s="6">
        <v>23</v>
      </c>
      <c r="K10698" s="6"/>
      <c r="L10698" s="6"/>
      <c r="M10698" s="6"/>
      <c r="N10698" s="6"/>
      <c r="O10698" s="6"/>
      <c r="P10698" s="6"/>
      <c r="Q10698" s="6"/>
      <c r="R10698" s="6"/>
      <c r="S10698" s="6"/>
      <c r="T10698" s="6"/>
      <c r="U10698" s="6"/>
      <c r="V10698" s="6"/>
      <c r="W10698" s="6"/>
    </row>
    <row r="10699" spans="1:23" x14ac:dyDescent="0.25">
      <c r="A10699" s="65"/>
      <c r="J10699" s="6">
        <v>24</v>
      </c>
      <c r="K10699" s="6"/>
      <c r="L10699" s="6"/>
      <c r="M10699" s="6"/>
      <c r="N10699" s="6"/>
      <c r="O10699" s="6"/>
      <c r="P10699" s="6"/>
      <c r="Q10699" s="6"/>
      <c r="R10699" s="6"/>
      <c r="S10699" s="6"/>
      <c r="T10699" s="6"/>
      <c r="U10699" s="6"/>
      <c r="V10699" s="6"/>
      <c r="W10699" s="6"/>
    </row>
    <row r="10700" spans="1:23" ht="140.25" x14ac:dyDescent="0.25">
      <c r="A10700" s="96" t="s">
        <v>624</v>
      </c>
      <c r="B10700" s="97" t="s">
        <v>625</v>
      </c>
      <c r="J10700" s="6">
        <v>25</v>
      </c>
      <c r="K10700" s="6"/>
      <c r="L10700" s="6"/>
      <c r="M10700" s="6"/>
      <c r="N10700" s="6"/>
      <c r="O10700" s="6"/>
      <c r="P10700" s="6"/>
      <c r="Q10700" s="6"/>
      <c r="R10700" s="6"/>
      <c r="S10700" s="6"/>
      <c r="T10700" s="6"/>
      <c r="U10700" s="6"/>
      <c r="V10700" s="6"/>
      <c r="W10700" s="6"/>
    </row>
    <row r="10701" spans="1:23" ht="15.75" thickBot="1" x14ac:dyDescent="0.3">
      <c r="A10701" s="65"/>
      <c r="J10701" s="6">
        <v>26</v>
      </c>
      <c r="K10701" s="6"/>
      <c r="L10701" s="6"/>
      <c r="M10701" s="6"/>
      <c r="N10701" s="6"/>
      <c r="O10701" s="6"/>
      <c r="P10701" s="6"/>
      <c r="Q10701" s="6"/>
      <c r="R10701" s="6"/>
      <c r="S10701" s="6"/>
      <c r="T10701" s="6"/>
      <c r="U10701" s="6"/>
      <c r="V10701" s="6"/>
      <c r="W10701" s="6"/>
    </row>
    <row r="10702" spans="1:23" ht="15.75" thickBot="1" x14ac:dyDescent="0.3">
      <c r="A10702" s="88" t="s">
        <v>626</v>
      </c>
      <c r="B10702" s="89">
        <v>0.05</v>
      </c>
      <c r="J10702" s="6">
        <v>27</v>
      </c>
      <c r="K10702" s="6"/>
      <c r="L10702" s="6"/>
      <c r="M10702" s="6"/>
      <c r="N10702" s="6"/>
      <c r="O10702" s="6"/>
      <c r="P10702" s="6"/>
      <c r="Q10702" s="6"/>
      <c r="R10702" s="6"/>
      <c r="S10702" s="6"/>
      <c r="T10702" s="6"/>
      <c r="U10702" s="6"/>
      <c r="V10702" s="6"/>
      <c r="W10702" s="6"/>
    </row>
    <row r="10703" spans="1:23" ht="39" thickBot="1" x14ac:dyDescent="0.3">
      <c r="A10703" s="110" t="s">
        <v>627</v>
      </c>
      <c r="B10703" s="74">
        <v>18</v>
      </c>
      <c r="J10703" s="6">
        <v>28</v>
      </c>
      <c r="K10703" s="6"/>
      <c r="L10703" s="6"/>
      <c r="M10703" s="6"/>
      <c r="N10703" s="6"/>
      <c r="O10703" s="6"/>
      <c r="P10703" s="6"/>
      <c r="Q10703" s="6"/>
      <c r="R10703" s="6"/>
      <c r="S10703" s="6"/>
      <c r="T10703" s="6"/>
      <c r="U10703" s="6"/>
      <c r="V10703" s="6"/>
      <c r="W10703" s="6"/>
    </row>
    <row r="10704" spans="1:23" ht="39" thickBot="1" x14ac:dyDescent="0.3">
      <c r="A10704" s="110" t="s">
        <v>628</v>
      </c>
      <c r="B10704" s="74">
        <v>11.135339999999999</v>
      </c>
      <c r="J10704" s="6">
        <v>29</v>
      </c>
      <c r="K10704" s="6"/>
      <c r="L10704" s="6"/>
      <c r="M10704" s="6"/>
      <c r="N10704" s="6"/>
      <c r="O10704" s="6"/>
      <c r="P10704" s="6"/>
      <c r="Q10704" s="6"/>
      <c r="R10704" s="6"/>
      <c r="S10704" s="6"/>
      <c r="T10704" s="6"/>
      <c r="U10704" s="6"/>
      <c r="V10704" s="6"/>
      <c r="W10704" s="6"/>
    </row>
    <row r="10705" spans="1:23" ht="64.5" thickBot="1" x14ac:dyDescent="0.3">
      <c r="A10705" s="110" t="s">
        <v>629</v>
      </c>
      <c r="B10705" s="74">
        <v>3.9969700000000001</v>
      </c>
      <c r="J10705" s="6">
        <v>30</v>
      </c>
      <c r="K10705" s="6"/>
      <c r="L10705" s="6"/>
      <c r="M10705" s="6"/>
      <c r="N10705" s="6"/>
      <c r="O10705" s="6"/>
      <c r="P10705" s="6"/>
      <c r="Q10705" s="6"/>
      <c r="R10705" s="6"/>
      <c r="S10705" s="6"/>
      <c r="T10705" s="6"/>
      <c r="U10705" s="6"/>
      <c r="V10705" s="6"/>
      <c r="W10705" s="6"/>
    </row>
    <row r="10706" spans="1:23" ht="38.25" x14ac:dyDescent="0.25">
      <c r="A10706" s="109" t="s">
        <v>630</v>
      </c>
      <c r="B10706" s="78">
        <v>4.7156000000000002</v>
      </c>
      <c r="J10706" s="6">
        <v>31</v>
      </c>
      <c r="K10706" s="6"/>
      <c r="L10706" s="6"/>
      <c r="M10706" s="6"/>
      <c r="N10706" s="6"/>
      <c r="O10706" s="6"/>
      <c r="P10706" s="6"/>
      <c r="Q10706" s="6"/>
      <c r="R10706" s="6"/>
      <c r="S10706" s="6"/>
      <c r="T10706" s="6"/>
      <c r="U10706" s="6"/>
      <c r="V10706" s="6"/>
      <c r="W10706" s="6"/>
    </row>
    <row r="10707" spans="1:23" ht="15.75" thickBot="1" x14ac:dyDescent="0.3">
      <c r="A10707" s="65"/>
      <c r="J10707" s="6">
        <v>32</v>
      </c>
      <c r="K10707" s="6"/>
      <c r="L10707" s="6"/>
      <c r="M10707" s="6"/>
      <c r="N10707" s="6"/>
      <c r="O10707" s="6"/>
      <c r="P10707" s="6"/>
      <c r="Q10707" s="6"/>
      <c r="R10707" s="6"/>
      <c r="S10707" s="6"/>
      <c r="T10707" s="6"/>
      <c r="U10707" s="6"/>
      <c r="V10707" s="6"/>
      <c r="W10707" s="6"/>
    </row>
    <row r="10708" spans="1:23" x14ac:dyDescent="0.25">
      <c r="A10708" s="254" t="s">
        <v>637</v>
      </c>
      <c r="B10708" s="255"/>
      <c r="C10708" s="255"/>
      <c r="D10708" s="255"/>
      <c r="E10708" s="255"/>
      <c r="J10708" s="6">
        <v>33</v>
      </c>
      <c r="K10708" s="6"/>
      <c r="L10708" s="6"/>
      <c r="M10708" s="6"/>
      <c r="N10708" s="6"/>
      <c r="O10708" s="6"/>
      <c r="P10708" s="6"/>
      <c r="Q10708" s="6"/>
      <c r="R10708" s="6"/>
      <c r="S10708" s="6"/>
      <c r="T10708" s="6"/>
      <c r="U10708" s="6"/>
      <c r="V10708" s="6"/>
      <c r="W10708" s="6"/>
    </row>
    <row r="10709" spans="1:23" ht="15.75" thickBot="1" x14ac:dyDescent="0.3">
      <c r="A10709" s="256" t="s">
        <v>638</v>
      </c>
      <c r="B10709" s="257"/>
      <c r="C10709" s="257"/>
      <c r="D10709" s="257"/>
      <c r="E10709" s="257"/>
      <c r="J10709" s="6">
        <v>34</v>
      </c>
      <c r="K10709" s="6"/>
      <c r="L10709" s="6"/>
      <c r="M10709" s="6"/>
      <c r="N10709" s="6"/>
      <c r="O10709" s="6"/>
      <c r="P10709" s="6"/>
      <c r="Q10709" s="6"/>
      <c r="R10709" s="6"/>
      <c r="S10709" s="6"/>
      <c r="T10709" s="6"/>
      <c r="U10709" s="6"/>
      <c r="V10709" s="6"/>
      <c r="W10709" s="6"/>
    </row>
    <row r="10710" spans="1:23" ht="16.5" thickBot="1" x14ac:dyDescent="0.3">
      <c r="A10710" s="260" t="s">
        <v>634</v>
      </c>
      <c r="B10710" s="261"/>
      <c r="C10710" s="83" t="s">
        <v>635</v>
      </c>
      <c r="D10710" s="83" t="s">
        <v>566</v>
      </c>
      <c r="E10710" s="85" t="s">
        <v>593</v>
      </c>
      <c r="J10710" s="6"/>
      <c r="K10710" s="121" t="s">
        <v>1123</v>
      </c>
      <c r="L10710" s="121" t="s">
        <v>1124</v>
      </c>
      <c r="M10710" s="121" t="str">
        <f>A10697</f>
        <v>Prueba del rango estudentizado de Tukey (HSD) para LFSCM4</v>
      </c>
      <c r="N10710" s="136"/>
      <c r="O10710" s="1"/>
      <c r="S10710" s="122" t="str">
        <f>K10710</f>
        <v>Factor</v>
      </c>
      <c r="T10710" s="122" t="str">
        <f>L10710</f>
        <v>Nivel</v>
      </c>
      <c r="U10710" s="114"/>
      <c r="V10710" s="123" t="str">
        <f>M10710</f>
        <v>Prueba del rango estudentizado de Tukey (HSD) para LFSCM4</v>
      </c>
      <c r="W10710" s="6"/>
    </row>
    <row r="10711" spans="1:23" ht="16.5" thickBot="1" x14ac:dyDescent="0.3">
      <c r="A10711" s="99"/>
      <c r="B10711" s="67" t="s">
        <v>592</v>
      </c>
      <c r="C10711" s="68">
        <v>66.915000000000006</v>
      </c>
      <c r="D10711" s="68">
        <v>8</v>
      </c>
      <c r="E10711" s="86" t="s">
        <v>11</v>
      </c>
      <c r="J10711" s="6"/>
      <c r="K10711" s="223" t="s">
        <v>1128</v>
      </c>
      <c r="L10711" s="124" t="str">
        <f>E10711</f>
        <v>Pony</v>
      </c>
      <c r="M10711" s="125">
        <f>C10711</f>
        <v>66.915000000000006</v>
      </c>
      <c r="N10711" s="125">
        <f>A10711</f>
        <v>0</v>
      </c>
      <c r="O10711" s="125" t="str">
        <f>B10711</f>
        <v>A</v>
      </c>
      <c r="S10711" s="225" t="str">
        <f>K10711</f>
        <v>Genotipo (B)</v>
      </c>
      <c r="T10711" s="133" t="str">
        <f>L10711</f>
        <v>Pony</v>
      </c>
      <c r="U10711" s="134">
        <f t="shared" ref="U10711:U10714" si="561">M10711</f>
        <v>66.915000000000006</v>
      </c>
      <c r="V10711" s="133">
        <f t="shared" ref="V10711:V10714" si="562">N10711</f>
        <v>0</v>
      </c>
      <c r="W10711" s="133" t="str">
        <f t="shared" ref="W10711:W10714" si="563">O10711</f>
        <v>A</v>
      </c>
    </row>
    <row r="10712" spans="1:23" ht="16.5" thickBot="1" x14ac:dyDescent="0.3">
      <c r="A10712" s="99"/>
      <c r="B10712" s="67" t="s">
        <v>592</v>
      </c>
      <c r="C10712" s="68"/>
      <c r="D10712" s="68"/>
      <c r="E10712" s="86"/>
      <c r="J10712" s="6"/>
      <c r="K10712" s="224"/>
      <c r="L10712" s="124" t="str">
        <f>E10713</f>
        <v>Perseo</v>
      </c>
      <c r="M10712" s="125">
        <f>C10713</f>
        <v>65.513000000000005</v>
      </c>
      <c r="N10712" s="125">
        <f>A10713</f>
        <v>0</v>
      </c>
      <c r="O10712" s="125" t="str">
        <f>B10713</f>
        <v>A</v>
      </c>
      <c r="S10712" s="226"/>
      <c r="T10712" s="133" t="str">
        <f t="shared" ref="T10712:T10714" si="564">L10712</f>
        <v>Perseo</v>
      </c>
      <c r="U10712" s="134">
        <f t="shared" si="561"/>
        <v>65.513000000000005</v>
      </c>
      <c r="V10712" s="133">
        <f t="shared" si="562"/>
        <v>0</v>
      </c>
      <c r="W10712" s="133" t="str">
        <f t="shared" si="563"/>
        <v>A</v>
      </c>
    </row>
    <row r="10713" spans="1:23" ht="16.5" thickBot="1" x14ac:dyDescent="0.3">
      <c r="A10713" s="99"/>
      <c r="B10713" s="67" t="s">
        <v>592</v>
      </c>
      <c r="C10713" s="68">
        <v>65.513000000000005</v>
      </c>
      <c r="D10713" s="68">
        <v>8</v>
      </c>
      <c r="E10713" s="86" t="s">
        <v>46</v>
      </c>
      <c r="J10713" s="6"/>
      <c r="K10713" s="224"/>
      <c r="L10713" s="4" t="str">
        <f>E10715</f>
        <v>Palomo</v>
      </c>
      <c r="M10713" s="4">
        <f>C10715</f>
        <v>63.279000000000003</v>
      </c>
      <c r="N10713" s="4" t="str">
        <f>A10715</f>
        <v>B</v>
      </c>
      <c r="O10713" s="4" t="str">
        <f>B10715</f>
        <v>A</v>
      </c>
      <c r="P10713" s="6"/>
      <c r="Q10713" s="6"/>
      <c r="R10713" s="6"/>
      <c r="S10713" s="226"/>
      <c r="T10713" s="133" t="str">
        <f t="shared" si="564"/>
        <v>Palomo</v>
      </c>
      <c r="U10713" s="134">
        <f t="shared" si="561"/>
        <v>63.279000000000003</v>
      </c>
      <c r="V10713" s="133" t="str">
        <f t="shared" si="562"/>
        <v>B</v>
      </c>
      <c r="W10713" s="133" t="str">
        <f t="shared" si="563"/>
        <v>A</v>
      </c>
    </row>
    <row r="10714" spans="1:23" ht="16.5" thickBot="1" x14ac:dyDescent="0.3">
      <c r="A10714" s="99"/>
      <c r="B10714" s="67" t="s">
        <v>592</v>
      </c>
      <c r="C10714" s="68"/>
      <c r="D10714" s="68"/>
      <c r="E10714" s="86"/>
      <c r="J10714" s="6"/>
      <c r="K10714" s="224"/>
      <c r="L10714" s="4" t="str">
        <f>E10717</f>
        <v>Toro</v>
      </c>
      <c r="M10714" s="4">
        <f>C10717</f>
        <v>59.963999999999999</v>
      </c>
      <c r="N10714" s="4" t="str">
        <f>A10717</f>
        <v>B</v>
      </c>
      <c r="O10714" s="4">
        <f>B10717</f>
        <v>0</v>
      </c>
      <c r="P10714" s="6"/>
      <c r="Q10714" s="6"/>
      <c r="R10714" s="6"/>
      <c r="S10714" s="227"/>
      <c r="T10714" s="129" t="str">
        <f t="shared" si="564"/>
        <v>Toro</v>
      </c>
      <c r="U10714" s="135">
        <f t="shared" si="561"/>
        <v>59.963999999999999</v>
      </c>
      <c r="V10714" s="129" t="str">
        <f t="shared" si="562"/>
        <v>B</v>
      </c>
      <c r="W10714" s="129">
        <f t="shared" si="563"/>
        <v>0</v>
      </c>
    </row>
    <row r="10715" spans="1:23" ht="15.75" thickBot="1" x14ac:dyDescent="0.3">
      <c r="A10715" s="99" t="s">
        <v>593</v>
      </c>
      <c r="B10715" s="67" t="s">
        <v>592</v>
      </c>
      <c r="C10715" s="68">
        <v>63.279000000000003</v>
      </c>
      <c r="D10715" s="68">
        <v>8</v>
      </c>
      <c r="E10715" s="86" t="s">
        <v>7</v>
      </c>
      <c r="J10715" s="6">
        <v>1</v>
      </c>
      <c r="K10715" s="6"/>
      <c r="L10715" s="6"/>
      <c r="M10715" s="6"/>
      <c r="N10715" s="6"/>
      <c r="O10715" s="6"/>
      <c r="P10715" s="6"/>
      <c r="Q10715" s="6"/>
      <c r="R10715" s="6"/>
      <c r="S10715" s="6"/>
      <c r="T10715" s="6"/>
      <c r="U10715" s="6"/>
      <c r="V10715" s="6"/>
      <c r="W10715" s="6"/>
    </row>
    <row r="10716" spans="1:23" ht="15.75" thickBot="1" x14ac:dyDescent="0.3">
      <c r="A10716" s="99" t="s">
        <v>593</v>
      </c>
      <c r="B10716" s="67"/>
      <c r="C10716" s="68"/>
      <c r="D10716" s="68"/>
      <c r="E10716" s="86"/>
      <c r="J10716" s="6">
        <v>2</v>
      </c>
      <c r="K10716" s="6"/>
      <c r="L10716" s="6"/>
      <c r="M10716" s="6"/>
      <c r="N10716" s="6"/>
      <c r="O10716" s="6"/>
      <c r="P10716" s="6"/>
      <c r="Q10716" s="6"/>
      <c r="R10716" s="6"/>
      <c r="S10716" s="6"/>
      <c r="T10716" s="6"/>
      <c r="U10716" s="6"/>
      <c r="V10716" s="6"/>
      <c r="W10716" s="6"/>
    </row>
    <row r="10717" spans="1:23" x14ac:dyDescent="0.25">
      <c r="A10717" s="100" t="s">
        <v>593</v>
      </c>
      <c r="B10717" s="76"/>
      <c r="C10717" s="77">
        <v>59.963999999999999</v>
      </c>
      <c r="D10717" s="77">
        <v>8</v>
      </c>
      <c r="E10717" s="87" t="s">
        <v>8</v>
      </c>
      <c r="J10717" s="6">
        <v>3</v>
      </c>
      <c r="K10717" s="6"/>
      <c r="L10717" s="6"/>
      <c r="M10717" s="6"/>
      <c r="N10717" s="6"/>
      <c r="O10717" s="6"/>
      <c r="P10717" s="6"/>
      <c r="Q10717" s="6"/>
      <c r="R10717" s="6"/>
      <c r="S10717" s="6"/>
      <c r="T10717" s="6"/>
      <c r="U10717" s="6"/>
      <c r="V10717" s="6"/>
      <c r="W10717" s="6"/>
    </row>
    <row r="10718" spans="1:23" x14ac:dyDescent="0.25">
      <c r="A10718" s="79"/>
      <c r="J10718" s="6">
        <v>4</v>
      </c>
      <c r="K10718" s="6"/>
      <c r="L10718" s="6"/>
      <c r="M10718" s="6"/>
      <c r="N10718" s="6"/>
      <c r="O10718" s="6"/>
      <c r="P10718" s="6"/>
      <c r="Q10718" s="6"/>
      <c r="R10718" s="6"/>
      <c r="S10718" s="6"/>
      <c r="T10718" s="6"/>
      <c r="U10718" s="6"/>
      <c r="V10718" s="6"/>
      <c r="W10718" s="6"/>
    </row>
    <row r="10719" spans="1:23" x14ac:dyDescent="0.25">
      <c r="A10719" s="79"/>
      <c r="J10719" s="6">
        <v>5</v>
      </c>
      <c r="K10719" s="6"/>
      <c r="L10719" s="6"/>
      <c r="M10719" s="6"/>
      <c r="N10719" s="6"/>
      <c r="O10719" s="6"/>
      <c r="P10719" s="6"/>
      <c r="Q10719" s="6"/>
      <c r="R10719" s="6"/>
      <c r="S10719" s="6"/>
      <c r="T10719" s="6"/>
      <c r="U10719" s="6"/>
      <c r="V10719" s="6"/>
      <c r="W10719" s="6"/>
    </row>
    <row r="10720" spans="1:23" x14ac:dyDescent="0.25">
      <c r="J10720" s="6">
        <v>6</v>
      </c>
      <c r="K10720" s="6"/>
      <c r="L10720" s="6"/>
      <c r="M10720" s="6"/>
      <c r="N10720" s="6"/>
      <c r="O10720" s="6"/>
      <c r="P10720" s="6"/>
      <c r="Q10720" s="6"/>
      <c r="R10720" s="6"/>
      <c r="S10720" s="6"/>
      <c r="T10720" s="6"/>
      <c r="U10720" s="6"/>
      <c r="V10720" s="6"/>
      <c r="W10720" s="6"/>
    </row>
    <row r="10721" spans="1:23" x14ac:dyDescent="0.25">
      <c r="A10721" s="80"/>
      <c r="J10721" s="6">
        <v>7</v>
      </c>
      <c r="K10721" s="6"/>
      <c r="L10721" s="6"/>
      <c r="M10721" s="6"/>
      <c r="N10721" s="6"/>
      <c r="O10721" s="6"/>
      <c r="P10721" s="6"/>
      <c r="Q10721" s="6"/>
      <c r="R10721" s="6"/>
      <c r="S10721" s="6"/>
      <c r="T10721" s="6"/>
      <c r="U10721" s="6"/>
      <c r="V10721" s="6"/>
      <c r="W10721" s="6"/>
    </row>
    <row r="10722" spans="1:23" ht="31.5" x14ac:dyDescent="0.25">
      <c r="A10722" s="64" t="s">
        <v>590</v>
      </c>
      <c r="J10722" s="6">
        <v>8</v>
      </c>
      <c r="K10722" s="6"/>
      <c r="L10722" s="6"/>
      <c r="M10722" s="6"/>
      <c r="N10722" s="6"/>
      <c r="O10722" s="6"/>
      <c r="P10722" s="6"/>
      <c r="Q10722" s="6"/>
      <c r="R10722" s="6"/>
      <c r="S10722" s="6"/>
      <c r="T10722" s="6"/>
      <c r="U10722" s="6"/>
      <c r="V10722" s="6"/>
      <c r="W10722" s="6"/>
    </row>
    <row r="10723" spans="1:23" x14ac:dyDescent="0.25">
      <c r="A10723" s="79"/>
      <c r="J10723" s="6">
        <v>9</v>
      </c>
      <c r="K10723" s="6"/>
      <c r="L10723" s="6"/>
      <c r="M10723" s="6"/>
      <c r="N10723" s="6"/>
      <c r="O10723" s="6"/>
      <c r="P10723" s="6"/>
      <c r="Q10723" s="6"/>
      <c r="R10723" s="6"/>
      <c r="S10723" s="6"/>
      <c r="T10723" s="6"/>
      <c r="U10723" s="6"/>
      <c r="V10723" s="6"/>
      <c r="W10723" s="6"/>
    </row>
    <row r="10724" spans="1:23" ht="25.5" x14ac:dyDescent="0.25">
      <c r="A10724" s="81" t="s">
        <v>595</v>
      </c>
      <c r="J10724" s="6">
        <v>10</v>
      </c>
      <c r="K10724" s="6"/>
      <c r="L10724" s="6"/>
      <c r="M10724" s="6"/>
      <c r="N10724" s="6"/>
      <c r="O10724" s="6"/>
      <c r="P10724" s="6"/>
      <c r="Q10724" s="6"/>
      <c r="R10724" s="6"/>
      <c r="S10724" s="6"/>
      <c r="T10724" s="6"/>
      <c r="U10724" s="6"/>
      <c r="V10724" s="6"/>
      <c r="W10724" s="6"/>
    </row>
    <row r="10725" spans="1:23" x14ac:dyDescent="0.25">
      <c r="A10725" s="81"/>
      <c r="J10725" s="6">
        <v>11</v>
      </c>
      <c r="K10725" s="6"/>
      <c r="L10725" s="6"/>
      <c r="M10725" s="6"/>
      <c r="N10725" s="6"/>
      <c r="O10725" s="6"/>
      <c r="P10725" s="6"/>
      <c r="Q10725" s="6"/>
      <c r="R10725" s="6"/>
      <c r="S10725" s="6"/>
      <c r="T10725" s="6"/>
      <c r="U10725" s="6"/>
      <c r="V10725" s="6"/>
      <c r="W10725" s="6"/>
    </row>
    <row r="10726" spans="1:23" x14ac:dyDescent="0.25">
      <c r="A10726" s="65"/>
      <c r="J10726" s="6">
        <v>12</v>
      </c>
      <c r="K10726" s="6"/>
      <c r="L10726" s="6"/>
      <c r="M10726" s="6"/>
      <c r="N10726" s="6"/>
      <c r="O10726" s="6"/>
      <c r="P10726" s="6"/>
      <c r="Q10726" s="6"/>
      <c r="R10726" s="6"/>
      <c r="S10726" s="6"/>
      <c r="T10726" s="6"/>
      <c r="U10726" s="6"/>
      <c r="V10726" s="6"/>
      <c r="W10726" s="6"/>
    </row>
    <row r="10727" spans="1:23" x14ac:dyDescent="0.25">
      <c r="A10727" s="65"/>
      <c r="J10727" s="6">
        <v>13</v>
      </c>
      <c r="K10727" s="6"/>
      <c r="L10727" s="6"/>
      <c r="M10727" s="6"/>
      <c r="N10727" s="6"/>
      <c r="O10727" s="6"/>
      <c r="P10727" s="6"/>
      <c r="Q10727" s="6"/>
      <c r="R10727" s="6"/>
      <c r="S10727" s="6"/>
      <c r="T10727" s="6"/>
      <c r="U10727" s="6"/>
      <c r="V10727" s="6"/>
      <c r="W10727" s="6"/>
    </row>
    <row r="10728" spans="1:23" x14ac:dyDescent="0.25">
      <c r="A10728" s="79"/>
      <c r="J10728" s="6">
        <v>14</v>
      </c>
      <c r="K10728" s="6"/>
      <c r="L10728" s="6"/>
      <c r="M10728" s="6"/>
      <c r="N10728" s="6"/>
      <c r="O10728" s="6"/>
      <c r="P10728" s="6"/>
      <c r="Q10728" s="6"/>
      <c r="R10728" s="6"/>
      <c r="S10728" s="6"/>
      <c r="T10728" s="6"/>
      <c r="U10728" s="6"/>
      <c r="V10728" s="6"/>
      <c r="W10728" s="6"/>
    </row>
    <row r="10729" spans="1:23" x14ac:dyDescent="0.25">
      <c r="A10729" s="79"/>
      <c r="J10729" s="6">
        <v>15</v>
      </c>
      <c r="K10729" s="6"/>
      <c r="L10729" s="6"/>
      <c r="M10729" s="6"/>
      <c r="N10729" s="6"/>
      <c r="O10729" s="6"/>
      <c r="P10729" s="6"/>
      <c r="Q10729" s="6"/>
      <c r="R10729" s="6"/>
      <c r="S10729" s="6"/>
      <c r="T10729" s="6"/>
      <c r="U10729" s="6"/>
      <c r="V10729" s="6"/>
      <c r="W10729" s="6"/>
    </row>
    <row r="10730" spans="1:23" x14ac:dyDescent="0.25">
      <c r="J10730" s="6">
        <v>16</v>
      </c>
      <c r="K10730" s="6"/>
      <c r="L10730" s="6"/>
      <c r="M10730" s="6"/>
      <c r="N10730" s="6"/>
      <c r="O10730" s="6"/>
      <c r="P10730" s="6"/>
      <c r="Q10730" s="6"/>
      <c r="R10730" s="6"/>
      <c r="S10730" s="6"/>
      <c r="T10730" s="6"/>
      <c r="U10730" s="6"/>
      <c r="V10730" s="6"/>
      <c r="W10730" s="6"/>
    </row>
    <row r="10731" spans="1:23" x14ac:dyDescent="0.25">
      <c r="A10731" s="80"/>
      <c r="J10731" s="6">
        <v>17</v>
      </c>
      <c r="K10731" s="6"/>
      <c r="L10731" s="6"/>
      <c r="M10731" s="6"/>
      <c r="N10731" s="6"/>
      <c r="O10731" s="6"/>
      <c r="P10731" s="6"/>
      <c r="Q10731" s="6"/>
      <c r="R10731" s="6"/>
      <c r="S10731" s="6"/>
      <c r="T10731" s="6"/>
      <c r="U10731" s="6"/>
      <c r="V10731" s="6"/>
      <c r="W10731" s="6"/>
    </row>
    <row r="10732" spans="1:23" ht="31.5" x14ac:dyDescent="0.25">
      <c r="A10732" s="64" t="s">
        <v>590</v>
      </c>
      <c r="J10732" s="6">
        <v>18</v>
      </c>
      <c r="K10732" s="6"/>
      <c r="L10732" s="6"/>
      <c r="M10732" s="6"/>
      <c r="N10732" s="6"/>
      <c r="O10732" s="6"/>
      <c r="P10732" s="6"/>
      <c r="Q10732" s="6"/>
      <c r="R10732" s="6"/>
      <c r="S10732" s="6"/>
      <c r="T10732" s="6"/>
      <c r="U10732" s="6"/>
      <c r="V10732" s="6"/>
      <c r="W10732" s="6"/>
    </row>
    <row r="10733" spans="1:23" x14ac:dyDescent="0.25">
      <c r="A10733" s="79"/>
      <c r="J10733" s="6">
        <v>19</v>
      </c>
      <c r="K10733" s="6"/>
      <c r="L10733" s="6"/>
      <c r="M10733" s="6"/>
      <c r="N10733" s="6"/>
      <c r="O10733" s="6"/>
      <c r="P10733" s="6"/>
      <c r="Q10733" s="6"/>
      <c r="R10733" s="6"/>
      <c r="S10733" s="6"/>
      <c r="T10733" s="6"/>
      <c r="U10733" s="6"/>
      <c r="V10733" s="6"/>
      <c r="W10733" s="6"/>
    </row>
    <row r="10734" spans="1:23" ht="25.5" x14ac:dyDescent="0.25">
      <c r="A10734" s="81" t="s">
        <v>595</v>
      </c>
      <c r="J10734" s="6">
        <v>20</v>
      </c>
      <c r="K10734" s="6"/>
      <c r="L10734" s="6"/>
      <c r="M10734" s="6"/>
      <c r="N10734" s="6"/>
      <c r="O10734" s="6"/>
      <c r="P10734" s="6"/>
      <c r="Q10734" s="6"/>
      <c r="R10734" s="6"/>
      <c r="S10734" s="6"/>
      <c r="T10734" s="6"/>
      <c r="U10734" s="6"/>
      <c r="V10734" s="6"/>
      <c r="W10734" s="6"/>
    </row>
    <row r="10735" spans="1:23" x14ac:dyDescent="0.25">
      <c r="A10735" s="81"/>
      <c r="J10735" s="6">
        <v>21</v>
      </c>
      <c r="K10735" s="6"/>
      <c r="L10735" s="6"/>
      <c r="M10735" s="6"/>
      <c r="N10735" s="6"/>
      <c r="O10735" s="6"/>
      <c r="P10735" s="6"/>
      <c r="Q10735" s="6"/>
      <c r="R10735" s="6"/>
      <c r="S10735" s="6"/>
      <c r="T10735" s="6"/>
      <c r="U10735" s="6"/>
      <c r="V10735" s="6"/>
      <c r="W10735" s="6"/>
    </row>
    <row r="10736" spans="1:23" ht="89.25" x14ac:dyDescent="0.25">
      <c r="A10736" s="81" t="s">
        <v>969</v>
      </c>
      <c r="J10736" s="6">
        <v>22</v>
      </c>
      <c r="K10736" s="6"/>
      <c r="L10736" s="6"/>
      <c r="M10736" s="6"/>
      <c r="N10736" s="6"/>
      <c r="O10736" s="6"/>
      <c r="P10736" s="6"/>
      <c r="Q10736" s="6"/>
      <c r="R10736" s="6"/>
      <c r="S10736" s="6"/>
      <c r="T10736" s="6"/>
      <c r="U10736" s="6"/>
      <c r="V10736" s="6"/>
      <c r="W10736" s="6"/>
    </row>
    <row r="10737" spans="1:23" x14ac:dyDescent="0.25">
      <c r="A10737" s="65"/>
      <c r="J10737" s="6">
        <v>23</v>
      </c>
      <c r="K10737" s="6"/>
      <c r="L10737" s="6"/>
      <c r="M10737" s="6"/>
      <c r="N10737" s="6"/>
      <c r="O10737" s="6"/>
      <c r="P10737" s="6"/>
      <c r="Q10737" s="6"/>
      <c r="R10737" s="6"/>
      <c r="S10737" s="6"/>
      <c r="T10737" s="6"/>
      <c r="U10737" s="6"/>
      <c r="V10737" s="6"/>
      <c r="W10737" s="6"/>
    </row>
    <row r="10738" spans="1:23" x14ac:dyDescent="0.25">
      <c r="A10738" s="65"/>
      <c r="J10738" s="6">
        <v>24</v>
      </c>
      <c r="K10738" s="6"/>
      <c r="L10738" s="6"/>
      <c r="M10738" s="6"/>
      <c r="N10738" s="6"/>
      <c r="O10738" s="6"/>
      <c r="P10738" s="6"/>
      <c r="Q10738" s="6"/>
      <c r="R10738" s="6"/>
      <c r="S10738" s="6"/>
      <c r="T10738" s="6"/>
      <c r="U10738" s="6"/>
      <c r="V10738" s="6"/>
      <c r="W10738" s="6"/>
    </row>
    <row r="10739" spans="1:23" ht="140.25" x14ac:dyDescent="0.25">
      <c r="A10739" s="96" t="s">
        <v>624</v>
      </c>
      <c r="B10739" s="97" t="s">
        <v>625</v>
      </c>
      <c r="J10739" s="6">
        <v>25</v>
      </c>
      <c r="K10739" s="6"/>
      <c r="L10739" s="6"/>
      <c r="M10739" s="6"/>
      <c r="N10739" s="6"/>
      <c r="O10739" s="6"/>
      <c r="P10739" s="6"/>
      <c r="Q10739" s="6"/>
      <c r="R10739" s="6"/>
      <c r="S10739" s="6"/>
      <c r="T10739" s="6"/>
      <c r="U10739" s="6"/>
      <c r="V10739" s="6"/>
      <c r="W10739" s="6"/>
    </row>
    <row r="10740" spans="1:23" ht="15.75" thickBot="1" x14ac:dyDescent="0.3">
      <c r="A10740" s="65"/>
      <c r="J10740" s="6">
        <v>26</v>
      </c>
      <c r="K10740" s="6"/>
      <c r="L10740" s="6"/>
      <c r="M10740" s="6"/>
      <c r="N10740" s="6"/>
      <c r="O10740" s="6"/>
      <c r="P10740" s="6"/>
      <c r="Q10740" s="6"/>
      <c r="R10740" s="6"/>
      <c r="S10740" s="6"/>
      <c r="T10740" s="6"/>
      <c r="U10740" s="6"/>
      <c r="V10740" s="6"/>
      <c r="W10740" s="6"/>
    </row>
    <row r="10741" spans="1:23" ht="15.75" thickBot="1" x14ac:dyDescent="0.3">
      <c r="A10741" s="88" t="s">
        <v>626</v>
      </c>
      <c r="B10741" s="89">
        <v>0.05</v>
      </c>
      <c r="J10741" s="6">
        <v>27</v>
      </c>
      <c r="K10741" s="6"/>
      <c r="L10741" s="6"/>
      <c r="M10741" s="6"/>
      <c r="N10741" s="6"/>
      <c r="O10741" s="6"/>
      <c r="P10741" s="6"/>
      <c r="Q10741" s="6"/>
      <c r="R10741" s="6"/>
      <c r="S10741" s="6"/>
      <c r="T10741" s="6"/>
      <c r="U10741" s="6"/>
      <c r="V10741" s="6"/>
      <c r="W10741" s="6"/>
    </row>
    <row r="10742" spans="1:23" ht="39" thickBot="1" x14ac:dyDescent="0.3">
      <c r="A10742" s="110" t="s">
        <v>627</v>
      </c>
      <c r="B10742" s="74">
        <v>18</v>
      </c>
      <c r="J10742" s="6">
        <v>28</v>
      </c>
      <c r="K10742" s="6"/>
      <c r="L10742" s="6"/>
      <c r="M10742" s="6"/>
      <c r="N10742" s="6"/>
      <c r="O10742" s="6"/>
      <c r="P10742" s="6"/>
      <c r="Q10742" s="6"/>
      <c r="R10742" s="6"/>
      <c r="S10742" s="6"/>
      <c r="T10742" s="6"/>
      <c r="U10742" s="6"/>
      <c r="V10742" s="6"/>
      <c r="W10742" s="6"/>
    </row>
    <row r="10743" spans="1:23" ht="39" thickBot="1" x14ac:dyDescent="0.3">
      <c r="A10743" s="110" t="s">
        <v>628</v>
      </c>
      <c r="B10743" s="74">
        <v>219.54509999999999</v>
      </c>
      <c r="J10743" s="6">
        <v>29</v>
      </c>
      <c r="K10743" s="6"/>
      <c r="L10743" s="6"/>
      <c r="M10743" s="6"/>
      <c r="N10743" s="6"/>
      <c r="O10743" s="6"/>
      <c r="P10743" s="6"/>
      <c r="Q10743" s="6"/>
      <c r="R10743" s="6"/>
      <c r="S10743" s="6"/>
      <c r="T10743" s="6"/>
      <c r="U10743" s="6"/>
      <c r="V10743" s="6"/>
      <c r="W10743" s="6"/>
    </row>
    <row r="10744" spans="1:23" ht="64.5" thickBot="1" x14ac:dyDescent="0.3">
      <c r="A10744" s="110" t="s">
        <v>629</v>
      </c>
      <c r="B10744" s="74">
        <v>3.9969700000000001</v>
      </c>
      <c r="J10744" s="6">
        <v>30</v>
      </c>
      <c r="K10744" s="6"/>
      <c r="L10744" s="6"/>
      <c r="M10744" s="6"/>
      <c r="N10744" s="6"/>
      <c r="O10744" s="6"/>
      <c r="P10744" s="6"/>
      <c r="Q10744" s="6"/>
      <c r="R10744" s="6"/>
      <c r="S10744" s="6"/>
      <c r="T10744" s="6"/>
      <c r="U10744" s="6"/>
      <c r="V10744" s="6"/>
      <c r="W10744" s="6"/>
    </row>
    <row r="10745" spans="1:23" ht="38.25" x14ac:dyDescent="0.25">
      <c r="A10745" s="109" t="s">
        <v>630</v>
      </c>
      <c r="B10745" s="78">
        <v>20.939</v>
      </c>
      <c r="J10745" s="6">
        <v>31</v>
      </c>
      <c r="K10745" s="6"/>
      <c r="L10745" s="6"/>
      <c r="M10745" s="6"/>
      <c r="N10745" s="6"/>
      <c r="O10745" s="6"/>
      <c r="P10745" s="6"/>
      <c r="Q10745" s="6"/>
      <c r="R10745" s="6"/>
      <c r="S10745" s="6"/>
      <c r="T10745" s="6"/>
      <c r="U10745" s="6"/>
      <c r="V10745" s="6"/>
      <c r="W10745" s="6"/>
    </row>
    <row r="10746" spans="1:23" ht="15.75" thickBot="1" x14ac:dyDescent="0.3">
      <c r="A10746" s="65"/>
      <c r="J10746" s="6">
        <v>32</v>
      </c>
      <c r="K10746" s="6"/>
      <c r="L10746" s="6"/>
      <c r="M10746" s="6"/>
      <c r="N10746" s="6"/>
      <c r="O10746" s="6"/>
      <c r="P10746" s="6"/>
      <c r="Q10746" s="6"/>
      <c r="R10746" s="6"/>
      <c r="S10746" s="6"/>
      <c r="T10746" s="6"/>
      <c r="U10746" s="6"/>
      <c r="V10746" s="6"/>
      <c r="W10746" s="6"/>
    </row>
    <row r="10747" spans="1:23" x14ac:dyDescent="0.25">
      <c r="A10747" s="254" t="s">
        <v>637</v>
      </c>
      <c r="B10747" s="255"/>
      <c r="C10747" s="255"/>
      <c r="D10747" s="255"/>
      <c r="J10747" s="6">
        <v>33</v>
      </c>
      <c r="K10747" s="6"/>
      <c r="L10747" s="6"/>
      <c r="M10747" s="6"/>
      <c r="N10747" s="6"/>
      <c r="O10747" s="6"/>
      <c r="P10747" s="6"/>
      <c r="Q10747" s="6"/>
      <c r="R10747" s="6"/>
      <c r="S10747" s="6"/>
      <c r="T10747" s="6"/>
      <c r="U10747" s="6"/>
      <c r="V10747" s="6"/>
      <c r="W10747" s="6"/>
    </row>
    <row r="10748" spans="1:23" ht="15.75" thickBot="1" x14ac:dyDescent="0.3">
      <c r="A10748" s="256" t="s">
        <v>638</v>
      </c>
      <c r="B10748" s="257"/>
      <c r="C10748" s="257"/>
      <c r="D10748" s="257"/>
      <c r="J10748" s="6">
        <v>34</v>
      </c>
      <c r="K10748" s="6"/>
      <c r="L10748" s="6"/>
      <c r="M10748" s="6"/>
      <c r="N10748" s="6"/>
      <c r="O10748" s="6"/>
      <c r="P10748" s="6"/>
      <c r="Q10748" s="6"/>
      <c r="R10748" s="6"/>
      <c r="S10748" s="6"/>
      <c r="T10748" s="6"/>
      <c r="U10748" s="6"/>
      <c r="V10748" s="6"/>
      <c r="W10748" s="6"/>
    </row>
    <row r="10749" spans="1:23" ht="27" thickBot="1" x14ac:dyDescent="0.3">
      <c r="A10749" s="98" t="s">
        <v>634</v>
      </c>
      <c r="B10749" s="83" t="s">
        <v>635</v>
      </c>
      <c r="C10749" s="83" t="s">
        <v>566</v>
      </c>
      <c r="D10749" s="85" t="s">
        <v>593</v>
      </c>
      <c r="J10749" s="6"/>
      <c r="K10749" s="121" t="s">
        <v>1123</v>
      </c>
      <c r="L10749" s="121" t="s">
        <v>1124</v>
      </c>
      <c r="M10749" s="121" t="str">
        <f>A10736</f>
        <v>Prueba del rango estudentizado de Tukey (HSD) para LFSCM5</v>
      </c>
      <c r="N10749" s="136"/>
      <c r="O10749" s="1"/>
      <c r="S10749" s="122" t="str">
        <f>K10749</f>
        <v>Factor</v>
      </c>
      <c r="T10749" s="122" t="str">
        <f>L10749</f>
        <v>Nivel</v>
      </c>
      <c r="U10749" s="114"/>
      <c r="V10749" s="123" t="str">
        <f>M10749</f>
        <v>Prueba del rango estudentizado de Tukey (HSD) para LFSCM5</v>
      </c>
      <c r="W10749" s="6"/>
    </row>
    <row r="10750" spans="1:23" ht="16.5" thickBot="1" x14ac:dyDescent="0.3">
      <c r="A10750" s="99" t="s">
        <v>592</v>
      </c>
      <c r="B10750" s="68">
        <v>57.039000000000001</v>
      </c>
      <c r="C10750" s="68">
        <v>8</v>
      </c>
      <c r="D10750" s="86" t="s">
        <v>11</v>
      </c>
      <c r="J10750" s="6"/>
      <c r="K10750" s="223" t="s">
        <v>1128</v>
      </c>
      <c r="L10750" s="124" t="str">
        <f>D10750</f>
        <v>Pony</v>
      </c>
      <c r="M10750" s="125">
        <f>B10750</f>
        <v>57.039000000000001</v>
      </c>
      <c r="N10750" s="125" t="str">
        <f>A10750</f>
        <v>A</v>
      </c>
      <c r="O10750" s="125">
        <f>B10750</f>
        <v>57.039000000000001</v>
      </c>
      <c r="S10750" s="225" t="str">
        <f>K10750</f>
        <v>Genotipo (B)</v>
      </c>
      <c r="T10750" s="133" t="str">
        <f>L10750</f>
        <v>Pony</v>
      </c>
      <c r="U10750" s="134">
        <f t="shared" ref="U10750:U10753" si="565">M10750</f>
        <v>57.039000000000001</v>
      </c>
      <c r="V10750" s="133" t="str">
        <f t="shared" ref="V10750:V10753" si="566">N10750</f>
        <v>A</v>
      </c>
      <c r="W10750" s="133">
        <f t="shared" ref="W10750:W10753" si="567">O10750</f>
        <v>57.039000000000001</v>
      </c>
    </row>
    <row r="10751" spans="1:23" ht="16.5" thickBot="1" x14ac:dyDescent="0.3">
      <c r="A10751" s="99" t="s">
        <v>592</v>
      </c>
      <c r="B10751" s="68"/>
      <c r="C10751" s="68"/>
      <c r="D10751" s="86"/>
      <c r="J10751" s="6"/>
      <c r="K10751" s="224"/>
      <c r="L10751" s="124" t="str">
        <f>D10752</f>
        <v>Toro</v>
      </c>
      <c r="M10751" s="125">
        <f>B10752</f>
        <v>52.372999999999998</v>
      </c>
      <c r="N10751" s="125" t="str">
        <f>A10752</f>
        <v>A</v>
      </c>
      <c r="O10751" s="125">
        <f>B10752</f>
        <v>52.372999999999998</v>
      </c>
      <c r="S10751" s="226"/>
      <c r="T10751" s="133" t="str">
        <f t="shared" ref="T10751:T10753" si="568">L10751</f>
        <v>Toro</v>
      </c>
      <c r="U10751" s="134">
        <f t="shared" si="565"/>
        <v>52.372999999999998</v>
      </c>
      <c r="V10751" s="133" t="str">
        <f t="shared" si="566"/>
        <v>A</v>
      </c>
      <c r="W10751" s="133">
        <f t="shared" si="567"/>
        <v>52.372999999999998</v>
      </c>
    </row>
    <row r="10752" spans="1:23" ht="16.5" thickBot="1" x14ac:dyDescent="0.3">
      <c r="A10752" s="99" t="s">
        <v>592</v>
      </c>
      <c r="B10752" s="68">
        <v>52.372999999999998</v>
      </c>
      <c r="C10752" s="68">
        <v>8</v>
      </c>
      <c r="D10752" s="86" t="s">
        <v>8</v>
      </c>
      <c r="J10752" s="6"/>
      <c r="K10752" s="224"/>
      <c r="L10752" s="4" t="str">
        <f>D10754</f>
        <v>Perseo</v>
      </c>
      <c r="M10752" s="4">
        <f>B10754</f>
        <v>52.344999999999999</v>
      </c>
      <c r="N10752" s="4" t="str">
        <f>A10754</f>
        <v>A</v>
      </c>
      <c r="O10752" s="4">
        <f>B10754</f>
        <v>52.344999999999999</v>
      </c>
      <c r="P10752" s="6"/>
      <c r="Q10752" s="6"/>
      <c r="R10752" s="6"/>
      <c r="S10752" s="226"/>
      <c r="T10752" s="133" t="str">
        <f t="shared" si="568"/>
        <v>Perseo</v>
      </c>
      <c r="U10752" s="134">
        <f t="shared" si="565"/>
        <v>52.344999999999999</v>
      </c>
      <c r="V10752" s="133" t="str">
        <f t="shared" si="566"/>
        <v>A</v>
      </c>
      <c r="W10752" s="133">
        <f t="shared" si="567"/>
        <v>52.344999999999999</v>
      </c>
    </row>
    <row r="10753" spans="1:23" ht="16.5" thickBot="1" x14ac:dyDescent="0.3">
      <c r="A10753" s="99" t="s">
        <v>592</v>
      </c>
      <c r="B10753" s="68"/>
      <c r="C10753" s="68"/>
      <c r="D10753" s="86"/>
      <c r="J10753" s="6"/>
      <c r="K10753" s="224"/>
      <c r="L10753" s="4" t="str">
        <f>D10756</f>
        <v>Palomo</v>
      </c>
      <c r="M10753" s="4">
        <f>B10756</f>
        <v>50.265000000000001</v>
      </c>
      <c r="N10753" s="4" t="str">
        <f>A10756</f>
        <v>A</v>
      </c>
      <c r="O10753" s="4">
        <f>B10756</f>
        <v>50.265000000000001</v>
      </c>
      <c r="P10753" s="6"/>
      <c r="Q10753" s="6"/>
      <c r="R10753" s="6"/>
      <c r="S10753" s="227"/>
      <c r="T10753" s="129" t="str">
        <f t="shared" si="568"/>
        <v>Palomo</v>
      </c>
      <c r="U10753" s="135">
        <f t="shared" si="565"/>
        <v>50.265000000000001</v>
      </c>
      <c r="V10753" s="129" t="str">
        <f t="shared" si="566"/>
        <v>A</v>
      </c>
      <c r="W10753" s="129">
        <f t="shared" si="567"/>
        <v>50.265000000000001</v>
      </c>
    </row>
    <row r="10754" spans="1:23" ht="15.75" thickBot="1" x14ac:dyDescent="0.3">
      <c r="A10754" s="99" t="s">
        <v>592</v>
      </c>
      <c r="B10754" s="68">
        <v>52.344999999999999</v>
      </c>
      <c r="C10754" s="68">
        <v>8</v>
      </c>
      <c r="D10754" s="86" t="s">
        <v>46</v>
      </c>
      <c r="J10754" s="6">
        <v>1</v>
      </c>
      <c r="K10754" s="6"/>
      <c r="L10754" s="6"/>
      <c r="M10754" s="6"/>
      <c r="N10754" s="6"/>
      <c r="O10754" s="6"/>
      <c r="P10754" s="6"/>
      <c r="Q10754" s="6"/>
      <c r="R10754" s="6"/>
      <c r="S10754" s="6"/>
      <c r="T10754" s="6"/>
      <c r="U10754" s="6"/>
      <c r="V10754" s="6"/>
      <c r="W10754" s="6"/>
    </row>
    <row r="10755" spans="1:23" ht="15.75" thickBot="1" x14ac:dyDescent="0.3">
      <c r="A10755" s="99" t="s">
        <v>592</v>
      </c>
      <c r="B10755" s="68"/>
      <c r="C10755" s="68"/>
      <c r="D10755" s="86"/>
      <c r="J10755" s="6">
        <v>2</v>
      </c>
      <c r="K10755" s="6"/>
      <c r="L10755" s="6"/>
      <c r="M10755" s="6"/>
      <c r="N10755" s="6"/>
      <c r="O10755" s="6"/>
      <c r="P10755" s="6"/>
      <c r="Q10755" s="6"/>
      <c r="R10755" s="6"/>
      <c r="S10755" s="6"/>
      <c r="T10755" s="6"/>
      <c r="U10755" s="6"/>
      <c r="V10755" s="6"/>
      <c r="W10755" s="6"/>
    </row>
    <row r="10756" spans="1:23" x14ac:dyDescent="0.25">
      <c r="A10756" s="100" t="s">
        <v>592</v>
      </c>
      <c r="B10756" s="77">
        <v>50.265000000000001</v>
      </c>
      <c r="C10756" s="77">
        <v>8</v>
      </c>
      <c r="D10756" s="87" t="s">
        <v>7</v>
      </c>
      <c r="J10756" s="6">
        <v>3</v>
      </c>
      <c r="K10756" s="6"/>
      <c r="L10756" s="6"/>
      <c r="M10756" s="6"/>
      <c r="N10756" s="6"/>
      <c r="O10756" s="6"/>
      <c r="P10756" s="6"/>
      <c r="Q10756" s="6"/>
      <c r="R10756" s="6"/>
      <c r="S10756" s="6"/>
      <c r="T10756" s="6"/>
      <c r="U10756" s="6"/>
      <c r="V10756" s="6"/>
      <c r="W10756" s="6"/>
    </row>
    <row r="10757" spans="1:23" x14ac:dyDescent="0.25">
      <c r="A10757" s="79"/>
      <c r="J10757" s="6">
        <v>4</v>
      </c>
      <c r="K10757" s="6"/>
      <c r="L10757" s="6"/>
      <c r="M10757" s="6"/>
      <c r="N10757" s="6"/>
      <c r="O10757" s="6"/>
      <c r="P10757" s="6"/>
      <c r="Q10757" s="6"/>
      <c r="R10757" s="6"/>
      <c r="S10757" s="6"/>
      <c r="T10757" s="6"/>
      <c r="U10757" s="6"/>
      <c r="V10757" s="6"/>
      <c r="W10757" s="6"/>
    </row>
    <row r="10758" spans="1:23" x14ac:dyDescent="0.25">
      <c r="A10758" s="79"/>
      <c r="J10758" s="6">
        <v>5</v>
      </c>
      <c r="K10758" s="6"/>
      <c r="L10758" s="6"/>
      <c r="M10758" s="6"/>
      <c r="N10758" s="6"/>
      <c r="O10758" s="6"/>
      <c r="P10758" s="6"/>
      <c r="Q10758" s="6"/>
      <c r="R10758" s="6"/>
      <c r="S10758" s="6"/>
      <c r="T10758" s="6"/>
      <c r="U10758" s="6"/>
      <c r="V10758" s="6"/>
      <c r="W10758" s="6"/>
    </row>
    <row r="10759" spans="1:23" x14ac:dyDescent="0.25">
      <c r="J10759" s="6">
        <v>6</v>
      </c>
      <c r="K10759" s="6"/>
      <c r="L10759" s="6"/>
      <c r="M10759" s="6"/>
      <c r="N10759" s="6"/>
      <c r="O10759" s="6"/>
      <c r="P10759" s="6"/>
      <c r="Q10759" s="6"/>
      <c r="R10759" s="6"/>
      <c r="S10759" s="6"/>
      <c r="T10759" s="6"/>
      <c r="U10759" s="6"/>
      <c r="V10759" s="6"/>
      <c r="W10759" s="6"/>
    </row>
    <row r="10760" spans="1:23" x14ac:dyDescent="0.25">
      <c r="A10760" s="80"/>
      <c r="J10760" s="6">
        <v>7</v>
      </c>
      <c r="K10760" s="6"/>
      <c r="L10760" s="6"/>
      <c r="M10760" s="6"/>
      <c r="N10760" s="6"/>
      <c r="O10760" s="6"/>
      <c r="P10760" s="6"/>
      <c r="Q10760" s="6"/>
      <c r="R10760" s="6"/>
      <c r="S10760" s="6"/>
      <c r="T10760" s="6"/>
      <c r="U10760" s="6"/>
      <c r="V10760" s="6"/>
      <c r="W10760" s="6"/>
    </row>
    <row r="10761" spans="1:23" ht="31.5" x14ac:dyDescent="0.25">
      <c r="A10761" s="64" t="s">
        <v>590</v>
      </c>
      <c r="J10761" s="6">
        <v>8</v>
      </c>
      <c r="K10761" s="6"/>
      <c r="L10761" s="6"/>
      <c r="M10761" s="6"/>
      <c r="N10761" s="6"/>
      <c r="O10761" s="6"/>
      <c r="P10761" s="6"/>
      <c r="Q10761" s="6"/>
      <c r="R10761" s="6"/>
      <c r="S10761" s="6"/>
      <c r="T10761" s="6"/>
      <c r="U10761" s="6"/>
      <c r="V10761" s="6"/>
      <c r="W10761" s="6"/>
    </row>
    <row r="10762" spans="1:23" x14ac:dyDescent="0.25">
      <c r="A10762" s="79"/>
      <c r="J10762" s="6">
        <v>9</v>
      </c>
      <c r="K10762" s="6"/>
      <c r="L10762" s="6"/>
      <c r="M10762" s="6"/>
      <c r="N10762" s="6"/>
      <c r="O10762" s="6"/>
      <c r="P10762" s="6"/>
      <c r="Q10762" s="6"/>
      <c r="R10762" s="6"/>
      <c r="S10762" s="6"/>
      <c r="T10762" s="6"/>
      <c r="U10762" s="6"/>
      <c r="V10762" s="6"/>
      <c r="W10762" s="6"/>
    </row>
    <row r="10763" spans="1:23" ht="25.5" x14ac:dyDescent="0.25">
      <c r="A10763" s="81" t="s">
        <v>595</v>
      </c>
      <c r="J10763" s="6">
        <v>10</v>
      </c>
      <c r="K10763" s="6"/>
      <c r="L10763" s="6"/>
      <c r="M10763" s="6"/>
      <c r="N10763" s="6"/>
      <c r="O10763" s="6"/>
      <c r="P10763" s="6"/>
      <c r="Q10763" s="6"/>
      <c r="R10763" s="6"/>
      <c r="S10763" s="6"/>
      <c r="T10763" s="6"/>
      <c r="U10763" s="6"/>
      <c r="V10763" s="6"/>
      <c r="W10763" s="6"/>
    </row>
    <row r="10764" spans="1:23" x14ac:dyDescent="0.25">
      <c r="A10764" s="81"/>
      <c r="J10764" s="6">
        <v>11</v>
      </c>
      <c r="K10764" s="6"/>
      <c r="L10764" s="6"/>
      <c r="M10764" s="6"/>
      <c r="N10764" s="6"/>
      <c r="O10764" s="6"/>
      <c r="P10764" s="6"/>
      <c r="Q10764" s="6"/>
      <c r="R10764" s="6"/>
      <c r="S10764" s="6"/>
      <c r="T10764" s="6"/>
      <c r="U10764" s="6"/>
      <c r="V10764" s="6"/>
      <c r="W10764" s="6"/>
    </row>
    <row r="10765" spans="1:23" x14ac:dyDescent="0.25">
      <c r="A10765" s="65"/>
      <c r="J10765" s="6">
        <v>12</v>
      </c>
      <c r="K10765" s="6"/>
      <c r="L10765" s="6"/>
      <c r="M10765" s="6"/>
      <c r="N10765" s="6"/>
      <c r="O10765" s="6"/>
      <c r="P10765" s="6"/>
      <c r="Q10765" s="6"/>
      <c r="R10765" s="6"/>
      <c r="S10765" s="6"/>
      <c r="T10765" s="6"/>
      <c r="U10765" s="6"/>
      <c r="V10765" s="6"/>
      <c r="W10765" s="6"/>
    </row>
    <row r="10766" spans="1:23" x14ac:dyDescent="0.25">
      <c r="A10766" s="65"/>
      <c r="J10766" s="6">
        <v>13</v>
      </c>
      <c r="K10766" s="6"/>
      <c r="L10766" s="6"/>
      <c r="M10766" s="6"/>
      <c r="N10766" s="6"/>
      <c r="O10766" s="6"/>
      <c r="P10766" s="6"/>
      <c r="Q10766" s="6"/>
      <c r="R10766" s="6"/>
      <c r="S10766" s="6"/>
      <c r="T10766" s="6"/>
      <c r="U10766" s="6"/>
      <c r="V10766" s="6"/>
      <c r="W10766" s="6"/>
    </row>
    <row r="10767" spans="1:23" x14ac:dyDescent="0.25">
      <c r="A10767" s="79"/>
      <c r="J10767" s="6">
        <v>14</v>
      </c>
      <c r="K10767" s="6"/>
      <c r="L10767" s="6"/>
      <c r="M10767" s="6"/>
      <c r="N10767" s="6"/>
      <c r="O10767" s="6"/>
      <c r="P10767" s="6"/>
      <c r="Q10767" s="6"/>
      <c r="R10767" s="6"/>
      <c r="S10767" s="6"/>
      <c r="T10767" s="6"/>
      <c r="U10767" s="6"/>
      <c r="V10767" s="6"/>
      <c r="W10767" s="6"/>
    </row>
    <row r="10768" spans="1:23" x14ac:dyDescent="0.25">
      <c r="A10768" s="79"/>
      <c r="J10768" s="6">
        <v>15</v>
      </c>
      <c r="K10768" s="6"/>
      <c r="L10768" s="6"/>
      <c r="M10768" s="6"/>
      <c r="N10768" s="6"/>
      <c r="O10768" s="6"/>
      <c r="P10768" s="6"/>
      <c r="Q10768" s="6"/>
      <c r="R10768" s="6"/>
      <c r="S10768" s="6"/>
      <c r="T10768" s="6"/>
      <c r="U10768" s="6"/>
      <c r="V10768" s="6"/>
      <c r="W10768" s="6"/>
    </row>
    <row r="10769" spans="1:23" x14ac:dyDescent="0.25">
      <c r="J10769" s="6">
        <v>16</v>
      </c>
      <c r="K10769" s="6"/>
      <c r="L10769" s="6"/>
      <c r="M10769" s="6"/>
      <c r="N10769" s="6"/>
      <c r="O10769" s="6"/>
      <c r="P10769" s="6"/>
      <c r="Q10769" s="6"/>
      <c r="R10769" s="6"/>
      <c r="S10769" s="6"/>
      <c r="T10769" s="6"/>
      <c r="U10769" s="6"/>
      <c r="V10769" s="6"/>
      <c r="W10769" s="6"/>
    </row>
    <row r="10770" spans="1:23" x14ac:dyDescent="0.25">
      <c r="A10770" s="80"/>
      <c r="J10770" s="6">
        <v>17</v>
      </c>
      <c r="K10770" s="6"/>
      <c r="L10770" s="6"/>
      <c r="M10770" s="6"/>
      <c r="N10770" s="6"/>
      <c r="O10770" s="6"/>
      <c r="P10770" s="6"/>
      <c r="Q10770" s="6"/>
      <c r="R10770" s="6"/>
      <c r="S10770" s="6"/>
      <c r="T10770" s="6"/>
      <c r="U10770" s="6"/>
      <c r="V10770" s="6"/>
      <c r="W10770" s="6"/>
    </row>
    <row r="10771" spans="1:23" ht="31.5" x14ac:dyDescent="0.25">
      <c r="A10771" s="64" t="s">
        <v>590</v>
      </c>
      <c r="J10771" s="6">
        <v>18</v>
      </c>
      <c r="K10771" s="6"/>
      <c r="L10771" s="6"/>
      <c r="M10771" s="6"/>
      <c r="N10771" s="6"/>
      <c r="O10771" s="6"/>
      <c r="P10771" s="6"/>
      <c r="Q10771" s="6"/>
      <c r="R10771" s="6"/>
      <c r="S10771" s="6"/>
      <c r="T10771" s="6"/>
      <c r="U10771" s="6"/>
      <c r="V10771" s="6"/>
      <c r="W10771" s="6"/>
    </row>
    <row r="10772" spans="1:23" x14ac:dyDescent="0.25">
      <c r="A10772" s="79"/>
      <c r="J10772" s="6">
        <v>19</v>
      </c>
      <c r="K10772" s="6"/>
      <c r="L10772" s="6"/>
      <c r="M10772" s="6"/>
      <c r="N10772" s="6"/>
      <c r="O10772" s="6"/>
      <c r="P10772" s="6"/>
      <c r="Q10772" s="6"/>
      <c r="R10772" s="6"/>
      <c r="S10772" s="6"/>
      <c r="T10772" s="6"/>
      <c r="U10772" s="6"/>
      <c r="V10772" s="6"/>
      <c r="W10772" s="6"/>
    </row>
    <row r="10773" spans="1:23" ht="25.5" x14ac:dyDescent="0.25">
      <c r="A10773" s="81" t="s">
        <v>595</v>
      </c>
      <c r="J10773" s="6">
        <v>20</v>
      </c>
      <c r="K10773" s="6"/>
      <c r="L10773" s="6"/>
      <c r="M10773" s="6"/>
      <c r="N10773" s="6"/>
      <c r="O10773" s="6"/>
      <c r="P10773" s="6"/>
      <c r="Q10773" s="6"/>
      <c r="R10773" s="6"/>
      <c r="S10773" s="6"/>
      <c r="T10773" s="6"/>
      <c r="U10773" s="6"/>
      <c r="V10773" s="6"/>
      <c r="W10773" s="6"/>
    </row>
    <row r="10774" spans="1:23" x14ac:dyDescent="0.25">
      <c r="A10774" s="81"/>
      <c r="J10774" s="6">
        <v>21</v>
      </c>
      <c r="K10774" s="6"/>
      <c r="L10774" s="6"/>
      <c r="M10774" s="6"/>
      <c r="N10774" s="6"/>
      <c r="O10774" s="6"/>
      <c r="P10774" s="6"/>
      <c r="Q10774" s="6"/>
      <c r="R10774" s="6"/>
      <c r="S10774" s="6"/>
      <c r="T10774" s="6"/>
      <c r="U10774" s="6"/>
      <c r="V10774" s="6"/>
      <c r="W10774" s="6"/>
    </row>
    <row r="10775" spans="1:23" ht="89.25" x14ac:dyDescent="0.25">
      <c r="A10775" s="81" t="s">
        <v>970</v>
      </c>
      <c r="J10775" s="6">
        <v>22</v>
      </c>
      <c r="K10775" s="6"/>
      <c r="L10775" s="6"/>
      <c r="M10775" s="6"/>
      <c r="N10775" s="6"/>
      <c r="O10775" s="6"/>
      <c r="P10775" s="6"/>
      <c r="Q10775" s="6"/>
      <c r="R10775" s="6"/>
      <c r="S10775" s="6"/>
      <c r="T10775" s="6"/>
      <c r="U10775" s="6"/>
      <c r="V10775" s="6"/>
      <c r="W10775" s="6"/>
    </row>
    <row r="10776" spans="1:23" x14ac:dyDescent="0.25">
      <c r="A10776" s="65"/>
      <c r="J10776" s="6">
        <v>23</v>
      </c>
      <c r="K10776" s="6"/>
      <c r="L10776" s="6"/>
      <c r="M10776" s="6"/>
      <c r="N10776" s="6"/>
      <c r="O10776" s="6"/>
      <c r="P10776" s="6"/>
      <c r="Q10776" s="6"/>
      <c r="R10776" s="6"/>
      <c r="S10776" s="6"/>
      <c r="T10776" s="6"/>
      <c r="U10776" s="6"/>
      <c r="V10776" s="6"/>
      <c r="W10776" s="6"/>
    </row>
    <row r="10777" spans="1:23" x14ac:dyDescent="0.25">
      <c r="A10777" s="65"/>
      <c r="J10777" s="6">
        <v>24</v>
      </c>
      <c r="K10777" s="6"/>
      <c r="L10777" s="6"/>
      <c r="M10777" s="6"/>
      <c r="N10777" s="6"/>
      <c r="O10777" s="6"/>
      <c r="P10777" s="6"/>
      <c r="Q10777" s="6"/>
      <c r="R10777" s="6"/>
      <c r="S10777" s="6"/>
      <c r="T10777" s="6"/>
      <c r="U10777" s="6"/>
      <c r="V10777" s="6"/>
      <c r="W10777" s="6"/>
    </row>
    <row r="10778" spans="1:23" ht="140.25" x14ac:dyDescent="0.25">
      <c r="A10778" s="96" t="s">
        <v>624</v>
      </c>
      <c r="B10778" s="97" t="s">
        <v>625</v>
      </c>
      <c r="J10778" s="6">
        <v>25</v>
      </c>
      <c r="K10778" s="6"/>
      <c r="L10778" s="6"/>
      <c r="M10778" s="6"/>
      <c r="N10778" s="6"/>
      <c r="O10778" s="6"/>
      <c r="P10778" s="6"/>
      <c r="Q10778" s="6"/>
      <c r="R10778" s="6"/>
      <c r="S10778" s="6"/>
      <c r="T10778" s="6"/>
      <c r="U10778" s="6"/>
      <c r="V10778" s="6"/>
      <c r="W10778" s="6"/>
    </row>
    <row r="10779" spans="1:23" ht="15.75" thickBot="1" x14ac:dyDescent="0.3">
      <c r="A10779" s="65"/>
      <c r="J10779" s="6">
        <v>26</v>
      </c>
      <c r="K10779" s="6"/>
      <c r="L10779" s="6"/>
      <c r="M10779" s="6"/>
      <c r="N10779" s="6"/>
      <c r="O10779" s="6"/>
      <c r="P10779" s="6"/>
      <c r="Q10779" s="6"/>
      <c r="R10779" s="6"/>
      <c r="S10779" s="6"/>
      <c r="T10779" s="6"/>
      <c r="U10779" s="6"/>
      <c r="V10779" s="6"/>
      <c r="W10779" s="6"/>
    </row>
    <row r="10780" spans="1:23" ht="15.75" thickBot="1" x14ac:dyDescent="0.3">
      <c r="A10780" s="88" t="s">
        <v>626</v>
      </c>
      <c r="B10780" s="89">
        <v>0.05</v>
      </c>
      <c r="J10780" s="6">
        <v>27</v>
      </c>
      <c r="K10780" s="6"/>
      <c r="L10780" s="6"/>
      <c r="M10780" s="6"/>
      <c r="N10780" s="6"/>
      <c r="O10780" s="6"/>
      <c r="P10780" s="6"/>
      <c r="Q10780" s="6"/>
      <c r="R10780" s="6"/>
      <c r="S10780" s="6"/>
      <c r="T10780" s="6"/>
      <c r="U10780" s="6"/>
      <c r="V10780" s="6"/>
      <c r="W10780" s="6"/>
    </row>
    <row r="10781" spans="1:23" ht="39" thickBot="1" x14ac:dyDescent="0.3">
      <c r="A10781" s="110" t="s">
        <v>627</v>
      </c>
      <c r="B10781" s="74">
        <v>18</v>
      </c>
      <c r="J10781" s="6">
        <v>28</v>
      </c>
      <c r="K10781" s="6"/>
      <c r="L10781" s="6"/>
      <c r="M10781" s="6"/>
      <c r="N10781" s="6"/>
      <c r="O10781" s="6"/>
      <c r="P10781" s="6"/>
      <c r="Q10781" s="6"/>
      <c r="R10781" s="6"/>
      <c r="S10781" s="6"/>
      <c r="T10781" s="6"/>
      <c r="U10781" s="6"/>
      <c r="V10781" s="6"/>
      <c r="W10781" s="6"/>
    </row>
    <row r="10782" spans="1:23" ht="39" thickBot="1" x14ac:dyDescent="0.3">
      <c r="A10782" s="110" t="s">
        <v>628</v>
      </c>
      <c r="B10782" s="74">
        <v>122.4447</v>
      </c>
      <c r="J10782" s="6">
        <v>29</v>
      </c>
      <c r="K10782" s="6"/>
      <c r="L10782" s="6"/>
      <c r="M10782" s="6"/>
      <c r="N10782" s="6"/>
      <c r="O10782" s="6"/>
      <c r="P10782" s="6"/>
      <c r="Q10782" s="6"/>
      <c r="R10782" s="6"/>
      <c r="S10782" s="6"/>
      <c r="T10782" s="6"/>
      <c r="U10782" s="6"/>
      <c r="V10782" s="6"/>
      <c r="W10782" s="6"/>
    </row>
    <row r="10783" spans="1:23" ht="64.5" thickBot="1" x14ac:dyDescent="0.3">
      <c r="A10783" s="110" t="s">
        <v>629</v>
      </c>
      <c r="B10783" s="74">
        <v>3.9969700000000001</v>
      </c>
      <c r="J10783" s="6">
        <v>30</v>
      </c>
      <c r="K10783" s="6"/>
      <c r="L10783" s="6"/>
      <c r="M10783" s="6"/>
      <c r="N10783" s="6"/>
      <c r="O10783" s="6"/>
      <c r="P10783" s="6"/>
      <c r="Q10783" s="6"/>
      <c r="R10783" s="6"/>
      <c r="S10783" s="6"/>
      <c r="T10783" s="6"/>
      <c r="U10783" s="6"/>
      <c r="V10783" s="6"/>
      <c r="W10783" s="6"/>
    </row>
    <row r="10784" spans="1:23" ht="38.25" x14ac:dyDescent="0.25">
      <c r="A10784" s="109" t="s">
        <v>630</v>
      </c>
      <c r="B10784" s="78">
        <v>15.637</v>
      </c>
      <c r="J10784" s="6">
        <v>31</v>
      </c>
      <c r="K10784" s="6"/>
      <c r="L10784" s="6"/>
      <c r="M10784" s="6"/>
      <c r="N10784" s="6"/>
      <c r="O10784" s="6"/>
      <c r="P10784" s="6"/>
      <c r="Q10784" s="6"/>
      <c r="R10784" s="6"/>
      <c r="S10784" s="6"/>
      <c r="T10784" s="6"/>
      <c r="U10784" s="6"/>
      <c r="V10784" s="6"/>
      <c r="W10784" s="6"/>
    </row>
    <row r="10785" spans="1:23" ht="15.75" thickBot="1" x14ac:dyDescent="0.3">
      <c r="A10785" s="65"/>
      <c r="J10785" s="6">
        <v>32</v>
      </c>
      <c r="K10785" s="6"/>
      <c r="L10785" s="6"/>
      <c r="M10785" s="6"/>
      <c r="N10785" s="6"/>
      <c r="O10785" s="6"/>
      <c r="P10785" s="6"/>
      <c r="Q10785" s="6"/>
      <c r="R10785" s="6"/>
      <c r="S10785" s="6"/>
      <c r="T10785" s="6"/>
      <c r="U10785" s="6"/>
      <c r="V10785" s="6"/>
      <c r="W10785" s="6"/>
    </row>
    <row r="10786" spans="1:23" x14ac:dyDescent="0.25">
      <c r="A10786" s="254" t="s">
        <v>637</v>
      </c>
      <c r="B10786" s="255"/>
      <c r="C10786" s="255"/>
      <c r="D10786" s="255"/>
      <c r="J10786" s="6">
        <v>33</v>
      </c>
      <c r="K10786" s="6"/>
      <c r="L10786" s="6"/>
      <c r="M10786" s="6"/>
      <c r="N10786" s="6"/>
      <c r="O10786" s="6"/>
      <c r="P10786" s="6"/>
      <c r="Q10786" s="6"/>
      <c r="R10786" s="6"/>
      <c r="S10786" s="6"/>
      <c r="T10786" s="6"/>
      <c r="U10786" s="6"/>
      <c r="V10786" s="6"/>
      <c r="W10786" s="6"/>
    </row>
    <row r="10787" spans="1:23" ht="15.75" thickBot="1" x14ac:dyDescent="0.3">
      <c r="A10787" s="256" t="s">
        <v>638</v>
      </c>
      <c r="B10787" s="257"/>
      <c r="C10787" s="257"/>
      <c r="D10787" s="257"/>
      <c r="J10787" s="6">
        <v>34</v>
      </c>
      <c r="K10787" s="6"/>
      <c r="L10787" s="6"/>
      <c r="M10787" s="6"/>
      <c r="N10787" s="6"/>
      <c r="O10787" s="6"/>
      <c r="P10787" s="6"/>
      <c r="Q10787" s="6"/>
      <c r="R10787" s="6"/>
      <c r="S10787" s="6"/>
      <c r="T10787" s="6"/>
      <c r="U10787" s="6"/>
      <c r="V10787" s="6"/>
      <c r="W10787" s="6"/>
    </row>
    <row r="10788" spans="1:23" ht="27" thickBot="1" x14ac:dyDescent="0.3">
      <c r="A10788" s="98" t="s">
        <v>634</v>
      </c>
      <c r="B10788" s="83" t="s">
        <v>635</v>
      </c>
      <c r="C10788" s="83" t="s">
        <v>566</v>
      </c>
      <c r="D10788" s="85" t="s">
        <v>593</v>
      </c>
      <c r="J10788" s="6"/>
      <c r="K10788" s="121" t="s">
        <v>1123</v>
      </c>
      <c r="L10788" s="121" t="s">
        <v>1124</v>
      </c>
      <c r="M10788" s="121" t="str">
        <f>A10775</f>
        <v>Prueba del rango estudentizado de Tukey (HSD) para LFSCM6</v>
      </c>
      <c r="N10788" s="136"/>
      <c r="O10788" s="1"/>
      <c r="S10788" s="122" t="str">
        <f>K10788</f>
        <v>Factor</v>
      </c>
      <c r="T10788" s="122" t="str">
        <f>L10788</f>
        <v>Nivel</v>
      </c>
      <c r="U10788" s="114"/>
      <c r="V10788" s="123" t="str">
        <f>M10788</f>
        <v>Prueba del rango estudentizado de Tukey (HSD) para LFSCM6</v>
      </c>
      <c r="W10788" s="6"/>
    </row>
    <row r="10789" spans="1:23" ht="16.5" thickBot="1" x14ac:dyDescent="0.3">
      <c r="A10789" s="99" t="s">
        <v>592</v>
      </c>
      <c r="B10789" s="68">
        <v>63.573999999999998</v>
      </c>
      <c r="C10789" s="68">
        <v>8</v>
      </c>
      <c r="D10789" s="86" t="s">
        <v>46</v>
      </c>
      <c r="J10789" s="6"/>
      <c r="K10789" s="223" t="s">
        <v>1128</v>
      </c>
      <c r="L10789" s="124" t="str">
        <f>D10789</f>
        <v>Perseo</v>
      </c>
      <c r="M10789" s="125">
        <f>B10789</f>
        <v>63.573999999999998</v>
      </c>
      <c r="N10789" s="125" t="str">
        <f>A10789</f>
        <v>A</v>
      </c>
      <c r="O10789" s="125">
        <f>B10789</f>
        <v>63.573999999999998</v>
      </c>
      <c r="S10789" s="225" t="str">
        <f>K10789</f>
        <v>Genotipo (B)</v>
      </c>
      <c r="T10789" s="133" t="str">
        <f>L10789</f>
        <v>Perseo</v>
      </c>
      <c r="U10789" s="134">
        <f t="shared" ref="U10789:U10792" si="569">M10789</f>
        <v>63.573999999999998</v>
      </c>
      <c r="V10789" s="133" t="str">
        <f t="shared" ref="V10789:V10792" si="570">N10789</f>
        <v>A</v>
      </c>
      <c r="W10789" s="133">
        <f t="shared" ref="W10789:W10792" si="571">O10789</f>
        <v>63.573999999999998</v>
      </c>
    </row>
    <row r="10790" spans="1:23" ht="16.5" thickBot="1" x14ac:dyDescent="0.3">
      <c r="A10790" s="99" t="s">
        <v>592</v>
      </c>
      <c r="B10790" s="68"/>
      <c r="C10790" s="68"/>
      <c r="D10790" s="86"/>
      <c r="J10790" s="6"/>
      <c r="K10790" s="224"/>
      <c r="L10790" s="124" t="str">
        <f>D10791</f>
        <v>Toro</v>
      </c>
      <c r="M10790" s="125">
        <f>B10791</f>
        <v>57.011000000000003</v>
      </c>
      <c r="N10790" s="125" t="str">
        <f>A10791</f>
        <v>A</v>
      </c>
      <c r="O10790" s="125">
        <f>B10791</f>
        <v>57.011000000000003</v>
      </c>
      <c r="S10790" s="226"/>
      <c r="T10790" s="133" t="str">
        <f t="shared" ref="T10790:T10792" si="572">L10790</f>
        <v>Toro</v>
      </c>
      <c r="U10790" s="134">
        <f t="shared" si="569"/>
        <v>57.011000000000003</v>
      </c>
      <c r="V10790" s="133" t="str">
        <f t="shared" si="570"/>
        <v>A</v>
      </c>
      <c r="W10790" s="133">
        <f t="shared" si="571"/>
        <v>57.011000000000003</v>
      </c>
    </row>
    <row r="10791" spans="1:23" ht="16.5" thickBot="1" x14ac:dyDescent="0.3">
      <c r="A10791" s="99" t="s">
        <v>592</v>
      </c>
      <c r="B10791" s="68">
        <v>57.011000000000003</v>
      </c>
      <c r="C10791" s="68">
        <v>8</v>
      </c>
      <c r="D10791" s="86" t="s">
        <v>8</v>
      </c>
      <c r="J10791" s="6"/>
      <c r="K10791" s="224"/>
      <c r="L10791" s="4" t="str">
        <f>D10793</f>
        <v>Palomo</v>
      </c>
      <c r="M10791" s="4">
        <f>B10793</f>
        <v>56.845999999999997</v>
      </c>
      <c r="N10791" s="4" t="str">
        <f>A10793</f>
        <v>A</v>
      </c>
      <c r="O10791" s="4">
        <f>B10793</f>
        <v>56.845999999999997</v>
      </c>
      <c r="P10791" s="6"/>
      <c r="Q10791" s="6"/>
      <c r="R10791" s="6"/>
      <c r="S10791" s="226"/>
      <c r="T10791" s="133" t="str">
        <f t="shared" si="572"/>
        <v>Palomo</v>
      </c>
      <c r="U10791" s="134">
        <f t="shared" si="569"/>
        <v>56.845999999999997</v>
      </c>
      <c r="V10791" s="133" t="str">
        <f t="shared" si="570"/>
        <v>A</v>
      </c>
      <c r="W10791" s="133">
        <f t="shared" si="571"/>
        <v>56.845999999999997</v>
      </c>
    </row>
    <row r="10792" spans="1:23" ht="16.5" thickBot="1" x14ac:dyDescent="0.3">
      <c r="A10792" s="99" t="s">
        <v>592</v>
      </c>
      <c r="B10792" s="68"/>
      <c r="C10792" s="68"/>
      <c r="D10792" s="86"/>
      <c r="J10792" s="6"/>
      <c r="K10792" s="224"/>
      <c r="L10792" s="4" t="str">
        <f>D10795</f>
        <v>Pony</v>
      </c>
      <c r="M10792" s="4">
        <f>B10795</f>
        <v>56.12</v>
      </c>
      <c r="N10792" s="4" t="str">
        <f>A10795</f>
        <v>A</v>
      </c>
      <c r="O10792" s="4">
        <f>B10795</f>
        <v>56.12</v>
      </c>
      <c r="P10792" s="6"/>
      <c r="Q10792" s="6"/>
      <c r="R10792" s="6"/>
      <c r="S10792" s="227"/>
      <c r="T10792" s="129" t="str">
        <f t="shared" si="572"/>
        <v>Pony</v>
      </c>
      <c r="U10792" s="135">
        <f t="shared" si="569"/>
        <v>56.12</v>
      </c>
      <c r="V10792" s="129" t="str">
        <f t="shared" si="570"/>
        <v>A</v>
      </c>
      <c r="W10792" s="129">
        <f t="shared" si="571"/>
        <v>56.12</v>
      </c>
    </row>
    <row r="10793" spans="1:23" ht="15.75" thickBot="1" x14ac:dyDescent="0.3">
      <c r="A10793" s="99" t="s">
        <v>592</v>
      </c>
      <c r="B10793" s="68">
        <v>56.845999999999997</v>
      </c>
      <c r="C10793" s="68">
        <v>8</v>
      </c>
      <c r="D10793" s="86" t="s">
        <v>7</v>
      </c>
      <c r="J10793" s="6">
        <v>1</v>
      </c>
      <c r="K10793" s="6"/>
      <c r="L10793" s="6"/>
      <c r="M10793" s="6"/>
      <c r="N10793" s="6"/>
      <c r="O10793" s="6"/>
      <c r="P10793" s="6"/>
      <c r="Q10793" s="6"/>
      <c r="R10793" s="6"/>
      <c r="S10793" s="6"/>
      <c r="T10793" s="6"/>
      <c r="U10793" s="6"/>
      <c r="V10793" s="6"/>
      <c r="W10793" s="6"/>
    </row>
    <row r="10794" spans="1:23" ht="15.75" thickBot="1" x14ac:dyDescent="0.3">
      <c r="A10794" s="99" t="s">
        <v>592</v>
      </c>
      <c r="B10794" s="68"/>
      <c r="C10794" s="68"/>
      <c r="D10794" s="86"/>
      <c r="J10794" s="6">
        <v>2</v>
      </c>
      <c r="K10794" s="6"/>
      <c r="L10794" s="6"/>
      <c r="M10794" s="6"/>
      <c r="N10794" s="6"/>
      <c r="O10794" s="6"/>
      <c r="P10794" s="6"/>
      <c r="Q10794" s="6"/>
      <c r="R10794" s="6"/>
      <c r="S10794" s="6"/>
      <c r="T10794" s="6"/>
      <c r="U10794" s="6"/>
      <c r="V10794" s="6"/>
      <c r="W10794" s="6"/>
    </row>
    <row r="10795" spans="1:23" x14ac:dyDescent="0.25">
      <c r="A10795" s="100" t="s">
        <v>592</v>
      </c>
      <c r="B10795" s="77">
        <v>56.12</v>
      </c>
      <c r="C10795" s="77">
        <v>8</v>
      </c>
      <c r="D10795" s="87" t="s">
        <v>11</v>
      </c>
      <c r="J10795" s="6">
        <v>3</v>
      </c>
      <c r="K10795" s="6"/>
      <c r="L10795" s="6"/>
      <c r="M10795" s="6"/>
      <c r="N10795" s="6"/>
      <c r="O10795" s="6"/>
      <c r="P10795" s="6"/>
      <c r="Q10795" s="6"/>
      <c r="R10795" s="6"/>
      <c r="S10795" s="6"/>
      <c r="T10795" s="6"/>
      <c r="U10795" s="6"/>
      <c r="V10795" s="6"/>
      <c r="W10795" s="6"/>
    </row>
    <row r="10796" spans="1:23" x14ac:dyDescent="0.25">
      <c r="A10796" s="79"/>
      <c r="J10796" s="6">
        <v>4</v>
      </c>
      <c r="K10796" s="6"/>
      <c r="L10796" s="6"/>
      <c r="M10796" s="6"/>
      <c r="N10796" s="6"/>
      <c r="O10796" s="6"/>
      <c r="P10796" s="6"/>
      <c r="Q10796" s="6"/>
      <c r="R10796" s="6"/>
      <c r="S10796" s="6"/>
      <c r="T10796" s="6"/>
      <c r="U10796" s="6"/>
      <c r="V10796" s="6"/>
      <c r="W10796" s="6"/>
    </row>
    <row r="10797" spans="1:23" x14ac:dyDescent="0.25">
      <c r="A10797" s="79"/>
      <c r="J10797" s="6">
        <v>5</v>
      </c>
      <c r="K10797" s="6"/>
      <c r="L10797" s="6"/>
      <c r="M10797" s="6"/>
      <c r="N10797" s="6"/>
      <c r="O10797" s="6"/>
      <c r="P10797" s="6"/>
      <c r="Q10797" s="6"/>
      <c r="R10797" s="6"/>
      <c r="S10797" s="6"/>
      <c r="T10797" s="6"/>
      <c r="U10797" s="6"/>
      <c r="V10797" s="6"/>
      <c r="W10797" s="6"/>
    </row>
    <row r="10798" spans="1:23" x14ac:dyDescent="0.25">
      <c r="J10798" s="6">
        <v>6</v>
      </c>
      <c r="K10798" s="6"/>
      <c r="L10798" s="6"/>
      <c r="M10798" s="6"/>
      <c r="N10798" s="6"/>
      <c r="O10798" s="6"/>
      <c r="P10798" s="6"/>
      <c r="Q10798" s="6"/>
      <c r="R10798" s="6"/>
      <c r="S10798" s="6"/>
      <c r="T10798" s="6"/>
      <c r="U10798" s="6"/>
      <c r="V10798" s="6"/>
      <c r="W10798" s="6"/>
    </row>
    <row r="10799" spans="1:23" x14ac:dyDescent="0.25">
      <c r="A10799" s="80"/>
      <c r="J10799" s="6">
        <v>7</v>
      </c>
      <c r="K10799" s="6"/>
      <c r="L10799" s="6"/>
      <c r="M10799" s="6"/>
      <c r="N10799" s="6"/>
      <c r="O10799" s="6"/>
      <c r="P10799" s="6"/>
      <c r="Q10799" s="6"/>
      <c r="R10799" s="6"/>
      <c r="S10799" s="6"/>
      <c r="T10799" s="6"/>
      <c r="U10799" s="6"/>
      <c r="V10799" s="6"/>
      <c r="W10799" s="6"/>
    </row>
    <row r="10800" spans="1:23" ht="31.5" x14ac:dyDescent="0.25">
      <c r="A10800" s="64" t="s">
        <v>590</v>
      </c>
      <c r="J10800" s="6">
        <v>8</v>
      </c>
      <c r="K10800" s="6"/>
      <c r="L10800" s="6"/>
      <c r="M10800" s="6"/>
      <c r="N10800" s="6"/>
      <c r="O10800" s="6"/>
      <c r="P10800" s="6"/>
      <c r="Q10800" s="6"/>
      <c r="R10800" s="6"/>
      <c r="S10800" s="6"/>
      <c r="T10800" s="6"/>
      <c r="U10800" s="6"/>
      <c r="V10800" s="6"/>
      <c r="W10800" s="6"/>
    </row>
    <row r="10801" spans="1:23" x14ac:dyDescent="0.25">
      <c r="A10801" s="79"/>
      <c r="J10801" s="6">
        <v>9</v>
      </c>
      <c r="K10801" s="6"/>
      <c r="L10801" s="6"/>
      <c r="M10801" s="6"/>
      <c r="N10801" s="6"/>
      <c r="O10801" s="6"/>
      <c r="P10801" s="6"/>
      <c r="Q10801" s="6"/>
      <c r="R10801" s="6"/>
      <c r="S10801" s="6"/>
      <c r="T10801" s="6"/>
      <c r="U10801" s="6"/>
      <c r="V10801" s="6"/>
      <c r="W10801" s="6"/>
    </row>
    <row r="10802" spans="1:23" ht="25.5" x14ac:dyDescent="0.25">
      <c r="A10802" s="81" t="s">
        <v>595</v>
      </c>
      <c r="J10802" s="6">
        <v>10</v>
      </c>
      <c r="K10802" s="6"/>
      <c r="L10802" s="6"/>
      <c r="M10802" s="6"/>
      <c r="N10802" s="6"/>
      <c r="O10802" s="6"/>
      <c r="P10802" s="6"/>
      <c r="Q10802" s="6"/>
      <c r="R10802" s="6"/>
      <c r="S10802" s="6"/>
      <c r="T10802" s="6"/>
      <c r="U10802" s="6"/>
      <c r="V10802" s="6"/>
      <c r="W10802" s="6"/>
    </row>
    <row r="10803" spans="1:23" x14ac:dyDescent="0.25">
      <c r="A10803" s="81"/>
      <c r="J10803" s="6">
        <v>11</v>
      </c>
      <c r="K10803" s="6"/>
      <c r="L10803" s="6"/>
      <c r="M10803" s="6"/>
      <c r="N10803" s="6"/>
      <c r="O10803" s="6"/>
      <c r="P10803" s="6"/>
      <c r="Q10803" s="6"/>
      <c r="R10803" s="6"/>
      <c r="S10803" s="6"/>
      <c r="T10803" s="6"/>
      <c r="U10803" s="6"/>
      <c r="V10803" s="6"/>
      <c r="W10803" s="6"/>
    </row>
    <row r="10804" spans="1:23" x14ac:dyDescent="0.25">
      <c r="A10804" s="65"/>
      <c r="J10804" s="6">
        <v>12</v>
      </c>
      <c r="K10804" s="6"/>
      <c r="L10804" s="6"/>
      <c r="M10804" s="6"/>
      <c r="N10804" s="6"/>
      <c r="O10804" s="6"/>
      <c r="P10804" s="6"/>
      <c r="Q10804" s="6"/>
      <c r="R10804" s="6"/>
      <c r="S10804" s="6"/>
      <c r="T10804" s="6"/>
      <c r="U10804" s="6"/>
      <c r="V10804" s="6"/>
      <c r="W10804" s="6"/>
    </row>
    <row r="10805" spans="1:23" x14ac:dyDescent="0.25">
      <c r="A10805" s="65"/>
      <c r="J10805" s="6">
        <v>13</v>
      </c>
      <c r="K10805" s="6"/>
      <c r="L10805" s="6"/>
      <c r="M10805" s="6"/>
      <c r="N10805" s="6"/>
      <c r="O10805" s="6"/>
      <c r="P10805" s="6"/>
      <c r="Q10805" s="6"/>
      <c r="R10805" s="6"/>
      <c r="S10805" s="6"/>
      <c r="T10805" s="6"/>
      <c r="U10805" s="6"/>
      <c r="V10805" s="6"/>
      <c r="W10805" s="6"/>
    </row>
    <row r="10806" spans="1:23" x14ac:dyDescent="0.25">
      <c r="A10806" s="79"/>
      <c r="J10806" s="6">
        <v>14</v>
      </c>
      <c r="K10806" s="6"/>
      <c r="L10806" s="6"/>
      <c r="M10806" s="6"/>
      <c r="N10806" s="6"/>
      <c r="O10806" s="6"/>
      <c r="P10806" s="6"/>
      <c r="Q10806" s="6"/>
      <c r="R10806" s="6"/>
      <c r="S10806" s="6"/>
      <c r="T10806" s="6"/>
      <c r="U10806" s="6"/>
      <c r="V10806" s="6"/>
      <c r="W10806" s="6"/>
    </row>
    <row r="10807" spans="1:23" x14ac:dyDescent="0.25">
      <c r="A10807" s="79"/>
      <c r="J10807" s="6">
        <v>15</v>
      </c>
      <c r="K10807" s="6"/>
      <c r="L10807" s="6"/>
      <c r="M10807" s="6"/>
      <c r="N10807" s="6"/>
      <c r="O10807" s="6"/>
      <c r="P10807" s="6"/>
      <c r="Q10807" s="6"/>
      <c r="R10807" s="6"/>
      <c r="S10807" s="6"/>
      <c r="T10807" s="6"/>
      <c r="U10807" s="6"/>
      <c r="V10807" s="6"/>
      <c r="W10807" s="6"/>
    </row>
    <row r="10808" spans="1:23" x14ac:dyDescent="0.25">
      <c r="J10808" s="6">
        <v>16</v>
      </c>
      <c r="K10808" s="6"/>
      <c r="L10808" s="6"/>
      <c r="M10808" s="6"/>
      <c r="N10808" s="6"/>
      <c r="O10808" s="6"/>
      <c r="P10808" s="6"/>
      <c r="Q10808" s="6"/>
      <c r="R10808" s="6"/>
      <c r="S10808" s="6"/>
      <c r="T10808" s="6"/>
      <c r="U10808" s="6"/>
      <c r="V10808" s="6"/>
      <c r="W10808" s="6"/>
    </row>
    <row r="10809" spans="1:23" x14ac:dyDescent="0.25">
      <c r="A10809" s="80"/>
      <c r="J10809" s="6">
        <v>17</v>
      </c>
      <c r="K10809" s="6"/>
      <c r="L10809" s="6"/>
      <c r="M10809" s="6"/>
      <c r="N10809" s="6"/>
      <c r="O10809" s="6"/>
      <c r="P10809" s="6"/>
      <c r="Q10809" s="6"/>
      <c r="R10809" s="6"/>
      <c r="S10809" s="6"/>
      <c r="T10809" s="6"/>
      <c r="U10809" s="6"/>
      <c r="V10809" s="6"/>
      <c r="W10809" s="6"/>
    </row>
    <row r="10810" spans="1:23" ht="31.5" x14ac:dyDescent="0.25">
      <c r="A10810" s="64" t="s">
        <v>590</v>
      </c>
      <c r="J10810" s="6">
        <v>18</v>
      </c>
      <c r="K10810" s="6"/>
      <c r="L10810" s="6"/>
      <c r="M10810" s="6"/>
      <c r="N10810" s="6"/>
      <c r="O10810" s="6"/>
      <c r="P10810" s="6"/>
      <c r="Q10810" s="6"/>
      <c r="R10810" s="6"/>
      <c r="S10810" s="6"/>
      <c r="T10810" s="6"/>
      <c r="U10810" s="6"/>
      <c r="V10810" s="6"/>
      <c r="W10810" s="6"/>
    </row>
    <row r="10811" spans="1:23" x14ac:dyDescent="0.25">
      <c r="A10811" s="79"/>
      <c r="J10811" s="6">
        <v>19</v>
      </c>
      <c r="K10811" s="6"/>
      <c r="L10811" s="6"/>
      <c r="M10811" s="6"/>
      <c r="N10811" s="6"/>
      <c r="O10811" s="6"/>
      <c r="P10811" s="6"/>
      <c r="Q10811" s="6"/>
      <c r="R10811" s="6"/>
      <c r="S10811" s="6"/>
      <c r="T10811" s="6"/>
      <c r="U10811" s="6"/>
      <c r="V10811" s="6"/>
      <c r="W10811" s="6"/>
    </row>
    <row r="10812" spans="1:23" ht="25.5" x14ac:dyDescent="0.25">
      <c r="A10812" s="81" t="s">
        <v>595</v>
      </c>
      <c r="J10812" s="6">
        <v>20</v>
      </c>
      <c r="K10812" s="6"/>
      <c r="L10812" s="6"/>
      <c r="M10812" s="6"/>
      <c r="N10812" s="6"/>
      <c r="O10812" s="6"/>
      <c r="P10812" s="6"/>
      <c r="Q10812" s="6"/>
      <c r="R10812" s="6"/>
      <c r="S10812" s="6"/>
      <c r="T10812" s="6"/>
      <c r="U10812" s="6"/>
      <c r="V10812" s="6"/>
      <c r="W10812" s="6"/>
    </row>
    <row r="10813" spans="1:23" x14ac:dyDescent="0.25">
      <c r="A10813" s="81"/>
      <c r="J10813" s="6">
        <v>21</v>
      </c>
      <c r="K10813" s="6"/>
      <c r="L10813" s="6"/>
      <c r="M10813" s="6"/>
      <c r="N10813" s="6"/>
      <c r="O10813" s="6"/>
      <c r="P10813" s="6"/>
      <c r="Q10813" s="6"/>
      <c r="R10813" s="6"/>
      <c r="S10813" s="6"/>
      <c r="T10813" s="6"/>
      <c r="U10813" s="6"/>
      <c r="V10813" s="6"/>
      <c r="W10813" s="6"/>
    </row>
    <row r="10814" spans="1:23" ht="89.25" x14ac:dyDescent="0.25">
      <c r="A10814" s="81" t="s">
        <v>971</v>
      </c>
      <c r="J10814" s="6">
        <v>22</v>
      </c>
      <c r="K10814" s="6"/>
      <c r="L10814" s="6"/>
      <c r="M10814" s="6"/>
      <c r="N10814" s="6"/>
      <c r="O10814" s="6"/>
      <c r="P10814" s="6"/>
      <c r="Q10814" s="6"/>
      <c r="R10814" s="6"/>
      <c r="S10814" s="6"/>
      <c r="T10814" s="6"/>
      <c r="U10814" s="6"/>
      <c r="V10814" s="6"/>
      <c r="W10814" s="6"/>
    </row>
    <row r="10815" spans="1:23" x14ac:dyDescent="0.25">
      <c r="A10815" s="65"/>
      <c r="J10815" s="6">
        <v>23</v>
      </c>
      <c r="K10815" s="6"/>
      <c r="L10815" s="6"/>
      <c r="M10815" s="6"/>
      <c r="N10815" s="6"/>
      <c r="O10815" s="6"/>
      <c r="P10815" s="6"/>
      <c r="Q10815" s="6"/>
      <c r="R10815" s="6"/>
      <c r="S10815" s="6"/>
      <c r="T10815" s="6"/>
      <c r="U10815" s="6"/>
      <c r="V10815" s="6"/>
      <c r="W10815" s="6"/>
    </row>
    <row r="10816" spans="1:23" x14ac:dyDescent="0.25">
      <c r="A10816" s="65"/>
      <c r="J10816" s="6">
        <v>24</v>
      </c>
      <c r="K10816" s="6"/>
      <c r="L10816" s="6"/>
      <c r="M10816" s="6"/>
      <c r="N10816" s="6"/>
      <c r="O10816" s="6"/>
      <c r="P10816" s="6"/>
      <c r="Q10816" s="6"/>
      <c r="R10816" s="6"/>
      <c r="S10816" s="6"/>
      <c r="T10816" s="6"/>
      <c r="U10816" s="6"/>
      <c r="V10816" s="6"/>
      <c r="W10816" s="6"/>
    </row>
    <row r="10817" spans="1:55" ht="140.25" x14ac:dyDescent="0.25">
      <c r="A10817" s="96" t="s">
        <v>624</v>
      </c>
      <c r="B10817" s="97" t="s">
        <v>625</v>
      </c>
      <c r="J10817" s="6">
        <v>25</v>
      </c>
      <c r="K10817" s="6"/>
      <c r="L10817" s="6"/>
      <c r="M10817" s="6"/>
      <c r="N10817" s="6"/>
      <c r="O10817" s="6"/>
      <c r="P10817" s="6"/>
      <c r="Q10817" s="6"/>
      <c r="R10817" s="6"/>
      <c r="S10817" s="6"/>
      <c r="T10817" s="6"/>
      <c r="U10817" s="6"/>
      <c r="V10817" s="6"/>
      <c r="W10817" s="6"/>
    </row>
    <row r="10818" spans="1:55" ht="15.75" thickBot="1" x14ac:dyDescent="0.3">
      <c r="A10818" s="65"/>
      <c r="J10818" s="6">
        <v>26</v>
      </c>
      <c r="K10818" s="6"/>
      <c r="L10818" s="6"/>
      <c r="M10818" s="6"/>
      <c r="N10818" s="6"/>
      <c r="O10818" s="6"/>
      <c r="P10818" s="6"/>
      <c r="Q10818" s="6"/>
      <c r="R10818" s="6"/>
      <c r="S10818" s="6"/>
      <c r="T10818" s="6"/>
      <c r="U10818" s="6"/>
      <c r="V10818" s="6"/>
      <c r="W10818" s="6"/>
    </row>
    <row r="10819" spans="1:55" ht="15.75" thickBot="1" x14ac:dyDescent="0.3">
      <c r="A10819" s="88" t="s">
        <v>626</v>
      </c>
      <c r="B10819" s="89">
        <v>0.05</v>
      </c>
      <c r="J10819" s="6">
        <v>27</v>
      </c>
      <c r="K10819" s="6"/>
      <c r="L10819" s="6"/>
      <c r="M10819" s="6"/>
      <c r="N10819" s="6"/>
      <c r="O10819" s="6"/>
      <c r="P10819" s="6"/>
      <c r="Q10819" s="6"/>
      <c r="R10819" s="6"/>
      <c r="S10819" s="6"/>
      <c r="T10819" s="6"/>
      <c r="U10819" s="6"/>
      <c r="V10819" s="6"/>
      <c r="W10819" s="6"/>
    </row>
    <row r="10820" spans="1:55" ht="39" thickBot="1" x14ac:dyDescent="0.3">
      <c r="A10820" s="110" t="s">
        <v>627</v>
      </c>
      <c r="B10820" s="74">
        <v>18</v>
      </c>
      <c r="J10820" s="6">
        <v>28</v>
      </c>
      <c r="K10820" s="6"/>
      <c r="L10820" s="6"/>
      <c r="M10820" s="6"/>
      <c r="N10820" s="6"/>
      <c r="O10820" s="6"/>
      <c r="P10820" s="6"/>
      <c r="Q10820" s="6"/>
      <c r="R10820" s="6"/>
      <c r="S10820" s="6"/>
      <c r="T10820" s="6"/>
      <c r="U10820" s="6"/>
      <c r="V10820" s="6"/>
      <c r="W10820" s="6"/>
    </row>
    <row r="10821" spans="1:55" ht="39" thickBot="1" x14ac:dyDescent="0.3">
      <c r="A10821" s="110" t="s">
        <v>628</v>
      </c>
      <c r="B10821" s="74">
        <v>2.5999999999999999E-3</v>
      </c>
      <c r="J10821" s="6">
        <v>29</v>
      </c>
      <c r="K10821" s="6"/>
      <c r="L10821" s="6"/>
      <c r="M10821" s="6"/>
      <c r="N10821" s="6"/>
      <c r="O10821" s="6"/>
      <c r="P10821" s="6"/>
      <c r="Q10821" s="6"/>
      <c r="R10821" s="6"/>
      <c r="S10821" s="6"/>
      <c r="T10821" s="6"/>
      <c r="U10821" s="6"/>
      <c r="V10821" s="6"/>
      <c r="W10821" s="6"/>
    </row>
    <row r="10822" spans="1:55" ht="64.5" thickBot="1" x14ac:dyDescent="0.3">
      <c r="A10822" s="110" t="s">
        <v>629</v>
      </c>
      <c r="B10822" s="74">
        <v>3.9969700000000001</v>
      </c>
      <c r="J10822" s="6">
        <v>30</v>
      </c>
      <c r="K10822" s="6"/>
      <c r="L10822" s="6"/>
      <c r="M10822" s="6"/>
      <c r="N10822" s="6"/>
      <c r="O10822" s="6"/>
      <c r="P10822" s="6"/>
      <c r="Q10822" s="6"/>
      <c r="R10822" s="6"/>
      <c r="S10822" s="6"/>
      <c r="T10822" s="6"/>
      <c r="U10822" s="6"/>
      <c r="V10822" s="6"/>
      <c r="W10822" s="6"/>
    </row>
    <row r="10823" spans="1:55" ht="38.25" x14ac:dyDescent="0.25">
      <c r="A10823" s="109" t="s">
        <v>630</v>
      </c>
      <c r="B10823" s="78">
        <v>7.2099999999999997E-2</v>
      </c>
      <c r="J10823" s="6">
        <v>31</v>
      </c>
      <c r="K10823" s="6"/>
      <c r="L10823" s="6"/>
      <c r="M10823" s="6"/>
      <c r="N10823" s="6"/>
      <c r="O10823" s="6"/>
      <c r="P10823" s="6"/>
      <c r="Q10823" s="6"/>
      <c r="R10823" s="6"/>
      <c r="S10823" s="6"/>
      <c r="T10823" s="6"/>
      <c r="U10823" s="6"/>
      <c r="V10823" s="6"/>
      <c r="W10823" s="6"/>
    </row>
    <row r="10824" spans="1:55" ht="15.75" thickBot="1" x14ac:dyDescent="0.3">
      <c r="A10824" s="65"/>
      <c r="J10824" s="6">
        <v>32</v>
      </c>
      <c r="K10824" s="6"/>
      <c r="L10824" s="6"/>
      <c r="M10824" s="6"/>
      <c r="N10824" s="6"/>
      <c r="O10824" s="6"/>
      <c r="P10824" s="6"/>
      <c r="Q10824" s="6"/>
      <c r="R10824" s="6"/>
      <c r="S10824" s="6"/>
      <c r="T10824" s="6"/>
      <c r="U10824" s="6"/>
      <c r="V10824" s="6"/>
      <c r="W10824" s="6"/>
    </row>
    <row r="10825" spans="1:55" x14ac:dyDescent="0.25">
      <c r="A10825" s="254" t="s">
        <v>637</v>
      </c>
      <c r="B10825" s="255"/>
      <c r="C10825" s="255"/>
      <c r="D10825" s="255"/>
      <c r="J10825" s="6">
        <v>33</v>
      </c>
      <c r="K10825" s="6"/>
      <c r="L10825" s="6"/>
      <c r="M10825" s="6"/>
      <c r="N10825" s="6"/>
      <c r="O10825" s="6"/>
      <c r="P10825" s="6"/>
      <c r="Q10825" s="6"/>
      <c r="R10825" s="6"/>
      <c r="S10825" s="6"/>
      <c r="T10825" s="6"/>
      <c r="U10825" s="6"/>
      <c r="V10825" s="6"/>
      <c r="W10825" s="6"/>
    </row>
    <row r="10826" spans="1:55" ht="15.75" thickBot="1" x14ac:dyDescent="0.3">
      <c r="A10826" s="256" t="s">
        <v>638</v>
      </c>
      <c r="B10826" s="257"/>
      <c r="C10826" s="257"/>
      <c r="D10826" s="257"/>
      <c r="J10826" s="6">
        <v>34</v>
      </c>
      <c r="K10826" s="6"/>
      <c r="L10826" s="6"/>
      <c r="M10826" s="6"/>
      <c r="N10826" s="6"/>
      <c r="O10826" s="6"/>
      <c r="P10826" s="6"/>
      <c r="Q10826" s="6"/>
      <c r="R10826" s="6"/>
      <c r="S10826" s="6"/>
      <c r="T10826" s="6"/>
      <c r="U10826" s="6"/>
      <c r="V10826" s="6"/>
      <c r="W10826" s="6"/>
    </row>
    <row r="10827" spans="1:55" ht="27" thickBot="1" x14ac:dyDescent="0.3">
      <c r="A10827" s="98" t="s">
        <v>634</v>
      </c>
      <c r="B10827" s="83" t="s">
        <v>635</v>
      </c>
      <c r="C10827" s="83" t="s">
        <v>566</v>
      </c>
      <c r="D10827" s="85" t="s">
        <v>593</v>
      </c>
      <c r="J10827" s="6"/>
      <c r="K10827" s="121" t="s">
        <v>1123</v>
      </c>
      <c r="L10827" s="121" t="s">
        <v>1124</v>
      </c>
      <c r="M10827" s="121" t="str">
        <f>A10814</f>
        <v>Prueba del rango estudentizado de Tukey (HSD) para P1FPCM1</v>
      </c>
      <c r="N10827" s="136"/>
      <c r="O10827" s="1"/>
      <c r="S10827" s="122" t="str">
        <f>K10827</f>
        <v>Factor</v>
      </c>
      <c r="T10827" s="122" t="str">
        <f>L10827</f>
        <v>Nivel</v>
      </c>
      <c r="U10827" s="114"/>
      <c r="V10827" s="123" t="str">
        <f>M10827</f>
        <v>Prueba del rango estudentizado de Tukey (HSD) para P1FPCM1</v>
      </c>
      <c r="W10827" s="6"/>
      <c r="X10827" s="161"/>
      <c r="Y10827" s="161"/>
      <c r="Z10827" s="161"/>
      <c r="AA10827" s="160"/>
      <c r="AB10827" s="161"/>
      <c r="AC10827" s="161"/>
      <c r="AD10827" s="161"/>
      <c r="AE10827" s="161"/>
      <c r="AF10827" s="161"/>
      <c r="AG10827" s="161"/>
      <c r="AH10827" s="161"/>
      <c r="AI10827" s="161"/>
      <c r="AJ10827" s="161"/>
      <c r="AK10827" s="161"/>
      <c r="AL10827" s="161"/>
      <c r="AM10827" s="161"/>
      <c r="AN10827" s="161"/>
      <c r="AO10827" s="161"/>
      <c r="AP10827" s="161"/>
      <c r="AQ10827" s="161"/>
      <c r="AR10827" s="161"/>
      <c r="AS10827" s="161"/>
      <c r="AT10827" s="161"/>
      <c r="AU10827" s="161"/>
      <c r="AV10827" s="161"/>
      <c r="AW10827" s="161"/>
      <c r="AX10827" s="161"/>
      <c r="AY10827" s="161"/>
      <c r="AZ10827" s="161"/>
      <c r="BA10827" s="161"/>
      <c r="BB10827" s="161"/>
      <c r="BC10827" s="161"/>
    </row>
    <row r="10828" spans="1:55" ht="16.5" thickBot="1" x14ac:dyDescent="0.3">
      <c r="A10828" s="99" t="s">
        <v>592</v>
      </c>
      <c r="B10828" s="68">
        <v>0.14499999999999999</v>
      </c>
      <c r="C10828" s="68">
        <v>8</v>
      </c>
      <c r="D10828" s="86" t="s">
        <v>46</v>
      </c>
      <c r="J10828" s="6"/>
      <c r="K10828" s="223" t="s">
        <v>1128</v>
      </c>
      <c r="L10828" s="124" t="str">
        <f>D10828</f>
        <v>Perseo</v>
      </c>
      <c r="M10828" s="125">
        <f>B10828</f>
        <v>0.14499999999999999</v>
      </c>
      <c r="N10828" s="125" t="str">
        <f>A10828</f>
        <v>A</v>
      </c>
      <c r="O10828" s="125">
        <f>B10828</f>
        <v>0.14499999999999999</v>
      </c>
      <c r="S10828" s="225" t="str">
        <f>K10828</f>
        <v>Genotipo (B)</v>
      </c>
      <c r="T10828" s="133" t="str">
        <f>L10828</f>
        <v>Perseo</v>
      </c>
      <c r="U10828" s="134">
        <f t="shared" ref="U10828:U10831" si="573">M10828</f>
        <v>0.14499999999999999</v>
      </c>
      <c r="V10828" s="133" t="str">
        <f t="shared" ref="V10828:V10831" si="574">N10828</f>
        <v>A</v>
      </c>
      <c r="W10828" s="133">
        <f t="shared" ref="W10828:W10831" si="575">O10828</f>
        <v>0.14499999999999999</v>
      </c>
      <c r="X10828" s="160"/>
      <c r="Y10828" s="160"/>
      <c r="Z10828" s="160"/>
      <c r="AA10828" s="160"/>
      <c r="AB10828" s="160"/>
      <c r="AC10828" s="160"/>
      <c r="AD10828" s="160"/>
      <c r="AE10828" s="160"/>
      <c r="AF10828" s="160"/>
      <c r="AG10828" s="160"/>
      <c r="AH10828" s="160"/>
      <c r="AI10828" s="160"/>
      <c r="AJ10828" s="160"/>
      <c r="AK10828" s="160"/>
      <c r="AL10828" s="160"/>
      <c r="AM10828" s="160"/>
      <c r="AN10828" s="160"/>
      <c r="AO10828" s="160"/>
      <c r="AP10828" s="160"/>
      <c r="AQ10828" s="160"/>
      <c r="AR10828" s="160"/>
      <c r="AS10828" s="160"/>
      <c r="AT10828" s="160"/>
      <c r="AU10828" s="160"/>
      <c r="AV10828" s="160"/>
      <c r="AW10828" s="160"/>
      <c r="AX10828" s="160"/>
      <c r="AY10828" s="160"/>
      <c r="AZ10828" s="160"/>
      <c r="BA10828" s="160"/>
      <c r="BB10828" s="160"/>
      <c r="BC10828" s="160"/>
    </row>
    <row r="10829" spans="1:55" ht="16.5" thickBot="1" x14ac:dyDescent="0.3">
      <c r="A10829" s="99" t="s">
        <v>592</v>
      </c>
      <c r="B10829" s="68"/>
      <c r="C10829" s="68"/>
      <c r="D10829" s="86"/>
      <c r="J10829" s="6"/>
      <c r="K10829" s="224"/>
      <c r="L10829" s="124" t="str">
        <f>D10830</f>
        <v>Pony</v>
      </c>
      <c r="M10829" s="125">
        <f>B10830</f>
        <v>0.12625</v>
      </c>
      <c r="N10829" s="125" t="str">
        <f>A10830</f>
        <v>A</v>
      </c>
      <c r="O10829" s="125">
        <f>B10830</f>
        <v>0.12625</v>
      </c>
      <c r="S10829" s="226"/>
      <c r="T10829" s="133" t="str">
        <f t="shared" ref="T10829:T10831" si="576">L10829</f>
        <v>Pony</v>
      </c>
      <c r="U10829" s="134">
        <f t="shared" si="573"/>
        <v>0.12625</v>
      </c>
      <c r="V10829" s="133" t="str">
        <f t="shared" si="574"/>
        <v>A</v>
      </c>
      <c r="W10829" s="133">
        <f t="shared" si="575"/>
        <v>0.12625</v>
      </c>
      <c r="X10829" s="160"/>
      <c r="Y10829" s="160"/>
      <c r="Z10829" s="160"/>
      <c r="AA10829" s="160"/>
      <c r="AB10829" s="160"/>
      <c r="AC10829" s="160"/>
      <c r="AD10829" s="160"/>
      <c r="AE10829" s="160"/>
      <c r="AF10829" s="160"/>
      <c r="AG10829" s="160"/>
      <c r="AH10829" s="160"/>
      <c r="AI10829" s="160"/>
      <c r="AJ10829" s="160"/>
      <c r="AK10829" s="160"/>
      <c r="AL10829" s="160"/>
      <c r="AM10829" s="160"/>
      <c r="AN10829" s="160"/>
      <c r="AO10829" s="160"/>
      <c r="AP10829" s="160"/>
      <c r="AQ10829" s="160"/>
      <c r="AR10829" s="160"/>
      <c r="AS10829" s="160"/>
      <c r="AT10829" s="160"/>
      <c r="AU10829" s="160"/>
      <c r="AV10829" s="160"/>
      <c r="AW10829" s="160"/>
      <c r="AX10829" s="160"/>
      <c r="AY10829" s="160"/>
      <c r="AZ10829" s="160"/>
      <c r="BA10829" s="160"/>
      <c r="BB10829" s="160"/>
      <c r="BC10829" s="160"/>
    </row>
    <row r="10830" spans="1:55" ht="16.5" thickBot="1" x14ac:dyDescent="0.3">
      <c r="A10830" s="99" t="s">
        <v>592</v>
      </c>
      <c r="B10830" s="68">
        <v>0.12625</v>
      </c>
      <c r="C10830" s="68">
        <v>8</v>
      </c>
      <c r="D10830" s="86" t="s">
        <v>11</v>
      </c>
      <c r="J10830" s="6"/>
      <c r="K10830" s="224"/>
      <c r="L10830" s="4" t="str">
        <f>D10832</f>
        <v>Palomo</v>
      </c>
      <c r="M10830" s="4">
        <f>B10832</f>
        <v>0.12375</v>
      </c>
      <c r="N10830" s="4" t="str">
        <f>A10832</f>
        <v>A</v>
      </c>
      <c r="O10830" s="4">
        <f>B10832</f>
        <v>0.12375</v>
      </c>
      <c r="P10830" s="6"/>
      <c r="Q10830" s="6"/>
      <c r="R10830" s="6"/>
      <c r="S10830" s="226"/>
      <c r="T10830" s="133" t="str">
        <f t="shared" si="576"/>
        <v>Palomo</v>
      </c>
      <c r="U10830" s="134">
        <f t="shared" si="573"/>
        <v>0.12375</v>
      </c>
      <c r="V10830" s="133" t="str">
        <f t="shared" si="574"/>
        <v>A</v>
      </c>
      <c r="W10830" s="133">
        <f t="shared" si="575"/>
        <v>0.12375</v>
      </c>
      <c r="X10830" s="160"/>
      <c r="Y10830" s="160"/>
      <c r="Z10830" s="160"/>
      <c r="AA10830" s="160"/>
      <c r="AB10830" s="160"/>
      <c r="AC10830" s="160"/>
      <c r="AD10830" s="160"/>
      <c r="AE10830" s="160"/>
      <c r="AF10830" s="160"/>
      <c r="AG10830" s="160"/>
      <c r="AH10830" s="160"/>
      <c r="AI10830" s="160"/>
      <c r="AJ10830" s="160"/>
      <c r="AK10830" s="160"/>
      <c r="AL10830" s="160"/>
      <c r="AM10830" s="160"/>
      <c r="AN10830" s="160"/>
      <c r="AO10830" s="160"/>
      <c r="AP10830" s="160"/>
      <c r="AQ10830" s="160"/>
      <c r="AR10830" s="160"/>
      <c r="AS10830" s="160"/>
      <c r="AT10830" s="160"/>
      <c r="AU10830" s="160"/>
      <c r="AV10830" s="160"/>
      <c r="AW10830" s="160"/>
      <c r="AX10830" s="160"/>
      <c r="AY10830" s="160"/>
      <c r="AZ10830" s="160"/>
      <c r="BA10830" s="160"/>
      <c r="BB10830" s="160"/>
      <c r="BC10830" s="160"/>
    </row>
    <row r="10831" spans="1:55" ht="16.5" thickBot="1" x14ac:dyDescent="0.3">
      <c r="A10831" s="99" t="s">
        <v>592</v>
      </c>
      <c r="B10831" s="68"/>
      <c r="C10831" s="68"/>
      <c r="D10831" s="86"/>
      <c r="J10831" s="6"/>
      <c r="K10831" s="224"/>
      <c r="L10831" s="4" t="str">
        <f>D10834</f>
        <v>Toro</v>
      </c>
      <c r="M10831" s="4">
        <f>B10834</f>
        <v>0.11874999999999999</v>
      </c>
      <c r="N10831" s="4" t="str">
        <f>A10834</f>
        <v>A</v>
      </c>
      <c r="O10831" s="4">
        <f>B10834</f>
        <v>0.11874999999999999</v>
      </c>
      <c r="P10831" s="6"/>
      <c r="Q10831" s="6"/>
      <c r="R10831" s="6"/>
      <c r="S10831" s="227"/>
      <c r="T10831" s="129" t="str">
        <f t="shared" si="576"/>
        <v>Toro</v>
      </c>
      <c r="U10831" s="135">
        <f t="shared" si="573"/>
        <v>0.11874999999999999</v>
      </c>
      <c r="V10831" s="129" t="str">
        <f t="shared" si="574"/>
        <v>A</v>
      </c>
      <c r="W10831" s="129">
        <f t="shared" si="575"/>
        <v>0.11874999999999999</v>
      </c>
      <c r="X10831" s="160"/>
      <c r="Y10831" s="160"/>
      <c r="Z10831" s="160"/>
      <c r="AA10831" s="160"/>
      <c r="AB10831" s="160"/>
      <c r="AC10831" s="160"/>
      <c r="AD10831" s="160"/>
      <c r="AE10831" s="160"/>
      <c r="AF10831" s="160"/>
      <c r="AG10831" s="160"/>
      <c r="AH10831" s="160"/>
      <c r="AI10831" s="160"/>
      <c r="AJ10831" s="160"/>
      <c r="AK10831" s="160"/>
      <c r="AL10831" s="160"/>
      <c r="AM10831" s="160"/>
      <c r="AN10831" s="160"/>
      <c r="AO10831" s="160"/>
      <c r="AP10831" s="160"/>
      <c r="AQ10831" s="160"/>
      <c r="AR10831" s="160"/>
      <c r="AS10831" s="160"/>
      <c r="AT10831" s="160"/>
      <c r="AU10831" s="160"/>
      <c r="AV10831" s="160"/>
      <c r="AW10831" s="160"/>
      <c r="AX10831" s="160"/>
      <c r="AY10831" s="160"/>
      <c r="AZ10831" s="160"/>
      <c r="BA10831" s="160"/>
      <c r="BB10831" s="160"/>
      <c r="BC10831" s="160"/>
    </row>
    <row r="10832" spans="1:55" ht="15.75" thickBot="1" x14ac:dyDescent="0.3">
      <c r="A10832" s="99" t="s">
        <v>592</v>
      </c>
      <c r="B10832" s="68">
        <v>0.12375</v>
      </c>
      <c r="C10832" s="68">
        <v>8</v>
      </c>
      <c r="D10832" s="86" t="s">
        <v>7</v>
      </c>
      <c r="J10832" s="6">
        <v>1</v>
      </c>
      <c r="K10832" s="6"/>
      <c r="L10832" s="6"/>
      <c r="M10832" s="6"/>
      <c r="N10832" s="6"/>
      <c r="O10832" s="6"/>
      <c r="P10832" s="6"/>
      <c r="Q10832" s="6"/>
      <c r="R10832" s="6"/>
      <c r="S10832" s="6"/>
      <c r="T10832" s="6"/>
      <c r="U10832" s="6"/>
      <c r="V10832" s="6"/>
      <c r="W10832" s="6"/>
      <c r="X10832" s="160"/>
      <c r="Y10832" s="160"/>
      <c r="Z10832" s="160"/>
      <c r="AA10832" s="160"/>
      <c r="AB10832" s="160"/>
      <c r="AC10832" s="160"/>
      <c r="AD10832" s="160"/>
      <c r="AE10832" s="160"/>
      <c r="AF10832" s="160"/>
      <c r="AG10832" s="160"/>
      <c r="AH10832" s="160"/>
      <c r="AI10832" s="160"/>
      <c r="AJ10832" s="160"/>
      <c r="AK10832" s="160"/>
      <c r="AL10832" s="160"/>
      <c r="AM10832" s="160"/>
      <c r="AN10832" s="160"/>
      <c r="AO10832" s="160"/>
      <c r="AP10832" s="160"/>
      <c r="AQ10832" s="160"/>
      <c r="AR10832" s="160"/>
      <c r="AS10832" s="160"/>
      <c r="AT10832" s="160"/>
      <c r="AU10832" s="160"/>
      <c r="AV10832" s="160"/>
      <c r="AW10832" s="160"/>
      <c r="AX10832" s="160"/>
      <c r="AY10832" s="160"/>
      <c r="AZ10832" s="160"/>
      <c r="BA10832" s="160"/>
      <c r="BB10832" s="160"/>
      <c r="BC10832" s="160"/>
    </row>
    <row r="10833" spans="1:55" ht="15.75" thickBot="1" x14ac:dyDescent="0.3">
      <c r="A10833" s="99" t="s">
        <v>592</v>
      </c>
      <c r="B10833" s="68"/>
      <c r="C10833" s="68"/>
      <c r="D10833" s="86"/>
      <c r="J10833" s="6">
        <v>2</v>
      </c>
      <c r="K10833" s="6"/>
      <c r="L10833" s="6"/>
      <c r="M10833" s="6"/>
      <c r="N10833" s="6"/>
      <c r="O10833" s="6"/>
      <c r="P10833" s="6"/>
      <c r="Q10833" s="6"/>
      <c r="R10833" s="6"/>
      <c r="S10833" s="6"/>
      <c r="T10833" s="6"/>
      <c r="U10833" s="6"/>
      <c r="V10833" s="6"/>
      <c r="W10833" s="6"/>
      <c r="X10833" s="160"/>
      <c r="Y10833" s="160"/>
      <c r="Z10833" s="160"/>
      <c r="AA10833" s="160"/>
      <c r="AB10833" s="160"/>
      <c r="AC10833" s="160"/>
      <c r="AD10833" s="160"/>
      <c r="AE10833" s="160"/>
      <c r="AF10833" s="160"/>
      <c r="AG10833" s="160"/>
      <c r="AH10833" s="160"/>
      <c r="AI10833" s="160"/>
      <c r="AJ10833" s="160"/>
      <c r="AK10833" s="160"/>
      <c r="AL10833" s="160"/>
      <c r="AM10833" s="160"/>
      <c r="AN10833" s="160"/>
      <c r="AO10833" s="160"/>
      <c r="AP10833" s="160"/>
      <c r="AQ10833" s="160"/>
      <c r="AR10833" s="160"/>
      <c r="AS10833" s="160"/>
      <c r="AT10833" s="160"/>
      <c r="AU10833" s="160"/>
      <c r="AV10833" s="160"/>
      <c r="AW10833" s="160"/>
      <c r="AX10833" s="160"/>
      <c r="AY10833" s="160"/>
      <c r="AZ10833" s="160"/>
      <c r="BA10833" s="160"/>
      <c r="BB10833" s="160"/>
      <c r="BC10833" s="160"/>
    </row>
    <row r="10834" spans="1:55" x14ac:dyDescent="0.25">
      <c r="A10834" s="100" t="s">
        <v>592</v>
      </c>
      <c r="B10834" s="77">
        <v>0.11874999999999999</v>
      </c>
      <c r="C10834" s="77">
        <v>8</v>
      </c>
      <c r="D10834" s="87" t="s">
        <v>8</v>
      </c>
      <c r="J10834" s="6">
        <v>3</v>
      </c>
      <c r="K10834" s="6"/>
      <c r="L10834" s="6"/>
      <c r="M10834" s="6"/>
      <c r="N10834" s="6"/>
      <c r="O10834" s="6"/>
      <c r="P10834" s="6"/>
      <c r="Q10834" s="6"/>
      <c r="R10834" s="6"/>
      <c r="S10834" s="6"/>
      <c r="T10834" s="6"/>
      <c r="U10834" s="6"/>
      <c r="V10834" s="6"/>
      <c r="W10834" s="6"/>
      <c r="X10834" s="160"/>
      <c r="Y10834" s="160"/>
      <c r="Z10834" s="160"/>
      <c r="AA10834" s="160"/>
      <c r="AB10834" s="160"/>
      <c r="AC10834" s="160"/>
      <c r="AD10834" s="160"/>
      <c r="AE10834" s="160"/>
      <c r="AF10834" s="160"/>
      <c r="AG10834" s="160"/>
      <c r="AH10834" s="160"/>
      <c r="AI10834" s="160"/>
      <c r="AJ10834" s="160"/>
      <c r="AK10834" s="160"/>
      <c r="AL10834" s="160"/>
      <c r="AM10834" s="160"/>
      <c r="AN10834" s="160"/>
      <c r="AO10834" s="160"/>
      <c r="AP10834" s="160"/>
      <c r="AQ10834" s="160"/>
      <c r="AR10834" s="160"/>
      <c r="AS10834" s="160"/>
      <c r="AT10834" s="160"/>
      <c r="AU10834" s="160"/>
      <c r="AV10834" s="160"/>
      <c r="AW10834" s="160"/>
      <c r="AX10834" s="160"/>
      <c r="AY10834" s="160"/>
      <c r="AZ10834" s="160"/>
      <c r="BA10834" s="160"/>
      <c r="BB10834" s="160"/>
      <c r="BC10834" s="160"/>
    </row>
    <row r="10835" spans="1:55" x14ac:dyDescent="0.25">
      <c r="A10835" s="79"/>
      <c r="J10835" s="6">
        <v>4</v>
      </c>
      <c r="K10835" s="6"/>
      <c r="L10835" s="6"/>
      <c r="M10835" s="6"/>
      <c r="N10835" s="6"/>
      <c r="O10835" s="6"/>
      <c r="P10835" s="6"/>
      <c r="Q10835" s="6"/>
      <c r="R10835" s="6"/>
      <c r="S10835" s="6"/>
      <c r="T10835" s="6"/>
      <c r="U10835" s="6"/>
      <c r="V10835" s="6"/>
      <c r="W10835" s="6"/>
      <c r="X10835" s="160"/>
      <c r="Y10835" s="160"/>
      <c r="Z10835" s="160"/>
      <c r="AA10835" s="160"/>
      <c r="AB10835" s="160"/>
      <c r="AC10835" s="160"/>
      <c r="AD10835" s="160"/>
      <c r="AE10835" s="160"/>
      <c r="AF10835" s="160"/>
      <c r="AG10835" s="160"/>
      <c r="AH10835" s="160"/>
      <c r="AI10835" s="160"/>
      <c r="AJ10835" s="160"/>
      <c r="AK10835" s="160"/>
      <c r="AL10835" s="160"/>
      <c r="AM10835" s="160"/>
      <c r="AN10835" s="160"/>
      <c r="AO10835" s="160"/>
      <c r="AP10835" s="160"/>
      <c r="AQ10835" s="160"/>
      <c r="AR10835" s="160"/>
      <c r="AS10835" s="160"/>
      <c r="AT10835" s="160"/>
      <c r="AU10835" s="160"/>
      <c r="AV10835" s="160"/>
      <c r="AW10835" s="160"/>
      <c r="AX10835" s="160"/>
      <c r="AY10835" s="160"/>
      <c r="AZ10835" s="160"/>
      <c r="BA10835" s="160"/>
      <c r="BB10835" s="160"/>
      <c r="BC10835" s="160"/>
    </row>
    <row r="10836" spans="1:55" x14ac:dyDescent="0.25">
      <c r="A10836" s="79"/>
      <c r="J10836" s="6">
        <v>5</v>
      </c>
      <c r="K10836" s="6"/>
      <c r="L10836" s="6"/>
      <c r="M10836" s="6"/>
      <c r="N10836" s="6"/>
      <c r="O10836" s="6"/>
      <c r="P10836" s="6"/>
      <c r="Q10836" s="6"/>
      <c r="R10836" s="6"/>
      <c r="S10836" s="6"/>
      <c r="T10836" s="6"/>
      <c r="U10836" s="6"/>
      <c r="V10836" s="6"/>
      <c r="W10836" s="6"/>
      <c r="X10836" s="160"/>
      <c r="Y10836" s="160"/>
      <c r="Z10836" s="160"/>
      <c r="AA10836" s="160"/>
      <c r="AB10836" s="160"/>
      <c r="AC10836" s="160"/>
      <c r="AD10836" s="160"/>
      <c r="AE10836" s="160"/>
      <c r="AF10836" s="160"/>
      <c r="AG10836" s="160"/>
      <c r="AH10836" s="160"/>
      <c r="AI10836" s="160"/>
      <c r="AJ10836" s="160"/>
      <c r="AK10836" s="160"/>
      <c r="AL10836" s="160"/>
      <c r="AM10836" s="160"/>
      <c r="AN10836" s="160"/>
      <c r="AO10836" s="160"/>
      <c r="AP10836" s="160"/>
      <c r="AQ10836" s="160"/>
      <c r="AR10836" s="160"/>
      <c r="AS10836" s="160"/>
      <c r="AT10836" s="160"/>
      <c r="AU10836" s="160"/>
      <c r="AV10836" s="160"/>
      <c r="AW10836" s="160"/>
      <c r="AX10836" s="160"/>
      <c r="AY10836" s="160"/>
      <c r="AZ10836" s="160"/>
      <c r="BA10836" s="160"/>
      <c r="BB10836" s="160"/>
      <c r="BC10836" s="160"/>
    </row>
    <row r="10837" spans="1:55" x14ac:dyDescent="0.25">
      <c r="J10837" s="6">
        <v>6</v>
      </c>
      <c r="K10837" s="6"/>
      <c r="L10837" s="6"/>
      <c r="M10837" s="6"/>
      <c r="N10837" s="6"/>
      <c r="O10837" s="6"/>
      <c r="P10837" s="6"/>
      <c r="Q10837" s="6"/>
      <c r="R10837" s="6"/>
      <c r="S10837" s="6"/>
      <c r="T10837" s="6"/>
      <c r="U10837" s="6"/>
      <c r="V10837" s="6"/>
      <c r="W10837" s="6"/>
      <c r="X10837" s="160"/>
      <c r="Y10837" s="160"/>
      <c r="Z10837" s="160"/>
      <c r="AA10837" s="160"/>
      <c r="AB10837" s="160"/>
      <c r="AC10837" s="160"/>
      <c r="AD10837" s="160"/>
      <c r="AE10837" s="160"/>
      <c r="AF10837" s="160"/>
      <c r="AG10837" s="160"/>
      <c r="AH10837" s="160"/>
      <c r="AI10837" s="160"/>
      <c r="AJ10837" s="160"/>
      <c r="AK10837" s="160"/>
      <c r="AL10837" s="160"/>
      <c r="AM10837" s="160"/>
      <c r="AN10837" s="160"/>
      <c r="AO10837" s="160"/>
      <c r="AP10837" s="160"/>
      <c r="AQ10837" s="160"/>
      <c r="AR10837" s="160"/>
      <c r="AS10837" s="160"/>
      <c r="AT10837" s="160"/>
      <c r="AU10837" s="160"/>
      <c r="AV10837" s="160"/>
      <c r="AW10837" s="160"/>
      <c r="AX10837" s="160"/>
      <c r="AY10837" s="160"/>
      <c r="AZ10837" s="160"/>
      <c r="BA10837" s="160"/>
      <c r="BB10837" s="160"/>
      <c r="BC10837" s="160"/>
    </row>
    <row r="10838" spans="1:55" x14ac:dyDescent="0.25">
      <c r="A10838" s="80"/>
      <c r="J10838" s="6">
        <v>7</v>
      </c>
      <c r="K10838" s="6"/>
      <c r="L10838" s="6"/>
      <c r="M10838" s="6"/>
      <c r="N10838" s="6"/>
      <c r="O10838" s="6"/>
      <c r="P10838" s="6"/>
      <c r="Q10838" s="6"/>
      <c r="R10838" s="6"/>
      <c r="S10838" s="6"/>
      <c r="T10838" s="6"/>
      <c r="U10838" s="6"/>
      <c r="V10838" s="6"/>
      <c r="W10838" s="6"/>
    </row>
    <row r="10839" spans="1:55" ht="31.5" x14ac:dyDescent="0.25">
      <c r="A10839" s="64" t="s">
        <v>590</v>
      </c>
      <c r="J10839" s="6">
        <v>8</v>
      </c>
      <c r="K10839" s="6"/>
      <c r="L10839" s="6"/>
      <c r="M10839" s="6"/>
      <c r="N10839" s="6"/>
      <c r="O10839" s="6"/>
      <c r="P10839" s="6"/>
      <c r="Q10839" s="6"/>
      <c r="R10839" s="6"/>
      <c r="S10839" s="6"/>
      <c r="T10839" s="6"/>
      <c r="U10839" s="6"/>
      <c r="V10839" s="6"/>
      <c r="W10839" s="6"/>
    </row>
    <row r="10840" spans="1:55" x14ac:dyDescent="0.25">
      <c r="A10840" s="79"/>
      <c r="J10840" s="6">
        <v>9</v>
      </c>
      <c r="K10840" s="6"/>
      <c r="L10840" s="6"/>
      <c r="M10840" s="6"/>
      <c r="N10840" s="6"/>
      <c r="O10840" s="6"/>
      <c r="P10840" s="6"/>
      <c r="Q10840" s="6"/>
      <c r="R10840" s="6"/>
      <c r="S10840" s="6"/>
      <c r="T10840" s="6"/>
      <c r="U10840" s="6"/>
      <c r="V10840" s="6"/>
      <c r="W10840" s="6"/>
    </row>
    <row r="10841" spans="1:55" ht="25.5" x14ac:dyDescent="0.25">
      <c r="A10841" s="81" t="s">
        <v>595</v>
      </c>
      <c r="J10841" s="6">
        <v>10</v>
      </c>
      <c r="K10841" s="6"/>
      <c r="L10841" s="6"/>
      <c r="M10841" s="6"/>
      <c r="N10841" s="6"/>
      <c r="O10841" s="6"/>
      <c r="P10841" s="6"/>
      <c r="Q10841" s="6"/>
      <c r="R10841" s="6"/>
      <c r="S10841" s="6"/>
      <c r="T10841" s="6"/>
      <c r="U10841" s="6"/>
      <c r="V10841" s="6"/>
      <c r="W10841" s="6"/>
    </row>
    <row r="10842" spans="1:55" x14ac:dyDescent="0.25">
      <c r="A10842" s="81"/>
      <c r="J10842" s="6">
        <v>11</v>
      </c>
      <c r="K10842" s="6"/>
      <c r="L10842" s="6"/>
      <c r="M10842" s="6"/>
      <c r="N10842" s="6"/>
      <c r="O10842" s="6"/>
      <c r="P10842" s="6"/>
      <c r="Q10842" s="6"/>
      <c r="R10842" s="6"/>
      <c r="S10842" s="6"/>
      <c r="T10842" s="6"/>
      <c r="U10842" s="6"/>
      <c r="V10842" s="6"/>
      <c r="W10842" s="6"/>
    </row>
    <row r="10843" spans="1:55" x14ac:dyDescent="0.25">
      <c r="A10843" s="65"/>
      <c r="J10843" s="6">
        <v>12</v>
      </c>
      <c r="K10843" s="6"/>
      <c r="L10843" s="6"/>
      <c r="M10843" s="6"/>
      <c r="N10843" s="6"/>
      <c r="O10843" s="6"/>
      <c r="P10843" s="6"/>
      <c r="Q10843" s="6"/>
      <c r="R10843" s="6"/>
      <c r="S10843" s="6"/>
      <c r="T10843" s="6"/>
      <c r="U10843" s="6"/>
      <c r="V10843" s="6"/>
      <c r="W10843" s="6"/>
    </row>
    <row r="10844" spans="1:55" x14ac:dyDescent="0.25">
      <c r="A10844" s="65"/>
      <c r="J10844" s="6">
        <v>13</v>
      </c>
      <c r="K10844" s="6"/>
      <c r="L10844" s="6"/>
      <c r="M10844" s="6"/>
      <c r="N10844" s="6"/>
      <c r="O10844" s="6"/>
      <c r="P10844" s="6"/>
      <c r="Q10844" s="6"/>
      <c r="R10844" s="6"/>
      <c r="S10844" s="6"/>
      <c r="T10844" s="6"/>
      <c r="U10844" s="6"/>
      <c r="V10844" s="6"/>
      <c r="W10844" s="6"/>
    </row>
    <row r="10845" spans="1:55" x14ac:dyDescent="0.25">
      <c r="A10845" s="79"/>
      <c r="J10845" s="6">
        <v>14</v>
      </c>
      <c r="K10845" s="6"/>
      <c r="L10845" s="6"/>
      <c r="M10845" s="6"/>
      <c r="N10845" s="6"/>
      <c r="O10845" s="6"/>
      <c r="P10845" s="6"/>
      <c r="Q10845" s="6"/>
      <c r="R10845" s="6"/>
      <c r="S10845" s="6"/>
      <c r="T10845" s="6"/>
      <c r="U10845" s="6"/>
      <c r="V10845" s="6"/>
      <c r="W10845" s="6"/>
    </row>
    <row r="10846" spans="1:55" x14ac:dyDescent="0.25">
      <c r="A10846" s="79"/>
      <c r="J10846" s="6">
        <v>15</v>
      </c>
      <c r="K10846" s="6"/>
      <c r="L10846" s="6"/>
      <c r="M10846" s="6"/>
      <c r="N10846" s="6"/>
      <c r="O10846" s="6"/>
      <c r="P10846" s="6"/>
      <c r="Q10846" s="6"/>
      <c r="R10846" s="6"/>
      <c r="S10846" s="6"/>
      <c r="T10846" s="6"/>
      <c r="U10846" s="6"/>
      <c r="V10846" s="6"/>
      <c r="W10846" s="6"/>
    </row>
    <row r="10847" spans="1:55" x14ac:dyDescent="0.25">
      <c r="J10847" s="6">
        <v>16</v>
      </c>
      <c r="K10847" s="6"/>
      <c r="L10847" s="6"/>
      <c r="M10847" s="6"/>
      <c r="N10847" s="6"/>
      <c r="O10847" s="6"/>
      <c r="P10847" s="6"/>
      <c r="Q10847" s="6"/>
      <c r="R10847" s="6"/>
      <c r="S10847" s="6"/>
      <c r="T10847" s="6"/>
      <c r="U10847" s="6"/>
      <c r="V10847" s="6"/>
      <c r="W10847" s="6"/>
    </row>
    <row r="10848" spans="1:55" x14ac:dyDescent="0.25">
      <c r="A10848" s="80"/>
      <c r="J10848" s="6">
        <v>17</v>
      </c>
      <c r="K10848" s="6"/>
      <c r="L10848" s="6"/>
      <c r="M10848" s="6"/>
      <c r="N10848" s="6"/>
      <c r="O10848" s="6"/>
      <c r="P10848" s="6"/>
      <c r="Q10848" s="6"/>
      <c r="R10848" s="6"/>
      <c r="S10848" s="6"/>
      <c r="T10848" s="6"/>
      <c r="U10848" s="6"/>
      <c r="V10848" s="6"/>
      <c r="W10848" s="6"/>
    </row>
    <row r="10849" spans="1:23" ht="31.5" x14ac:dyDescent="0.25">
      <c r="A10849" s="64" t="s">
        <v>590</v>
      </c>
      <c r="J10849" s="6">
        <v>18</v>
      </c>
      <c r="K10849" s="6"/>
      <c r="L10849" s="6"/>
      <c r="M10849" s="6"/>
      <c r="N10849" s="6"/>
      <c r="O10849" s="6"/>
      <c r="P10849" s="6"/>
      <c r="Q10849" s="6"/>
      <c r="R10849" s="6"/>
      <c r="S10849" s="6"/>
      <c r="T10849" s="6"/>
      <c r="U10849" s="6"/>
      <c r="V10849" s="6"/>
      <c r="W10849" s="6"/>
    </row>
    <row r="10850" spans="1:23" x14ac:dyDescent="0.25">
      <c r="A10850" s="79"/>
      <c r="J10850" s="6">
        <v>19</v>
      </c>
      <c r="K10850" s="6"/>
      <c r="L10850" s="6"/>
      <c r="M10850" s="6"/>
      <c r="N10850" s="6"/>
      <c r="O10850" s="6"/>
      <c r="P10850" s="6"/>
      <c r="Q10850" s="6"/>
      <c r="R10850" s="6"/>
      <c r="S10850" s="6"/>
      <c r="T10850" s="6"/>
      <c r="U10850" s="6"/>
      <c r="V10850" s="6"/>
      <c r="W10850" s="6"/>
    </row>
    <row r="10851" spans="1:23" ht="25.5" x14ac:dyDescent="0.25">
      <c r="A10851" s="81" t="s">
        <v>595</v>
      </c>
      <c r="J10851" s="6">
        <v>20</v>
      </c>
      <c r="K10851" s="6"/>
      <c r="L10851" s="6"/>
      <c r="M10851" s="6"/>
      <c r="N10851" s="6"/>
      <c r="O10851" s="6"/>
      <c r="P10851" s="6"/>
      <c r="Q10851" s="6"/>
      <c r="R10851" s="6"/>
      <c r="S10851" s="6"/>
      <c r="T10851" s="6"/>
      <c r="U10851" s="6"/>
      <c r="V10851" s="6"/>
      <c r="W10851" s="6"/>
    </row>
    <row r="10852" spans="1:23" x14ac:dyDescent="0.25">
      <c r="A10852" s="81"/>
      <c r="J10852" s="6">
        <v>21</v>
      </c>
      <c r="K10852" s="6"/>
      <c r="L10852" s="6"/>
      <c r="M10852" s="6"/>
      <c r="N10852" s="6"/>
      <c r="O10852" s="6"/>
      <c r="P10852" s="6"/>
      <c r="Q10852" s="6"/>
      <c r="R10852" s="6"/>
      <c r="S10852" s="6"/>
      <c r="T10852" s="6"/>
      <c r="U10852" s="6"/>
      <c r="V10852" s="6"/>
      <c r="W10852" s="6"/>
    </row>
    <row r="10853" spans="1:23" ht="89.25" x14ac:dyDescent="0.25">
      <c r="A10853" s="81" t="s">
        <v>972</v>
      </c>
      <c r="J10853" s="6">
        <v>22</v>
      </c>
      <c r="K10853" s="6"/>
      <c r="L10853" s="6"/>
      <c r="M10853" s="6"/>
      <c r="N10853" s="6"/>
      <c r="O10853" s="6"/>
      <c r="P10853" s="6"/>
      <c r="Q10853" s="6"/>
      <c r="R10853" s="6"/>
      <c r="S10853" s="6"/>
      <c r="T10853" s="6"/>
      <c r="U10853" s="6"/>
      <c r="V10853" s="6"/>
      <c r="W10853" s="6"/>
    </row>
    <row r="10854" spans="1:23" x14ac:dyDescent="0.25">
      <c r="A10854" s="65"/>
      <c r="J10854" s="6">
        <v>23</v>
      </c>
      <c r="K10854" s="6"/>
      <c r="L10854" s="6"/>
      <c r="M10854" s="6"/>
      <c r="N10854" s="6"/>
      <c r="O10854" s="6"/>
      <c r="P10854" s="6"/>
      <c r="Q10854" s="6"/>
      <c r="R10854" s="6"/>
      <c r="S10854" s="6"/>
      <c r="T10854" s="6"/>
      <c r="U10854" s="6"/>
      <c r="V10854" s="6"/>
      <c r="W10854" s="6"/>
    </row>
    <row r="10855" spans="1:23" x14ac:dyDescent="0.25">
      <c r="A10855" s="65"/>
      <c r="J10855" s="6">
        <v>24</v>
      </c>
      <c r="K10855" s="6"/>
      <c r="L10855" s="6"/>
      <c r="M10855" s="6"/>
      <c r="N10855" s="6"/>
      <c r="O10855" s="6"/>
      <c r="P10855" s="6"/>
      <c r="Q10855" s="6"/>
      <c r="R10855" s="6"/>
      <c r="S10855" s="6"/>
      <c r="T10855" s="6"/>
      <c r="U10855" s="6"/>
      <c r="V10855" s="6"/>
      <c r="W10855" s="6"/>
    </row>
    <row r="10856" spans="1:23" ht="140.25" x14ac:dyDescent="0.25">
      <c r="A10856" s="96" t="s">
        <v>624</v>
      </c>
      <c r="B10856" s="97" t="s">
        <v>625</v>
      </c>
      <c r="J10856" s="6">
        <v>25</v>
      </c>
      <c r="K10856" s="6"/>
      <c r="L10856" s="6"/>
      <c r="M10856" s="6"/>
      <c r="N10856" s="6"/>
      <c r="O10856" s="6"/>
      <c r="P10856" s="6"/>
      <c r="Q10856" s="6"/>
      <c r="R10856" s="6"/>
      <c r="S10856" s="6"/>
      <c r="T10856" s="6"/>
      <c r="U10856" s="6"/>
      <c r="V10856" s="6"/>
      <c r="W10856" s="6"/>
    </row>
    <row r="10857" spans="1:23" ht="15.75" thickBot="1" x14ac:dyDescent="0.3">
      <c r="A10857" s="65"/>
      <c r="J10857" s="6">
        <v>26</v>
      </c>
      <c r="K10857" s="6"/>
      <c r="L10857" s="6"/>
      <c r="M10857" s="6"/>
      <c r="N10857" s="6"/>
      <c r="O10857" s="6"/>
      <c r="P10857" s="6"/>
      <c r="Q10857" s="6"/>
      <c r="R10857" s="6"/>
      <c r="S10857" s="6"/>
      <c r="T10857" s="6"/>
      <c r="U10857" s="6"/>
      <c r="V10857" s="6"/>
      <c r="W10857" s="6"/>
    </row>
    <row r="10858" spans="1:23" ht="15.75" thickBot="1" x14ac:dyDescent="0.3">
      <c r="A10858" s="88" t="s">
        <v>626</v>
      </c>
      <c r="B10858" s="89">
        <v>0.05</v>
      </c>
      <c r="J10858" s="6">
        <v>27</v>
      </c>
      <c r="K10858" s="6"/>
      <c r="L10858" s="6"/>
      <c r="M10858" s="6"/>
      <c r="N10858" s="6"/>
      <c r="O10858" s="6"/>
      <c r="P10858" s="6"/>
      <c r="Q10858" s="6"/>
      <c r="R10858" s="6"/>
      <c r="S10858" s="6"/>
      <c r="T10858" s="6"/>
      <c r="U10858" s="6"/>
      <c r="V10858" s="6"/>
      <c r="W10858" s="6"/>
    </row>
    <row r="10859" spans="1:23" ht="39" thickBot="1" x14ac:dyDescent="0.3">
      <c r="A10859" s="110" t="s">
        <v>627</v>
      </c>
      <c r="B10859" s="74">
        <v>18</v>
      </c>
      <c r="J10859" s="6">
        <v>28</v>
      </c>
      <c r="K10859" s="6"/>
      <c r="L10859" s="6"/>
      <c r="M10859" s="6"/>
      <c r="N10859" s="6"/>
      <c r="O10859" s="6"/>
      <c r="P10859" s="6"/>
      <c r="Q10859" s="6"/>
      <c r="R10859" s="6"/>
      <c r="S10859" s="6"/>
      <c r="T10859" s="6"/>
      <c r="U10859" s="6"/>
      <c r="V10859" s="6"/>
      <c r="W10859" s="6"/>
    </row>
    <row r="10860" spans="1:23" ht="39" thickBot="1" x14ac:dyDescent="0.3">
      <c r="A10860" s="110" t="s">
        <v>628</v>
      </c>
      <c r="B10860" s="74">
        <v>5.1699999999999999E-4</v>
      </c>
      <c r="J10860" s="6">
        <v>29</v>
      </c>
      <c r="K10860" s="6"/>
      <c r="L10860" s="6"/>
      <c r="M10860" s="6"/>
      <c r="N10860" s="6"/>
      <c r="O10860" s="6"/>
      <c r="P10860" s="6"/>
      <c r="Q10860" s="6"/>
      <c r="R10860" s="6"/>
      <c r="S10860" s="6"/>
      <c r="T10860" s="6"/>
      <c r="U10860" s="6"/>
      <c r="V10860" s="6"/>
      <c r="W10860" s="6"/>
    </row>
    <row r="10861" spans="1:23" ht="64.5" thickBot="1" x14ac:dyDescent="0.3">
      <c r="A10861" s="110" t="s">
        <v>629</v>
      </c>
      <c r="B10861" s="74">
        <v>3.9969700000000001</v>
      </c>
      <c r="J10861" s="6">
        <v>30</v>
      </c>
      <c r="K10861" s="6"/>
      <c r="L10861" s="6"/>
      <c r="M10861" s="6"/>
      <c r="N10861" s="6"/>
      <c r="O10861" s="6"/>
      <c r="P10861" s="6"/>
      <c r="Q10861" s="6"/>
      <c r="R10861" s="6"/>
      <c r="S10861" s="6"/>
      <c r="T10861" s="6"/>
      <c r="U10861" s="6"/>
      <c r="V10861" s="6"/>
      <c r="W10861" s="6"/>
    </row>
    <row r="10862" spans="1:23" ht="38.25" x14ac:dyDescent="0.25">
      <c r="A10862" s="109" t="s">
        <v>630</v>
      </c>
      <c r="B10862" s="78">
        <v>3.2099999999999997E-2</v>
      </c>
      <c r="J10862" s="6">
        <v>31</v>
      </c>
      <c r="K10862" s="6"/>
      <c r="L10862" s="6"/>
      <c r="M10862" s="6"/>
      <c r="N10862" s="6"/>
      <c r="O10862" s="6"/>
      <c r="P10862" s="6"/>
      <c r="Q10862" s="6"/>
      <c r="R10862" s="6"/>
      <c r="S10862" s="6"/>
      <c r="T10862" s="6"/>
      <c r="U10862" s="6"/>
      <c r="V10862" s="6"/>
      <c r="W10862" s="6"/>
    </row>
    <row r="10863" spans="1:23" ht="15.75" thickBot="1" x14ac:dyDescent="0.3">
      <c r="A10863" s="65"/>
      <c r="J10863" s="6">
        <v>32</v>
      </c>
      <c r="K10863" s="6"/>
      <c r="L10863" s="6"/>
      <c r="M10863" s="6"/>
      <c r="N10863" s="6"/>
      <c r="O10863" s="6"/>
      <c r="P10863" s="6"/>
      <c r="Q10863" s="6"/>
      <c r="R10863" s="6"/>
      <c r="S10863" s="6"/>
      <c r="T10863" s="6"/>
      <c r="U10863" s="6"/>
      <c r="V10863" s="6"/>
      <c r="W10863" s="6"/>
    </row>
    <row r="10864" spans="1:23" x14ac:dyDescent="0.25">
      <c r="A10864" s="254" t="s">
        <v>637</v>
      </c>
      <c r="B10864" s="255"/>
      <c r="C10864" s="255"/>
      <c r="D10864" s="255"/>
      <c r="J10864" s="6">
        <v>33</v>
      </c>
      <c r="K10864" s="6"/>
      <c r="L10864" s="6"/>
      <c r="M10864" s="6"/>
      <c r="N10864" s="6"/>
      <c r="O10864" s="6"/>
      <c r="P10864" s="6"/>
      <c r="Q10864" s="6"/>
      <c r="R10864" s="6"/>
      <c r="S10864" s="6"/>
      <c r="T10864" s="6"/>
      <c r="U10864" s="6"/>
      <c r="V10864" s="6"/>
      <c r="W10864" s="6"/>
    </row>
    <row r="10865" spans="1:23" ht="15.75" thickBot="1" x14ac:dyDescent="0.3">
      <c r="A10865" s="256" t="s">
        <v>638</v>
      </c>
      <c r="B10865" s="257"/>
      <c r="C10865" s="257"/>
      <c r="D10865" s="257"/>
      <c r="J10865" s="6">
        <v>34</v>
      </c>
      <c r="K10865" s="6"/>
      <c r="L10865" s="6"/>
      <c r="M10865" s="6"/>
      <c r="N10865" s="6"/>
      <c r="O10865" s="6"/>
      <c r="P10865" s="6"/>
      <c r="Q10865" s="6"/>
      <c r="R10865" s="6"/>
      <c r="S10865" s="6"/>
      <c r="T10865" s="6"/>
      <c r="U10865" s="6"/>
      <c r="V10865" s="6"/>
      <c r="W10865" s="6"/>
    </row>
    <row r="10866" spans="1:23" ht="27" thickBot="1" x14ac:dyDescent="0.3">
      <c r="A10866" s="98" t="s">
        <v>634</v>
      </c>
      <c r="B10866" s="83" t="s">
        <v>635</v>
      </c>
      <c r="C10866" s="83" t="s">
        <v>566</v>
      </c>
      <c r="D10866" s="85" t="s">
        <v>593</v>
      </c>
      <c r="J10866" s="6"/>
      <c r="K10866" s="121" t="s">
        <v>1123</v>
      </c>
      <c r="L10866" s="121" t="s">
        <v>1124</v>
      </c>
      <c r="M10866" s="121" t="str">
        <f>A10853</f>
        <v>Prueba del rango estudentizado de Tukey (HSD) para P1FPCM2</v>
      </c>
      <c r="N10866" s="136"/>
      <c r="O10866" s="1"/>
      <c r="S10866" s="122" t="str">
        <f>K10866</f>
        <v>Factor</v>
      </c>
      <c r="T10866" s="122" t="str">
        <f>L10866</f>
        <v>Nivel</v>
      </c>
      <c r="U10866" s="114"/>
      <c r="V10866" s="123" t="str">
        <f>M10866</f>
        <v>Prueba del rango estudentizado de Tukey (HSD) para P1FPCM2</v>
      </c>
      <c r="W10866" s="6"/>
    </row>
    <row r="10867" spans="1:23" ht="16.5" thickBot="1" x14ac:dyDescent="0.3">
      <c r="A10867" s="99" t="s">
        <v>592</v>
      </c>
      <c r="B10867" s="68">
        <v>0.1575</v>
      </c>
      <c r="C10867" s="68">
        <v>8</v>
      </c>
      <c r="D10867" s="86" t="s">
        <v>46</v>
      </c>
      <c r="J10867" s="6"/>
      <c r="K10867" s="223" t="s">
        <v>1128</v>
      </c>
      <c r="L10867" s="124" t="str">
        <f>D10867</f>
        <v>Perseo</v>
      </c>
      <c r="M10867" s="125">
        <f>B10867</f>
        <v>0.1575</v>
      </c>
      <c r="N10867" s="125" t="str">
        <f>A10867</f>
        <v>A</v>
      </c>
      <c r="O10867" s="125">
        <f>B10867</f>
        <v>0.1575</v>
      </c>
      <c r="S10867" s="225" t="str">
        <f>K10867</f>
        <v>Genotipo (B)</v>
      </c>
      <c r="T10867" s="133" t="str">
        <f>L10867</f>
        <v>Perseo</v>
      </c>
      <c r="U10867" s="134">
        <f t="shared" ref="U10867:U10870" si="577">M10867</f>
        <v>0.1575</v>
      </c>
      <c r="V10867" s="133" t="str">
        <f t="shared" ref="V10867:V10870" si="578">N10867</f>
        <v>A</v>
      </c>
      <c r="W10867" s="133">
        <f t="shared" ref="W10867:W10870" si="579">O10867</f>
        <v>0.1575</v>
      </c>
    </row>
    <row r="10868" spans="1:23" ht="16.5" thickBot="1" x14ac:dyDescent="0.3">
      <c r="A10868" s="99" t="s">
        <v>592</v>
      </c>
      <c r="B10868" s="68"/>
      <c r="C10868" s="68"/>
      <c r="D10868" s="86"/>
      <c r="J10868" s="6"/>
      <c r="K10868" s="224"/>
      <c r="L10868" s="124" t="str">
        <f>D10869</f>
        <v>Pony</v>
      </c>
      <c r="M10868" s="125">
        <f>B10869</f>
        <v>0.14374999999999999</v>
      </c>
      <c r="N10868" s="125" t="str">
        <f>A10869</f>
        <v>A</v>
      </c>
      <c r="O10868" s="125">
        <f>B10869</f>
        <v>0.14374999999999999</v>
      </c>
      <c r="S10868" s="226"/>
      <c r="T10868" s="133" t="str">
        <f t="shared" ref="T10868:T10870" si="580">L10868</f>
        <v>Pony</v>
      </c>
      <c r="U10868" s="134">
        <f t="shared" si="577"/>
        <v>0.14374999999999999</v>
      </c>
      <c r="V10868" s="133" t="str">
        <f t="shared" si="578"/>
        <v>A</v>
      </c>
      <c r="W10868" s="133">
        <f t="shared" si="579"/>
        <v>0.14374999999999999</v>
      </c>
    </row>
    <row r="10869" spans="1:23" ht="16.5" thickBot="1" x14ac:dyDescent="0.3">
      <c r="A10869" s="99" t="s">
        <v>592</v>
      </c>
      <c r="B10869" s="68">
        <v>0.14374999999999999</v>
      </c>
      <c r="C10869" s="68">
        <v>8</v>
      </c>
      <c r="D10869" s="86" t="s">
        <v>11</v>
      </c>
      <c r="J10869" s="6"/>
      <c r="K10869" s="224"/>
      <c r="L10869" s="4" t="str">
        <f>D10871</f>
        <v>Palomo</v>
      </c>
      <c r="M10869" s="4">
        <f>B10871</f>
        <v>0.14249999999999999</v>
      </c>
      <c r="N10869" s="4" t="str">
        <f>A10871</f>
        <v>A</v>
      </c>
      <c r="O10869" s="4">
        <f>B10871</f>
        <v>0.14249999999999999</v>
      </c>
      <c r="P10869" s="6"/>
      <c r="Q10869" s="6"/>
      <c r="R10869" s="6"/>
      <c r="S10869" s="226"/>
      <c r="T10869" s="133" t="str">
        <f t="shared" si="580"/>
        <v>Palomo</v>
      </c>
      <c r="U10869" s="134">
        <f t="shared" si="577"/>
        <v>0.14249999999999999</v>
      </c>
      <c r="V10869" s="133" t="str">
        <f t="shared" si="578"/>
        <v>A</v>
      </c>
      <c r="W10869" s="133">
        <f t="shared" si="579"/>
        <v>0.14249999999999999</v>
      </c>
    </row>
    <row r="10870" spans="1:23" ht="16.5" thickBot="1" x14ac:dyDescent="0.3">
      <c r="A10870" s="99" t="s">
        <v>592</v>
      </c>
      <c r="B10870" s="68"/>
      <c r="C10870" s="68"/>
      <c r="D10870" s="86"/>
      <c r="J10870" s="6"/>
      <c r="K10870" s="224"/>
      <c r="L10870" s="4" t="str">
        <f>D10873</f>
        <v>Toro</v>
      </c>
      <c r="M10870" s="4">
        <f>B10873</f>
        <v>0.13625000000000001</v>
      </c>
      <c r="N10870" s="4" t="str">
        <f>A10873</f>
        <v>A</v>
      </c>
      <c r="O10870" s="4">
        <f>B10873</f>
        <v>0.13625000000000001</v>
      </c>
      <c r="P10870" s="6"/>
      <c r="Q10870" s="6"/>
      <c r="R10870" s="6"/>
      <c r="S10870" s="227"/>
      <c r="T10870" s="129" t="str">
        <f t="shared" si="580"/>
        <v>Toro</v>
      </c>
      <c r="U10870" s="135">
        <f t="shared" si="577"/>
        <v>0.13625000000000001</v>
      </c>
      <c r="V10870" s="129" t="str">
        <f t="shared" si="578"/>
        <v>A</v>
      </c>
      <c r="W10870" s="129">
        <f t="shared" si="579"/>
        <v>0.13625000000000001</v>
      </c>
    </row>
    <row r="10871" spans="1:23" ht="15.75" thickBot="1" x14ac:dyDescent="0.3">
      <c r="A10871" s="99" t="s">
        <v>592</v>
      </c>
      <c r="B10871" s="68">
        <v>0.14249999999999999</v>
      </c>
      <c r="C10871" s="68">
        <v>8</v>
      </c>
      <c r="D10871" s="86" t="s">
        <v>7</v>
      </c>
      <c r="J10871" s="6">
        <v>1</v>
      </c>
      <c r="K10871" s="6"/>
      <c r="L10871" s="6"/>
      <c r="M10871" s="6"/>
      <c r="N10871" s="6"/>
      <c r="O10871" s="6"/>
      <c r="P10871" s="6"/>
      <c r="Q10871" s="6"/>
      <c r="R10871" s="6"/>
      <c r="S10871" s="6"/>
      <c r="T10871" s="6"/>
      <c r="U10871" s="6"/>
      <c r="V10871" s="6"/>
      <c r="W10871" s="6"/>
    </row>
    <row r="10872" spans="1:23" ht="15.75" thickBot="1" x14ac:dyDescent="0.3">
      <c r="A10872" s="99" t="s">
        <v>592</v>
      </c>
      <c r="B10872" s="68"/>
      <c r="C10872" s="68"/>
      <c r="D10872" s="86"/>
      <c r="J10872" s="6">
        <v>2</v>
      </c>
      <c r="K10872" s="6"/>
      <c r="L10872" s="6"/>
      <c r="M10872" s="6"/>
      <c r="N10872" s="6"/>
      <c r="O10872" s="6"/>
      <c r="P10872" s="6"/>
      <c r="Q10872" s="6"/>
      <c r="R10872" s="6"/>
      <c r="S10872" s="6"/>
      <c r="T10872" s="6"/>
      <c r="U10872" s="6"/>
      <c r="V10872" s="6"/>
      <c r="W10872" s="6"/>
    </row>
    <row r="10873" spans="1:23" x14ac:dyDescent="0.25">
      <c r="A10873" s="100" t="s">
        <v>592</v>
      </c>
      <c r="B10873" s="77">
        <v>0.13625000000000001</v>
      </c>
      <c r="C10873" s="77">
        <v>8</v>
      </c>
      <c r="D10873" s="87" t="s">
        <v>8</v>
      </c>
      <c r="J10873" s="6">
        <v>3</v>
      </c>
      <c r="K10873" s="6"/>
      <c r="L10873" s="6"/>
      <c r="M10873" s="6"/>
      <c r="N10873" s="6"/>
      <c r="O10873" s="6"/>
      <c r="P10873" s="6"/>
      <c r="Q10873" s="6"/>
      <c r="R10873" s="6"/>
      <c r="S10873" s="6"/>
      <c r="T10873" s="6"/>
      <c r="U10873" s="6"/>
      <c r="V10873" s="6"/>
      <c r="W10873" s="6"/>
    </row>
    <row r="10874" spans="1:23" x14ac:dyDescent="0.25">
      <c r="A10874" s="79"/>
      <c r="J10874" s="6">
        <v>4</v>
      </c>
      <c r="K10874" s="6"/>
      <c r="L10874" s="6"/>
      <c r="M10874" s="6"/>
      <c r="N10874" s="6"/>
      <c r="O10874" s="6"/>
      <c r="P10874" s="6"/>
      <c r="Q10874" s="6"/>
      <c r="R10874" s="6"/>
      <c r="S10874" s="6"/>
      <c r="T10874" s="6"/>
      <c r="U10874" s="6"/>
      <c r="V10874" s="6"/>
      <c r="W10874" s="6"/>
    </row>
    <row r="10875" spans="1:23" x14ac:dyDescent="0.25">
      <c r="A10875" s="79"/>
      <c r="J10875" s="6">
        <v>5</v>
      </c>
      <c r="K10875" s="6"/>
      <c r="L10875" s="6"/>
      <c r="M10875" s="6"/>
      <c r="N10875" s="6"/>
      <c r="O10875" s="6"/>
      <c r="P10875" s="6"/>
      <c r="Q10875" s="6"/>
      <c r="R10875" s="6"/>
      <c r="S10875" s="6"/>
      <c r="T10875" s="6"/>
      <c r="U10875" s="6"/>
      <c r="V10875" s="6"/>
      <c r="W10875" s="6"/>
    </row>
    <row r="10876" spans="1:23" x14ac:dyDescent="0.25">
      <c r="J10876" s="6">
        <v>6</v>
      </c>
      <c r="K10876" s="6"/>
      <c r="L10876" s="6"/>
      <c r="M10876" s="6"/>
      <c r="N10876" s="6"/>
      <c r="O10876" s="6"/>
      <c r="P10876" s="6"/>
      <c r="Q10876" s="6"/>
      <c r="R10876" s="6"/>
      <c r="S10876" s="6"/>
      <c r="T10876" s="6"/>
      <c r="U10876" s="6"/>
      <c r="V10876" s="6"/>
      <c r="W10876" s="6"/>
    </row>
    <row r="10877" spans="1:23" x14ac:dyDescent="0.25">
      <c r="A10877" s="80"/>
      <c r="J10877" s="6">
        <v>7</v>
      </c>
      <c r="K10877" s="6"/>
      <c r="L10877" s="6"/>
      <c r="M10877" s="6"/>
      <c r="N10877" s="6"/>
      <c r="O10877" s="6"/>
      <c r="P10877" s="6"/>
      <c r="Q10877" s="6"/>
      <c r="R10877" s="6"/>
      <c r="S10877" s="6"/>
      <c r="T10877" s="6"/>
      <c r="U10877" s="6"/>
      <c r="V10877" s="6"/>
      <c r="W10877" s="6"/>
    </row>
    <row r="10878" spans="1:23" ht="31.5" x14ac:dyDescent="0.25">
      <c r="A10878" s="64" t="s">
        <v>590</v>
      </c>
      <c r="J10878" s="6">
        <v>8</v>
      </c>
      <c r="K10878" s="6"/>
      <c r="L10878" s="6"/>
      <c r="M10878" s="6"/>
      <c r="N10878" s="6"/>
      <c r="O10878" s="6"/>
      <c r="P10878" s="6"/>
      <c r="Q10878" s="6"/>
      <c r="R10878" s="6"/>
      <c r="S10878" s="6"/>
      <c r="T10878" s="6"/>
      <c r="U10878" s="6"/>
      <c r="V10878" s="6"/>
      <c r="W10878" s="6"/>
    </row>
    <row r="10879" spans="1:23" x14ac:dyDescent="0.25">
      <c r="A10879" s="79"/>
      <c r="J10879" s="6">
        <v>9</v>
      </c>
      <c r="K10879" s="6"/>
      <c r="L10879" s="6"/>
      <c r="M10879" s="6"/>
      <c r="N10879" s="6"/>
      <c r="O10879" s="6"/>
      <c r="P10879" s="6"/>
      <c r="Q10879" s="6"/>
      <c r="R10879" s="6"/>
      <c r="S10879" s="6"/>
      <c r="T10879" s="6"/>
      <c r="U10879" s="6"/>
      <c r="V10879" s="6"/>
      <c r="W10879" s="6"/>
    </row>
    <row r="10880" spans="1:23" ht="25.5" x14ac:dyDescent="0.25">
      <c r="A10880" s="81" t="s">
        <v>595</v>
      </c>
      <c r="J10880" s="6">
        <v>10</v>
      </c>
      <c r="K10880" s="6"/>
      <c r="L10880" s="6"/>
      <c r="M10880" s="6"/>
      <c r="N10880" s="6"/>
      <c r="O10880" s="6"/>
      <c r="P10880" s="6"/>
      <c r="Q10880" s="6"/>
      <c r="R10880" s="6"/>
      <c r="S10880" s="6"/>
      <c r="T10880" s="6"/>
      <c r="U10880" s="6"/>
      <c r="V10880" s="6"/>
      <c r="W10880" s="6"/>
    </row>
    <row r="10881" spans="1:23" x14ac:dyDescent="0.25">
      <c r="A10881" s="81"/>
      <c r="J10881" s="6">
        <v>11</v>
      </c>
      <c r="K10881" s="6"/>
      <c r="L10881" s="6"/>
      <c r="M10881" s="6"/>
      <c r="N10881" s="6"/>
      <c r="O10881" s="6"/>
      <c r="P10881" s="6"/>
      <c r="Q10881" s="6"/>
      <c r="R10881" s="6"/>
      <c r="S10881" s="6"/>
      <c r="T10881" s="6"/>
      <c r="U10881" s="6"/>
      <c r="V10881" s="6"/>
      <c r="W10881" s="6"/>
    </row>
    <row r="10882" spans="1:23" x14ac:dyDescent="0.25">
      <c r="A10882" s="65"/>
      <c r="J10882" s="6">
        <v>12</v>
      </c>
      <c r="K10882" s="6"/>
      <c r="L10882" s="6"/>
      <c r="M10882" s="6"/>
      <c r="N10882" s="6"/>
      <c r="O10882" s="6"/>
      <c r="P10882" s="6"/>
      <c r="Q10882" s="6"/>
      <c r="R10882" s="6"/>
      <c r="S10882" s="6"/>
      <c r="T10882" s="6"/>
      <c r="U10882" s="6"/>
      <c r="V10882" s="6"/>
      <c r="W10882" s="6"/>
    </row>
    <row r="10883" spans="1:23" x14ac:dyDescent="0.25">
      <c r="A10883" s="65"/>
      <c r="J10883" s="6">
        <v>13</v>
      </c>
      <c r="K10883" s="6"/>
      <c r="L10883" s="6"/>
      <c r="M10883" s="6"/>
      <c r="N10883" s="6"/>
      <c r="O10883" s="6"/>
      <c r="P10883" s="6"/>
      <c r="Q10883" s="6"/>
      <c r="R10883" s="6"/>
      <c r="S10883" s="6"/>
      <c r="T10883" s="6"/>
      <c r="U10883" s="6"/>
      <c r="V10883" s="6"/>
      <c r="W10883" s="6"/>
    </row>
    <row r="10884" spans="1:23" x14ac:dyDescent="0.25">
      <c r="A10884" s="79"/>
      <c r="J10884" s="6">
        <v>14</v>
      </c>
      <c r="K10884" s="6"/>
      <c r="L10884" s="6"/>
      <c r="M10884" s="6"/>
      <c r="N10884" s="6"/>
      <c r="O10884" s="6"/>
      <c r="P10884" s="6"/>
      <c r="Q10884" s="6"/>
      <c r="R10884" s="6"/>
      <c r="S10884" s="6"/>
      <c r="T10884" s="6"/>
      <c r="U10884" s="6"/>
      <c r="V10884" s="6"/>
      <c r="W10884" s="6"/>
    </row>
    <row r="10885" spans="1:23" x14ac:dyDescent="0.25">
      <c r="A10885" s="79"/>
      <c r="J10885" s="6">
        <v>15</v>
      </c>
      <c r="K10885" s="6"/>
      <c r="L10885" s="6"/>
      <c r="M10885" s="6"/>
      <c r="N10885" s="6"/>
      <c r="O10885" s="6"/>
      <c r="P10885" s="6"/>
      <c r="Q10885" s="6"/>
      <c r="R10885" s="6"/>
      <c r="S10885" s="6"/>
      <c r="T10885" s="6"/>
      <c r="U10885" s="6"/>
      <c r="V10885" s="6"/>
      <c r="W10885" s="6"/>
    </row>
    <row r="10886" spans="1:23" x14ac:dyDescent="0.25">
      <c r="J10886" s="6">
        <v>16</v>
      </c>
      <c r="K10886" s="6"/>
      <c r="L10886" s="6"/>
      <c r="M10886" s="6"/>
      <c r="N10886" s="6"/>
      <c r="O10886" s="6"/>
      <c r="P10886" s="6"/>
      <c r="Q10886" s="6"/>
      <c r="R10886" s="6"/>
      <c r="S10886" s="6"/>
      <c r="T10886" s="6"/>
      <c r="U10886" s="6"/>
      <c r="V10886" s="6"/>
      <c r="W10886" s="6"/>
    </row>
    <row r="10887" spans="1:23" x14ac:dyDescent="0.25">
      <c r="A10887" s="80"/>
      <c r="J10887" s="6">
        <v>17</v>
      </c>
      <c r="K10887" s="6"/>
      <c r="L10887" s="6"/>
      <c r="M10887" s="6"/>
      <c r="N10887" s="6"/>
      <c r="O10887" s="6"/>
      <c r="P10887" s="6"/>
      <c r="Q10887" s="6"/>
      <c r="R10887" s="6"/>
      <c r="S10887" s="6"/>
      <c r="T10887" s="6"/>
      <c r="U10887" s="6"/>
      <c r="V10887" s="6"/>
      <c r="W10887" s="6"/>
    </row>
    <row r="10888" spans="1:23" ht="31.5" x14ac:dyDescent="0.25">
      <c r="A10888" s="64" t="s">
        <v>590</v>
      </c>
      <c r="J10888" s="6">
        <v>18</v>
      </c>
      <c r="K10888" s="6"/>
      <c r="L10888" s="6"/>
      <c r="M10888" s="6"/>
      <c r="N10888" s="6"/>
      <c r="O10888" s="6"/>
      <c r="P10888" s="6"/>
      <c r="Q10888" s="6"/>
      <c r="R10888" s="6"/>
      <c r="S10888" s="6"/>
      <c r="T10888" s="6"/>
      <c r="U10888" s="6"/>
      <c r="V10888" s="6"/>
      <c r="W10888" s="6"/>
    </row>
    <row r="10889" spans="1:23" x14ac:dyDescent="0.25">
      <c r="A10889" s="79"/>
      <c r="J10889" s="6">
        <v>19</v>
      </c>
      <c r="K10889" s="6"/>
      <c r="L10889" s="6"/>
      <c r="M10889" s="6"/>
      <c r="N10889" s="6"/>
      <c r="O10889" s="6"/>
      <c r="P10889" s="6"/>
      <c r="Q10889" s="6"/>
      <c r="R10889" s="6"/>
      <c r="S10889" s="6"/>
      <c r="T10889" s="6"/>
      <c r="U10889" s="6"/>
      <c r="V10889" s="6"/>
      <c r="W10889" s="6"/>
    </row>
    <row r="10890" spans="1:23" ht="25.5" x14ac:dyDescent="0.25">
      <c r="A10890" s="81" t="s">
        <v>595</v>
      </c>
      <c r="J10890" s="6">
        <v>20</v>
      </c>
      <c r="K10890" s="6"/>
      <c r="L10890" s="6"/>
      <c r="M10890" s="6"/>
      <c r="N10890" s="6"/>
      <c r="O10890" s="6"/>
      <c r="P10890" s="6"/>
      <c r="Q10890" s="6"/>
      <c r="R10890" s="6"/>
      <c r="S10890" s="6"/>
      <c r="T10890" s="6"/>
      <c r="U10890" s="6"/>
      <c r="V10890" s="6"/>
      <c r="W10890" s="6"/>
    </row>
    <row r="10891" spans="1:23" x14ac:dyDescent="0.25">
      <c r="A10891" s="81"/>
      <c r="J10891" s="6">
        <v>21</v>
      </c>
      <c r="K10891" s="6"/>
      <c r="L10891" s="6"/>
      <c r="M10891" s="6"/>
      <c r="N10891" s="6"/>
      <c r="O10891" s="6"/>
      <c r="P10891" s="6"/>
      <c r="Q10891" s="6"/>
      <c r="R10891" s="6"/>
      <c r="S10891" s="6"/>
      <c r="T10891" s="6"/>
      <c r="U10891" s="6"/>
      <c r="V10891" s="6"/>
      <c r="W10891" s="6"/>
    </row>
    <row r="10892" spans="1:23" ht="89.25" x14ac:dyDescent="0.25">
      <c r="A10892" s="81" t="s">
        <v>973</v>
      </c>
      <c r="J10892" s="6">
        <v>22</v>
      </c>
      <c r="K10892" s="6"/>
      <c r="L10892" s="6"/>
      <c r="M10892" s="6"/>
      <c r="N10892" s="6"/>
      <c r="O10892" s="6"/>
      <c r="P10892" s="6"/>
      <c r="Q10892" s="6"/>
      <c r="R10892" s="6"/>
      <c r="S10892" s="6"/>
      <c r="T10892" s="6"/>
      <c r="U10892" s="6"/>
      <c r="V10892" s="6"/>
      <c r="W10892" s="6"/>
    </row>
    <row r="10893" spans="1:23" x14ac:dyDescent="0.25">
      <c r="A10893" s="65"/>
      <c r="J10893" s="6">
        <v>23</v>
      </c>
      <c r="K10893" s="6"/>
      <c r="L10893" s="6"/>
      <c r="M10893" s="6"/>
      <c r="N10893" s="6"/>
      <c r="O10893" s="6"/>
      <c r="P10893" s="6"/>
      <c r="Q10893" s="6"/>
      <c r="R10893" s="6"/>
      <c r="S10893" s="6"/>
      <c r="T10893" s="6"/>
      <c r="U10893" s="6"/>
      <c r="V10893" s="6"/>
      <c r="W10893" s="6"/>
    </row>
    <row r="10894" spans="1:23" x14ac:dyDescent="0.25">
      <c r="A10894" s="65"/>
      <c r="J10894" s="6">
        <v>24</v>
      </c>
      <c r="K10894" s="6"/>
      <c r="L10894" s="6"/>
      <c r="M10894" s="6"/>
      <c r="N10894" s="6"/>
      <c r="O10894" s="6"/>
      <c r="P10894" s="6"/>
      <c r="Q10894" s="6"/>
      <c r="R10894" s="6"/>
      <c r="S10894" s="6"/>
      <c r="T10894" s="6"/>
      <c r="U10894" s="6"/>
      <c r="V10894" s="6"/>
      <c r="W10894" s="6"/>
    </row>
    <row r="10895" spans="1:23" ht="140.25" x14ac:dyDescent="0.25">
      <c r="A10895" s="96" t="s">
        <v>624</v>
      </c>
      <c r="B10895" s="97" t="s">
        <v>625</v>
      </c>
      <c r="J10895" s="6">
        <v>25</v>
      </c>
      <c r="K10895" s="6"/>
      <c r="L10895" s="6"/>
      <c r="M10895" s="6"/>
      <c r="N10895" s="6"/>
      <c r="O10895" s="6"/>
      <c r="P10895" s="6"/>
      <c r="Q10895" s="6"/>
      <c r="R10895" s="6"/>
      <c r="S10895" s="6"/>
      <c r="T10895" s="6"/>
      <c r="U10895" s="6"/>
      <c r="V10895" s="6"/>
      <c r="W10895" s="6"/>
    </row>
    <row r="10896" spans="1:23" ht="15.75" thickBot="1" x14ac:dyDescent="0.3">
      <c r="A10896" s="65"/>
      <c r="J10896" s="6">
        <v>26</v>
      </c>
      <c r="K10896" s="6"/>
      <c r="L10896" s="6"/>
      <c r="M10896" s="6"/>
      <c r="N10896" s="6"/>
      <c r="O10896" s="6"/>
      <c r="P10896" s="6"/>
      <c r="Q10896" s="6"/>
      <c r="R10896" s="6"/>
      <c r="S10896" s="6"/>
      <c r="T10896" s="6"/>
      <c r="U10896" s="6"/>
      <c r="V10896" s="6"/>
      <c r="W10896" s="6"/>
    </row>
    <row r="10897" spans="1:23" ht="15.75" thickBot="1" x14ac:dyDescent="0.3">
      <c r="A10897" s="88" t="s">
        <v>626</v>
      </c>
      <c r="B10897" s="89">
        <v>0.05</v>
      </c>
      <c r="J10897" s="6">
        <v>27</v>
      </c>
      <c r="K10897" s="6"/>
      <c r="L10897" s="6"/>
      <c r="M10897" s="6"/>
      <c r="N10897" s="6"/>
      <c r="O10897" s="6"/>
      <c r="P10897" s="6"/>
      <c r="Q10897" s="6"/>
      <c r="R10897" s="6"/>
      <c r="S10897" s="6"/>
      <c r="T10897" s="6"/>
      <c r="U10897" s="6"/>
      <c r="V10897" s="6"/>
      <c r="W10897" s="6"/>
    </row>
    <row r="10898" spans="1:23" ht="39" thickBot="1" x14ac:dyDescent="0.3">
      <c r="A10898" s="110" t="s">
        <v>627</v>
      </c>
      <c r="B10898" s="74">
        <v>18</v>
      </c>
      <c r="J10898" s="6">
        <v>28</v>
      </c>
      <c r="K10898" s="6"/>
      <c r="L10898" s="6"/>
      <c r="M10898" s="6"/>
      <c r="N10898" s="6"/>
      <c r="O10898" s="6"/>
      <c r="P10898" s="6"/>
      <c r="Q10898" s="6"/>
      <c r="R10898" s="6"/>
      <c r="S10898" s="6"/>
      <c r="T10898" s="6"/>
      <c r="U10898" s="6"/>
      <c r="V10898" s="6"/>
      <c r="W10898" s="6"/>
    </row>
    <row r="10899" spans="1:23" ht="39" thickBot="1" x14ac:dyDescent="0.3">
      <c r="A10899" s="110" t="s">
        <v>628</v>
      </c>
      <c r="B10899" s="74">
        <v>2.5500000000000002E-4</v>
      </c>
      <c r="J10899" s="6">
        <v>29</v>
      </c>
      <c r="K10899" s="6"/>
      <c r="L10899" s="6"/>
      <c r="M10899" s="6"/>
      <c r="N10899" s="6"/>
      <c r="O10899" s="6"/>
      <c r="P10899" s="6"/>
      <c r="Q10899" s="6"/>
      <c r="R10899" s="6"/>
      <c r="S10899" s="6"/>
      <c r="T10899" s="6"/>
      <c r="U10899" s="6"/>
      <c r="V10899" s="6"/>
      <c r="W10899" s="6"/>
    </row>
    <row r="10900" spans="1:23" ht="64.5" thickBot="1" x14ac:dyDescent="0.3">
      <c r="A10900" s="110" t="s">
        <v>629</v>
      </c>
      <c r="B10900" s="74">
        <v>3.9969700000000001</v>
      </c>
      <c r="J10900" s="6">
        <v>30</v>
      </c>
      <c r="K10900" s="6"/>
      <c r="L10900" s="6"/>
      <c r="M10900" s="6"/>
      <c r="N10900" s="6"/>
      <c r="O10900" s="6"/>
      <c r="P10900" s="6"/>
      <c r="Q10900" s="6"/>
      <c r="R10900" s="6"/>
      <c r="S10900" s="6"/>
      <c r="T10900" s="6"/>
      <c r="U10900" s="6"/>
      <c r="V10900" s="6"/>
      <c r="W10900" s="6"/>
    </row>
    <row r="10901" spans="1:23" ht="38.25" x14ac:dyDescent="0.25">
      <c r="A10901" s="109" t="s">
        <v>630</v>
      </c>
      <c r="B10901" s="78">
        <v>2.2499999999999999E-2</v>
      </c>
      <c r="J10901" s="6">
        <v>31</v>
      </c>
      <c r="K10901" s="6"/>
      <c r="L10901" s="6"/>
      <c r="M10901" s="6"/>
      <c r="N10901" s="6"/>
      <c r="O10901" s="6"/>
      <c r="P10901" s="6"/>
      <c r="Q10901" s="6"/>
      <c r="R10901" s="6"/>
      <c r="S10901" s="6"/>
      <c r="T10901" s="6"/>
      <c r="U10901" s="6"/>
      <c r="V10901" s="6"/>
      <c r="W10901" s="6"/>
    </row>
    <row r="10902" spans="1:23" ht="15.75" thickBot="1" x14ac:dyDescent="0.3">
      <c r="A10902" s="65"/>
      <c r="J10902" s="6">
        <v>32</v>
      </c>
      <c r="K10902" s="6"/>
      <c r="L10902" s="6"/>
      <c r="M10902" s="6"/>
      <c r="N10902" s="6"/>
      <c r="O10902" s="6"/>
      <c r="P10902" s="6"/>
      <c r="Q10902" s="6"/>
      <c r="R10902" s="6"/>
      <c r="S10902" s="6"/>
      <c r="T10902" s="6"/>
      <c r="U10902" s="6"/>
      <c r="V10902" s="6"/>
      <c r="W10902" s="6"/>
    </row>
    <row r="10903" spans="1:23" x14ac:dyDescent="0.25">
      <c r="A10903" s="254" t="s">
        <v>637</v>
      </c>
      <c r="B10903" s="255"/>
      <c r="C10903" s="255"/>
      <c r="D10903" s="255"/>
      <c r="E10903" s="255"/>
      <c r="J10903" s="6">
        <v>33</v>
      </c>
      <c r="K10903" s="6"/>
      <c r="L10903" s="6"/>
      <c r="M10903" s="6"/>
      <c r="N10903" s="6"/>
      <c r="O10903" s="6"/>
      <c r="P10903" s="6"/>
      <c r="Q10903" s="6"/>
      <c r="R10903" s="6"/>
      <c r="S10903" s="6"/>
      <c r="T10903" s="6"/>
      <c r="U10903" s="6"/>
      <c r="V10903" s="6"/>
      <c r="W10903" s="6"/>
    </row>
    <row r="10904" spans="1:23" ht="15.75" thickBot="1" x14ac:dyDescent="0.3">
      <c r="A10904" s="256" t="s">
        <v>638</v>
      </c>
      <c r="B10904" s="257"/>
      <c r="C10904" s="257"/>
      <c r="D10904" s="257"/>
      <c r="E10904" s="257"/>
      <c r="J10904" s="6">
        <v>34</v>
      </c>
      <c r="K10904" s="6"/>
      <c r="L10904" s="6"/>
      <c r="M10904" s="6"/>
      <c r="N10904" s="6"/>
      <c r="O10904" s="6"/>
      <c r="P10904" s="6"/>
      <c r="Q10904" s="6"/>
      <c r="R10904" s="6"/>
      <c r="S10904" s="6"/>
      <c r="T10904" s="6"/>
      <c r="U10904" s="6"/>
      <c r="V10904" s="6"/>
      <c r="W10904" s="6"/>
    </row>
    <row r="10905" spans="1:23" ht="16.5" thickBot="1" x14ac:dyDescent="0.3">
      <c r="A10905" s="260" t="s">
        <v>634</v>
      </c>
      <c r="B10905" s="261"/>
      <c r="C10905" s="83" t="s">
        <v>635</v>
      </c>
      <c r="D10905" s="83" t="s">
        <v>566</v>
      </c>
      <c r="E10905" s="85" t="s">
        <v>593</v>
      </c>
      <c r="J10905" s="6"/>
      <c r="K10905" s="121" t="s">
        <v>1123</v>
      </c>
      <c r="L10905" s="121" t="s">
        <v>1124</v>
      </c>
      <c r="M10905" s="121" t="str">
        <f>A10892</f>
        <v>Prueba del rango estudentizado de Tukey (HSD) para P1FPCM3</v>
      </c>
      <c r="N10905" s="136"/>
      <c r="O10905" s="1"/>
      <c r="S10905" s="122" t="str">
        <f>K10905</f>
        <v>Factor</v>
      </c>
      <c r="T10905" s="122" t="str">
        <f>L10905</f>
        <v>Nivel</v>
      </c>
      <c r="U10905" s="114"/>
      <c r="V10905" s="123" t="str">
        <f>M10905</f>
        <v>Prueba del rango estudentizado de Tukey (HSD) para P1FPCM3</v>
      </c>
      <c r="W10905" s="6"/>
    </row>
    <row r="10906" spans="1:23" ht="16.5" thickBot="1" x14ac:dyDescent="0.3">
      <c r="A10906" s="99"/>
      <c r="B10906" s="67" t="s">
        <v>592</v>
      </c>
      <c r="C10906" s="68">
        <v>0.16500000000000001</v>
      </c>
      <c r="D10906" s="68">
        <v>8</v>
      </c>
      <c r="E10906" s="86" t="s">
        <v>46</v>
      </c>
      <c r="J10906" s="6"/>
      <c r="K10906" s="223" t="s">
        <v>1128</v>
      </c>
      <c r="L10906" s="124" t="str">
        <f>E10906</f>
        <v>Perseo</v>
      </c>
      <c r="M10906" s="125">
        <f>C10906</f>
        <v>0.16500000000000001</v>
      </c>
      <c r="N10906" s="125">
        <f>A10906</f>
        <v>0</v>
      </c>
      <c r="O10906" s="125" t="str">
        <f>B10906</f>
        <v>A</v>
      </c>
      <c r="S10906" s="225" t="str">
        <f>K10906</f>
        <v>Genotipo (B)</v>
      </c>
      <c r="T10906" s="133" t="str">
        <f>L10906</f>
        <v>Perseo</v>
      </c>
      <c r="U10906" s="134">
        <f t="shared" ref="U10906:U10909" si="581">M10906</f>
        <v>0.16500000000000001</v>
      </c>
      <c r="V10906" s="133">
        <f t="shared" ref="V10906:V10909" si="582">N10906</f>
        <v>0</v>
      </c>
      <c r="W10906" s="133" t="str">
        <f t="shared" ref="W10906:W10909" si="583">O10906</f>
        <v>A</v>
      </c>
    </row>
    <row r="10907" spans="1:23" ht="16.5" thickBot="1" x14ac:dyDescent="0.3">
      <c r="A10907" s="99"/>
      <c r="B10907" s="67" t="s">
        <v>592</v>
      </c>
      <c r="C10907" s="68"/>
      <c r="D10907" s="68"/>
      <c r="E10907" s="86"/>
      <c r="J10907" s="6"/>
      <c r="K10907" s="224"/>
      <c r="L10907" s="124" t="str">
        <f>E10908</f>
        <v>Pony</v>
      </c>
      <c r="M10907" s="125">
        <f>C10908</f>
        <v>0.14499999999999999</v>
      </c>
      <c r="N10907" s="125" t="str">
        <f>A10908</f>
        <v>B</v>
      </c>
      <c r="O10907" s="125" t="str">
        <f>B10908</f>
        <v>A</v>
      </c>
      <c r="S10907" s="226"/>
      <c r="T10907" s="133" t="str">
        <f t="shared" ref="T10907:T10909" si="584">L10907</f>
        <v>Pony</v>
      </c>
      <c r="U10907" s="134">
        <f t="shared" si="581"/>
        <v>0.14499999999999999</v>
      </c>
      <c r="V10907" s="133" t="str">
        <f t="shared" si="582"/>
        <v>B</v>
      </c>
      <c r="W10907" s="133" t="str">
        <f t="shared" si="583"/>
        <v>A</v>
      </c>
    </row>
    <row r="10908" spans="1:23" ht="16.5" thickBot="1" x14ac:dyDescent="0.3">
      <c r="A10908" s="99" t="s">
        <v>593</v>
      </c>
      <c r="B10908" s="67" t="s">
        <v>592</v>
      </c>
      <c r="C10908" s="68">
        <v>0.14499999999999999</v>
      </c>
      <c r="D10908" s="68">
        <v>8</v>
      </c>
      <c r="E10908" s="86" t="s">
        <v>11</v>
      </c>
      <c r="J10908" s="6"/>
      <c r="K10908" s="224"/>
      <c r="L10908" s="4" t="str">
        <f>E10910</f>
        <v>Palomo</v>
      </c>
      <c r="M10908" s="4">
        <f>C10910</f>
        <v>0.14000000000000001</v>
      </c>
      <c r="N10908" s="4" t="str">
        <f>A10910</f>
        <v>B</v>
      </c>
      <c r="O10908" s="4">
        <f>B10910</f>
        <v>0</v>
      </c>
      <c r="P10908" s="6"/>
      <c r="Q10908" s="6"/>
      <c r="R10908" s="6"/>
      <c r="S10908" s="226"/>
      <c r="T10908" s="133" t="str">
        <f t="shared" si="584"/>
        <v>Palomo</v>
      </c>
      <c r="U10908" s="134">
        <f t="shared" si="581"/>
        <v>0.14000000000000001</v>
      </c>
      <c r="V10908" s="133" t="str">
        <f t="shared" si="582"/>
        <v>B</v>
      </c>
      <c r="W10908" s="133">
        <f t="shared" si="583"/>
        <v>0</v>
      </c>
    </row>
    <row r="10909" spans="1:23" ht="16.5" thickBot="1" x14ac:dyDescent="0.3">
      <c r="A10909" s="99" t="s">
        <v>593</v>
      </c>
      <c r="B10909" s="67"/>
      <c r="C10909" s="68"/>
      <c r="D10909" s="68"/>
      <c r="E10909" s="86"/>
      <c r="J10909" s="6"/>
      <c r="K10909" s="224"/>
      <c r="L10909" s="4" t="str">
        <f>E10912</f>
        <v>Toro</v>
      </c>
      <c r="M10909" s="4">
        <f>C10912</f>
        <v>0.13625000000000001</v>
      </c>
      <c r="N10909" s="4" t="str">
        <f>A10912</f>
        <v>B</v>
      </c>
      <c r="O10909" s="4">
        <f>B10912</f>
        <v>0</v>
      </c>
      <c r="P10909" s="6"/>
      <c r="Q10909" s="6"/>
      <c r="R10909" s="6"/>
      <c r="S10909" s="227"/>
      <c r="T10909" s="129" t="str">
        <f t="shared" si="584"/>
        <v>Toro</v>
      </c>
      <c r="U10909" s="135">
        <f t="shared" si="581"/>
        <v>0.13625000000000001</v>
      </c>
      <c r="V10909" s="129" t="str">
        <f t="shared" si="582"/>
        <v>B</v>
      </c>
      <c r="W10909" s="129">
        <f t="shared" si="583"/>
        <v>0</v>
      </c>
    </row>
    <row r="10910" spans="1:23" ht="15.75" thickBot="1" x14ac:dyDescent="0.3">
      <c r="A10910" s="99" t="s">
        <v>593</v>
      </c>
      <c r="B10910" s="67"/>
      <c r="C10910" s="68">
        <v>0.14000000000000001</v>
      </c>
      <c r="D10910" s="68">
        <v>8</v>
      </c>
      <c r="E10910" s="86" t="s">
        <v>7</v>
      </c>
      <c r="J10910" s="6">
        <v>1</v>
      </c>
      <c r="K10910" s="6"/>
      <c r="L10910" s="6"/>
      <c r="M10910" s="6"/>
      <c r="N10910" s="6"/>
      <c r="O10910" s="6"/>
      <c r="P10910" s="6"/>
      <c r="Q10910" s="6"/>
      <c r="R10910" s="6"/>
      <c r="S10910" s="6"/>
      <c r="T10910" s="6"/>
      <c r="U10910" s="6"/>
      <c r="V10910" s="6"/>
      <c r="W10910" s="6"/>
    </row>
    <row r="10911" spans="1:23" ht="15.75" thickBot="1" x14ac:dyDescent="0.3">
      <c r="A10911" s="99" t="s">
        <v>593</v>
      </c>
      <c r="B10911" s="67"/>
      <c r="C10911" s="68"/>
      <c r="D10911" s="68"/>
      <c r="E10911" s="86"/>
      <c r="J10911" s="6">
        <v>2</v>
      </c>
      <c r="K10911" s="6"/>
      <c r="L10911" s="6"/>
      <c r="M10911" s="6"/>
      <c r="N10911" s="6"/>
      <c r="O10911" s="6"/>
      <c r="P10911" s="6"/>
      <c r="Q10911" s="6"/>
      <c r="R10911" s="6"/>
      <c r="S10911" s="6"/>
      <c r="T10911" s="6"/>
      <c r="U10911" s="6"/>
      <c r="V10911" s="6"/>
      <c r="W10911" s="6"/>
    </row>
    <row r="10912" spans="1:23" x14ac:dyDescent="0.25">
      <c r="A10912" s="100" t="s">
        <v>593</v>
      </c>
      <c r="B10912" s="76"/>
      <c r="C10912" s="77">
        <v>0.13625000000000001</v>
      </c>
      <c r="D10912" s="77">
        <v>8</v>
      </c>
      <c r="E10912" s="87" t="s">
        <v>8</v>
      </c>
      <c r="J10912" s="6">
        <v>3</v>
      </c>
      <c r="K10912" s="6"/>
      <c r="L10912" s="6"/>
      <c r="M10912" s="6"/>
      <c r="N10912" s="6"/>
      <c r="O10912" s="6"/>
      <c r="P10912" s="6"/>
      <c r="Q10912" s="6"/>
      <c r="R10912" s="6"/>
      <c r="S10912" s="6"/>
      <c r="T10912" s="6"/>
      <c r="U10912" s="6"/>
      <c r="V10912" s="6"/>
      <c r="W10912" s="6"/>
    </row>
    <row r="10913" spans="1:23" x14ac:dyDescent="0.25">
      <c r="A10913" s="79"/>
      <c r="J10913" s="6">
        <v>4</v>
      </c>
      <c r="K10913" s="6"/>
      <c r="L10913" s="6"/>
      <c r="M10913" s="6"/>
      <c r="N10913" s="6"/>
      <c r="O10913" s="6"/>
      <c r="P10913" s="6"/>
      <c r="Q10913" s="6"/>
      <c r="R10913" s="6"/>
      <c r="S10913" s="6"/>
      <c r="T10913" s="6"/>
      <c r="U10913" s="6"/>
      <c r="V10913" s="6"/>
      <c r="W10913" s="6"/>
    </row>
    <row r="10914" spans="1:23" x14ac:dyDescent="0.25">
      <c r="A10914" s="79"/>
      <c r="J10914" s="6">
        <v>5</v>
      </c>
      <c r="K10914" s="6"/>
      <c r="L10914" s="6"/>
      <c r="M10914" s="6"/>
      <c r="N10914" s="6"/>
      <c r="O10914" s="6"/>
      <c r="P10914" s="6"/>
      <c r="Q10914" s="6"/>
      <c r="R10914" s="6"/>
      <c r="S10914" s="6"/>
      <c r="T10914" s="6"/>
      <c r="U10914" s="6"/>
      <c r="V10914" s="6"/>
      <c r="W10914" s="6"/>
    </row>
    <row r="10915" spans="1:23" x14ac:dyDescent="0.25">
      <c r="J10915" s="6">
        <v>6</v>
      </c>
      <c r="K10915" s="6"/>
      <c r="L10915" s="6"/>
      <c r="M10915" s="6"/>
      <c r="N10915" s="6"/>
      <c r="O10915" s="6"/>
      <c r="P10915" s="6"/>
      <c r="Q10915" s="6"/>
      <c r="R10915" s="6"/>
      <c r="S10915" s="6"/>
      <c r="T10915" s="6"/>
      <c r="U10915" s="6"/>
      <c r="V10915" s="6"/>
      <c r="W10915" s="6"/>
    </row>
    <row r="10916" spans="1:23" x14ac:dyDescent="0.25">
      <c r="A10916" s="80"/>
      <c r="J10916" s="6">
        <v>7</v>
      </c>
      <c r="K10916" s="6"/>
      <c r="L10916" s="6"/>
      <c r="M10916" s="6"/>
      <c r="N10916" s="6"/>
      <c r="O10916" s="6"/>
      <c r="P10916" s="6"/>
      <c r="Q10916" s="6"/>
      <c r="R10916" s="6"/>
      <c r="S10916" s="6"/>
      <c r="T10916" s="6"/>
      <c r="U10916" s="6"/>
      <c r="V10916" s="6"/>
      <c r="W10916" s="6"/>
    </row>
    <row r="10917" spans="1:23" ht="31.5" x14ac:dyDescent="0.25">
      <c r="A10917" s="64" t="s">
        <v>590</v>
      </c>
      <c r="J10917" s="6">
        <v>8</v>
      </c>
      <c r="K10917" s="6"/>
      <c r="L10917" s="6"/>
      <c r="M10917" s="6"/>
      <c r="N10917" s="6"/>
      <c r="O10917" s="6"/>
      <c r="P10917" s="6"/>
      <c r="Q10917" s="6"/>
      <c r="R10917" s="6"/>
      <c r="S10917" s="6"/>
      <c r="T10917" s="6"/>
      <c r="U10917" s="6"/>
      <c r="V10917" s="6"/>
      <c r="W10917" s="6"/>
    </row>
    <row r="10918" spans="1:23" x14ac:dyDescent="0.25">
      <c r="A10918" s="79"/>
      <c r="J10918" s="6">
        <v>9</v>
      </c>
      <c r="K10918" s="6"/>
      <c r="L10918" s="6"/>
      <c r="M10918" s="6"/>
      <c r="N10918" s="6"/>
      <c r="O10918" s="6"/>
      <c r="P10918" s="6"/>
      <c r="Q10918" s="6"/>
      <c r="R10918" s="6"/>
      <c r="S10918" s="6"/>
      <c r="T10918" s="6"/>
      <c r="U10918" s="6"/>
      <c r="V10918" s="6"/>
      <c r="W10918" s="6"/>
    </row>
    <row r="10919" spans="1:23" ht="25.5" x14ac:dyDescent="0.25">
      <c r="A10919" s="81" t="s">
        <v>595</v>
      </c>
      <c r="J10919" s="6">
        <v>10</v>
      </c>
      <c r="K10919" s="6"/>
      <c r="L10919" s="6"/>
      <c r="M10919" s="6"/>
      <c r="N10919" s="6"/>
      <c r="O10919" s="6"/>
      <c r="P10919" s="6"/>
      <c r="Q10919" s="6"/>
      <c r="R10919" s="6"/>
      <c r="S10919" s="6"/>
      <c r="T10919" s="6"/>
      <c r="U10919" s="6"/>
      <c r="V10919" s="6"/>
      <c r="W10919" s="6"/>
    </row>
    <row r="10920" spans="1:23" x14ac:dyDescent="0.25">
      <c r="A10920" s="81"/>
      <c r="J10920" s="6">
        <v>11</v>
      </c>
      <c r="K10920" s="6"/>
      <c r="L10920" s="6"/>
      <c r="M10920" s="6"/>
      <c r="N10920" s="6"/>
      <c r="O10920" s="6"/>
      <c r="P10920" s="6"/>
      <c r="Q10920" s="6"/>
      <c r="R10920" s="6"/>
      <c r="S10920" s="6"/>
      <c r="T10920" s="6"/>
      <c r="U10920" s="6"/>
      <c r="V10920" s="6"/>
      <c r="W10920" s="6"/>
    </row>
    <row r="10921" spans="1:23" x14ac:dyDescent="0.25">
      <c r="A10921" s="65"/>
      <c r="J10921" s="6">
        <v>12</v>
      </c>
      <c r="K10921" s="6"/>
      <c r="L10921" s="6"/>
      <c r="M10921" s="6"/>
      <c r="N10921" s="6"/>
      <c r="O10921" s="6"/>
      <c r="P10921" s="6"/>
      <c r="Q10921" s="6"/>
      <c r="R10921" s="6"/>
      <c r="S10921" s="6"/>
      <c r="T10921" s="6"/>
      <c r="U10921" s="6"/>
      <c r="V10921" s="6"/>
      <c r="W10921" s="6"/>
    </row>
    <row r="10922" spans="1:23" x14ac:dyDescent="0.25">
      <c r="A10922" s="65"/>
      <c r="J10922" s="6">
        <v>13</v>
      </c>
      <c r="K10922" s="6"/>
      <c r="L10922" s="6"/>
      <c r="M10922" s="6"/>
      <c r="N10922" s="6"/>
      <c r="O10922" s="6"/>
      <c r="P10922" s="6"/>
      <c r="Q10922" s="6"/>
      <c r="R10922" s="6"/>
      <c r="S10922" s="6"/>
      <c r="T10922" s="6"/>
      <c r="U10922" s="6"/>
      <c r="V10922" s="6"/>
      <c r="W10922" s="6"/>
    </row>
    <row r="10923" spans="1:23" x14ac:dyDescent="0.25">
      <c r="A10923" s="79"/>
      <c r="J10923" s="6">
        <v>14</v>
      </c>
      <c r="K10923" s="6"/>
      <c r="L10923" s="6"/>
      <c r="M10923" s="6"/>
      <c r="N10923" s="6"/>
      <c r="O10923" s="6"/>
      <c r="P10923" s="6"/>
      <c r="Q10923" s="6"/>
      <c r="R10923" s="6"/>
      <c r="S10923" s="6"/>
      <c r="T10923" s="6"/>
      <c r="U10923" s="6"/>
      <c r="V10923" s="6"/>
      <c r="W10923" s="6"/>
    </row>
    <row r="10924" spans="1:23" x14ac:dyDescent="0.25">
      <c r="A10924" s="79"/>
      <c r="J10924" s="6">
        <v>15</v>
      </c>
      <c r="K10924" s="6"/>
      <c r="L10924" s="6"/>
      <c r="M10924" s="6"/>
      <c r="N10924" s="6"/>
      <c r="O10924" s="6"/>
      <c r="P10924" s="6"/>
      <c r="Q10924" s="6"/>
      <c r="R10924" s="6"/>
      <c r="S10924" s="6"/>
      <c r="T10924" s="6"/>
      <c r="U10924" s="6"/>
      <c r="V10924" s="6"/>
      <c r="W10924" s="6"/>
    </row>
    <row r="10925" spans="1:23" x14ac:dyDescent="0.25">
      <c r="J10925" s="6">
        <v>16</v>
      </c>
      <c r="K10925" s="6"/>
      <c r="L10925" s="6"/>
      <c r="M10925" s="6"/>
      <c r="N10925" s="6"/>
      <c r="O10925" s="6"/>
      <c r="P10925" s="6"/>
      <c r="Q10925" s="6"/>
      <c r="R10925" s="6"/>
      <c r="S10925" s="6"/>
      <c r="T10925" s="6"/>
      <c r="U10925" s="6"/>
      <c r="V10925" s="6"/>
      <c r="W10925" s="6"/>
    </row>
    <row r="10926" spans="1:23" x14ac:dyDescent="0.25">
      <c r="A10926" s="80"/>
      <c r="J10926" s="6">
        <v>17</v>
      </c>
      <c r="K10926" s="6"/>
      <c r="L10926" s="6"/>
      <c r="M10926" s="6"/>
      <c r="N10926" s="6"/>
      <c r="O10926" s="6"/>
      <c r="P10926" s="6"/>
      <c r="Q10926" s="6"/>
      <c r="R10926" s="6"/>
      <c r="S10926" s="6"/>
      <c r="T10926" s="6"/>
      <c r="U10926" s="6"/>
      <c r="V10926" s="6"/>
      <c r="W10926" s="6"/>
    </row>
    <row r="10927" spans="1:23" ht="31.5" x14ac:dyDescent="0.25">
      <c r="A10927" s="64" t="s">
        <v>590</v>
      </c>
      <c r="J10927" s="6">
        <v>18</v>
      </c>
      <c r="K10927" s="6"/>
      <c r="L10927" s="6"/>
      <c r="M10927" s="6"/>
      <c r="N10927" s="6"/>
      <c r="O10927" s="6"/>
      <c r="P10927" s="6"/>
      <c r="Q10927" s="6"/>
      <c r="R10927" s="6"/>
      <c r="S10927" s="6"/>
      <c r="T10927" s="6"/>
      <c r="U10927" s="6"/>
      <c r="V10927" s="6"/>
      <c r="W10927" s="6"/>
    </row>
    <row r="10928" spans="1:23" x14ac:dyDescent="0.25">
      <c r="A10928" s="79"/>
      <c r="J10928" s="6">
        <v>19</v>
      </c>
      <c r="K10928" s="6"/>
      <c r="L10928" s="6"/>
      <c r="M10928" s="6"/>
      <c r="N10928" s="6"/>
      <c r="O10928" s="6"/>
      <c r="P10928" s="6"/>
      <c r="Q10928" s="6"/>
      <c r="R10928" s="6"/>
      <c r="S10928" s="6"/>
      <c r="T10928" s="6"/>
      <c r="U10928" s="6"/>
      <c r="V10928" s="6"/>
      <c r="W10928" s="6"/>
    </row>
    <row r="10929" spans="1:23" ht="25.5" x14ac:dyDescent="0.25">
      <c r="A10929" s="81" t="s">
        <v>595</v>
      </c>
      <c r="J10929" s="6">
        <v>20</v>
      </c>
      <c r="K10929" s="6"/>
      <c r="L10929" s="6"/>
      <c r="M10929" s="6"/>
      <c r="N10929" s="6"/>
      <c r="O10929" s="6"/>
      <c r="P10929" s="6"/>
      <c r="Q10929" s="6"/>
      <c r="R10929" s="6"/>
      <c r="S10929" s="6"/>
      <c r="T10929" s="6"/>
      <c r="U10929" s="6"/>
      <c r="V10929" s="6"/>
      <c r="W10929" s="6"/>
    </row>
    <row r="10930" spans="1:23" x14ac:dyDescent="0.25">
      <c r="A10930" s="81"/>
      <c r="J10930" s="6">
        <v>21</v>
      </c>
      <c r="K10930" s="6"/>
      <c r="L10930" s="6"/>
      <c r="M10930" s="6"/>
      <c r="N10930" s="6"/>
      <c r="O10930" s="6"/>
      <c r="P10930" s="6"/>
      <c r="Q10930" s="6"/>
      <c r="R10930" s="6"/>
      <c r="S10930" s="6"/>
      <c r="T10930" s="6"/>
      <c r="U10930" s="6"/>
      <c r="V10930" s="6"/>
      <c r="W10930" s="6"/>
    </row>
    <row r="10931" spans="1:23" ht="89.25" x14ac:dyDescent="0.25">
      <c r="A10931" s="81" t="s">
        <v>974</v>
      </c>
      <c r="J10931" s="6">
        <v>22</v>
      </c>
      <c r="K10931" s="6"/>
      <c r="L10931" s="6"/>
      <c r="M10931" s="6"/>
      <c r="N10931" s="6"/>
      <c r="O10931" s="6"/>
      <c r="P10931" s="6"/>
      <c r="Q10931" s="6"/>
      <c r="R10931" s="6"/>
      <c r="S10931" s="6"/>
      <c r="T10931" s="6"/>
      <c r="U10931" s="6"/>
      <c r="V10931" s="6"/>
      <c r="W10931" s="6"/>
    </row>
    <row r="10932" spans="1:23" x14ac:dyDescent="0.25">
      <c r="A10932" s="65"/>
      <c r="J10932" s="6">
        <v>23</v>
      </c>
      <c r="K10932" s="6"/>
      <c r="L10932" s="6"/>
      <c r="M10932" s="6"/>
      <c r="N10932" s="6"/>
      <c r="O10932" s="6"/>
      <c r="P10932" s="6"/>
      <c r="Q10932" s="6"/>
      <c r="R10932" s="6"/>
      <c r="S10932" s="6"/>
      <c r="T10932" s="6"/>
      <c r="U10932" s="6"/>
      <c r="V10932" s="6"/>
      <c r="W10932" s="6"/>
    </row>
    <row r="10933" spans="1:23" x14ac:dyDescent="0.25">
      <c r="A10933" s="65"/>
      <c r="J10933" s="6">
        <v>24</v>
      </c>
      <c r="K10933" s="6"/>
      <c r="L10933" s="6"/>
      <c r="M10933" s="6"/>
      <c r="N10933" s="6"/>
      <c r="O10933" s="6"/>
      <c r="P10933" s="6"/>
      <c r="Q10933" s="6"/>
      <c r="R10933" s="6"/>
      <c r="S10933" s="6"/>
      <c r="T10933" s="6"/>
      <c r="U10933" s="6"/>
      <c r="V10933" s="6"/>
      <c r="W10933" s="6"/>
    </row>
    <row r="10934" spans="1:23" ht="140.25" x14ac:dyDescent="0.25">
      <c r="A10934" s="96" t="s">
        <v>624</v>
      </c>
      <c r="B10934" s="97" t="s">
        <v>625</v>
      </c>
      <c r="J10934" s="6">
        <v>25</v>
      </c>
      <c r="K10934" s="6"/>
      <c r="L10934" s="6"/>
      <c r="M10934" s="6"/>
      <c r="N10934" s="6"/>
      <c r="O10934" s="6"/>
      <c r="P10934" s="6"/>
      <c r="Q10934" s="6"/>
      <c r="R10934" s="6"/>
      <c r="S10934" s="6"/>
      <c r="T10934" s="6"/>
      <c r="U10934" s="6"/>
      <c r="V10934" s="6"/>
      <c r="W10934" s="6"/>
    </row>
    <row r="10935" spans="1:23" ht="15.75" thickBot="1" x14ac:dyDescent="0.3">
      <c r="A10935" s="65"/>
      <c r="J10935" s="6">
        <v>26</v>
      </c>
      <c r="K10935" s="6"/>
      <c r="L10935" s="6"/>
      <c r="M10935" s="6"/>
      <c r="N10935" s="6"/>
      <c r="O10935" s="6"/>
      <c r="P10935" s="6"/>
      <c r="Q10935" s="6"/>
      <c r="R10935" s="6"/>
      <c r="S10935" s="6"/>
      <c r="T10935" s="6"/>
      <c r="U10935" s="6"/>
      <c r="V10935" s="6"/>
      <c r="W10935" s="6"/>
    </row>
    <row r="10936" spans="1:23" ht="15.75" thickBot="1" x14ac:dyDescent="0.3">
      <c r="A10936" s="88" t="s">
        <v>626</v>
      </c>
      <c r="B10936" s="89">
        <v>0.05</v>
      </c>
      <c r="J10936" s="6">
        <v>27</v>
      </c>
      <c r="K10936" s="6"/>
      <c r="L10936" s="6"/>
      <c r="M10936" s="6"/>
      <c r="N10936" s="6"/>
      <c r="O10936" s="6"/>
      <c r="P10936" s="6"/>
      <c r="Q10936" s="6"/>
      <c r="R10936" s="6"/>
      <c r="S10936" s="6"/>
      <c r="T10936" s="6"/>
      <c r="U10936" s="6"/>
      <c r="V10936" s="6"/>
      <c r="W10936" s="6"/>
    </row>
    <row r="10937" spans="1:23" ht="39" thickBot="1" x14ac:dyDescent="0.3">
      <c r="A10937" s="110" t="s">
        <v>627</v>
      </c>
      <c r="B10937" s="74">
        <v>18</v>
      </c>
      <c r="J10937" s="6">
        <v>28</v>
      </c>
      <c r="K10937" s="6"/>
      <c r="L10937" s="6"/>
      <c r="M10937" s="6"/>
      <c r="N10937" s="6"/>
      <c r="O10937" s="6"/>
      <c r="P10937" s="6"/>
      <c r="Q10937" s="6"/>
      <c r="R10937" s="6"/>
      <c r="S10937" s="6"/>
      <c r="T10937" s="6"/>
      <c r="U10937" s="6"/>
      <c r="V10937" s="6"/>
      <c r="W10937" s="6"/>
    </row>
    <row r="10938" spans="1:23" ht="39" thickBot="1" x14ac:dyDescent="0.3">
      <c r="A10938" s="110" t="s">
        <v>628</v>
      </c>
      <c r="B10938" s="74">
        <v>3.4499999999999998E-4</v>
      </c>
      <c r="J10938" s="6">
        <v>29</v>
      </c>
      <c r="K10938" s="6"/>
      <c r="L10938" s="6"/>
      <c r="M10938" s="6"/>
      <c r="N10938" s="6"/>
      <c r="O10938" s="6"/>
      <c r="P10938" s="6"/>
      <c r="Q10938" s="6"/>
      <c r="R10938" s="6"/>
      <c r="S10938" s="6"/>
      <c r="T10938" s="6"/>
      <c r="U10938" s="6"/>
      <c r="V10938" s="6"/>
      <c r="W10938" s="6"/>
    </row>
    <row r="10939" spans="1:23" ht="64.5" thickBot="1" x14ac:dyDescent="0.3">
      <c r="A10939" s="110" t="s">
        <v>629</v>
      </c>
      <c r="B10939" s="74">
        <v>3.9969700000000001</v>
      </c>
      <c r="J10939" s="6">
        <v>30</v>
      </c>
      <c r="K10939" s="6"/>
      <c r="L10939" s="6"/>
      <c r="M10939" s="6"/>
      <c r="N10939" s="6"/>
      <c r="O10939" s="6"/>
      <c r="P10939" s="6"/>
      <c r="Q10939" s="6"/>
      <c r="R10939" s="6"/>
      <c r="S10939" s="6"/>
      <c r="T10939" s="6"/>
      <c r="U10939" s="6"/>
      <c r="V10939" s="6"/>
      <c r="W10939" s="6"/>
    </row>
    <row r="10940" spans="1:23" ht="38.25" x14ac:dyDescent="0.25">
      <c r="A10940" s="109" t="s">
        <v>630</v>
      </c>
      <c r="B10940" s="78">
        <v>2.6200000000000001E-2</v>
      </c>
      <c r="J10940" s="6">
        <v>31</v>
      </c>
      <c r="K10940" s="6"/>
      <c r="L10940" s="6"/>
      <c r="M10940" s="6"/>
      <c r="N10940" s="6"/>
      <c r="O10940" s="6"/>
      <c r="P10940" s="6"/>
      <c r="Q10940" s="6"/>
      <c r="R10940" s="6"/>
      <c r="S10940" s="6"/>
      <c r="T10940" s="6"/>
      <c r="U10940" s="6"/>
      <c r="V10940" s="6"/>
      <c r="W10940" s="6"/>
    </row>
    <row r="10941" spans="1:23" ht="15.75" thickBot="1" x14ac:dyDescent="0.3">
      <c r="A10941" s="65"/>
      <c r="J10941" s="6">
        <v>32</v>
      </c>
      <c r="K10941" s="6"/>
      <c r="L10941" s="6"/>
      <c r="M10941" s="6"/>
      <c r="N10941" s="6"/>
      <c r="O10941" s="6"/>
      <c r="P10941" s="6"/>
      <c r="Q10941" s="6"/>
      <c r="R10941" s="6"/>
      <c r="S10941" s="6"/>
      <c r="T10941" s="6"/>
      <c r="U10941" s="6"/>
      <c r="V10941" s="6"/>
      <c r="W10941" s="6"/>
    </row>
    <row r="10942" spans="1:23" x14ac:dyDescent="0.25">
      <c r="A10942" s="254" t="s">
        <v>637</v>
      </c>
      <c r="B10942" s="255"/>
      <c r="C10942" s="255"/>
      <c r="D10942" s="255"/>
      <c r="E10942" s="255"/>
      <c r="J10942" s="6">
        <v>33</v>
      </c>
      <c r="K10942" s="6"/>
      <c r="L10942" s="6"/>
      <c r="M10942" s="6"/>
      <c r="N10942" s="6"/>
      <c r="O10942" s="6"/>
      <c r="P10942" s="6"/>
      <c r="Q10942" s="6"/>
      <c r="R10942" s="6"/>
      <c r="S10942" s="6"/>
      <c r="T10942" s="6"/>
      <c r="U10942" s="6"/>
      <c r="V10942" s="6"/>
      <c r="W10942" s="6"/>
    </row>
    <row r="10943" spans="1:23" ht="15.75" thickBot="1" x14ac:dyDescent="0.3">
      <c r="A10943" s="256" t="s">
        <v>638</v>
      </c>
      <c r="B10943" s="257"/>
      <c r="C10943" s="257"/>
      <c r="D10943" s="257"/>
      <c r="E10943" s="257"/>
      <c r="J10943" s="6">
        <v>34</v>
      </c>
      <c r="K10943" s="6"/>
      <c r="L10943" s="6"/>
      <c r="M10943" s="6"/>
      <c r="N10943" s="6"/>
      <c r="O10943" s="6"/>
      <c r="P10943" s="6"/>
      <c r="Q10943" s="6"/>
      <c r="R10943" s="6"/>
      <c r="S10943" s="6"/>
      <c r="T10943" s="6"/>
      <c r="U10943" s="6"/>
      <c r="V10943" s="6"/>
      <c r="W10943" s="6"/>
    </row>
    <row r="10944" spans="1:23" ht="16.5" thickBot="1" x14ac:dyDescent="0.3">
      <c r="A10944" s="260" t="s">
        <v>634</v>
      </c>
      <c r="B10944" s="261"/>
      <c r="C10944" s="83" t="s">
        <v>635</v>
      </c>
      <c r="D10944" s="83" t="s">
        <v>566</v>
      </c>
      <c r="E10944" s="85" t="s">
        <v>593</v>
      </c>
      <c r="J10944" s="6"/>
      <c r="K10944" s="121" t="s">
        <v>1123</v>
      </c>
      <c r="L10944" s="121" t="s">
        <v>1124</v>
      </c>
      <c r="M10944" s="121" t="str">
        <f>A10931</f>
        <v>Prueba del rango estudentizado de Tukey (HSD) para P1FPCM4</v>
      </c>
      <c r="N10944" s="136"/>
      <c r="O10944" s="1"/>
      <c r="S10944" s="122" t="str">
        <f>K10944</f>
        <v>Factor</v>
      </c>
      <c r="T10944" s="122" t="str">
        <f>L10944</f>
        <v>Nivel</v>
      </c>
      <c r="U10944" s="114"/>
      <c r="V10944" s="123" t="str">
        <f>M10944</f>
        <v>Prueba del rango estudentizado de Tukey (HSD) para P1FPCM4</v>
      </c>
      <c r="W10944" s="6"/>
    </row>
    <row r="10945" spans="1:23" ht="16.5" thickBot="1" x14ac:dyDescent="0.3">
      <c r="A10945" s="99"/>
      <c r="B10945" s="67" t="s">
        <v>592</v>
      </c>
      <c r="C10945" s="68">
        <v>0.16875000000000001</v>
      </c>
      <c r="D10945" s="68">
        <v>8</v>
      </c>
      <c r="E10945" s="86" t="s">
        <v>46</v>
      </c>
      <c r="J10945" s="6"/>
      <c r="K10945" s="223" t="s">
        <v>1128</v>
      </c>
      <c r="L10945" s="124" t="str">
        <f>E10945</f>
        <v>Perseo</v>
      </c>
      <c r="M10945" s="125">
        <f>C10945</f>
        <v>0.16875000000000001</v>
      </c>
      <c r="N10945" s="125">
        <f>A10945</f>
        <v>0</v>
      </c>
      <c r="O10945" s="125" t="str">
        <f>B10945</f>
        <v>A</v>
      </c>
      <c r="S10945" s="225" t="str">
        <f>K10945</f>
        <v>Genotipo (B)</v>
      </c>
      <c r="T10945" s="133" t="str">
        <f>L10945</f>
        <v>Perseo</v>
      </c>
      <c r="U10945" s="134">
        <f t="shared" ref="U10945:U10948" si="585">M10945</f>
        <v>0.16875000000000001</v>
      </c>
      <c r="V10945" s="133">
        <f t="shared" ref="V10945:V10948" si="586">N10945</f>
        <v>0</v>
      </c>
      <c r="W10945" s="133" t="str">
        <f t="shared" ref="W10945:W10948" si="587">O10945</f>
        <v>A</v>
      </c>
    </row>
    <row r="10946" spans="1:23" ht="16.5" thickBot="1" x14ac:dyDescent="0.3">
      <c r="A10946" s="99"/>
      <c r="B10946" s="67" t="s">
        <v>592</v>
      </c>
      <c r="C10946" s="68"/>
      <c r="D10946" s="68"/>
      <c r="E10946" s="86"/>
      <c r="J10946" s="6"/>
      <c r="K10946" s="224"/>
      <c r="L10946" s="124" t="str">
        <f>E10947</f>
        <v>Pony</v>
      </c>
      <c r="M10946" s="125">
        <f>C10947</f>
        <v>0.1525</v>
      </c>
      <c r="N10946" s="125" t="str">
        <f>A10947</f>
        <v>B</v>
      </c>
      <c r="O10946" s="125" t="str">
        <f>B10947</f>
        <v>A</v>
      </c>
      <c r="S10946" s="226"/>
      <c r="T10946" s="133" t="str">
        <f t="shared" ref="T10946:T10948" si="588">L10946</f>
        <v>Pony</v>
      </c>
      <c r="U10946" s="134">
        <f t="shared" si="585"/>
        <v>0.1525</v>
      </c>
      <c r="V10946" s="133" t="str">
        <f t="shared" si="586"/>
        <v>B</v>
      </c>
      <c r="W10946" s="133" t="str">
        <f t="shared" si="587"/>
        <v>A</v>
      </c>
    </row>
    <row r="10947" spans="1:23" ht="16.5" thickBot="1" x14ac:dyDescent="0.3">
      <c r="A10947" s="99" t="s">
        <v>593</v>
      </c>
      <c r="B10947" s="67" t="s">
        <v>592</v>
      </c>
      <c r="C10947" s="68">
        <v>0.1525</v>
      </c>
      <c r="D10947" s="68">
        <v>8</v>
      </c>
      <c r="E10947" s="86" t="s">
        <v>11</v>
      </c>
      <c r="J10947" s="6"/>
      <c r="K10947" s="224"/>
      <c r="L10947" s="4" t="str">
        <f>E10949</f>
        <v>Toro</v>
      </c>
      <c r="M10947" s="4">
        <f>C10949</f>
        <v>0.14124999999999999</v>
      </c>
      <c r="N10947" s="4" t="str">
        <f>A10949</f>
        <v>B</v>
      </c>
      <c r="O10947" s="4">
        <f>B10949</f>
        <v>0</v>
      </c>
      <c r="P10947" s="6"/>
      <c r="Q10947" s="6"/>
      <c r="R10947" s="6"/>
      <c r="S10947" s="226"/>
      <c r="T10947" s="133" t="str">
        <f t="shared" si="588"/>
        <v>Toro</v>
      </c>
      <c r="U10947" s="134">
        <f t="shared" si="585"/>
        <v>0.14124999999999999</v>
      </c>
      <c r="V10947" s="133" t="str">
        <f t="shared" si="586"/>
        <v>B</v>
      </c>
      <c r="W10947" s="133">
        <f t="shared" si="587"/>
        <v>0</v>
      </c>
    </row>
    <row r="10948" spans="1:23" ht="16.5" thickBot="1" x14ac:dyDescent="0.3">
      <c r="A10948" s="99" t="s">
        <v>593</v>
      </c>
      <c r="B10948" s="67"/>
      <c r="C10948" s="68"/>
      <c r="D10948" s="68"/>
      <c r="E10948" s="86"/>
      <c r="J10948" s="6"/>
      <c r="K10948" s="224"/>
      <c r="L10948" s="4" t="str">
        <f>E10951</f>
        <v>Palomo</v>
      </c>
      <c r="M10948" s="4">
        <f>C10951</f>
        <v>0.13625000000000001</v>
      </c>
      <c r="N10948" s="4" t="str">
        <f>A10951</f>
        <v>B</v>
      </c>
      <c r="O10948" s="4">
        <f>B10951</f>
        <v>0</v>
      </c>
      <c r="P10948" s="6"/>
      <c r="Q10948" s="6"/>
      <c r="R10948" s="6"/>
      <c r="S10948" s="227"/>
      <c r="T10948" s="129" t="str">
        <f t="shared" si="588"/>
        <v>Palomo</v>
      </c>
      <c r="U10948" s="135">
        <f t="shared" si="585"/>
        <v>0.13625000000000001</v>
      </c>
      <c r="V10948" s="129" t="str">
        <f t="shared" si="586"/>
        <v>B</v>
      </c>
      <c r="W10948" s="129">
        <f t="shared" si="587"/>
        <v>0</v>
      </c>
    </row>
    <row r="10949" spans="1:23" ht="15.75" thickBot="1" x14ac:dyDescent="0.3">
      <c r="A10949" s="99" t="s">
        <v>593</v>
      </c>
      <c r="B10949" s="67"/>
      <c r="C10949" s="68">
        <v>0.14124999999999999</v>
      </c>
      <c r="D10949" s="68">
        <v>8</v>
      </c>
      <c r="E10949" s="86" t="s">
        <v>8</v>
      </c>
      <c r="J10949" s="6">
        <v>1</v>
      </c>
      <c r="K10949" s="6"/>
      <c r="L10949" s="6"/>
      <c r="M10949" s="6"/>
      <c r="N10949" s="6"/>
      <c r="O10949" s="6"/>
      <c r="P10949" s="6"/>
      <c r="Q10949" s="6"/>
      <c r="R10949" s="6"/>
      <c r="S10949" s="6"/>
      <c r="T10949" s="6"/>
      <c r="U10949" s="6"/>
      <c r="V10949" s="6"/>
      <c r="W10949" s="6"/>
    </row>
    <row r="10950" spans="1:23" ht="15.75" thickBot="1" x14ac:dyDescent="0.3">
      <c r="A10950" s="99" t="s">
        <v>593</v>
      </c>
      <c r="B10950" s="67"/>
      <c r="C10950" s="68"/>
      <c r="D10950" s="68"/>
      <c r="E10950" s="86"/>
      <c r="J10950" s="6">
        <v>2</v>
      </c>
      <c r="K10950" s="6"/>
      <c r="L10950" s="6"/>
      <c r="M10950" s="6"/>
      <c r="N10950" s="6"/>
      <c r="O10950" s="6"/>
      <c r="P10950" s="6"/>
      <c r="Q10950" s="6"/>
      <c r="R10950" s="6"/>
      <c r="S10950" s="6"/>
      <c r="T10950" s="6"/>
      <c r="U10950" s="6"/>
      <c r="V10950" s="6"/>
      <c r="W10950" s="6"/>
    </row>
    <row r="10951" spans="1:23" x14ac:dyDescent="0.25">
      <c r="A10951" s="100" t="s">
        <v>593</v>
      </c>
      <c r="B10951" s="76"/>
      <c r="C10951" s="77">
        <v>0.13625000000000001</v>
      </c>
      <c r="D10951" s="77">
        <v>8</v>
      </c>
      <c r="E10951" s="87" t="s">
        <v>7</v>
      </c>
      <c r="J10951" s="6">
        <v>3</v>
      </c>
      <c r="K10951" s="6"/>
      <c r="L10951" s="6"/>
      <c r="M10951" s="6"/>
      <c r="N10951" s="6"/>
      <c r="O10951" s="6"/>
      <c r="P10951" s="6"/>
      <c r="Q10951" s="6"/>
      <c r="R10951" s="6"/>
      <c r="S10951" s="6"/>
      <c r="T10951" s="6"/>
      <c r="U10951" s="6"/>
      <c r="V10951" s="6"/>
      <c r="W10951" s="6"/>
    </row>
    <row r="10952" spans="1:23" x14ac:dyDescent="0.25">
      <c r="A10952" s="79"/>
      <c r="J10952" s="6">
        <v>4</v>
      </c>
      <c r="K10952" s="6"/>
      <c r="L10952" s="6"/>
      <c r="M10952" s="6"/>
      <c r="N10952" s="6"/>
      <c r="O10952" s="6"/>
      <c r="P10952" s="6"/>
      <c r="Q10952" s="6"/>
      <c r="R10952" s="6"/>
      <c r="S10952" s="6"/>
      <c r="T10952" s="6"/>
      <c r="U10952" s="6"/>
      <c r="V10952" s="6"/>
      <c r="W10952" s="6"/>
    </row>
    <row r="10953" spans="1:23" x14ac:dyDescent="0.25">
      <c r="A10953" s="79"/>
      <c r="J10953" s="6">
        <v>5</v>
      </c>
      <c r="K10953" s="6"/>
      <c r="L10953" s="6"/>
      <c r="M10953" s="6"/>
      <c r="N10953" s="6"/>
      <c r="O10953" s="6"/>
      <c r="P10953" s="6"/>
      <c r="Q10953" s="6"/>
      <c r="R10953" s="6"/>
      <c r="S10953" s="6"/>
      <c r="T10953" s="6"/>
      <c r="U10953" s="6"/>
      <c r="V10953" s="6"/>
      <c r="W10953" s="6"/>
    </row>
    <row r="10954" spans="1:23" x14ac:dyDescent="0.25">
      <c r="J10954" s="6">
        <v>6</v>
      </c>
      <c r="K10954" s="6"/>
      <c r="L10954" s="6"/>
      <c r="M10954" s="6"/>
      <c r="N10954" s="6"/>
      <c r="O10954" s="6"/>
      <c r="P10954" s="6"/>
      <c r="Q10954" s="6"/>
      <c r="R10954" s="6"/>
      <c r="S10954" s="6"/>
      <c r="T10954" s="6"/>
      <c r="U10954" s="6"/>
      <c r="V10954" s="6"/>
      <c r="W10954" s="6"/>
    </row>
    <row r="10955" spans="1:23" x14ac:dyDescent="0.25">
      <c r="A10955" s="80"/>
      <c r="J10955" s="6">
        <v>7</v>
      </c>
      <c r="K10955" s="6"/>
      <c r="L10955" s="6"/>
      <c r="M10955" s="6"/>
      <c r="N10955" s="6"/>
      <c r="O10955" s="6"/>
      <c r="P10955" s="6"/>
      <c r="Q10955" s="6"/>
      <c r="R10955" s="6"/>
      <c r="S10955" s="6"/>
      <c r="T10955" s="6"/>
      <c r="U10955" s="6"/>
      <c r="V10955" s="6"/>
      <c r="W10955" s="6"/>
    </row>
    <row r="10956" spans="1:23" ht="31.5" x14ac:dyDescent="0.25">
      <c r="A10956" s="64" t="s">
        <v>590</v>
      </c>
      <c r="J10956" s="6">
        <v>8</v>
      </c>
      <c r="K10956" s="6"/>
      <c r="L10956" s="6"/>
      <c r="M10956" s="6"/>
      <c r="N10956" s="6"/>
      <c r="O10956" s="6"/>
      <c r="P10956" s="6"/>
      <c r="Q10956" s="6"/>
      <c r="R10956" s="6"/>
      <c r="S10956" s="6"/>
      <c r="T10956" s="6"/>
      <c r="U10956" s="6"/>
      <c r="V10956" s="6"/>
      <c r="W10956" s="6"/>
    </row>
    <row r="10957" spans="1:23" x14ac:dyDescent="0.25">
      <c r="A10957" s="79"/>
      <c r="J10957" s="6">
        <v>9</v>
      </c>
      <c r="K10957" s="6"/>
      <c r="L10957" s="6"/>
      <c r="M10957" s="6"/>
      <c r="N10957" s="6"/>
      <c r="O10957" s="6"/>
      <c r="P10957" s="6"/>
      <c r="Q10957" s="6"/>
      <c r="R10957" s="6"/>
      <c r="S10957" s="6"/>
      <c r="T10957" s="6"/>
      <c r="U10957" s="6"/>
      <c r="V10957" s="6"/>
      <c r="W10957" s="6"/>
    </row>
    <row r="10958" spans="1:23" ht="25.5" x14ac:dyDescent="0.25">
      <c r="A10958" s="81" t="s">
        <v>595</v>
      </c>
      <c r="J10958" s="6">
        <v>10</v>
      </c>
      <c r="K10958" s="6"/>
      <c r="L10958" s="6"/>
      <c r="M10958" s="6"/>
      <c r="N10958" s="6"/>
      <c r="O10958" s="6"/>
      <c r="P10958" s="6"/>
      <c r="Q10958" s="6"/>
      <c r="R10958" s="6"/>
      <c r="S10958" s="6"/>
      <c r="T10958" s="6"/>
      <c r="U10958" s="6"/>
      <c r="V10958" s="6"/>
      <c r="W10958" s="6"/>
    </row>
    <row r="10959" spans="1:23" x14ac:dyDescent="0.25">
      <c r="A10959" s="81"/>
      <c r="J10959" s="6">
        <v>11</v>
      </c>
      <c r="K10959" s="6"/>
      <c r="L10959" s="6"/>
      <c r="M10959" s="6"/>
      <c r="N10959" s="6"/>
      <c r="O10959" s="6"/>
      <c r="P10959" s="6"/>
      <c r="Q10959" s="6"/>
      <c r="R10959" s="6"/>
      <c r="S10959" s="6"/>
      <c r="T10959" s="6"/>
      <c r="U10959" s="6"/>
      <c r="V10959" s="6"/>
      <c r="W10959" s="6"/>
    </row>
    <row r="10960" spans="1:23" x14ac:dyDescent="0.25">
      <c r="A10960" s="65"/>
      <c r="J10960" s="6">
        <v>12</v>
      </c>
      <c r="K10960" s="6"/>
      <c r="L10960" s="6"/>
      <c r="M10960" s="6"/>
      <c r="N10960" s="6"/>
      <c r="O10960" s="6"/>
      <c r="P10960" s="6"/>
      <c r="Q10960" s="6"/>
      <c r="R10960" s="6"/>
      <c r="S10960" s="6"/>
      <c r="T10960" s="6"/>
      <c r="U10960" s="6"/>
      <c r="V10960" s="6"/>
      <c r="W10960" s="6"/>
    </row>
    <row r="10961" spans="1:23" x14ac:dyDescent="0.25">
      <c r="A10961" s="65"/>
      <c r="J10961" s="6">
        <v>13</v>
      </c>
      <c r="K10961" s="6"/>
      <c r="L10961" s="6"/>
      <c r="M10961" s="6"/>
      <c r="N10961" s="6"/>
      <c r="O10961" s="6"/>
      <c r="P10961" s="6"/>
      <c r="Q10961" s="6"/>
      <c r="R10961" s="6"/>
      <c r="S10961" s="6"/>
      <c r="T10961" s="6"/>
      <c r="U10961" s="6"/>
      <c r="V10961" s="6"/>
      <c r="W10961" s="6"/>
    </row>
    <row r="10962" spans="1:23" x14ac:dyDescent="0.25">
      <c r="A10962" s="79"/>
      <c r="J10962" s="6">
        <v>14</v>
      </c>
      <c r="K10962" s="6"/>
      <c r="L10962" s="6"/>
      <c r="M10962" s="6"/>
      <c r="N10962" s="6"/>
      <c r="O10962" s="6"/>
      <c r="P10962" s="6"/>
      <c r="Q10962" s="6"/>
      <c r="R10962" s="6"/>
      <c r="S10962" s="6"/>
      <c r="T10962" s="6"/>
      <c r="U10962" s="6"/>
      <c r="V10962" s="6"/>
      <c r="W10962" s="6"/>
    </row>
    <row r="10963" spans="1:23" x14ac:dyDescent="0.25">
      <c r="A10963" s="79"/>
      <c r="J10963" s="6">
        <v>15</v>
      </c>
      <c r="K10963" s="6"/>
      <c r="L10963" s="6"/>
      <c r="M10963" s="6"/>
      <c r="N10963" s="6"/>
      <c r="O10963" s="6"/>
      <c r="P10963" s="6"/>
      <c r="Q10963" s="6"/>
      <c r="R10963" s="6"/>
      <c r="S10963" s="6"/>
      <c r="T10963" s="6"/>
      <c r="U10963" s="6"/>
      <c r="V10963" s="6"/>
      <c r="W10963" s="6"/>
    </row>
    <row r="10964" spans="1:23" x14ac:dyDescent="0.25">
      <c r="J10964" s="6">
        <v>16</v>
      </c>
      <c r="K10964" s="6"/>
      <c r="L10964" s="6"/>
      <c r="M10964" s="6"/>
      <c r="N10964" s="6"/>
      <c r="O10964" s="6"/>
      <c r="P10964" s="6"/>
      <c r="Q10964" s="6"/>
      <c r="R10964" s="6"/>
      <c r="S10964" s="6"/>
      <c r="T10964" s="6"/>
      <c r="U10964" s="6"/>
      <c r="V10964" s="6"/>
      <c r="W10964" s="6"/>
    </row>
    <row r="10965" spans="1:23" x14ac:dyDescent="0.25">
      <c r="A10965" s="80"/>
      <c r="J10965" s="6">
        <v>17</v>
      </c>
      <c r="K10965" s="6"/>
      <c r="L10965" s="6"/>
      <c r="M10965" s="6"/>
      <c r="N10965" s="6"/>
      <c r="O10965" s="6"/>
      <c r="P10965" s="6"/>
      <c r="Q10965" s="6"/>
      <c r="R10965" s="6"/>
      <c r="S10965" s="6"/>
      <c r="T10965" s="6"/>
      <c r="U10965" s="6"/>
      <c r="V10965" s="6"/>
      <c r="W10965" s="6"/>
    </row>
    <row r="10966" spans="1:23" ht="31.5" x14ac:dyDescent="0.25">
      <c r="A10966" s="64" t="s">
        <v>590</v>
      </c>
      <c r="J10966" s="6">
        <v>18</v>
      </c>
      <c r="K10966" s="6"/>
      <c r="L10966" s="6"/>
      <c r="M10966" s="6"/>
      <c r="N10966" s="6"/>
      <c r="O10966" s="6"/>
      <c r="P10966" s="6"/>
      <c r="Q10966" s="6"/>
      <c r="R10966" s="6"/>
      <c r="S10966" s="6"/>
      <c r="T10966" s="6"/>
      <c r="U10966" s="6"/>
      <c r="V10966" s="6"/>
      <c r="W10966" s="6"/>
    </row>
    <row r="10967" spans="1:23" x14ac:dyDescent="0.25">
      <c r="A10967" s="79"/>
      <c r="J10967" s="6">
        <v>19</v>
      </c>
      <c r="K10967" s="6"/>
      <c r="L10967" s="6"/>
      <c r="M10967" s="6"/>
      <c r="N10967" s="6"/>
      <c r="O10967" s="6"/>
      <c r="P10967" s="6"/>
      <c r="Q10967" s="6"/>
      <c r="R10967" s="6"/>
      <c r="S10967" s="6"/>
      <c r="T10967" s="6"/>
      <c r="U10967" s="6"/>
      <c r="V10967" s="6"/>
      <c r="W10967" s="6"/>
    </row>
    <row r="10968" spans="1:23" ht="25.5" x14ac:dyDescent="0.25">
      <c r="A10968" s="81" t="s">
        <v>595</v>
      </c>
      <c r="J10968" s="6">
        <v>20</v>
      </c>
      <c r="K10968" s="6"/>
      <c r="L10968" s="6"/>
      <c r="M10968" s="6"/>
      <c r="N10968" s="6"/>
      <c r="O10968" s="6"/>
      <c r="P10968" s="6"/>
      <c r="Q10968" s="6"/>
      <c r="R10968" s="6"/>
      <c r="S10968" s="6"/>
      <c r="T10968" s="6"/>
      <c r="U10968" s="6"/>
      <c r="V10968" s="6"/>
      <c r="W10968" s="6"/>
    </row>
    <row r="10969" spans="1:23" x14ac:dyDescent="0.25">
      <c r="A10969" s="81"/>
      <c r="J10969" s="6">
        <v>21</v>
      </c>
      <c r="K10969" s="6"/>
      <c r="L10969" s="6"/>
      <c r="M10969" s="6"/>
      <c r="N10969" s="6"/>
      <c r="O10969" s="6"/>
      <c r="P10969" s="6"/>
      <c r="Q10969" s="6"/>
      <c r="R10969" s="6"/>
      <c r="S10969" s="6"/>
      <c r="T10969" s="6"/>
      <c r="U10969" s="6"/>
      <c r="V10969" s="6"/>
      <c r="W10969" s="6"/>
    </row>
    <row r="10970" spans="1:23" ht="89.25" x14ac:dyDescent="0.25">
      <c r="A10970" s="81" t="s">
        <v>975</v>
      </c>
      <c r="J10970" s="6">
        <v>22</v>
      </c>
      <c r="K10970" s="6"/>
      <c r="L10970" s="6"/>
      <c r="M10970" s="6"/>
      <c r="N10970" s="6"/>
      <c r="O10970" s="6"/>
      <c r="P10970" s="6"/>
      <c r="Q10970" s="6"/>
      <c r="R10970" s="6"/>
      <c r="S10970" s="6"/>
      <c r="T10970" s="6"/>
      <c r="U10970" s="6"/>
      <c r="V10970" s="6"/>
      <c r="W10970" s="6"/>
    </row>
    <row r="10971" spans="1:23" x14ac:dyDescent="0.25">
      <c r="A10971" s="65"/>
      <c r="J10971" s="6">
        <v>23</v>
      </c>
      <c r="K10971" s="6"/>
      <c r="L10971" s="6"/>
      <c r="M10971" s="6"/>
      <c r="N10971" s="6"/>
      <c r="O10971" s="6"/>
      <c r="P10971" s="6"/>
      <c r="Q10971" s="6"/>
      <c r="R10971" s="6"/>
      <c r="S10971" s="6"/>
      <c r="T10971" s="6"/>
      <c r="U10971" s="6"/>
      <c r="V10971" s="6"/>
      <c r="W10971" s="6"/>
    </row>
    <row r="10972" spans="1:23" x14ac:dyDescent="0.25">
      <c r="A10972" s="65"/>
      <c r="J10972" s="6">
        <v>24</v>
      </c>
      <c r="K10972" s="6"/>
      <c r="L10972" s="6"/>
      <c r="M10972" s="6"/>
      <c r="N10972" s="6"/>
      <c r="O10972" s="6"/>
      <c r="P10972" s="6"/>
      <c r="Q10972" s="6"/>
      <c r="R10972" s="6"/>
      <c r="S10972" s="6"/>
      <c r="T10972" s="6"/>
      <c r="U10972" s="6"/>
      <c r="V10972" s="6"/>
      <c r="W10972" s="6"/>
    </row>
    <row r="10973" spans="1:23" ht="140.25" x14ac:dyDescent="0.25">
      <c r="A10973" s="96" t="s">
        <v>624</v>
      </c>
      <c r="B10973" s="97" t="s">
        <v>625</v>
      </c>
      <c r="J10973" s="6">
        <v>25</v>
      </c>
      <c r="K10973" s="6"/>
      <c r="L10973" s="6"/>
      <c r="M10973" s="6"/>
      <c r="N10973" s="6"/>
      <c r="O10973" s="6"/>
      <c r="P10973" s="6"/>
      <c r="Q10973" s="6"/>
      <c r="R10973" s="6"/>
      <c r="S10973" s="6"/>
      <c r="T10973" s="6"/>
      <c r="U10973" s="6"/>
      <c r="V10973" s="6"/>
      <c r="W10973" s="6"/>
    </row>
    <row r="10974" spans="1:23" ht="15.75" thickBot="1" x14ac:dyDescent="0.3">
      <c r="A10974" s="65"/>
      <c r="J10974" s="6">
        <v>26</v>
      </c>
      <c r="K10974" s="6"/>
      <c r="L10974" s="6"/>
      <c r="M10974" s="6"/>
      <c r="N10974" s="6"/>
      <c r="O10974" s="6"/>
      <c r="P10974" s="6"/>
      <c r="Q10974" s="6"/>
      <c r="R10974" s="6"/>
      <c r="S10974" s="6"/>
      <c r="T10974" s="6"/>
      <c r="U10974" s="6"/>
      <c r="V10974" s="6"/>
      <c r="W10974" s="6"/>
    </row>
    <row r="10975" spans="1:23" ht="15.75" thickBot="1" x14ac:dyDescent="0.3">
      <c r="A10975" s="88" t="s">
        <v>626</v>
      </c>
      <c r="B10975" s="89">
        <v>0.05</v>
      </c>
      <c r="J10975" s="6">
        <v>27</v>
      </c>
      <c r="K10975" s="6"/>
      <c r="L10975" s="6"/>
      <c r="M10975" s="6"/>
      <c r="N10975" s="6"/>
      <c r="O10975" s="6"/>
      <c r="P10975" s="6"/>
      <c r="Q10975" s="6"/>
      <c r="R10975" s="6"/>
      <c r="S10975" s="6"/>
      <c r="T10975" s="6"/>
      <c r="U10975" s="6"/>
      <c r="V10975" s="6"/>
      <c r="W10975" s="6"/>
    </row>
    <row r="10976" spans="1:23" ht="39" thickBot="1" x14ac:dyDescent="0.3">
      <c r="A10976" s="110" t="s">
        <v>627</v>
      </c>
      <c r="B10976" s="74">
        <v>18</v>
      </c>
      <c r="J10976" s="6">
        <v>28</v>
      </c>
      <c r="K10976" s="6"/>
      <c r="L10976" s="6"/>
      <c r="M10976" s="6"/>
      <c r="N10976" s="6"/>
      <c r="O10976" s="6"/>
      <c r="P10976" s="6"/>
      <c r="Q10976" s="6"/>
      <c r="R10976" s="6"/>
      <c r="S10976" s="6"/>
      <c r="T10976" s="6"/>
      <c r="U10976" s="6"/>
      <c r="V10976" s="6"/>
      <c r="W10976" s="6"/>
    </row>
    <row r="10977" spans="1:23" ht="39" thickBot="1" x14ac:dyDescent="0.3">
      <c r="A10977" s="110" t="s">
        <v>628</v>
      </c>
      <c r="B10977" s="74">
        <v>7.2999999999999996E-4</v>
      </c>
      <c r="J10977" s="6">
        <v>29</v>
      </c>
      <c r="K10977" s="6"/>
      <c r="L10977" s="6"/>
      <c r="M10977" s="6"/>
      <c r="N10977" s="6"/>
      <c r="O10977" s="6"/>
      <c r="P10977" s="6"/>
      <c r="Q10977" s="6"/>
      <c r="R10977" s="6"/>
      <c r="S10977" s="6"/>
      <c r="T10977" s="6"/>
      <c r="U10977" s="6"/>
      <c r="V10977" s="6"/>
      <c r="W10977" s="6"/>
    </row>
    <row r="10978" spans="1:23" ht="64.5" thickBot="1" x14ac:dyDescent="0.3">
      <c r="A10978" s="110" t="s">
        <v>629</v>
      </c>
      <c r="B10978" s="74">
        <v>3.9969700000000001</v>
      </c>
      <c r="J10978" s="6">
        <v>30</v>
      </c>
      <c r="K10978" s="6"/>
      <c r="L10978" s="6"/>
      <c r="M10978" s="6"/>
      <c r="N10978" s="6"/>
      <c r="O10978" s="6"/>
      <c r="P10978" s="6"/>
      <c r="Q10978" s="6"/>
      <c r="R10978" s="6"/>
      <c r="S10978" s="6"/>
      <c r="T10978" s="6"/>
      <c r="U10978" s="6"/>
      <c r="V10978" s="6"/>
      <c r="W10978" s="6"/>
    </row>
    <row r="10979" spans="1:23" ht="38.25" x14ac:dyDescent="0.25">
      <c r="A10979" s="109" t="s">
        <v>630</v>
      </c>
      <c r="B10979" s="78">
        <v>3.8199999999999998E-2</v>
      </c>
      <c r="J10979" s="6">
        <v>31</v>
      </c>
      <c r="K10979" s="6"/>
      <c r="L10979" s="6"/>
      <c r="M10979" s="6"/>
      <c r="N10979" s="6"/>
      <c r="O10979" s="6"/>
      <c r="P10979" s="6"/>
      <c r="Q10979" s="6"/>
      <c r="R10979" s="6"/>
      <c r="S10979" s="6"/>
      <c r="T10979" s="6"/>
      <c r="U10979" s="6"/>
      <c r="V10979" s="6"/>
      <c r="W10979" s="6"/>
    </row>
    <row r="10980" spans="1:23" ht="15.75" thickBot="1" x14ac:dyDescent="0.3">
      <c r="A10980" s="65"/>
      <c r="J10980" s="6">
        <v>32</v>
      </c>
      <c r="K10980" s="6"/>
      <c r="L10980" s="6"/>
      <c r="M10980" s="6"/>
      <c r="N10980" s="6"/>
      <c r="O10980" s="6"/>
      <c r="P10980" s="6"/>
      <c r="Q10980" s="6"/>
      <c r="R10980" s="6"/>
      <c r="S10980" s="6"/>
      <c r="T10980" s="6"/>
      <c r="U10980" s="6"/>
      <c r="V10980" s="6"/>
      <c r="W10980" s="6"/>
    </row>
    <row r="10981" spans="1:23" x14ac:dyDescent="0.25">
      <c r="A10981" s="254" t="s">
        <v>637</v>
      </c>
      <c r="B10981" s="255"/>
      <c r="C10981" s="255"/>
      <c r="D10981" s="255"/>
      <c r="E10981" s="255"/>
      <c r="J10981" s="6">
        <v>33</v>
      </c>
      <c r="K10981" s="6"/>
      <c r="L10981" s="6"/>
      <c r="M10981" s="6"/>
      <c r="N10981" s="6"/>
      <c r="O10981" s="6"/>
      <c r="P10981" s="6"/>
      <c r="Q10981" s="6"/>
      <c r="R10981" s="6"/>
      <c r="S10981" s="6"/>
      <c r="T10981" s="6"/>
      <c r="U10981" s="6"/>
      <c r="V10981" s="6"/>
      <c r="W10981" s="6"/>
    </row>
    <row r="10982" spans="1:23" ht="15.75" thickBot="1" x14ac:dyDescent="0.3">
      <c r="A10982" s="256" t="s">
        <v>638</v>
      </c>
      <c r="B10982" s="257"/>
      <c r="C10982" s="257"/>
      <c r="D10982" s="257"/>
      <c r="E10982" s="257"/>
      <c r="J10982" s="6">
        <v>34</v>
      </c>
      <c r="K10982" s="6"/>
      <c r="L10982" s="6"/>
      <c r="M10982" s="6"/>
      <c r="N10982" s="6"/>
      <c r="O10982" s="6"/>
      <c r="P10982" s="6"/>
      <c r="Q10982" s="6"/>
      <c r="R10982" s="6"/>
      <c r="S10982" s="6"/>
      <c r="T10982" s="6"/>
      <c r="U10982" s="6"/>
      <c r="V10982" s="6"/>
      <c r="W10982" s="6"/>
    </row>
    <row r="10983" spans="1:23" ht="16.5" thickBot="1" x14ac:dyDescent="0.3">
      <c r="A10983" s="260" t="s">
        <v>634</v>
      </c>
      <c r="B10983" s="261"/>
      <c r="C10983" s="83" t="s">
        <v>635</v>
      </c>
      <c r="D10983" s="83" t="s">
        <v>566</v>
      </c>
      <c r="E10983" s="85" t="s">
        <v>593</v>
      </c>
      <c r="J10983" s="6"/>
      <c r="K10983" s="121" t="s">
        <v>1123</v>
      </c>
      <c r="L10983" s="121" t="s">
        <v>1124</v>
      </c>
      <c r="M10983" s="121" t="str">
        <f>A10970</f>
        <v>Prueba del rango estudentizado de Tukey (HSD) para P1FPCM5</v>
      </c>
      <c r="N10983" s="136"/>
      <c r="O10983" s="1"/>
      <c r="S10983" s="122" t="str">
        <f>K10983</f>
        <v>Factor</v>
      </c>
      <c r="T10983" s="122" t="str">
        <f>L10983</f>
        <v>Nivel</v>
      </c>
      <c r="U10983" s="114"/>
      <c r="V10983" s="123" t="str">
        <f>M10983</f>
        <v>Prueba del rango estudentizado de Tukey (HSD) para P1FPCM5</v>
      </c>
      <c r="W10983" s="6"/>
    </row>
    <row r="10984" spans="1:23" ht="16.5" thickBot="1" x14ac:dyDescent="0.3">
      <c r="A10984" s="99"/>
      <c r="B10984" s="67" t="s">
        <v>592</v>
      </c>
      <c r="C10984" s="68">
        <v>0.17125000000000001</v>
      </c>
      <c r="D10984" s="68">
        <v>8</v>
      </c>
      <c r="E10984" s="86" t="s">
        <v>46</v>
      </c>
      <c r="J10984" s="6"/>
      <c r="K10984" s="223" t="s">
        <v>1128</v>
      </c>
      <c r="L10984" s="124" t="str">
        <f>E10984</f>
        <v>Perseo</v>
      </c>
      <c r="M10984" s="125">
        <f>C10984</f>
        <v>0.17125000000000001</v>
      </c>
      <c r="N10984" s="125">
        <f>A10984</f>
        <v>0</v>
      </c>
      <c r="O10984" s="125" t="str">
        <f>B10984</f>
        <v>A</v>
      </c>
      <c r="S10984" s="225" t="str">
        <f>K10984</f>
        <v>Genotipo (B)</v>
      </c>
      <c r="T10984" s="133" t="str">
        <f>L10984</f>
        <v>Perseo</v>
      </c>
      <c r="U10984" s="134">
        <f t="shared" ref="U10984:U10987" si="589">M10984</f>
        <v>0.17125000000000001</v>
      </c>
      <c r="V10984" s="133">
        <f t="shared" ref="V10984:V10987" si="590">N10984</f>
        <v>0</v>
      </c>
      <c r="W10984" s="133" t="str">
        <f t="shared" ref="W10984:W10987" si="591">O10984</f>
        <v>A</v>
      </c>
    </row>
    <row r="10985" spans="1:23" ht="16.5" thickBot="1" x14ac:dyDescent="0.3">
      <c r="A10985" s="99"/>
      <c r="B10985" s="67" t="s">
        <v>592</v>
      </c>
      <c r="C10985" s="68"/>
      <c r="D10985" s="68"/>
      <c r="E10985" s="86"/>
      <c r="J10985" s="6"/>
      <c r="K10985" s="224"/>
      <c r="L10985" s="124" t="str">
        <f>E10986</f>
        <v>Pony</v>
      </c>
      <c r="M10985" s="125">
        <f>C10986</f>
        <v>0.13750000000000001</v>
      </c>
      <c r="N10985" s="125" t="str">
        <f>A10986</f>
        <v>B</v>
      </c>
      <c r="O10985" s="125" t="str">
        <f>B10986</f>
        <v>A</v>
      </c>
      <c r="S10985" s="226"/>
      <c r="T10985" s="133" t="str">
        <f t="shared" ref="T10985:T10987" si="592">L10985</f>
        <v>Pony</v>
      </c>
      <c r="U10985" s="134">
        <f t="shared" si="589"/>
        <v>0.13750000000000001</v>
      </c>
      <c r="V10985" s="133" t="str">
        <f t="shared" si="590"/>
        <v>B</v>
      </c>
      <c r="W10985" s="133" t="str">
        <f t="shared" si="591"/>
        <v>A</v>
      </c>
    </row>
    <row r="10986" spans="1:23" ht="16.5" thickBot="1" x14ac:dyDescent="0.3">
      <c r="A10986" s="99" t="s">
        <v>593</v>
      </c>
      <c r="B10986" s="67" t="s">
        <v>592</v>
      </c>
      <c r="C10986" s="68">
        <v>0.13750000000000001</v>
      </c>
      <c r="D10986" s="68">
        <v>8</v>
      </c>
      <c r="E10986" s="86" t="s">
        <v>11</v>
      </c>
      <c r="J10986" s="6"/>
      <c r="K10986" s="224"/>
      <c r="L10986" s="4" t="str">
        <f>E10988</f>
        <v>Toro</v>
      </c>
      <c r="M10986" s="4">
        <f>C10988</f>
        <v>0.1275</v>
      </c>
      <c r="N10986" s="4" t="str">
        <f>A10988</f>
        <v>B</v>
      </c>
      <c r="O10986" s="4">
        <f>B10988</f>
        <v>0</v>
      </c>
      <c r="P10986" s="6"/>
      <c r="Q10986" s="6"/>
      <c r="R10986" s="6"/>
      <c r="S10986" s="226"/>
      <c r="T10986" s="133" t="str">
        <f t="shared" si="592"/>
        <v>Toro</v>
      </c>
      <c r="U10986" s="134">
        <f t="shared" si="589"/>
        <v>0.1275</v>
      </c>
      <c r="V10986" s="133" t="str">
        <f t="shared" si="590"/>
        <v>B</v>
      </c>
      <c r="W10986" s="133">
        <f t="shared" si="591"/>
        <v>0</v>
      </c>
    </row>
    <row r="10987" spans="1:23" ht="16.5" thickBot="1" x14ac:dyDescent="0.3">
      <c r="A10987" s="99" t="s">
        <v>593</v>
      </c>
      <c r="B10987" s="67"/>
      <c r="C10987" s="68"/>
      <c r="D10987" s="68"/>
      <c r="E10987" s="86"/>
      <c r="J10987" s="6"/>
      <c r="K10987" s="224"/>
      <c r="L10987" s="4" t="str">
        <f>E10990</f>
        <v>Palomo</v>
      </c>
      <c r="M10987" s="4">
        <f>C10990</f>
        <v>0.1</v>
      </c>
      <c r="N10987" s="4" t="str">
        <f>A10990</f>
        <v>B</v>
      </c>
      <c r="O10987" s="4">
        <f>B10990</f>
        <v>0</v>
      </c>
      <c r="P10987" s="6"/>
      <c r="Q10987" s="6"/>
      <c r="R10987" s="6"/>
      <c r="S10987" s="227"/>
      <c r="T10987" s="129" t="str">
        <f t="shared" si="592"/>
        <v>Palomo</v>
      </c>
      <c r="U10987" s="135">
        <f t="shared" si="589"/>
        <v>0.1</v>
      </c>
      <c r="V10987" s="129" t="str">
        <f t="shared" si="590"/>
        <v>B</v>
      </c>
      <c r="W10987" s="129">
        <f t="shared" si="591"/>
        <v>0</v>
      </c>
    </row>
    <row r="10988" spans="1:23" ht="15.75" thickBot="1" x14ac:dyDescent="0.3">
      <c r="A10988" s="99" t="s">
        <v>593</v>
      </c>
      <c r="B10988" s="67"/>
      <c r="C10988" s="68">
        <v>0.1275</v>
      </c>
      <c r="D10988" s="68">
        <v>8</v>
      </c>
      <c r="E10988" s="86" t="s">
        <v>8</v>
      </c>
      <c r="J10988" s="6">
        <v>1</v>
      </c>
      <c r="K10988" s="6"/>
      <c r="L10988" s="6"/>
      <c r="M10988" s="6"/>
      <c r="N10988" s="6"/>
      <c r="O10988" s="6"/>
      <c r="P10988" s="6"/>
      <c r="Q10988" s="6"/>
      <c r="R10988" s="6"/>
      <c r="S10988" s="6"/>
      <c r="T10988" s="6"/>
      <c r="U10988" s="6"/>
      <c r="V10988" s="6"/>
      <c r="W10988" s="6"/>
    </row>
    <row r="10989" spans="1:23" ht="15.75" thickBot="1" x14ac:dyDescent="0.3">
      <c r="A10989" s="99" t="s">
        <v>593</v>
      </c>
      <c r="B10989" s="67"/>
      <c r="C10989" s="68"/>
      <c r="D10989" s="68"/>
      <c r="E10989" s="86"/>
      <c r="J10989" s="6">
        <v>2</v>
      </c>
      <c r="K10989" s="6"/>
      <c r="L10989" s="6"/>
      <c r="M10989" s="6"/>
      <c r="N10989" s="6"/>
      <c r="O10989" s="6"/>
      <c r="P10989" s="6"/>
      <c r="Q10989" s="6"/>
      <c r="R10989" s="6"/>
      <c r="S10989" s="6"/>
      <c r="T10989" s="6"/>
      <c r="U10989" s="6"/>
      <c r="V10989" s="6"/>
      <c r="W10989" s="6"/>
    </row>
    <row r="10990" spans="1:23" x14ac:dyDescent="0.25">
      <c r="A10990" s="100" t="s">
        <v>593</v>
      </c>
      <c r="B10990" s="76"/>
      <c r="C10990" s="77">
        <v>0.1</v>
      </c>
      <c r="D10990" s="77">
        <v>8</v>
      </c>
      <c r="E10990" s="87" t="s">
        <v>7</v>
      </c>
      <c r="J10990" s="6">
        <v>3</v>
      </c>
      <c r="K10990" s="6"/>
      <c r="L10990" s="6"/>
      <c r="M10990" s="6"/>
      <c r="N10990" s="6"/>
      <c r="O10990" s="6"/>
      <c r="P10990" s="6"/>
      <c r="Q10990" s="6"/>
      <c r="R10990" s="6"/>
      <c r="S10990" s="6"/>
      <c r="T10990" s="6"/>
      <c r="U10990" s="6"/>
      <c r="V10990" s="6"/>
      <c r="W10990" s="6"/>
    </row>
    <row r="10991" spans="1:23" x14ac:dyDescent="0.25">
      <c r="A10991" s="79"/>
      <c r="J10991" s="6">
        <v>4</v>
      </c>
      <c r="K10991" s="6"/>
      <c r="L10991" s="6"/>
      <c r="M10991" s="6"/>
      <c r="N10991" s="6"/>
      <c r="O10991" s="6"/>
      <c r="P10991" s="6"/>
      <c r="Q10991" s="6"/>
      <c r="R10991" s="6"/>
      <c r="S10991" s="6"/>
      <c r="T10991" s="6"/>
      <c r="U10991" s="6"/>
      <c r="V10991" s="6"/>
      <c r="W10991" s="6"/>
    </row>
    <row r="10992" spans="1:23" x14ac:dyDescent="0.25">
      <c r="A10992" s="79"/>
      <c r="J10992" s="6">
        <v>5</v>
      </c>
      <c r="K10992" s="6"/>
      <c r="L10992" s="6"/>
      <c r="M10992" s="6"/>
      <c r="N10992" s="6"/>
      <c r="O10992" s="6"/>
      <c r="P10992" s="6"/>
      <c r="Q10992" s="6"/>
      <c r="R10992" s="6"/>
      <c r="S10992" s="6"/>
      <c r="T10992" s="6"/>
      <c r="U10992" s="6"/>
      <c r="V10992" s="6"/>
      <c r="W10992" s="6"/>
    </row>
    <row r="10993" spans="1:23" x14ac:dyDescent="0.25">
      <c r="J10993" s="6">
        <v>6</v>
      </c>
      <c r="K10993" s="6"/>
      <c r="L10993" s="6"/>
      <c r="M10993" s="6"/>
      <c r="N10993" s="6"/>
      <c r="O10993" s="6"/>
      <c r="P10993" s="6"/>
      <c r="Q10993" s="6"/>
      <c r="R10993" s="6"/>
      <c r="S10993" s="6"/>
      <c r="T10993" s="6"/>
      <c r="U10993" s="6"/>
      <c r="V10993" s="6"/>
      <c r="W10993" s="6"/>
    </row>
    <row r="10994" spans="1:23" x14ac:dyDescent="0.25">
      <c r="A10994" s="80"/>
      <c r="J10994" s="6">
        <v>7</v>
      </c>
      <c r="K10994" s="6"/>
      <c r="L10994" s="6"/>
      <c r="M10994" s="6"/>
      <c r="N10994" s="6"/>
      <c r="O10994" s="6"/>
      <c r="P10994" s="6"/>
      <c r="Q10994" s="6"/>
      <c r="R10994" s="6"/>
      <c r="S10994" s="6"/>
      <c r="T10994" s="6"/>
      <c r="U10994" s="6"/>
      <c r="V10994" s="6"/>
      <c r="W10994" s="6"/>
    </row>
    <row r="10995" spans="1:23" ht="31.5" x14ac:dyDescent="0.25">
      <c r="A10995" s="64" t="s">
        <v>590</v>
      </c>
      <c r="J10995" s="6">
        <v>8</v>
      </c>
      <c r="K10995" s="6"/>
      <c r="L10995" s="6"/>
      <c r="M10995" s="6"/>
      <c r="N10995" s="6"/>
      <c r="O10995" s="6"/>
      <c r="P10995" s="6"/>
      <c r="Q10995" s="6"/>
      <c r="R10995" s="6"/>
      <c r="S10995" s="6"/>
      <c r="T10995" s="6"/>
      <c r="U10995" s="6"/>
      <c r="V10995" s="6"/>
      <c r="W10995" s="6"/>
    </row>
    <row r="10996" spans="1:23" x14ac:dyDescent="0.25">
      <c r="A10996" s="79"/>
      <c r="J10996" s="6">
        <v>9</v>
      </c>
      <c r="K10996" s="6"/>
      <c r="L10996" s="6"/>
      <c r="M10996" s="6"/>
      <c r="N10996" s="6"/>
      <c r="O10996" s="6"/>
      <c r="P10996" s="6"/>
      <c r="Q10996" s="6"/>
      <c r="R10996" s="6"/>
      <c r="S10996" s="6"/>
      <c r="T10996" s="6"/>
      <c r="U10996" s="6"/>
      <c r="V10996" s="6"/>
      <c r="W10996" s="6"/>
    </row>
    <row r="10997" spans="1:23" ht="25.5" x14ac:dyDescent="0.25">
      <c r="A10997" s="81" t="s">
        <v>595</v>
      </c>
      <c r="J10997" s="6">
        <v>10</v>
      </c>
      <c r="K10997" s="6"/>
      <c r="L10997" s="6"/>
      <c r="M10997" s="6"/>
      <c r="N10997" s="6"/>
      <c r="O10997" s="6"/>
      <c r="P10997" s="6"/>
      <c r="Q10997" s="6"/>
      <c r="R10997" s="6"/>
      <c r="S10997" s="6"/>
      <c r="T10997" s="6"/>
      <c r="U10997" s="6"/>
      <c r="V10997" s="6"/>
      <c r="W10997" s="6"/>
    </row>
    <row r="10998" spans="1:23" x14ac:dyDescent="0.25">
      <c r="A10998" s="81"/>
      <c r="J10998" s="6">
        <v>11</v>
      </c>
      <c r="K10998" s="6"/>
      <c r="L10998" s="6"/>
      <c r="M10998" s="6"/>
      <c r="N10998" s="6"/>
      <c r="O10998" s="6"/>
      <c r="P10998" s="6"/>
      <c r="Q10998" s="6"/>
      <c r="R10998" s="6"/>
      <c r="S10998" s="6"/>
      <c r="T10998" s="6"/>
      <c r="U10998" s="6"/>
      <c r="V10998" s="6"/>
      <c r="W10998" s="6"/>
    </row>
    <row r="10999" spans="1:23" x14ac:dyDescent="0.25">
      <c r="A10999" s="65"/>
      <c r="J10999" s="6">
        <v>12</v>
      </c>
      <c r="K10999" s="6"/>
      <c r="L10999" s="6"/>
      <c r="M10999" s="6"/>
      <c r="N10999" s="6"/>
      <c r="O10999" s="6"/>
      <c r="P10999" s="6"/>
      <c r="Q10999" s="6"/>
      <c r="R10999" s="6"/>
      <c r="S10999" s="6"/>
      <c r="T10999" s="6"/>
      <c r="U10999" s="6"/>
      <c r="V10999" s="6"/>
      <c r="W10999" s="6"/>
    </row>
    <row r="11000" spans="1:23" x14ac:dyDescent="0.25">
      <c r="A11000" s="65"/>
      <c r="J11000" s="6">
        <v>13</v>
      </c>
      <c r="K11000" s="6"/>
      <c r="L11000" s="6"/>
      <c r="M11000" s="6"/>
      <c r="N11000" s="6"/>
      <c r="O11000" s="6"/>
      <c r="P11000" s="6"/>
      <c r="Q11000" s="6"/>
      <c r="R11000" s="6"/>
      <c r="S11000" s="6"/>
      <c r="T11000" s="6"/>
      <c r="U11000" s="6"/>
      <c r="V11000" s="6"/>
      <c r="W11000" s="6"/>
    </row>
    <row r="11001" spans="1:23" x14ac:dyDescent="0.25">
      <c r="A11001" s="79"/>
      <c r="J11001" s="6">
        <v>14</v>
      </c>
      <c r="K11001" s="6"/>
      <c r="L11001" s="6"/>
      <c r="M11001" s="6"/>
      <c r="N11001" s="6"/>
      <c r="O11001" s="6"/>
      <c r="P11001" s="6"/>
      <c r="Q11001" s="6"/>
      <c r="R11001" s="6"/>
      <c r="S11001" s="6"/>
      <c r="T11001" s="6"/>
      <c r="U11001" s="6"/>
      <c r="V11001" s="6"/>
      <c r="W11001" s="6"/>
    </row>
    <row r="11002" spans="1:23" x14ac:dyDescent="0.25">
      <c r="A11002" s="79"/>
      <c r="J11002" s="6">
        <v>15</v>
      </c>
      <c r="K11002" s="6"/>
      <c r="L11002" s="6"/>
      <c r="M11002" s="6"/>
      <c r="N11002" s="6"/>
      <c r="O11002" s="6"/>
      <c r="P11002" s="6"/>
      <c r="Q11002" s="6"/>
      <c r="R11002" s="6"/>
      <c r="S11002" s="6"/>
      <c r="T11002" s="6"/>
      <c r="U11002" s="6"/>
      <c r="V11002" s="6"/>
      <c r="W11002" s="6"/>
    </row>
    <row r="11003" spans="1:23" x14ac:dyDescent="0.25">
      <c r="J11003" s="6">
        <v>16</v>
      </c>
      <c r="K11003" s="6"/>
      <c r="L11003" s="6"/>
      <c r="M11003" s="6"/>
      <c r="N11003" s="6"/>
      <c r="O11003" s="6"/>
      <c r="P11003" s="6"/>
      <c r="Q11003" s="6"/>
      <c r="R11003" s="6"/>
      <c r="S11003" s="6"/>
      <c r="T11003" s="6"/>
      <c r="U11003" s="6"/>
      <c r="V11003" s="6"/>
      <c r="W11003" s="6"/>
    </row>
    <row r="11004" spans="1:23" x14ac:dyDescent="0.25">
      <c r="A11004" s="80"/>
      <c r="J11004" s="6">
        <v>17</v>
      </c>
      <c r="K11004" s="6"/>
      <c r="L11004" s="6"/>
      <c r="M11004" s="6"/>
      <c r="N11004" s="6"/>
      <c r="O11004" s="6"/>
      <c r="P11004" s="6"/>
      <c r="Q11004" s="6"/>
      <c r="R11004" s="6"/>
      <c r="S11004" s="6"/>
      <c r="T11004" s="6"/>
      <c r="U11004" s="6"/>
      <c r="V11004" s="6"/>
      <c r="W11004" s="6"/>
    </row>
    <row r="11005" spans="1:23" ht="31.5" x14ac:dyDescent="0.25">
      <c r="A11005" s="64" t="s">
        <v>590</v>
      </c>
      <c r="J11005" s="6">
        <v>18</v>
      </c>
      <c r="K11005" s="6"/>
      <c r="L11005" s="6"/>
      <c r="M11005" s="6"/>
      <c r="N11005" s="6"/>
      <c r="O11005" s="6"/>
      <c r="P11005" s="6"/>
      <c r="Q11005" s="6"/>
      <c r="R11005" s="6"/>
      <c r="S11005" s="6"/>
      <c r="T11005" s="6"/>
      <c r="U11005" s="6"/>
      <c r="V11005" s="6"/>
      <c r="W11005" s="6"/>
    </row>
    <row r="11006" spans="1:23" x14ac:dyDescent="0.25">
      <c r="A11006" s="79"/>
      <c r="J11006" s="6">
        <v>19</v>
      </c>
      <c r="K11006" s="6"/>
      <c r="L11006" s="6"/>
      <c r="M11006" s="6"/>
      <c r="N11006" s="6"/>
      <c r="O11006" s="6"/>
      <c r="P11006" s="6"/>
      <c r="Q11006" s="6"/>
      <c r="R11006" s="6"/>
      <c r="S11006" s="6"/>
      <c r="T11006" s="6"/>
      <c r="U11006" s="6"/>
      <c r="V11006" s="6"/>
      <c r="W11006" s="6"/>
    </row>
    <row r="11007" spans="1:23" ht="25.5" x14ac:dyDescent="0.25">
      <c r="A11007" s="81" t="s">
        <v>595</v>
      </c>
      <c r="J11007" s="6">
        <v>20</v>
      </c>
      <c r="K11007" s="6"/>
      <c r="L11007" s="6"/>
      <c r="M11007" s="6"/>
      <c r="N11007" s="6"/>
      <c r="O11007" s="6"/>
      <c r="P11007" s="6"/>
      <c r="Q11007" s="6"/>
      <c r="R11007" s="6"/>
      <c r="S11007" s="6"/>
      <c r="T11007" s="6"/>
      <c r="U11007" s="6"/>
      <c r="V11007" s="6"/>
      <c r="W11007" s="6"/>
    </row>
    <row r="11008" spans="1:23" x14ac:dyDescent="0.25">
      <c r="A11008" s="81"/>
      <c r="J11008" s="6">
        <v>21</v>
      </c>
      <c r="K11008" s="6"/>
      <c r="L11008" s="6"/>
      <c r="M11008" s="6"/>
      <c r="N11008" s="6"/>
      <c r="O11008" s="6"/>
      <c r="P11008" s="6"/>
      <c r="Q11008" s="6"/>
      <c r="R11008" s="6"/>
      <c r="S11008" s="6"/>
      <c r="T11008" s="6"/>
      <c r="U11008" s="6"/>
      <c r="V11008" s="6"/>
      <c r="W11008" s="6"/>
    </row>
    <row r="11009" spans="1:23" ht="89.25" x14ac:dyDescent="0.25">
      <c r="A11009" s="81" t="s">
        <v>976</v>
      </c>
      <c r="J11009" s="6">
        <v>22</v>
      </c>
      <c r="K11009" s="6"/>
      <c r="L11009" s="6"/>
      <c r="M11009" s="6"/>
      <c r="N11009" s="6"/>
      <c r="O11009" s="6"/>
      <c r="P11009" s="6"/>
      <c r="Q11009" s="6"/>
      <c r="R11009" s="6"/>
      <c r="S11009" s="6"/>
      <c r="T11009" s="6"/>
      <c r="U11009" s="6"/>
      <c r="V11009" s="6"/>
      <c r="W11009" s="6"/>
    </row>
    <row r="11010" spans="1:23" x14ac:dyDescent="0.25">
      <c r="A11010" s="65"/>
      <c r="J11010" s="6">
        <v>23</v>
      </c>
      <c r="K11010" s="6"/>
      <c r="L11010" s="6"/>
      <c r="M11010" s="6"/>
      <c r="N11010" s="6"/>
      <c r="O11010" s="6"/>
      <c r="P11010" s="6"/>
      <c r="Q11010" s="6"/>
      <c r="R11010" s="6"/>
      <c r="S11010" s="6"/>
      <c r="T11010" s="6"/>
      <c r="U11010" s="6"/>
      <c r="V11010" s="6"/>
      <c r="W11010" s="6"/>
    </row>
    <row r="11011" spans="1:23" x14ac:dyDescent="0.25">
      <c r="A11011" s="65"/>
      <c r="J11011" s="6">
        <v>24</v>
      </c>
      <c r="K11011" s="6"/>
      <c r="L11011" s="6"/>
      <c r="M11011" s="6"/>
      <c r="N11011" s="6"/>
      <c r="O11011" s="6"/>
      <c r="P11011" s="6"/>
      <c r="Q11011" s="6"/>
      <c r="R11011" s="6"/>
      <c r="S11011" s="6"/>
      <c r="T11011" s="6"/>
      <c r="U11011" s="6"/>
      <c r="V11011" s="6"/>
      <c r="W11011" s="6"/>
    </row>
    <row r="11012" spans="1:23" ht="140.25" x14ac:dyDescent="0.25">
      <c r="A11012" s="96" t="s">
        <v>624</v>
      </c>
      <c r="B11012" s="97" t="s">
        <v>625</v>
      </c>
      <c r="J11012" s="6">
        <v>25</v>
      </c>
      <c r="K11012" s="6"/>
      <c r="L11012" s="6"/>
      <c r="M11012" s="6"/>
      <c r="N11012" s="6"/>
      <c r="O11012" s="6"/>
      <c r="P11012" s="6"/>
      <c r="Q11012" s="6"/>
      <c r="R11012" s="6"/>
      <c r="S11012" s="6"/>
      <c r="T11012" s="6"/>
      <c r="U11012" s="6"/>
      <c r="V11012" s="6"/>
      <c r="W11012" s="6"/>
    </row>
    <row r="11013" spans="1:23" ht="15.75" thickBot="1" x14ac:dyDescent="0.3">
      <c r="A11013" s="65"/>
      <c r="J11013" s="6">
        <v>26</v>
      </c>
      <c r="K11013" s="6"/>
      <c r="L11013" s="6"/>
      <c r="M11013" s="6"/>
      <c r="N11013" s="6"/>
      <c r="O11013" s="6"/>
      <c r="P11013" s="6"/>
      <c r="Q11013" s="6"/>
      <c r="R11013" s="6"/>
      <c r="S11013" s="6"/>
      <c r="T11013" s="6"/>
      <c r="U11013" s="6"/>
      <c r="V11013" s="6"/>
      <c r="W11013" s="6"/>
    </row>
    <row r="11014" spans="1:23" ht="15.75" thickBot="1" x14ac:dyDescent="0.3">
      <c r="A11014" s="88" t="s">
        <v>626</v>
      </c>
      <c r="B11014" s="89">
        <v>0.05</v>
      </c>
      <c r="J11014" s="6">
        <v>27</v>
      </c>
      <c r="K11014" s="6"/>
      <c r="L11014" s="6"/>
      <c r="M11014" s="6"/>
      <c r="N11014" s="6"/>
      <c r="O11014" s="6"/>
      <c r="P11014" s="6"/>
      <c r="Q11014" s="6"/>
      <c r="R11014" s="6"/>
      <c r="S11014" s="6"/>
      <c r="T11014" s="6"/>
      <c r="U11014" s="6"/>
      <c r="V11014" s="6"/>
      <c r="W11014" s="6"/>
    </row>
    <row r="11015" spans="1:23" ht="39" thickBot="1" x14ac:dyDescent="0.3">
      <c r="A11015" s="110" t="s">
        <v>627</v>
      </c>
      <c r="B11015" s="74">
        <v>18</v>
      </c>
      <c r="J11015" s="6">
        <v>28</v>
      </c>
      <c r="K11015" s="6"/>
      <c r="L11015" s="6"/>
      <c r="M11015" s="6"/>
      <c r="N11015" s="6"/>
      <c r="O11015" s="6"/>
      <c r="P11015" s="6"/>
      <c r="Q11015" s="6"/>
      <c r="R11015" s="6"/>
      <c r="S11015" s="6"/>
      <c r="T11015" s="6"/>
      <c r="U11015" s="6"/>
      <c r="V11015" s="6"/>
      <c r="W11015" s="6"/>
    </row>
    <row r="11016" spans="1:23" ht="39" thickBot="1" x14ac:dyDescent="0.3">
      <c r="A11016" s="110" t="s">
        <v>628</v>
      </c>
      <c r="B11016" s="74">
        <v>1.511E-3</v>
      </c>
      <c r="J11016" s="6">
        <v>29</v>
      </c>
      <c r="K11016" s="6"/>
      <c r="L11016" s="6"/>
      <c r="M11016" s="6"/>
      <c r="N11016" s="6"/>
      <c r="O11016" s="6"/>
      <c r="P11016" s="6"/>
      <c r="Q11016" s="6"/>
      <c r="R11016" s="6"/>
      <c r="S11016" s="6"/>
      <c r="T11016" s="6"/>
      <c r="U11016" s="6"/>
      <c r="V11016" s="6"/>
      <c r="W11016" s="6"/>
    </row>
    <row r="11017" spans="1:23" ht="64.5" thickBot="1" x14ac:dyDescent="0.3">
      <c r="A11017" s="110" t="s">
        <v>629</v>
      </c>
      <c r="B11017" s="74">
        <v>3.9969700000000001</v>
      </c>
      <c r="J11017" s="6">
        <v>30</v>
      </c>
      <c r="K11017" s="6"/>
      <c r="L11017" s="6"/>
      <c r="M11017" s="6"/>
      <c r="N11017" s="6"/>
      <c r="O11017" s="6"/>
      <c r="P11017" s="6"/>
      <c r="Q11017" s="6"/>
      <c r="R11017" s="6"/>
      <c r="S11017" s="6"/>
      <c r="T11017" s="6"/>
      <c r="U11017" s="6"/>
      <c r="V11017" s="6"/>
      <c r="W11017" s="6"/>
    </row>
    <row r="11018" spans="1:23" ht="38.25" x14ac:dyDescent="0.25">
      <c r="A11018" s="109" t="s">
        <v>630</v>
      </c>
      <c r="B11018" s="78">
        <v>5.4899999999999997E-2</v>
      </c>
      <c r="J11018" s="6">
        <v>31</v>
      </c>
      <c r="K11018" s="6"/>
      <c r="L11018" s="6"/>
      <c r="M11018" s="6"/>
      <c r="N11018" s="6"/>
      <c r="O11018" s="6"/>
      <c r="P11018" s="6"/>
      <c r="Q11018" s="6"/>
      <c r="R11018" s="6"/>
      <c r="S11018" s="6"/>
      <c r="T11018" s="6"/>
      <c r="U11018" s="6"/>
      <c r="V11018" s="6"/>
      <c r="W11018" s="6"/>
    </row>
    <row r="11019" spans="1:23" ht="15.75" thickBot="1" x14ac:dyDescent="0.3">
      <c r="A11019" s="65"/>
      <c r="J11019" s="6">
        <v>32</v>
      </c>
      <c r="K11019" s="6"/>
      <c r="L11019" s="6"/>
      <c r="M11019" s="6"/>
      <c r="N11019" s="6"/>
      <c r="O11019" s="6"/>
      <c r="P11019" s="6"/>
      <c r="Q11019" s="6"/>
      <c r="R11019" s="6"/>
      <c r="S11019" s="6"/>
      <c r="T11019" s="6"/>
      <c r="U11019" s="6"/>
      <c r="V11019" s="6"/>
      <c r="W11019" s="6"/>
    </row>
    <row r="11020" spans="1:23" x14ac:dyDescent="0.25">
      <c r="A11020" s="254" t="s">
        <v>637</v>
      </c>
      <c r="B11020" s="255"/>
      <c r="C11020" s="255"/>
      <c r="D11020" s="255"/>
      <c r="E11020" s="255"/>
      <c r="J11020" s="6">
        <v>33</v>
      </c>
      <c r="K11020" s="6"/>
      <c r="L11020" s="6"/>
      <c r="M11020" s="6"/>
      <c r="N11020" s="6"/>
      <c r="O11020" s="6"/>
      <c r="P11020" s="6"/>
      <c r="Q11020" s="6"/>
      <c r="R11020" s="6"/>
      <c r="S11020" s="6"/>
      <c r="T11020" s="6"/>
      <c r="U11020" s="6"/>
      <c r="V11020" s="6"/>
      <c r="W11020" s="6"/>
    </row>
    <row r="11021" spans="1:23" ht="15.75" thickBot="1" x14ac:dyDescent="0.3">
      <c r="A11021" s="256" t="s">
        <v>638</v>
      </c>
      <c r="B11021" s="257"/>
      <c r="C11021" s="257"/>
      <c r="D11021" s="257"/>
      <c r="E11021" s="257"/>
      <c r="J11021" s="6">
        <v>34</v>
      </c>
      <c r="K11021" s="6"/>
      <c r="L11021" s="6"/>
      <c r="M11021" s="6"/>
      <c r="N11021" s="6"/>
      <c r="O11021" s="6"/>
      <c r="P11021" s="6"/>
      <c r="Q11021" s="6"/>
      <c r="R11021" s="6"/>
      <c r="S11021" s="6"/>
      <c r="T11021" s="6"/>
      <c r="U11021" s="6"/>
      <c r="V11021" s="6"/>
      <c r="W11021" s="6"/>
    </row>
    <row r="11022" spans="1:23" ht="16.5" thickBot="1" x14ac:dyDescent="0.3">
      <c r="A11022" s="260" t="s">
        <v>634</v>
      </c>
      <c r="B11022" s="261"/>
      <c r="C11022" s="83" t="s">
        <v>635</v>
      </c>
      <c r="D11022" s="83" t="s">
        <v>566</v>
      </c>
      <c r="E11022" s="85" t="s">
        <v>593</v>
      </c>
      <c r="J11022" s="6"/>
      <c r="K11022" s="121" t="s">
        <v>1123</v>
      </c>
      <c r="L11022" s="121" t="s">
        <v>1124</v>
      </c>
      <c r="M11022" s="121" t="str">
        <f>A11009</f>
        <v>Prueba del rango estudentizado de Tukey (HSD) para P1FPCM6</v>
      </c>
      <c r="N11022" s="136"/>
      <c r="O11022" s="1"/>
      <c r="S11022" s="122" t="str">
        <f>K11022</f>
        <v>Factor</v>
      </c>
      <c r="T11022" s="122" t="str">
        <f>L11022</f>
        <v>Nivel</v>
      </c>
      <c r="U11022" s="114"/>
      <c r="V11022" s="123" t="str">
        <f>M11022</f>
        <v>Prueba del rango estudentizado de Tukey (HSD) para P1FPCM6</v>
      </c>
      <c r="W11022" s="6"/>
    </row>
    <row r="11023" spans="1:23" ht="16.5" thickBot="1" x14ac:dyDescent="0.3">
      <c r="A11023" s="99"/>
      <c r="B11023" s="67" t="s">
        <v>592</v>
      </c>
      <c r="C11023" s="68">
        <v>0.15125</v>
      </c>
      <c r="D11023" s="68">
        <v>8</v>
      </c>
      <c r="E11023" s="86" t="s">
        <v>46</v>
      </c>
      <c r="J11023" s="6"/>
      <c r="K11023" s="223" t="s">
        <v>1128</v>
      </c>
      <c r="L11023" s="124" t="str">
        <f>E11023</f>
        <v>Perseo</v>
      </c>
      <c r="M11023" s="125">
        <f>C11023</f>
        <v>0.15125</v>
      </c>
      <c r="N11023" s="125">
        <f>A11023</f>
        <v>0</v>
      </c>
      <c r="O11023" s="125" t="str">
        <f>B11023</f>
        <v>A</v>
      </c>
      <c r="S11023" s="225" t="str">
        <f>K11023</f>
        <v>Genotipo (B)</v>
      </c>
      <c r="T11023" s="133" t="str">
        <f>L11023</f>
        <v>Perseo</v>
      </c>
      <c r="U11023" s="134">
        <f t="shared" ref="U11023:U11026" si="593">M11023</f>
        <v>0.15125</v>
      </c>
      <c r="V11023" s="133">
        <f t="shared" ref="V11023:V11026" si="594">N11023</f>
        <v>0</v>
      </c>
      <c r="W11023" s="133" t="str">
        <f t="shared" ref="W11023:W11026" si="595">O11023</f>
        <v>A</v>
      </c>
    </row>
    <row r="11024" spans="1:23" ht="16.5" thickBot="1" x14ac:dyDescent="0.3">
      <c r="A11024" s="99"/>
      <c r="B11024" s="67" t="s">
        <v>592</v>
      </c>
      <c r="C11024" s="68"/>
      <c r="D11024" s="68"/>
      <c r="E11024" s="86"/>
      <c r="J11024" s="6"/>
      <c r="K11024" s="224"/>
      <c r="L11024" s="124" t="str">
        <f>E11025</f>
        <v>Pony</v>
      </c>
      <c r="M11024" s="125">
        <f>C11025</f>
        <v>0.12</v>
      </c>
      <c r="N11024" s="125" t="str">
        <f>A11025</f>
        <v>B</v>
      </c>
      <c r="O11024" s="125" t="str">
        <f>B11025</f>
        <v>A</v>
      </c>
      <c r="S11024" s="226"/>
      <c r="T11024" s="133" t="str">
        <f t="shared" ref="T11024:T11026" si="596">L11024</f>
        <v>Pony</v>
      </c>
      <c r="U11024" s="134">
        <f t="shared" si="593"/>
        <v>0.12</v>
      </c>
      <c r="V11024" s="133" t="str">
        <f t="shared" si="594"/>
        <v>B</v>
      </c>
      <c r="W11024" s="133" t="str">
        <f t="shared" si="595"/>
        <v>A</v>
      </c>
    </row>
    <row r="11025" spans="1:23" ht="16.5" thickBot="1" x14ac:dyDescent="0.3">
      <c r="A11025" s="99" t="s">
        <v>593</v>
      </c>
      <c r="B11025" s="67" t="s">
        <v>592</v>
      </c>
      <c r="C11025" s="68">
        <v>0.12</v>
      </c>
      <c r="D11025" s="68">
        <v>8</v>
      </c>
      <c r="E11025" s="86" t="s">
        <v>11</v>
      </c>
      <c r="J11025" s="6"/>
      <c r="K11025" s="224"/>
      <c r="L11025" s="4" t="str">
        <f>E11027</f>
        <v>Toro</v>
      </c>
      <c r="M11025" s="4">
        <f>C11027</f>
        <v>0.10625</v>
      </c>
      <c r="N11025" s="4" t="str">
        <f>A11027</f>
        <v>B</v>
      </c>
      <c r="O11025" s="4" t="str">
        <f>B11027</f>
        <v>A</v>
      </c>
      <c r="P11025" s="6"/>
      <c r="Q11025" s="6"/>
      <c r="R11025" s="6"/>
      <c r="S11025" s="226"/>
      <c r="T11025" s="133" t="str">
        <f t="shared" si="596"/>
        <v>Toro</v>
      </c>
      <c r="U11025" s="134">
        <f t="shared" si="593"/>
        <v>0.10625</v>
      </c>
      <c r="V11025" s="133" t="str">
        <f t="shared" si="594"/>
        <v>B</v>
      </c>
      <c r="W11025" s="133" t="str">
        <f t="shared" si="595"/>
        <v>A</v>
      </c>
    </row>
    <row r="11026" spans="1:23" ht="16.5" thickBot="1" x14ac:dyDescent="0.3">
      <c r="A11026" s="99" t="s">
        <v>593</v>
      </c>
      <c r="B11026" s="67" t="s">
        <v>592</v>
      </c>
      <c r="C11026" s="68"/>
      <c r="D11026" s="68"/>
      <c r="E11026" s="86"/>
      <c r="J11026" s="6"/>
      <c r="K11026" s="224"/>
      <c r="L11026" s="4" t="str">
        <f>E11029</f>
        <v>Palomo</v>
      </c>
      <c r="M11026" s="4">
        <f>C11029</f>
        <v>7.6249999999999998E-2</v>
      </c>
      <c r="N11026" s="4" t="str">
        <f>A11029</f>
        <v>B</v>
      </c>
      <c r="O11026" s="4">
        <f>B11029</f>
        <v>0</v>
      </c>
      <c r="P11026" s="6"/>
      <c r="Q11026" s="6"/>
      <c r="R11026" s="6"/>
      <c r="S11026" s="227"/>
      <c r="T11026" s="129" t="str">
        <f t="shared" si="596"/>
        <v>Palomo</v>
      </c>
      <c r="U11026" s="135">
        <f t="shared" si="593"/>
        <v>7.6249999999999998E-2</v>
      </c>
      <c r="V11026" s="129" t="str">
        <f t="shared" si="594"/>
        <v>B</v>
      </c>
      <c r="W11026" s="129">
        <f t="shared" si="595"/>
        <v>0</v>
      </c>
    </row>
    <row r="11027" spans="1:23" ht="15.75" thickBot="1" x14ac:dyDescent="0.3">
      <c r="A11027" s="99" t="s">
        <v>593</v>
      </c>
      <c r="B11027" s="67" t="s">
        <v>592</v>
      </c>
      <c r="C11027" s="68">
        <v>0.10625</v>
      </c>
      <c r="D11027" s="68">
        <v>8</v>
      </c>
      <c r="E11027" s="86" t="s">
        <v>8</v>
      </c>
      <c r="J11027" s="6">
        <v>1</v>
      </c>
      <c r="K11027" s="6"/>
      <c r="L11027" s="6"/>
      <c r="M11027" s="6"/>
      <c r="N11027" s="6"/>
      <c r="O11027" s="6"/>
      <c r="P11027" s="6"/>
      <c r="Q11027" s="6"/>
      <c r="R11027" s="6"/>
      <c r="S11027" s="6"/>
      <c r="T11027" s="6"/>
      <c r="U11027" s="6"/>
      <c r="V11027" s="6"/>
      <c r="W11027" s="6"/>
    </row>
    <row r="11028" spans="1:23" ht="15.75" thickBot="1" x14ac:dyDescent="0.3">
      <c r="A11028" s="99" t="s">
        <v>593</v>
      </c>
      <c r="B11028" s="67"/>
      <c r="C11028" s="68"/>
      <c r="D11028" s="68"/>
      <c r="E11028" s="86"/>
      <c r="J11028" s="6">
        <v>2</v>
      </c>
      <c r="K11028" s="6"/>
      <c r="L11028" s="6"/>
      <c r="M11028" s="6"/>
      <c r="N11028" s="6"/>
      <c r="O11028" s="6"/>
      <c r="P11028" s="6"/>
      <c r="Q11028" s="6"/>
      <c r="R11028" s="6"/>
      <c r="S11028" s="6"/>
      <c r="T11028" s="6"/>
      <c r="U11028" s="6"/>
      <c r="V11028" s="6"/>
      <c r="W11028" s="6"/>
    </row>
    <row r="11029" spans="1:23" x14ac:dyDescent="0.25">
      <c r="A11029" s="100" t="s">
        <v>593</v>
      </c>
      <c r="B11029" s="76"/>
      <c r="C11029" s="77">
        <v>7.6249999999999998E-2</v>
      </c>
      <c r="D11029" s="77">
        <v>8</v>
      </c>
      <c r="E11029" s="87" t="s">
        <v>7</v>
      </c>
      <c r="J11029" s="6">
        <v>3</v>
      </c>
      <c r="K11029" s="6"/>
      <c r="L11029" s="6"/>
      <c r="M11029" s="6"/>
      <c r="N11029" s="6"/>
      <c r="O11029" s="6"/>
      <c r="P11029" s="6"/>
      <c r="Q11029" s="6"/>
      <c r="R11029" s="6"/>
      <c r="S11029" s="6"/>
      <c r="T11029" s="6"/>
      <c r="U11029" s="6"/>
      <c r="V11029" s="6"/>
      <c r="W11029" s="6"/>
    </row>
    <row r="11030" spans="1:23" x14ac:dyDescent="0.25">
      <c r="A11030" s="79"/>
      <c r="J11030" s="6">
        <v>4</v>
      </c>
      <c r="K11030" s="6"/>
      <c r="L11030" s="6"/>
      <c r="M11030" s="6"/>
      <c r="N11030" s="6"/>
      <c r="O11030" s="6"/>
      <c r="P11030" s="6"/>
      <c r="Q11030" s="6"/>
      <c r="R11030" s="6"/>
      <c r="S11030" s="6"/>
      <c r="T11030" s="6"/>
      <c r="U11030" s="6"/>
      <c r="V11030" s="6"/>
      <c r="W11030" s="6"/>
    </row>
    <row r="11031" spans="1:23" x14ac:dyDescent="0.25">
      <c r="A11031" s="79"/>
      <c r="J11031" s="6">
        <v>5</v>
      </c>
      <c r="K11031" s="6"/>
      <c r="L11031" s="6"/>
      <c r="M11031" s="6"/>
      <c r="N11031" s="6"/>
      <c r="O11031" s="6"/>
      <c r="P11031" s="6"/>
      <c r="Q11031" s="6"/>
      <c r="R11031" s="6"/>
      <c r="S11031" s="6"/>
      <c r="T11031" s="6"/>
      <c r="U11031" s="6"/>
      <c r="V11031" s="6"/>
      <c r="W11031" s="6"/>
    </row>
    <row r="11032" spans="1:23" x14ac:dyDescent="0.25">
      <c r="J11032" s="6">
        <v>6</v>
      </c>
      <c r="K11032" s="6"/>
      <c r="L11032" s="6"/>
      <c r="M11032" s="6"/>
      <c r="N11032" s="6"/>
      <c r="O11032" s="6"/>
      <c r="P11032" s="6"/>
      <c r="Q11032" s="6"/>
      <c r="R11032" s="6"/>
      <c r="S11032" s="6"/>
      <c r="T11032" s="6"/>
      <c r="U11032" s="6"/>
      <c r="V11032" s="6"/>
      <c r="W11032" s="6"/>
    </row>
    <row r="11033" spans="1:23" x14ac:dyDescent="0.25">
      <c r="A11033" s="80"/>
      <c r="J11033" s="6">
        <v>7</v>
      </c>
      <c r="K11033" s="6"/>
      <c r="L11033" s="6"/>
      <c r="M11033" s="6"/>
      <c r="N11033" s="6"/>
      <c r="O11033" s="6"/>
      <c r="P11033" s="6"/>
      <c r="Q11033" s="6"/>
      <c r="R11033" s="6"/>
      <c r="S11033" s="6"/>
      <c r="T11033" s="6"/>
      <c r="U11033" s="6"/>
      <c r="V11033" s="6"/>
      <c r="W11033" s="6"/>
    </row>
    <row r="11034" spans="1:23" ht="31.5" x14ac:dyDescent="0.25">
      <c r="A11034" s="64" t="s">
        <v>590</v>
      </c>
      <c r="J11034" s="6">
        <v>8</v>
      </c>
      <c r="K11034" s="6"/>
      <c r="L11034" s="6"/>
      <c r="M11034" s="6"/>
      <c r="N11034" s="6"/>
      <c r="O11034" s="6"/>
      <c r="P11034" s="6"/>
      <c r="Q11034" s="6"/>
      <c r="R11034" s="6"/>
      <c r="S11034" s="6"/>
      <c r="T11034" s="6"/>
      <c r="U11034" s="6"/>
      <c r="V11034" s="6"/>
      <c r="W11034" s="6"/>
    </row>
    <row r="11035" spans="1:23" x14ac:dyDescent="0.25">
      <c r="A11035" s="79"/>
      <c r="J11035" s="6">
        <v>9</v>
      </c>
      <c r="K11035" s="6"/>
      <c r="L11035" s="6"/>
      <c r="M11035" s="6"/>
      <c r="N11035" s="6"/>
      <c r="O11035" s="6"/>
      <c r="P11035" s="6"/>
      <c r="Q11035" s="6"/>
      <c r="R11035" s="6"/>
      <c r="S11035" s="6"/>
      <c r="T11035" s="6"/>
      <c r="U11035" s="6"/>
      <c r="V11035" s="6"/>
      <c r="W11035" s="6"/>
    </row>
    <row r="11036" spans="1:23" ht="25.5" x14ac:dyDescent="0.25">
      <c r="A11036" s="81" t="s">
        <v>595</v>
      </c>
      <c r="J11036" s="6">
        <v>10</v>
      </c>
      <c r="K11036" s="6"/>
      <c r="L11036" s="6"/>
      <c r="M11036" s="6"/>
      <c r="N11036" s="6"/>
      <c r="O11036" s="6"/>
      <c r="P11036" s="6"/>
      <c r="Q11036" s="6"/>
      <c r="R11036" s="6"/>
      <c r="S11036" s="6"/>
      <c r="T11036" s="6"/>
      <c r="U11036" s="6"/>
      <c r="V11036" s="6"/>
      <c r="W11036" s="6"/>
    </row>
    <row r="11037" spans="1:23" x14ac:dyDescent="0.25">
      <c r="A11037" s="81"/>
      <c r="J11037" s="6">
        <v>11</v>
      </c>
      <c r="K11037" s="6"/>
      <c r="L11037" s="6"/>
      <c r="M11037" s="6"/>
      <c r="N11037" s="6"/>
      <c r="O11037" s="6"/>
      <c r="P11037" s="6"/>
      <c r="Q11037" s="6"/>
      <c r="R11037" s="6"/>
      <c r="S11037" s="6"/>
      <c r="T11037" s="6"/>
      <c r="U11037" s="6"/>
      <c r="V11037" s="6"/>
      <c r="W11037" s="6"/>
    </row>
    <row r="11038" spans="1:23" x14ac:dyDescent="0.25">
      <c r="A11038" s="65"/>
      <c r="J11038" s="6">
        <v>12</v>
      </c>
      <c r="K11038" s="6"/>
      <c r="L11038" s="6"/>
      <c r="M11038" s="6"/>
      <c r="N11038" s="6"/>
      <c r="O11038" s="6"/>
      <c r="P11038" s="6"/>
      <c r="Q11038" s="6"/>
      <c r="R11038" s="6"/>
      <c r="S11038" s="6"/>
      <c r="T11038" s="6"/>
      <c r="U11038" s="6"/>
      <c r="V11038" s="6"/>
      <c r="W11038" s="6"/>
    </row>
    <row r="11039" spans="1:23" x14ac:dyDescent="0.25">
      <c r="A11039" s="65"/>
      <c r="J11039" s="6">
        <v>13</v>
      </c>
      <c r="K11039" s="6"/>
      <c r="L11039" s="6"/>
      <c r="M11039" s="6"/>
      <c r="N11039" s="6"/>
      <c r="O11039" s="6"/>
      <c r="P11039" s="6"/>
      <c r="Q11039" s="6"/>
      <c r="R11039" s="6"/>
      <c r="S11039" s="6"/>
      <c r="T11039" s="6"/>
      <c r="U11039" s="6"/>
      <c r="V11039" s="6"/>
      <c r="W11039" s="6"/>
    </row>
    <row r="11040" spans="1:23" x14ac:dyDescent="0.25">
      <c r="A11040" s="79"/>
      <c r="J11040" s="6">
        <v>14</v>
      </c>
      <c r="K11040" s="6"/>
      <c r="L11040" s="6"/>
      <c r="M11040" s="6"/>
      <c r="N11040" s="6"/>
      <c r="O11040" s="6"/>
      <c r="P11040" s="6"/>
      <c r="Q11040" s="6"/>
      <c r="R11040" s="6"/>
      <c r="S11040" s="6"/>
      <c r="T11040" s="6"/>
      <c r="U11040" s="6"/>
      <c r="V11040" s="6"/>
      <c r="W11040" s="6"/>
    </row>
    <row r="11041" spans="1:23" x14ac:dyDescent="0.25">
      <c r="A11041" s="79"/>
      <c r="J11041" s="6">
        <v>15</v>
      </c>
      <c r="K11041" s="6"/>
      <c r="L11041" s="6"/>
      <c r="M11041" s="6"/>
      <c r="N11041" s="6"/>
      <c r="O11041" s="6"/>
      <c r="P11041" s="6"/>
      <c r="Q11041" s="6"/>
      <c r="R11041" s="6"/>
      <c r="S11041" s="6"/>
      <c r="T11041" s="6"/>
      <c r="U11041" s="6"/>
      <c r="V11041" s="6"/>
      <c r="W11041" s="6"/>
    </row>
    <row r="11042" spans="1:23" x14ac:dyDescent="0.25">
      <c r="J11042" s="6">
        <v>16</v>
      </c>
      <c r="K11042" s="6"/>
      <c r="L11042" s="6"/>
      <c r="M11042" s="6"/>
      <c r="N11042" s="6"/>
      <c r="O11042" s="6"/>
      <c r="P11042" s="6"/>
      <c r="Q11042" s="6"/>
      <c r="R11042" s="6"/>
      <c r="S11042" s="6"/>
      <c r="T11042" s="6"/>
      <c r="U11042" s="6"/>
      <c r="V11042" s="6"/>
      <c r="W11042" s="6"/>
    </row>
    <row r="11043" spans="1:23" x14ac:dyDescent="0.25">
      <c r="A11043" s="80"/>
      <c r="J11043" s="6">
        <v>17</v>
      </c>
      <c r="K11043" s="6"/>
      <c r="L11043" s="6"/>
      <c r="M11043" s="6"/>
      <c r="N11043" s="6"/>
      <c r="O11043" s="6"/>
      <c r="P11043" s="6"/>
      <c r="Q11043" s="6"/>
      <c r="R11043" s="6"/>
      <c r="S11043" s="6"/>
      <c r="T11043" s="6"/>
      <c r="U11043" s="6"/>
      <c r="V11043" s="6"/>
      <c r="W11043" s="6"/>
    </row>
    <row r="11044" spans="1:23" ht="31.5" x14ac:dyDescent="0.25">
      <c r="A11044" s="64" t="s">
        <v>590</v>
      </c>
      <c r="J11044" s="6">
        <v>18</v>
      </c>
      <c r="K11044" s="6"/>
      <c r="L11044" s="6"/>
      <c r="M11044" s="6"/>
      <c r="N11044" s="6"/>
      <c r="O11044" s="6"/>
      <c r="P11044" s="6"/>
      <c r="Q11044" s="6"/>
      <c r="R11044" s="6"/>
      <c r="S11044" s="6"/>
      <c r="T11044" s="6"/>
      <c r="U11044" s="6"/>
      <c r="V11044" s="6"/>
      <c r="W11044" s="6"/>
    </row>
    <row r="11045" spans="1:23" x14ac:dyDescent="0.25">
      <c r="A11045" s="79"/>
      <c r="J11045" s="6">
        <v>19</v>
      </c>
      <c r="K11045" s="6"/>
      <c r="L11045" s="6"/>
      <c r="M11045" s="6"/>
      <c r="N11045" s="6"/>
      <c r="O11045" s="6"/>
      <c r="P11045" s="6"/>
      <c r="Q11045" s="6"/>
      <c r="R11045" s="6"/>
      <c r="S11045" s="6"/>
      <c r="T11045" s="6"/>
      <c r="U11045" s="6"/>
      <c r="V11045" s="6"/>
      <c r="W11045" s="6"/>
    </row>
    <row r="11046" spans="1:23" ht="25.5" x14ac:dyDescent="0.25">
      <c r="A11046" s="81" t="s">
        <v>595</v>
      </c>
      <c r="J11046" s="6">
        <v>20</v>
      </c>
      <c r="K11046" s="6"/>
      <c r="L11046" s="6"/>
      <c r="M11046" s="6"/>
      <c r="N11046" s="6"/>
      <c r="O11046" s="6"/>
      <c r="P11046" s="6"/>
      <c r="Q11046" s="6"/>
      <c r="R11046" s="6"/>
      <c r="S11046" s="6"/>
      <c r="T11046" s="6"/>
      <c r="U11046" s="6"/>
      <c r="V11046" s="6"/>
      <c r="W11046" s="6"/>
    </row>
    <row r="11047" spans="1:23" x14ac:dyDescent="0.25">
      <c r="A11047" s="81"/>
      <c r="J11047" s="6">
        <v>21</v>
      </c>
      <c r="K11047" s="6"/>
      <c r="L11047" s="6"/>
      <c r="M11047" s="6"/>
      <c r="N11047" s="6"/>
      <c r="O11047" s="6"/>
      <c r="P11047" s="6"/>
      <c r="Q11047" s="6"/>
      <c r="R11047" s="6"/>
      <c r="S11047" s="6"/>
      <c r="T11047" s="6"/>
      <c r="U11047" s="6"/>
      <c r="V11047" s="6"/>
      <c r="W11047" s="6"/>
    </row>
    <row r="11048" spans="1:23" ht="89.25" x14ac:dyDescent="0.25">
      <c r="A11048" s="81" t="s">
        <v>977</v>
      </c>
      <c r="J11048" s="6">
        <v>22</v>
      </c>
      <c r="K11048" s="6"/>
      <c r="L11048" s="6"/>
      <c r="M11048" s="6"/>
      <c r="N11048" s="6"/>
      <c r="O11048" s="6"/>
      <c r="P11048" s="6"/>
      <c r="Q11048" s="6"/>
      <c r="R11048" s="6"/>
      <c r="S11048" s="6"/>
      <c r="T11048" s="6"/>
      <c r="U11048" s="6"/>
      <c r="V11048" s="6"/>
      <c r="W11048" s="6"/>
    </row>
    <row r="11049" spans="1:23" x14ac:dyDescent="0.25">
      <c r="A11049" s="65"/>
      <c r="J11049" s="6">
        <v>23</v>
      </c>
      <c r="K11049" s="6"/>
      <c r="L11049" s="6"/>
      <c r="M11049" s="6"/>
      <c r="N11049" s="6"/>
      <c r="O11049" s="6"/>
      <c r="P11049" s="6"/>
      <c r="Q11049" s="6"/>
      <c r="R11049" s="6"/>
      <c r="S11049" s="6"/>
      <c r="T11049" s="6"/>
      <c r="U11049" s="6"/>
      <c r="V11049" s="6"/>
      <c r="W11049" s="6"/>
    </row>
    <row r="11050" spans="1:23" x14ac:dyDescent="0.25">
      <c r="A11050" s="65"/>
      <c r="J11050" s="6">
        <v>24</v>
      </c>
      <c r="K11050" s="6"/>
      <c r="L11050" s="6"/>
      <c r="M11050" s="6"/>
      <c r="N11050" s="6"/>
      <c r="O11050" s="6"/>
      <c r="P11050" s="6"/>
      <c r="Q11050" s="6"/>
      <c r="R11050" s="6"/>
      <c r="S11050" s="6"/>
      <c r="T11050" s="6"/>
      <c r="U11050" s="6"/>
      <c r="V11050" s="6"/>
      <c r="W11050" s="6"/>
    </row>
    <row r="11051" spans="1:23" ht="140.25" x14ac:dyDescent="0.25">
      <c r="A11051" s="96" t="s">
        <v>624</v>
      </c>
      <c r="B11051" s="97" t="s">
        <v>625</v>
      </c>
      <c r="J11051" s="6">
        <v>25</v>
      </c>
      <c r="K11051" s="6"/>
      <c r="L11051" s="6"/>
      <c r="M11051" s="6"/>
      <c r="N11051" s="6"/>
      <c r="O11051" s="6"/>
      <c r="P11051" s="6"/>
      <c r="Q11051" s="6"/>
      <c r="R11051" s="6"/>
      <c r="S11051" s="6"/>
      <c r="T11051" s="6"/>
      <c r="U11051" s="6"/>
      <c r="V11051" s="6"/>
      <c r="W11051" s="6"/>
    </row>
    <row r="11052" spans="1:23" ht="15.75" thickBot="1" x14ac:dyDescent="0.3">
      <c r="A11052" s="65"/>
      <c r="J11052" s="6">
        <v>26</v>
      </c>
      <c r="K11052" s="6"/>
      <c r="L11052" s="6"/>
      <c r="M11052" s="6"/>
      <c r="N11052" s="6"/>
      <c r="O11052" s="6"/>
      <c r="P11052" s="6"/>
      <c r="Q11052" s="6"/>
      <c r="R11052" s="6"/>
      <c r="S11052" s="6"/>
      <c r="T11052" s="6"/>
      <c r="U11052" s="6"/>
      <c r="V11052" s="6"/>
      <c r="W11052" s="6"/>
    </row>
    <row r="11053" spans="1:23" ht="15.75" thickBot="1" x14ac:dyDescent="0.3">
      <c r="A11053" s="88" t="s">
        <v>626</v>
      </c>
      <c r="B11053" s="89">
        <v>0.05</v>
      </c>
      <c r="J11053" s="6">
        <v>27</v>
      </c>
      <c r="K11053" s="6"/>
      <c r="L11053" s="6"/>
      <c r="M11053" s="6"/>
      <c r="N11053" s="6"/>
      <c r="O11053" s="6"/>
      <c r="P11053" s="6"/>
      <c r="Q11053" s="6"/>
      <c r="R11053" s="6"/>
      <c r="S11053" s="6"/>
      <c r="T11053" s="6"/>
      <c r="U11053" s="6"/>
      <c r="V11053" s="6"/>
      <c r="W11053" s="6"/>
    </row>
    <row r="11054" spans="1:23" ht="39" thickBot="1" x14ac:dyDescent="0.3">
      <c r="A11054" s="110" t="s">
        <v>627</v>
      </c>
      <c r="B11054" s="74">
        <v>18</v>
      </c>
      <c r="J11054" s="6">
        <v>28</v>
      </c>
      <c r="K11054" s="6"/>
      <c r="L11054" s="6"/>
      <c r="M11054" s="6"/>
      <c r="N11054" s="6"/>
      <c r="O11054" s="6"/>
      <c r="P11054" s="6"/>
      <c r="Q11054" s="6"/>
      <c r="R11054" s="6"/>
      <c r="S11054" s="6"/>
      <c r="T11054" s="6"/>
      <c r="U11054" s="6"/>
      <c r="V11054" s="6"/>
      <c r="W11054" s="6"/>
    </row>
    <row r="11055" spans="1:23" ht="39" thickBot="1" x14ac:dyDescent="0.3">
      <c r="A11055" s="110" t="s">
        <v>628</v>
      </c>
      <c r="B11055" s="74">
        <v>4.6700000000000002E-4</v>
      </c>
      <c r="J11055" s="6">
        <v>29</v>
      </c>
      <c r="K11055" s="6"/>
      <c r="L11055" s="6"/>
      <c r="M11055" s="6"/>
      <c r="N11055" s="6"/>
      <c r="O11055" s="6"/>
      <c r="P11055" s="6"/>
      <c r="Q11055" s="6"/>
      <c r="R11055" s="6"/>
      <c r="S11055" s="6"/>
      <c r="T11055" s="6"/>
      <c r="U11055" s="6"/>
      <c r="V11055" s="6"/>
      <c r="W11055" s="6"/>
    </row>
    <row r="11056" spans="1:23" ht="64.5" thickBot="1" x14ac:dyDescent="0.3">
      <c r="A11056" s="110" t="s">
        <v>629</v>
      </c>
      <c r="B11056" s="74">
        <v>3.9969700000000001</v>
      </c>
      <c r="J11056" s="6">
        <v>30</v>
      </c>
      <c r="K11056" s="6"/>
      <c r="L11056" s="6"/>
      <c r="M11056" s="6"/>
      <c r="N11056" s="6"/>
      <c r="O11056" s="6"/>
      <c r="P11056" s="6"/>
      <c r="Q11056" s="6"/>
      <c r="R11056" s="6"/>
      <c r="S11056" s="6"/>
      <c r="T11056" s="6"/>
      <c r="U11056" s="6"/>
      <c r="V11056" s="6"/>
      <c r="W11056" s="6"/>
    </row>
    <row r="11057" spans="1:56" ht="38.25" x14ac:dyDescent="0.25">
      <c r="A11057" s="109" t="s">
        <v>630</v>
      </c>
      <c r="B11057" s="78">
        <v>3.0499999999999999E-2</v>
      </c>
      <c r="J11057" s="6">
        <v>31</v>
      </c>
      <c r="K11057" s="6"/>
      <c r="L11057" s="6"/>
      <c r="M11057" s="6"/>
      <c r="N11057" s="6"/>
      <c r="O11057" s="6"/>
      <c r="P11057" s="6"/>
      <c r="Q11057" s="6"/>
      <c r="R11057" s="6"/>
      <c r="S11057" s="6"/>
      <c r="T11057" s="6"/>
      <c r="U11057" s="6"/>
      <c r="V11057" s="6"/>
      <c r="W11057" s="6"/>
    </row>
    <row r="11058" spans="1:56" ht="15.75" thickBot="1" x14ac:dyDescent="0.3">
      <c r="A11058" s="65"/>
      <c r="J11058" s="6">
        <v>32</v>
      </c>
      <c r="K11058" s="6"/>
      <c r="L11058" s="6"/>
      <c r="M11058" s="6"/>
      <c r="N11058" s="6"/>
      <c r="O11058" s="6"/>
      <c r="P11058" s="6"/>
      <c r="Q11058" s="6"/>
      <c r="R11058" s="6"/>
      <c r="S11058" s="6"/>
      <c r="T11058" s="6"/>
      <c r="U11058" s="6"/>
      <c r="V11058" s="6"/>
      <c r="W11058" s="6"/>
    </row>
    <row r="11059" spans="1:56" x14ac:dyDescent="0.25">
      <c r="A11059" s="254" t="s">
        <v>637</v>
      </c>
      <c r="B11059" s="255"/>
      <c r="C11059" s="255"/>
      <c r="D11059" s="255"/>
      <c r="J11059" s="6">
        <v>33</v>
      </c>
      <c r="K11059" s="6"/>
      <c r="L11059" s="6"/>
      <c r="M11059" s="6"/>
      <c r="N11059" s="6"/>
      <c r="O11059" s="6"/>
      <c r="P11059" s="6"/>
      <c r="Q11059" s="6"/>
      <c r="R11059" s="6"/>
      <c r="S11059" s="6"/>
      <c r="T11059" s="6"/>
      <c r="U11059" s="6"/>
      <c r="V11059" s="6"/>
      <c r="W11059" s="6"/>
    </row>
    <row r="11060" spans="1:56" ht="15.75" thickBot="1" x14ac:dyDescent="0.3">
      <c r="A11060" s="256" t="s">
        <v>638</v>
      </c>
      <c r="B11060" s="257"/>
      <c r="C11060" s="257"/>
      <c r="D11060" s="257"/>
      <c r="J11060" s="6">
        <v>34</v>
      </c>
      <c r="K11060" s="6"/>
      <c r="L11060" s="6"/>
      <c r="M11060" s="6"/>
      <c r="N11060" s="6"/>
      <c r="O11060" s="6"/>
      <c r="P11060" s="6"/>
      <c r="Q11060" s="6"/>
      <c r="R11060" s="6"/>
      <c r="S11060" s="6"/>
      <c r="T11060" s="6"/>
      <c r="U11060" s="6"/>
      <c r="V11060" s="6"/>
      <c r="W11060" s="6"/>
    </row>
    <row r="11061" spans="1:56" ht="27" thickBot="1" x14ac:dyDescent="0.3">
      <c r="A11061" s="98" t="s">
        <v>634</v>
      </c>
      <c r="B11061" s="83" t="s">
        <v>635</v>
      </c>
      <c r="C11061" s="83" t="s">
        <v>566</v>
      </c>
      <c r="D11061" s="85" t="s">
        <v>593</v>
      </c>
      <c r="J11061" s="6"/>
      <c r="K11061" s="121" t="s">
        <v>1123</v>
      </c>
      <c r="L11061" s="121" t="s">
        <v>1124</v>
      </c>
      <c r="M11061" s="121" t="str">
        <f>A11048</f>
        <v>Prueba del rango estudentizado de Tukey (HSD) para P1FSCM1</v>
      </c>
      <c r="N11061" s="136"/>
      <c r="O11061" s="1"/>
      <c r="S11061" s="122" t="str">
        <f>K11061</f>
        <v>Factor</v>
      </c>
      <c r="T11061" s="122" t="str">
        <f>L11061</f>
        <v>Nivel</v>
      </c>
      <c r="U11061" s="114"/>
      <c r="V11061" s="123" t="str">
        <f>M11061</f>
        <v>Prueba del rango estudentizado de Tukey (HSD) para P1FSCM1</v>
      </c>
      <c r="W11061" s="6"/>
      <c r="X11061" s="161"/>
      <c r="Y11061" s="161"/>
      <c r="Z11061" s="161"/>
      <c r="AA11061" s="160"/>
      <c r="AB11061" s="161"/>
      <c r="AC11061" s="161"/>
      <c r="AD11061" s="161"/>
      <c r="AE11061" s="161"/>
      <c r="AF11061" s="161"/>
      <c r="AG11061" s="161"/>
      <c r="AH11061" s="161"/>
      <c r="AI11061" s="161"/>
      <c r="AJ11061" s="161"/>
      <c r="AK11061" s="161"/>
      <c r="AL11061" s="161"/>
      <c r="AM11061" s="161"/>
      <c r="AN11061" s="161"/>
      <c r="AO11061" s="161"/>
      <c r="AP11061" s="161"/>
      <c r="AQ11061" s="161"/>
      <c r="AR11061" s="161"/>
      <c r="AS11061" s="161"/>
      <c r="AT11061" s="161"/>
      <c r="AU11061" s="161"/>
      <c r="AV11061" s="161"/>
      <c r="AW11061" s="161"/>
      <c r="AX11061" s="161"/>
      <c r="AY11061" s="161"/>
      <c r="AZ11061" s="161"/>
      <c r="BA11061" s="161"/>
      <c r="BB11061" s="161"/>
      <c r="BC11061" s="161"/>
      <c r="BD11061" s="160"/>
    </row>
    <row r="11062" spans="1:56" ht="16.5" thickBot="1" x14ac:dyDescent="0.3">
      <c r="A11062" s="99" t="s">
        <v>592</v>
      </c>
      <c r="B11062" s="68">
        <v>8.3750000000000005E-2</v>
      </c>
      <c r="C11062" s="68">
        <v>8</v>
      </c>
      <c r="D11062" s="86" t="s">
        <v>7</v>
      </c>
      <c r="J11062" s="6"/>
      <c r="K11062" s="223" t="s">
        <v>1128</v>
      </c>
      <c r="L11062" s="124" t="str">
        <f>D11062</f>
        <v>Palomo</v>
      </c>
      <c r="M11062" s="125">
        <f>B11062</f>
        <v>8.3750000000000005E-2</v>
      </c>
      <c r="N11062" s="125" t="str">
        <f>A11062</f>
        <v>A</v>
      </c>
      <c r="O11062" s="125">
        <f>B11062</f>
        <v>8.3750000000000005E-2</v>
      </c>
      <c r="S11062" s="225" t="str">
        <f>K11062</f>
        <v>Genotipo (B)</v>
      </c>
      <c r="T11062" s="133" t="str">
        <f>L11062</f>
        <v>Palomo</v>
      </c>
      <c r="U11062" s="134">
        <f t="shared" ref="U11062:U11065" si="597">M11062</f>
        <v>8.3750000000000005E-2</v>
      </c>
      <c r="V11062" s="133" t="str">
        <f t="shared" ref="V11062:V11065" si="598">N11062</f>
        <v>A</v>
      </c>
      <c r="W11062" s="133">
        <f t="shared" ref="W11062:W11065" si="599">O11062</f>
        <v>8.3750000000000005E-2</v>
      </c>
      <c r="X11062" s="160"/>
      <c r="Y11062" s="160"/>
      <c r="Z11062" s="160"/>
      <c r="AA11062" s="160"/>
      <c r="AB11062" s="160"/>
      <c r="AC11062" s="160"/>
      <c r="AD11062" s="160"/>
      <c r="AE11062" s="160"/>
      <c r="AF11062" s="160"/>
      <c r="AG11062" s="160"/>
      <c r="AH11062" s="160"/>
      <c r="AI11062" s="160"/>
      <c r="AJ11062" s="160"/>
      <c r="AK11062" s="160"/>
      <c r="AL11062" s="160"/>
      <c r="AM11062" s="160"/>
      <c r="AN11062" s="160"/>
      <c r="AO11062" s="160"/>
      <c r="AP11062" s="160"/>
      <c r="AQ11062" s="160"/>
      <c r="AR11062" s="160"/>
      <c r="AS11062" s="160"/>
      <c r="AT11062" s="160"/>
      <c r="AU11062" s="160"/>
      <c r="AV11062" s="160"/>
      <c r="AW11062" s="160"/>
      <c r="AX11062" s="160"/>
      <c r="AY11062" s="160"/>
      <c r="AZ11062" s="160"/>
      <c r="BA11062" s="160"/>
      <c r="BB11062" s="160"/>
      <c r="BC11062" s="160"/>
      <c r="BD11062" s="160"/>
    </row>
    <row r="11063" spans="1:56" ht="16.5" thickBot="1" x14ac:dyDescent="0.3">
      <c r="A11063" s="99" t="s">
        <v>592</v>
      </c>
      <c r="B11063" s="68"/>
      <c r="C11063" s="68"/>
      <c r="D11063" s="86"/>
      <c r="J11063" s="6"/>
      <c r="K11063" s="224"/>
      <c r="L11063" s="124" t="str">
        <f>D11064</f>
        <v>Pony</v>
      </c>
      <c r="M11063" s="125">
        <f>B11064</f>
        <v>7.8750000000000001E-2</v>
      </c>
      <c r="N11063" s="125" t="str">
        <f>A11064</f>
        <v>A</v>
      </c>
      <c r="O11063" s="125">
        <f>B11064</f>
        <v>7.8750000000000001E-2</v>
      </c>
      <c r="S11063" s="226"/>
      <c r="T11063" s="133" t="str">
        <f t="shared" ref="T11063:T11065" si="600">L11063</f>
        <v>Pony</v>
      </c>
      <c r="U11063" s="134">
        <f t="shared" si="597"/>
        <v>7.8750000000000001E-2</v>
      </c>
      <c r="V11063" s="133" t="str">
        <f t="shared" si="598"/>
        <v>A</v>
      </c>
      <c r="W11063" s="133">
        <f t="shared" si="599"/>
        <v>7.8750000000000001E-2</v>
      </c>
      <c r="X11063" s="160"/>
      <c r="Y11063" s="160"/>
      <c r="Z11063" s="160"/>
      <c r="AA11063" s="160"/>
      <c r="AB11063" s="160"/>
      <c r="AC11063" s="160"/>
      <c r="AD11063" s="160"/>
      <c r="AE11063" s="160"/>
      <c r="AF11063" s="160"/>
      <c r="AG11063" s="160"/>
      <c r="AH11063" s="160"/>
      <c r="AI11063" s="160"/>
      <c r="AJ11063" s="160"/>
      <c r="AK11063" s="160"/>
      <c r="AL11063" s="160"/>
      <c r="AM11063" s="160"/>
      <c r="AN11063" s="160"/>
      <c r="AO11063" s="160"/>
      <c r="AP11063" s="160"/>
      <c r="AQ11063" s="160"/>
      <c r="AR11063" s="160"/>
      <c r="AS11063" s="160"/>
      <c r="AT11063" s="160"/>
      <c r="AU11063" s="160"/>
      <c r="AV11063" s="160"/>
      <c r="AW11063" s="160"/>
      <c r="AX11063" s="160"/>
      <c r="AY11063" s="160"/>
      <c r="AZ11063" s="160"/>
      <c r="BA11063" s="160"/>
      <c r="BB11063" s="160"/>
      <c r="BC11063" s="160"/>
      <c r="BD11063" s="160"/>
    </row>
    <row r="11064" spans="1:56" ht="16.5" thickBot="1" x14ac:dyDescent="0.3">
      <c r="A11064" s="99" t="s">
        <v>592</v>
      </c>
      <c r="B11064" s="68">
        <v>7.8750000000000001E-2</v>
      </c>
      <c r="C11064" s="68">
        <v>8</v>
      </c>
      <c r="D11064" s="86" t="s">
        <v>11</v>
      </c>
      <c r="J11064" s="6"/>
      <c r="K11064" s="224"/>
      <c r="L11064" s="4" t="str">
        <f>D11066</f>
        <v>Toro</v>
      </c>
      <c r="M11064" s="4">
        <f>B11066</f>
        <v>7.2499999999999995E-2</v>
      </c>
      <c r="N11064" s="4" t="str">
        <f>A11066</f>
        <v>A</v>
      </c>
      <c r="O11064" s="4">
        <f>B11066</f>
        <v>7.2499999999999995E-2</v>
      </c>
      <c r="P11064" s="6"/>
      <c r="Q11064" s="6"/>
      <c r="R11064" s="6"/>
      <c r="S11064" s="226"/>
      <c r="T11064" s="133" t="str">
        <f t="shared" si="600"/>
        <v>Toro</v>
      </c>
      <c r="U11064" s="134">
        <f t="shared" si="597"/>
        <v>7.2499999999999995E-2</v>
      </c>
      <c r="V11064" s="133" t="str">
        <f t="shared" si="598"/>
        <v>A</v>
      </c>
      <c r="W11064" s="133">
        <f t="shared" si="599"/>
        <v>7.2499999999999995E-2</v>
      </c>
      <c r="X11064" s="160"/>
      <c r="Y11064" s="160"/>
      <c r="Z11064" s="160"/>
      <c r="AA11064" s="160"/>
      <c r="AB11064" s="160"/>
      <c r="AC11064" s="160"/>
      <c r="AD11064" s="160"/>
      <c r="AE11064" s="160"/>
      <c r="AF11064" s="160"/>
      <c r="AG11064" s="160"/>
      <c r="AH11064" s="160"/>
      <c r="AI11064" s="160"/>
      <c r="AJ11064" s="160"/>
      <c r="AK11064" s="160"/>
      <c r="AL11064" s="160"/>
      <c r="AM11064" s="160"/>
      <c r="AN11064" s="160"/>
      <c r="AO11064" s="160"/>
      <c r="AP11064" s="160"/>
      <c r="AQ11064" s="160"/>
      <c r="AR11064" s="160"/>
      <c r="AS11064" s="160"/>
      <c r="AT11064" s="160"/>
      <c r="AU11064" s="160"/>
      <c r="AV11064" s="160"/>
      <c r="AW11064" s="160"/>
      <c r="AX11064" s="160"/>
      <c r="AY11064" s="160"/>
      <c r="AZ11064" s="160"/>
      <c r="BA11064" s="160"/>
      <c r="BB11064" s="160"/>
      <c r="BC11064" s="160"/>
      <c r="BD11064" s="160"/>
    </row>
    <row r="11065" spans="1:56" ht="16.5" thickBot="1" x14ac:dyDescent="0.3">
      <c r="A11065" s="99" t="s">
        <v>592</v>
      </c>
      <c r="B11065" s="68"/>
      <c r="C11065" s="68"/>
      <c r="D11065" s="86"/>
      <c r="J11065" s="6"/>
      <c r="K11065" s="224"/>
      <c r="L11065" s="4" t="str">
        <f>D11068</f>
        <v>Perseo</v>
      </c>
      <c r="M11065" s="4">
        <f>B11068</f>
        <v>0.04</v>
      </c>
      <c r="N11065" s="4" t="str">
        <f>A11068</f>
        <v>B</v>
      </c>
      <c r="O11065" s="4">
        <f>B11068</f>
        <v>0.04</v>
      </c>
      <c r="P11065" s="6"/>
      <c r="Q11065" s="6"/>
      <c r="R11065" s="6"/>
      <c r="S11065" s="227"/>
      <c r="T11065" s="129" t="str">
        <f t="shared" si="600"/>
        <v>Perseo</v>
      </c>
      <c r="U11065" s="135">
        <f t="shared" si="597"/>
        <v>0.04</v>
      </c>
      <c r="V11065" s="129" t="str">
        <f t="shared" si="598"/>
        <v>B</v>
      </c>
      <c r="W11065" s="129">
        <f t="shared" si="599"/>
        <v>0.04</v>
      </c>
      <c r="X11065" s="160"/>
      <c r="Y11065" s="160"/>
      <c r="Z11065" s="160"/>
      <c r="AA11065" s="160"/>
      <c r="AB11065" s="160"/>
      <c r="AC11065" s="160"/>
      <c r="AD11065" s="160"/>
      <c r="AE11065" s="160"/>
      <c r="AF11065" s="160"/>
      <c r="AG11065" s="160"/>
      <c r="AH11065" s="160"/>
      <c r="AI11065" s="160"/>
      <c r="AJ11065" s="160"/>
      <c r="AK11065" s="160"/>
      <c r="AL11065" s="160"/>
      <c r="AM11065" s="160"/>
      <c r="AN11065" s="160"/>
      <c r="AO11065" s="160"/>
      <c r="AP11065" s="160"/>
      <c r="AQ11065" s="160"/>
      <c r="AR11065" s="160"/>
      <c r="AS11065" s="160"/>
      <c r="AT11065" s="160"/>
      <c r="AU11065" s="160"/>
      <c r="AV11065" s="160"/>
      <c r="AW11065" s="160"/>
      <c r="AX11065" s="160"/>
      <c r="AY11065" s="160"/>
      <c r="AZ11065" s="160"/>
      <c r="BA11065" s="160"/>
      <c r="BB11065" s="160"/>
      <c r="BC11065" s="160"/>
      <c r="BD11065" s="160"/>
    </row>
    <row r="11066" spans="1:56" ht="15.75" thickBot="1" x14ac:dyDescent="0.3">
      <c r="A11066" s="99" t="s">
        <v>592</v>
      </c>
      <c r="B11066" s="68">
        <v>7.2499999999999995E-2</v>
      </c>
      <c r="C11066" s="68">
        <v>8</v>
      </c>
      <c r="D11066" s="86" t="s">
        <v>8</v>
      </c>
      <c r="J11066" s="6">
        <v>1</v>
      </c>
      <c r="K11066" s="6"/>
      <c r="L11066" s="6"/>
      <c r="M11066" s="6"/>
      <c r="N11066" s="6"/>
      <c r="O11066" s="6"/>
      <c r="P11066" s="6"/>
      <c r="Q11066" s="6"/>
      <c r="R11066" s="6"/>
      <c r="S11066" s="6"/>
      <c r="T11066" s="6"/>
      <c r="U11066" s="6"/>
      <c r="V11066" s="6"/>
      <c r="W11066" s="6"/>
      <c r="X11066" s="160"/>
      <c r="Y11066" s="160"/>
      <c r="Z11066" s="160"/>
      <c r="AA11066" s="160"/>
      <c r="AB11066" s="160"/>
      <c r="AC11066" s="160"/>
      <c r="AD11066" s="160"/>
      <c r="AE11066" s="160"/>
      <c r="AF11066" s="160"/>
      <c r="AG11066" s="160"/>
      <c r="AH11066" s="160"/>
      <c r="AI11066" s="160"/>
      <c r="AJ11066" s="160"/>
      <c r="AK11066" s="160"/>
      <c r="AL11066" s="160"/>
      <c r="AM11066" s="160"/>
      <c r="AN11066" s="160"/>
      <c r="AO11066" s="160"/>
      <c r="AP11066" s="160"/>
      <c r="AQ11066" s="160"/>
      <c r="AR11066" s="160"/>
      <c r="AS11066" s="160"/>
      <c r="AT11066" s="160"/>
      <c r="AU11066" s="160"/>
      <c r="AV11066" s="160"/>
      <c r="AW11066" s="160"/>
      <c r="AX11066" s="160"/>
      <c r="AY11066" s="160"/>
      <c r="AZ11066" s="160"/>
      <c r="BA11066" s="160"/>
      <c r="BB11066" s="160"/>
      <c r="BC11066" s="160"/>
      <c r="BD11066" s="160"/>
    </row>
    <row r="11067" spans="1:56" ht="15.75" thickBot="1" x14ac:dyDescent="0.3">
      <c r="A11067" s="99"/>
      <c r="B11067" s="68"/>
      <c r="C11067" s="68"/>
      <c r="D11067" s="86"/>
      <c r="J11067" s="6">
        <v>2</v>
      </c>
      <c r="K11067" s="6"/>
      <c r="L11067" s="6"/>
      <c r="M11067" s="6"/>
      <c r="N11067" s="6"/>
      <c r="O11067" s="6"/>
      <c r="P11067" s="6"/>
      <c r="Q11067" s="6"/>
      <c r="R11067" s="6"/>
      <c r="S11067" s="6"/>
      <c r="T11067" s="6"/>
      <c r="U11067" s="6"/>
      <c r="V11067" s="6"/>
      <c r="W11067" s="6"/>
      <c r="X11067" s="160"/>
      <c r="Y11067" s="160"/>
      <c r="Z11067" s="160"/>
      <c r="AA11067" s="160"/>
      <c r="AB11067" s="160"/>
      <c r="AC11067" s="160"/>
      <c r="AD11067" s="160"/>
      <c r="AE11067" s="160"/>
      <c r="AF11067" s="160"/>
      <c r="AG11067" s="160"/>
      <c r="AH11067" s="160"/>
      <c r="AI11067" s="160"/>
      <c r="AJ11067" s="160"/>
      <c r="AK11067" s="160"/>
      <c r="AL11067" s="160"/>
      <c r="AM11067" s="160"/>
      <c r="AN11067" s="160"/>
      <c r="AO11067" s="160"/>
      <c r="AP11067" s="160"/>
      <c r="AQ11067" s="160"/>
      <c r="AR11067" s="160"/>
      <c r="AS11067" s="160"/>
      <c r="AT11067" s="160"/>
      <c r="AU11067" s="160"/>
      <c r="AV11067" s="160"/>
      <c r="AW11067" s="160"/>
      <c r="AX11067" s="160"/>
      <c r="AY11067" s="160"/>
      <c r="AZ11067" s="160"/>
      <c r="BA11067" s="160"/>
      <c r="BB11067" s="160"/>
      <c r="BC11067" s="160"/>
      <c r="BD11067" s="160"/>
    </row>
    <row r="11068" spans="1:56" x14ac:dyDescent="0.25">
      <c r="A11068" s="100" t="s">
        <v>593</v>
      </c>
      <c r="B11068" s="77">
        <v>0.04</v>
      </c>
      <c r="C11068" s="77">
        <v>8</v>
      </c>
      <c r="D11068" s="87" t="s">
        <v>46</v>
      </c>
      <c r="J11068" s="6">
        <v>3</v>
      </c>
      <c r="K11068" s="6"/>
      <c r="L11068" s="6"/>
      <c r="M11068" s="6"/>
      <c r="N11068" s="6"/>
      <c r="O11068" s="6"/>
      <c r="P11068" s="6"/>
      <c r="Q11068" s="6"/>
      <c r="R11068" s="6"/>
      <c r="S11068" s="6"/>
      <c r="T11068" s="6"/>
      <c r="U11068" s="6"/>
      <c r="V11068" s="6"/>
      <c r="W11068" s="6"/>
      <c r="X11068" s="160"/>
      <c r="Y11068" s="160"/>
      <c r="Z11068" s="160"/>
      <c r="AA11068" s="160"/>
      <c r="AB11068" s="160"/>
      <c r="AC11068" s="160"/>
      <c r="AD11068" s="160"/>
      <c r="AE11068" s="160"/>
      <c r="AF11068" s="160"/>
      <c r="AG11068" s="160"/>
      <c r="AH11068" s="160"/>
      <c r="AI11068" s="160"/>
      <c r="AJ11068" s="160"/>
      <c r="AK11068" s="160"/>
      <c r="AL11068" s="160"/>
      <c r="AM11068" s="160"/>
      <c r="AN11068" s="160"/>
      <c r="AO11068" s="160"/>
      <c r="AP11068" s="160"/>
      <c r="AQ11068" s="160"/>
      <c r="AR11068" s="160"/>
      <c r="AS11068" s="160"/>
      <c r="AT11068" s="160"/>
      <c r="AU11068" s="160"/>
      <c r="AV11068" s="160"/>
      <c r="AW11068" s="160"/>
      <c r="AX11068" s="160"/>
      <c r="AY11068" s="160"/>
      <c r="AZ11068" s="160"/>
      <c r="BA11068" s="160"/>
      <c r="BB11068" s="160"/>
      <c r="BC11068" s="160"/>
      <c r="BD11068" s="160"/>
    </row>
    <row r="11069" spans="1:56" x14ac:dyDescent="0.25">
      <c r="A11069" s="79"/>
      <c r="J11069" s="6">
        <v>4</v>
      </c>
      <c r="K11069" s="6"/>
      <c r="L11069" s="6"/>
      <c r="M11069" s="6"/>
      <c r="N11069" s="6"/>
      <c r="O11069" s="6"/>
      <c r="P11069" s="6"/>
      <c r="Q11069" s="6"/>
      <c r="R11069" s="6"/>
      <c r="S11069" s="6"/>
      <c r="T11069" s="6"/>
      <c r="U11069" s="6"/>
      <c r="V11069" s="6"/>
      <c r="W11069" s="6"/>
      <c r="X11069" s="160"/>
      <c r="Y11069" s="160"/>
      <c r="Z11069" s="160"/>
      <c r="AA11069" s="160"/>
      <c r="AB11069" s="160"/>
      <c r="AC11069" s="160"/>
      <c r="AD11069" s="160"/>
      <c r="AE11069" s="160"/>
      <c r="AF11069" s="160"/>
      <c r="AG11069" s="160"/>
      <c r="AH11069" s="160"/>
      <c r="AI11069" s="160"/>
      <c r="AJ11069" s="160"/>
      <c r="AK11069" s="160"/>
      <c r="AL11069" s="160"/>
      <c r="AM11069" s="160"/>
      <c r="AN11069" s="160"/>
      <c r="AO11069" s="160"/>
      <c r="AP11069" s="160"/>
      <c r="AQ11069" s="160"/>
      <c r="AR11069" s="160"/>
      <c r="AS11069" s="160"/>
      <c r="AT11069" s="160"/>
      <c r="AU11069" s="160"/>
      <c r="AV11069" s="160"/>
      <c r="AW11069" s="160"/>
      <c r="AX11069" s="160"/>
      <c r="AY11069" s="160"/>
      <c r="AZ11069" s="160"/>
      <c r="BA11069" s="160"/>
      <c r="BB11069" s="160"/>
      <c r="BC11069" s="160"/>
      <c r="BD11069" s="160"/>
    </row>
    <row r="11070" spans="1:56" x14ac:dyDescent="0.25">
      <c r="A11070" s="79"/>
      <c r="J11070" s="6">
        <v>5</v>
      </c>
      <c r="K11070" s="6"/>
      <c r="L11070" s="6"/>
      <c r="M11070" s="6"/>
      <c r="N11070" s="6"/>
      <c r="O11070" s="6"/>
      <c r="P11070" s="6"/>
      <c r="Q11070" s="6"/>
      <c r="R11070" s="6"/>
      <c r="S11070" s="6"/>
      <c r="T11070" s="6"/>
      <c r="U11070" s="6"/>
      <c r="V11070" s="6"/>
      <c r="W11070" s="6"/>
      <c r="X11070" s="160"/>
      <c r="Y11070" s="160"/>
      <c r="Z11070" s="160"/>
      <c r="AA11070" s="160"/>
      <c r="AB11070" s="160"/>
      <c r="AC11070" s="160"/>
      <c r="AD11070" s="160"/>
      <c r="AE11070" s="160"/>
      <c r="AF11070" s="160"/>
      <c r="AG11070" s="160"/>
      <c r="AH11070" s="160"/>
      <c r="AI11070" s="160"/>
      <c r="AJ11070" s="160"/>
      <c r="AK11070" s="160"/>
      <c r="AL11070" s="160"/>
      <c r="AM11070" s="160"/>
      <c r="AN11070" s="160"/>
      <c r="AO11070" s="160"/>
      <c r="AP11070" s="160"/>
      <c r="AQ11070" s="160"/>
      <c r="AR11070" s="160"/>
      <c r="AS11070" s="160"/>
      <c r="AT11070" s="160"/>
      <c r="AU11070" s="160"/>
      <c r="AV11070" s="160"/>
      <c r="AW11070" s="160"/>
      <c r="AX11070" s="160"/>
      <c r="AY11070" s="160"/>
      <c r="AZ11070" s="160"/>
      <c r="BA11070" s="160"/>
      <c r="BB11070" s="160"/>
      <c r="BC11070" s="160"/>
      <c r="BD11070" s="160"/>
    </row>
    <row r="11071" spans="1:56" x14ac:dyDescent="0.25">
      <c r="J11071" s="6">
        <v>6</v>
      </c>
      <c r="K11071" s="6"/>
      <c r="L11071" s="6"/>
      <c r="M11071" s="6"/>
      <c r="N11071" s="6"/>
      <c r="O11071" s="6"/>
      <c r="P11071" s="6"/>
      <c r="Q11071" s="6"/>
      <c r="R11071" s="6"/>
      <c r="S11071" s="6"/>
      <c r="T11071" s="6"/>
      <c r="U11071" s="6"/>
      <c r="V11071" s="6"/>
      <c r="W11071" s="6"/>
      <c r="X11071" s="160"/>
      <c r="Y11071" s="160"/>
      <c r="Z11071" s="160"/>
      <c r="AA11071" s="160"/>
      <c r="AB11071" s="160"/>
      <c r="AC11071" s="160"/>
      <c r="AD11071" s="160"/>
      <c r="AE11071" s="160"/>
      <c r="AF11071" s="160"/>
      <c r="AG11071" s="160"/>
      <c r="AH11071" s="160"/>
      <c r="AI11071" s="160"/>
      <c r="AJ11071" s="160"/>
      <c r="AK11071" s="160"/>
      <c r="AL11071" s="160"/>
      <c r="AM11071" s="160"/>
      <c r="AN11071" s="160"/>
      <c r="AO11071" s="160"/>
      <c r="AP11071" s="160"/>
      <c r="AQ11071" s="160"/>
      <c r="AR11071" s="160"/>
      <c r="AS11071" s="160"/>
      <c r="AT11071" s="160"/>
      <c r="AU11071" s="160"/>
      <c r="AV11071" s="160"/>
      <c r="AW11071" s="160"/>
      <c r="AX11071" s="160"/>
      <c r="AY11071" s="160"/>
      <c r="AZ11071" s="160"/>
      <c r="BA11071" s="160"/>
      <c r="BB11071" s="160"/>
      <c r="BC11071" s="160"/>
      <c r="BD11071" s="160"/>
    </row>
    <row r="11072" spans="1:56" x14ac:dyDescent="0.25">
      <c r="A11072" s="80"/>
      <c r="J11072" s="6">
        <v>7</v>
      </c>
      <c r="K11072" s="6"/>
      <c r="L11072" s="6"/>
      <c r="M11072" s="6"/>
      <c r="N11072" s="6"/>
      <c r="O11072" s="6"/>
      <c r="P11072" s="6"/>
      <c r="Q11072" s="6"/>
      <c r="R11072" s="6"/>
      <c r="S11072" s="6"/>
      <c r="T11072" s="6"/>
      <c r="U11072" s="6"/>
      <c r="V11072" s="6"/>
      <c r="W11072" s="6"/>
      <c r="X11072" s="160"/>
      <c r="Y11072" s="160"/>
      <c r="Z11072" s="160"/>
      <c r="AA11072" s="160"/>
      <c r="AB11072" s="160"/>
      <c r="AC11072" s="160"/>
      <c r="AD11072" s="160"/>
      <c r="AE11072" s="160"/>
      <c r="AF11072" s="160"/>
      <c r="AG11072" s="160"/>
      <c r="AH11072" s="160"/>
      <c r="AI11072" s="160"/>
      <c r="AJ11072" s="160"/>
      <c r="AK11072" s="160"/>
      <c r="AL11072" s="160"/>
      <c r="AM11072" s="160"/>
      <c r="AN11072" s="160"/>
      <c r="AO11072" s="160"/>
      <c r="AP11072" s="160"/>
      <c r="AQ11072" s="160"/>
      <c r="AR11072" s="160"/>
      <c r="AS11072" s="160"/>
      <c r="AT11072" s="160"/>
      <c r="AU11072" s="160"/>
      <c r="AV11072" s="160"/>
      <c r="AW11072" s="160"/>
      <c r="AX11072" s="160"/>
      <c r="AY11072" s="160"/>
      <c r="AZ11072" s="160"/>
      <c r="BA11072" s="160"/>
      <c r="BB11072" s="160"/>
      <c r="BC11072" s="160"/>
      <c r="BD11072" s="160"/>
    </row>
    <row r="11073" spans="1:56" ht="31.5" x14ac:dyDescent="0.25">
      <c r="A11073" s="64" t="s">
        <v>590</v>
      </c>
      <c r="J11073" s="6">
        <v>8</v>
      </c>
      <c r="K11073" s="6"/>
      <c r="L11073" s="6"/>
      <c r="M11073" s="6"/>
      <c r="N11073" s="6"/>
      <c r="O11073" s="6"/>
      <c r="P11073" s="6"/>
      <c r="Q11073" s="6"/>
      <c r="R11073" s="6"/>
      <c r="S11073" s="6"/>
      <c r="T11073" s="6"/>
      <c r="U11073" s="6"/>
      <c r="V11073" s="6"/>
      <c r="W11073" s="6"/>
      <c r="X11073" s="160"/>
      <c r="Y11073" s="160"/>
      <c r="Z11073" s="160"/>
      <c r="AA11073" s="160"/>
      <c r="AB11073" s="160"/>
      <c r="AC11073" s="160"/>
      <c r="AD11073" s="160"/>
      <c r="AE11073" s="160"/>
      <c r="AF11073" s="160"/>
      <c r="AG11073" s="160"/>
      <c r="AH11073" s="160"/>
      <c r="AI11073" s="160"/>
      <c r="AJ11073" s="160"/>
      <c r="AK11073" s="160"/>
      <c r="AL11073" s="160"/>
      <c r="AM11073" s="160"/>
      <c r="AN11073" s="160"/>
      <c r="AO11073" s="160"/>
      <c r="AP11073" s="160"/>
      <c r="AQ11073" s="160"/>
      <c r="AR11073" s="160"/>
      <c r="AS11073" s="160"/>
      <c r="AT11073" s="160"/>
      <c r="AU11073" s="160"/>
      <c r="AV11073" s="160"/>
      <c r="AW11073" s="160"/>
      <c r="AX11073" s="160"/>
      <c r="AY11073" s="160"/>
      <c r="AZ11073" s="160"/>
      <c r="BA11073" s="160"/>
      <c r="BB11073" s="160"/>
      <c r="BC11073" s="160"/>
      <c r="BD11073" s="160"/>
    </row>
    <row r="11074" spans="1:56" x14ac:dyDescent="0.25">
      <c r="A11074" s="79"/>
      <c r="J11074" s="6">
        <v>9</v>
      </c>
      <c r="K11074" s="6"/>
      <c r="L11074" s="6"/>
      <c r="M11074" s="6"/>
      <c r="N11074" s="6"/>
      <c r="O11074" s="6"/>
      <c r="P11074" s="6"/>
      <c r="Q11074" s="6"/>
      <c r="R11074" s="6"/>
      <c r="S11074" s="6"/>
      <c r="T11074" s="6"/>
      <c r="U11074" s="6"/>
      <c r="V11074" s="6"/>
      <c r="W11074" s="6"/>
    </row>
    <row r="11075" spans="1:56" ht="25.5" x14ac:dyDescent="0.25">
      <c r="A11075" s="81" t="s">
        <v>595</v>
      </c>
      <c r="J11075" s="6">
        <v>10</v>
      </c>
      <c r="K11075" s="6"/>
      <c r="L11075" s="6"/>
      <c r="M11075" s="6"/>
      <c r="N11075" s="6"/>
      <c r="O11075" s="6"/>
      <c r="P11075" s="6"/>
      <c r="Q11075" s="6"/>
      <c r="R11075" s="6"/>
      <c r="S11075" s="6"/>
      <c r="T11075" s="6"/>
      <c r="U11075" s="6"/>
      <c r="V11075" s="6"/>
      <c r="W11075" s="6"/>
    </row>
    <row r="11076" spans="1:56" x14ac:dyDescent="0.25">
      <c r="A11076" s="81"/>
      <c r="J11076" s="6">
        <v>11</v>
      </c>
      <c r="K11076" s="6"/>
      <c r="L11076" s="6"/>
      <c r="M11076" s="6"/>
      <c r="N11076" s="6"/>
      <c r="O11076" s="6"/>
      <c r="P11076" s="6"/>
      <c r="Q11076" s="6"/>
      <c r="R11076" s="6"/>
      <c r="S11076" s="6"/>
      <c r="T11076" s="6"/>
      <c r="U11076" s="6"/>
      <c r="V11076" s="6"/>
      <c r="W11076" s="6"/>
    </row>
    <row r="11077" spans="1:56" x14ac:dyDescent="0.25">
      <c r="A11077" s="65"/>
      <c r="J11077" s="6">
        <v>12</v>
      </c>
      <c r="K11077" s="6"/>
      <c r="L11077" s="6"/>
      <c r="M11077" s="6"/>
      <c r="N11077" s="6"/>
      <c r="O11077" s="6"/>
      <c r="P11077" s="6"/>
      <c r="Q11077" s="6"/>
      <c r="R11077" s="6"/>
      <c r="S11077" s="6"/>
      <c r="T11077" s="6"/>
      <c r="U11077" s="6"/>
      <c r="V11077" s="6"/>
      <c r="W11077" s="6"/>
    </row>
    <row r="11078" spans="1:56" x14ac:dyDescent="0.25">
      <c r="A11078" s="65"/>
      <c r="J11078" s="6">
        <v>13</v>
      </c>
      <c r="K11078" s="6"/>
      <c r="L11078" s="6"/>
      <c r="M11078" s="6"/>
      <c r="N11078" s="6"/>
      <c r="O11078" s="6"/>
      <c r="P11078" s="6"/>
      <c r="Q11078" s="6"/>
      <c r="R11078" s="6"/>
      <c r="S11078" s="6"/>
      <c r="T11078" s="6"/>
      <c r="U11078" s="6"/>
      <c r="V11078" s="6"/>
      <c r="W11078" s="6"/>
    </row>
    <row r="11079" spans="1:56" x14ac:dyDescent="0.25">
      <c r="A11079" s="79"/>
      <c r="J11079" s="6">
        <v>14</v>
      </c>
      <c r="K11079" s="6"/>
      <c r="L11079" s="6"/>
      <c r="M11079" s="6"/>
      <c r="N11079" s="6"/>
      <c r="O11079" s="6"/>
      <c r="P11079" s="6"/>
      <c r="Q11079" s="6"/>
      <c r="R11079" s="6"/>
      <c r="S11079" s="6"/>
      <c r="T11079" s="6"/>
      <c r="U11079" s="6"/>
      <c r="V11079" s="6"/>
      <c r="W11079" s="6"/>
    </row>
    <row r="11080" spans="1:56" x14ac:dyDescent="0.25">
      <c r="A11080" s="79"/>
      <c r="J11080" s="6">
        <v>15</v>
      </c>
      <c r="K11080" s="6"/>
      <c r="L11080" s="6"/>
      <c r="M11080" s="6"/>
      <c r="N11080" s="6"/>
      <c r="O11080" s="6"/>
      <c r="P11080" s="6"/>
      <c r="Q11080" s="6"/>
      <c r="R11080" s="6"/>
      <c r="S11080" s="6"/>
      <c r="T11080" s="6"/>
      <c r="U11080" s="6"/>
      <c r="V11080" s="6"/>
      <c r="W11080" s="6"/>
    </row>
    <row r="11081" spans="1:56" x14ac:dyDescent="0.25">
      <c r="J11081" s="6">
        <v>16</v>
      </c>
      <c r="K11081" s="6"/>
      <c r="L11081" s="6"/>
      <c r="M11081" s="6"/>
      <c r="N11081" s="6"/>
      <c r="O11081" s="6"/>
      <c r="P11081" s="6"/>
      <c r="Q11081" s="6"/>
      <c r="R11081" s="6"/>
      <c r="S11081" s="6"/>
      <c r="T11081" s="6"/>
      <c r="U11081" s="6"/>
      <c r="V11081" s="6"/>
      <c r="W11081" s="6"/>
    </row>
    <row r="11082" spans="1:56" x14ac:dyDescent="0.25">
      <c r="A11082" s="80"/>
      <c r="J11082" s="6">
        <v>17</v>
      </c>
      <c r="K11082" s="6"/>
      <c r="L11082" s="6"/>
      <c r="M11082" s="6"/>
      <c r="N11082" s="6"/>
      <c r="O11082" s="6"/>
      <c r="P11082" s="6"/>
      <c r="Q11082" s="6"/>
      <c r="R11082" s="6"/>
      <c r="S11082" s="6"/>
      <c r="T11082" s="6"/>
      <c r="U11082" s="6"/>
      <c r="V11082" s="6"/>
      <c r="W11082" s="6"/>
    </row>
    <row r="11083" spans="1:56" ht="31.5" x14ac:dyDescent="0.25">
      <c r="A11083" s="64" t="s">
        <v>590</v>
      </c>
      <c r="J11083" s="6">
        <v>18</v>
      </c>
      <c r="K11083" s="6"/>
      <c r="L11083" s="6"/>
      <c r="M11083" s="6"/>
      <c r="N11083" s="6"/>
      <c r="O11083" s="6"/>
      <c r="P11083" s="6"/>
      <c r="Q11083" s="6"/>
      <c r="R11083" s="6"/>
      <c r="S11083" s="6"/>
      <c r="T11083" s="6"/>
      <c r="U11083" s="6"/>
      <c r="V11083" s="6"/>
      <c r="W11083" s="6"/>
    </row>
    <row r="11084" spans="1:56" x14ac:dyDescent="0.25">
      <c r="A11084" s="79"/>
      <c r="J11084" s="6">
        <v>19</v>
      </c>
      <c r="K11084" s="6"/>
      <c r="L11084" s="6"/>
      <c r="M11084" s="6"/>
      <c r="N11084" s="6"/>
      <c r="O11084" s="6"/>
      <c r="P11084" s="6"/>
      <c r="Q11084" s="6"/>
      <c r="R11084" s="6"/>
      <c r="S11084" s="6"/>
      <c r="T11084" s="6"/>
      <c r="U11084" s="6"/>
      <c r="V11084" s="6"/>
      <c r="W11084" s="6"/>
    </row>
    <row r="11085" spans="1:56" ht="25.5" x14ac:dyDescent="0.25">
      <c r="A11085" s="81" t="s">
        <v>595</v>
      </c>
      <c r="J11085" s="6">
        <v>20</v>
      </c>
      <c r="K11085" s="6"/>
      <c r="L11085" s="6"/>
      <c r="M11085" s="6"/>
      <c r="N11085" s="6"/>
      <c r="O11085" s="6"/>
      <c r="P11085" s="6"/>
      <c r="Q11085" s="6"/>
      <c r="R11085" s="6"/>
      <c r="S11085" s="6"/>
      <c r="T11085" s="6"/>
      <c r="U11085" s="6"/>
      <c r="V11085" s="6"/>
      <c r="W11085" s="6"/>
    </row>
    <row r="11086" spans="1:56" x14ac:dyDescent="0.25">
      <c r="A11086" s="81"/>
      <c r="J11086" s="6">
        <v>21</v>
      </c>
      <c r="K11086" s="6"/>
      <c r="L11086" s="6"/>
      <c r="M11086" s="6"/>
      <c r="N11086" s="6"/>
      <c r="O11086" s="6"/>
      <c r="P11086" s="6"/>
      <c r="Q11086" s="6"/>
      <c r="R11086" s="6"/>
      <c r="S11086" s="6"/>
      <c r="T11086" s="6"/>
      <c r="U11086" s="6"/>
      <c r="V11086" s="6"/>
      <c r="W11086" s="6"/>
    </row>
    <row r="11087" spans="1:56" ht="89.25" x14ac:dyDescent="0.25">
      <c r="A11087" s="81" t="s">
        <v>978</v>
      </c>
      <c r="J11087" s="6">
        <v>22</v>
      </c>
      <c r="K11087" s="6"/>
      <c r="L11087" s="6"/>
      <c r="M11087" s="6"/>
      <c r="N11087" s="6"/>
      <c r="O11087" s="6"/>
      <c r="P11087" s="6"/>
      <c r="Q11087" s="6"/>
      <c r="R11087" s="6"/>
      <c r="S11087" s="6"/>
      <c r="T11087" s="6"/>
      <c r="U11087" s="6"/>
      <c r="V11087" s="6"/>
      <c r="W11087" s="6"/>
    </row>
    <row r="11088" spans="1:56" x14ac:dyDescent="0.25">
      <c r="A11088" s="65"/>
      <c r="J11088" s="6">
        <v>23</v>
      </c>
      <c r="K11088" s="6"/>
      <c r="L11088" s="6"/>
      <c r="M11088" s="6"/>
      <c r="N11088" s="6"/>
      <c r="O11088" s="6"/>
      <c r="P11088" s="6"/>
      <c r="Q11088" s="6"/>
      <c r="R11088" s="6"/>
      <c r="S11088" s="6"/>
      <c r="T11088" s="6"/>
      <c r="U11088" s="6"/>
      <c r="V11088" s="6"/>
      <c r="W11088" s="6"/>
    </row>
    <row r="11089" spans="1:23" x14ac:dyDescent="0.25">
      <c r="A11089" s="65"/>
      <c r="J11089" s="6">
        <v>24</v>
      </c>
      <c r="K11089" s="6"/>
      <c r="L11089" s="6"/>
      <c r="M11089" s="6"/>
      <c r="N11089" s="6"/>
      <c r="O11089" s="6"/>
      <c r="P11089" s="6"/>
      <c r="Q11089" s="6"/>
      <c r="R11089" s="6"/>
      <c r="S11089" s="6"/>
      <c r="T11089" s="6"/>
      <c r="U11089" s="6"/>
      <c r="V11089" s="6"/>
      <c r="W11089" s="6"/>
    </row>
    <row r="11090" spans="1:23" ht="140.25" x14ac:dyDescent="0.25">
      <c r="A11090" s="96" t="s">
        <v>624</v>
      </c>
      <c r="B11090" s="97" t="s">
        <v>625</v>
      </c>
      <c r="J11090" s="6">
        <v>25</v>
      </c>
      <c r="K11090" s="6"/>
      <c r="L11090" s="6"/>
      <c r="M11090" s="6"/>
      <c r="N11090" s="6"/>
      <c r="O11090" s="6"/>
      <c r="P11090" s="6"/>
      <c r="Q11090" s="6"/>
      <c r="R11090" s="6"/>
      <c r="S11090" s="6"/>
      <c r="T11090" s="6"/>
      <c r="U11090" s="6"/>
      <c r="V11090" s="6"/>
      <c r="W11090" s="6"/>
    </row>
    <row r="11091" spans="1:23" ht="15.75" thickBot="1" x14ac:dyDescent="0.3">
      <c r="A11091" s="65"/>
      <c r="J11091" s="6">
        <v>26</v>
      </c>
      <c r="K11091" s="6"/>
      <c r="L11091" s="6"/>
      <c r="M11091" s="6"/>
      <c r="N11091" s="6"/>
      <c r="O11091" s="6"/>
      <c r="P11091" s="6"/>
      <c r="Q11091" s="6"/>
      <c r="R11091" s="6"/>
      <c r="S11091" s="6"/>
      <c r="T11091" s="6"/>
      <c r="U11091" s="6"/>
      <c r="V11091" s="6"/>
      <c r="W11091" s="6"/>
    </row>
    <row r="11092" spans="1:23" ht="15.75" thickBot="1" x14ac:dyDescent="0.3">
      <c r="A11092" s="88" t="s">
        <v>626</v>
      </c>
      <c r="B11092" s="89">
        <v>0.05</v>
      </c>
      <c r="J11092" s="6">
        <v>27</v>
      </c>
      <c r="K11092" s="6"/>
      <c r="L11092" s="6"/>
      <c r="M11092" s="6"/>
      <c r="N11092" s="6"/>
      <c r="O11092" s="6"/>
      <c r="P11092" s="6"/>
      <c r="Q11092" s="6"/>
      <c r="R11092" s="6"/>
      <c r="S11092" s="6"/>
      <c r="T11092" s="6"/>
      <c r="U11092" s="6"/>
      <c r="V11092" s="6"/>
      <c r="W11092" s="6"/>
    </row>
    <row r="11093" spans="1:23" ht="39" thickBot="1" x14ac:dyDescent="0.3">
      <c r="A11093" s="110" t="s">
        <v>627</v>
      </c>
      <c r="B11093" s="74">
        <v>18</v>
      </c>
      <c r="J11093" s="6">
        <v>28</v>
      </c>
      <c r="K11093" s="6"/>
      <c r="L11093" s="6"/>
      <c r="M11093" s="6"/>
      <c r="N11093" s="6"/>
      <c r="O11093" s="6"/>
      <c r="P11093" s="6"/>
      <c r="Q11093" s="6"/>
      <c r="R11093" s="6"/>
      <c r="S11093" s="6"/>
      <c r="T11093" s="6"/>
      <c r="U11093" s="6"/>
      <c r="V11093" s="6"/>
      <c r="W11093" s="6"/>
    </row>
    <row r="11094" spans="1:23" ht="39" thickBot="1" x14ac:dyDescent="0.3">
      <c r="A11094" s="110" t="s">
        <v>628</v>
      </c>
      <c r="B11094" s="74">
        <v>3.6400000000000001E-4</v>
      </c>
      <c r="J11094" s="6">
        <v>29</v>
      </c>
      <c r="K11094" s="6"/>
      <c r="L11094" s="6"/>
      <c r="M11094" s="6"/>
      <c r="N11094" s="6"/>
      <c r="O11094" s="6"/>
      <c r="P11094" s="6"/>
      <c r="Q11094" s="6"/>
      <c r="R11094" s="6"/>
      <c r="S11094" s="6"/>
      <c r="T11094" s="6"/>
      <c r="U11094" s="6"/>
      <c r="V11094" s="6"/>
      <c r="W11094" s="6"/>
    </row>
    <row r="11095" spans="1:23" ht="64.5" thickBot="1" x14ac:dyDescent="0.3">
      <c r="A11095" s="110" t="s">
        <v>629</v>
      </c>
      <c r="B11095" s="74">
        <v>3.9969700000000001</v>
      </c>
      <c r="J11095" s="6">
        <v>30</v>
      </c>
      <c r="K11095" s="6"/>
      <c r="L11095" s="6"/>
      <c r="M11095" s="6"/>
      <c r="N11095" s="6"/>
      <c r="O11095" s="6"/>
      <c r="P11095" s="6"/>
      <c r="Q11095" s="6"/>
      <c r="R11095" s="6"/>
      <c r="S11095" s="6"/>
      <c r="T11095" s="6"/>
      <c r="U11095" s="6"/>
      <c r="V11095" s="6"/>
      <c r="W11095" s="6"/>
    </row>
    <row r="11096" spans="1:23" ht="38.25" x14ac:dyDescent="0.25">
      <c r="A11096" s="109" t="s">
        <v>630</v>
      </c>
      <c r="B11096" s="78">
        <v>2.7E-2</v>
      </c>
      <c r="J11096" s="6">
        <v>31</v>
      </c>
      <c r="K11096" s="6"/>
      <c r="L11096" s="6"/>
      <c r="M11096" s="6"/>
      <c r="N11096" s="6"/>
      <c r="O11096" s="6"/>
      <c r="P11096" s="6"/>
      <c r="Q11096" s="6"/>
      <c r="R11096" s="6"/>
      <c r="S11096" s="6"/>
      <c r="T11096" s="6"/>
      <c r="U11096" s="6"/>
      <c r="V11096" s="6"/>
      <c r="W11096" s="6"/>
    </row>
    <row r="11097" spans="1:23" ht="15.75" thickBot="1" x14ac:dyDescent="0.3">
      <c r="A11097" s="65"/>
      <c r="J11097" s="6">
        <v>32</v>
      </c>
      <c r="K11097" s="6"/>
      <c r="L11097" s="6"/>
      <c r="M11097" s="6"/>
      <c r="N11097" s="6"/>
      <c r="O11097" s="6"/>
      <c r="P11097" s="6"/>
      <c r="Q11097" s="6"/>
      <c r="R11097" s="6"/>
      <c r="S11097" s="6"/>
      <c r="T11097" s="6"/>
      <c r="U11097" s="6"/>
      <c r="V11097" s="6"/>
      <c r="W11097" s="6"/>
    </row>
    <row r="11098" spans="1:23" x14ac:dyDescent="0.25">
      <c r="A11098" s="254" t="s">
        <v>637</v>
      </c>
      <c r="B11098" s="255"/>
      <c r="C11098" s="255"/>
      <c r="D11098" s="255"/>
      <c r="J11098" s="6">
        <v>33</v>
      </c>
      <c r="K11098" s="6"/>
      <c r="L11098" s="6"/>
      <c r="M11098" s="6"/>
      <c r="N11098" s="6"/>
      <c r="O11098" s="6"/>
      <c r="P11098" s="6"/>
      <c r="Q11098" s="6"/>
      <c r="R11098" s="6"/>
      <c r="S11098" s="6"/>
      <c r="T11098" s="6"/>
      <c r="U11098" s="6"/>
      <c r="V11098" s="6"/>
      <c r="W11098" s="6"/>
    </row>
    <row r="11099" spans="1:23" ht="15.75" thickBot="1" x14ac:dyDescent="0.3">
      <c r="A11099" s="256" t="s">
        <v>638</v>
      </c>
      <c r="B11099" s="257"/>
      <c r="C11099" s="257"/>
      <c r="D11099" s="257"/>
      <c r="J11099" s="6">
        <v>34</v>
      </c>
      <c r="K11099" s="6"/>
      <c r="L11099" s="6"/>
      <c r="M11099" s="6"/>
      <c r="N11099" s="6"/>
      <c r="O11099" s="6"/>
      <c r="P11099" s="6"/>
      <c r="Q11099" s="6"/>
      <c r="R11099" s="6"/>
      <c r="S11099" s="6"/>
      <c r="T11099" s="6"/>
      <c r="U11099" s="6"/>
      <c r="V11099" s="6"/>
      <c r="W11099" s="6"/>
    </row>
    <row r="11100" spans="1:23" ht="27" thickBot="1" x14ac:dyDescent="0.3">
      <c r="A11100" s="98" t="s">
        <v>634</v>
      </c>
      <c r="B11100" s="83" t="s">
        <v>635</v>
      </c>
      <c r="C11100" s="83" t="s">
        <v>566</v>
      </c>
      <c r="D11100" s="85" t="s">
        <v>593</v>
      </c>
      <c r="J11100" s="6"/>
      <c r="K11100" s="121" t="s">
        <v>1123</v>
      </c>
      <c r="L11100" s="121" t="s">
        <v>1124</v>
      </c>
      <c r="M11100" s="121" t="str">
        <f>A11087</f>
        <v>Prueba del rango estudentizado de Tukey (HSD) para P1FSCM2</v>
      </c>
      <c r="N11100" s="136"/>
      <c r="O11100" s="1"/>
      <c r="S11100" s="122" t="str">
        <f>K11100</f>
        <v>Factor</v>
      </c>
      <c r="T11100" s="122" t="str">
        <f>L11100</f>
        <v>Nivel</v>
      </c>
      <c r="U11100" s="114"/>
      <c r="V11100" s="123" t="str">
        <f>M11100</f>
        <v>Prueba del rango estudentizado de Tukey (HSD) para P1FSCM2</v>
      </c>
      <c r="W11100" s="6"/>
    </row>
    <row r="11101" spans="1:23" ht="16.5" thickBot="1" x14ac:dyDescent="0.3">
      <c r="A11101" s="99" t="s">
        <v>592</v>
      </c>
      <c r="B11101" s="68">
        <v>9.6250000000000002E-2</v>
      </c>
      <c r="C11101" s="68">
        <v>8</v>
      </c>
      <c r="D11101" s="86" t="s">
        <v>7</v>
      </c>
      <c r="J11101" s="6"/>
      <c r="K11101" s="223" t="s">
        <v>1128</v>
      </c>
      <c r="L11101" s="124" t="str">
        <f>D11101</f>
        <v>Palomo</v>
      </c>
      <c r="M11101" s="125">
        <f>B11101</f>
        <v>9.6250000000000002E-2</v>
      </c>
      <c r="N11101" s="125" t="str">
        <f>A11101</f>
        <v>A</v>
      </c>
      <c r="O11101" s="125">
        <f>B11101</f>
        <v>9.6250000000000002E-2</v>
      </c>
      <c r="S11101" s="225" t="str">
        <f>K11101</f>
        <v>Genotipo (B)</v>
      </c>
      <c r="T11101" s="133" t="str">
        <f>L11101</f>
        <v>Palomo</v>
      </c>
      <c r="U11101" s="134">
        <f t="shared" ref="U11101:U11104" si="601">M11101</f>
        <v>9.6250000000000002E-2</v>
      </c>
      <c r="V11101" s="133" t="str">
        <f t="shared" ref="V11101:V11104" si="602">N11101</f>
        <v>A</v>
      </c>
      <c r="W11101" s="133">
        <f t="shared" ref="W11101:W11104" si="603">O11101</f>
        <v>9.6250000000000002E-2</v>
      </c>
    </row>
    <row r="11102" spans="1:23" ht="16.5" thickBot="1" x14ac:dyDescent="0.3">
      <c r="A11102" s="99" t="s">
        <v>592</v>
      </c>
      <c r="B11102" s="68"/>
      <c r="C11102" s="68"/>
      <c r="D11102" s="86"/>
      <c r="J11102" s="6"/>
      <c r="K11102" s="224"/>
      <c r="L11102" s="124" t="str">
        <f>D11103</f>
        <v>Toro</v>
      </c>
      <c r="M11102" s="125">
        <f>B11103</f>
        <v>9.375E-2</v>
      </c>
      <c r="N11102" s="125" t="str">
        <f>A11103</f>
        <v>A</v>
      </c>
      <c r="O11102" s="125">
        <f>B11103</f>
        <v>9.375E-2</v>
      </c>
      <c r="S11102" s="226"/>
      <c r="T11102" s="133" t="str">
        <f t="shared" ref="T11102:T11104" si="604">L11102</f>
        <v>Toro</v>
      </c>
      <c r="U11102" s="134">
        <f t="shared" si="601"/>
        <v>9.375E-2</v>
      </c>
      <c r="V11102" s="133" t="str">
        <f t="shared" si="602"/>
        <v>A</v>
      </c>
      <c r="W11102" s="133">
        <f t="shared" si="603"/>
        <v>9.375E-2</v>
      </c>
    </row>
    <row r="11103" spans="1:23" ht="16.5" thickBot="1" x14ac:dyDescent="0.3">
      <c r="A11103" s="99" t="s">
        <v>592</v>
      </c>
      <c r="B11103" s="68">
        <v>9.375E-2</v>
      </c>
      <c r="C11103" s="68">
        <v>8</v>
      </c>
      <c r="D11103" s="86" t="s">
        <v>8</v>
      </c>
      <c r="J11103" s="6"/>
      <c r="K11103" s="224"/>
      <c r="L11103" s="4" t="str">
        <f>D11105</f>
        <v>Pony</v>
      </c>
      <c r="M11103" s="4">
        <f>B11105</f>
        <v>8.7499999999999994E-2</v>
      </c>
      <c r="N11103" s="4" t="str">
        <f>A11105</f>
        <v>A</v>
      </c>
      <c r="O11103" s="4">
        <f>B11105</f>
        <v>8.7499999999999994E-2</v>
      </c>
      <c r="P11103" s="6"/>
      <c r="Q11103" s="6"/>
      <c r="R11103" s="6"/>
      <c r="S11103" s="226"/>
      <c r="T11103" s="133" t="str">
        <f t="shared" si="604"/>
        <v>Pony</v>
      </c>
      <c r="U11103" s="134">
        <f t="shared" si="601"/>
        <v>8.7499999999999994E-2</v>
      </c>
      <c r="V11103" s="133" t="str">
        <f t="shared" si="602"/>
        <v>A</v>
      </c>
      <c r="W11103" s="133">
        <f t="shared" si="603"/>
        <v>8.7499999999999994E-2</v>
      </c>
    </row>
    <row r="11104" spans="1:23" ht="16.5" thickBot="1" x14ac:dyDescent="0.3">
      <c r="A11104" s="99" t="s">
        <v>592</v>
      </c>
      <c r="B11104" s="68"/>
      <c r="C11104" s="68"/>
      <c r="D11104" s="86"/>
      <c r="J11104" s="6"/>
      <c r="K11104" s="224"/>
      <c r="L11104" s="4" t="str">
        <f>D11107</f>
        <v>Perseo</v>
      </c>
      <c r="M11104" s="4">
        <f>B11107</f>
        <v>7.7499999999999999E-2</v>
      </c>
      <c r="N11104" s="4" t="str">
        <f>A11107</f>
        <v>A</v>
      </c>
      <c r="O11104" s="4">
        <f>B11107</f>
        <v>7.7499999999999999E-2</v>
      </c>
      <c r="P11104" s="6"/>
      <c r="Q11104" s="6"/>
      <c r="R11104" s="6"/>
      <c r="S11104" s="227"/>
      <c r="T11104" s="129" t="str">
        <f t="shared" si="604"/>
        <v>Perseo</v>
      </c>
      <c r="U11104" s="135">
        <f t="shared" si="601"/>
        <v>7.7499999999999999E-2</v>
      </c>
      <c r="V11104" s="129" t="str">
        <f t="shared" si="602"/>
        <v>A</v>
      </c>
      <c r="W11104" s="129">
        <f t="shared" si="603"/>
        <v>7.7499999999999999E-2</v>
      </c>
    </row>
    <row r="11105" spans="1:23" ht="15.75" thickBot="1" x14ac:dyDescent="0.3">
      <c r="A11105" s="99" t="s">
        <v>592</v>
      </c>
      <c r="B11105" s="68">
        <v>8.7499999999999994E-2</v>
      </c>
      <c r="C11105" s="68">
        <v>8</v>
      </c>
      <c r="D11105" s="86" t="s">
        <v>11</v>
      </c>
      <c r="J11105" s="6">
        <v>1</v>
      </c>
      <c r="K11105" s="6"/>
      <c r="L11105" s="6"/>
      <c r="M11105" s="6"/>
      <c r="N11105" s="6"/>
      <c r="O11105" s="6"/>
      <c r="P11105" s="6"/>
      <c r="Q11105" s="6"/>
      <c r="R11105" s="6"/>
      <c r="S11105" s="6"/>
      <c r="T11105" s="6"/>
      <c r="U11105" s="6"/>
      <c r="V11105" s="6"/>
      <c r="W11105" s="6"/>
    </row>
    <row r="11106" spans="1:23" ht="15.75" thickBot="1" x14ac:dyDescent="0.3">
      <c r="A11106" s="99" t="s">
        <v>592</v>
      </c>
      <c r="B11106" s="68"/>
      <c r="C11106" s="68"/>
      <c r="D11106" s="86"/>
      <c r="J11106" s="6">
        <v>2</v>
      </c>
      <c r="K11106" s="6"/>
      <c r="L11106" s="6"/>
      <c r="M11106" s="6"/>
      <c r="N11106" s="6"/>
      <c r="O11106" s="6"/>
      <c r="P11106" s="6"/>
      <c r="Q11106" s="6"/>
      <c r="R11106" s="6"/>
      <c r="S11106" s="6"/>
      <c r="T11106" s="6"/>
      <c r="U11106" s="6"/>
      <c r="V11106" s="6"/>
      <c r="W11106" s="6"/>
    </row>
    <row r="11107" spans="1:23" x14ac:dyDescent="0.25">
      <c r="A11107" s="100" t="s">
        <v>592</v>
      </c>
      <c r="B11107" s="77">
        <v>7.7499999999999999E-2</v>
      </c>
      <c r="C11107" s="77">
        <v>8</v>
      </c>
      <c r="D11107" s="87" t="s">
        <v>46</v>
      </c>
      <c r="J11107" s="6">
        <v>3</v>
      </c>
      <c r="K11107" s="6"/>
      <c r="L11107" s="6"/>
      <c r="M11107" s="6"/>
      <c r="N11107" s="6"/>
      <c r="O11107" s="6"/>
      <c r="P11107" s="6"/>
      <c r="Q11107" s="6"/>
      <c r="R11107" s="6"/>
      <c r="S11107" s="6"/>
      <c r="T11107" s="6"/>
      <c r="U11107" s="6"/>
      <c r="V11107" s="6"/>
      <c r="W11107" s="6"/>
    </row>
    <row r="11108" spans="1:23" x14ac:dyDescent="0.25">
      <c r="A11108" s="79"/>
      <c r="J11108" s="6">
        <v>4</v>
      </c>
      <c r="K11108" s="6"/>
      <c r="L11108" s="6"/>
      <c r="M11108" s="6"/>
      <c r="N11108" s="6"/>
      <c r="O11108" s="6"/>
      <c r="P11108" s="6"/>
      <c r="Q11108" s="6"/>
      <c r="R11108" s="6"/>
      <c r="S11108" s="6"/>
      <c r="T11108" s="6"/>
      <c r="U11108" s="6"/>
      <c r="V11108" s="6"/>
      <c r="W11108" s="6"/>
    </row>
    <row r="11109" spans="1:23" x14ac:dyDescent="0.25">
      <c r="A11109" s="79"/>
      <c r="J11109" s="6">
        <v>5</v>
      </c>
      <c r="K11109" s="6"/>
      <c r="L11109" s="6"/>
      <c r="M11109" s="6"/>
      <c r="N11109" s="6"/>
      <c r="O11109" s="6"/>
      <c r="P11109" s="6"/>
      <c r="Q11109" s="6"/>
      <c r="R11109" s="6"/>
      <c r="S11109" s="6"/>
      <c r="T11109" s="6"/>
      <c r="U11109" s="6"/>
      <c r="V11109" s="6"/>
      <c r="W11109" s="6"/>
    </row>
    <row r="11110" spans="1:23" x14ac:dyDescent="0.25">
      <c r="J11110" s="6">
        <v>6</v>
      </c>
      <c r="K11110" s="6"/>
      <c r="L11110" s="6"/>
      <c r="M11110" s="6"/>
      <c r="N11110" s="6"/>
      <c r="O11110" s="6"/>
      <c r="P11110" s="6"/>
      <c r="Q11110" s="6"/>
      <c r="R11110" s="6"/>
      <c r="S11110" s="6"/>
      <c r="T11110" s="6"/>
      <c r="U11110" s="6"/>
      <c r="V11110" s="6"/>
      <c r="W11110" s="6"/>
    </row>
    <row r="11111" spans="1:23" x14ac:dyDescent="0.25">
      <c r="A11111" s="80"/>
      <c r="J11111" s="6">
        <v>7</v>
      </c>
      <c r="K11111" s="6"/>
      <c r="L11111" s="6"/>
      <c r="M11111" s="6"/>
      <c r="N11111" s="6"/>
      <c r="O11111" s="6"/>
      <c r="P11111" s="6"/>
      <c r="Q11111" s="6"/>
      <c r="R11111" s="6"/>
      <c r="S11111" s="6"/>
      <c r="T11111" s="6"/>
      <c r="U11111" s="6"/>
      <c r="V11111" s="6"/>
      <c r="W11111" s="6"/>
    </row>
    <row r="11112" spans="1:23" ht="31.5" x14ac:dyDescent="0.25">
      <c r="A11112" s="64" t="s">
        <v>590</v>
      </c>
      <c r="J11112" s="6">
        <v>8</v>
      </c>
      <c r="K11112" s="6"/>
      <c r="L11112" s="6"/>
      <c r="M11112" s="6"/>
      <c r="N11112" s="6"/>
      <c r="O11112" s="6"/>
      <c r="P11112" s="6"/>
      <c r="Q11112" s="6"/>
      <c r="R11112" s="6"/>
      <c r="S11112" s="6"/>
      <c r="T11112" s="6"/>
      <c r="U11112" s="6"/>
      <c r="V11112" s="6"/>
      <c r="W11112" s="6"/>
    </row>
    <row r="11113" spans="1:23" x14ac:dyDescent="0.25">
      <c r="A11113" s="79"/>
      <c r="J11113" s="6">
        <v>9</v>
      </c>
      <c r="K11113" s="6"/>
      <c r="L11113" s="6"/>
      <c r="M11113" s="6"/>
      <c r="N11113" s="6"/>
      <c r="O11113" s="6"/>
      <c r="P11113" s="6"/>
      <c r="Q11113" s="6"/>
      <c r="R11113" s="6"/>
      <c r="S11113" s="6"/>
      <c r="T11113" s="6"/>
      <c r="U11113" s="6"/>
      <c r="V11113" s="6"/>
      <c r="W11113" s="6"/>
    </row>
    <row r="11114" spans="1:23" ht="25.5" x14ac:dyDescent="0.25">
      <c r="A11114" s="81" t="s">
        <v>595</v>
      </c>
      <c r="J11114" s="6">
        <v>10</v>
      </c>
      <c r="K11114" s="6"/>
      <c r="L11114" s="6"/>
      <c r="M11114" s="6"/>
      <c r="N11114" s="6"/>
      <c r="O11114" s="6"/>
      <c r="P11114" s="6"/>
      <c r="Q11114" s="6"/>
      <c r="R11114" s="6"/>
      <c r="S11114" s="6"/>
      <c r="T11114" s="6"/>
      <c r="U11114" s="6"/>
      <c r="V11114" s="6"/>
      <c r="W11114" s="6"/>
    </row>
    <row r="11115" spans="1:23" x14ac:dyDescent="0.25">
      <c r="A11115" s="81"/>
      <c r="J11115" s="6">
        <v>11</v>
      </c>
      <c r="K11115" s="6"/>
      <c r="L11115" s="6"/>
      <c r="M11115" s="6"/>
      <c r="N11115" s="6"/>
      <c r="O11115" s="6"/>
      <c r="P11115" s="6"/>
      <c r="Q11115" s="6"/>
      <c r="R11115" s="6"/>
      <c r="S11115" s="6"/>
      <c r="T11115" s="6"/>
      <c r="U11115" s="6"/>
      <c r="V11115" s="6"/>
      <c r="W11115" s="6"/>
    </row>
    <row r="11116" spans="1:23" x14ac:dyDescent="0.25">
      <c r="A11116" s="65"/>
      <c r="J11116" s="6">
        <v>12</v>
      </c>
      <c r="K11116" s="6"/>
      <c r="L11116" s="6"/>
      <c r="M11116" s="6"/>
      <c r="N11116" s="6"/>
      <c r="O11116" s="6"/>
      <c r="P11116" s="6"/>
      <c r="Q11116" s="6"/>
      <c r="R11116" s="6"/>
      <c r="S11116" s="6"/>
      <c r="T11116" s="6"/>
      <c r="U11116" s="6"/>
      <c r="V11116" s="6"/>
      <c r="W11116" s="6"/>
    </row>
    <row r="11117" spans="1:23" x14ac:dyDescent="0.25">
      <c r="A11117" s="65"/>
      <c r="J11117" s="6">
        <v>13</v>
      </c>
      <c r="K11117" s="6"/>
      <c r="L11117" s="6"/>
      <c r="M11117" s="6"/>
      <c r="N11117" s="6"/>
      <c r="O11117" s="6"/>
      <c r="P11117" s="6"/>
      <c r="Q11117" s="6"/>
      <c r="R11117" s="6"/>
      <c r="S11117" s="6"/>
      <c r="T11117" s="6"/>
      <c r="U11117" s="6"/>
      <c r="V11117" s="6"/>
      <c r="W11117" s="6"/>
    </row>
    <row r="11118" spans="1:23" x14ac:dyDescent="0.25">
      <c r="A11118" s="79"/>
      <c r="J11118" s="6">
        <v>14</v>
      </c>
      <c r="K11118" s="6"/>
      <c r="L11118" s="6"/>
      <c r="M11118" s="6"/>
      <c r="N11118" s="6"/>
      <c r="O11118" s="6"/>
      <c r="P11118" s="6"/>
      <c r="Q11118" s="6"/>
      <c r="R11118" s="6"/>
      <c r="S11118" s="6"/>
      <c r="T11118" s="6"/>
      <c r="U11118" s="6"/>
      <c r="V11118" s="6"/>
      <c r="W11118" s="6"/>
    </row>
    <row r="11119" spans="1:23" x14ac:dyDescent="0.25">
      <c r="A11119" s="79"/>
      <c r="J11119" s="6">
        <v>15</v>
      </c>
      <c r="K11119" s="6"/>
      <c r="L11119" s="6"/>
      <c r="M11119" s="6"/>
      <c r="N11119" s="6"/>
      <c r="O11119" s="6"/>
      <c r="P11119" s="6"/>
      <c r="Q11119" s="6"/>
      <c r="R11119" s="6"/>
      <c r="S11119" s="6"/>
      <c r="T11119" s="6"/>
      <c r="U11119" s="6"/>
      <c r="V11119" s="6"/>
      <c r="W11119" s="6"/>
    </row>
    <row r="11120" spans="1:23" x14ac:dyDescent="0.25">
      <c r="J11120" s="6">
        <v>16</v>
      </c>
      <c r="K11120" s="6"/>
      <c r="L11120" s="6"/>
      <c r="M11120" s="6"/>
      <c r="N11120" s="6"/>
      <c r="O11120" s="6"/>
      <c r="P11120" s="6"/>
      <c r="Q11120" s="6"/>
      <c r="R11120" s="6"/>
      <c r="S11120" s="6"/>
      <c r="T11120" s="6"/>
      <c r="U11120" s="6"/>
      <c r="V11120" s="6"/>
      <c r="W11120" s="6"/>
    </row>
    <row r="11121" spans="1:23" x14ac:dyDescent="0.25">
      <c r="A11121" s="80"/>
      <c r="J11121" s="6">
        <v>17</v>
      </c>
      <c r="K11121" s="6"/>
      <c r="L11121" s="6"/>
      <c r="M11121" s="6"/>
      <c r="N11121" s="6"/>
      <c r="O11121" s="6"/>
      <c r="P11121" s="6"/>
      <c r="Q11121" s="6"/>
      <c r="R11121" s="6"/>
      <c r="S11121" s="6"/>
      <c r="T11121" s="6"/>
      <c r="U11121" s="6"/>
      <c r="V11121" s="6"/>
      <c r="W11121" s="6"/>
    </row>
    <row r="11122" spans="1:23" ht="31.5" x14ac:dyDescent="0.25">
      <c r="A11122" s="64" t="s">
        <v>590</v>
      </c>
      <c r="J11122" s="6">
        <v>18</v>
      </c>
      <c r="K11122" s="6"/>
      <c r="L11122" s="6"/>
      <c r="M11122" s="6"/>
      <c r="N11122" s="6"/>
      <c r="O11122" s="6"/>
      <c r="P11122" s="6"/>
      <c r="Q11122" s="6"/>
      <c r="R11122" s="6"/>
      <c r="S11122" s="6"/>
      <c r="T11122" s="6"/>
      <c r="U11122" s="6"/>
      <c r="V11122" s="6"/>
      <c r="W11122" s="6"/>
    </row>
    <row r="11123" spans="1:23" x14ac:dyDescent="0.25">
      <c r="A11123" s="79"/>
      <c r="J11123" s="6">
        <v>19</v>
      </c>
      <c r="K11123" s="6"/>
      <c r="L11123" s="6"/>
      <c r="M11123" s="6"/>
      <c r="N11123" s="6"/>
      <c r="O11123" s="6"/>
      <c r="P11123" s="6"/>
      <c r="Q11123" s="6"/>
      <c r="R11123" s="6"/>
      <c r="S11123" s="6"/>
      <c r="T11123" s="6"/>
      <c r="U11123" s="6"/>
      <c r="V11123" s="6"/>
      <c r="W11123" s="6"/>
    </row>
    <row r="11124" spans="1:23" ht="25.5" x14ac:dyDescent="0.25">
      <c r="A11124" s="81" t="s">
        <v>595</v>
      </c>
      <c r="J11124" s="6">
        <v>20</v>
      </c>
      <c r="K11124" s="6"/>
      <c r="L11124" s="6"/>
      <c r="M11124" s="6"/>
      <c r="N11124" s="6"/>
      <c r="O11124" s="6"/>
      <c r="P11124" s="6"/>
      <c r="Q11124" s="6"/>
      <c r="R11124" s="6"/>
      <c r="S11124" s="6"/>
      <c r="T11124" s="6"/>
      <c r="U11124" s="6"/>
      <c r="V11124" s="6"/>
      <c r="W11124" s="6"/>
    </row>
    <row r="11125" spans="1:23" x14ac:dyDescent="0.25">
      <c r="A11125" s="81"/>
      <c r="J11125" s="6">
        <v>21</v>
      </c>
      <c r="K11125" s="6"/>
      <c r="L11125" s="6"/>
      <c r="M11125" s="6"/>
      <c r="N11125" s="6"/>
      <c r="O11125" s="6"/>
      <c r="P11125" s="6"/>
      <c r="Q11125" s="6"/>
      <c r="R11125" s="6"/>
      <c r="S11125" s="6"/>
      <c r="T11125" s="6"/>
      <c r="U11125" s="6"/>
      <c r="V11125" s="6"/>
      <c r="W11125" s="6"/>
    </row>
    <row r="11126" spans="1:23" ht="89.25" x14ac:dyDescent="0.25">
      <c r="A11126" s="81" t="s">
        <v>979</v>
      </c>
      <c r="J11126" s="6">
        <v>22</v>
      </c>
      <c r="K11126" s="6"/>
      <c r="L11126" s="6"/>
      <c r="M11126" s="6"/>
      <c r="N11126" s="6"/>
      <c r="O11126" s="6"/>
      <c r="P11126" s="6"/>
      <c r="Q11126" s="6"/>
      <c r="R11126" s="6"/>
      <c r="S11126" s="6"/>
      <c r="T11126" s="6"/>
      <c r="U11126" s="6"/>
      <c r="V11126" s="6"/>
      <c r="W11126" s="6"/>
    </row>
    <row r="11127" spans="1:23" x14ac:dyDescent="0.25">
      <c r="A11127" s="65"/>
      <c r="J11127" s="6">
        <v>23</v>
      </c>
      <c r="K11127" s="6"/>
      <c r="L11127" s="6"/>
      <c r="M11127" s="6"/>
      <c r="N11127" s="6"/>
      <c r="O11127" s="6"/>
      <c r="P11127" s="6"/>
      <c r="Q11127" s="6"/>
      <c r="R11127" s="6"/>
      <c r="S11127" s="6"/>
      <c r="T11127" s="6"/>
      <c r="U11127" s="6"/>
      <c r="V11127" s="6"/>
      <c r="W11127" s="6"/>
    </row>
    <row r="11128" spans="1:23" x14ac:dyDescent="0.25">
      <c r="A11128" s="65"/>
      <c r="J11128" s="6">
        <v>24</v>
      </c>
      <c r="K11128" s="6"/>
      <c r="L11128" s="6"/>
      <c r="M11128" s="6"/>
      <c r="N11128" s="6"/>
      <c r="O11128" s="6"/>
      <c r="P11128" s="6"/>
      <c r="Q11128" s="6"/>
      <c r="R11128" s="6"/>
      <c r="S11128" s="6"/>
      <c r="T11128" s="6"/>
      <c r="U11128" s="6"/>
      <c r="V11128" s="6"/>
      <c r="W11128" s="6"/>
    </row>
    <row r="11129" spans="1:23" ht="140.25" x14ac:dyDescent="0.25">
      <c r="A11129" s="96" t="s">
        <v>624</v>
      </c>
      <c r="B11129" s="97" t="s">
        <v>625</v>
      </c>
      <c r="J11129" s="6">
        <v>25</v>
      </c>
      <c r="K11129" s="6"/>
      <c r="L11129" s="6"/>
      <c r="M11129" s="6"/>
      <c r="N11129" s="6"/>
      <c r="O11129" s="6"/>
      <c r="P11129" s="6"/>
      <c r="Q11129" s="6"/>
      <c r="R11129" s="6"/>
      <c r="S11129" s="6"/>
      <c r="T11129" s="6"/>
      <c r="U11129" s="6"/>
      <c r="V11129" s="6"/>
      <c r="W11129" s="6"/>
    </row>
    <row r="11130" spans="1:23" ht="15.75" thickBot="1" x14ac:dyDescent="0.3">
      <c r="A11130" s="65"/>
      <c r="J11130" s="6">
        <v>26</v>
      </c>
      <c r="K11130" s="6"/>
      <c r="L11130" s="6"/>
      <c r="M11130" s="6"/>
      <c r="N11130" s="6"/>
      <c r="O11130" s="6"/>
      <c r="P11130" s="6"/>
      <c r="Q11130" s="6"/>
      <c r="R11130" s="6"/>
      <c r="S11130" s="6"/>
      <c r="T11130" s="6"/>
      <c r="U11130" s="6"/>
      <c r="V11130" s="6"/>
      <c r="W11130" s="6"/>
    </row>
    <row r="11131" spans="1:23" ht="15.75" thickBot="1" x14ac:dyDescent="0.3">
      <c r="A11131" s="88" t="s">
        <v>626</v>
      </c>
      <c r="B11131" s="89">
        <v>0.05</v>
      </c>
      <c r="J11131" s="6">
        <v>27</v>
      </c>
      <c r="K11131" s="6"/>
      <c r="L11131" s="6"/>
      <c r="M11131" s="6"/>
      <c r="N11131" s="6"/>
      <c r="O11131" s="6"/>
      <c r="P11131" s="6"/>
      <c r="Q11131" s="6"/>
      <c r="R11131" s="6"/>
      <c r="S11131" s="6"/>
      <c r="T11131" s="6"/>
      <c r="U11131" s="6"/>
      <c r="V11131" s="6"/>
      <c r="W11131" s="6"/>
    </row>
    <row r="11132" spans="1:23" ht="39" thickBot="1" x14ac:dyDescent="0.3">
      <c r="A11132" s="110" t="s">
        <v>627</v>
      </c>
      <c r="B11132" s="74">
        <v>18</v>
      </c>
      <c r="J11132" s="6">
        <v>28</v>
      </c>
      <c r="K11132" s="6"/>
      <c r="L11132" s="6"/>
      <c r="M11132" s="6"/>
      <c r="N11132" s="6"/>
      <c r="O11132" s="6"/>
      <c r="P11132" s="6"/>
      <c r="Q11132" s="6"/>
      <c r="R11132" s="6"/>
      <c r="S11132" s="6"/>
      <c r="T11132" s="6"/>
      <c r="U11132" s="6"/>
      <c r="V11132" s="6"/>
      <c r="W11132" s="6"/>
    </row>
    <row r="11133" spans="1:23" ht="39" thickBot="1" x14ac:dyDescent="0.3">
      <c r="A11133" s="110" t="s">
        <v>628</v>
      </c>
      <c r="B11133" s="74">
        <v>6.9999999999999994E-5</v>
      </c>
      <c r="J11133" s="6">
        <v>29</v>
      </c>
      <c r="K11133" s="6"/>
      <c r="L11133" s="6"/>
      <c r="M11133" s="6"/>
      <c r="N11133" s="6"/>
      <c r="O11133" s="6"/>
      <c r="P11133" s="6"/>
      <c r="Q11133" s="6"/>
      <c r="R11133" s="6"/>
      <c r="S11133" s="6"/>
      <c r="T11133" s="6"/>
      <c r="U11133" s="6"/>
      <c r="V11133" s="6"/>
      <c r="W11133" s="6"/>
    </row>
    <row r="11134" spans="1:23" ht="64.5" thickBot="1" x14ac:dyDescent="0.3">
      <c r="A11134" s="110" t="s">
        <v>629</v>
      </c>
      <c r="B11134" s="74">
        <v>3.9969700000000001</v>
      </c>
      <c r="J11134" s="6">
        <v>30</v>
      </c>
      <c r="K11134" s="6"/>
      <c r="L11134" s="6"/>
      <c r="M11134" s="6"/>
      <c r="N11134" s="6"/>
      <c r="O11134" s="6"/>
      <c r="P11134" s="6"/>
      <c r="Q11134" s="6"/>
      <c r="R11134" s="6"/>
      <c r="S11134" s="6"/>
      <c r="T11134" s="6"/>
      <c r="U11134" s="6"/>
      <c r="V11134" s="6"/>
      <c r="W11134" s="6"/>
    </row>
    <row r="11135" spans="1:23" ht="38.25" x14ac:dyDescent="0.25">
      <c r="A11135" s="109" t="s">
        <v>630</v>
      </c>
      <c r="B11135" s="78">
        <v>1.18E-2</v>
      </c>
      <c r="J11135" s="6">
        <v>31</v>
      </c>
      <c r="K11135" s="6"/>
      <c r="L11135" s="6"/>
      <c r="M11135" s="6"/>
      <c r="N11135" s="6"/>
      <c r="O11135" s="6"/>
      <c r="P11135" s="6"/>
      <c r="Q11135" s="6"/>
      <c r="R11135" s="6"/>
      <c r="S11135" s="6"/>
      <c r="T11135" s="6"/>
      <c r="U11135" s="6"/>
      <c r="V11135" s="6"/>
      <c r="W11135" s="6"/>
    </row>
    <row r="11136" spans="1:23" ht="15.75" thickBot="1" x14ac:dyDescent="0.3">
      <c r="A11136" s="65"/>
      <c r="J11136" s="6">
        <v>32</v>
      </c>
      <c r="K11136" s="6"/>
      <c r="L11136" s="6"/>
      <c r="M11136" s="6"/>
      <c r="N11136" s="6"/>
      <c r="O11136" s="6"/>
      <c r="P11136" s="6"/>
      <c r="Q11136" s="6"/>
      <c r="R11136" s="6"/>
      <c r="S11136" s="6"/>
      <c r="T11136" s="6"/>
      <c r="U11136" s="6"/>
      <c r="V11136" s="6"/>
      <c r="W11136" s="6"/>
    </row>
    <row r="11137" spans="1:23" x14ac:dyDescent="0.25">
      <c r="A11137" s="254" t="s">
        <v>637</v>
      </c>
      <c r="B11137" s="255"/>
      <c r="C11137" s="255"/>
      <c r="D11137" s="255"/>
      <c r="J11137" s="6">
        <v>33</v>
      </c>
      <c r="K11137" s="6"/>
      <c r="L11137" s="6"/>
      <c r="M11137" s="6"/>
      <c r="N11137" s="6"/>
      <c r="O11137" s="6"/>
      <c r="P11137" s="6"/>
      <c r="Q11137" s="6"/>
      <c r="R11137" s="6"/>
      <c r="S11137" s="6"/>
      <c r="T11137" s="6"/>
      <c r="U11137" s="6"/>
      <c r="V11137" s="6"/>
      <c r="W11137" s="6"/>
    </row>
    <row r="11138" spans="1:23" ht="15.75" thickBot="1" x14ac:dyDescent="0.3">
      <c r="A11138" s="256" t="s">
        <v>638</v>
      </c>
      <c r="B11138" s="257"/>
      <c r="C11138" s="257"/>
      <c r="D11138" s="257"/>
      <c r="J11138" s="6">
        <v>34</v>
      </c>
      <c r="K11138" s="6"/>
      <c r="L11138" s="6"/>
      <c r="M11138" s="6"/>
      <c r="N11138" s="6"/>
      <c r="O11138" s="6"/>
      <c r="P11138" s="6"/>
      <c r="Q11138" s="6"/>
      <c r="R11138" s="6"/>
      <c r="S11138" s="6"/>
      <c r="T11138" s="6"/>
      <c r="U11138" s="6"/>
      <c r="V11138" s="6"/>
      <c r="W11138" s="6"/>
    </row>
    <row r="11139" spans="1:23" ht="27" thickBot="1" x14ac:dyDescent="0.3">
      <c r="A11139" s="98" t="s">
        <v>634</v>
      </c>
      <c r="B11139" s="83" t="s">
        <v>635</v>
      </c>
      <c r="C11139" s="83" t="s">
        <v>566</v>
      </c>
      <c r="D11139" s="85" t="s">
        <v>593</v>
      </c>
      <c r="J11139" s="6"/>
      <c r="K11139" s="121" t="s">
        <v>1123</v>
      </c>
      <c r="L11139" s="121" t="s">
        <v>1124</v>
      </c>
      <c r="M11139" s="121" t="str">
        <f>A11126</f>
        <v>Prueba del rango estudentizado de Tukey (HSD) para P1FSCM3</v>
      </c>
      <c r="N11139" s="136"/>
      <c r="O11139" s="1"/>
      <c r="S11139" s="122" t="str">
        <f>K11139</f>
        <v>Factor</v>
      </c>
      <c r="T11139" s="122" t="str">
        <f>L11139</f>
        <v>Nivel</v>
      </c>
      <c r="U11139" s="114"/>
      <c r="V11139" s="123" t="str">
        <f>M11139</f>
        <v>Prueba del rango estudentizado de Tukey (HSD) para P1FSCM3</v>
      </c>
      <c r="W11139" s="6"/>
    </row>
    <row r="11140" spans="1:23" ht="16.5" thickBot="1" x14ac:dyDescent="0.3">
      <c r="A11140" s="99" t="s">
        <v>592</v>
      </c>
      <c r="B11140" s="68">
        <v>9.6250000000000002E-2</v>
      </c>
      <c r="C11140" s="68">
        <v>8</v>
      </c>
      <c r="D11140" s="86" t="s">
        <v>46</v>
      </c>
      <c r="J11140" s="6"/>
      <c r="K11140" s="223" t="s">
        <v>1128</v>
      </c>
      <c r="L11140" s="124" t="str">
        <f>D11140</f>
        <v>Perseo</v>
      </c>
      <c r="M11140" s="125">
        <f>B11140</f>
        <v>9.6250000000000002E-2</v>
      </c>
      <c r="N11140" s="125" t="str">
        <f>A11140</f>
        <v>A</v>
      </c>
      <c r="O11140" s="125">
        <f>B11140</f>
        <v>9.6250000000000002E-2</v>
      </c>
      <c r="S11140" s="225" t="str">
        <f>K11140</f>
        <v>Genotipo (B)</v>
      </c>
      <c r="T11140" s="133" t="str">
        <f>L11140</f>
        <v>Perseo</v>
      </c>
      <c r="U11140" s="134">
        <f t="shared" ref="U11140:U11143" si="605">M11140</f>
        <v>9.6250000000000002E-2</v>
      </c>
      <c r="V11140" s="133" t="str">
        <f t="shared" ref="V11140:V11143" si="606">N11140</f>
        <v>A</v>
      </c>
      <c r="W11140" s="133">
        <f t="shared" ref="W11140:W11143" si="607">O11140</f>
        <v>9.6250000000000002E-2</v>
      </c>
    </row>
    <row r="11141" spans="1:23" ht="16.5" thickBot="1" x14ac:dyDescent="0.3">
      <c r="A11141" s="99" t="s">
        <v>592</v>
      </c>
      <c r="B11141" s="68"/>
      <c r="C11141" s="68"/>
      <c r="D11141" s="86"/>
      <c r="J11141" s="6"/>
      <c r="K11141" s="224"/>
      <c r="L11141" s="124" t="str">
        <f>D11142</f>
        <v>Palomo</v>
      </c>
      <c r="M11141" s="125">
        <f>B11142</f>
        <v>0.09</v>
      </c>
      <c r="N11141" s="125" t="str">
        <f>A11142</f>
        <v>A</v>
      </c>
      <c r="O11141" s="125">
        <f>B11142</f>
        <v>0.09</v>
      </c>
      <c r="S11141" s="226"/>
      <c r="T11141" s="133" t="str">
        <f t="shared" ref="T11141:T11143" si="608">L11141</f>
        <v>Palomo</v>
      </c>
      <c r="U11141" s="134">
        <f t="shared" si="605"/>
        <v>0.09</v>
      </c>
      <c r="V11141" s="133" t="str">
        <f t="shared" si="606"/>
        <v>A</v>
      </c>
      <c r="W11141" s="133">
        <f t="shared" si="607"/>
        <v>0.09</v>
      </c>
    </row>
    <row r="11142" spans="1:23" ht="16.5" thickBot="1" x14ac:dyDescent="0.3">
      <c r="A11142" s="99" t="s">
        <v>592</v>
      </c>
      <c r="B11142" s="68">
        <v>0.09</v>
      </c>
      <c r="C11142" s="68">
        <v>8</v>
      </c>
      <c r="D11142" s="86" t="s">
        <v>7</v>
      </c>
      <c r="J11142" s="6"/>
      <c r="K11142" s="224"/>
      <c r="L11142" s="4" t="str">
        <f>D11144</f>
        <v>Toro</v>
      </c>
      <c r="M11142" s="4">
        <f>B11144</f>
        <v>0.09</v>
      </c>
      <c r="N11142" s="4" t="str">
        <f>A11144</f>
        <v>A</v>
      </c>
      <c r="O11142" s="4">
        <f>B11144</f>
        <v>0.09</v>
      </c>
      <c r="P11142" s="6"/>
      <c r="Q11142" s="6"/>
      <c r="R11142" s="6"/>
      <c r="S11142" s="226"/>
      <c r="T11142" s="133" t="str">
        <f t="shared" si="608"/>
        <v>Toro</v>
      </c>
      <c r="U11142" s="134">
        <f t="shared" si="605"/>
        <v>0.09</v>
      </c>
      <c r="V11142" s="133" t="str">
        <f t="shared" si="606"/>
        <v>A</v>
      </c>
      <c r="W11142" s="133">
        <f t="shared" si="607"/>
        <v>0.09</v>
      </c>
    </row>
    <row r="11143" spans="1:23" ht="16.5" thickBot="1" x14ac:dyDescent="0.3">
      <c r="A11143" s="99" t="s">
        <v>592</v>
      </c>
      <c r="B11143" s="68"/>
      <c r="C11143" s="68"/>
      <c r="D11143" s="86"/>
      <c r="J11143" s="6"/>
      <c r="K11143" s="224"/>
      <c r="L11143" s="4" t="str">
        <f>D11146</f>
        <v>Pony</v>
      </c>
      <c r="M11143" s="4">
        <f>B11146</f>
        <v>8.7499999999999994E-2</v>
      </c>
      <c r="N11143" s="4" t="str">
        <f>A11146</f>
        <v>A</v>
      </c>
      <c r="O11143" s="4">
        <f>B11146</f>
        <v>8.7499999999999994E-2</v>
      </c>
      <c r="P11143" s="6"/>
      <c r="Q11143" s="6"/>
      <c r="R11143" s="6"/>
      <c r="S11143" s="227"/>
      <c r="T11143" s="129" t="str">
        <f t="shared" si="608"/>
        <v>Pony</v>
      </c>
      <c r="U11143" s="135">
        <f t="shared" si="605"/>
        <v>8.7499999999999994E-2</v>
      </c>
      <c r="V11143" s="129" t="str">
        <f t="shared" si="606"/>
        <v>A</v>
      </c>
      <c r="W11143" s="129">
        <f t="shared" si="607"/>
        <v>8.7499999999999994E-2</v>
      </c>
    </row>
    <row r="11144" spans="1:23" ht="15.75" thickBot="1" x14ac:dyDescent="0.3">
      <c r="A11144" s="99" t="s">
        <v>592</v>
      </c>
      <c r="B11144" s="68">
        <v>0.09</v>
      </c>
      <c r="C11144" s="68">
        <v>8</v>
      </c>
      <c r="D11144" s="86" t="s">
        <v>8</v>
      </c>
      <c r="J11144" s="6">
        <v>1</v>
      </c>
      <c r="K11144" s="6"/>
      <c r="L11144" s="6"/>
      <c r="M11144" s="6"/>
      <c r="N11144" s="6"/>
      <c r="O11144" s="6"/>
      <c r="P11144" s="6"/>
      <c r="Q11144" s="6"/>
      <c r="R11144" s="6"/>
      <c r="S11144" s="6"/>
      <c r="T11144" s="6"/>
      <c r="U11144" s="6"/>
      <c r="V11144" s="6"/>
      <c r="W11144" s="6"/>
    </row>
    <row r="11145" spans="1:23" ht="15.75" thickBot="1" x14ac:dyDescent="0.3">
      <c r="A11145" s="99" t="s">
        <v>592</v>
      </c>
      <c r="B11145" s="68"/>
      <c r="C11145" s="68"/>
      <c r="D11145" s="86"/>
      <c r="J11145" s="6">
        <v>2</v>
      </c>
      <c r="K11145" s="6"/>
      <c r="L11145" s="6"/>
      <c r="M11145" s="6"/>
      <c r="N11145" s="6"/>
      <c r="O11145" s="6"/>
      <c r="P11145" s="6"/>
      <c r="Q11145" s="6"/>
      <c r="R11145" s="6"/>
      <c r="S11145" s="6"/>
      <c r="T11145" s="6"/>
      <c r="U11145" s="6"/>
      <c r="V11145" s="6"/>
      <c r="W11145" s="6"/>
    </row>
    <row r="11146" spans="1:23" x14ac:dyDescent="0.25">
      <c r="A11146" s="100" t="s">
        <v>592</v>
      </c>
      <c r="B11146" s="77">
        <v>8.7499999999999994E-2</v>
      </c>
      <c r="C11146" s="77">
        <v>8</v>
      </c>
      <c r="D11146" s="87" t="s">
        <v>11</v>
      </c>
      <c r="J11146" s="6">
        <v>3</v>
      </c>
      <c r="K11146" s="6"/>
      <c r="L11146" s="6"/>
      <c r="M11146" s="6"/>
      <c r="N11146" s="6"/>
      <c r="O11146" s="6"/>
      <c r="P11146" s="6"/>
      <c r="Q11146" s="6"/>
      <c r="R11146" s="6"/>
      <c r="S11146" s="6"/>
      <c r="T11146" s="6"/>
      <c r="U11146" s="6"/>
      <c r="V11146" s="6"/>
      <c r="W11146" s="6"/>
    </row>
    <row r="11147" spans="1:23" x14ac:dyDescent="0.25">
      <c r="A11147" s="79"/>
      <c r="J11147" s="6">
        <v>4</v>
      </c>
      <c r="K11147" s="6"/>
      <c r="L11147" s="6"/>
      <c r="M11147" s="6"/>
      <c r="N11147" s="6"/>
      <c r="O11147" s="6"/>
      <c r="P11147" s="6"/>
      <c r="Q11147" s="6"/>
      <c r="R11147" s="6"/>
      <c r="S11147" s="6"/>
      <c r="T11147" s="6"/>
      <c r="U11147" s="6"/>
      <c r="V11147" s="6"/>
      <c r="W11147" s="6"/>
    </row>
    <row r="11148" spans="1:23" x14ac:dyDescent="0.25">
      <c r="A11148" s="79"/>
      <c r="J11148" s="6">
        <v>5</v>
      </c>
      <c r="K11148" s="6"/>
      <c r="L11148" s="6"/>
      <c r="M11148" s="6"/>
      <c r="N11148" s="6"/>
      <c r="O11148" s="6"/>
      <c r="P11148" s="6"/>
      <c r="Q11148" s="6"/>
      <c r="R11148" s="6"/>
      <c r="S11148" s="6"/>
      <c r="T11148" s="6"/>
      <c r="U11148" s="6"/>
      <c r="V11148" s="6"/>
      <c r="W11148" s="6"/>
    </row>
    <row r="11149" spans="1:23" x14ac:dyDescent="0.25">
      <c r="J11149" s="6">
        <v>6</v>
      </c>
      <c r="K11149" s="6"/>
      <c r="L11149" s="6"/>
      <c r="M11149" s="6"/>
      <c r="N11149" s="6"/>
      <c r="O11149" s="6"/>
      <c r="P11149" s="6"/>
      <c r="Q11149" s="6"/>
      <c r="R11149" s="6"/>
      <c r="S11149" s="6"/>
      <c r="T11149" s="6"/>
      <c r="U11149" s="6"/>
      <c r="V11149" s="6"/>
      <c r="W11149" s="6"/>
    </row>
    <row r="11150" spans="1:23" x14ac:dyDescent="0.25">
      <c r="A11150" s="80"/>
      <c r="J11150" s="6">
        <v>7</v>
      </c>
      <c r="K11150" s="6"/>
      <c r="L11150" s="6"/>
      <c r="M11150" s="6"/>
      <c r="N11150" s="6"/>
      <c r="O11150" s="6"/>
      <c r="P11150" s="6"/>
      <c r="Q11150" s="6"/>
      <c r="R11150" s="6"/>
      <c r="S11150" s="6"/>
      <c r="T11150" s="6"/>
      <c r="U11150" s="6"/>
      <c r="V11150" s="6"/>
      <c r="W11150" s="6"/>
    </row>
    <row r="11151" spans="1:23" ht="31.5" x14ac:dyDescent="0.25">
      <c r="A11151" s="64" t="s">
        <v>590</v>
      </c>
      <c r="J11151" s="6">
        <v>8</v>
      </c>
      <c r="K11151" s="6"/>
      <c r="L11151" s="6"/>
      <c r="M11151" s="6"/>
      <c r="N11151" s="6"/>
      <c r="O11151" s="6"/>
      <c r="P11151" s="6"/>
      <c r="Q11151" s="6"/>
      <c r="R11151" s="6"/>
      <c r="S11151" s="6"/>
      <c r="T11151" s="6"/>
      <c r="U11151" s="6"/>
      <c r="V11151" s="6"/>
      <c r="W11151" s="6"/>
    </row>
    <row r="11152" spans="1:23" x14ac:dyDescent="0.25">
      <c r="A11152" s="79"/>
      <c r="J11152" s="6">
        <v>9</v>
      </c>
      <c r="K11152" s="6"/>
      <c r="L11152" s="6"/>
      <c r="M11152" s="6"/>
      <c r="N11152" s="6"/>
      <c r="O11152" s="6"/>
      <c r="P11152" s="6"/>
      <c r="Q11152" s="6"/>
      <c r="R11152" s="6"/>
      <c r="S11152" s="6"/>
      <c r="T11152" s="6"/>
      <c r="U11152" s="6"/>
      <c r="V11152" s="6"/>
      <c r="W11152" s="6"/>
    </row>
    <row r="11153" spans="1:23" ht="25.5" x14ac:dyDescent="0.25">
      <c r="A11153" s="81" t="s">
        <v>595</v>
      </c>
      <c r="J11153" s="6">
        <v>10</v>
      </c>
      <c r="K11153" s="6"/>
      <c r="L11153" s="6"/>
      <c r="M11153" s="6"/>
      <c r="N11153" s="6"/>
      <c r="O11153" s="6"/>
      <c r="P11153" s="6"/>
      <c r="Q11153" s="6"/>
      <c r="R11153" s="6"/>
      <c r="S11153" s="6"/>
      <c r="T11153" s="6"/>
      <c r="U11153" s="6"/>
      <c r="V11153" s="6"/>
      <c r="W11153" s="6"/>
    </row>
    <row r="11154" spans="1:23" x14ac:dyDescent="0.25">
      <c r="A11154" s="81"/>
      <c r="J11154" s="6">
        <v>11</v>
      </c>
      <c r="K11154" s="6"/>
      <c r="L11154" s="6"/>
      <c r="M11154" s="6"/>
      <c r="N11154" s="6"/>
      <c r="O11154" s="6"/>
      <c r="P11154" s="6"/>
      <c r="Q11154" s="6"/>
      <c r="R11154" s="6"/>
      <c r="S11154" s="6"/>
      <c r="T11154" s="6"/>
      <c r="U11154" s="6"/>
      <c r="V11154" s="6"/>
      <c r="W11154" s="6"/>
    </row>
    <row r="11155" spans="1:23" x14ac:dyDescent="0.25">
      <c r="A11155" s="65"/>
      <c r="J11155" s="6">
        <v>12</v>
      </c>
      <c r="K11155" s="6"/>
      <c r="L11155" s="6"/>
      <c r="M11155" s="6"/>
      <c r="N11155" s="6"/>
      <c r="O11155" s="6"/>
      <c r="P11155" s="6"/>
      <c r="Q11155" s="6"/>
      <c r="R11155" s="6"/>
      <c r="S11155" s="6"/>
      <c r="T11155" s="6"/>
      <c r="U11155" s="6"/>
      <c r="V11155" s="6"/>
      <c r="W11155" s="6"/>
    </row>
    <row r="11156" spans="1:23" x14ac:dyDescent="0.25">
      <c r="A11156" s="65"/>
      <c r="J11156" s="6">
        <v>13</v>
      </c>
      <c r="K11156" s="6"/>
      <c r="L11156" s="6"/>
      <c r="M11156" s="6"/>
      <c r="N11156" s="6"/>
      <c r="O11156" s="6"/>
      <c r="P11156" s="6"/>
      <c r="Q11156" s="6"/>
      <c r="R11156" s="6"/>
      <c r="S11156" s="6"/>
      <c r="T11156" s="6"/>
      <c r="U11156" s="6"/>
      <c r="V11156" s="6"/>
      <c r="W11156" s="6"/>
    </row>
    <row r="11157" spans="1:23" x14ac:dyDescent="0.25">
      <c r="A11157" s="79"/>
      <c r="J11157" s="6">
        <v>14</v>
      </c>
      <c r="K11157" s="6"/>
      <c r="L11157" s="6"/>
      <c r="M11157" s="6"/>
      <c r="N11157" s="6"/>
      <c r="O11157" s="6"/>
      <c r="P11157" s="6"/>
      <c r="Q11157" s="6"/>
      <c r="R11157" s="6"/>
      <c r="S11157" s="6"/>
      <c r="T11157" s="6"/>
      <c r="U11157" s="6"/>
      <c r="V11157" s="6"/>
      <c r="W11157" s="6"/>
    </row>
    <row r="11158" spans="1:23" x14ac:dyDescent="0.25">
      <c r="A11158" s="79"/>
      <c r="J11158" s="6">
        <v>15</v>
      </c>
      <c r="K11158" s="6"/>
      <c r="L11158" s="6"/>
      <c r="M11158" s="6"/>
      <c r="N11158" s="6"/>
      <c r="O11158" s="6"/>
      <c r="P11158" s="6"/>
      <c r="Q11158" s="6"/>
      <c r="R11158" s="6"/>
      <c r="S11158" s="6"/>
      <c r="T11158" s="6"/>
      <c r="U11158" s="6"/>
      <c r="V11158" s="6"/>
      <c r="W11158" s="6"/>
    </row>
    <row r="11159" spans="1:23" x14ac:dyDescent="0.25">
      <c r="J11159" s="6">
        <v>16</v>
      </c>
      <c r="K11159" s="6"/>
      <c r="L11159" s="6"/>
      <c r="M11159" s="6"/>
      <c r="N11159" s="6"/>
      <c r="O11159" s="6"/>
      <c r="P11159" s="6"/>
      <c r="Q11159" s="6"/>
      <c r="R11159" s="6"/>
      <c r="S11159" s="6"/>
      <c r="T11159" s="6"/>
      <c r="U11159" s="6"/>
      <c r="V11159" s="6"/>
      <c r="W11159" s="6"/>
    </row>
    <row r="11160" spans="1:23" x14ac:dyDescent="0.25">
      <c r="A11160" s="80"/>
      <c r="J11160" s="6">
        <v>17</v>
      </c>
      <c r="K11160" s="6"/>
      <c r="L11160" s="6"/>
      <c r="M11160" s="6"/>
      <c r="N11160" s="6"/>
      <c r="O11160" s="6"/>
      <c r="P11160" s="6"/>
      <c r="Q11160" s="6"/>
      <c r="R11160" s="6"/>
      <c r="S11160" s="6"/>
      <c r="T11160" s="6"/>
      <c r="U11160" s="6"/>
      <c r="V11160" s="6"/>
      <c r="W11160" s="6"/>
    </row>
    <row r="11161" spans="1:23" ht="31.5" x14ac:dyDescent="0.25">
      <c r="A11161" s="64" t="s">
        <v>590</v>
      </c>
      <c r="J11161" s="6">
        <v>18</v>
      </c>
      <c r="K11161" s="6"/>
      <c r="L11161" s="6"/>
      <c r="M11161" s="6"/>
      <c r="N11161" s="6"/>
      <c r="O11161" s="6"/>
      <c r="P11161" s="6"/>
      <c r="Q11161" s="6"/>
      <c r="R11161" s="6"/>
      <c r="S11161" s="6"/>
      <c r="T11161" s="6"/>
      <c r="U11161" s="6"/>
      <c r="V11161" s="6"/>
      <c r="W11161" s="6"/>
    </row>
    <row r="11162" spans="1:23" x14ac:dyDescent="0.25">
      <c r="A11162" s="79"/>
      <c r="J11162" s="6">
        <v>19</v>
      </c>
      <c r="K11162" s="6"/>
      <c r="L11162" s="6"/>
      <c r="M11162" s="6"/>
      <c r="N11162" s="6"/>
      <c r="O11162" s="6"/>
      <c r="P11162" s="6"/>
      <c r="Q11162" s="6"/>
      <c r="R11162" s="6"/>
      <c r="S11162" s="6"/>
      <c r="T11162" s="6"/>
      <c r="U11162" s="6"/>
      <c r="V11162" s="6"/>
      <c r="W11162" s="6"/>
    </row>
    <row r="11163" spans="1:23" ht="25.5" x14ac:dyDescent="0.25">
      <c r="A11163" s="81" t="s">
        <v>595</v>
      </c>
      <c r="J11163" s="6">
        <v>20</v>
      </c>
      <c r="K11163" s="6"/>
      <c r="L11163" s="6"/>
      <c r="M11163" s="6"/>
      <c r="N11163" s="6"/>
      <c r="O11163" s="6"/>
      <c r="P11163" s="6"/>
      <c r="Q11163" s="6"/>
      <c r="R11163" s="6"/>
      <c r="S11163" s="6"/>
      <c r="T11163" s="6"/>
      <c r="U11163" s="6"/>
      <c r="V11163" s="6"/>
      <c r="W11163" s="6"/>
    </row>
    <row r="11164" spans="1:23" x14ac:dyDescent="0.25">
      <c r="A11164" s="81"/>
      <c r="J11164" s="6">
        <v>21</v>
      </c>
      <c r="K11164" s="6"/>
      <c r="L11164" s="6"/>
      <c r="M11164" s="6"/>
      <c r="N11164" s="6"/>
      <c r="O11164" s="6"/>
      <c r="P11164" s="6"/>
      <c r="Q11164" s="6"/>
      <c r="R11164" s="6"/>
      <c r="S11164" s="6"/>
      <c r="T11164" s="6"/>
      <c r="U11164" s="6"/>
      <c r="V11164" s="6"/>
      <c r="W11164" s="6"/>
    </row>
    <row r="11165" spans="1:23" ht="89.25" x14ac:dyDescent="0.25">
      <c r="A11165" s="81" t="s">
        <v>980</v>
      </c>
      <c r="J11165" s="6">
        <v>22</v>
      </c>
      <c r="K11165" s="6"/>
      <c r="L11165" s="6"/>
      <c r="M11165" s="6"/>
      <c r="N11165" s="6"/>
      <c r="O11165" s="6"/>
      <c r="P11165" s="6"/>
      <c r="Q11165" s="6"/>
      <c r="R11165" s="6"/>
      <c r="S11165" s="6"/>
      <c r="T11165" s="6"/>
      <c r="U11165" s="6"/>
      <c r="V11165" s="6"/>
      <c r="W11165" s="6"/>
    </row>
    <row r="11166" spans="1:23" x14ac:dyDescent="0.25">
      <c r="A11166" s="65"/>
      <c r="J11166" s="6">
        <v>23</v>
      </c>
      <c r="K11166" s="6"/>
      <c r="L11166" s="6"/>
      <c r="M11166" s="6"/>
      <c r="N11166" s="6"/>
      <c r="O11166" s="6"/>
      <c r="P11166" s="6"/>
      <c r="Q11166" s="6"/>
      <c r="R11166" s="6"/>
      <c r="S11166" s="6"/>
      <c r="T11166" s="6"/>
      <c r="U11166" s="6"/>
      <c r="V11166" s="6"/>
      <c r="W11166" s="6"/>
    </row>
    <row r="11167" spans="1:23" x14ac:dyDescent="0.25">
      <c r="A11167" s="65"/>
      <c r="J11167" s="6">
        <v>24</v>
      </c>
      <c r="K11167" s="6"/>
      <c r="L11167" s="6"/>
      <c r="M11167" s="6"/>
      <c r="N11167" s="6"/>
      <c r="O11167" s="6"/>
      <c r="P11167" s="6"/>
      <c r="Q11167" s="6"/>
      <c r="R11167" s="6"/>
      <c r="S11167" s="6"/>
      <c r="T11167" s="6"/>
      <c r="U11167" s="6"/>
      <c r="V11167" s="6"/>
      <c r="W11167" s="6"/>
    </row>
    <row r="11168" spans="1:23" ht="140.25" x14ac:dyDescent="0.25">
      <c r="A11168" s="96" t="s">
        <v>624</v>
      </c>
      <c r="B11168" s="97" t="s">
        <v>625</v>
      </c>
      <c r="J11168" s="6">
        <v>25</v>
      </c>
      <c r="K11168" s="6"/>
      <c r="L11168" s="6"/>
      <c r="M11168" s="6"/>
      <c r="N11168" s="6"/>
      <c r="O11168" s="6"/>
      <c r="P11168" s="6"/>
      <c r="Q11168" s="6"/>
      <c r="R11168" s="6"/>
      <c r="S11168" s="6"/>
      <c r="T11168" s="6"/>
      <c r="U11168" s="6"/>
      <c r="V11168" s="6"/>
      <c r="W11168" s="6"/>
    </row>
    <row r="11169" spans="1:23" ht="15.75" thickBot="1" x14ac:dyDescent="0.3">
      <c r="A11169" s="65"/>
      <c r="J11169" s="6">
        <v>26</v>
      </c>
      <c r="K11169" s="6"/>
      <c r="L11169" s="6"/>
      <c r="M11169" s="6"/>
      <c r="N11169" s="6"/>
      <c r="O11169" s="6"/>
      <c r="P11169" s="6"/>
      <c r="Q11169" s="6"/>
      <c r="R11169" s="6"/>
      <c r="S11169" s="6"/>
      <c r="T11169" s="6"/>
      <c r="U11169" s="6"/>
      <c r="V11169" s="6"/>
      <c r="W11169" s="6"/>
    </row>
    <row r="11170" spans="1:23" ht="15.75" thickBot="1" x14ac:dyDescent="0.3">
      <c r="A11170" s="88" t="s">
        <v>626</v>
      </c>
      <c r="B11170" s="89">
        <v>0.05</v>
      </c>
      <c r="J11170" s="6">
        <v>27</v>
      </c>
      <c r="K11170" s="6"/>
      <c r="L11170" s="6"/>
      <c r="M11170" s="6"/>
      <c r="N11170" s="6"/>
      <c r="O11170" s="6"/>
      <c r="P11170" s="6"/>
      <c r="Q11170" s="6"/>
      <c r="R11170" s="6"/>
      <c r="S11170" s="6"/>
      <c r="T11170" s="6"/>
      <c r="U11170" s="6"/>
      <c r="V11170" s="6"/>
      <c r="W11170" s="6"/>
    </row>
    <row r="11171" spans="1:23" ht="39" thickBot="1" x14ac:dyDescent="0.3">
      <c r="A11171" s="110" t="s">
        <v>627</v>
      </c>
      <c r="B11171" s="74">
        <v>18</v>
      </c>
      <c r="J11171" s="6">
        <v>28</v>
      </c>
      <c r="K11171" s="6"/>
      <c r="L11171" s="6"/>
      <c r="M11171" s="6"/>
      <c r="N11171" s="6"/>
      <c r="O11171" s="6"/>
      <c r="P11171" s="6"/>
      <c r="Q11171" s="6"/>
      <c r="R11171" s="6"/>
      <c r="S11171" s="6"/>
      <c r="T11171" s="6"/>
      <c r="U11171" s="6"/>
      <c r="V11171" s="6"/>
      <c r="W11171" s="6"/>
    </row>
    <row r="11172" spans="1:23" ht="39" thickBot="1" x14ac:dyDescent="0.3">
      <c r="A11172" s="110" t="s">
        <v>628</v>
      </c>
      <c r="B11172" s="74">
        <v>5.0000000000000002E-5</v>
      </c>
      <c r="J11172" s="6">
        <v>29</v>
      </c>
      <c r="K11172" s="6"/>
      <c r="L11172" s="6"/>
      <c r="M11172" s="6"/>
      <c r="N11172" s="6"/>
      <c r="O11172" s="6"/>
      <c r="P11172" s="6"/>
      <c r="Q11172" s="6"/>
      <c r="R11172" s="6"/>
      <c r="S11172" s="6"/>
      <c r="T11172" s="6"/>
      <c r="U11172" s="6"/>
      <c r="V11172" s="6"/>
      <c r="W11172" s="6"/>
    </row>
    <row r="11173" spans="1:23" ht="64.5" thickBot="1" x14ac:dyDescent="0.3">
      <c r="A11173" s="110" t="s">
        <v>629</v>
      </c>
      <c r="B11173" s="74">
        <v>3.9969700000000001</v>
      </c>
      <c r="J11173" s="6">
        <v>30</v>
      </c>
      <c r="K11173" s="6"/>
      <c r="L11173" s="6"/>
      <c r="M11173" s="6"/>
      <c r="N11173" s="6"/>
      <c r="O11173" s="6"/>
      <c r="P11173" s="6"/>
      <c r="Q11173" s="6"/>
      <c r="R11173" s="6"/>
      <c r="S11173" s="6"/>
      <c r="T11173" s="6"/>
      <c r="U11173" s="6"/>
      <c r="V11173" s="6"/>
      <c r="W11173" s="6"/>
    </row>
    <row r="11174" spans="1:23" ht="38.25" x14ac:dyDescent="0.25">
      <c r="A11174" s="109" t="s">
        <v>630</v>
      </c>
      <c r="B11174" s="78">
        <v>0.01</v>
      </c>
      <c r="J11174" s="6">
        <v>31</v>
      </c>
      <c r="K11174" s="6"/>
      <c r="L11174" s="6"/>
      <c r="M11174" s="6"/>
      <c r="N11174" s="6"/>
      <c r="O11174" s="6"/>
      <c r="P11174" s="6"/>
      <c r="Q11174" s="6"/>
      <c r="R11174" s="6"/>
      <c r="S11174" s="6"/>
      <c r="T11174" s="6"/>
      <c r="U11174" s="6"/>
      <c r="V11174" s="6"/>
      <c r="W11174" s="6"/>
    </row>
    <row r="11175" spans="1:23" ht="15.75" thickBot="1" x14ac:dyDescent="0.3">
      <c r="A11175" s="65"/>
      <c r="J11175" s="6">
        <v>32</v>
      </c>
      <c r="K11175" s="6"/>
      <c r="L11175" s="6"/>
      <c r="M11175" s="6"/>
      <c r="N11175" s="6"/>
      <c r="O11175" s="6"/>
      <c r="P11175" s="6"/>
      <c r="Q11175" s="6"/>
      <c r="R11175" s="6"/>
      <c r="S11175" s="6"/>
      <c r="T11175" s="6"/>
      <c r="U11175" s="6"/>
      <c r="V11175" s="6"/>
      <c r="W11175" s="6"/>
    </row>
    <row r="11176" spans="1:23" x14ac:dyDescent="0.25">
      <c r="A11176" s="254" t="s">
        <v>637</v>
      </c>
      <c r="B11176" s="255"/>
      <c r="C11176" s="255"/>
      <c r="D11176" s="255"/>
      <c r="J11176" s="6">
        <v>33</v>
      </c>
      <c r="K11176" s="6"/>
      <c r="L11176" s="6"/>
      <c r="M11176" s="6"/>
      <c r="N11176" s="6"/>
      <c r="O11176" s="6"/>
      <c r="P11176" s="6"/>
      <c r="Q11176" s="6"/>
      <c r="R11176" s="6"/>
      <c r="S11176" s="6"/>
      <c r="T11176" s="6"/>
      <c r="U11176" s="6"/>
      <c r="V11176" s="6"/>
      <c r="W11176" s="6"/>
    </row>
    <row r="11177" spans="1:23" ht="15.75" thickBot="1" x14ac:dyDescent="0.3">
      <c r="A11177" s="256" t="s">
        <v>638</v>
      </c>
      <c r="B11177" s="257"/>
      <c r="C11177" s="257"/>
      <c r="D11177" s="257"/>
      <c r="J11177" s="6">
        <v>34</v>
      </c>
      <c r="K11177" s="6"/>
      <c r="L11177" s="6"/>
      <c r="M11177" s="6"/>
      <c r="N11177" s="6"/>
      <c r="O11177" s="6"/>
      <c r="P11177" s="6"/>
      <c r="Q11177" s="6"/>
      <c r="R11177" s="6"/>
      <c r="S11177" s="6"/>
      <c r="T11177" s="6"/>
      <c r="U11177" s="6"/>
      <c r="V11177" s="6"/>
      <c r="W11177" s="6"/>
    </row>
    <row r="11178" spans="1:23" ht="27" thickBot="1" x14ac:dyDescent="0.3">
      <c r="A11178" s="98" t="s">
        <v>634</v>
      </c>
      <c r="B11178" s="83" t="s">
        <v>635</v>
      </c>
      <c r="C11178" s="83" t="s">
        <v>566</v>
      </c>
      <c r="D11178" s="85" t="s">
        <v>593</v>
      </c>
      <c r="J11178" s="6"/>
      <c r="K11178" s="121" t="s">
        <v>1123</v>
      </c>
      <c r="L11178" s="121" t="s">
        <v>1124</v>
      </c>
      <c r="M11178" s="121" t="str">
        <f>A11165</f>
        <v>Prueba del rango estudentizado de Tukey (HSD) para P1FSCM4</v>
      </c>
      <c r="N11178" s="136"/>
      <c r="O11178" s="1"/>
      <c r="S11178" s="122" t="str">
        <f>K11178</f>
        <v>Factor</v>
      </c>
      <c r="T11178" s="122" t="str">
        <f>L11178</f>
        <v>Nivel</v>
      </c>
      <c r="U11178" s="114"/>
      <c r="V11178" s="123" t="str">
        <f>M11178</f>
        <v>Prueba del rango estudentizado de Tukey (HSD) para P1FSCM4</v>
      </c>
      <c r="W11178" s="6"/>
    </row>
    <row r="11179" spans="1:23" ht="16.5" thickBot="1" x14ac:dyDescent="0.3">
      <c r="A11179" s="99" t="s">
        <v>592</v>
      </c>
      <c r="B11179" s="68">
        <v>9.2499999999999999E-2</v>
      </c>
      <c r="C11179" s="68">
        <v>8</v>
      </c>
      <c r="D11179" s="86" t="s">
        <v>11</v>
      </c>
      <c r="J11179" s="6"/>
      <c r="K11179" s="223" t="s">
        <v>1128</v>
      </c>
      <c r="L11179" s="124" t="str">
        <f>D11179</f>
        <v>Pony</v>
      </c>
      <c r="M11179" s="125">
        <f>B11179</f>
        <v>9.2499999999999999E-2</v>
      </c>
      <c r="N11179" s="125" t="str">
        <f>A11179</f>
        <v>A</v>
      </c>
      <c r="O11179" s="125">
        <f>B11179</f>
        <v>9.2499999999999999E-2</v>
      </c>
      <c r="S11179" s="225" t="str">
        <f>K11179</f>
        <v>Genotipo (B)</v>
      </c>
      <c r="T11179" s="133" t="str">
        <f>L11179</f>
        <v>Pony</v>
      </c>
      <c r="U11179" s="134">
        <f t="shared" ref="U11179:U11182" si="609">M11179</f>
        <v>9.2499999999999999E-2</v>
      </c>
      <c r="V11179" s="133" t="str">
        <f t="shared" ref="V11179:V11182" si="610">N11179</f>
        <v>A</v>
      </c>
      <c r="W11179" s="133">
        <f t="shared" ref="W11179:W11182" si="611">O11179</f>
        <v>9.2499999999999999E-2</v>
      </c>
    </row>
    <row r="11180" spans="1:23" ht="16.5" thickBot="1" x14ac:dyDescent="0.3">
      <c r="A11180" s="99" t="s">
        <v>592</v>
      </c>
      <c r="B11180" s="68"/>
      <c r="C11180" s="68"/>
      <c r="D11180" s="86"/>
      <c r="J11180" s="6"/>
      <c r="K11180" s="224"/>
      <c r="L11180" s="124" t="str">
        <f>D11181</f>
        <v>Toro</v>
      </c>
      <c r="M11180" s="125">
        <f>B11181</f>
        <v>0.09</v>
      </c>
      <c r="N11180" s="125" t="str">
        <f>A11181</f>
        <v>A</v>
      </c>
      <c r="O11180" s="125">
        <f>B11181</f>
        <v>0.09</v>
      </c>
      <c r="S11180" s="226"/>
      <c r="T11180" s="133" t="str">
        <f t="shared" ref="T11180:T11182" si="612">L11180</f>
        <v>Toro</v>
      </c>
      <c r="U11180" s="134">
        <f t="shared" si="609"/>
        <v>0.09</v>
      </c>
      <c r="V11180" s="133" t="str">
        <f t="shared" si="610"/>
        <v>A</v>
      </c>
      <c r="W11180" s="133">
        <f t="shared" si="611"/>
        <v>0.09</v>
      </c>
    </row>
    <row r="11181" spans="1:23" ht="16.5" thickBot="1" x14ac:dyDescent="0.3">
      <c r="A11181" s="99" t="s">
        <v>592</v>
      </c>
      <c r="B11181" s="68">
        <v>0.09</v>
      </c>
      <c r="C11181" s="68">
        <v>8</v>
      </c>
      <c r="D11181" s="86" t="s">
        <v>8</v>
      </c>
      <c r="J11181" s="6"/>
      <c r="K11181" s="224"/>
      <c r="L11181" s="4" t="str">
        <f>D11183</f>
        <v>Palomo</v>
      </c>
      <c r="M11181" s="4">
        <f>B11183</f>
        <v>8.8749999999999996E-2</v>
      </c>
      <c r="N11181" s="4" t="str">
        <f>A11183</f>
        <v>A</v>
      </c>
      <c r="O11181" s="4">
        <f>B11183</f>
        <v>8.8749999999999996E-2</v>
      </c>
      <c r="P11181" s="6"/>
      <c r="Q11181" s="6"/>
      <c r="R11181" s="6"/>
      <c r="S11181" s="226"/>
      <c r="T11181" s="133" t="str">
        <f t="shared" si="612"/>
        <v>Palomo</v>
      </c>
      <c r="U11181" s="134">
        <f t="shared" si="609"/>
        <v>8.8749999999999996E-2</v>
      </c>
      <c r="V11181" s="133" t="str">
        <f t="shared" si="610"/>
        <v>A</v>
      </c>
      <c r="W11181" s="133">
        <f t="shared" si="611"/>
        <v>8.8749999999999996E-2</v>
      </c>
    </row>
    <row r="11182" spans="1:23" ht="16.5" thickBot="1" x14ac:dyDescent="0.3">
      <c r="A11182" s="99" t="s">
        <v>592</v>
      </c>
      <c r="B11182" s="68"/>
      <c r="C11182" s="68"/>
      <c r="D11182" s="86"/>
      <c r="J11182" s="6"/>
      <c r="K11182" s="224"/>
      <c r="L11182" s="4" t="str">
        <f>D11185</f>
        <v>Perseo</v>
      </c>
      <c r="M11182" s="4">
        <f>B11185</f>
        <v>8.7499999999999994E-2</v>
      </c>
      <c r="N11182" s="4" t="str">
        <f>A11185</f>
        <v>A</v>
      </c>
      <c r="O11182" s="4">
        <f>B11185</f>
        <v>8.7499999999999994E-2</v>
      </c>
      <c r="P11182" s="6"/>
      <c r="Q11182" s="6"/>
      <c r="R11182" s="6"/>
      <c r="S11182" s="227"/>
      <c r="T11182" s="129" t="str">
        <f t="shared" si="612"/>
        <v>Perseo</v>
      </c>
      <c r="U11182" s="135">
        <f t="shared" si="609"/>
        <v>8.7499999999999994E-2</v>
      </c>
      <c r="V11182" s="129" t="str">
        <f t="shared" si="610"/>
        <v>A</v>
      </c>
      <c r="W11182" s="129">
        <f t="shared" si="611"/>
        <v>8.7499999999999994E-2</v>
      </c>
    </row>
    <row r="11183" spans="1:23" ht="15.75" thickBot="1" x14ac:dyDescent="0.3">
      <c r="A11183" s="99" t="s">
        <v>592</v>
      </c>
      <c r="B11183" s="68">
        <v>8.8749999999999996E-2</v>
      </c>
      <c r="C11183" s="68">
        <v>8</v>
      </c>
      <c r="D11183" s="86" t="s">
        <v>7</v>
      </c>
      <c r="J11183" s="6">
        <v>1</v>
      </c>
      <c r="K11183" s="6"/>
      <c r="L11183" s="6"/>
      <c r="M11183" s="6"/>
      <c r="N11183" s="6"/>
      <c r="O11183" s="6"/>
      <c r="P11183" s="6"/>
      <c r="Q11183" s="6"/>
      <c r="R11183" s="6"/>
      <c r="S11183" s="6"/>
      <c r="T11183" s="6"/>
      <c r="U11183" s="6"/>
      <c r="V11183" s="6"/>
      <c r="W11183" s="6"/>
    </row>
    <row r="11184" spans="1:23" ht="15.75" thickBot="1" x14ac:dyDescent="0.3">
      <c r="A11184" s="99" t="s">
        <v>592</v>
      </c>
      <c r="B11184" s="68"/>
      <c r="C11184" s="68"/>
      <c r="D11184" s="86"/>
      <c r="J11184" s="6">
        <v>2</v>
      </c>
      <c r="K11184" s="6"/>
      <c r="L11184" s="6"/>
      <c r="M11184" s="6"/>
      <c r="N11184" s="6"/>
      <c r="O11184" s="6"/>
      <c r="P11184" s="6"/>
      <c r="Q11184" s="6"/>
      <c r="R11184" s="6"/>
      <c r="S11184" s="6"/>
      <c r="T11184" s="6"/>
      <c r="U11184" s="6"/>
      <c r="V11184" s="6"/>
      <c r="W11184" s="6"/>
    </row>
    <row r="11185" spans="1:23" x14ac:dyDescent="0.25">
      <c r="A11185" s="100" t="s">
        <v>592</v>
      </c>
      <c r="B11185" s="77">
        <v>8.7499999999999994E-2</v>
      </c>
      <c r="C11185" s="77">
        <v>8</v>
      </c>
      <c r="D11185" s="87" t="s">
        <v>46</v>
      </c>
      <c r="J11185" s="6">
        <v>3</v>
      </c>
      <c r="K11185" s="6"/>
      <c r="L11185" s="6"/>
      <c r="M11185" s="6"/>
      <c r="N11185" s="6"/>
      <c r="O11185" s="6"/>
      <c r="P11185" s="6"/>
      <c r="Q11185" s="6"/>
      <c r="R11185" s="6"/>
      <c r="S11185" s="6"/>
      <c r="T11185" s="6"/>
      <c r="U11185" s="6"/>
      <c r="V11185" s="6"/>
      <c r="W11185" s="6"/>
    </row>
    <row r="11186" spans="1:23" x14ac:dyDescent="0.25">
      <c r="A11186" s="79"/>
      <c r="J11186" s="6">
        <v>4</v>
      </c>
      <c r="K11186" s="6"/>
      <c r="L11186" s="6"/>
      <c r="M11186" s="6"/>
      <c r="N11186" s="6"/>
      <c r="O11186" s="6"/>
      <c r="P11186" s="6"/>
      <c r="Q11186" s="6"/>
      <c r="R11186" s="6"/>
      <c r="S11186" s="6"/>
      <c r="T11186" s="6"/>
      <c r="U11186" s="6"/>
      <c r="V11186" s="6"/>
      <c r="W11186" s="6"/>
    </row>
    <row r="11187" spans="1:23" x14ac:dyDescent="0.25">
      <c r="A11187" s="79"/>
      <c r="J11187" s="6">
        <v>5</v>
      </c>
      <c r="K11187" s="6"/>
      <c r="L11187" s="6"/>
      <c r="M11187" s="6"/>
      <c r="N11187" s="6"/>
      <c r="O11187" s="6"/>
      <c r="P11187" s="6"/>
      <c r="Q11187" s="6"/>
      <c r="R11187" s="6"/>
      <c r="S11187" s="6"/>
      <c r="T11187" s="6"/>
      <c r="U11187" s="6"/>
      <c r="V11187" s="6"/>
      <c r="W11187" s="6"/>
    </row>
    <row r="11188" spans="1:23" x14ac:dyDescent="0.25">
      <c r="J11188" s="6">
        <v>6</v>
      </c>
      <c r="K11188" s="6"/>
      <c r="L11188" s="6"/>
      <c r="M11188" s="6"/>
      <c r="N11188" s="6"/>
      <c r="O11188" s="6"/>
      <c r="P11188" s="6"/>
      <c r="Q11188" s="6"/>
      <c r="R11188" s="6"/>
      <c r="S11188" s="6"/>
      <c r="T11188" s="6"/>
      <c r="U11188" s="6"/>
      <c r="V11188" s="6"/>
      <c r="W11188" s="6"/>
    </row>
    <row r="11189" spans="1:23" x14ac:dyDescent="0.25">
      <c r="A11189" s="80"/>
      <c r="J11189" s="6">
        <v>7</v>
      </c>
      <c r="K11189" s="6"/>
      <c r="L11189" s="6"/>
      <c r="M11189" s="6"/>
      <c r="N11189" s="6"/>
      <c r="O11189" s="6"/>
      <c r="P11189" s="6"/>
      <c r="Q11189" s="6"/>
      <c r="R11189" s="6"/>
      <c r="S11189" s="6"/>
      <c r="T11189" s="6"/>
      <c r="U11189" s="6"/>
      <c r="V11189" s="6"/>
      <c r="W11189" s="6"/>
    </row>
    <row r="11190" spans="1:23" ht="31.5" x14ac:dyDescent="0.25">
      <c r="A11190" s="64" t="s">
        <v>590</v>
      </c>
      <c r="J11190" s="6">
        <v>8</v>
      </c>
      <c r="K11190" s="6"/>
      <c r="L11190" s="6"/>
      <c r="M11190" s="6"/>
      <c r="N11190" s="6"/>
      <c r="O11190" s="6"/>
      <c r="P11190" s="6"/>
      <c r="Q11190" s="6"/>
      <c r="R11190" s="6"/>
      <c r="S11190" s="6"/>
      <c r="T11190" s="6"/>
      <c r="U11190" s="6"/>
      <c r="V11190" s="6"/>
      <c r="W11190" s="6"/>
    </row>
    <row r="11191" spans="1:23" x14ac:dyDescent="0.25">
      <c r="A11191" s="79"/>
      <c r="J11191" s="6">
        <v>9</v>
      </c>
      <c r="K11191" s="6"/>
      <c r="L11191" s="6"/>
      <c r="M11191" s="6"/>
      <c r="N11191" s="6"/>
      <c r="O11191" s="6"/>
      <c r="P11191" s="6"/>
      <c r="Q11191" s="6"/>
      <c r="R11191" s="6"/>
      <c r="S11191" s="6"/>
      <c r="T11191" s="6"/>
      <c r="U11191" s="6"/>
      <c r="V11191" s="6"/>
      <c r="W11191" s="6"/>
    </row>
    <row r="11192" spans="1:23" ht="25.5" x14ac:dyDescent="0.25">
      <c r="A11192" s="81" t="s">
        <v>595</v>
      </c>
      <c r="J11192" s="6">
        <v>10</v>
      </c>
      <c r="K11192" s="6"/>
      <c r="L11192" s="6"/>
      <c r="M11192" s="6"/>
      <c r="N11192" s="6"/>
      <c r="O11192" s="6"/>
      <c r="P11192" s="6"/>
      <c r="Q11192" s="6"/>
      <c r="R11192" s="6"/>
      <c r="S11192" s="6"/>
      <c r="T11192" s="6"/>
      <c r="U11192" s="6"/>
      <c r="V11192" s="6"/>
      <c r="W11192" s="6"/>
    </row>
    <row r="11193" spans="1:23" x14ac:dyDescent="0.25">
      <c r="A11193" s="81"/>
      <c r="J11193" s="6">
        <v>11</v>
      </c>
      <c r="K11193" s="6"/>
      <c r="L11193" s="6"/>
      <c r="M11193" s="6"/>
      <c r="N11193" s="6"/>
      <c r="O11193" s="6"/>
      <c r="P11193" s="6"/>
      <c r="Q11193" s="6"/>
      <c r="R11193" s="6"/>
      <c r="S11193" s="6"/>
      <c r="T11193" s="6"/>
      <c r="U11193" s="6"/>
      <c r="V11193" s="6"/>
      <c r="W11193" s="6"/>
    </row>
    <row r="11194" spans="1:23" x14ac:dyDescent="0.25">
      <c r="A11194" s="65"/>
      <c r="J11194" s="6">
        <v>12</v>
      </c>
      <c r="K11194" s="6"/>
      <c r="L11194" s="6"/>
      <c r="M11194" s="6"/>
      <c r="N11194" s="6"/>
      <c r="O11194" s="6"/>
      <c r="P11194" s="6"/>
      <c r="Q11194" s="6"/>
      <c r="R11194" s="6"/>
      <c r="S11194" s="6"/>
      <c r="T11194" s="6"/>
      <c r="U11194" s="6"/>
      <c r="V11194" s="6"/>
      <c r="W11194" s="6"/>
    </row>
    <row r="11195" spans="1:23" x14ac:dyDescent="0.25">
      <c r="A11195" s="65"/>
      <c r="J11195" s="6">
        <v>13</v>
      </c>
      <c r="K11195" s="6"/>
      <c r="L11195" s="6"/>
      <c r="M11195" s="6"/>
      <c r="N11195" s="6"/>
      <c r="O11195" s="6"/>
      <c r="P11195" s="6"/>
      <c r="Q11195" s="6"/>
      <c r="R11195" s="6"/>
      <c r="S11195" s="6"/>
      <c r="T11195" s="6"/>
      <c r="U11195" s="6"/>
      <c r="V11195" s="6"/>
      <c r="W11195" s="6"/>
    </row>
    <row r="11196" spans="1:23" x14ac:dyDescent="0.25">
      <c r="A11196" s="79"/>
      <c r="J11196" s="6">
        <v>14</v>
      </c>
      <c r="K11196" s="6"/>
      <c r="L11196" s="6"/>
      <c r="M11196" s="6"/>
      <c r="N11196" s="6"/>
      <c r="O11196" s="6"/>
      <c r="P11196" s="6"/>
      <c r="Q11196" s="6"/>
      <c r="R11196" s="6"/>
      <c r="S11196" s="6"/>
      <c r="T11196" s="6"/>
      <c r="U11196" s="6"/>
      <c r="V11196" s="6"/>
      <c r="W11196" s="6"/>
    </row>
    <row r="11197" spans="1:23" x14ac:dyDescent="0.25">
      <c r="A11197" s="79"/>
      <c r="J11197" s="6">
        <v>15</v>
      </c>
      <c r="K11197" s="6"/>
      <c r="L11197" s="6"/>
      <c r="M11197" s="6"/>
      <c r="N11197" s="6"/>
      <c r="O11197" s="6"/>
      <c r="P11197" s="6"/>
      <c r="Q11197" s="6"/>
      <c r="R11197" s="6"/>
      <c r="S11197" s="6"/>
      <c r="T11197" s="6"/>
      <c r="U11197" s="6"/>
      <c r="V11197" s="6"/>
      <c r="W11197" s="6"/>
    </row>
    <row r="11198" spans="1:23" x14ac:dyDescent="0.25">
      <c r="J11198" s="6">
        <v>16</v>
      </c>
      <c r="K11198" s="6"/>
      <c r="L11198" s="6"/>
      <c r="M11198" s="6"/>
      <c r="N11198" s="6"/>
      <c r="O11198" s="6"/>
      <c r="P11198" s="6"/>
      <c r="Q11198" s="6"/>
      <c r="R11198" s="6"/>
      <c r="S11198" s="6"/>
      <c r="T11198" s="6"/>
      <c r="U11198" s="6"/>
      <c r="V11198" s="6"/>
      <c r="W11198" s="6"/>
    </row>
    <row r="11199" spans="1:23" x14ac:dyDescent="0.25">
      <c r="A11199" s="80"/>
      <c r="J11199" s="6">
        <v>17</v>
      </c>
      <c r="K11199" s="6"/>
      <c r="L11199" s="6"/>
      <c r="M11199" s="6"/>
      <c r="N11199" s="6"/>
      <c r="O11199" s="6"/>
      <c r="P11199" s="6"/>
      <c r="Q11199" s="6"/>
      <c r="R11199" s="6"/>
      <c r="S11199" s="6"/>
      <c r="T11199" s="6"/>
      <c r="U11199" s="6"/>
      <c r="V11199" s="6"/>
      <c r="W11199" s="6"/>
    </row>
    <row r="11200" spans="1:23" ht="31.5" x14ac:dyDescent="0.25">
      <c r="A11200" s="64" t="s">
        <v>590</v>
      </c>
      <c r="J11200" s="6">
        <v>18</v>
      </c>
      <c r="K11200" s="6"/>
      <c r="L11200" s="6"/>
      <c r="M11200" s="6"/>
      <c r="N11200" s="6"/>
      <c r="O11200" s="6"/>
      <c r="P11200" s="6"/>
      <c r="Q11200" s="6"/>
      <c r="R11200" s="6"/>
      <c r="S11200" s="6"/>
      <c r="T11200" s="6"/>
      <c r="U11200" s="6"/>
      <c r="V11200" s="6"/>
      <c r="W11200" s="6"/>
    </row>
    <row r="11201" spans="1:23" x14ac:dyDescent="0.25">
      <c r="A11201" s="79"/>
      <c r="J11201" s="6">
        <v>19</v>
      </c>
      <c r="K11201" s="6"/>
      <c r="L11201" s="6"/>
      <c r="M11201" s="6"/>
      <c r="N11201" s="6"/>
      <c r="O11201" s="6"/>
      <c r="P11201" s="6"/>
      <c r="Q11201" s="6"/>
      <c r="R11201" s="6"/>
      <c r="S11201" s="6"/>
      <c r="T11201" s="6"/>
      <c r="U11201" s="6"/>
      <c r="V11201" s="6"/>
      <c r="W11201" s="6"/>
    </row>
    <row r="11202" spans="1:23" ht="25.5" x14ac:dyDescent="0.25">
      <c r="A11202" s="81" t="s">
        <v>595</v>
      </c>
      <c r="J11202" s="6">
        <v>20</v>
      </c>
      <c r="K11202" s="6"/>
      <c r="L11202" s="6"/>
      <c r="M11202" s="6"/>
      <c r="N11202" s="6"/>
      <c r="O11202" s="6"/>
      <c r="P11202" s="6"/>
      <c r="Q11202" s="6"/>
      <c r="R11202" s="6"/>
      <c r="S11202" s="6"/>
      <c r="T11202" s="6"/>
      <c r="U11202" s="6"/>
      <c r="V11202" s="6"/>
      <c r="W11202" s="6"/>
    </row>
    <row r="11203" spans="1:23" x14ac:dyDescent="0.25">
      <c r="A11203" s="81"/>
      <c r="J11203" s="6">
        <v>21</v>
      </c>
      <c r="K11203" s="6"/>
      <c r="L11203" s="6"/>
      <c r="M11203" s="6"/>
      <c r="N11203" s="6"/>
      <c r="O11203" s="6"/>
      <c r="P11203" s="6"/>
      <c r="Q11203" s="6"/>
      <c r="R11203" s="6"/>
      <c r="S11203" s="6"/>
      <c r="T11203" s="6"/>
      <c r="U11203" s="6"/>
      <c r="V11203" s="6"/>
      <c r="W11203" s="6"/>
    </row>
    <row r="11204" spans="1:23" ht="89.25" x14ac:dyDescent="0.25">
      <c r="A11204" s="81" t="s">
        <v>981</v>
      </c>
      <c r="J11204" s="6">
        <v>22</v>
      </c>
      <c r="K11204" s="6"/>
      <c r="L11204" s="6"/>
      <c r="M11204" s="6"/>
      <c r="N11204" s="6"/>
      <c r="O11204" s="6"/>
      <c r="P11204" s="6"/>
      <c r="Q11204" s="6"/>
      <c r="R11204" s="6"/>
      <c r="S11204" s="6"/>
      <c r="T11204" s="6"/>
      <c r="U11204" s="6"/>
      <c r="V11204" s="6"/>
      <c r="W11204" s="6"/>
    </row>
    <row r="11205" spans="1:23" x14ac:dyDescent="0.25">
      <c r="A11205" s="65"/>
      <c r="J11205" s="6">
        <v>23</v>
      </c>
      <c r="K11205" s="6"/>
      <c r="L11205" s="6"/>
      <c r="M11205" s="6"/>
      <c r="N11205" s="6"/>
      <c r="O11205" s="6"/>
      <c r="P11205" s="6"/>
      <c r="Q11205" s="6"/>
      <c r="R11205" s="6"/>
      <c r="S11205" s="6"/>
      <c r="T11205" s="6"/>
      <c r="U11205" s="6"/>
      <c r="V11205" s="6"/>
      <c r="W11205" s="6"/>
    </row>
    <row r="11206" spans="1:23" x14ac:dyDescent="0.25">
      <c r="A11206" s="65"/>
      <c r="J11206" s="6">
        <v>24</v>
      </c>
      <c r="K11206" s="6"/>
      <c r="L11206" s="6"/>
      <c r="M11206" s="6"/>
      <c r="N11206" s="6"/>
      <c r="O11206" s="6"/>
      <c r="P11206" s="6"/>
      <c r="Q11206" s="6"/>
      <c r="R11206" s="6"/>
      <c r="S11206" s="6"/>
      <c r="T11206" s="6"/>
      <c r="U11206" s="6"/>
      <c r="V11206" s="6"/>
      <c r="W11206" s="6"/>
    </row>
    <row r="11207" spans="1:23" ht="140.25" x14ac:dyDescent="0.25">
      <c r="A11207" s="96" t="s">
        <v>624</v>
      </c>
      <c r="B11207" s="97" t="s">
        <v>625</v>
      </c>
      <c r="J11207" s="6">
        <v>25</v>
      </c>
      <c r="K11207" s="6"/>
      <c r="L11207" s="6"/>
      <c r="M11207" s="6"/>
      <c r="N11207" s="6"/>
      <c r="O11207" s="6"/>
      <c r="P11207" s="6"/>
      <c r="Q11207" s="6"/>
      <c r="R11207" s="6"/>
      <c r="S11207" s="6"/>
      <c r="T11207" s="6"/>
      <c r="U11207" s="6"/>
      <c r="V11207" s="6"/>
      <c r="W11207" s="6"/>
    </row>
    <row r="11208" spans="1:23" ht="15.75" thickBot="1" x14ac:dyDescent="0.3">
      <c r="A11208" s="65"/>
      <c r="J11208" s="6">
        <v>26</v>
      </c>
      <c r="K11208" s="6"/>
      <c r="L11208" s="6"/>
      <c r="M11208" s="6"/>
      <c r="N11208" s="6"/>
      <c r="O11208" s="6"/>
      <c r="P11208" s="6"/>
      <c r="Q11208" s="6"/>
      <c r="R11208" s="6"/>
      <c r="S11208" s="6"/>
      <c r="T11208" s="6"/>
      <c r="U11208" s="6"/>
      <c r="V11208" s="6"/>
      <c r="W11208" s="6"/>
    </row>
    <row r="11209" spans="1:23" ht="15.75" thickBot="1" x14ac:dyDescent="0.3">
      <c r="A11209" s="88" t="s">
        <v>626</v>
      </c>
      <c r="B11209" s="89">
        <v>0.05</v>
      </c>
      <c r="J11209" s="6">
        <v>27</v>
      </c>
      <c r="K11209" s="6"/>
      <c r="L11209" s="6"/>
      <c r="M11209" s="6"/>
      <c r="N11209" s="6"/>
      <c r="O11209" s="6"/>
      <c r="P11209" s="6"/>
      <c r="Q11209" s="6"/>
      <c r="R11209" s="6"/>
      <c r="S11209" s="6"/>
      <c r="T11209" s="6"/>
      <c r="U11209" s="6"/>
      <c r="V11209" s="6"/>
      <c r="W11209" s="6"/>
    </row>
    <row r="11210" spans="1:23" ht="39" thickBot="1" x14ac:dyDescent="0.3">
      <c r="A11210" s="110" t="s">
        <v>627</v>
      </c>
      <c r="B11210" s="74">
        <v>18</v>
      </c>
      <c r="J11210" s="6">
        <v>28</v>
      </c>
      <c r="K11210" s="6"/>
      <c r="L11210" s="6"/>
      <c r="M11210" s="6"/>
      <c r="N11210" s="6"/>
      <c r="O11210" s="6"/>
      <c r="P11210" s="6"/>
      <c r="Q11210" s="6"/>
      <c r="R11210" s="6"/>
      <c r="S11210" s="6"/>
      <c r="T11210" s="6"/>
      <c r="U11210" s="6"/>
      <c r="V11210" s="6"/>
      <c r="W11210" s="6"/>
    </row>
    <row r="11211" spans="1:23" ht="39" thickBot="1" x14ac:dyDescent="0.3">
      <c r="A11211" s="110" t="s">
        <v>628</v>
      </c>
      <c r="B11211" s="74">
        <v>2.7E-4</v>
      </c>
      <c r="J11211" s="6">
        <v>29</v>
      </c>
      <c r="K11211" s="6"/>
      <c r="L11211" s="6"/>
      <c r="M11211" s="6"/>
      <c r="N11211" s="6"/>
      <c r="O11211" s="6"/>
      <c r="P11211" s="6"/>
      <c r="Q11211" s="6"/>
      <c r="R11211" s="6"/>
      <c r="S11211" s="6"/>
      <c r="T11211" s="6"/>
      <c r="U11211" s="6"/>
      <c r="V11211" s="6"/>
      <c r="W11211" s="6"/>
    </row>
    <row r="11212" spans="1:23" ht="64.5" thickBot="1" x14ac:dyDescent="0.3">
      <c r="A11212" s="110" t="s">
        <v>629</v>
      </c>
      <c r="B11212" s="74">
        <v>3.9969700000000001</v>
      </c>
      <c r="J11212" s="6">
        <v>30</v>
      </c>
      <c r="K11212" s="6"/>
      <c r="L11212" s="6"/>
      <c r="M11212" s="6"/>
      <c r="N11212" s="6"/>
      <c r="O11212" s="6"/>
      <c r="P11212" s="6"/>
      <c r="Q11212" s="6"/>
      <c r="R11212" s="6"/>
      <c r="S11212" s="6"/>
      <c r="T11212" s="6"/>
      <c r="U11212" s="6"/>
      <c r="V11212" s="6"/>
      <c r="W11212" s="6"/>
    </row>
    <row r="11213" spans="1:23" ht="38.25" x14ac:dyDescent="0.25">
      <c r="A11213" s="109" t="s">
        <v>630</v>
      </c>
      <c r="B11213" s="78">
        <v>2.3199999999999998E-2</v>
      </c>
      <c r="J11213" s="6">
        <v>31</v>
      </c>
      <c r="K11213" s="6"/>
      <c r="L11213" s="6"/>
      <c r="M11213" s="6"/>
      <c r="N11213" s="6"/>
      <c r="O11213" s="6"/>
      <c r="P11213" s="6"/>
      <c r="Q11213" s="6"/>
      <c r="R11213" s="6"/>
      <c r="S11213" s="6"/>
      <c r="T11213" s="6"/>
      <c r="U11213" s="6"/>
      <c r="V11213" s="6"/>
      <c r="W11213" s="6"/>
    </row>
    <row r="11214" spans="1:23" ht="15.75" thickBot="1" x14ac:dyDescent="0.3">
      <c r="A11214" s="65"/>
      <c r="J11214" s="6">
        <v>32</v>
      </c>
      <c r="K11214" s="6"/>
      <c r="L11214" s="6"/>
      <c r="M11214" s="6"/>
      <c r="N11214" s="6"/>
      <c r="O11214" s="6"/>
      <c r="P11214" s="6"/>
      <c r="Q11214" s="6"/>
      <c r="R11214" s="6"/>
      <c r="S11214" s="6"/>
      <c r="T11214" s="6"/>
      <c r="U11214" s="6"/>
      <c r="V11214" s="6"/>
      <c r="W11214" s="6"/>
    </row>
    <row r="11215" spans="1:23" x14ac:dyDescent="0.25">
      <c r="A11215" s="254" t="s">
        <v>637</v>
      </c>
      <c r="B11215" s="255"/>
      <c r="C11215" s="255"/>
      <c r="D11215" s="255"/>
      <c r="J11215" s="6">
        <v>33</v>
      </c>
      <c r="K11215" s="6"/>
      <c r="L11215" s="6"/>
      <c r="M11215" s="6"/>
      <c r="N11215" s="6"/>
      <c r="O11215" s="6"/>
      <c r="P11215" s="6"/>
      <c r="Q11215" s="6"/>
      <c r="R11215" s="6"/>
      <c r="S11215" s="6"/>
      <c r="T11215" s="6"/>
      <c r="U11215" s="6"/>
      <c r="V11215" s="6"/>
      <c r="W11215" s="6"/>
    </row>
    <row r="11216" spans="1:23" ht="15.75" thickBot="1" x14ac:dyDescent="0.3">
      <c r="A11216" s="256" t="s">
        <v>638</v>
      </c>
      <c r="B11216" s="257"/>
      <c r="C11216" s="257"/>
      <c r="D11216" s="257"/>
      <c r="J11216" s="6">
        <v>34</v>
      </c>
      <c r="K11216" s="6"/>
      <c r="L11216" s="6"/>
      <c r="M11216" s="6"/>
      <c r="N11216" s="6"/>
      <c r="O11216" s="6"/>
      <c r="P11216" s="6"/>
      <c r="Q11216" s="6"/>
      <c r="R11216" s="6"/>
      <c r="S11216" s="6"/>
      <c r="T11216" s="6"/>
      <c r="U11216" s="6"/>
      <c r="V11216" s="6"/>
      <c r="W11216" s="6"/>
    </row>
    <row r="11217" spans="1:23" ht="27" thickBot="1" x14ac:dyDescent="0.3">
      <c r="A11217" s="98" t="s">
        <v>634</v>
      </c>
      <c r="B11217" s="83" t="s">
        <v>635</v>
      </c>
      <c r="C11217" s="83" t="s">
        <v>566</v>
      </c>
      <c r="D11217" s="85" t="s">
        <v>593</v>
      </c>
      <c r="J11217" s="6"/>
      <c r="K11217" s="121" t="s">
        <v>1123</v>
      </c>
      <c r="L11217" s="121" t="s">
        <v>1124</v>
      </c>
      <c r="M11217" s="121" t="str">
        <f>A11204</f>
        <v>Prueba del rango estudentizado de Tukey (HSD) para P1FSCM5</v>
      </c>
      <c r="N11217" s="136"/>
      <c r="O11217" s="1"/>
      <c r="S11217" s="122" t="str">
        <f>K11217</f>
        <v>Factor</v>
      </c>
      <c r="T11217" s="122" t="str">
        <f>L11217</f>
        <v>Nivel</v>
      </c>
      <c r="U11217" s="114"/>
      <c r="V11217" s="123" t="str">
        <f>M11217</f>
        <v>Prueba del rango estudentizado de Tukey (HSD) para P1FSCM5</v>
      </c>
      <c r="W11217" s="6"/>
    </row>
    <row r="11218" spans="1:23" ht="16.5" thickBot="1" x14ac:dyDescent="0.3">
      <c r="A11218" s="99" t="s">
        <v>592</v>
      </c>
      <c r="B11218" s="68">
        <v>0.09</v>
      </c>
      <c r="C11218" s="68">
        <v>8</v>
      </c>
      <c r="D11218" s="86" t="s">
        <v>7</v>
      </c>
      <c r="J11218" s="6"/>
      <c r="K11218" s="223" t="s">
        <v>1128</v>
      </c>
      <c r="L11218" s="124" t="str">
        <f>D11218</f>
        <v>Palomo</v>
      </c>
      <c r="M11218" s="125">
        <f>B11218</f>
        <v>0.09</v>
      </c>
      <c r="N11218" s="125" t="str">
        <f>A11218</f>
        <v>A</v>
      </c>
      <c r="O11218" s="125">
        <f>B11218</f>
        <v>0.09</v>
      </c>
      <c r="S11218" s="225" t="str">
        <f>K11218</f>
        <v>Genotipo (B)</v>
      </c>
      <c r="T11218" s="133" t="str">
        <f>L11218</f>
        <v>Palomo</v>
      </c>
      <c r="U11218" s="134">
        <f t="shared" ref="U11218:U11221" si="613">M11218</f>
        <v>0.09</v>
      </c>
      <c r="V11218" s="133" t="str">
        <f t="shared" ref="V11218:V11221" si="614">N11218</f>
        <v>A</v>
      </c>
      <c r="W11218" s="133">
        <f t="shared" ref="W11218:W11221" si="615">O11218</f>
        <v>0.09</v>
      </c>
    </row>
    <row r="11219" spans="1:23" ht="16.5" thickBot="1" x14ac:dyDescent="0.3">
      <c r="A11219" s="99" t="s">
        <v>592</v>
      </c>
      <c r="B11219" s="68"/>
      <c r="C11219" s="68"/>
      <c r="D11219" s="86"/>
      <c r="J11219" s="6"/>
      <c r="K11219" s="224"/>
      <c r="L11219" s="124" t="str">
        <f>D11220</f>
        <v>Toro</v>
      </c>
      <c r="M11219" s="125">
        <f>B11220</f>
        <v>8.5000000000000006E-2</v>
      </c>
      <c r="N11219" s="125" t="str">
        <f>A11220</f>
        <v>A</v>
      </c>
      <c r="O11219" s="125">
        <f>B11220</f>
        <v>8.5000000000000006E-2</v>
      </c>
      <c r="S11219" s="226"/>
      <c r="T11219" s="133" t="str">
        <f t="shared" ref="T11219:T11221" si="616">L11219</f>
        <v>Toro</v>
      </c>
      <c r="U11219" s="134">
        <f t="shared" si="613"/>
        <v>8.5000000000000006E-2</v>
      </c>
      <c r="V11219" s="133" t="str">
        <f t="shared" si="614"/>
        <v>A</v>
      </c>
      <c r="W11219" s="133">
        <f t="shared" si="615"/>
        <v>8.5000000000000006E-2</v>
      </c>
    </row>
    <row r="11220" spans="1:23" ht="16.5" thickBot="1" x14ac:dyDescent="0.3">
      <c r="A11220" s="99" t="s">
        <v>592</v>
      </c>
      <c r="B11220" s="68">
        <v>8.5000000000000006E-2</v>
      </c>
      <c r="C11220" s="68">
        <v>8</v>
      </c>
      <c r="D11220" s="86" t="s">
        <v>8</v>
      </c>
      <c r="J11220" s="6"/>
      <c r="K11220" s="224"/>
      <c r="L11220" s="4" t="str">
        <f>D11222</f>
        <v>Pony</v>
      </c>
      <c r="M11220" s="4">
        <f>B11222</f>
        <v>8.3750000000000005E-2</v>
      </c>
      <c r="N11220" s="4" t="str">
        <f>A11222</f>
        <v>A</v>
      </c>
      <c r="O11220" s="4">
        <f>B11222</f>
        <v>8.3750000000000005E-2</v>
      </c>
      <c r="P11220" s="6"/>
      <c r="Q11220" s="6"/>
      <c r="R11220" s="6"/>
      <c r="S11220" s="226"/>
      <c r="T11220" s="133" t="str">
        <f t="shared" si="616"/>
        <v>Pony</v>
      </c>
      <c r="U11220" s="134">
        <f t="shared" si="613"/>
        <v>8.3750000000000005E-2</v>
      </c>
      <c r="V11220" s="133" t="str">
        <f t="shared" si="614"/>
        <v>A</v>
      </c>
      <c r="W11220" s="133">
        <f t="shared" si="615"/>
        <v>8.3750000000000005E-2</v>
      </c>
    </row>
    <row r="11221" spans="1:23" ht="16.5" thickBot="1" x14ac:dyDescent="0.3">
      <c r="A11221" s="99" t="s">
        <v>592</v>
      </c>
      <c r="B11221" s="68"/>
      <c r="C11221" s="68"/>
      <c r="D11221" s="86"/>
      <c r="J11221" s="6"/>
      <c r="K11221" s="224"/>
      <c r="L11221" s="4" t="str">
        <f>D11224</f>
        <v>Perseo</v>
      </c>
      <c r="M11221" s="4">
        <f>B11224</f>
        <v>7.3749999999999996E-2</v>
      </c>
      <c r="N11221" s="4" t="str">
        <f>A11224</f>
        <v>A</v>
      </c>
      <c r="O11221" s="4">
        <f>B11224</f>
        <v>7.3749999999999996E-2</v>
      </c>
      <c r="P11221" s="6"/>
      <c r="Q11221" s="6"/>
      <c r="R11221" s="6"/>
      <c r="S11221" s="227"/>
      <c r="T11221" s="129" t="str">
        <f t="shared" si="616"/>
        <v>Perseo</v>
      </c>
      <c r="U11221" s="135">
        <f t="shared" si="613"/>
        <v>7.3749999999999996E-2</v>
      </c>
      <c r="V11221" s="129" t="str">
        <f t="shared" si="614"/>
        <v>A</v>
      </c>
      <c r="W11221" s="129">
        <f t="shared" si="615"/>
        <v>7.3749999999999996E-2</v>
      </c>
    </row>
    <row r="11222" spans="1:23" ht="15.75" thickBot="1" x14ac:dyDescent="0.3">
      <c r="A11222" s="99" t="s">
        <v>592</v>
      </c>
      <c r="B11222" s="68">
        <v>8.3750000000000005E-2</v>
      </c>
      <c r="C11222" s="68">
        <v>8</v>
      </c>
      <c r="D11222" s="86" t="s">
        <v>11</v>
      </c>
      <c r="J11222" s="6">
        <v>1</v>
      </c>
      <c r="K11222" s="6"/>
      <c r="L11222" s="6"/>
      <c r="M11222" s="6"/>
      <c r="N11222" s="6"/>
      <c r="O11222" s="6"/>
      <c r="P11222" s="6"/>
      <c r="Q11222" s="6"/>
      <c r="R11222" s="6"/>
      <c r="S11222" s="6"/>
      <c r="T11222" s="6"/>
      <c r="U11222" s="6"/>
      <c r="V11222" s="6"/>
      <c r="W11222" s="6"/>
    </row>
    <row r="11223" spans="1:23" ht="15.75" thickBot="1" x14ac:dyDescent="0.3">
      <c r="A11223" s="99" t="s">
        <v>592</v>
      </c>
      <c r="B11223" s="68"/>
      <c r="C11223" s="68"/>
      <c r="D11223" s="86"/>
      <c r="J11223" s="6">
        <v>2</v>
      </c>
      <c r="K11223" s="6"/>
      <c r="L11223" s="6"/>
      <c r="M11223" s="6"/>
      <c r="N11223" s="6"/>
      <c r="O11223" s="6"/>
      <c r="P11223" s="6"/>
      <c r="Q11223" s="6"/>
      <c r="R11223" s="6"/>
      <c r="S11223" s="6"/>
      <c r="T11223" s="6"/>
      <c r="U11223" s="6"/>
      <c r="V11223" s="6"/>
      <c r="W11223" s="6"/>
    </row>
    <row r="11224" spans="1:23" x14ac:dyDescent="0.25">
      <c r="A11224" s="100" t="s">
        <v>592</v>
      </c>
      <c r="B11224" s="77">
        <v>7.3749999999999996E-2</v>
      </c>
      <c r="C11224" s="77">
        <v>8</v>
      </c>
      <c r="D11224" s="87" t="s">
        <v>46</v>
      </c>
      <c r="J11224" s="6">
        <v>3</v>
      </c>
      <c r="K11224" s="6"/>
      <c r="L11224" s="6"/>
      <c r="M11224" s="6"/>
      <c r="N11224" s="6"/>
      <c r="O11224" s="6"/>
      <c r="P11224" s="6"/>
      <c r="Q11224" s="6"/>
      <c r="R11224" s="6"/>
      <c r="S11224" s="6"/>
      <c r="T11224" s="6"/>
      <c r="U11224" s="6"/>
      <c r="V11224" s="6"/>
      <c r="W11224" s="6"/>
    </row>
    <row r="11225" spans="1:23" x14ac:dyDescent="0.25">
      <c r="A11225" s="79"/>
      <c r="J11225" s="6">
        <v>4</v>
      </c>
      <c r="K11225" s="6"/>
      <c r="L11225" s="6"/>
      <c r="M11225" s="6"/>
      <c r="N11225" s="6"/>
      <c r="O11225" s="6"/>
      <c r="P11225" s="6"/>
      <c r="Q11225" s="6"/>
      <c r="R11225" s="6"/>
      <c r="S11225" s="6"/>
      <c r="T11225" s="6"/>
      <c r="U11225" s="6"/>
      <c r="V11225" s="6"/>
      <c r="W11225" s="6"/>
    </row>
    <row r="11226" spans="1:23" x14ac:dyDescent="0.25">
      <c r="A11226" s="79"/>
      <c r="J11226" s="6">
        <v>5</v>
      </c>
      <c r="K11226" s="6"/>
      <c r="L11226" s="6"/>
      <c r="M11226" s="6"/>
      <c r="N11226" s="6"/>
      <c r="O11226" s="6"/>
      <c r="P11226" s="6"/>
      <c r="Q11226" s="6"/>
      <c r="R11226" s="6"/>
      <c r="S11226" s="6"/>
      <c r="T11226" s="6"/>
      <c r="U11226" s="6"/>
      <c r="V11226" s="6"/>
      <c r="W11226" s="6"/>
    </row>
    <row r="11227" spans="1:23" x14ac:dyDescent="0.25">
      <c r="J11227" s="6">
        <v>6</v>
      </c>
      <c r="K11227" s="6"/>
      <c r="L11227" s="6"/>
      <c r="M11227" s="6"/>
      <c r="N11227" s="6"/>
      <c r="O11227" s="6"/>
      <c r="P11227" s="6"/>
      <c r="Q11227" s="6"/>
      <c r="R11227" s="6"/>
      <c r="S11227" s="6"/>
      <c r="T11227" s="6"/>
      <c r="U11227" s="6"/>
      <c r="V11227" s="6"/>
      <c r="W11227" s="6"/>
    </row>
    <row r="11228" spans="1:23" x14ac:dyDescent="0.25">
      <c r="A11228" s="80"/>
      <c r="J11228" s="6">
        <v>7</v>
      </c>
      <c r="K11228" s="6"/>
      <c r="L11228" s="6"/>
      <c r="M11228" s="6"/>
      <c r="N11228" s="6"/>
      <c r="O11228" s="6"/>
      <c r="P11228" s="6"/>
      <c r="Q11228" s="6"/>
      <c r="R11228" s="6"/>
      <c r="S11228" s="6"/>
      <c r="T11228" s="6"/>
      <c r="U11228" s="6"/>
      <c r="V11228" s="6"/>
      <c r="W11228" s="6"/>
    </row>
    <row r="11229" spans="1:23" ht="31.5" x14ac:dyDescent="0.25">
      <c r="A11229" s="64" t="s">
        <v>590</v>
      </c>
      <c r="J11229" s="6">
        <v>8</v>
      </c>
      <c r="K11229" s="6"/>
      <c r="L11229" s="6"/>
      <c r="M11229" s="6"/>
      <c r="N11229" s="6"/>
      <c r="O11229" s="6"/>
      <c r="P11229" s="6"/>
      <c r="Q11229" s="6"/>
      <c r="R11229" s="6"/>
      <c r="S11229" s="6"/>
      <c r="T11229" s="6"/>
      <c r="U11229" s="6"/>
      <c r="V11229" s="6"/>
      <c r="W11229" s="6"/>
    </row>
    <row r="11230" spans="1:23" x14ac:dyDescent="0.25">
      <c r="A11230" s="79"/>
      <c r="J11230" s="6">
        <v>9</v>
      </c>
      <c r="K11230" s="6"/>
      <c r="L11230" s="6"/>
      <c r="M11230" s="6"/>
      <c r="N11230" s="6"/>
      <c r="O11230" s="6"/>
      <c r="P11230" s="6"/>
      <c r="Q11230" s="6"/>
      <c r="R11230" s="6"/>
      <c r="S11230" s="6"/>
      <c r="T11230" s="6"/>
      <c r="U11230" s="6"/>
      <c r="V11230" s="6"/>
      <c r="W11230" s="6"/>
    </row>
    <row r="11231" spans="1:23" ht="25.5" x14ac:dyDescent="0.25">
      <c r="A11231" s="81" t="s">
        <v>595</v>
      </c>
      <c r="J11231" s="6">
        <v>10</v>
      </c>
      <c r="K11231" s="6"/>
      <c r="L11231" s="6"/>
      <c r="M11231" s="6"/>
      <c r="N11231" s="6"/>
      <c r="O11231" s="6"/>
      <c r="P11231" s="6"/>
      <c r="Q11231" s="6"/>
      <c r="R11231" s="6"/>
      <c r="S11231" s="6"/>
      <c r="T11231" s="6"/>
      <c r="U11231" s="6"/>
      <c r="V11231" s="6"/>
      <c r="W11231" s="6"/>
    </row>
    <row r="11232" spans="1:23" x14ac:dyDescent="0.25">
      <c r="A11232" s="81"/>
      <c r="J11232" s="6">
        <v>11</v>
      </c>
      <c r="K11232" s="6"/>
      <c r="L11232" s="6"/>
      <c r="M11232" s="6"/>
      <c r="N11232" s="6"/>
      <c r="O11232" s="6"/>
      <c r="P11232" s="6"/>
      <c r="Q11232" s="6"/>
      <c r="R11232" s="6"/>
      <c r="S11232" s="6"/>
      <c r="T11232" s="6"/>
      <c r="U11232" s="6"/>
      <c r="V11232" s="6"/>
      <c r="W11232" s="6"/>
    </row>
    <row r="11233" spans="1:23" x14ac:dyDescent="0.25">
      <c r="A11233" s="65"/>
      <c r="J11233" s="6">
        <v>12</v>
      </c>
      <c r="K11233" s="6"/>
      <c r="L11233" s="6"/>
      <c r="M11233" s="6"/>
      <c r="N11233" s="6"/>
      <c r="O11233" s="6"/>
      <c r="P11233" s="6"/>
      <c r="Q11233" s="6"/>
      <c r="R11233" s="6"/>
      <c r="S11233" s="6"/>
      <c r="T11233" s="6"/>
      <c r="U11233" s="6"/>
      <c r="V11233" s="6"/>
      <c r="W11233" s="6"/>
    </row>
    <row r="11234" spans="1:23" x14ac:dyDescent="0.25">
      <c r="A11234" s="65"/>
      <c r="J11234" s="6">
        <v>13</v>
      </c>
      <c r="K11234" s="6"/>
      <c r="L11234" s="6"/>
      <c r="M11234" s="6"/>
      <c r="N11234" s="6"/>
      <c r="O11234" s="6"/>
      <c r="P11234" s="6"/>
      <c r="Q11234" s="6"/>
      <c r="R11234" s="6"/>
      <c r="S11234" s="6"/>
      <c r="T11234" s="6"/>
      <c r="U11234" s="6"/>
      <c r="V11234" s="6"/>
      <c r="W11234" s="6"/>
    </row>
    <row r="11235" spans="1:23" x14ac:dyDescent="0.25">
      <c r="A11235" s="79"/>
      <c r="J11235" s="6">
        <v>14</v>
      </c>
      <c r="K11235" s="6"/>
      <c r="L11235" s="6"/>
      <c r="M11235" s="6"/>
      <c r="N11235" s="6"/>
      <c r="O11235" s="6"/>
      <c r="P11235" s="6"/>
      <c r="Q11235" s="6"/>
      <c r="R11235" s="6"/>
      <c r="S11235" s="6"/>
      <c r="T11235" s="6"/>
      <c r="U11235" s="6"/>
      <c r="V11235" s="6"/>
      <c r="W11235" s="6"/>
    </row>
    <row r="11236" spans="1:23" x14ac:dyDescent="0.25">
      <c r="A11236" s="79"/>
      <c r="J11236" s="6">
        <v>15</v>
      </c>
      <c r="K11236" s="6"/>
      <c r="L11236" s="6"/>
      <c r="M11236" s="6"/>
      <c r="N11236" s="6"/>
      <c r="O11236" s="6"/>
      <c r="P11236" s="6"/>
      <c r="Q11236" s="6"/>
      <c r="R11236" s="6"/>
      <c r="S11236" s="6"/>
      <c r="T11236" s="6"/>
      <c r="U11236" s="6"/>
      <c r="V11236" s="6"/>
      <c r="W11236" s="6"/>
    </row>
    <row r="11237" spans="1:23" x14ac:dyDescent="0.25">
      <c r="J11237" s="6">
        <v>16</v>
      </c>
      <c r="K11237" s="6"/>
      <c r="L11237" s="6"/>
      <c r="M11237" s="6"/>
      <c r="N11237" s="6"/>
      <c r="O11237" s="6"/>
      <c r="P11237" s="6"/>
      <c r="Q11237" s="6"/>
      <c r="R11237" s="6"/>
      <c r="S11237" s="6"/>
      <c r="T11237" s="6"/>
      <c r="U11237" s="6"/>
      <c r="V11237" s="6"/>
      <c r="W11237" s="6"/>
    </row>
    <row r="11238" spans="1:23" x14ac:dyDescent="0.25">
      <c r="A11238" s="80"/>
      <c r="J11238" s="6">
        <v>17</v>
      </c>
      <c r="K11238" s="6"/>
      <c r="L11238" s="6"/>
      <c r="M11238" s="6"/>
      <c r="N11238" s="6"/>
      <c r="O11238" s="6"/>
      <c r="P11238" s="6"/>
      <c r="Q11238" s="6"/>
      <c r="R11238" s="6"/>
      <c r="S11238" s="6"/>
      <c r="T11238" s="6"/>
      <c r="U11238" s="6"/>
      <c r="V11238" s="6"/>
      <c r="W11238" s="6"/>
    </row>
    <row r="11239" spans="1:23" ht="31.5" x14ac:dyDescent="0.25">
      <c r="A11239" s="64" t="s">
        <v>590</v>
      </c>
      <c r="J11239" s="6">
        <v>18</v>
      </c>
      <c r="K11239" s="6"/>
      <c r="L11239" s="6"/>
      <c r="M11239" s="6"/>
      <c r="N11239" s="6"/>
      <c r="O11239" s="6"/>
      <c r="P11239" s="6"/>
      <c r="Q11239" s="6"/>
      <c r="R11239" s="6"/>
      <c r="S11239" s="6"/>
      <c r="T11239" s="6"/>
      <c r="U11239" s="6"/>
      <c r="V11239" s="6"/>
      <c r="W11239" s="6"/>
    </row>
    <row r="11240" spans="1:23" x14ac:dyDescent="0.25">
      <c r="A11240" s="79"/>
      <c r="J11240" s="6">
        <v>19</v>
      </c>
      <c r="K11240" s="6"/>
      <c r="L11240" s="6"/>
      <c r="M11240" s="6"/>
      <c r="N11240" s="6"/>
      <c r="O11240" s="6"/>
      <c r="P11240" s="6"/>
      <c r="Q11240" s="6"/>
      <c r="R11240" s="6"/>
      <c r="S11240" s="6"/>
      <c r="T11240" s="6"/>
      <c r="U11240" s="6"/>
      <c r="V11240" s="6"/>
      <c r="W11240" s="6"/>
    </row>
    <row r="11241" spans="1:23" ht="25.5" x14ac:dyDescent="0.25">
      <c r="A11241" s="81" t="s">
        <v>595</v>
      </c>
      <c r="J11241" s="6">
        <v>20</v>
      </c>
      <c r="K11241" s="6"/>
      <c r="L11241" s="6"/>
      <c r="M11241" s="6"/>
      <c r="N11241" s="6"/>
      <c r="O11241" s="6"/>
      <c r="P11241" s="6"/>
      <c r="Q11241" s="6"/>
      <c r="R11241" s="6"/>
      <c r="S11241" s="6"/>
      <c r="T11241" s="6"/>
      <c r="U11241" s="6"/>
      <c r="V11241" s="6"/>
      <c r="W11241" s="6"/>
    </row>
    <row r="11242" spans="1:23" x14ac:dyDescent="0.25">
      <c r="A11242" s="81"/>
      <c r="J11242" s="6">
        <v>21</v>
      </c>
      <c r="K11242" s="6"/>
      <c r="L11242" s="6"/>
      <c r="M11242" s="6"/>
      <c r="N11242" s="6"/>
      <c r="O11242" s="6"/>
      <c r="P11242" s="6"/>
      <c r="Q11242" s="6"/>
      <c r="R11242" s="6"/>
      <c r="S11242" s="6"/>
      <c r="T11242" s="6"/>
      <c r="U11242" s="6"/>
      <c r="V11242" s="6"/>
      <c r="W11242" s="6"/>
    </row>
    <row r="11243" spans="1:23" ht="89.25" x14ac:dyDescent="0.25">
      <c r="A11243" s="81" t="s">
        <v>982</v>
      </c>
      <c r="J11243" s="6">
        <v>22</v>
      </c>
      <c r="K11243" s="6"/>
      <c r="L11243" s="6"/>
      <c r="M11243" s="6"/>
      <c r="N11243" s="6"/>
      <c r="O11243" s="6"/>
      <c r="P11243" s="6"/>
      <c r="Q11243" s="6"/>
      <c r="R11243" s="6"/>
      <c r="S11243" s="6"/>
      <c r="T11243" s="6"/>
      <c r="U11243" s="6"/>
      <c r="V11243" s="6"/>
      <c r="W11243" s="6"/>
    </row>
    <row r="11244" spans="1:23" x14ac:dyDescent="0.25">
      <c r="A11244" s="65"/>
      <c r="J11244" s="6">
        <v>23</v>
      </c>
      <c r="K11244" s="6"/>
      <c r="L11244" s="6"/>
      <c r="M11244" s="6"/>
      <c r="N11244" s="6"/>
      <c r="O11244" s="6"/>
      <c r="P11244" s="6"/>
      <c r="Q11244" s="6"/>
      <c r="R11244" s="6"/>
      <c r="S11244" s="6"/>
      <c r="T11244" s="6"/>
      <c r="U11244" s="6"/>
      <c r="V11244" s="6"/>
      <c r="W11244" s="6"/>
    </row>
    <row r="11245" spans="1:23" x14ac:dyDescent="0.25">
      <c r="A11245" s="65"/>
      <c r="J11245" s="6">
        <v>24</v>
      </c>
      <c r="K11245" s="6"/>
      <c r="L11245" s="6"/>
      <c r="M11245" s="6"/>
      <c r="N11245" s="6"/>
      <c r="O11245" s="6"/>
      <c r="P11245" s="6"/>
      <c r="Q11245" s="6"/>
      <c r="R11245" s="6"/>
      <c r="S11245" s="6"/>
      <c r="T11245" s="6"/>
      <c r="U11245" s="6"/>
      <c r="V11245" s="6"/>
      <c r="W11245" s="6"/>
    </row>
    <row r="11246" spans="1:23" ht="140.25" x14ac:dyDescent="0.25">
      <c r="A11246" s="96" t="s">
        <v>624</v>
      </c>
      <c r="B11246" s="97" t="s">
        <v>625</v>
      </c>
      <c r="J11246" s="6">
        <v>25</v>
      </c>
      <c r="K11246" s="6"/>
      <c r="L11246" s="6"/>
      <c r="M11246" s="6"/>
      <c r="N11246" s="6"/>
      <c r="O11246" s="6"/>
      <c r="P11246" s="6"/>
      <c r="Q11246" s="6"/>
      <c r="R11246" s="6"/>
      <c r="S11246" s="6"/>
      <c r="T11246" s="6"/>
      <c r="U11246" s="6"/>
      <c r="V11246" s="6"/>
      <c r="W11246" s="6"/>
    </row>
    <row r="11247" spans="1:23" ht="15.75" thickBot="1" x14ac:dyDescent="0.3">
      <c r="A11247" s="65"/>
      <c r="J11247" s="6">
        <v>26</v>
      </c>
      <c r="K11247" s="6"/>
      <c r="L11247" s="6"/>
      <c r="M11247" s="6"/>
      <c r="N11247" s="6"/>
      <c r="O11247" s="6"/>
      <c r="P11247" s="6"/>
      <c r="Q11247" s="6"/>
      <c r="R11247" s="6"/>
      <c r="S11247" s="6"/>
      <c r="T11247" s="6"/>
      <c r="U11247" s="6"/>
      <c r="V11247" s="6"/>
      <c r="W11247" s="6"/>
    </row>
    <row r="11248" spans="1:23" ht="15.75" thickBot="1" x14ac:dyDescent="0.3">
      <c r="A11248" s="88" t="s">
        <v>626</v>
      </c>
      <c r="B11248" s="89">
        <v>0.05</v>
      </c>
      <c r="J11248" s="6">
        <v>27</v>
      </c>
      <c r="K11248" s="6"/>
      <c r="L11248" s="6"/>
      <c r="M11248" s="6"/>
      <c r="N11248" s="6"/>
      <c r="O11248" s="6"/>
      <c r="P11248" s="6"/>
      <c r="Q11248" s="6"/>
      <c r="R11248" s="6"/>
      <c r="S11248" s="6"/>
      <c r="T11248" s="6"/>
      <c r="U11248" s="6"/>
      <c r="V11248" s="6"/>
      <c r="W11248" s="6"/>
    </row>
    <row r="11249" spans="1:23" ht="39" thickBot="1" x14ac:dyDescent="0.3">
      <c r="A11249" s="110" t="s">
        <v>627</v>
      </c>
      <c r="B11249" s="74">
        <v>18</v>
      </c>
      <c r="J11249" s="6">
        <v>28</v>
      </c>
      <c r="K11249" s="6"/>
      <c r="L11249" s="6"/>
      <c r="M11249" s="6"/>
      <c r="N11249" s="6"/>
      <c r="O11249" s="6"/>
      <c r="P11249" s="6"/>
      <c r="Q11249" s="6"/>
      <c r="R11249" s="6"/>
      <c r="S11249" s="6"/>
      <c r="T11249" s="6"/>
      <c r="U11249" s="6"/>
      <c r="V11249" s="6"/>
      <c r="W11249" s="6"/>
    </row>
    <row r="11250" spans="1:23" ht="39" thickBot="1" x14ac:dyDescent="0.3">
      <c r="A11250" s="110" t="s">
        <v>628</v>
      </c>
      <c r="B11250" s="74">
        <v>3.21E-4</v>
      </c>
      <c r="J11250" s="6">
        <v>29</v>
      </c>
      <c r="K11250" s="6"/>
      <c r="L11250" s="6"/>
      <c r="M11250" s="6"/>
      <c r="N11250" s="6"/>
      <c r="O11250" s="6"/>
      <c r="P11250" s="6"/>
      <c r="Q11250" s="6"/>
      <c r="R11250" s="6"/>
      <c r="S11250" s="6"/>
      <c r="T11250" s="6"/>
      <c r="U11250" s="6"/>
      <c r="V11250" s="6"/>
      <c r="W11250" s="6"/>
    </row>
    <row r="11251" spans="1:23" ht="64.5" thickBot="1" x14ac:dyDescent="0.3">
      <c r="A11251" s="110" t="s">
        <v>629</v>
      </c>
      <c r="B11251" s="74">
        <v>3.9969700000000001</v>
      </c>
      <c r="J11251" s="6">
        <v>30</v>
      </c>
      <c r="K11251" s="6"/>
      <c r="L11251" s="6"/>
      <c r="M11251" s="6"/>
      <c r="N11251" s="6"/>
      <c r="O11251" s="6"/>
      <c r="P11251" s="6"/>
      <c r="Q11251" s="6"/>
      <c r="R11251" s="6"/>
      <c r="S11251" s="6"/>
      <c r="T11251" s="6"/>
      <c r="U11251" s="6"/>
      <c r="V11251" s="6"/>
      <c r="W11251" s="6"/>
    </row>
    <row r="11252" spans="1:23" ht="38.25" x14ac:dyDescent="0.25">
      <c r="A11252" s="109" t="s">
        <v>630</v>
      </c>
      <c r="B11252" s="78">
        <v>2.53E-2</v>
      </c>
      <c r="J11252" s="6">
        <v>31</v>
      </c>
      <c r="K11252" s="6"/>
      <c r="L11252" s="6"/>
      <c r="M11252" s="6"/>
      <c r="N11252" s="6"/>
      <c r="O11252" s="6"/>
      <c r="P11252" s="6"/>
      <c r="Q11252" s="6"/>
      <c r="R11252" s="6"/>
      <c r="S11252" s="6"/>
      <c r="T11252" s="6"/>
      <c r="U11252" s="6"/>
      <c r="V11252" s="6"/>
      <c r="W11252" s="6"/>
    </row>
    <row r="11253" spans="1:23" ht="15.75" thickBot="1" x14ac:dyDescent="0.3">
      <c r="A11253" s="65"/>
      <c r="J11253" s="6">
        <v>32</v>
      </c>
      <c r="K11253" s="6"/>
      <c r="L11253" s="6"/>
      <c r="M11253" s="6"/>
      <c r="N11253" s="6"/>
      <c r="O11253" s="6"/>
      <c r="P11253" s="6"/>
      <c r="Q11253" s="6"/>
      <c r="R11253" s="6"/>
      <c r="S11253" s="6"/>
      <c r="T11253" s="6"/>
      <c r="U11253" s="6"/>
      <c r="V11253" s="6"/>
      <c r="W11253" s="6"/>
    </row>
    <row r="11254" spans="1:23" x14ac:dyDescent="0.25">
      <c r="A11254" s="254" t="s">
        <v>637</v>
      </c>
      <c r="B11254" s="255"/>
      <c r="C11254" s="255"/>
      <c r="D11254" s="255"/>
      <c r="J11254" s="6">
        <v>33</v>
      </c>
      <c r="K11254" s="6"/>
      <c r="L11254" s="6"/>
      <c r="M11254" s="6"/>
      <c r="N11254" s="6"/>
      <c r="O11254" s="6"/>
      <c r="P11254" s="6"/>
      <c r="Q11254" s="6"/>
      <c r="R11254" s="6"/>
      <c r="S11254" s="6"/>
      <c r="T11254" s="6"/>
      <c r="U11254" s="6"/>
      <c r="V11254" s="6"/>
      <c r="W11254" s="6"/>
    </row>
    <row r="11255" spans="1:23" ht="15.75" thickBot="1" x14ac:dyDescent="0.3">
      <c r="A11255" s="256" t="s">
        <v>638</v>
      </c>
      <c r="B11255" s="257"/>
      <c r="C11255" s="257"/>
      <c r="D11255" s="257"/>
      <c r="J11255" s="6">
        <v>34</v>
      </c>
      <c r="K11255" s="6"/>
      <c r="L11255" s="6"/>
      <c r="M11255" s="6"/>
      <c r="N11255" s="6"/>
      <c r="O11255" s="6"/>
      <c r="P11255" s="6"/>
      <c r="Q11255" s="6"/>
      <c r="R11255" s="6"/>
      <c r="S11255" s="6"/>
      <c r="T11255" s="6"/>
      <c r="U11255" s="6"/>
      <c r="V11255" s="6"/>
      <c r="W11255" s="6"/>
    </row>
    <row r="11256" spans="1:23" ht="27" thickBot="1" x14ac:dyDescent="0.3">
      <c r="A11256" s="98" t="s">
        <v>634</v>
      </c>
      <c r="B11256" s="83" t="s">
        <v>635</v>
      </c>
      <c r="C11256" s="83" t="s">
        <v>566</v>
      </c>
      <c r="D11256" s="85" t="s">
        <v>593</v>
      </c>
      <c r="J11256" s="6"/>
      <c r="K11256" s="121" t="s">
        <v>1123</v>
      </c>
      <c r="L11256" s="121" t="s">
        <v>1124</v>
      </c>
      <c r="M11256" s="121" t="str">
        <f>A11243</f>
        <v>Prueba del rango estudentizado de Tukey (HSD) para P1FSCM6</v>
      </c>
      <c r="N11256" s="136"/>
      <c r="O11256" s="1"/>
      <c r="S11256" s="122" t="str">
        <f>K11256</f>
        <v>Factor</v>
      </c>
      <c r="T11256" s="122" t="str">
        <f>L11256</f>
        <v>Nivel</v>
      </c>
      <c r="U11256" s="114"/>
      <c r="V11256" s="123" t="str">
        <f>M11256</f>
        <v>Prueba del rango estudentizado de Tukey (HSD) para P1FSCM6</v>
      </c>
      <c r="W11256" s="6"/>
    </row>
    <row r="11257" spans="1:23" ht="16.5" thickBot="1" x14ac:dyDescent="0.3">
      <c r="A11257" s="99" t="s">
        <v>592</v>
      </c>
      <c r="B11257" s="68">
        <v>9.1249999999999998E-2</v>
      </c>
      <c r="C11257" s="68">
        <v>8</v>
      </c>
      <c r="D11257" s="86" t="s">
        <v>46</v>
      </c>
      <c r="J11257" s="6"/>
      <c r="K11257" s="223" t="s">
        <v>1128</v>
      </c>
      <c r="L11257" s="124" t="str">
        <f>D11257</f>
        <v>Perseo</v>
      </c>
      <c r="M11257" s="125">
        <f>B11257</f>
        <v>9.1249999999999998E-2</v>
      </c>
      <c r="N11257" s="125" t="str">
        <f>A11257</f>
        <v>A</v>
      </c>
      <c r="O11257" s="125">
        <f>B11257</f>
        <v>9.1249999999999998E-2</v>
      </c>
      <c r="S11257" s="225" t="str">
        <f>K11257</f>
        <v>Genotipo (B)</v>
      </c>
      <c r="T11257" s="133" t="str">
        <f>L11257</f>
        <v>Perseo</v>
      </c>
      <c r="U11257" s="134">
        <f t="shared" ref="U11257:U11260" si="617">M11257</f>
        <v>9.1249999999999998E-2</v>
      </c>
      <c r="V11257" s="133" t="str">
        <f t="shared" ref="V11257:V11260" si="618">N11257</f>
        <v>A</v>
      </c>
      <c r="W11257" s="133">
        <f t="shared" ref="W11257:W11260" si="619">O11257</f>
        <v>9.1249999999999998E-2</v>
      </c>
    </row>
    <row r="11258" spans="1:23" ht="16.5" thickBot="1" x14ac:dyDescent="0.3">
      <c r="A11258" s="99" t="s">
        <v>592</v>
      </c>
      <c r="B11258" s="68"/>
      <c r="C11258" s="68"/>
      <c r="D11258" s="86"/>
      <c r="J11258" s="6"/>
      <c r="K11258" s="224"/>
      <c r="L11258" s="124" t="str">
        <f>D11259</f>
        <v>Toro</v>
      </c>
      <c r="M11258" s="125">
        <f>B11259</f>
        <v>8.5000000000000006E-2</v>
      </c>
      <c r="N11258" s="125" t="str">
        <f>A11259</f>
        <v>A</v>
      </c>
      <c r="O11258" s="125">
        <f>B11259</f>
        <v>8.5000000000000006E-2</v>
      </c>
      <c r="S11258" s="226"/>
      <c r="T11258" s="133" t="str">
        <f t="shared" ref="T11258:T11260" si="620">L11258</f>
        <v>Toro</v>
      </c>
      <c r="U11258" s="134">
        <f t="shared" si="617"/>
        <v>8.5000000000000006E-2</v>
      </c>
      <c r="V11258" s="133" t="str">
        <f t="shared" si="618"/>
        <v>A</v>
      </c>
      <c r="W11258" s="133">
        <f t="shared" si="619"/>
        <v>8.5000000000000006E-2</v>
      </c>
    </row>
    <row r="11259" spans="1:23" ht="16.5" thickBot="1" x14ac:dyDescent="0.3">
      <c r="A11259" s="99" t="s">
        <v>592</v>
      </c>
      <c r="B11259" s="68">
        <v>8.5000000000000006E-2</v>
      </c>
      <c r="C11259" s="68">
        <v>8</v>
      </c>
      <c r="D11259" s="86" t="s">
        <v>8</v>
      </c>
      <c r="J11259" s="6"/>
      <c r="K11259" s="224"/>
      <c r="L11259" s="4" t="str">
        <f>D11261</f>
        <v>Pony</v>
      </c>
      <c r="M11259" s="4">
        <f>B11261</f>
        <v>7.8750000000000001E-2</v>
      </c>
      <c r="N11259" s="4" t="str">
        <f>A11261</f>
        <v>A</v>
      </c>
      <c r="O11259" s="4">
        <f>B11261</f>
        <v>7.8750000000000001E-2</v>
      </c>
      <c r="P11259" s="6"/>
      <c r="Q11259" s="6"/>
      <c r="R11259" s="6"/>
      <c r="S11259" s="226"/>
      <c r="T11259" s="133" t="str">
        <f t="shared" si="620"/>
        <v>Pony</v>
      </c>
      <c r="U11259" s="134">
        <f t="shared" si="617"/>
        <v>7.8750000000000001E-2</v>
      </c>
      <c r="V11259" s="133" t="str">
        <f t="shared" si="618"/>
        <v>A</v>
      </c>
      <c r="W11259" s="133">
        <f t="shared" si="619"/>
        <v>7.8750000000000001E-2</v>
      </c>
    </row>
    <row r="11260" spans="1:23" ht="16.5" thickBot="1" x14ac:dyDescent="0.3">
      <c r="A11260" s="99" t="s">
        <v>592</v>
      </c>
      <c r="B11260" s="68"/>
      <c r="C11260" s="68"/>
      <c r="D11260" s="86"/>
      <c r="J11260" s="6"/>
      <c r="K11260" s="224"/>
      <c r="L11260" s="4" t="str">
        <f>D11263</f>
        <v>Palomo</v>
      </c>
      <c r="M11260" s="4">
        <f>B11263</f>
        <v>7.6249999999999998E-2</v>
      </c>
      <c r="N11260" s="4" t="str">
        <f>A11263</f>
        <v>A</v>
      </c>
      <c r="O11260" s="4">
        <f>B11263</f>
        <v>7.6249999999999998E-2</v>
      </c>
      <c r="P11260" s="6"/>
      <c r="Q11260" s="6"/>
      <c r="R11260" s="6"/>
      <c r="S11260" s="227"/>
      <c r="T11260" s="129" t="str">
        <f t="shared" si="620"/>
        <v>Palomo</v>
      </c>
      <c r="U11260" s="135">
        <f t="shared" si="617"/>
        <v>7.6249999999999998E-2</v>
      </c>
      <c r="V11260" s="129" t="str">
        <f t="shared" si="618"/>
        <v>A</v>
      </c>
      <c r="W11260" s="129">
        <f t="shared" si="619"/>
        <v>7.6249999999999998E-2</v>
      </c>
    </row>
    <row r="11261" spans="1:23" ht="15.75" thickBot="1" x14ac:dyDescent="0.3">
      <c r="A11261" s="99" t="s">
        <v>592</v>
      </c>
      <c r="B11261" s="68">
        <v>7.8750000000000001E-2</v>
      </c>
      <c r="C11261" s="68">
        <v>8</v>
      </c>
      <c r="D11261" s="86" t="s">
        <v>11</v>
      </c>
      <c r="J11261" s="6">
        <v>1</v>
      </c>
      <c r="K11261" s="6"/>
      <c r="L11261" s="6"/>
      <c r="M11261" s="6"/>
      <c r="N11261" s="6"/>
      <c r="O11261" s="6"/>
      <c r="P11261" s="6"/>
      <c r="Q11261" s="6"/>
      <c r="R11261" s="6"/>
      <c r="S11261" s="6"/>
      <c r="T11261" s="6"/>
      <c r="U11261" s="6"/>
      <c r="V11261" s="6"/>
      <c r="W11261" s="6"/>
    </row>
    <row r="11262" spans="1:23" ht="15.75" thickBot="1" x14ac:dyDescent="0.3">
      <c r="A11262" s="99" t="s">
        <v>592</v>
      </c>
      <c r="B11262" s="68"/>
      <c r="C11262" s="68"/>
      <c r="D11262" s="86"/>
      <c r="J11262" s="6">
        <v>2</v>
      </c>
      <c r="K11262" s="6"/>
      <c r="L11262" s="6"/>
      <c r="M11262" s="6"/>
      <c r="N11262" s="6"/>
      <c r="O11262" s="6"/>
      <c r="P11262" s="6"/>
      <c r="Q11262" s="6"/>
      <c r="R11262" s="6"/>
      <c r="S11262" s="6"/>
      <c r="T11262" s="6"/>
      <c r="U11262" s="6"/>
      <c r="V11262" s="6"/>
      <c r="W11262" s="6"/>
    </row>
    <row r="11263" spans="1:23" x14ac:dyDescent="0.25">
      <c r="A11263" s="100" t="s">
        <v>592</v>
      </c>
      <c r="B11263" s="77">
        <v>7.6249999999999998E-2</v>
      </c>
      <c r="C11263" s="77">
        <v>8</v>
      </c>
      <c r="D11263" s="87" t="s">
        <v>7</v>
      </c>
      <c r="J11263" s="6">
        <v>3</v>
      </c>
      <c r="K11263" s="6"/>
      <c r="L11263" s="6"/>
      <c r="M11263" s="6"/>
      <c r="N11263" s="6"/>
      <c r="O11263" s="6"/>
      <c r="P11263" s="6"/>
      <c r="Q11263" s="6"/>
      <c r="R11263" s="6"/>
      <c r="S11263" s="6"/>
      <c r="T11263" s="6"/>
      <c r="U11263" s="6"/>
      <c r="V11263" s="6"/>
      <c r="W11263" s="6"/>
    </row>
    <row r="11264" spans="1:23" x14ac:dyDescent="0.25">
      <c r="A11264" s="79"/>
      <c r="J11264" s="6">
        <v>4</v>
      </c>
      <c r="K11264" s="6"/>
      <c r="L11264" s="6"/>
      <c r="M11264" s="6"/>
      <c r="N11264" s="6"/>
      <c r="O11264" s="6"/>
      <c r="P11264" s="6"/>
      <c r="Q11264" s="6"/>
      <c r="R11264" s="6"/>
      <c r="S11264" s="6"/>
      <c r="T11264" s="6"/>
      <c r="U11264" s="6"/>
      <c r="V11264" s="6"/>
      <c r="W11264" s="6"/>
    </row>
    <row r="11265" spans="1:23" x14ac:dyDescent="0.25">
      <c r="A11265" s="79"/>
      <c r="J11265" s="6">
        <v>5</v>
      </c>
      <c r="K11265" s="6"/>
      <c r="L11265" s="6"/>
      <c r="M11265" s="6"/>
      <c r="N11265" s="6"/>
      <c r="O11265" s="6"/>
      <c r="P11265" s="6"/>
      <c r="Q11265" s="6"/>
      <c r="R11265" s="6"/>
      <c r="S11265" s="6"/>
      <c r="T11265" s="6"/>
      <c r="U11265" s="6"/>
      <c r="V11265" s="6"/>
      <c r="W11265" s="6"/>
    </row>
    <row r="11266" spans="1:23" x14ac:dyDescent="0.25">
      <c r="J11266" s="6">
        <v>6</v>
      </c>
      <c r="K11266" s="6"/>
      <c r="L11266" s="6"/>
      <c r="M11266" s="6"/>
      <c r="N11266" s="6"/>
      <c r="O11266" s="6"/>
      <c r="P11266" s="6"/>
      <c r="Q11266" s="6"/>
      <c r="R11266" s="6"/>
      <c r="S11266" s="6"/>
      <c r="T11266" s="6"/>
      <c r="U11266" s="6"/>
      <c r="V11266" s="6"/>
      <c r="W11266" s="6"/>
    </row>
    <row r="11267" spans="1:23" x14ac:dyDescent="0.25">
      <c r="A11267" s="80"/>
      <c r="J11267" s="6">
        <v>7</v>
      </c>
      <c r="K11267" s="6"/>
      <c r="L11267" s="6"/>
      <c r="M11267" s="6"/>
      <c r="N11267" s="6"/>
      <c r="O11267" s="6"/>
      <c r="P11267" s="6"/>
      <c r="Q11267" s="6"/>
      <c r="R11267" s="6"/>
      <c r="S11267" s="6"/>
      <c r="T11267" s="6"/>
      <c r="U11267" s="6"/>
      <c r="V11267" s="6"/>
      <c r="W11267" s="6"/>
    </row>
    <row r="11268" spans="1:23" ht="31.5" x14ac:dyDescent="0.25">
      <c r="A11268" s="64" t="s">
        <v>590</v>
      </c>
      <c r="J11268" s="6">
        <v>8</v>
      </c>
      <c r="K11268" s="6"/>
      <c r="L11268" s="6"/>
      <c r="M11268" s="6"/>
      <c r="N11268" s="6"/>
      <c r="O11268" s="6"/>
      <c r="P11268" s="6"/>
      <c r="Q11268" s="6"/>
      <c r="R11268" s="6"/>
      <c r="S11268" s="6"/>
      <c r="T11268" s="6"/>
      <c r="U11268" s="6"/>
      <c r="V11268" s="6"/>
      <c r="W11268" s="6"/>
    </row>
    <row r="11269" spans="1:23" x14ac:dyDescent="0.25">
      <c r="A11269" s="79"/>
      <c r="J11269" s="6">
        <v>9</v>
      </c>
      <c r="K11269" s="6"/>
      <c r="L11269" s="6"/>
      <c r="M11269" s="6"/>
      <c r="N11269" s="6"/>
      <c r="O11269" s="6"/>
      <c r="P11269" s="6"/>
      <c r="Q11269" s="6"/>
      <c r="R11269" s="6"/>
      <c r="S11269" s="6"/>
      <c r="T11269" s="6"/>
      <c r="U11269" s="6"/>
      <c r="V11269" s="6"/>
      <c r="W11269" s="6"/>
    </row>
    <row r="11270" spans="1:23" ht="25.5" x14ac:dyDescent="0.25">
      <c r="A11270" s="81" t="s">
        <v>595</v>
      </c>
      <c r="J11270" s="6">
        <v>10</v>
      </c>
      <c r="K11270" s="6"/>
      <c r="L11270" s="6"/>
      <c r="M11270" s="6"/>
      <c r="N11270" s="6"/>
      <c r="O11270" s="6"/>
      <c r="P11270" s="6"/>
      <c r="Q11270" s="6"/>
      <c r="R11270" s="6"/>
      <c r="S11270" s="6"/>
      <c r="T11270" s="6"/>
      <c r="U11270" s="6"/>
      <c r="V11270" s="6"/>
      <c r="W11270" s="6"/>
    </row>
    <row r="11271" spans="1:23" x14ac:dyDescent="0.25">
      <c r="A11271" s="81"/>
      <c r="J11271" s="6">
        <v>11</v>
      </c>
      <c r="K11271" s="6"/>
      <c r="L11271" s="6"/>
      <c r="M11271" s="6"/>
      <c r="N11271" s="6"/>
      <c r="O11271" s="6"/>
      <c r="P11271" s="6"/>
      <c r="Q11271" s="6"/>
      <c r="R11271" s="6"/>
      <c r="S11271" s="6"/>
      <c r="T11271" s="6"/>
      <c r="U11271" s="6"/>
      <c r="V11271" s="6"/>
      <c r="W11271" s="6"/>
    </row>
    <row r="11272" spans="1:23" x14ac:dyDescent="0.25">
      <c r="A11272" s="65"/>
      <c r="J11272" s="6">
        <v>12</v>
      </c>
      <c r="K11272" s="6"/>
      <c r="L11272" s="6"/>
      <c r="M11272" s="6"/>
      <c r="N11272" s="6"/>
      <c r="O11272" s="6"/>
      <c r="P11272" s="6"/>
      <c r="Q11272" s="6"/>
      <c r="R11272" s="6"/>
      <c r="S11272" s="6"/>
      <c r="T11272" s="6"/>
      <c r="U11272" s="6"/>
      <c r="V11272" s="6"/>
      <c r="W11272" s="6"/>
    </row>
    <row r="11273" spans="1:23" x14ac:dyDescent="0.25">
      <c r="A11273" s="65"/>
      <c r="J11273" s="6">
        <v>13</v>
      </c>
      <c r="K11273" s="6"/>
      <c r="L11273" s="6"/>
      <c r="M11273" s="6"/>
      <c r="N11273" s="6"/>
      <c r="O11273" s="6"/>
      <c r="P11273" s="6"/>
      <c r="Q11273" s="6"/>
      <c r="R11273" s="6"/>
      <c r="S11273" s="6"/>
      <c r="T11273" s="6"/>
      <c r="U11273" s="6"/>
      <c r="V11273" s="6"/>
      <c r="W11273" s="6"/>
    </row>
    <row r="11274" spans="1:23" x14ac:dyDescent="0.25">
      <c r="A11274" s="79"/>
      <c r="J11274" s="6">
        <v>14</v>
      </c>
      <c r="K11274" s="6"/>
      <c r="L11274" s="6"/>
      <c r="M11274" s="6"/>
      <c r="N11274" s="6"/>
      <c r="O11274" s="6"/>
      <c r="P11274" s="6"/>
      <c r="Q11274" s="6"/>
      <c r="R11274" s="6"/>
      <c r="S11274" s="6"/>
      <c r="T11274" s="6"/>
      <c r="U11274" s="6"/>
      <c r="V11274" s="6"/>
      <c r="W11274" s="6"/>
    </row>
    <row r="11275" spans="1:23" x14ac:dyDescent="0.25">
      <c r="A11275" s="79"/>
      <c r="J11275" s="6">
        <v>15</v>
      </c>
      <c r="K11275" s="6"/>
      <c r="L11275" s="6"/>
      <c r="M11275" s="6"/>
      <c r="N11275" s="6"/>
      <c r="O11275" s="6"/>
      <c r="P11275" s="6"/>
      <c r="Q11275" s="6"/>
      <c r="R11275" s="6"/>
      <c r="S11275" s="6"/>
      <c r="T11275" s="6"/>
      <c r="U11275" s="6"/>
      <c r="V11275" s="6"/>
      <c r="W11275" s="6"/>
    </row>
    <row r="11276" spans="1:23" x14ac:dyDescent="0.25">
      <c r="J11276" s="6">
        <v>16</v>
      </c>
      <c r="K11276" s="6"/>
      <c r="L11276" s="6"/>
      <c r="M11276" s="6"/>
      <c r="N11276" s="6"/>
      <c r="O11276" s="6"/>
      <c r="P11276" s="6"/>
      <c r="Q11276" s="6"/>
      <c r="R11276" s="6"/>
      <c r="S11276" s="6"/>
      <c r="T11276" s="6"/>
      <c r="U11276" s="6"/>
      <c r="V11276" s="6"/>
      <c r="W11276" s="6"/>
    </row>
    <row r="11277" spans="1:23" x14ac:dyDescent="0.25">
      <c r="A11277" s="80"/>
      <c r="J11277" s="6">
        <v>17</v>
      </c>
      <c r="K11277" s="6"/>
      <c r="L11277" s="6"/>
      <c r="M11277" s="6"/>
      <c r="N11277" s="6"/>
      <c r="O11277" s="6"/>
      <c r="P11277" s="6"/>
      <c r="Q11277" s="6"/>
      <c r="R11277" s="6"/>
      <c r="S11277" s="6"/>
      <c r="T11277" s="6"/>
      <c r="U11277" s="6"/>
      <c r="V11277" s="6"/>
      <c r="W11277" s="6"/>
    </row>
    <row r="11278" spans="1:23" ht="31.5" x14ac:dyDescent="0.25">
      <c r="A11278" s="64" t="s">
        <v>590</v>
      </c>
      <c r="J11278" s="6">
        <v>18</v>
      </c>
      <c r="K11278" s="6"/>
      <c r="L11278" s="6"/>
      <c r="M11278" s="6"/>
      <c r="N11278" s="6"/>
      <c r="O11278" s="6"/>
      <c r="P11278" s="6"/>
      <c r="Q11278" s="6"/>
      <c r="R11278" s="6"/>
      <c r="S11278" s="6"/>
      <c r="T11278" s="6"/>
      <c r="U11278" s="6"/>
      <c r="V11278" s="6"/>
      <c r="W11278" s="6"/>
    </row>
    <row r="11279" spans="1:23" x14ac:dyDescent="0.25">
      <c r="A11279" s="79"/>
      <c r="J11279" s="6">
        <v>19</v>
      </c>
      <c r="K11279" s="6"/>
      <c r="L11279" s="6"/>
      <c r="M11279" s="6"/>
      <c r="N11279" s="6"/>
      <c r="O11279" s="6"/>
      <c r="P11279" s="6"/>
      <c r="Q11279" s="6"/>
      <c r="R11279" s="6"/>
      <c r="S11279" s="6"/>
      <c r="T11279" s="6"/>
      <c r="U11279" s="6"/>
      <c r="V11279" s="6"/>
      <c r="W11279" s="6"/>
    </row>
    <row r="11280" spans="1:23" ht="25.5" x14ac:dyDescent="0.25">
      <c r="A11280" s="81" t="s">
        <v>595</v>
      </c>
      <c r="J11280" s="6">
        <v>20</v>
      </c>
      <c r="K11280" s="6"/>
      <c r="L11280" s="6"/>
      <c r="M11280" s="6"/>
      <c r="N11280" s="6"/>
      <c r="O11280" s="6"/>
      <c r="P11280" s="6"/>
      <c r="Q11280" s="6"/>
      <c r="R11280" s="6"/>
      <c r="S11280" s="6"/>
      <c r="T11280" s="6"/>
      <c r="U11280" s="6"/>
      <c r="V11280" s="6"/>
      <c r="W11280" s="6"/>
    </row>
    <row r="11281" spans="1:58" x14ac:dyDescent="0.25">
      <c r="A11281" s="81"/>
      <c r="J11281" s="6">
        <v>21</v>
      </c>
      <c r="K11281" s="6"/>
      <c r="L11281" s="6"/>
      <c r="M11281" s="6"/>
      <c r="N11281" s="6"/>
      <c r="O11281" s="6"/>
      <c r="P11281" s="6"/>
      <c r="Q11281" s="6"/>
      <c r="R11281" s="6"/>
      <c r="S11281" s="6"/>
      <c r="T11281" s="6"/>
      <c r="U11281" s="6"/>
      <c r="V11281" s="6"/>
      <c r="W11281" s="6"/>
    </row>
    <row r="11282" spans="1:58" ht="89.25" x14ac:dyDescent="0.25">
      <c r="A11282" s="81" t="s">
        <v>983</v>
      </c>
      <c r="J11282" s="6">
        <v>22</v>
      </c>
      <c r="K11282" s="6"/>
      <c r="L11282" s="6"/>
      <c r="M11282" s="6"/>
      <c r="N11282" s="6"/>
      <c r="O11282" s="6"/>
      <c r="P11282" s="6"/>
      <c r="Q11282" s="6"/>
      <c r="R11282" s="6"/>
      <c r="S11282" s="6"/>
      <c r="T11282" s="6"/>
      <c r="U11282" s="6"/>
      <c r="V11282" s="6"/>
      <c r="W11282" s="6"/>
    </row>
    <row r="11283" spans="1:58" x14ac:dyDescent="0.25">
      <c r="A11283" s="65"/>
      <c r="J11283" s="6">
        <v>23</v>
      </c>
      <c r="K11283" s="6"/>
      <c r="L11283" s="6"/>
      <c r="M11283" s="6"/>
      <c r="N11283" s="6"/>
      <c r="O11283" s="6"/>
      <c r="P11283" s="6"/>
      <c r="Q11283" s="6"/>
      <c r="R11283" s="6"/>
      <c r="S11283" s="6"/>
      <c r="T11283" s="6"/>
      <c r="U11283" s="6"/>
      <c r="V11283" s="6"/>
      <c r="W11283" s="6"/>
    </row>
    <row r="11284" spans="1:58" x14ac:dyDescent="0.25">
      <c r="A11284" s="65"/>
      <c r="J11284" s="6">
        <v>24</v>
      </c>
      <c r="K11284" s="6"/>
      <c r="L11284" s="6"/>
      <c r="M11284" s="6"/>
      <c r="N11284" s="6"/>
      <c r="O11284" s="6"/>
      <c r="P11284" s="6"/>
      <c r="Q11284" s="6"/>
      <c r="R11284" s="6"/>
      <c r="S11284" s="6"/>
      <c r="T11284" s="6"/>
      <c r="U11284" s="6"/>
      <c r="V11284" s="6"/>
      <c r="W11284" s="6"/>
    </row>
    <row r="11285" spans="1:58" ht="140.25" x14ac:dyDescent="0.25">
      <c r="A11285" s="96" t="s">
        <v>624</v>
      </c>
      <c r="B11285" s="97" t="s">
        <v>625</v>
      </c>
      <c r="J11285" s="6">
        <v>25</v>
      </c>
      <c r="K11285" s="6"/>
      <c r="L11285" s="6"/>
      <c r="M11285" s="6"/>
      <c r="N11285" s="6"/>
      <c r="O11285" s="6"/>
      <c r="P11285" s="6"/>
      <c r="Q11285" s="6"/>
      <c r="R11285" s="6"/>
      <c r="S11285" s="6"/>
      <c r="T11285" s="6"/>
      <c r="U11285" s="6"/>
      <c r="V11285" s="6"/>
      <c r="W11285" s="6"/>
    </row>
    <row r="11286" spans="1:58" ht="15.75" thickBot="1" x14ac:dyDescent="0.3">
      <c r="A11286" s="65"/>
      <c r="J11286" s="6">
        <v>26</v>
      </c>
      <c r="K11286" s="6"/>
      <c r="L11286" s="6"/>
      <c r="M11286" s="6"/>
      <c r="N11286" s="6"/>
      <c r="O11286" s="6"/>
      <c r="P11286" s="6"/>
      <c r="Q11286" s="6"/>
      <c r="R11286" s="6"/>
      <c r="S11286" s="6"/>
      <c r="T11286" s="6"/>
      <c r="U11286" s="6"/>
      <c r="V11286" s="6"/>
      <c r="W11286" s="6"/>
    </row>
    <row r="11287" spans="1:58" ht="15.75" thickBot="1" x14ac:dyDescent="0.3">
      <c r="A11287" s="88" t="s">
        <v>626</v>
      </c>
      <c r="B11287" s="89">
        <v>0.05</v>
      </c>
      <c r="J11287" s="6">
        <v>27</v>
      </c>
      <c r="K11287" s="6"/>
      <c r="L11287" s="6"/>
      <c r="M11287" s="6"/>
      <c r="N11287" s="6"/>
      <c r="O11287" s="6"/>
      <c r="P11287" s="6"/>
      <c r="Q11287" s="6"/>
      <c r="R11287" s="6"/>
      <c r="S11287" s="6"/>
      <c r="T11287" s="6"/>
      <c r="U11287" s="6"/>
      <c r="V11287" s="6"/>
      <c r="W11287" s="6"/>
    </row>
    <row r="11288" spans="1:58" ht="39" thickBot="1" x14ac:dyDescent="0.3">
      <c r="A11288" s="110" t="s">
        <v>627</v>
      </c>
      <c r="B11288" s="74">
        <v>18</v>
      </c>
      <c r="J11288" s="6">
        <v>28</v>
      </c>
      <c r="K11288" s="6"/>
      <c r="L11288" s="6"/>
      <c r="M11288" s="6"/>
      <c r="N11288" s="6"/>
      <c r="O11288" s="6"/>
      <c r="P11288" s="6"/>
      <c r="Q11288" s="6"/>
      <c r="R11288" s="6"/>
      <c r="S11288" s="6"/>
      <c r="T11288" s="6"/>
      <c r="U11288" s="6"/>
      <c r="V11288" s="6"/>
      <c r="W11288" s="6"/>
    </row>
    <row r="11289" spans="1:58" ht="39" thickBot="1" x14ac:dyDescent="0.3">
      <c r="A11289" s="110" t="s">
        <v>628</v>
      </c>
      <c r="B11289" s="74">
        <v>336.79509999999999</v>
      </c>
      <c r="J11289" s="6">
        <v>29</v>
      </c>
      <c r="K11289" s="6"/>
      <c r="L11289" s="6"/>
      <c r="M11289" s="6"/>
      <c r="N11289" s="6"/>
      <c r="O11289" s="6"/>
      <c r="P11289" s="6"/>
      <c r="Q11289" s="6"/>
      <c r="R11289" s="6"/>
      <c r="S11289" s="6"/>
      <c r="T11289" s="6"/>
      <c r="U11289" s="6"/>
      <c r="V11289" s="6"/>
      <c r="W11289" s="6"/>
    </row>
    <row r="11290" spans="1:58" ht="64.5" thickBot="1" x14ac:dyDescent="0.3">
      <c r="A11290" s="110" t="s">
        <v>629</v>
      </c>
      <c r="B11290" s="74">
        <v>3.9969700000000001</v>
      </c>
      <c r="J11290" s="6">
        <v>30</v>
      </c>
      <c r="K11290" s="6"/>
      <c r="L11290" s="6"/>
      <c r="M11290" s="6"/>
      <c r="N11290" s="6"/>
      <c r="O11290" s="6"/>
      <c r="P11290" s="6"/>
      <c r="Q11290" s="6"/>
      <c r="R11290" s="6"/>
      <c r="S11290" s="6"/>
      <c r="T11290" s="6"/>
      <c r="U11290" s="6"/>
      <c r="V11290" s="6"/>
      <c r="W11290" s="6"/>
    </row>
    <row r="11291" spans="1:58" ht="38.25" x14ac:dyDescent="0.25">
      <c r="A11291" s="109" t="s">
        <v>630</v>
      </c>
      <c r="B11291" s="78">
        <v>25.934000000000001</v>
      </c>
      <c r="J11291" s="6">
        <v>31</v>
      </c>
      <c r="K11291" s="6"/>
      <c r="L11291" s="6"/>
      <c r="M11291" s="6"/>
      <c r="N11291" s="6"/>
      <c r="O11291" s="6"/>
      <c r="P11291" s="6"/>
      <c r="Q11291" s="6"/>
      <c r="R11291" s="6"/>
      <c r="S11291" s="6"/>
      <c r="T11291" s="6"/>
      <c r="U11291" s="6"/>
      <c r="V11291" s="6"/>
      <c r="W11291" s="6"/>
    </row>
    <row r="11292" spans="1:58" ht="15.75" thickBot="1" x14ac:dyDescent="0.3">
      <c r="A11292" s="65"/>
      <c r="J11292" s="6">
        <v>32</v>
      </c>
      <c r="K11292" s="6"/>
      <c r="L11292" s="6"/>
      <c r="M11292" s="6"/>
      <c r="N11292" s="6"/>
      <c r="O11292" s="6"/>
      <c r="P11292" s="6"/>
      <c r="Q11292" s="6"/>
      <c r="R11292" s="6"/>
      <c r="S11292" s="6"/>
      <c r="T11292" s="6"/>
      <c r="U11292" s="6"/>
      <c r="V11292" s="6"/>
      <c r="W11292" s="6"/>
    </row>
    <row r="11293" spans="1:58" x14ac:dyDescent="0.25">
      <c r="A11293" s="254" t="s">
        <v>637</v>
      </c>
      <c r="B11293" s="255"/>
      <c r="C11293" s="255"/>
      <c r="D11293" s="255"/>
      <c r="J11293" s="6">
        <v>33</v>
      </c>
      <c r="K11293" s="6"/>
      <c r="L11293" s="6"/>
      <c r="M11293" s="6"/>
      <c r="N11293" s="6"/>
      <c r="O11293" s="6"/>
      <c r="P11293" s="6"/>
      <c r="Q11293" s="6"/>
      <c r="R11293" s="6"/>
      <c r="S11293" s="6"/>
      <c r="T11293" s="6"/>
      <c r="U11293" s="6"/>
      <c r="V11293" s="6"/>
      <c r="W11293" s="6"/>
    </row>
    <row r="11294" spans="1:58" ht="15.75" thickBot="1" x14ac:dyDescent="0.3">
      <c r="A11294" s="256" t="s">
        <v>638</v>
      </c>
      <c r="B11294" s="257"/>
      <c r="C11294" s="257"/>
      <c r="D11294" s="257"/>
      <c r="J11294" s="6">
        <v>34</v>
      </c>
      <c r="K11294" s="6"/>
      <c r="L11294" s="6"/>
      <c r="M11294" s="6"/>
      <c r="N11294" s="6"/>
      <c r="O11294" s="6"/>
      <c r="P11294" s="6"/>
      <c r="Q11294" s="6"/>
      <c r="R11294" s="6"/>
      <c r="S11294" s="6"/>
      <c r="T11294" s="6"/>
      <c r="U11294" s="6"/>
      <c r="V11294" s="6"/>
      <c r="W11294" s="6"/>
    </row>
    <row r="11295" spans="1:58" ht="27" thickBot="1" x14ac:dyDescent="0.3">
      <c r="A11295" s="98" t="s">
        <v>634</v>
      </c>
      <c r="B11295" s="83" t="s">
        <v>635</v>
      </c>
      <c r="C11295" s="83" t="s">
        <v>566</v>
      </c>
      <c r="D11295" s="85" t="s">
        <v>593</v>
      </c>
      <c r="J11295" s="6"/>
      <c r="K11295" s="121" t="s">
        <v>1123</v>
      </c>
      <c r="L11295" s="121" t="s">
        <v>1124</v>
      </c>
      <c r="M11295" s="121" t="str">
        <f>A11282</f>
        <v>Prueba del rango estudentizado de Tukey (HSD) para NF1</v>
      </c>
      <c r="N11295" s="136"/>
      <c r="O11295" s="1"/>
      <c r="S11295" s="122" t="str">
        <f>K11295</f>
        <v>Factor</v>
      </c>
      <c r="T11295" s="122" t="str">
        <f>L11295</f>
        <v>Nivel</v>
      </c>
      <c r="U11295" s="114"/>
      <c r="V11295" s="123" t="str">
        <f>M11295</f>
        <v>Prueba del rango estudentizado de Tukey (HSD) para NF1</v>
      </c>
      <c r="W11295" s="6"/>
      <c r="X11295" s="161"/>
      <c r="Y11295" s="161"/>
      <c r="Z11295" s="161"/>
      <c r="AA11295" s="160"/>
      <c r="AB11295" s="161"/>
      <c r="AC11295" s="161"/>
      <c r="AD11295" s="161"/>
      <c r="AE11295" s="161"/>
      <c r="AF11295" s="161"/>
      <c r="AG11295" s="161"/>
      <c r="AH11295" s="161"/>
      <c r="AI11295" s="161"/>
      <c r="AJ11295" s="161"/>
      <c r="AK11295" s="161"/>
      <c r="AL11295" s="161"/>
      <c r="AM11295" s="161"/>
      <c r="AN11295" s="161"/>
      <c r="AO11295" s="161"/>
      <c r="AP11295" s="161"/>
      <c r="AQ11295" s="161"/>
      <c r="AR11295" s="161"/>
      <c r="AS11295" s="161"/>
      <c r="AT11295" s="161"/>
      <c r="AU11295" s="161"/>
      <c r="AV11295" s="161"/>
      <c r="AW11295" s="161"/>
      <c r="AX11295" s="161"/>
      <c r="AY11295" s="161"/>
      <c r="AZ11295" s="161"/>
      <c r="BA11295" s="161"/>
      <c r="BB11295" s="161"/>
      <c r="BC11295" s="161"/>
      <c r="BD11295" s="160"/>
      <c r="BE11295" s="160"/>
      <c r="BF11295" s="160"/>
    </row>
    <row r="11296" spans="1:58" ht="16.5" thickBot="1" x14ac:dyDescent="0.3">
      <c r="A11296" s="99" t="s">
        <v>592</v>
      </c>
      <c r="B11296" s="68">
        <v>79.5</v>
      </c>
      <c r="C11296" s="68">
        <v>8</v>
      </c>
      <c r="D11296" s="86" t="s">
        <v>11</v>
      </c>
      <c r="J11296" s="6"/>
      <c r="K11296" s="223" t="s">
        <v>1128</v>
      </c>
      <c r="L11296" s="124" t="str">
        <f>D11296</f>
        <v>Pony</v>
      </c>
      <c r="M11296" s="125">
        <f>B11296</f>
        <v>79.5</v>
      </c>
      <c r="N11296" s="125" t="str">
        <f>A11296</f>
        <v>A</v>
      </c>
      <c r="O11296" s="125">
        <f>B11296</f>
        <v>79.5</v>
      </c>
      <c r="S11296" s="225" t="str">
        <f>K11296</f>
        <v>Genotipo (B)</v>
      </c>
      <c r="T11296" s="133" t="str">
        <f>L11296</f>
        <v>Pony</v>
      </c>
      <c r="U11296" s="134">
        <f t="shared" ref="U11296:U11299" si="621">M11296</f>
        <v>79.5</v>
      </c>
      <c r="V11296" s="133" t="str">
        <f t="shared" ref="V11296:V11299" si="622">N11296</f>
        <v>A</v>
      </c>
      <c r="W11296" s="133">
        <f t="shared" ref="W11296:W11299" si="623">O11296</f>
        <v>79.5</v>
      </c>
      <c r="X11296" s="160"/>
      <c r="Y11296" s="160"/>
      <c r="Z11296" s="160"/>
      <c r="AA11296" s="160"/>
      <c r="AB11296" s="160"/>
      <c r="AC11296" s="160"/>
      <c r="AD11296" s="160"/>
      <c r="AE11296" s="160"/>
      <c r="AF11296" s="160"/>
      <c r="AG11296" s="160"/>
      <c r="AH11296" s="160"/>
      <c r="AI11296" s="160"/>
      <c r="AJ11296" s="160"/>
      <c r="AK11296" s="160"/>
      <c r="AL11296" s="160"/>
      <c r="AM11296" s="160"/>
      <c r="AN11296" s="160"/>
      <c r="AO11296" s="160"/>
      <c r="AP11296" s="160"/>
      <c r="AQ11296" s="160"/>
      <c r="AR11296" s="160"/>
      <c r="AS11296" s="160"/>
      <c r="AT11296" s="160"/>
      <c r="AU11296" s="160"/>
      <c r="AV11296" s="160"/>
      <c r="AW11296" s="160"/>
      <c r="AX11296" s="160"/>
      <c r="AY11296" s="160"/>
      <c r="AZ11296" s="160"/>
      <c r="BA11296" s="160"/>
      <c r="BB11296" s="160"/>
      <c r="BC11296" s="160"/>
      <c r="BD11296" s="160"/>
      <c r="BE11296" s="160"/>
      <c r="BF11296" s="160"/>
    </row>
    <row r="11297" spans="1:58" ht="16.5" thickBot="1" x14ac:dyDescent="0.3">
      <c r="A11297" s="99" t="s">
        <v>592</v>
      </c>
      <c r="B11297" s="68"/>
      <c r="C11297" s="68"/>
      <c r="D11297" s="86"/>
      <c r="J11297" s="6"/>
      <c r="K11297" s="224"/>
      <c r="L11297" s="124" t="str">
        <f>D11298</f>
        <v>Toro</v>
      </c>
      <c r="M11297" s="125">
        <f>B11298</f>
        <v>78.625</v>
      </c>
      <c r="N11297" s="125" t="str">
        <f>A11298</f>
        <v>A</v>
      </c>
      <c r="O11297" s="125">
        <f>B11298</f>
        <v>78.625</v>
      </c>
      <c r="S11297" s="226"/>
      <c r="T11297" s="133" t="str">
        <f t="shared" ref="T11297:T11299" si="624">L11297</f>
        <v>Toro</v>
      </c>
      <c r="U11297" s="134">
        <f t="shared" si="621"/>
        <v>78.625</v>
      </c>
      <c r="V11297" s="133" t="str">
        <f t="shared" si="622"/>
        <v>A</v>
      </c>
      <c r="W11297" s="133">
        <f t="shared" si="623"/>
        <v>78.625</v>
      </c>
      <c r="X11297" s="160"/>
      <c r="Y11297" s="160"/>
      <c r="Z11297" s="160"/>
      <c r="AA11297" s="160"/>
      <c r="AB11297" s="160"/>
      <c r="AC11297" s="160"/>
      <c r="AD11297" s="160"/>
      <c r="AE11297" s="160"/>
      <c r="AF11297" s="160"/>
      <c r="AG11297" s="160"/>
      <c r="AH11297" s="160"/>
      <c r="AI11297" s="160"/>
      <c r="AJ11297" s="160"/>
      <c r="AK11297" s="160"/>
      <c r="AL11297" s="160"/>
      <c r="AM11297" s="160"/>
      <c r="AN11297" s="160"/>
      <c r="AO11297" s="160"/>
      <c r="AP11297" s="160"/>
      <c r="AQ11297" s="160"/>
      <c r="AR11297" s="160"/>
      <c r="AS11297" s="160"/>
      <c r="AT11297" s="160"/>
      <c r="AU11297" s="160"/>
      <c r="AV11297" s="160"/>
      <c r="AW11297" s="160"/>
      <c r="AX11297" s="160"/>
      <c r="AY11297" s="160"/>
      <c r="AZ11297" s="160"/>
      <c r="BA11297" s="160"/>
      <c r="BB11297" s="160"/>
      <c r="BC11297" s="160"/>
      <c r="BD11297" s="160"/>
      <c r="BE11297" s="160"/>
      <c r="BF11297" s="160"/>
    </row>
    <row r="11298" spans="1:58" ht="16.5" thickBot="1" x14ac:dyDescent="0.3">
      <c r="A11298" s="99" t="s">
        <v>592</v>
      </c>
      <c r="B11298" s="68">
        <v>78.625</v>
      </c>
      <c r="C11298" s="68">
        <v>8</v>
      </c>
      <c r="D11298" s="86" t="s">
        <v>8</v>
      </c>
      <c r="J11298" s="6"/>
      <c r="K11298" s="224"/>
      <c r="L11298" s="4" t="str">
        <f>D11300</f>
        <v>Palomo</v>
      </c>
      <c r="M11298" s="4">
        <f>B11300</f>
        <v>60.75</v>
      </c>
      <c r="N11298" s="4" t="str">
        <f>A11300</f>
        <v>A</v>
      </c>
      <c r="O11298" s="4">
        <f>B11300</f>
        <v>60.75</v>
      </c>
      <c r="P11298" s="6"/>
      <c r="Q11298" s="6"/>
      <c r="R11298" s="6"/>
      <c r="S11298" s="226"/>
      <c r="T11298" s="133" t="str">
        <f t="shared" si="624"/>
        <v>Palomo</v>
      </c>
      <c r="U11298" s="134">
        <f t="shared" si="621"/>
        <v>60.75</v>
      </c>
      <c r="V11298" s="133" t="str">
        <f t="shared" si="622"/>
        <v>A</v>
      </c>
      <c r="W11298" s="133">
        <f t="shared" si="623"/>
        <v>60.75</v>
      </c>
      <c r="X11298" s="160"/>
      <c r="Y11298" s="160"/>
      <c r="Z11298" s="160"/>
      <c r="AA11298" s="160"/>
      <c r="AB11298" s="160"/>
      <c r="AC11298" s="160"/>
      <c r="AD11298" s="160"/>
      <c r="AE11298" s="160"/>
      <c r="AF11298" s="160"/>
      <c r="AG11298" s="160"/>
      <c r="AH11298" s="160"/>
      <c r="AI11298" s="160"/>
      <c r="AJ11298" s="160"/>
      <c r="AK11298" s="160"/>
      <c r="AL11298" s="160"/>
      <c r="AM11298" s="160"/>
      <c r="AN11298" s="160"/>
      <c r="AO11298" s="160"/>
      <c r="AP11298" s="160"/>
      <c r="AQ11298" s="160"/>
      <c r="AR11298" s="160"/>
      <c r="AS11298" s="160"/>
      <c r="AT11298" s="160"/>
      <c r="AU11298" s="160"/>
      <c r="AV11298" s="160"/>
      <c r="AW11298" s="160"/>
      <c r="AX11298" s="160"/>
      <c r="AY11298" s="160"/>
      <c r="AZ11298" s="160"/>
      <c r="BA11298" s="160"/>
      <c r="BB11298" s="160"/>
      <c r="BC11298" s="160"/>
      <c r="BD11298" s="160"/>
      <c r="BE11298" s="160"/>
      <c r="BF11298" s="160"/>
    </row>
    <row r="11299" spans="1:58" ht="16.5" thickBot="1" x14ac:dyDescent="0.3">
      <c r="A11299" s="99" t="s">
        <v>592</v>
      </c>
      <c r="B11299" s="68"/>
      <c r="C11299" s="68"/>
      <c r="D11299" s="86"/>
      <c r="J11299" s="6"/>
      <c r="K11299" s="224"/>
      <c r="L11299" s="4" t="str">
        <f>D11302</f>
        <v>Perseo</v>
      </c>
      <c r="M11299" s="4">
        <f>B11302</f>
        <v>60.75</v>
      </c>
      <c r="N11299" s="4" t="str">
        <f>A11302</f>
        <v>A</v>
      </c>
      <c r="O11299" s="4">
        <f>B11302</f>
        <v>60.75</v>
      </c>
      <c r="P11299" s="6"/>
      <c r="Q11299" s="6"/>
      <c r="R11299" s="6"/>
      <c r="S11299" s="227"/>
      <c r="T11299" s="129" t="str">
        <f t="shared" si="624"/>
        <v>Perseo</v>
      </c>
      <c r="U11299" s="135">
        <f t="shared" si="621"/>
        <v>60.75</v>
      </c>
      <c r="V11299" s="129" t="str">
        <f t="shared" si="622"/>
        <v>A</v>
      </c>
      <c r="W11299" s="129">
        <f t="shared" si="623"/>
        <v>60.75</v>
      </c>
      <c r="X11299" s="160"/>
      <c r="Y11299" s="160"/>
      <c r="Z11299" s="160"/>
      <c r="AA11299" s="160"/>
      <c r="AB11299" s="160"/>
      <c r="AC11299" s="160"/>
      <c r="AD11299" s="160"/>
      <c r="AE11299" s="160"/>
      <c r="AF11299" s="160"/>
      <c r="AG11299" s="160"/>
      <c r="AH11299" s="160"/>
      <c r="AI11299" s="160"/>
      <c r="AJ11299" s="160"/>
      <c r="AK11299" s="160"/>
      <c r="AL11299" s="160"/>
      <c r="AM11299" s="160"/>
      <c r="AN11299" s="160"/>
      <c r="AO11299" s="160"/>
      <c r="AP11299" s="160"/>
      <c r="AQ11299" s="160"/>
      <c r="AR11299" s="160"/>
      <c r="AS11299" s="160"/>
      <c r="AT11299" s="160"/>
      <c r="AU11299" s="160"/>
      <c r="AV11299" s="160"/>
      <c r="AW11299" s="160"/>
      <c r="AX11299" s="160"/>
      <c r="AY11299" s="160"/>
      <c r="AZ11299" s="160"/>
      <c r="BA11299" s="160"/>
      <c r="BB11299" s="160"/>
      <c r="BC11299" s="160"/>
      <c r="BD11299" s="160"/>
      <c r="BE11299" s="160"/>
      <c r="BF11299" s="160"/>
    </row>
    <row r="11300" spans="1:58" ht="15.75" thickBot="1" x14ac:dyDescent="0.3">
      <c r="A11300" s="99" t="s">
        <v>592</v>
      </c>
      <c r="B11300" s="68">
        <v>60.75</v>
      </c>
      <c r="C11300" s="68">
        <v>8</v>
      </c>
      <c r="D11300" s="86" t="s">
        <v>7</v>
      </c>
      <c r="J11300" s="6">
        <v>1</v>
      </c>
      <c r="K11300" s="6"/>
      <c r="L11300" s="6"/>
      <c r="M11300" s="6"/>
      <c r="N11300" s="6"/>
      <c r="O11300" s="6"/>
      <c r="P11300" s="6"/>
      <c r="Q11300" s="6"/>
      <c r="R11300" s="6"/>
      <c r="S11300" s="6"/>
      <c r="T11300" s="6"/>
      <c r="U11300" s="6"/>
      <c r="V11300" s="6"/>
      <c r="W11300" s="6"/>
      <c r="X11300" s="160"/>
      <c r="Y11300" s="160"/>
      <c r="Z11300" s="160"/>
      <c r="AA11300" s="160"/>
      <c r="AB11300" s="160"/>
      <c r="AC11300" s="160"/>
      <c r="AD11300" s="160"/>
      <c r="AE11300" s="160"/>
      <c r="AF11300" s="160"/>
      <c r="AG11300" s="160"/>
      <c r="AH11300" s="160"/>
      <c r="AI11300" s="160"/>
      <c r="AJ11300" s="160"/>
      <c r="AK11300" s="160"/>
      <c r="AL11300" s="160"/>
      <c r="AM11300" s="160"/>
      <c r="AN11300" s="160"/>
      <c r="AO11300" s="160"/>
      <c r="AP11300" s="160"/>
      <c r="AQ11300" s="160"/>
      <c r="AR11300" s="160"/>
      <c r="AS11300" s="160"/>
      <c r="AT11300" s="160"/>
      <c r="AU11300" s="160"/>
      <c r="AV11300" s="160"/>
      <c r="AW11300" s="160"/>
      <c r="AX11300" s="160"/>
      <c r="AY11300" s="160"/>
      <c r="AZ11300" s="160"/>
      <c r="BA11300" s="160"/>
      <c r="BB11300" s="160"/>
      <c r="BC11300" s="160"/>
      <c r="BD11300" s="160"/>
      <c r="BE11300" s="160"/>
      <c r="BF11300" s="160"/>
    </row>
    <row r="11301" spans="1:58" ht="15.75" thickBot="1" x14ac:dyDescent="0.3">
      <c r="A11301" s="99" t="s">
        <v>592</v>
      </c>
      <c r="B11301" s="68"/>
      <c r="C11301" s="68"/>
      <c r="D11301" s="86"/>
      <c r="J11301" s="6">
        <v>2</v>
      </c>
      <c r="K11301" s="6"/>
      <c r="L11301" s="6"/>
      <c r="M11301" s="6"/>
      <c r="N11301" s="6"/>
      <c r="O11301" s="6"/>
      <c r="P11301" s="6"/>
      <c r="Q11301" s="6"/>
      <c r="R11301" s="6"/>
      <c r="S11301" s="6"/>
      <c r="T11301" s="6"/>
      <c r="U11301" s="6"/>
      <c r="V11301" s="6"/>
      <c r="W11301" s="6"/>
      <c r="X11301" s="160"/>
      <c r="Y11301" s="160"/>
      <c r="Z11301" s="160"/>
      <c r="AA11301" s="160"/>
      <c r="AB11301" s="160"/>
      <c r="AC11301" s="160"/>
      <c r="AD11301" s="160"/>
      <c r="AE11301" s="160"/>
      <c r="AF11301" s="160"/>
      <c r="AG11301" s="160"/>
      <c r="AH11301" s="160"/>
      <c r="AI11301" s="160"/>
      <c r="AJ11301" s="160"/>
      <c r="AK11301" s="160"/>
      <c r="AL11301" s="160"/>
      <c r="AM11301" s="160"/>
      <c r="AN11301" s="160"/>
      <c r="AO11301" s="160"/>
      <c r="AP11301" s="160"/>
      <c r="AQ11301" s="160"/>
      <c r="AR11301" s="160"/>
      <c r="AS11301" s="160"/>
      <c r="AT11301" s="160"/>
      <c r="AU11301" s="160"/>
      <c r="AV11301" s="160"/>
      <c r="AW11301" s="160"/>
      <c r="AX11301" s="160"/>
      <c r="AY11301" s="160"/>
      <c r="AZ11301" s="160"/>
      <c r="BA11301" s="160"/>
      <c r="BB11301" s="160"/>
      <c r="BC11301" s="160"/>
      <c r="BD11301" s="160"/>
      <c r="BE11301" s="160"/>
      <c r="BF11301" s="160"/>
    </row>
    <row r="11302" spans="1:58" x14ac:dyDescent="0.25">
      <c r="A11302" s="100" t="s">
        <v>592</v>
      </c>
      <c r="B11302" s="77">
        <v>60.75</v>
      </c>
      <c r="C11302" s="77">
        <v>8</v>
      </c>
      <c r="D11302" s="87" t="s">
        <v>46</v>
      </c>
      <c r="J11302" s="6">
        <v>3</v>
      </c>
      <c r="K11302" s="6"/>
      <c r="L11302" s="6"/>
      <c r="M11302" s="6"/>
      <c r="N11302" s="6"/>
      <c r="O11302" s="6"/>
      <c r="P11302" s="6"/>
      <c r="Q11302" s="6"/>
      <c r="R11302" s="6"/>
      <c r="S11302" s="6"/>
      <c r="T11302" s="6"/>
      <c r="U11302" s="6"/>
      <c r="V11302" s="6"/>
      <c r="W11302" s="6"/>
      <c r="X11302" s="160"/>
      <c r="Y11302" s="160"/>
      <c r="Z11302" s="160"/>
      <c r="AA11302" s="160"/>
      <c r="AB11302" s="160"/>
      <c r="AC11302" s="160"/>
      <c r="AD11302" s="160"/>
      <c r="AE11302" s="160"/>
      <c r="AF11302" s="160"/>
      <c r="AG11302" s="160"/>
      <c r="AH11302" s="160"/>
      <c r="AI11302" s="160"/>
      <c r="AJ11302" s="160"/>
      <c r="AK11302" s="160"/>
      <c r="AL11302" s="160"/>
      <c r="AM11302" s="160"/>
      <c r="AN11302" s="160"/>
      <c r="AO11302" s="160"/>
      <c r="AP11302" s="160"/>
      <c r="AQ11302" s="160"/>
      <c r="AR11302" s="160"/>
      <c r="AS11302" s="160"/>
      <c r="AT11302" s="160"/>
      <c r="AU11302" s="160"/>
      <c r="AV11302" s="160"/>
      <c r="AW11302" s="160"/>
      <c r="AX11302" s="160"/>
      <c r="AY11302" s="160"/>
      <c r="AZ11302" s="160"/>
      <c r="BA11302" s="160"/>
      <c r="BB11302" s="160"/>
      <c r="BC11302" s="160"/>
      <c r="BD11302" s="160"/>
      <c r="BE11302" s="160"/>
      <c r="BF11302" s="160"/>
    </row>
    <row r="11303" spans="1:58" x14ac:dyDescent="0.25">
      <c r="A11303" s="79"/>
      <c r="J11303" s="6">
        <v>4</v>
      </c>
      <c r="K11303" s="6"/>
      <c r="L11303" s="6"/>
      <c r="M11303" s="6"/>
      <c r="N11303" s="6"/>
      <c r="O11303" s="6"/>
      <c r="P11303" s="6"/>
      <c r="Q11303" s="6"/>
      <c r="R11303" s="6"/>
      <c r="S11303" s="6"/>
      <c r="T11303" s="6"/>
      <c r="U11303" s="6"/>
      <c r="V11303" s="6"/>
      <c r="W11303" s="6"/>
      <c r="X11303" s="160"/>
      <c r="Y11303" s="160"/>
      <c r="Z11303" s="160"/>
      <c r="AA11303" s="160"/>
      <c r="AB11303" s="160"/>
      <c r="AC11303" s="160"/>
      <c r="AD11303" s="160"/>
      <c r="AE11303" s="160"/>
      <c r="AF11303" s="160"/>
      <c r="AG11303" s="160"/>
      <c r="AH11303" s="160"/>
      <c r="AI11303" s="160"/>
      <c r="AJ11303" s="160"/>
      <c r="AK11303" s="160"/>
      <c r="AL11303" s="160"/>
      <c r="AM11303" s="160"/>
      <c r="AN11303" s="160"/>
      <c r="AO11303" s="160"/>
      <c r="AP11303" s="160"/>
      <c r="AQ11303" s="160"/>
      <c r="AR11303" s="160"/>
      <c r="AS11303" s="160"/>
      <c r="AT11303" s="160"/>
      <c r="AU11303" s="160"/>
      <c r="AV11303" s="160"/>
      <c r="AW11303" s="160"/>
      <c r="AX11303" s="160"/>
      <c r="AY11303" s="160"/>
      <c r="AZ11303" s="160"/>
      <c r="BA11303" s="160"/>
      <c r="BB11303" s="160"/>
      <c r="BC11303" s="160"/>
      <c r="BD11303" s="160"/>
      <c r="BE11303" s="160"/>
      <c r="BF11303" s="160"/>
    </row>
    <row r="11304" spans="1:58" x14ac:dyDescent="0.25">
      <c r="A11304" s="79"/>
      <c r="J11304" s="6">
        <v>5</v>
      </c>
      <c r="K11304" s="6"/>
      <c r="L11304" s="6"/>
      <c r="M11304" s="6"/>
      <c r="N11304" s="6"/>
      <c r="O11304" s="6"/>
      <c r="P11304" s="6"/>
      <c r="Q11304" s="6"/>
      <c r="R11304" s="6"/>
      <c r="S11304" s="6"/>
      <c r="T11304" s="6"/>
      <c r="U11304" s="6"/>
      <c r="V11304" s="6"/>
      <c r="W11304" s="6"/>
      <c r="X11304" s="160"/>
      <c r="Y11304" s="160"/>
      <c r="Z11304" s="160"/>
      <c r="AA11304" s="160"/>
      <c r="AB11304" s="160"/>
      <c r="AC11304" s="160"/>
      <c r="AD11304" s="160"/>
      <c r="AE11304" s="160"/>
      <c r="AF11304" s="160"/>
      <c r="AG11304" s="160"/>
      <c r="AH11304" s="160"/>
      <c r="AI11304" s="160"/>
      <c r="AJ11304" s="160"/>
      <c r="AK11304" s="160"/>
      <c r="AL11304" s="160"/>
      <c r="AM11304" s="160"/>
      <c r="AN11304" s="160"/>
      <c r="AO11304" s="160"/>
      <c r="AP11304" s="160"/>
      <c r="AQ11304" s="160"/>
      <c r="AR11304" s="160"/>
      <c r="AS11304" s="160"/>
      <c r="AT11304" s="160"/>
      <c r="AU11304" s="160"/>
      <c r="AV11304" s="160"/>
      <c r="AW11304" s="160"/>
      <c r="AX11304" s="160"/>
      <c r="AY11304" s="160"/>
      <c r="AZ11304" s="160"/>
      <c r="BA11304" s="160"/>
      <c r="BB11304" s="160"/>
      <c r="BC11304" s="160"/>
      <c r="BD11304" s="160"/>
      <c r="BE11304" s="160"/>
      <c r="BF11304" s="160"/>
    </row>
    <row r="11305" spans="1:58" x14ac:dyDescent="0.25">
      <c r="J11305" s="6">
        <v>6</v>
      </c>
      <c r="K11305" s="6"/>
      <c r="L11305" s="6"/>
      <c r="M11305" s="6"/>
      <c r="N11305" s="6"/>
      <c r="O11305" s="6"/>
      <c r="P11305" s="6"/>
      <c r="Q11305" s="6"/>
      <c r="R11305" s="6"/>
      <c r="S11305" s="6"/>
      <c r="T11305" s="6"/>
      <c r="U11305" s="6"/>
      <c r="V11305" s="6"/>
      <c r="W11305" s="6"/>
      <c r="X11305" s="160"/>
      <c r="Y11305" s="160"/>
      <c r="Z11305" s="160"/>
      <c r="AA11305" s="160"/>
      <c r="AB11305" s="160"/>
      <c r="AC11305" s="160"/>
      <c r="AD11305" s="160"/>
      <c r="AE11305" s="160"/>
      <c r="AF11305" s="160"/>
      <c r="AG11305" s="160"/>
      <c r="AH11305" s="160"/>
      <c r="AI11305" s="160"/>
      <c r="AJ11305" s="160"/>
      <c r="AK11305" s="160"/>
      <c r="AL11305" s="160"/>
      <c r="AM11305" s="160"/>
      <c r="AN11305" s="160"/>
      <c r="AO11305" s="160"/>
      <c r="AP11305" s="160"/>
      <c r="AQ11305" s="160"/>
      <c r="AR11305" s="160"/>
      <c r="AS11305" s="160"/>
      <c r="AT11305" s="160"/>
      <c r="AU11305" s="160"/>
      <c r="AV11305" s="160"/>
      <c r="AW11305" s="160"/>
      <c r="AX11305" s="160"/>
      <c r="AY11305" s="160"/>
      <c r="AZ11305" s="160"/>
      <c r="BA11305" s="160"/>
      <c r="BB11305" s="160"/>
      <c r="BC11305" s="160"/>
      <c r="BD11305" s="160"/>
      <c r="BE11305" s="160"/>
      <c r="BF11305" s="160"/>
    </row>
    <row r="11306" spans="1:58" x14ac:dyDescent="0.25">
      <c r="A11306" s="80"/>
      <c r="J11306" s="6">
        <v>7</v>
      </c>
      <c r="K11306" s="6"/>
      <c r="L11306" s="6"/>
      <c r="M11306" s="6"/>
      <c r="N11306" s="6"/>
      <c r="O11306" s="6"/>
      <c r="P11306" s="6"/>
      <c r="Q11306" s="6"/>
      <c r="R11306" s="6"/>
      <c r="S11306" s="6"/>
      <c r="T11306" s="6"/>
      <c r="U11306" s="6"/>
      <c r="V11306" s="6"/>
      <c r="W11306" s="6"/>
      <c r="X11306" s="160"/>
      <c r="Y11306" s="160"/>
      <c r="Z11306" s="160"/>
      <c r="AA11306" s="160"/>
      <c r="AB11306" s="160"/>
      <c r="AC11306" s="160"/>
      <c r="AD11306" s="160"/>
      <c r="AE11306" s="160"/>
      <c r="AF11306" s="160"/>
      <c r="AG11306" s="160"/>
      <c r="AH11306" s="160"/>
      <c r="AI11306" s="160"/>
      <c r="AJ11306" s="160"/>
      <c r="AK11306" s="160"/>
      <c r="AL11306" s="160"/>
      <c r="AM11306" s="160"/>
      <c r="AN11306" s="160"/>
      <c r="AO11306" s="160"/>
      <c r="AP11306" s="160"/>
      <c r="AQ11306" s="160"/>
      <c r="AR11306" s="160"/>
      <c r="AS11306" s="160"/>
      <c r="AT11306" s="160"/>
      <c r="AU11306" s="160"/>
      <c r="AV11306" s="160"/>
      <c r="AW11306" s="160"/>
      <c r="AX11306" s="160"/>
      <c r="AY11306" s="160"/>
      <c r="AZ11306" s="160"/>
      <c r="BA11306" s="160"/>
      <c r="BB11306" s="160"/>
      <c r="BC11306" s="160"/>
      <c r="BD11306" s="160"/>
      <c r="BE11306" s="160"/>
      <c r="BF11306" s="160"/>
    </row>
    <row r="11307" spans="1:58" ht="31.5" x14ac:dyDescent="0.25">
      <c r="A11307" s="64" t="s">
        <v>590</v>
      </c>
      <c r="J11307" s="6">
        <v>8</v>
      </c>
      <c r="K11307" s="6"/>
      <c r="L11307" s="6"/>
      <c r="M11307" s="6"/>
      <c r="N11307" s="6"/>
      <c r="O11307" s="6"/>
      <c r="P11307" s="6"/>
      <c r="Q11307" s="6"/>
      <c r="R11307" s="6"/>
      <c r="S11307" s="6"/>
      <c r="T11307" s="6"/>
      <c r="U11307" s="6"/>
      <c r="V11307" s="6"/>
      <c r="W11307" s="6"/>
      <c r="X11307" s="160"/>
      <c r="Y11307" s="160"/>
      <c r="Z11307" s="160"/>
      <c r="AA11307" s="160"/>
      <c r="AB11307" s="160"/>
      <c r="AC11307" s="160"/>
      <c r="AD11307" s="160"/>
      <c r="AE11307" s="160"/>
      <c r="AF11307" s="160"/>
      <c r="AG11307" s="160"/>
      <c r="AH11307" s="160"/>
      <c r="AI11307" s="160"/>
      <c r="AJ11307" s="160"/>
      <c r="AK11307" s="160"/>
      <c r="AL11307" s="160"/>
      <c r="AM11307" s="160"/>
      <c r="AN11307" s="160"/>
      <c r="AO11307" s="160"/>
      <c r="AP11307" s="160"/>
      <c r="AQ11307" s="160"/>
      <c r="AR11307" s="160"/>
      <c r="AS11307" s="160"/>
      <c r="AT11307" s="160"/>
      <c r="AU11307" s="160"/>
      <c r="AV11307" s="160"/>
      <c r="AW11307" s="160"/>
      <c r="AX11307" s="160"/>
      <c r="AY11307" s="160"/>
      <c r="AZ11307" s="160"/>
      <c r="BA11307" s="160"/>
      <c r="BB11307" s="160"/>
      <c r="BC11307" s="160"/>
      <c r="BD11307" s="160"/>
      <c r="BE11307" s="160"/>
      <c r="BF11307" s="160"/>
    </row>
    <row r="11308" spans="1:58" x14ac:dyDescent="0.25">
      <c r="A11308" s="79"/>
      <c r="J11308" s="6">
        <v>9</v>
      </c>
      <c r="K11308" s="6"/>
      <c r="L11308" s="6"/>
      <c r="M11308" s="6"/>
      <c r="N11308" s="6"/>
      <c r="O11308" s="6"/>
      <c r="P11308" s="6"/>
      <c r="Q11308" s="6"/>
      <c r="R11308" s="6"/>
      <c r="S11308" s="6"/>
      <c r="T11308" s="6"/>
      <c r="U11308" s="6"/>
      <c r="V11308" s="6"/>
      <c r="W11308" s="6"/>
    </row>
    <row r="11309" spans="1:58" ht="25.5" x14ac:dyDescent="0.25">
      <c r="A11309" s="81" t="s">
        <v>595</v>
      </c>
      <c r="J11309" s="6">
        <v>10</v>
      </c>
      <c r="K11309" s="6"/>
      <c r="L11309" s="6"/>
      <c r="M11309" s="6"/>
      <c r="N11309" s="6"/>
      <c r="O11309" s="6"/>
      <c r="P11309" s="6"/>
      <c r="Q11309" s="6"/>
      <c r="R11309" s="6"/>
      <c r="S11309" s="6"/>
      <c r="T11309" s="6"/>
      <c r="U11309" s="6"/>
      <c r="V11309" s="6"/>
      <c r="W11309" s="6"/>
    </row>
    <row r="11310" spans="1:58" x14ac:dyDescent="0.25">
      <c r="A11310" s="81"/>
      <c r="J11310" s="6">
        <v>11</v>
      </c>
      <c r="K11310" s="6"/>
      <c r="L11310" s="6"/>
      <c r="M11310" s="6"/>
      <c r="N11310" s="6"/>
      <c r="O11310" s="6"/>
      <c r="P11310" s="6"/>
      <c r="Q11310" s="6"/>
      <c r="R11310" s="6"/>
      <c r="S11310" s="6"/>
      <c r="T11310" s="6"/>
      <c r="U11310" s="6"/>
      <c r="V11310" s="6"/>
      <c r="W11310" s="6"/>
    </row>
    <row r="11311" spans="1:58" x14ac:dyDescent="0.25">
      <c r="A11311" s="65"/>
      <c r="J11311" s="6">
        <v>12</v>
      </c>
      <c r="K11311" s="6"/>
      <c r="L11311" s="6"/>
      <c r="M11311" s="6"/>
      <c r="N11311" s="6"/>
      <c r="O11311" s="6"/>
      <c r="P11311" s="6"/>
      <c r="Q11311" s="6"/>
      <c r="R11311" s="6"/>
      <c r="S11311" s="6"/>
      <c r="T11311" s="6"/>
      <c r="U11311" s="6"/>
      <c r="V11311" s="6"/>
      <c r="W11311" s="6"/>
    </row>
    <row r="11312" spans="1:58" x14ac:dyDescent="0.25">
      <c r="A11312" s="65"/>
      <c r="J11312" s="6">
        <v>13</v>
      </c>
      <c r="K11312" s="6"/>
      <c r="L11312" s="6"/>
      <c r="M11312" s="6"/>
      <c r="N11312" s="6"/>
      <c r="O11312" s="6"/>
      <c r="P11312" s="6"/>
      <c r="Q11312" s="6"/>
      <c r="R11312" s="6"/>
      <c r="S11312" s="6"/>
      <c r="T11312" s="6"/>
      <c r="U11312" s="6"/>
      <c r="V11312" s="6"/>
      <c r="W11312" s="6"/>
    </row>
    <row r="11313" spans="1:24" x14ac:dyDescent="0.25">
      <c r="A11313" s="79"/>
      <c r="J11313" s="6">
        <v>14</v>
      </c>
      <c r="K11313" s="6"/>
      <c r="L11313" s="6"/>
      <c r="M11313" s="6"/>
      <c r="N11313" s="6"/>
      <c r="O11313" s="6"/>
      <c r="P11313" s="6"/>
      <c r="Q11313" s="6"/>
      <c r="R11313" s="6"/>
      <c r="S11313" s="6"/>
      <c r="T11313" s="6"/>
      <c r="U11313" s="6"/>
      <c r="V11313" s="6"/>
      <c r="W11313" s="6"/>
    </row>
    <row r="11314" spans="1:24" x14ac:dyDescent="0.25">
      <c r="A11314" s="79"/>
      <c r="J11314" s="6">
        <v>15</v>
      </c>
      <c r="K11314" s="6"/>
      <c r="L11314" s="6"/>
      <c r="M11314" s="6"/>
      <c r="N11314" s="6"/>
      <c r="O11314" s="6"/>
      <c r="P11314" s="6"/>
      <c r="Q11314" s="6"/>
      <c r="R11314" s="6"/>
      <c r="S11314" s="6"/>
      <c r="T11314" s="6"/>
      <c r="U11314" s="6"/>
      <c r="V11314" s="6"/>
      <c r="W11314" s="6"/>
    </row>
    <row r="11315" spans="1:24" x14ac:dyDescent="0.25">
      <c r="J11315" s="6">
        <v>16</v>
      </c>
      <c r="K11315" s="6"/>
      <c r="L11315" s="6"/>
      <c r="M11315" s="6"/>
      <c r="N11315" s="6"/>
      <c r="O11315" s="6"/>
      <c r="P11315" s="6"/>
      <c r="Q11315" s="6"/>
      <c r="R11315" s="6"/>
      <c r="S11315" s="6"/>
      <c r="T11315" s="6"/>
      <c r="U11315" s="6"/>
      <c r="V11315" s="6"/>
      <c r="W11315" s="6"/>
    </row>
    <row r="11316" spans="1:24" x14ac:dyDescent="0.25">
      <c r="A11316" s="80"/>
      <c r="J11316" s="6">
        <v>17</v>
      </c>
      <c r="K11316" s="6"/>
      <c r="L11316" s="6"/>
      <c r="M11316" s="6"/>
      <c r="N11316" s="6"/>
      <c r="O11316" s="6"/>
      <c r="P11316" s="6"/>
      <c r="Q11316" s="6"/>
      <c r="R11316" s="6"/>
      <c r="S11316" s="6"/>
      <c r="T11316" s="6"/>
      <c r="U11316" s="6"/>
      <c r="V11316" s="6"/>
      <c r="W11316" s="6"/>
    </row>
    <row r="11317" spans="1:24" ht="31.5" x14ac:dyDescent="0.25">
      <c r="A11317" s="64" t="s">
        <v>590</v>
      </c>
      <c r="J11317" s="6">
        <v>18</v>
      </c>
      <c r="K11317" s="6"/>
      <c r="L11317" s="6"/>
      <c r="M11317" s="6"/>
      <c r="N11317" s="6"/>
      <c r="O11317" s="6"/>
      <c r="P11317" s="6"/>
      <c r="Q11317" s="6"/>
      <c r="R11317" s="6"/>
      <c r="S11317" s="6"/>
      <c r="T11317" s="6"/>
      <c r="U11317" s="6"/>
      <c r="V11317" s="6"/>
      <c r="W11317" s="6"/>
    </row>
    <row r="11318" spans="1:24" x14ac:dyDescent="0.25">
      <c r="A11318" s="79"/>
      <c r="J11318" s="6">
        <v>19</v>
      </c>
      <c r="K11318" s="6"/>
      <c r="L11318" s="6"/>
      <c r="M11318" s="6"/>
      <c r="N11318" s="6"/>
      <c r="O11318" s="6"/>
      <c r="P11318" s="6"/>
      <c r="Q11318" s="6"/>
      <c r="R11318" s="6"/>
      <c r="S11318" s="6"/>
      <c r="T11318" s="6"/>
      <c r="U11318" s="6"/>
      <c r="V11318" s="6"/>
      <c r="W11318" s="6"/>
    </row>
    <row r="11319" spans="1:24" ht="25.5" x14ac:dyDescent="0.25">
      <c r="A11319" s="81" t="s">
        <v>595</v>
      </c>
      <c r="J11319" s="6">
        <v>20</v>
      </c>
      <c r="K11319" s="6"/>
      <c r="L11319" s="6"/>
      <c r="M11319" s="6"/>
      <c r="N11319" s="6"/>
      <c r="O11319" s="6"/>
      <c r="P11319" s="6"/>
      <c r="Q11319" s="6"/>
      <c r="R11319" s="6"/>
      <c r="S11319" s="6"/>
      <c r="T11319" s="6"/>
      <c r="U11319" s="6"/>
      <c r="V11319" s="6"/>
      <c r="W11319" s="6"/>
    </row>
    <row r="11320" spans="1:24" x14ac:dyDescent="0.25">
      <c r="A11320" s="81"/>
      <c r="J11320" s="6">
        <v>21</v>
      </c>
      <c r="K11320" s="6"/>
      <c r="L11320" s="6"/>
      <c r="M11320" s="6"/>
      <c r="N11320" s="6"/>
      <c r="O11320" s="6"/>
      <c r="P11320" s="6"/>
      <c r="Q11320" s="6"/>
      <c r="R11320" s="6"/>
      <c r="S11320" s="6"/>
      <c r="T11320" s="6"/>
      <c r="U11320" s="6"/>
      <c r="V11320" s="6"/>
      <c r="W11320" s="6"/>
    </row>
    <row r="11321" spans="1:24" ht="89.25" x14ac:dyDescent="0.25">
      <c r="A11321" s="81" t="s">
        <v>984</v>
      </c>
      <c r="J11321" s="6">
        <v>22</v>
      </c>
      <c r="K11321" s="6"/>
      <c r="L11321" s="6"/>
      <c r="M11321" s="6"/>
      <c r="N11321" s="6"/>
      <c r="O11321" s="6"/>
      <c r="P11321" s="6"/>
      <c r="Q11321" s="6"/>
      <c r="R11321" s="6"/>
      <c r="S11321" s="6"/>
      <c r="T11321" s="6"/>
      <c r="U11321" s="6"/>
      <c r="V11321" s="6"/>
      <c r="W11321" s="6"/>
    </row>
    <row r="11322" spans="1:24" x14ac:dyDescent="0.25">
      <c r="A11322" s="65"/>
      <c r="J11322" s="6">
        <v>23</v>
      </c>
      <c r="K11322" s="6"/>
      <c r="L11322" s="6"/>
      <c r="M11322" s="6"/>
      <c r="N11322" s="6"/>
      <c r="O11322" s="6"/>
      <c r="P11322" s="6"/>
      <c r="Q11322" s="6"/>
      <c r="R11322" s="6"/>
      <c r="S11322" s="6"/>
      <c r="T11322" s="6"/>
      <c r="U11322" s="6"/>
      <c r="V11322" s="6"/>
      <c r="W11322" s="6"/>
    </row>
    <row r="11323" spans="1:24" x14ac:dyDescent="0.25">
      <c r="A11323" s="65"/>
      <c r="J11323" s="6">
        <v>24</v>
      </c>
      <c r="K11323" s="6"/>
      <c r="L11323" s="6"/>
      <c r="M11323" s="6"/>
      <c r="N11323" s="6"/>
      <c r="O11323" s="6"/>
      <c r="P11323" s="6"/>
      <c r="Q11323" s="6"/>
      <c r="R11323" s="6"/>
      <c r="S11323" s="6"/>
      <c r="T11323" s="6"/>
      <c r="U11323" s="6"/>
      <c r="V11323" s="6"/>
      <c r="W11323" s="6"/>
    </row>
    <row r="11324" spans="1:24" ht="140.25" x14ac:dyDescent="0.25">
      <c r="A11324" s="96" t="s">
        <v>624</v>
      </c>
      <c r="B11324" s="97" t="s">
        <v>625</v>
      </c>
      <c r="J11324" s="6">
        <v>25</v>
      </c>
      <c r="K11324" s="6"/>
      <c r="L11324" s="6"/>
      <c r="M11324" s="6"/>
      <c r="N11324" s="6"/>
      <c r="O11324" s="6"/>
      <c r="P11324" s="6"/>
      <c r="Q11324" s="6"/>
      <c r="R11324" s="6"/>
      <c r="S11324" s="6"/>
      <c r="T11324" s="6"/>
      <c r="U11324" s="6"/>
      <c r="V11324" s="6"/>
      <c r="W11324" s="6"/>
    </row>
    <row r="11325" spans="1:24" ht="15.75" thickBot="1" x14ac:dyDescent="0.3">
      <c r="A11325" s="65"/>
      <c r="J11325" s="6">
        <v>26</v>
      </c>
      <c r="K11325" s="6"/>
      <c r="L11325" s="6"/>
      <c r="M11325" s="6"/>
      <c r="N11325" s="6"/>
      <c r="O11325" s="6"/>
      <c r="P11325" s="6"/>
      <c r="Q11325" s="6"/>
      <c r="R11325" s="6"/>
      <c r="S11325" s="6"/>
      <c r="T11325" s="6"/>
      <c r="U11325" s="6"/>
      <c r="V11325" s="6"/>
      <c r="W11325" s="6"/>
      <c r="X11325" s="6"/>
    </row>
    <row r="11326" spans="1:24" ht="15.75" thickBot="1" x14ac:dyDescent="0.3">
      <c r="A11326" s="88" t="s">
        <v>626</v>
      </c>
      <c r="B11326" s="89">
        <v>0.05</v>
      </c>
      <c r="J11326" s="6">
        <v>27</v>
      </c>
      <c r="K11326" s="6"/>
      <c r="L11326" s="6"/>
      <c r="M11326" s="6"/>
      <c r="N11326" s="6"/>
      <c r="O11326" s="6"/>
      <c r="P11326" s="6"/>
      <c r="Q11326" s="6"/>
      <c r="R11326" s="6"/>
      <c r="S11326" s="6"/>
      <c r="T11326" s="6"/>
      <c r="U11326" s="6"/>
      <c r="V11326" s="6"/>
      <c r="W11326" s="6"/>
    </row>
    <row r="11327" spans="1:24" ht="39" thickBot="1" x14ac:dyDescent="0.3">
      <c r="A11327" s="110" t="s">
        <v>627</v>
      </c>
      <c r="B11327" s="74">
        <v>18</v>
      </c>
      <c r="J11327" s="6">
        <v>28</v>
      </c>
      <c r="K11327" s="6"/>
      <c r="L11327" s="6"/>
      <c r="M11327" s="6"/>
      <c r="N11327" s="6"/>
      <c r="O11327" s="6"/>
      <c r="P11327" s="6"/>
      <c r="Q11327" s="6"/>
      <c r="R11327" s="6"/>
      <c r="S11327" s="6"/>
      <c r="T11327" s="6"/>
      <c r="U11327" s="6"/>
      <c r="V11327" s="6"/>
      <c r="W11327" s="6"/>
    </row>
    <row r="11328" spans="1:24" ht="39" thickBot="1" x14ac:dyDescent="0.3">
      <c r="A11328" s="110" t="s">
        <v>628</v>
      </c>
      <c r="B11328" s="74">
        <v>425.10070000000002</v>
      </c>
      <c r="J11328" s="6">
        <v>29</v>
      </c>
      <c r="K11328" s="6"/>
      <c r="L11328" s="6"/>
      <c r="M11328" s="6"/>
      <c r="N11328" s="6"/>
      <c r="O11328" s="6"/>
      <c r="P11328" s="6"/>
      <c r="Q11328" s="6"/>
      <c r="R11328" s="6"/>
      <c r="S11328" s="6"/>
      <c r="T11328" s="6"/>
      <c r="U11328" s="6"/>
      <c r="V11328" s="6"/>
      <c r="W11328" s="6"/>
    </row>
    <row r="11329" spans="1:23" ht="64.5" thickBot="1" x14ac:dyDescent="0.3">
      <c r="A11329" s="110" t="s">
        <v>629</v>
      </c>
      <c r="B11329" s="74">
        <v>3.9969700000000001</v>
      </c>
      <c r="J11329" s="6">
        <v>30</v>
      </c>
      <c r="K11329" s="6"/>
      <c r="L11329" s="6"/>
      <c r="M11329" s="6"/>
      <c r="N11329" s="6"/>
      <c r="O11329" s="6"/>
      <c r="P11329" s="6"/>
      <c r="Q11329" s="6"/>
      <c r="R11329" s="6"/>
      <c r="S11329" s="6"/>
      <c r="T11329" s="6"/>
      <c r="U11329" s="6"/>
      <c r="V11329" s="6"/>
      <c r="W11329" s="6"/>
    </row>
    <row r="11330" spans="1:23" ht="38.25" x14ac:dyDescent="0.25">
      <c r="A11330" s="109" t="s">
        <v>630</v>
      </c>
      <c r="B11330" s="78">
        <v>29.135999999999999</v>
      </c>
      <c r="J11330" s="6">
        <v>31</v>
      </c>
      <c r="K11330" s="6"/>
      <c r="L11330" s="6"/>
      <c r="M11330" s="6"/>
      <c r="N11330" s="6"/>
      <c r="O11330" s="6"/>
      <c r="P11330" s="6"/>
      <c r="Q11330" s="6"/>
      <c r="R11330" s="6"/>
      <c r="S11330" s="6"/>
      <c r="T11330" s="6"/>
      <c r="U11330" s="6"/>
      <c r="V11330" s="6"/>
      <c r="W11330" s="6"/>
    </row>
    <row r="11331" spans="1:23" ht="15.75" thickBot="1" x14ac:dyDescent="0.3">
      <c r="A11331" s="65"/>
      <c r="J11331" s="6">
        <v>32</v>
      </c>
      <c r="K11331" s="6"/>
      <c r="L11331" s="6"/>
      <c r="M11331" s="6"/>
      <c r="N11331" s="6"/>
      <c r="O11331" s="6"/>
      <c r="P11331" s="6"/>
      <c r="Q11331" s="6"/>
      <c r="R11331" s="6"/>
      <c r="S11331" s="6"/>
      <c r="T11331" s="6"/>
      <c r="U11331" s="6"/>
      <c r="V11331" s="6"/>
      <c r="W11331" s="6"/>
    </row>
    <row r="11332" spans="1:23" x14ac:dyDescent="0.25">
      <c r="A11332" s="254" t="s">
        <v>637</v>
      </c>
      <c r="B11332" s="255"/>
      <c r="C11332" s="255"/>
      <c r="D11332" s="255"/>
      <c r="J11332" s="6">
        <v>33</v>
      </c>
      <c r="K11332" s="6"/>
      <c r="L11332" s="6"/>
      <c r="M11332" s="6"/>
      <c r="N11332" s="6"/>
      <c r="O11332" s="6"/>
      <c r="P11332" s="6"/>
      <c r="Q11332" s="6"/>
      <c r="R11332" s="6"/>
      <c r="S11332" s="6"/>
      <c r="T11332" s="6"/>
      <c r="U11332" s="6"/>
      <c r="V11332" s="6"/>
      <c r="W11332" s="6"/>
    </row>
    <row r="11333" spans="1:23" ht="15.75" thickBot="1" x14ac:dyDescent="0.3">
      <c r="A11333" s="256" t="s">
        <v>638</v>
      </c>
      <c r="B11333" s="257"/>
      <c r="C11333" s="257"/>
      <c r="D11333" s="257"/>
      <c r="J11333" s="6">
        <v>34</v>
      </c>
      <c r="K11333" s="6"/>
      <c r="L11333" s="6"/>
      <c r="M11333" s="6"/>
      <c r="N11333" s="6"/>
      <c r="O11333" s="6"/>
      <c r="P11333" s="6"/>
      <c r="Q11333" s="6"/>
      <c r="R11333" s="6"/>
      <c r="S11333" s="6"/>
      <c r="T11333" s="6"/>
      <c r="U11333" s="6"/>
      <c r="V11333" s="6"/>
      <c r="W11333" s="6"/>
    </row>
    <row r="11334" spans="1:23" ht="27" thickBot="1" x14ac:dyDescent="0.3">
      <c r="A11334" s="98" t="s">
        <v>634</v>
      </c>
      <c r="B11334" s="83" t="s">
        <v>635</v>
      </c>
      <c r="C11334" s="83" t="s">
        <v>566</v>
      </c>
      <c r="D11334" s="85" t="s">
        <v>593</v>
      </c>
      <c r="J11334" s="6"/>
      <c r="K11334" s="121" t="s">
        <v>1123</v>
      </c>
      <c r="L11334" s="121" t="s">
        <v>1124</v>
      </c>
      <c r="M11334" s="121" t="str">
        <f>A11321</f>
        <v>Prueba del rango estudentizado de Tukey (HSD) para NF2</v>
      </c>
      <c r="N11334" s="136"/>
      <c r="O11334" s="1"/>
      <c r="S11334" s="122" t="str">
        <f>K11334</f>
        <v>Factor</v>
      </c>
      <c r="T11334" s="122" t="str">
        <f>L11334</f>
        <v>Nivel</v>
      </c>
      <c r="U11334" s="114"/>
      <c r="V11334" s="123" t="str">
        <f>M11334</f>
        <v>Prueba del rango estudentizado de Tukey (HSD) para NF2</v>
      </c>
      <c r="W11334" s="6"/>
    </row>
    <row r="11335" spans="1:23" ht="16.5" thickBot="1" x14ac:dyDescent="0.3">
      <c r="A11335" s="99" t="s">
        <v>592</v>
      </c>
      <c r="B11335" s="68">
        <v>122.63</v>
      </c>
      <c r="C11335" s="68">
        <v>8</v>
      </c>
      <c r="D11335" s="86" t="s">
        <v>8</v>
      </c>
      <c r="J11335" s="6"/>
      <c r="K11335" s="223" t="s">
        <v>1128</v>
      </c>
      <c r="L11335" s="124" t="str">
        <f>D11335</f>
        <v>Toro</v>
      </c>
      <c r="M11335" s="125">
        <f>B11335</f>
        <v>122.63</v>
      </c>
      <c r="N11335" s="125" t="str">
        <f>A11335</f>
        <v>A</v>
      </c>
      <c r="O11335" s="125">
        <f>B11335</f>
        <v>122.63</v>
      </c>
      <c r="S11335" s="225" t="str">
        <f>K11335</f>
        <v>Genotipo (B)</v>
      </c>
      <c r="T11335" s="133" t="str">
        <f>L11335</f>
        <v>Toro</v>
      </c>
      <c r="U11335" s="134">
        <f t="shared" ref="U11335:U11338" si="625">M11335</f>
        <v>122.63</v>
      </c>
      <c r="V11335" s="133" t="str">
        <f t="shared" ref="V11335:V11338" si="626">N11335</f>
        <v>A</v>
      </c>
      <c r="W11335" s="133">
        <f t="shared" ref="W11335:W11338" si="627">O11335</f>
        <v>122.63</v>
      </c>
    </row>
    <row r="11336" spans="1:23" ht="16.5" thickBot="1" x14ac:dyDescent="0.3">
      <c r="A11336" s="99" t="s">
        <v>592</v>
      </c>
      <c r="B11336" s="68"/>
      <c r="C11336" s="68"/>
      <c r="D11336" s="86"/>
      <c r="J11336" s="6"/>
      <c r="K11336" s="224"/>
      <c r="L11336" s="124" t="str">
        <f>D11337</f>
        <v>Palomo</v>
      </c>
      <c r="M11336" s="125">
        <f>B11337</f>
        <v>98.13</v>
      </c>
      <c r="N11336" s="125" t="str">
        <f>A11337</f>
        <v>A</v>
      </c>
      <c r="O11336" s="125">
        <f>B11337</f>
        <v>98.13</v>
      </c>
      <c r="S11336" s="226"/>
      <c r="T11336" s="133" t="str">
        <f t="shared" ref="T11336:T11338" si="628">L11336</f>
        <v>Palomo</v>
      </c>
      <c r="U11336" s="134">
        <f t="shared" si="625"/>
        <v>98.13</v>
      </c>
      <c r="V11336" s="133" t="str">
        <f t="shared" si="626"/>
        <v>A</v>
      </c>
      <c r="W11336" s="133">
        <f t="shared" si="627"/>
        <v>98.13</v>
      </c>
    </row>
    <row r="11337" spans="1:23" ht="16.5" thickBot="1" x14ac:dyDescent="0.3">
      <c r="A11337" s="99" t="s">
        <v>592</v>
      </c>
      <c r="B11337" s="68">
        <v>98.13</v>
      </c>
      <c r="C11337" s="68">
        <v>8</v>
      </c>
      <c r="D11337" s="86" t="s">
        <v>7</v>
      </c>
      <c r="J11337" s="6"/>
      <c r="K11337" s="224"/>
      <c r="L11337" s="4" t="str">
        <f>D11339</f>
        <v>Pony</v>
      </c>
      <c r="M11337" s="4">
        <f>B11339</f>
        <v>67</v>
      </c>
      <c r="N11337" s="4" t="str">
        <f>A11339</f>
        <v>B</v>
      </c>
      <c r="O11337" s="4">
        <f>B11339</f>
        <v>67</v>
      </c>
      <c r="P11337" s="6"/>
      <c r="Q11337" s="6"/>
      <c r="R11337" s="6"/>
      <c r="S11337" s="226"/>
      <c r="T11337" s="133" t="str">
        <f t="shared" si="628"/>
        <v>Pony</v>
      </c>
      <c r="U11337" s="134">
        <f t="shared" si="625"/>
        <v>67</v>
      </c>
      <c r="V11337" s="133" t="str">
        <f t="shared" si="626"/>
        <v>B</v>
      </c>
      <c r="W11337" s="133">
        <f t="shared" si="627"/>
        <v>67</v>
      </c>
    </row>
    <row r="11338" spans="1:23" ht="16.5" thickBot="1" x14ac:dyDescent="0.3">
      <c r="A11338" s="99"/>
      <c r="B11338" s="68"/>
      <c r="C11338" s="68"/>
      <c r="D11338" s="86"/>
      <c r="J11338" s="6"/>
      <c r="K11338" s="224"/>
      <c r="L11338" s="4" t="str">
        <f>D11341</f>
        <v>Perseo</v>
      </c>
      <c r="M11338" s="4">
        <f>B11341</f>
        <v>22.38</v>
      </c>
      <c r="N11338" s="4" t="str">
        <f>A11341</f>
        <v>C</v>
      </c>
      <c r="O11338" s="4">
        <f>B11341</f>
        <v>22.38</v>
      </c>
      <c r="P11338" s="6"/>
      <c r="Q11338" s="6"/>
      <c r="R11338" s="6"/>
      <c r="S11338" s="227"/>
      <c r="T11338" s="129" t="str">
        <f t="shared" si="628"/>
        <v>Perseo</v>
      </c>
      <c r="U11338" s="135">
        <f t="shared" si="625"/>
        <v>22.38</v>
      </c>
      <c r="V11338" s="129" t="str">
        <f t="shared" si="626"/>
        <v>C</v>
      </c>
      <c r="W11338" s="129">
        <f t="shared" si="627"/>
        <v>22.38</v>
      </c>
    </row>
    <row r="11339" spans="1:23" ht="15.75" thickBot="1" x14ac:dyDescent="0.3">
      <c r="A11339" s="99" t="s">
        <v>593</v>
      </c>
      <c r="B11339" s="68">
        <v>67</v>
      </c>
      <c r="C11339" s="68">
        <v>8</v>
      </c>
      <c r="D11339" s="86" t="s">
        <v>11</v>
      </c>
      <c r="J11339" s="6">
        <v>1</v>
      </c>
      <c r="K11339" s="6"/>
      <c r="L11339" s="6"/>
      <c r="M11339" s="6"/>
      <c r="N11339" s="6"/>
      <c r="O11339" s="6"/>
      <c r="P11339" s="6"/>
      <c r="Q11339" s="6"/>
      <c r="R11339" s="6"/>
      <c r="S11339" s="6"/>
      <c r="T11339" s="6"/>
      <c r="U11339" s="6"/>
      <c r="V11339" s="6"/>
      <c r="W11339" s="6"/>
    </row>
    <row r="11340" spans="1:23" ht="15.75" thickBot="1" x14ac:dyDescent="0.3">
      <c r="A11340" s="99"/>
      <c r="B11340" s="68"/>
      <c r="C11340" s="68"/>
      <c r="D11340" s="86"/>
      <c r="J11340" s="6">
        <v>2</v>
      </c>
      <c r="K11340" s="6"/>
      <c r="L11340" s="6"/>
      <c r="M11340" s="6"/>
      <c r="N11340" s="6"/>
      <c r="O11340" s="6"/>
      <c r="P11340" s="6"/>
      <c r="Q11340" s="6"/>
      <c r="R11340" s="6"/>
      <c r="S11340" s="6"/>
      <c r="T11340" s="6"/>
      <c r="U11340" s="6"/>
      <c r="V11340" s="6"/>
      <c r="W11340" s="6"/>
    </row>
    <row r="11341" spans="1:23" x14ac:dyDescent="0.25">
      <c r="A11341" s="100" t="s">
        <v>639</v>
      </c>
      <c r="B11341" s="77">
        <v>22.38</v>
      </c>
      <c r="C11341" s="77">
        <v>8</v>
      </c>
      <c r="D11341" s="87" t="s">
        <v>46</v>
      </c>
      <c r="J11341" s="6">
        <v>3</v>
      </c>
      <c r="K11341" s="6"/>
      <c r="L11341" s="6"/>
      <c r="M11341" s="6"/>
      <c r="N11341" s="6"/>
      <c r="O11341" s="6"/>
      <c r="P11341" s="6"/>
      <c r="Q11341" s="6"/>
      <c r="R11341" s="6"/>
      <c r="S11341" s="6"/>
      <c r="T11341" s="6"/>
      <c r="U11341" s="6"/>
      <c r="V11341" s="6"/>
      <c r="W11341" s="6"/>
    </row>
    <row r="11342" spans="1:23" x14ac:dyDescent="0.25">
      <c r="A11342" s="79"/>
      <c r="J11342" s="6">
        <v>4</v>
      </c>
      <c r="K11342" s="6"/>
      <c r="L11342" s="6"/>
      <c r="M11342" s="6"/>
      <c r="N11342" s="6"/>
      <c r="O11342" s="6"/>
      <c r="P11342" s="6"/>
      <c r="Q11342" s="6"/>
      <c r="R11342" s="6"/>
      <c r="S11342" s="6"/>
      <c r="T11342" s="6"/>
      <c r="U11342" s="6"/>
      <c r="V11342" s="6"/>
      <c r="W11342" s="6"/>
    </row>
    <row r="11343" spans="1:23" x14ac:dyDescent="0.25">
      <c r="A11343" s="79"/>
      <c r="J11343" s="6">
        <v>5</v>
      </c>
      <c r="K11343" s="6"/>
      <c r="L11343" s="6"/>
      <c r="M11343" s="6"/>
      <c r="N11343" s="6"/>
      <c r="O11343" s="6"/>
      <c r="P11343" s="6"/>
      <c r="Q11343" s="6"/>
      <c r="R11343" s="6"/>
      <c r="S11343" s="6"/>
      <c r="T11343" s="6"/>
      <c r="U11343" s="6"/>
      <c r="V11343" s="6"/>
      <c r="W11343" s="6"/>
    </row>
    <row r="11344" spans="1:23" x14ac:dyDescent="0.25">
      <c r="J11344" s="6">
        <v>6</v>
      </c>
      <c r="K11344" s="6"/>
      <c r="L11344" s="6"/>
      <c r="M11344" s="6"/>
      <c r="N11344" s="6"/>
      <c r="O11344" s="6"/>
      <c r="P11344" s="6"/>
      <c r="Q11344" s="6"/>
      <c r="R11344" s="6"/>
      <c r="S11344" s="6"/>
      <c r="T11344" s="6"/>
      <c r="U11344" s="6"/>
      <c r="V11344" s="6"/>
      <c r="W11344" s="6"/>
    </row>
    <row r="11345" spans="1:23" x14ac:dyDescent="0.25">
      <c r="A11345" s="80"/>
      <c r="J11345" s="6">
        <v>7</v>
      </c>
      <c r="K11345" s="6"/>
      <c r="L11345" s="6"/>
      <c r="M11345" s="6"/>
      <c r="N11345" s="6"/>
      <c r="O11345" s="6"/>
      <c r="P11345" s="6"/>
      <c r="Q11345" s="6"/>
      <c r="R11345" s="6"/>
      <c r="S11345" s="6"/>
      <c r="T11345" s="6"/>
      <c r="U11345" s="6"/>
      <c r="V11345" s="6"/>
      <c r="W11345" s="6"/>
    </row>
    <row r="11346" spans="1:23" ht="31.5" x14ac:dyDescent="0.25">
      <c r="A11346" s="64" t="s">
        <v>590</v>
      </c>
      <c r="J11346" s="6">
        <v>8</v>
      </c>
      <c r="K11346" s="6"/>
      <c r="L11346" s="6"/>
      <c r="M11346" s="6"/>
      <c r="N11346" s="6"/>
      <c r="O11346" s="6"/>
      <c r="P11346" s="6"/>
      <c r="Q11346" s="6"/>
      <c r="R11346" s="6"/>
      <c r="S11346" s="6"/>
      <c r="T11346" s="6"/>
      <c r="U11346" s="6"/>
      <c r="V11346" s="6"/>
      <c r="W11346" s="6"/>
    </row>
    <row r="11347" spans="1:23" x14ac:dyDescent="0.25">
      <c r="A11347" s="79"/>
      <c r="J11347" s="6">
        <v>9</v>
      </c>
      <c r="K11347" s="6"/>
      <c r="L11347" s="6"/>
      <c r="M11347" s="6"/>
      <c r="N11347" s="6"/>
      <c r="O11347" s="6"/>
      <c r="P11347" s="6"/>
      <c r="Q11347" s="6"/>
      <c r="R11347" s="6"/>
      <c r="S11347" s="6"/>
      <c r="T11347" s="6"/>
      <c r="U11347" s="6"/>
      <c r="V11347" s="6"/>
      <c r="W11347" s="6"/>
    </row>
    <row r="11348" spans="1:23" ht="25.5" x14ac:dyDescent="0.25">
      <c r="A11348" s="81" t="s">
        <v>595</v>
      </c>
      <c r="J11348" s="6">
        <v>10</v>
      </c>
      <c r="K11348" s="6"/>
      <c r="L11348" s="6"/>
      <c r="M11348" s="6"/>
      <c r="N11348" s="6"/>
      <c r="O11348" s="6"/>
      <c r="P11348" s="6"/>
      <c r="Q11348" s="6"/>
      <c r="R11348" s="6"/>
      <c r="S11348" s="6"/>
      <c r="T11348" s="6"/>
      <c r="U11348" s="6"/>
      <c r="V11348" s="6"/>
      <c r="W11348" s="6"/>
    </row>
    <row r="11349" spans="1:23" x14ac:dyDescent="0.25">
      <c r="A11349" s="81"/>
      <c r="J11349" s="6">
        <v>11</v>
      </c>
      <c r="K11349" s="6"/>
      <c r="L11349" s="6"/>
      <c r="M11349" s="6"/>
      <c r="N11349" s="6"/>
      <c r="O11349" s="6"/>
      <c r="P11349" s="6"/>
      <c r="Q11349" s="6"/>
      <c r="R11349" s="6"/>
      <c r="S11349" s="6"/>
      <c r="T11349" s="6"/>
      <c r="U11349" s="6"/>
      <c r="V11349" s="6"/>
      <c r="W11349" s="6"/>
    </row>
    <row r="11350" spans="1:23" x14ac:dyDescent="0.25">
      <c r="A11350" s="65"/>
      <c r="J11350" s="6">
        <v>12</v>
      </c>
      <c r="K11350" s="6"/>
      <c r="L11350" s="6"/>
      <c r="M11350" s="6"/>
      <c r="N11350" s="6"/>
      <c r="O11350" s="6"/>
      <c r="P11350" s="6"/>
      <c r="Q11350" s="6"/>
      <c r="R11350" s="6"/>
      <c r="S11350" s="6"/>
      <c r="T11350" s="6"/>
      <c r="U11350" s="6"/>
      <c r="V11350" s="6"/>
      <c r="W11350" s="6"/>
    </row>
    <row r="11351" spans="1:23" x14ac:dyDescent="0.25">
      <c r="A11351" s="65"/>
      <c r="J11351" s="6">
        <v>13</v>
      </c>
      <c r="K11351" s="6"/>
      <c r="L11351" s="6"/>
      <c r="M11351" s="6"/>
      <c r="N11351" s="6"/>
      <c r="O11351" s="6"/>
      <c r="P11351" s="6"/>
      <c r="Q11351" s="6"/>
      <c r="R11351" s="6"/>
      <c r="S11351" s="6"/>
      <c r="T11351" s="6"/>
      <c r="U11351" s="6"/>
      <c r="V11351" s="6"/>
      <c r="W11351" s="6"/>
    </row>
    <row r="11352" spans="1:23" x14ac:dyDescent="0.25">
      <c r="A11352" s="79"/>
      <c r="J11352" s="6">
        <v>14</v>
      </c>
      <c r="K11352" s="6"/>
      <c r="L11352" s="6"/>
      <c r="M11352" s="6"/>
      <c r="N11352" s="6"/>
      <c r="O11352" s="6"/>
      <c r="P11352" s="6"/>
      <c r="Q11352" s="6"/>
      <c r="R11352" s="6"/>
      <c r="S11352" s="6"/>
      <c r="T11352" s="6"/>
      <c r="U11352" s="6"/>
      <c r="V11352" s="6"/>
      <c r="W11352" s="6"/>
    </row>
    <row r="11353" spans="1:23" x14ac:dyDescent="0.25">
      <c r="A11353" s="79"/>
      <c r="J11353" s="6">
        <v>15</v>
      </c>
      <c r="K11353" s="6"/>
      <c r="L11353" s="6"/>
      <c r="M11353" s="6"/>
      <c r="N11353" s="6"/>
      <c r="O11353" s="6"/>
      <c r="P11353" s="6"/>
      <c r="Q11353" s="6"/>
      <c r="R11353" s="6"/>
      <c r="S11353" s="6"/>
      <c r="T11353" s="6"/>
      <c r="U11353" s="6"/>
      <c r="V11353" s="6"/>
      <c r="W11353" s="6"/>
    </row>
    <row r="11354" spans="1:23" x14ac:dyDescent="0.25">
      <c r="J11354" s="6">
        <v>16</v>
      </c>
      <c r="K11354" s="6"/>
      <c r="L11354" s="6"/>
      <c r="M11354" s="6"/>
      <c r="N11354" s="6"/>
      <c r="O11354" s="6"/>
      <c r="P11354" s="6"/>
      <c r="Q11354" s="6"/>
      <c r="R11354" s="6"/>
      <c r="S11354" s="6"/>
      <c r="T11354" s="6"/>
      <c r="U11354" s="6"/>
      <c r="V11354" s="6"/>
      <c r="W11354" s="6"/>
    </row>
    <row r="11355" spans="1:23" x14ac:dyDescent="0.25">
      <c r="A11355" s="80"/>
      <c r="J11355" s="6">
        <v>17</v>
      </c>
      <c r="K11355" s="6"/>
      <c r="L11355" s="6"/>
      <c r="M11355" s="6"/>
      <c r="N11355" s="6"/>
      <c r="O11355" s="6"/>
      <c r="P11355" s="6"/>
      <c r="Q11355" s="6"/>
      <c r="R11355" s="6"/>
      <c r="S11355" s="6"/>
      <c r="T11355" s="6"/>
      <c r="U11355" s="6"/>
      <c r="V11355" s="6"/>
      <c r="W11355" s="6"/>
    </row>
    <row r="11356" spans="1:23" ht="31.5" x14ac:dyDescent="0.25">
      <c r="A11356" s="64" t="s">
        <v>590</v>
      </c>
      <c r="J11356" s="6">
        <v>18</v>
      </c>
      <c r="K11356" s="6"/>
      <c r="L11356" s="6"/>
      <c r="M11356" s="6"/>
      <c r="N11356" s="6"/>
      <c r="O11356" s="6"/>
      <c r="P11356" s="6"/>
      <c r="Q11356" s="6"/>
      <c r="R11356" s="6"/>
      <c r="S11356" s="6"/>
      <c r="T11356" s="6"/>
      <c r="U11356" s="6"/>
      <c r="V11356" s="6"/>
      <c r="W11356" s="6"/>
    </row>
    <row r="11357" spans="1:23" x14ac:dyDescent="0.25">
      <c r="A11357" s="79"/>
      <c r="J11357" s="6">
        <v>19</v>
      </c>
      <c r="K11357" s="6"/>
      <c r="L11357" s="6"/>
      <c r="M11357" s="6"/>
      <c r="N11357" s="6"/>
      <c r="O11357" s="6"/>
      <c r="P11357" s="6"/>
      <c r="Q11357" s="6"/>
      <c r="R11357" s="6"/>
      <c r="S11357" s="6"/>
      <c r="T11357" s="6"/>
      <c r="U11357" s="6"/>
      <c r="V11357" s="6"/>
      <c r="W11357" s="6"/>
    </row>
    <row r="11358" spans="1:23" ht="25.5" x14ac:dyDescent="0.25">
      <c r="A11358" s="81" t="s">
        <v>595</v>
      </c>
      <c r="J11358" s="6">
        <v>20</v>
      </c>
      <c r="K11358" s="6"/>
      <c r="L11358" s="6"/>
      <c r="M11358" s="6"/>
      <c r="N11358" s="6"/>
      <c r="O11358" s="6"/>
      <c r="P11358" s="6"/>
      <c r="Q11358" s="6"/>
      <c r="R11358" s="6"/>
      <c r="S11358" s="6"/>
      <c r="T11358" s="6"/>
      <c r="U11358" s="6"/>
      <c r="V11358" s="6"/>
      <c r="W11358" s="6"/>
    </row>
    <row r="11359" spans="1:23" x14ac:dyDescent="0.25">
      <c r="A11359" s="81"/>
      <c r="J11359" s="6">
        <v>21</v>
      </c>
      <c r="K11359" s="6"/>
      <c r="L11359" s="6"/>
      <c r="M11359" s="6"/>
      <c r="N11359" s="6"/>
      <c r="O11359" s="6"/>
      <c r="P11359" s="6"/>
      <c r="Q11359" s="6"/>
      <c r="R11359" s="6"/>
      <c r="S11359" s="6"/>
      <c r="T11359" s="6"/>
      <c r="U11359" s="6"/>
      <c r="V11359" s="6"/>
      <c r="W11359" s="6"/>
    </row>
    <row r="11360" spans="1:23" ht="89.25" x14ac:dyDescent="0.25">
      <c r="A11360" s="81" t="s">
        <v>985</v>
      </c>
      <c r="J11360" s="6">
        <v>22</v>
      </c>
      <c r="K11360" s="6"/>
      <c r="L11360" s="6"/>
      <c r="M11360" s="6"/>
      <c r="N11360" s="6"/>
      <c r="O11360" s="6"/>
      <c r="P11360" s="6"/>
      <c r="Q11360" s="6"/>
      <c r="R11360" s="6"/>
      <c r="S11360" s="6"/>
      <c r="T11360" s="6"/>
      <c r="U11360" s="6"/>
      <c r="V11360" s="6"/>
      <c r="W11360" s="6"/>
    </row>
    <row r="11361" spans="1:23" x14ac:dyDescent="0.25">
      <c r="A11361" s="65"/>
      <c r="J11361" s="6">
        <v>23</v>
      </c>
      <c r="K11361" s="6"/>
      <c r="L11361" s="6"/>
      <c r="M11361" s="6"/>
      <c r="N11361" s="6"/>
      <c r="O11361" s="6"/>
      <c r="P11361" s="6"/>
      <c r="Q11361" s="6"/>
      <c r="R11361" s="6"/>
      <c r="S11361" s="6"/>
      <c r="T11361" s="6"/>
      <c r="U11361" s="6"/>
      <c r="V11361" s="6"/>
      <c r="W11361" s="6"/>
    </row>
    <row r="11362" spans="1:23" x14ac:dyDescent="0.25">
      <c r="A11362" s="65"/>
      <c r="J11362" s="6">
        <v>24</v>
      </c>
      <c r="K11362" s="6"/>
      <c r="L11362" s="6"/>
      <c r="M11362" s="6"/>
      <c r="N11362" s="6"/>
      <c r="O11362" s="6"/>
      <c r="P11362" s="6"/>
      <c r="Q11362" s="6"/>
      <c r="R11362" s="6"/>
      <c r="S11362" s="6"/>
      <c r="T11362" s="6"/>
      <c r="U11362" s="6"/>
      <c r="V11362" s="6"/>
      <c r="W11362" s="6"/>
    </row>
    <row r="11363" spans="1:23" ht="140.25" x14ac:dyDescent="0.25">
      <c r="A11363" s="96" t="s">
        <v>624</v>
      </c>
      <c r="B11363" s="97" t="s">
        <v>625</v>
      </c>
      <c r="J11363" s="6">
        <v>25</v>
      </c>
      <c r="K11363" s="6"/>
      <c r="L11363" s="6"/>
      <c r="M11363" s="6"/>
      <c r="N11363" s="6"/>
      <c r="O11363" s="6"/>
      <c r="P11363" s="6"/>
      <c r="Q11363" s="6"/>
      <c r="R11363" s="6"/>
      <c r="S11363" s="6"/>
      <c r="T11363" s="6"/>
      <c r="U11363" s="6"/>
      <c r="V11363" s="6"/>
      <c r="W11363" s="6"/>
    </row>
    <row r="11364" spans="1:23" ht="15.75" thickBot="1" x14ac:dyDescent="0.3">
      <c r="A11364" s="65"/>
      <c r="J11364" s="6">
        <v>26</v>
      </c>
      <c r="K11364" s="6"/>
      <c r="L11364" s="6"/>
      <c r="M11364" s="6"/>
      <c r="N11364" s="6"/>
      <c r="O11364" s="6"/>
      <c r="P11364" s="6"/>
      <c r="Q11364" s="6"/>
      <c r="R11364" s="6"/>
      <c r="S11364" s="6"/>
      <c r="T11364" s="6"/>
      <c r="U11364" s="6"/>
      <c r="V11364" s="6"/>
      <c r="W11364" s="6"/>
    </row>
    <row r="11365" spans="1:23" ht="15.75" thickBot="1" x14ac:dyDescent="0.3">
      <c r="A11365" s="88" t="s">
        <v>626</v>
      </c>
      <c r="B11365" s="89">
        <v>0.05</v>
      </c>
      <c r="J11365" s="6">
        <v>27</v>
      </c>
      <c r="K11365" s="6"/>
      <c r="L11365" s="6"/>
      <c r="M11365" s="6"/>
      <c r="N11365" s="6"/>
      <c r="O11365" s="6"/>
      <c r="P11365" s="6"/>
      <c r="Q11365" s="6"/>
      <c r="R11365" s="6"/>
      <c r="S11365" s="6"/>
      <c r="T11365" s="6"/>
      <c r="U11365" s="6"/>
      <c r="V11365" s="6"/>
      <c r="W11365" s="6"/>
    </row>
    <row r="11366" spans="1:23" ht="39" thickBot="1" x14ac:dyDescent="0.3">
      <c r="A11366" s="110" t="s">
        <v>627</v>
      </c>
      <c r="B11366" s="74">
        <v>18</v>
      </c>
      <c r="J11366" s="6">
        <v>28</v>
      </c>
      <c r="K11366" s="6"/>
      <c r="L11366" s="6"/>
      <c r="M11366" s="6"/>
      <c r="N11366" s="6"/>
      <c r="O11366" s="6"/>
      <c r="P11366" s="6"/>
      <c r="Q11366" s="6"/>
      <c r="R11366" s="6"/>
      <c r="S11366" s="6"/>
      <c r="T11366" s="6"/>
      <c r="U11366" s="6"/>
      <c r="V11366" s="6"/>
      <c r="W11366" s="6"/>
    </row>
    <row r="11367" spans="1:23" ht="39" thickBot="1" x14ac:dyDescent="0.3">
      <c r="A11367" s="110" t="s">
        <v>628</v>
      </c>
      <c r="B11367" s="74">
        <v>40.239579999999997</v>
      </c>
      <c r="J11367" s="6">
        <v>29</v>
      </c>
      <c r="K11367" s="6"/>
      <c r="L11367" s="6"/>
      <c r="M11367" s="6"/>
      <c r="N11367" s="6"/>
      <c r="O11367" s="6"/>
      <c r="P11367" s="6"/>
      <c r="Q11367" s="6"/>
      <c r="R11367" s="6"/>
      <c r="S11367" s="6"/>
      <c r="T11367" s="6"/>
      <c r="U11367" s="6"/>
      <c r="V11367" s="6"/>
      <c r="W11367" s="6"/>
    </row>
    <row r="11368" spans="1:23" ht="64.5" thickBot="1" x14ac:dyDescent="0.3">
      <c r="A11368" s="110" t="s">
        <v>629</v>
      </c>
      <c r="B11368" s="74">
        <v>3.9969700000000001</v>
      </c>
      <c r="J11368" s="6">
        <v>30</v>
      </c>
      <c r="K11368" s="6"/>
      <c r="L11368" s="6"/>
      <c r="M11368" s="6"/>
      <c r="N11368" s="6"/>
      <c r="O11368" s="6"/>
      <c r="P11368" s="6"/>
      <c r="Q11368" s="6"/>
      <c r="R11368" s="6"/>
      <c r="S11368" s="6"/>
      <c r="T11368" s="6"/>
      <c r="U11368" s="6"/>
      <c r="V11368" s="6"/>
      <c r="W11368" s="6"/>
    </row>
    <row r="11369" spans="1:23" ht="38.25" x14ac:dyDescent="0.25">
      <c r="A11369" s="109" t="s">
        <v>630</v>
      </c>
      <c r="B11369" s="78">
        <v>8.9641999999999999</v>
      </c>
      <c r="J11369" s="6">
        <v>31</v>
      </c>
      <c r="K11369" s="6"/>
      <c r="L11369" s="6"/>
      <c r="M11369" s="6"/>
      <c r="N11369" s="6"/>
      <c r="O11369" s="6"/>
      <c r="P11369" s="6"/>
      <c r="Q11369" s="6"/>
      <c r="R11369" s="6"/>
      <c r="S11369" s="6"/>
      <c r="T11369" s="6"/>
      <c r="U11369" s="6"/>
      <c r="V11369" s="6"/>
      <c r="W11369" s="6"/>
    </row>
    <row r="11370" spans="1:23" ht="15.75" thickBot="1" x14ac:dyDescent="0.3">
      <c r="A11370" s="65"/>
      <c r="J11370" s="6">
        <v>32</v>
      </c>
      <c r="K11370" s="6"/>
      <c r="L11370" s="6"/>
      <c r="M11370" s="6"/>
      <c r="N11370" s="6"/>
      <c r="O11370" s="6"/>
      <c r="P11370" s="6"/>
      <c r="Q11370" s="6"/>
      <c r="R11370" s="6"/>
      <c r="S11370" s="6"/>
      <c r="T11370" s="6"/>
      <c r="U11370" s="6"/>
      <c r="V11370" s="6"/>
      <c r="W11370" s="6"/>
    </row>
    <row r="11371" spans="1:23" x14ac:dyDescent="0.25">
      <c r="A11371" s="254" t="s">
        <v>637</v>
      </c>
      <c r="B11371" s="255"/>
      <c r="C11371" s="255"/>
      <c r="D11371" s="255"/>
      <c r="J11371" s="6">
        <v>33</v>
      </c>
      <c r="K11371" s="6"/>
      <c r="L11371" s="6"/>
      <c r="M11371" s="6"/>
      <c r="N11371" s="6"/>
      <c r="O11371" s="6"/>
      <c r="P11371" s="6"/>
      <c r="Q11371" s="6"/>
      <c r="R11371" s="6"/>
      <c r="S11371" s="6"/>
      <c r="T11371" s="6"/>
      <c r="U11371" s="6"/>
      <c r="V11371" s="6"/>
      <c r="W11371" s="6"/>
    </row>
    <row r="11372" spans="1:23" ht="15.75" thickBot="1" x14ac:dyDescent="0.3">
      <c r="A11372" s="256" t="s">
        <v>638</v>
      </c>
      <c r="B11372" s="257"/>
      <c r="C11372" s="257"/>
      <c r="D11372" s="257"/>
      <c r="J11372" s="6">
        <v>34</v>
      </c>
      <c r="K11372" s="6"/>
      <c r="L11372" s="6"/>
      <c r="M11372" s="6"/>
      <c r="N11372" s="6"/>
      <c r="O11372" s="6"/>
      <c r="P11372" s="6"/>
      <c r="Q11372" s="6"/>
      <c r="R11372" s="6"/>
      <c r="S11372" s="6"/>
      <c r="T11372" s="6"/>
      <c r="U11372" s="6"/>
      <c r="V11372" s="6"/>
      <c r="W11372" s="6"/>
    </row>
    <row r="11373" spans="1:23" ht="27" thickBot="1" x14ac:dyDescent="0.3">
      <c r="A11373" s="98" t="s">
        <v>634</v>
      </c>
      <c r="B11373" s="83" t="s">
        <v>635</v>
      </c>
      <c r="C11373" s="83" t="s">
        <v>566</v>
      </c>
      <c r="D11373" s="85" t="s">
        <v>593</v>
      </c>
      <c r="J11373" s="6"/>
      <c r="K11373" s="121" t="s">
        <v>1123</v>
      </c>
      <c r="L11373" s="121" t="s">
        <v>1124</v>
      </c>
      <c r="M11373" s="121" t="str">
        <f>A11360</f>
        <v>Prueba del rango estudentizado de Tukey (HSD) para NF3</v>
      </c>
      <c r="N11373" s="136"/>
      <c r="O11373" s="1"/>
      <c r="S11373" s="122" t="str">
        <f>K11373</f>
        <v>Factor</v>
      </c>
      <c r="T11373" s="122" t="str">
        <f>L11373</f>
        <v>Nivel</v>
      </c>
      <c r="U11373" s="114"/>
      <c r="V11373" s="123" t="str">
        <f>M11373</f>
        <v>Prueba del rango estudentizado de Tukey (HSD) para NF3</v>
      </c>
      <c r="W11373" s="6"/>
    </row>
    <row r="11374" spans="1:23" ht="16.5" thickBot="1" x14ac:dyDescent="0.3">
      <c r="A11374" s="99" t="s">
        <v>592</v>
      </c>
      <c r="B11374" s="68">
        <v>24.625</v>
      </c>
      <c r="C11374" s="68">
        <v>8</v>
      </c>
      <c r="D11374" s="86" t="s">
        <v>7</v>
      </c>
      <c r="J11374" s="6"/>
      <c r="K11374" s="223" t="s">
        <v>1128</v>
      </c>
      <c r="L11374" s="124" t="str">
        <f>D11374</f>
        <v>Palomo</v>
      </c>
      <c r="M11374" s="125">
        <f>B11374</f>
        <v>24.625</v>
      </c>
      <c r="N11374" s="125" t="str">
        <f>A11374</f>
        <v>A</v>
      </c>
      <c r="O11374" s="125">
        <f>B11374</f>
        <v>24.625</v>
      </c>
      <c r="S11374" s="225" t="str">
        <f>K11374</f>
        <v>Genotipo (B)</v>
      </c>
      <c r="T11374" s="133" t="str">
        <f>L11374</f>
        <v>Palomo</v>
      </c>
      <c r="U11374" s="134">
        <f t="shared" ref="U11374:U11377" si="629">M11374</f>
        <v>24.625</v>
      </c>
      <c r="V11374" s="133" t="str">
        <f t="shared" ref="V11374:V11377" si="630">N11374</f>
        <v>A</v>
      </c>
      <c r="W11374" s="133">
        <f t="shared" ref="W11374:W11377" si="631">O11374</f>
        <v>24.625</v>
      </c>
    </row>
    <row r="11375" spans="1:23" ht="16.5" thickBot="1" x14ac:dyDescent="0.3">
      <c r="A11375" s="99" t="s">
        <v>592</v>
      </c>
      <c r="B11375" s="68"/>
      <c r="C11375" s="68"/>
      <c r="D11375" s="86"/>
      <c r="J11375" s="6"/>
      <c r="K11375" s="224"/>
      <c r="L11375" s="124" t="str">
        <f>D11376</f>
        <v>Toro</v>
      </c>
      <c r="M11375" s="125">
        <f>B11376</f>
        <v>21.75</v>
      </c>
      <c r="N11375" s="125" t="str">
        <f>A11376</f>
        <v>A</v>
      </c>
      <c r="O11375" s="125">
        <f>B11376</f>
        <v>21.75</v>
      </c>
      <c r="S11375" s="226"/>
      <c r="T11375" s="133" t="str">
        <f t="shared" ref="T11375:T11377" si="632">L11375</f>
        <v>Toro</v>
      </c>
      <c r="U11375" s="134">
        <f t="shared" si="629"/>
        <v>21.75</v>
      </c>
      <c r="V11375" s="133" t="str">
        <f t="shared" si="630"/>
        <v>A</v>
      </c>
      <c r="W11375" s="133">
        <f t="shared" si="631"/>
        <v>21.75</v>
      </c>
    </row>
    <row r="11376" spans="1:23" ht="16.5" thickBot="1" x14ac:dyDescent="0.3">
      <c r="A11376" s="99" t="s">
        <v>592</v>
      </c>
      <c r="B11376" s="68">
        <v>21.75</v>
      </c>
      <c r="C11376" s="68">
        <v>8</v>
      </c>
      <c r="D11376" s="86" t="s">
        <v>8</v>
      </c>
      <c r="J11376" s="6"/>
      <c r="K11376" s="224"/>
      <c r="L11376" s="4" t="str">
        <f>D11378</f>
        <v>Pony</v>
      </c>
      <c r="M11376" s="4">
        <f>B11378</f>
        <v>9.75</v>
      </c>
      <c r="N11376" s="4" t="str">
        <f>A11378</f>
        <v>B</v>
      </c>
      <c r="O11376" s="4">
        <f>B11378</f>
        <v>9.75</v>
      </c>
      <c r="P11376" s="6"/>
      <c r="Q11376" s="6"/>
      <c r="R11376" s="6"/>
      <c r="S11376" s="226"/>
      <c r="T11376" s="133" t="str">
        <f t="shared" si="632"/>
        <v>Pony</v>
      </c>
      <c r="U11376" s="134">
        <f t="shared" si="629"/>
        <v>9.75</v>
      </c>
      <c r="V11376" s="133" t="str">
        <f t="shared" si="630"/>
        <v>B</v>
      </c>
      <c r="W11376" s="133">
        <f t="shared" si="631"/>
        <v>9.75</v>
      </c>
    </row>
    <row r="11377" spans="1:23" ht="16.5" thickBot="1" x14ac:dyDescent="0.3">
      <c r="A11377" s="99"/>
      <c r="B11377" s="68"/>
      <c r="C11377" s="68"/>
      <c r="D11377" s="86"/>
      <c r="J11377" s="6"/>
      <c r="K11377" s="224"/>
      <c r="L11377" s="4" t="str">
        <f>D11380</f>
        <v>Perseo</v>
      </c>
      <c r="M11377" s="4">
        <f>B11380</f>
        <v>4</v>
      </c>
      <c r="N11377" s="4" t="str">
        <f>A11380</f>
        <v>B</v>
      </c>
      <c r="O11377" s="4">
        <f>B11380</f>
        <v>4</v>
      </c>
      <c r="P11377" s="6"/>
      <c r="Q11377" s="6"/>
      <c r="R11377" s="6"/>
      <c r="S11377" s="227"/>
      <c r="T11377" s="129" t="str">
        <f t="shared" si="632"/>
        <v>Perseo</v>
      </c>
      <c r="U11377" s="135">
        <f t="shared" si="629"/>
        <v>4</v>
      </c>
      <c r="V11377" s="129" t="str">
        <f t="shared" si="630"/>
        <v>B</v>
      </c>
      <c r="W11377" s="129">
        <f t="shared" si="631"/>
        <v>4</v>
      </c>
    </row>
    <row r="11378" spans="1:23" ht="15.75" thickBot="1" x14ac:dyDescent="0.3">
      <c r="A11378" s="99" t="s">
        <v>593</v>
      </c>
      <c r="B11378" s="68">
        <v>9.75</v>
      </c>
      <c r="C11378" s="68">
        <v>8</v>
      </c>
      <c r="D11378" s="86" t="s">
        <v>11</v>
      </c>
      <c r="J11378" s="6">
        <v>1</v>
      </c>
      <c r="K11378" s="6"/>
      <c r="L11378" s="6"/>
      <c r="M11378" s="6"/>
      <c r="N11378" s="6"/>
      <c r="O11378" s="6"/>
      <c r="P11378" s="6"/>
      <c r="Q11378" s="6"/>
      <c r="R11378" s="6"/>
      <c r="S11378" s="6"/>
      <c r="T11378" s="6"/>
      <c r="U11378" s="6"/>
      <c r="V11378" s="6"/>
      <c r="W11378" s="6"/>
    </row>
    <row r="11379" spans="1:23" ht="15.75" thickBot="1" x14ac:dyDescent="0.3">
      <c r="A11379" s="99" t="s">
        <v>593</v>
      </c>
      <c r="B11379" s="68"/>
      <c r="C11379" s="68"/>
      <c r="D11379" s="86"/>
      <c r="J11379" s="6">
        <v>2</v>
      </c>
      <c r="K11379" s="6"/>
      <c r="L11379" s="6"/>
      <c r="M11379" s="6"/>
      <c r="N11379" s="6"/>
      <c r="O11379" s="6"/>
      <c r="P11379" s="6"/>
      <c r="Q11379" s="6"/>
      <c r="R11379" s="6"/>
      <c r="S11379" s="6"/>
      <c r="T11379" s="6"/>
      <c r="U11379" s="6"/>
      <c r="V11379" s="6"/>
      <c r="W11379" s="6"/>
    </row>
    <row r="11380" spans="1:23" x14ac:dyDescent="0.25">
      <c r="A11380" s="100" t="s">
        <v>593</v>
      </c>
      <c r="B11380" s="77">
        <v>4</v>
      </c>
      <c r="C11380" s="77">
        <v>8</v>
      </c>
      <c r="D11380" s="87" t="s">
        <v>46</v>
      </c>
      <c r="J11380" s="6">
        <v>3</v>
      </c>
      <c r="K11380" s="6"/>
      <c r="L11380" s="6"/>
      <c r="M11380" s="6"/>
      <c r="N11380" s="6"/>
      <c r="O11380" s="6"/>
      <c r="P11380" s="6"/>
      <c r="Q11380" s="6"/>
      <c r="R11380" s="6"/>
      <c r="S11380" s="6"/>
      <c r="T11380" s="6"/>
      <c r="U11380" s="6"/>
      <c r="V11380" s="6"/>
      <c r="W11380" s="6"/>
    </row>
    <row r="11381" spans="1:23" x14ac:dyDescent="0.25">
      <c r="A11381" s="79"/>
      <c r="J11381" s="6">
        <v>4</v>
      </c>
      <c r="K11381" s="6"/>
      <c r="L11381" s="6"/>
      <c r="M11381" s="6"/>
      <c r="N11381" s="6"/>
      <c r="O11381" s="6"/>
      <c r="P11381" s="6"/>
      <c r="Q11381" s="6"/>
      <c r="R11381" s="6"/>
      <c r="S11381" s="6"/>
      <c r="T11381" s="6"/>
      <c r="U11381" s="6"/>
      <c r="V11381" s="6"/>
      <c r="W11381" s="6"/>
    </row>
    <row r="11382" spans="1:23" x14ac:dyDescent="0.25">
      <c r="A11382" s="79"/>
      <c r="J11382" s="6">
        <v>5</v>
      </c>
      <c r="K11382" s="6"/>
      <c r="L11382" s="6"/>
      <c r="M11382" s="6"/>
      <c r="N11382" s="6"/>
      <c r="O11382" s="6"/>
      <c r="P11382" s="6"/>
      <c r="Q11382" s="6"/>
      <c r="R11382" s="6"/>
      <c r="S11382" s="6"/>
      <c r="T11382" s="6"/>
      <c r="U11382" s="6"/>
      <c r="V11382" s="6"/>
      <c r="W11382" s="6"/>
    </row>
    <row r="11383" spans="1:23" x14ac:dyDescent="0.25">
      <c r="J11383" s="6">
        <v>6</v>
      </c>
      <c r="K11383" s="6"/>
      <c r="L11383" s="6"/>
      <c r="M11383" s="6"/>
      <c r="N11383" s="6"/>
      <c r="O11383" s="6"/>
      <c r="P11383" s="6"/>
      <c r="Q11383" s="6"/>
      <c r="R11383" s="6"/>
      <c r="S11383" s="6"/>
      <c r="T11383" s="6"/>
      <c r="U11383" s="6"/>
      <c r="V11383" s="6"/>
      <c r="W11383" s="6"/>
    </row>
    <row r="11384" spans="1:23" x14ac:dyDescent="0.25">
      <c r="A11384" s="80"/>
      <c r="J11384" s="6">
        <v>7</v>
      </c>
      <c r="K11384" s="6"/>
      <c r="L11384" s="6"/>
      <c r="M11384" s="6"/>
      <c r="N11384" s="6"/>
      <c r="O11384" s="6"/>
      <c r="P11384" s="6"/>
      <c r="Q11384" s="6"/>
      <c r="R11384" s="6"/>
      <c r="S11384" s="6"/>
      <c r="T11384" s="6"/>
      <c r="U11384" s="6"/>
      <c r="V11384" s="6"/>
      <c r="W11384" s="6"/>
    </row>
    <row r="11385" spans="1:23" ht="31.5" x14ac:dyDescent="0.25">
      <c r="A11385" s="64" t="s">
        <v>590</v>
      </c>
      <c r="J11385" s="6">
        <v>8</v>
      </c>
      <c r="K11385" s="6"/>
      <c r="L11385" s="6"/>
      <c r="M11385" s="6"/>
      <c r="N11385" s="6"/>
      <c r="O11385" s="6"/>
      <c r="P11385" s="6"/>
      <c r="Q11385" s="6"/>
      <c r="R11385" s="6"/>
      <c r="S11385" s="6"/>
      <c r="T11385" s="6"/>
      <c r="U11385" s="6"/>
      <c r="V11385" s="6"/>
      <c r="W11385" s="6"/>
    </row>
    <row r="11386" spans="1:23" x14ac:dyDescent="0.25">
      <c r="A11386" s="79"/>
      <c r="J11386" s="6">
        <v>9</v>
      </c>
      <c r="K11386" s="6"/>
      <c r="L11386" s="6"/>
      <c r="M11386" s="6"/>
      <c r="N11386" s="6"/>
      <c r="O11386" s="6"/>
      <c r="P11386" s="6"/>
      <c r="Q11386" s="6"/>
      <c r="R11386" s="6"/>
      <c r="S11386" s="6"/>
      <c r="T11386" s="6"/>
      <c r="U11386" s="6"/>
      <c r="V11386" s="6"/>
      <c r="W11386" s="6"/>
    </row>
    <row r="11387" spans="1:23" ht="25.5" x14ac:dyDescent="0.25">
      <c r="A11387" s="81" t="s">
        <v>595</v>
      </c>
      <c r="J11387" s="6">
        <v>10</v>
      </c>
      <c r="K11387" s="6"/>
      <c r="L11387" s="6"/>
      <c r="M11387" s="6"/>
      <c r="N11387" s="6"/>
      <c r="O11387" s="6"/>
      <c r="P11387" s="6"/>
      <c r="Q11387" s="6"/>
      <c r="R11387" s="6"/>
      <c r="S11387" s="6"/>
      <c r="T11387" s="6"/>
      <c r="U11387" s="6"/>
      <c r="V11387" s="6"/>
      <c r="W11387" s="6"/>
    </row>
    <row r="11388" spans="1:23" x14ac:dyDescent="0.25">
      <c r="A11388" s="81"/>
      <c r="J11388" s="6">
        <v>11</v>
      </c>
      <c r="K11388" s="6"/>
      <c r="L11388" s="6"/>
      <c r="M11388" s="6"/>
      <c r="N11388" s="6"/>
      <c r="O11388" s="6"/>
      <c r="P11388" s="6"/>
      <c r="Q11388" s="6"/>
      <c r="R11388" s="6"/>
      <c r="S11388" s="6"/>
      <c r="T11388" s="6"/>
      <c r="U11388" s="6"/>
      <c r="V11388" s="6"/>
      <c r="W11388" s="6"/>
    </row>
    <row r="11389" spans="1:23" x14ac:dyDescent="0.25">
      <c r="A11389" s="65"/>
      <c r="J11389" s="6">
        <v>12</v>
      </c>
      <c r="K11389" s="6"/>
      <c r="L11389" s="6"/>
      <c r="M11389" s="6"/>
      <c r="N11389" s="6"/>
      <c r="O11389" s="6"/>
      <c r="P11389" s="6"/>
      <c r="Q11389" s="6"/>
      <c r="R11389" s="6"/>
      <c r="S11389" s="6"/>
      <c r="T11389" s="6"/>
      <c r="U11389" s="6"/>
      <c r="V11389" s="6"/>
      <c r="W11389" s="6"/>
    </row>
    <row r="11390" spans="1:23" x14ac:dyDescent="0.25">
      <c r="A11390" s="65"/>
      <c r="J11390" s="6">
        <v>13</v>
      </c>
      <c r="K11390" s="6"/>
      <c r="L11390" s="6"/>
      <c r="M11390" s="6"/>
      <c r="N11390" s="6"/>
      <c r="O11390" s="6"/>
      <c r="P11390" s="6"/>
      <c r="Q11390" s="6"/>
      <c r="R11390" s="6"/>
      <c r="S11390" s="6"/>
      <c r="T11390" s="6"/>
      <c r="U11390" s="6"/>
      <c r="V11390" s="6"/>
      <c r="W11390" s="6"/>
    </row>
    <row r="11391" spans="1:23" x14ac:dyDescent="0.25">
      <c r="A11391" s="79"/>
      <c r="J11391" s="6">
        <v>14</v>
      </c>
      <c r="K11391" s="6"/>
      <c r="L11391" s="6"/>
      <c r="M11391" s="6"/>
      <c r="N11391" s="6"/>
      <c r="O11391" s="6"/>
      <c r="P11391" s="6"/>
      <c r="Q11391" s="6"/>
      <c r="R11391" s="6"/>
      <c r="S11391" s="6"/>
      <c r="T11391" s="6"/>
      <c r="U11391" s="6"/>
      <c r="V11391" s="6"/>
      <c r="W11391" s="6"/>
    </row>
    <row r="11392" spans="1:23" x14ac:dyDescent="0.25">
      <c r="A11392" s="79"/>
      <c r="J11392" s="6">
        <v>15</v>
      </c>
      <c r="K11392" s="6"/>
      <c r="L11392" s="6"/>
      <c r="M11392" s="6"/>
      <c r="N11392" s="6"/>
      <c r="O11392" s="6"/>
      <c r="P11392" s="6"/>
      <c r="Q11392" s="6"/>
      <c r="R11392" s="6"/>
      <c r="S11392" s="6"/>
      <c r="T11392" s="6"/>
      <c r="U11392" s="6"/>
      <c r="V11392" s="6"/>
      <c r="W11392" s="6"/>
    </row>
    <row r="11393" spans="1:23" x14ac:dyDescent="0.25">
      <c r="J11393" s="6">
        <v>16</v>
      </c>
      <c r="K11393" s="6"/>
      <c r="L11393" s="6"/>
      <c r="M11393" s="6"/>
      <c r="N11393" s="6"/>
      <c r="O11393" s="6"/>
      <c r="P11393" s="6"/>
      <c r="Q11393" s="6"/>
      <c r="R11393" s="6"/>
      <c r="S11393" s="6"/>
      <c r="T11393" s="6"/>
      <c r="U11393" s="6"/>
      <c r="V11393" s="6"/>
      <c r="W11393" s="6"/>
    </row>
    <row r="11394" spans="1:23" x14ac:dyDescent="0.25">
      <c r="A11394" s="80"/>
      <c r="J11394" s="6">
        <v>17</v>
      </c>
      <c r="K11394" s="6"/>
      <c r="L11394" s="6"/>
      <c r="M11394" s="6"/>
      <c r="N11394" s="6"/>
      <c r="O11394" s="6"/>
      <c r="P11394" s="6"/>
      <c r="Q11394" s="6"/>
      <c r="R11394" s="6"/>
      <c r="S11394" s="6"/>
      <c r="T11394" s="6"/>
      <c r="U11394" s="6"/>
      <c r="V11394" s="6"/>
      <c r="W11394" s="6"/>
    </row>
    <row r="11395" spans="1:23" ht="31.5" x14ac:dyDescent="0.25">
      <c r="A11395" s="64" t="s">
        <v>590</v>
      </c>
      <c r="J11395" s="6">
        <v>18</v>
      </c>
      <c r="K11395" s="6"/>
      <c r="L11395" s="6"/>
      <c r="M11395" s="6"/>
      <c r="N11395" s="6"/>
      <c r="O11395" s="6"/>
      <c r="P11395" s="6"/>
      <c r="Q11395" s="6"/>
      <c r="R11395" s="6"/>
      <c r="S11395" s="6"/>
      <c r="T11395" s="6"/>
      <c r="U11395" s="6"/>
      <c r="V11395" s="6"/>
      <c r="W11395" s="6"/>
    </row>
    <row r="11396" spans="1:23" x14ac:dyDescent="0.25">
      <c r="A11396" s="79"/>
      <c r="J11396" s="6">
        <v>19</v>
      </c>
      <c r="K11396" s="6"/>
      <c r="L11396" s="6"/>
      <c r="M11396" s="6"/>
      <c r="N11396" s="6"/>
      <c r="O11396" s="6"/>
      <c r="P11396" s="6"/>
      <c r="Q11396" s="6"/>
      <c r="R11396" s="6"/>
      <c r="S11396" s="6"/>
      <c r="T11396" s="6"/>
      <c r="U11396" s="6"/>
      <c r="V11396" s="6"/>
      <c r="W11396" s="6"/>
    </row>
    <row r="11397" spans="1:23" ht="25.5" x14ac:dyDescent="0.25">
      <c r="A11397" s="81" t="s">
        <v>595</v>
      </c>
      <c r="J11397" s="6">
        <v>20</v>
      </c>
      <c r="K11397" s="6"/>
      <c r="L11397" s="6"/>
      <c r="M11397" s="6"/>
      <c r="N11397" s="6"/>
      <c r="O11397" s="6"/>
      <c r="P11397" s="6"/>
      <c r="Q11397" s="6"/>
      <c r="R11397" s="6"/>
      <c r="S11397" s="6"/>
      <c r="T11397" s="6"/>
      <c r="U11397" s="6"/>
      <c r="V11397" s="6"/>
      <c r="W11397" s="6"/>
    </row>
    <row r="11398" spans="1:23" x14ac:dyDescent="0.25">
      <c r="A11398" s="81"/>
      <c r="J11398" s="6">
        <v>21</v>
      </c>
      <c r="K11398" s="6"/>
      <c r="L11398" s="6"/>
      <c r="M11398" s="6"/>
      <c r="N11398" s="6"/>
      <c r="O11398" s="6"/>
      <c r="P11398" s="6"/>
      <c r="Q11398" s="6"/>
      <c r="R11398" s="6"/>
      <c r="S11398" s="6"/>
      <c r="T11398" s="6"/>
      <c r="U11398" s="6"/>
      <c r="V11398" s="6"/>
      <c r="W11398" s="6"/>
    </row>
    <row r="11399" spans="1:23" ht="89.25" x14ac:dyDescent="0.25">
      <c r="A11399" s="81" t="s">
        <v>986</v>
      </c>
      <c r="J11399" s="6">
        <v>22</v>
      </c>
      <c r="K11399" s="6"/>
      <c r="L11399" s="6"/>
      <c r="M11399" s="6"/>
      <c r="N11399" s="6"/>
      <c r="O11399" s="6"/>
      <c r="P11399" s="6"/>
      <c r="Q11399" s="6"/>
      <c r="R11399" s="6"/>
      <c r="S11399" s="6"/>
      <c r="T11399" s="6"/>
      <c r="U11399" s="6"/>
      <c r="V11399" s="6"/>
      <c r="W11399" s="6"/>
    </row>
    <row r="11400" spans="1:23" x14ac:dyDescent="0.25">
      <c r="A11400" s="65"/>
      <c r="J11400" s="6">
        <v>23</v>
      </c>
      <c r="K11400" s="6"/>
      <c r="L11400" s="6"/>
      <c r="M11400" s="6"/>
      <c r="N11400" s="6"/>
      <c r="O11400" s="6"/>
      <c r="P11400" s="6"/>
      <c r="Q11400" s="6"/>
      <c r="R11400" s="6"/>
      <c r="S11400" s="6"/>
      <c r="T11400" s="6"/>
      <c r="U11400" s="6"/>
      <c r="V11400" s="6"/>
      <c r="W11400" s="6"/>
    </row>
    <row r="11401" spans="1:23" x14ac:dyDescent="0.25">
      <c r="A11401" s="65"/>
      <c r="J11401" s="6">
        <v>24</v>
      </c>
      <c r="K11401" s="6"/>
      <c r="L11401" s="6"/>
      <c r="M11401" s="6"/>
      <c r="N11401" s="6"/>
      <c r="O11401" s="6"/>
      <c r="P11401" s="6"/>
      <c r="Q11401" s="6"/>
      <c r="R11401" s="6"/>
      <c r="S11401" s="6"/>
      <c r="T11401" s="6"/>
      <c r="U11401" s="6"/>
      <c r="V11401" s="6"/>
      <c r="W11401" s="6"/>
    </row>
    <row r="11402" spans="1:23" ht="140.25" x14ac:dyDescent="0.25">
      <c r="A11402" s="96" t="s">
        <v>624</v>
      </c>
      <c r="B11402" s="97" t="s">
        <v>625</v>
      </c>
      <c r="J11402" s="6">
        <v>25</v>
      </c>
      <c r="K11402" s="6"/>
      <c r="L11402" s="6"/>
      <c r="M11402" s="6"/>
      <c r="N11402" s="6"/>
      <c r="O11402" s="6"/>
      <c r="P11402" s="6"/>
      <c r="Q11402" s="6"/>
      <c r="R11402" s="6"/>
      <c r="S11402" s="6"/>
      <c r="T11402" s="6"/>
      <c r="U11402" s="6"/>
      <c r="V11402" s="6"/>
      <c r="W11402" s="6"/>
    </row>
    <row r="11403" spans="1:23" ht="15.75" thickBot="1" x14ac:dyDescent="0.3">
      <c r="A11403" s="65"/>
      <c r="J11403" s="6">
        <v>26</v>
      </c>
      <c r="K11403" s="6"/>
      <c r="L11403" s="6"/>
      <c r="M11403" s="6"/>
      <c r="N11403" s="6"/>
      <c r="O11403" s="6"/>
      <c r="P11403" s="6"/>
      <c r="Q11403" s="6"/>
      <c r="R11403" s="6"/>
      <c r="S11403" s="6"/>
      <c r="T11403" s="6"/>
      <c r="U11403" s="6"/>
      <c r="V11403" s="6"/>
      <c r="W11403" s="6"/>
    </row>
    <row r="11404" spans="1:23" ht="15.75" thickBot="1" x14ac:dyDescent="0.3">
      <c r="A11404" s="88" t="s">
        <v>626</v>
      </c>
      <c r="B11404" s="89">
        <v>0.05</v>
      </c>
      <c r="J11404" s="6">
        <v>27</v>
      </c>
      <c r="K11404" s="6"/>
      <c r="L11404" s="6"/>
      <c r="M11404" s="6"/>
      <c r="N11404" s="6"/>
      <c r="O11404" s="6"/>
      <c r="P11404" s="6"/>
      <c r="Q11404" s="6"/>
      <c r="R11404" s="6"/>
      <c r="S11404" s="6"/>
      <c r="T11404" s="6"/>
      <c r="U11404" s="6"/>
      <c r="V11404" s="6"/>
      <c r="W11404" s="6"/>
    </row>
    <row r="11405" spans="1:23" ht="39" thickBot="1" x14ac:dyDescent="0.3">
      <c r="A11405" s="110" t="s">
        <v>627</v>
      </c>
      <c r="B11405" s="74">
        <v>18</v>
      </c>
      <c r="J11405" s="6">
        <v>28</v>
      </c>
      <c r="K11405" s="6"/>
      <c r="L11405" s="6"/>
      <c r="M11405" s="6"/>
      <c r="N11405" s="6"/>
      <c r="O11405" s="6"/>
      <c r="P11405" s="6"/>
      <c r="Q11405" s="6"/>
      <c r="R11405" s="6"/>
      <c r="S11405" s="6"/>
      <c r="T11405" s="6"/>
      <c r="U11405" s="6"/>
      <c r="V11405" s="6"/>
      <c r="W11405" s="6"/>
    </row>
    <row r="11406" spans="1:23" ht="39" thickBot="1" x14ac:dyDescent="0.3">
      <c r="A11406" s="110" t="s">
        <v>628</v>
      </c>
      <c r="B11406" s="74">
        <v>293.01740000000001</v>
      </c>
      <c r="J11406" s="6">
        <v>29</v>
      </c>
      <c r="K11406" s="6"/>
      <c r="L11406" s="6"/>
      <c r="M11406" s="6"/>
      <c r="N11406" s="6"/>
      <c r="O11406" s="6"/>
      <c r="P11406" s="6"/>
      <c r="Q11406" s="6"/>
      <c r="R11406" s="6"/>
      <c r="S11406" s="6"/>
      <c r="T11406" s="6"/>
      <c r="U11406" s="6"/>
      <c r="V11406" s="6"/>
      <c r="W11406" s="6"/>
    </row>
    <row r="11407" spans="1:23" ht="64.5" thickBot="1" x14ac:dyDescent="0.3">
      <c r="A11407" s="110" t="s">
        <v>629</v>
      </c>
      <c r="B11407" s="74">
        <v>3.9969700000000001</v>
      </c>
      <c r="J11407" s="6">
        <v>30</v>
      </c>
      <c r="K11407" s="6"/>
      <c r="L11407" s="6"/>
      <c r="M11407" s="6"/>
      <c r="N11407" s="6"/>
      <c r="O11407" s="6"/>
      <c r="P11407" s="6"/>
      <c r="Q11407" s="6"/>
      <c r="R11407" s="6"/>
      <c r="S11407" s="6"/>
      <c r="T11407" s="6"/>
      <c r="U11407" s="6"/>
      <c r="V11407" s="6"/>
      <c r="W11407" s="6"/>
    </row>
    <row r="11408" spans="1:23" ht="38.25" x14ac:dyDescent="0.25">
      <c r="A11408" s="109" t="s">
        <v>630</v>
      </c>
      <c r="B11408" s="78">
        <v>24.19</v>
      </c>
      <c r="J11408" s="6">
        <v>31</v>
      </c>
      <c r="K11408" s="6"/>
      <c r="L11408" s="6"/>
      <c r="M11408" s="6"/>
      <c r="N11408" s="6"/>
      <c r="O11408" s="6"/>
      <c r="P11408" s="6"/>
      <c r="Q11408" s="6"/>
      <c r="R11408" s="6"/>
      <c r="S11408" s="6"/>
      <c r="T11408" s="6"/>
      <c r="U11408" s="6"/>
      <c r="V11408" s="6"/>
      <c r="W11408" s="6"/>
    </row>
    <row r="11409" spans="1:23" ht="15.75" thickBot="1" x14ac:dyDescent="0.3">
      <c r="A11409" s="65"/>
      <c r="J11409" s="6">
        <v>32</v>
      </c>
      <c r="K11409" s="6"/>
      <c r="L11409" s="6"/>
      <c r="M11409" s="6"/>
      <c r="N11409" s="6"/>
      <c r="O11409" s="6"/>
      <c r="P11409" s="6"/>
      <c r="Q11409" s="6"/>
      <c r="R11409" s="6"/>
      <c r="S11409" s="6"/>
      <c r="T11409" s="6"/>
      <c r="U11409" s="6"/>
      <c r="V11409" s="6"/>
      <c r="W11409" s="6"/>
    </row>
    <row r="11410" spans="1:23" x14ac:dyDescent="0.25">
      <c r="A11410" s="254" t="s">
        <v>637</v>
      </c>
      <c r="B11410" s="255"/>
      <c r="C11410" s="255"/>
      <c r="D11410" s="255"/>
      <c r="E11410" s="255"/>
      <c r="J11410" s="6">
        <v>33</v>
      </c>
      <c r="K11410" s="6"/>
      <c r="L11410" s="6"/>
      <c r="M11410" s="6"/>
      <c r="N11410" s="6"/>
      <c r="O11410" s="6"/>
      <c r="P11410" s="6"/>
      <c r="Q11410" s="6"/>
      <c r="R11410" s="6"/>
      <c r="S11410" s="6"/>
      <c r="T11410" s="6"/>
      <c r="U11410" s="6"/>
      <c r="V11410" s="6"/>
      <c r="W11410" s="6"/>
    </row>
    <row r="11411" spans="1:23" ht="15.75" thickBot="1" x14ac:dyDescent="0.3">
      <c r="A11411" s="256" t="s">
        <v>638</v>
      </c>
      <c r="B11411" s="257"/>
      <c r="C11411" s="257"/>
      <c r="D11411" s="257"/>
      <c r="E11411" s="257"/>
      <c r="J11411" s="6">
        <v>34</v>
      </c>
      <c r="K11411" s="6"/>
      <c r="L11411" s="6"/>
      <c r="M11411" s="6"/>
      <c r="N11411" s="6"/>
      <c r="O11411" s="6"/>
      <c r="P11411" s="6"/>
      <c r="Q11411" s="6"/>
      <c r="R11411" s="6"/>
      <c r="S11411" s="6"/>
      <c r="T11411" s="6"/>
      <c r="U11411" s="6"/>
      <c r="V11411" s="6"/>
      <c r="W11411" s="6"/>
    </row>
    <row r="11412" spans="1:23" ht="16.5" thickBot="1" x14ac:dyDescent="0.3">
      <c r="A11412" s="260" t="s">
        <v>634</v>
      </c>
      <c r="B11412" s="261"/>
      <c r="C11412" s="83" t="s">
        <v>635</v>
      </c>
      <c r="D11412" s="83" t="s">
        <v>566</v>
      </c>
      <c r="E11412" s="85" t="s">
        <v>593</v>
      </c>
      <c r="J11412" s="6"/>
      <c r="K11412" s="121" t="s">
        <v>1123</v>
      </c>
      <c r="L11412" s="121" t="s">
        <v>1124</v>
      </c>
      <c r="M11412" s="121" t="str">
        <f>A11399</f>
        <v>Prueba del rango estudentizado de Tukey (HSD) para NF4</v>
      </c>
      <c r="N11412" s="136"/>
      <c r="O11412" s="1"/>
      <c r="S11412" s="122" t="str">
        <f>K11412</f>
        <v>Factor</v>
      </c>
      <c r="T11412" s="122" t="str">
        <f>L11412</f>
        <v>Nivel</v>
      </c>
      <c r="U11412" s="114"/>
      <c r="V11412" s="123" t="str">
        <f>M11412</f>
        <v>Prueba del rango estudentizado de Tukey (HSD) para NF4</v>
      </c>
      <c r="W11412" s="6"/>
    </row>
    <row r="11413" spans="1:23" ht="16.5" thickBot="1" x14ac:dyDescent="0.3">
      <c r="A11413" s="99"/>
      <c r="B11413" s="67" t="s">
        <v>592</v>
      </c>
      <c r="C11413" s="68">
        <v>60.125</v>
      </c>
      <c r="D11413" s="68">
        <v>8</v>
      </c>
      <c r="E11413" s="86" t="s">
        <v>7</v>
      </c>
      <c r="J11413" s="6"/>
      <c r="K11413" s="223" t="s">
        <v>1128</v>
      </c>
      <c r="L11413" s="124" t="str">
        <f>E11413</f>
        <v>Palomo</v>
      </c>
      <c r="M11413" s="125">
        <f>C11413</f>
        <v>60.125</v>
      </c>
      <c r="N11413" s="125">
        <f>A11413</f>
        <v>0</v>
      </c>
      <c r="O11413" s="125" t="str">
        <f>B11413</f>
        <v>A</v>
      </c>
      <c r="S11413" s="225" t="str">
        <f>K11413</f>
        <v>Genotipo (B)</v>
      </c>
      <c r="T11413" s="133" t="str">
        <f>L11413</f>
        <v>Palomo</v>
      </c>
      <c r="U11413" s="134">
        <f t="shared" ref="U11413:U11416" si="633">M11413</f>
        <v>60.125</v>
      </c>
      <c r="V11413" s="133">
        <f t="shared" ref="V11413:V11416" si="634">N11413</f>
        <v>0</v>
      </c>
      <c r="W11413" s="133" t="str">
        <f t="shared" ref="W11413:W11416" si="635">O11413</f>
        <v>A</v>
      </c>
    </row>
    <row r="11414" spans="1:23" ht="16.5" thickBot="1" x14ac:dyDescent="0.3">
      <c r="A11414" s="99"/>
      <c r="B11414" s="67" t="s">
        <v>592</v>
      </c>
      <c r="C11414" s="68"/>
      <c r="D11414" s="68"/>
      <c r="E11414" s="86"/>
      <c r="J11414" s="6"/>
      <c r="K11414" s="224"/>
      <c r="L11414" s="124" t="str">
        <f>E11415</f>
        <v>Pony</v>
      </c>
      <c r="M11414" s="125">
        <f>C11415</f>
        <v>54.375</v>
      </c>
      <c r="N11414" s="125">
        <f>A11415</f>
        <v>0</v>
      </c>
      <c r="O11414" s="125" t="str">
        <f>B11415</f>
        <v>A</v>
      </c>
      <c r="S11414" s="226"/>
      <c r="T11414" s="133" t="str">
        <f t="shared" ref="T11414:T11416" si="636">L11414</f>
        <v>Pony</v>
      </c>
      <c r="U11414" s="134">
        <f t="shared" si="633"/>
        <v>54.375</v>
      </c>
      <c r="V11414" s="133">
        <f t="shared" si="634"/>
        <v>0</v>
      </c>
      <c r="W11414" s="133" t="str">
        <f t="shared" si="635"/>
        <v>A</v>
      </c>
    </row>
    <row r="11415" spans="1:23" ht="16.5" thickBot="1" x14ac:dyDescent="0.3">
      <c r="A11415" s="99"/>
      <c r="B11415" s="67" t="s">
        <v>592</v>
      </c>
      <c r="C11415" s="68">
        <v>54.375</v>
      </c>
      <c r="D11415" s="68">
        <v>8</v>
      </c>
      <c r="E11415" s="86" t="s">
        <v>11</v>
      </c>
      <c r="J11415" s="6"/>
      <c r="K11415" s="224"/>
      <c r="L11415" s="4" t="str">
        <f>E11417</f>
        <v>Toro</v>
      </c>
      <c r="M11415" s="4">
        <f>C11417</f>
        <v>36.375</v>
      </c>
      <c r="N11415" s="4" t="str">
        <f>A11417</f>
        <v>B</v>
      </c>
      <c r="O11415" s="4" t="str">
        <f>B11417</f>
        <v>A</v>
      </c>
      <c r="P11415" s="6"/>
      <c r="Q11415" s="6"/>
      <c r="R11415" s="6"/>
      <c r="S11415" s="226"/>
      <c r="T11415" s="133" t="str">
        <f t="shared" si="636"/>
        <v>Toro</v>
      </c>
      <c r="U11415" s="134">
        <f t="shared" si="633"/>
        <v>36.375</v>
      </c>
      <c r="V11415" s="133" t="str">
        <f t="shared" si="634"/>
        <v>B</v>
      </c>
      <c r="W11415" s="133" t="str">
        <f t="shared" si="635"/>
        <v>A</v>
      </c>
    </row>
    <row r="11416" spans="1:23" ht="16.5" thickBot="1" x14ac:dyDescent="0.3">
      <c r="A11416" s="99"/>
      <c r="B11416" s="67" t="s">
        <v>592</v>
      </c>
      <c r="C11416" s="68"/>
      <c r="D11416" s="68"/>
      <c r="E11416" s="86"/>
      <c r="J11416" s="6"/>
      <c r="K11416" s="224"/>
      <c r="L11416" s="4" t="str">
        <f>E11419</f>
        <v>Perseo</v>
      </c>
      <c r="M11416" s="4">
        <f>C11419</f>
        <v>27.5</v>
      </c>
      <c r="N11416" s="4" t="str">
        <f>A11419</f>
        <v>B</v>
      </c>
      <c r="O11416" s="4">
        <f>B11419</f>
        <v>0</v>
      </c>
      <c r="P11416" s="6"/>
      <c r="Q11416" s="6"/>
      <c r="R11416" s="6"/>
      <c r="S11416" s="227"/>
      <c r="T11416" s="129" t="str">
        <f t="shared" si="636"/>
        <v>Perseo</v>
      </c>
      <c r="U11416" s="135">
        <f t="shared" si="633"/>
        <v>27.5</v>
      </c>
      <c r="V11416" s="129" t="str">
        <f t="shared" si="634"/>
        <v>B</v>
      </c>
      <c r="W11416" s="129">
        <f t="shared" si="635"/>
        <v>0</v>
      </c>
    </row>
    <row r="11417" spans="1:23" ht="15.75" thickBot="1" x14ac:dyDescent="0.3">
      <c r="A11417" s="99" t="s">
        <v>593</v>
      </c>
      <c r="B11417" s="67" t="s">
        <v>592</v>
      </c>
      <c r="C11417" s="68">
        <v>36.375</v>
      </c>
      <c r="D11417" s="68">
        <v>8</v>
      </c>
      <c r="E11417" s="86" t="s">
        <v>8</v>
      </c>
      <c r="J11417" s="6">
        <v>1</v>
      </c>
      <c r="K11417" s="6"/>
      <c r="L11417" s="6"/>
      <c r="M11417" s="6"/>
      <c r="N11417" s="6"/>
      <c r="O11417" s="6"/>
      <c r="P11417" s="6"/>
      <c r="Q11417" s="6"/>
      <c r="R11417" s="6"/>
      <c r="S11417" s="6"/>
      <c r="T11417" s="6"/>
      <c r="U11417" s="6"/>
      <c r="V11417" s="6"/>
      <c r="W11417" s="6"/>
    </row>
    <row r="11418" spans="1:23" ht="15.75" thickBot="1" x14ac:dyDescent="0.3">
      <c r="A11418" s="99" t="s">
        <v>593</v>
      </c>
      <c r="B11418" s="67"/>
      <c r="C11418" s="68"/>
      <c r="D11418" s="68"/>
      <c r="E11418" s="86"/>
      <c r="J11418" s="6">
        <v>2</v>
      </c>
      <c r="K11418" s="6"/>
      <c r="L11418" s="6"/>
      <c r="M11418" s="6"/>
      <c r="N11418" s="6"/>
      <c r="O11418" s="6"/>
      <c r="P11418" s="6"/>
      <c r="Q11418" s="6"/>
      <c r="R11418" s="6"/>
      <c r="S11418" s="6"/>
      <c r="T11418" s="6"/>
      <c r="U11418" s="6"/>
      <c r="V11418" s="6"/>
      <c r="W11418" s="6"/>
    </row>
    <row r="11419" spans="1:23" x14ac:dyDescent="0.25">
      <c r="A11419" s="100" t="s">
        <v>593</v>
      </c>
      <c r="B11419" s="76"/>
      <c r="C11419" s="77">
        <v>27.5</v>
      </c>
      <c r="D11419" s="77">
        <v>8</v>
      </c>
      <c r="E11419" s="87" t="s">
        <v>46</v>
      </c>
      <c r="J11419" s="6">
        <v>3</v>
      </c>
      <c r="K11419" s="6"/>
      <c r="L11419" s="6"/>
      <c r="M11419" s="6"/>
      <c r="N11419" s="6"/>
      <c r="O11419" s="6"/>
      <c r="P11419" s="6"/>
      <c r="Q11419" s="6"/>
      <c r="R11419" s="6"/>
      <c r="S11419" s="6"/>
      <c r="T11419" s="6"/>
      <c r="U11419" s="6"/>
      <c r="V11419" s="6"/>
      <c r="W11419" s="6"/>
    </row>
    <row r="11420" spans="1:23" x14ac:dyDescent="0.25">
      <c r="A11420" s="79"/>
      <c r="J11420" s="6">
        <v>4</v>
      </c>
      <c r="K11420" s="6"/>
      <c r="L11420" s="6"/>
      <c r="M11420" s="6"/>
      <c r="N11420" s="6"/>
      <c r="O11420" s="6"/>
      <c r="P11420" s="6"/>
      <c r="Q11420" s="6"/>
      <c r="R11420" s="6"/>
      <c r="S11420" s="6"/>
      <c r="T11420" s="6"/>
      <c r="U11420" s="6"/>
      <c r="V11420" s="6"/>
      <c r="W11420" s="6"/>
    </row>
    <row r="11421" spans="1:23" x14ac:dyDescent="0.25">
      <c r="A11421" s="79"/>
      <c r="J11421" s="6">
        <v>5</v>
      </c>
      <c r="K11421" s="6"/>
      <c r="L11421" s="6"/>
      <c r="M11421" s="6"/>
      <c r="N11421" s="6"/>
      <c r="O11421" s="6"/>
      <c r="P11421" s="6"/>
      <c r="Q11421" s="6"/>
      <c r="R11421" s="6"/>
      <c r="S11421" s="6"/>
      <c r="T11421" s="6"/>
      <c r="U11421" s="6"/>
      <c r="V11421" s="6"/>
      <c r="W11421" s="6"/>
    </row>
    <row r="11422" spans="1:23" x14ac:dyDescent="0.25">
      <c r="J11422" s="6">
        <v>6</v>
      </c>
      <c r="K11422" s="6"/>
      <c r="L11422" s="6"/>
      <c r="M11422" s="6"/>
      <c r="N11422" s="6"/>
      <c r="O11422" s="6"/>
      <c r="P11422" s="6"/>
      <c r="Q11422" s="6"/>
      <c r="R11422" s="6"/>
      <c r="S11422" s="6"/>
      <c r="T11422" s="6"/>
      <c r="U11422" s="6"/>
      <c r="V11422" s="6"/>
      <c r="W11422" s="6"/>
    </row>
    <row r="11423" spans="1:23" x14ac:dyDescent="0.25">
      <c r="A11423" s="80"/>
      <c r="J11423" s="6">
        <v>7</v>
      </c>
      <c r="K11423" s="6"/>
      <c r="L11423" s="6"/>
      <c r="M11423" s="6"/>
      <c r="N11423" s="6"/>
      <c r="O11423" s="6"/>
      <c r="P11423" s="6"/>
      <c r="Q11423" s="6"/>
      <c r="R11423" s="6"/>
      <c r="S11423" s="6"/>
      <c r="T11423" s="6"/>
      <c r="U11423" s="6"/>
      <c r="V11423" s="6"/>
      <c r="W11423" s="6"/>
    </row>
    <row r="11424" spans="1:23" ht="31.5" x14ac:dyDescent="0.25">
      <c r="A11424" s="64" t="s">
        <v>590</v>
      </c>
      <c r="J11424" s="6">
        <v>8</v>
      </c>
      <c r="K11424" s="6"/>
      <c r="L11424" s="6"/>
      <c r="M11424" s="6"/>
      <c r="N11424" s="6"/>
      <c r="O11424" s="6"/>
      <c r="P11424" s="6"/>
      <c r="Q11424" s="6"/>
      <c r="R11424" s="6"/>
      <c r="S11424" s="6"/>
      <c r="T11424" s="6"/>
      <c r="U11424" s="6"/>
      <c r="V11424" s="6"/>
      <c r="W11424" s="6"/>
    </row>
    <row r="11425" spans="1:23" x14ac:dyDescent="0.25">
      <c r="A11425" s="79"/>
      <c r="J11425" s="6">
        <v>9</v>
      </c>
      <c r="K11425" s="6"/>
      <c r="L11425" s="6"/>
      <c r="M11425" s="6"/>
      <c r="N11425" s="6"/>
      <c r="O11425" s="6"/>
      <c r="P11425" s="6"/>
      <c r="Q11425" s="6"/>
      <c r="R11425" s="6"/>
      <c r="S11425" s="6"/>
      <c r="T11425" s="6"/>
      <c r="U11425" s="6"/>
      <c r="V11425" s="6"/>
      <c r="W11425" s="6"/>
    </row>
    <row r="11426" spans="1:23" ht="25.5" x14ac:dyDescent="0.25">
      <c r="A11426" s="81" t="s">
        <v>595</v>
      </c>
      <c r="J11426" s="6">
        <v>10</v>
      </c>
      <c r="K11426" s="6"/>
      <c r="L11426" s="6"/>
      <c r="M11426" s="6"/>
      <c r="N11426" s="6"/>
      <c r="O11426" s="6"/>
      <c r="P11426" s="6"/>
      <c r="Q11426" s="6"/>
      <c r="R11426" s="6"/>
      <c r="S11426" s="6"/>
      <c r="T11426" s="6"/>
      <c r="U11426" s="6"/>
      <c r="V11426" s="6"/>
      <c r="W11426" s="6"/>
    </row>
    <row r="11427" spans="1:23" x14ac:dyDescent="0.25">
      <c r="A11427" s="81"/>
      <c r="J11427" s="6">
        <v>11</v>
      </c>
      <c r="K11427" s="6"/>
      <c r="L11427" s="6"/>
      <c r="M11427" s="6"/>
      <c r="N11427" s="6"/>
      <c r="O11427" s="6"/>
      <c r="P11427" s="6"/>
      <c r="Q11427" s="6"/>
      <c r="R11427" s="6"/>
      <c r="S11427" s="6"/>
      <c r="T11427" s="6"/>
      <c r="U11427" s="6"/>
      <c r="V11427" s="6"/>
      <c r="W11427" s="6"/>
    </row>
    <row r="11428" spans="1:23" x14ac:dyDescent="0.25">
      <c r="A11428" s="65"/>
      <c r="J11428" s="6">
        <v>12</v>
      </c>
      <c r="K11428" s="6"/>
      <c r="L11428" s="6"/>
      <c r="M11428" s="6"/>
      <c r="N11428" s="6"/>
      <c r="O11428" s="6"/>
      <c r="P11428" s="6"/>
      <c r="Q11428" s="6"/>
      <c r="R11428" s="6"/>
      <c r="S11428" s="6"/>
      <c r="T11428" s="6"/>
      <c r="U11428" s="6"/>
      <c r="V11428" s="6"/>
      <c r="W11428" s="6"/>
    </row>
    <row r="11429" spans="1:23" x14ac:dyDescent="0.25">
      <c r="A11429" s="65"/>
      <c r="J11429" s="6">
        <v>13</v>
      </c>
      <c r="K11429" s="6"/>
      <c r="L11429" s="6"/>
      <c r="M11429" s="6"/>
      <c r="N11429" s="6"/>
      <c r="O11429" s="6"/>
      <c r="P11429" s="6"/>
      <c r="Q11429" s="6"/>
      <c r="R11429" s="6"/>
      <c r="S11429" s="6"/>
      <c r="T11429" s="6"/>
      <c r="U11429" s="6"/>
      <c r="V11429" s="6"/>
      <c r="W11429" s="6"/>
    </row>
    <row r="11430" spans="1:23" x14ac:dyDescent="0.25">
      <c r="A11430" s="79"/>
      <c r="J11430" s="6">
        <v>14</v>
      </c>
      <c r="K11430" s="6"/>
      <c r="L11430" s="6"/>
      <c r="M11430" s="6"/>
      <c r="N11430" s="6"/>
      <c r="O11430" s="6"/>
      <c r="P11430" s="6"/>
      <c r="Q11430" s="6"/>
      <c r="R11430" s="6"/>
      <c r="S11430" s="6"/>
      <c r="T11430" s="6"/>
      <c r="U11430" s="6"/>
      <c r="V11430" s="6"/>
      <c r="W11430" s="6"/>
    </row>
    <row r="11431" spans="1:23" x14ac:dyDescent="0.25">
      <c r="A11431" s="79"/>
      <c r="J11431" s="6">
        <v>15</v>
      </c>
      <c r="K11431" s="6"/>
      <c r="L11431" s="6"/>
      <c r="M11431" s="6"/>
      <c r="N11431" s="6"/>
      <c r="O11431" s="6"/>
      <c r="P11431" s="6"/>
      <c r="Q11431" s="6"/>
      <c r="R11431" s="6"/>
      <c r="S11431" s="6"/>
      <c r="T11431" s="6"/>
      <c r="U11431" s="6"/>
      <c r="V11431" s="6"/>
      <c r="W11431" s="6"/>
    </row>
    <row r="11432" spans="1:23" x14ac:dyDescent="0.25">
      <c r="J11432" s="6">
        <v>16</v>
      </c>
      <c r="K11432" s="6"/>
      <c r="L11432" s="6"/>
      <c r="M11432" s="6"/>
      <c r="N11432" s="6"/>
      <c r="O11432" s="6"/>
      <c r="P11432" s="6"/>
      <c r="Q11432" s="6"/>
      <c r="R11432" s="6"/>
      <c r="S11432" s="6"/>
      <c r="T11432" s="6"/>
      <c r="U11432" s="6"/>
      <c r="V11432" s="6"/>
      <c r="W11432" s="6"/>
    </row>
    <row r="11433" spans="1:23" x14ac:dyDescent="0.25">
      <c r="A11433" s="80"/>
      <c r="J11433" s="6">
        <v>17</v>
      </c>
      <c r="K11433" s="6"/>
      <c r="L11433" s="6"/>
      <c r="M11433" s="6"/>
      <c r="N11433" s="6"/>
      <c r="O11433" s="6"/>
      <c r="P11433" s="6"/>
      <c r="Q11433" s="6"/>
      <c r="R11433" s="6"/>
      <c r="S11433" s="6"/>
      <c r="T11433" s="6"/>
      <c r="U11433" s="6"/>
      <c r="V11433" s="6"/>
      <c r="W11433" s="6"/>
    </row>
    <row r="11434" spans="1:23" ht="31.5" x14ac:dyDescent="0.25">
      <c r="A11434" s="64" t="s">
        <v>590</v>
      </c>
      <c r="J11434" s="6">
        <v>18</v>
      </c>
      <c r="K11434" s="6"/>
      <c r="L11434" s="6"/>
      <c r="M11434" s="6"/>
      <c r="N11434" s="6"/>
      <c r="O11434" s="6"/>
      <c r="P11434" s="6"/>
      <c r="Q11434" s="6"/>
      <c r="R11434" s="6"/>
      <c r="S11434" s="6"/>
      <c r="T11434" s="6"/>
      <c r="U11434" s="6"/>
      <c r="V11434" s="6"/>
      <c r="W11434" s="6"/>
    </row>
    <row r="11435" spans="1:23" x14ac:dyDescent="0.25">
      <c r="A11435" s="79"/>
      <c r="J11435" s="6">
        <v>19</v>
      </c>
      <c r="K11435" s="6"/>
      <c r="L11435" s="6"/>
      <c r="M11435" s="6"/>
      <c r="N11435" s="6"/>
      <c r="O11435" s="6"/>
      <c r="P11435" s="6"/>
      <c r="Q11435" s="6"/>
      <c r="R11435" s="6"/>
      <c r="S11435" s="6"/>
      <c r="T11435" s="6"/>
      <c r="U11435" s="6"/>
      <c r="V11435" s="6"/>
      <c r="W11435" s="6"/>
    </row>
    <row r="11436" spans="1:23" ht="25.5" x14ac:dyDescent="0.25">
      <c r="A11436" s="81" t="s">
        <v>595</v>
      </c>
      <c r="J11436" s="6">
        <v>20</v>
      </c>
      <c r="K11436" s="6"/>
      <c r="L11436" s="6"/>
      <c r="M11436" s="6"/>
      <c r="N11436" s="6"/>
      <c r="O11436" s="6"/>
      <c r="P11436" s="6"/>
      <c r="Q11436" s="6"/>
      <c r="R11436" s="6"/>
      <c r="S11436" s="6"/>
      <c r="T11436" s="6"/>
      <c r="U11436" s="6"/>
      <c r="V11436" s="6"/>
      <c r="W11436" s="6"/>
    </row>
    <row r="11437" spans="1:23" x14ac:dyDescent="0.25">
      <c r="A11437" s="81"/>
      <c r="J11437" s="6">
        <v>21</v>
      </c>
      <c r="K11437" s="6"/>
      <c r="L11437" s="6"/>
      <c r="M11437" s="6"/>
      <c r="N11437" s="6"/>
      <c r="O11437" s="6"/>
      <c r="P11437" s="6"/>
      <c r="Q11437" s="6"/>
      <c r="R11437" s="6"/>
      <c r="S11437" s="6"/>
      <c r="T11437" s="6"/>
      <c r="U11437" s="6"/>
      <c r="V11437" s="6"/>
      <c r="W11437" s="6"/>
    </row>
    <row r="11438" spans="1:23" ht="89.25" x14ac:dyDescent="0.25">
      <c r="A11438" s="81" t="s">
        <v>987</v>
      </c>
      <c r="J11438" s="6">
        <v>22</v>
      </c>
      <c r="K11438" s="6"/>
      <c r="L11438" s="6"/>
      <c r="M11438" s="6"/>
      <c r="N11438" s="6"/>
      <c r="O11438" s="6"/>
      <c r="P11438" s="6"/>
      <c r="Q11438" s="6"/>
      <c r="R11438" s="6"/>
      <c r="S11438" s="6"/>
      <c r="T11438" s="6"/>
      <c r="U11438" s="6"/>
      <c r="V11438" s="6"/>
      <c r="W11438" s="6"/>
    </row>
    <row r="11439" spans="1:23" x14ac:dyDescent="0.25">
      <c r="A11439" s="65"/>
      <c r="J11439" s="6">
        <v>23</v>
      </c>
      <c r="K11439" s="6"/>
      <c r="L11439" s="6"/>
      <c r="M11439" s="6"/>
      <c r="N11439" s="6"/>
      <c r="O11439" s="6"/>
      <c r="P11439" s="6"/>
      <c r="Q11439" s="6"/>
      <c r="R11439" s="6"/>
      <c r="S11439" s="6"/>
      <c r="T11439" s="6"/>
      <c r="U11439" s="6"/>
      <c r="V11439" s="6"/>
      <c r="W11439" s="6"/>
    </row>
    <row r="11440" spans="1:23" x14ac:dyDescent="0.25">
      <c r="A11440" s="65"/>
      <c r="J11440" s="6">
        <v>24</v>
      </c>
      <c r="K11440" s="6"/>
      <c r="L11440" s="6"/>
      <c r="M11440" s="6"/>
      <c r="N11440" s="6"/>
      <c r="O11440" s="6"/>
      <c r="P11440" s="6"/>
      <c r="Q11440" s="6"/>
      <c r="R11440" s="6"/>
      <c r="S11440" s="6"/>
      <c r="T11440" s="6"/>
      <c r="U11440" s="6"/>
      <c r="V11440" s="6"/>
      <c r="W11440" s="6"/>
    </row>
    <row r="11441" spans="1:23" ht="140.25" x14ac:dyDescent="0.25">
      <c r="A11441" s="96" t="s">
        <v>624</v>
      </c>
      <c r="B11441" s="97" t="s">
        <v>625</v>
      </c>
      <c r="J11441" s="6">
        <v>25</v>
      </c>
      <c r="K11441" s="6"/>
      <c r="L11441" s="6"/>
      <c r="M11441" s="6"/>
      <c r="N11441" s="6"/>
      <c r="O11441" s="6"/>
      <c r="P11441" s="6"/>
      <c r="Q11441" s="6"/>
      <c r="R11441" s="6"/>
      <c r="S11441" s="6"/>
      <c r="T11441" s="6"/>
      <c r="U11441" s="6"/>
      <c r="V11441" s="6"/>
      <c r="W11441" s="6"/>
    </row>
    <row r="11442" spans="1:23" ht="15.75" thickBot="1" x14ac:dyDescent="0.3">
      <c r="A11442" s="65"/>
      <c r="J11442" s="6">
        <v>26</v>
      </c>
      <c r="K11442" s="6"/>
      <c r="L11442" s="6"/>
      <c r="M11442" s="6"/>
      <c r="N11442" s="6"/>
      <c r="O11442" s="6"/>
      <c r="P11442" s="6"/>
      <c r="Q11442" s="6"/>
      <c r="R11442" s="6"/>
      <c r="S11442" s="6"/>
      <c r="T11442" s="6"/>
      <c r="U11442" s="6"/>
      <c r="V11442" s="6"/>
      <c r="W11442" s="6"/>
    </row>
    <row r="11443" spans="1:23" ht="15.75" thickBot="1" x14ac:dyDescent="0.3">
      <c r="A11443" s="88" t="s">
        <v>626</v>
      </c>
      <c r="B11443" s="89">
        <v>0.05</v>
      </c>
      <c r="J11443" s="6">
        <v>27</v>
      </c>
      <c r="K11443" s="6"/>
      <c r="L11443" s="6"/>
      <c r="M11443" s="6"/>
      <c r="N11443" s="6"/>
      <c r="O11443" s="6"/>
      <c r="P11443" s="6"/>
      <c r="Q11443" s="6"/>
      <c r="R11443" s="6"/>
      <c r="S11443" s="6"/>
      <c r="T11443" s="6"/>
      <c r="U11443" s="6"/>
      <c r="V11443" s="6"/>
      <c r="W11443" s="6"/>
    </row>
    <row r="11444" spans="1:23" ht="39" thickBot="1" x14ac:dyDescent="0.3">
      <c r="A11444" s="110" t="s">
        <v>627</v>
      </c>
      <c r="B11444" s="74">
        <v>18</v>
      </c>
      <c r="J11444" s="6">
        <v>28</v>
      </c>
      <c r="K11444" s="6"/>
      <c r="L11444" s="6"/>
      <c r="M11444" s="6"/>
      <c r="N11444" s="6"/>
      <c r="O11444" s="6"/>
      <c r="P11444" s="6"/>
      <c r="Q11444" s="6"/>
      <c r="R11444" s="6"/>
      <c r="S11444" s="6"/>
      <c r="T11444" s="6"/>
      <c r="U11444" s="6"/>
      <c r="V11444" s="6"/>
      <c r="W11444" s="6"/>
    </row>
    <row r="11445" spans="1:23" ht="39" thickBot="1" x14ac:dyDescent="0.3">
      <c r="A11445" s="110" t="s">
        <v>628</v>
      </c>
      <c r="B11445" s="74">
        <v>485.23610000000002</v>
      </c>
      <c r="J11445" s="6">
        <v>29</v>
      </c>
      <c r="K11445" s="6"/>
      <c r="L11445" s="6"/>
      <c r="M11445" s="6"/>
      <c r="N11445" s="6"/>
      <c r="O11445" s="6"/>
      <c r="P11445" s="6"/>
      <c r="Q11445" s="6"/>
      <c r="R11445" s="6"/>
      <c r="S11445" s="6"/>
      <c r="T11445" s="6"/>
      <c r="U11445" s="6"/>
      <c r="V11445" s="6"/>
      <c r="W11445" s="6"/>
    </row>
    <row r="11446" spans="1:23" ht="64.5" thickBot="1" x14ac:dyDescent="0.3">
      <c r="A11446" s="110" t="s">
        <v>629</v>
      </c>
      <c r="B11446" s="74">
        <v>3.9969700000000001</v>
      </c>
      <c r="J11446" s="6">
        <v>30</v>
      </c>
      <c r="K11446" s="6"/>
      <c r="L11446" s="6"/>
      <c r="M11446" s="6"/>
      <c r="N11446" s="6"/>
      <c r="O11446" s="6"/>
      <c r="P11446" s="6"/>
      <c r="Q11446" s="6"/>
      <c r="R11446" s="6"/>
      <c r="S11446" s="6"/>
      <c r="T11446" s="6"/>
      <c r="U11446" s="6"/>
      <c r="V11446" s="6"/>
      <c r="W11446" s="6"/>
    </row>
    <row r="11447" spans="1:23" ht="38.25" x14ac:dyDescent="0.25">
      <c r="A11447" s="109" t="s">
        <v>630</v>
      </c>
      <c r="B11447" s="78">
        <v>31.129000000000001</v>
      </c>
      <c r="J11447" s="6">
        <v>31</v>
      </c>
      <c r="K11447" s="6"/>
      <c r="L11447" s="6"/>
      <c r="M11447" s="6"/>
      <c r="N11447" s="6"/>
      <c r="O11447" s="6"/>
      <c r="P11447" s="6"/>
      <c r="Q11447" s="6"/>
      <c r="R11447" s="6"/>
      <c r="S11447" s="6"/>
      <c r="T11447" s="6"/>
      <c r="U11447" s="6"/>
      <c r="V11447" s="6"/>
      <c r="W11447" s="6"/>
    </row>
    <row r="11448" spans="1:23" ht="15.75" thickBot="1" x14ac:dyDescent="0.3">
      <c r="A11448" s="65"/>
      <c r="J11448" s="6">
        <v>32</v>
      </c>
      <c r="K11448" s="6"/>
      <c r="L11448" s="6"/>
      <c r="M11448" s="6"/>
      <c r="N11448" s="6"/>
      <c r="O11448" s="6"/>
      <c r="P11448" s="6"/>
      <c r="Q11448" s="6"/>
      <c r="R11448" s="6"/>
      <c r="S11448" s="6"/>
      <c r="T11448" s="6"/>
      <c r="U11448" s="6"/>
      <c r="V11448" s="6"/>
      <c r="W11448" s="6"/>
    </row>
    <row r="11449" spans="1:23" x14ac:dyDescent="0.25">
      <c r="A11449" s="254" t="s">
        <v>637</v>
      </c>
      <c r="B11449" s="255"/>
      <c r="C11449" s="255"/>
      <c r="D11449" s="255"/>
      <c r="J11449" s="6">
        <v>33</v>
      </c>
      <c r="K11449" s="6"/>
      <c r="L11449" s="6"/>
      <c r="M11449" s="6"/>
      <c r="N11449" s="6"/>
      <c r="O11449" s="6"/>
      <c r="P11449" s="6"/>
      <c r="Q11449" s="6"/>
      <c r="R11449" s="6"/>
      <c r="S11449" s="6"/>
      <c r="T11449" s="6"/>
      <c r="U11449" s="6"/>
      <c r="V11449" s="6"/>
      <c r="W11449" s="6"/>
    </row>
    <row r="11450" spans="1:23" ht="15.75" thickBot="1" x14ac:dyDescent="0.3">
      <c r="A11450" s="256" t="s">
        <v>638</v>
      </c>
      <c r="B11450" s="257"/>
      <c r="C11450" s="257"/>
      <c r="D11450" s="257"/>
      <c r="J11450" s="6">
        <v>34</v>
      </c>
      <c r="K11450" s="6"/>
      <c r="L11450" s="6"/>
      <c r="M11450" s="6"/>
      <c r="N11450" s="6"/>
      <c r="O11450" s="6"/>
      <c r="P11450" s="6"/>
      <c r="Q11450" s="6"/>
      <c r="R11450" s="6"/>
      <c r="S11450" s="6"/>
      <c r="T11450" s="6"/>
      <c r="U11450" s="6"/>
      <c r="V11450" s="6"/>
      <c r="W11450" s="6"/>
    </row>
    <row r="11451" spans="1:23" ht="27" thickBot="1" x14ac:dyDescent="0.3">
      <c r="A11451" s="98" t="s">
        <v>634</v>
      </c>
      <c r="B11451" s="83" t="s">
        <v>635</v>
      </c>
      <c r="C11451" s="83" t="s">
        <v>566</v>
      </c>
      <c r="D11451" s="85" t="s">
        <v>593</v>
      </c>
      <c r="J11451" s="6"/>
      <c r="K11451" s="121" t="s">
        <v>1123</v>
      </c>
      <c r="L11451" s="121" t="s">
        <v>1124</v>
      </c>
      <c r="M11451" s="121" t="str">
        <f>A11438</f>
        <v>Prueba del rango estudentizado de Tukey (HSD) para NFT</v>
      </c>
      <c r="N11451" s="136"/>
      <c r="O11451" s="1"/>
      <c r="S11451" s="122" t="str">
        <f>K11451</f>
        <v>Factor</v>
      </c>
      <c r="T11451" s="122" t="str">
        <f>L11451</f>
        <v>Nivel</v>
      </c>
      <c r="U11451" s="114"/>
      <c r="V11451" s="123" t="str">
        <f>M11451</f>
        <v>Prueba del rango estudentizado de Tukey (HSD) para NFT</v>
      </c>
      <c r="W11451" s="6"/>
    </row>
    <row r="11452" spans="1:23" ht="16.5" thickBot="1" x14ac:dyDescent="0.3">
      <c r="A11452" s="99" t="s">
        <v>592</v>
      </c>
      <c r="B11452" s="68">
        <v>259.38</v>
      </c>
      <c r="C11452" s="68">
        <v>8</v>
      </c>
      <c r="D11452" s="86" t="s">
        <v>8</v>
      </c>
      <c r="J11452" s="6"/>
      <c r="K11452" s="223" t="s">
        <v>1128</v>
      </c>
      <c r="L11452" s="124" t="str">
        <f>D11452</f>
        <v>Toro</v>
      </c>
      <c r="M11452" s="125">
        <f>B11452</f>
        <v>259.38</v>
      </c>
      <c r="N11452" s="125" t="str">
        <f>A11452</f>
        <v>A</v>
      </c>
      <c r="O11452" s="125">
        <f>B11452</f>
        <v>259.38</v>
      </c>
      <c r="S11452" s="225" t="str">
        <f>K11452</f>
        <v>Genotipo (B)</v>
      </c>
      <c r="T11452" s="133" t="str">
        <f>L11452</f>
        <v>Toro</v>
      </c>
      <c r="U11452" s="134">
        <f t="shared" ref="U11452:U11455" si="637">M11452</f>
        <v>259.38</v>
      </c>
      <c r="V11452" s="133" t="str">
        <f t="shared" ref="V11452:V11455" si="638">N11452</f>
        <v>A</v>
      </c>
      <c r="W11452" s="133">
        <f t="shared" ref="W11452:W11455" si="639">O11452</f>
        <v>259.38</v>
      </c>
    </row>
    <row r="11453" spans="1:23" ht="16.5" thickBot="1" x14ac:dyDescent="0.3">
      <c r="A11453" s="99" t="s">
        <v>592</v>
      </c>
      <c r="B11453" s="68"/>
      <c r="C11453" s="68"/>
      <c r="D11453" s="86"/>
      <c r="J11453" s="6"/>
      <c r="K11453" s="224"/>
      <c r="L11453" s="124" t="str">
        <f>D11454</f>
        <v>Palomo</v>
      </c>
      <c r="M11453" s="125">
        <f>B11454</f>
        <v>243.63</v>
      </c>
      <c r="N11453" s="125" t="str">
        <f>A11454</f>
        <v>A</v>
      </c>
      <c r="O11453" s="125">
        <f>B11454</f>
        <v>243.63</v>
      </c>
      <c r="S11453" s="226"/>
      <c r="T11453" s="133" t="str">
        <f t="shared" ref="T11453:T11455" si="640">L11453</f>
        <v>Palomo</v>
      </c>
      <c r="U11453" s="134">
        <f t="shared" si="637"/>
        <v>243.63</v>
      </c>
      <c r="V11453" s="133" t="str">
        <f t="shared" si="638"/>
        <v>A</v>
      </c>
      <c r="W11453" s="133">
        <f t="shared" si="639"/>
        <v>243.63</v>
      </c>
    </row>
    <row r="11454" spans="1:23" ht="16.5" thickBot="1" x14ac:dyDescent="0.3">
      <c r="A11454" s="99" t="s">
        <v>592</v>
      </c>
      <c r="B11454" s="68">
        <v>243.63</v>
      </c>
      <c r="C11454" s="68">
        <v>8</v>
      </c>
      <c r="D11454" s="86" t="s">
        <v>7</v>
      </c>
      <c r="J11454" s="6"/>
      <c r="K11454" s="224"/>
      <c r="L11454" s="4" t="str">
        <f>D11456</f>
        <v>Pony</v>
      </c>
      <c r="M11454" s="4">
        <f>B11456</f>
        <v>210.63</v>
      </c>
      <c r="N11454" s="4" t="str">
        <f>A11456</f>
        <v>B</v>
      </c>
      <c r="O11454" s="4">
        <f>B11456</f>
        <v>210.63</v>
      </c>
      <c r="P11454" s="6"/>
      <c r="Q11454" s="6"/>
      <c r="R11454" s="6"/>
      <c r="S11454" s="226"/>
      <c r="T11454" s="133" t="str">
        <f t="shared" si="640"/>
        <v>Pony</v>
      </c>
      <c r="U11454" s="134">
        <f t="shared" si="637"/>
        <v>210.63</v>
      </c>
      <c r="V11454" s="133" t="str">
        <f t="shared" si="638"/>
        <v>B</v>
      </c>
      <c r="W11454" s="133">
        <f t="shared" si="639"/>
        <v>210.63</v>
      </c>
    </row>
    <row r="11455" spans="1:23" ht="16.5" thickBot="1" x14ac:dyDescent="0.3">
      <c r="A11455" s="99"/>
      <c r="B11455" s="68"/>
      <c r="C11455" s="68"/>
      <c r="D11455" s="86"/>
      <c r="J11455" s="6"/>
      <c r="K11455" s="224"/>
      <c r="L11455" s="4" t="str">
        <f>D11458</f>
        <v>Perseo</v>
      </c>
      <c r="M11455" s="4">
        <f>B11458</f>
        <v>114.63</v>
      </c>
      <c r="N11455" s="4" t="str">
        <f>A11458</f>
        <v>C</v>
      </c>
      <c r="O11455" s="4">
        <f>B11458</f>
        <v>114.63</v>
      </c>
      <c r="P11455" s="6"/>
      <c r="Q11455" s="6"/>
      <c r="R11455" s="6"/>
      <c r="S11455" s="227"/>
      <c r="T11455" s="129" t="str">
        <f t="shared" si="640"/>
        <v>Perseo</v>
      </c>
      <c r="U11455" s="135">
        <f t="shared" si="637"/>
        <v>114.63</v>
      </c>
      <c r="V11455" s="129" t="str">
        <f t="shared" si="638"/>
        <v>C</v>
      </c>
      <c r="W11455" s="129">
        <f t="shared" si="639"/>
        <v>114.63</v>
      </c>
    </row>
    <row r="11456" spans="1:23" ht="15.75" thickBot="1" x14ac:dyDescent="0.3">
      <c r="A11456" s="99" t="s">
        <v>593</v>
      </c>
      <c r="B11456" s="68">
        <v>210.63</v>
      </c>
      <c r="C11456" s="68">
        <v>8</v>
      </c>
      <c r="D11456" s="86" t="s">
        <v>11</v>
      </c>
      <c r="J11456" s="6">
        <v>1</v>
      </c>
      <c r="K11456" s="6"/>
      <c r="L11456" s="6"/>
      <c r="M11456" s="6"/>
      <c r="N11456" s="6"/>
      <c r="O11456" s="6"/>
      <c r="P11456" s="6"/>
      <c r="Q11456" s="6"/>
      <c r="R11456" s="6"/>
      <c r="S11456" s="6"/>
      <c r="T11456" s="6"/>
      <c r="U11456" s="6"/>
      <c r="V11456" s="6"/>
      <c r="W11456" s="6"/>
    </row>
    <row r="11457" spans="1:23" ht="15.75" thickBot="1" x14ac:dyDescent="0.3">
      <c r="A11457" s="99"/>
      <c r="B11457" s="68"/>
      <c r="C11457" s="68"/>
      <c r="D11457" s="86"/>
      <c r="J11457" s="6">
        <v>2</v>
      </c>
      <c r="K11457" s="6"/>
      <c r="L11457" s="6"/>
      <c r="M11457" s="6"/>
      <c r="N11457" s="6"/>
      <c r="O11457" s="6"/>
      <c r="P11457" s="6"/>
      <c r="Q11457" s="6"/>
      <c r="R11457" s="6"/>
      <c r="S11457" s="6"/>
      <c r="T11457" s="6"/>
      <c r="U11457" s="6"/>
      <c r="V11457" s="6"/>
      <c r="W11457" s="6"/>
    </row>
    <row r="11458" spans="1:23" x14ac:dyDescent="0.25">
      <c r="A11458" s="100" t="s">
        <v>639</v>
      </c>
      <c r="B11458" s="77">
        <v>114.63</v>
      </c>
      <c r="C11458" s="77">
        <v>8</v>
      </c>
      <c r="D11458" s="87" t="s">
        <v>46</v>
      </c>
      <c r="J11458" s="6">
        <v>3</v>
      </c>
      <c r="K11458" s="6"/>
      <c r="L11458" s="6"/>
      <c r="M11458" s="6"/>
      <c r="N11458" s="6"/>
      <c r="O11458" s="6"/>
      <c r="P11458" s="6"/>
      <c r="Q11458" s="6"/>
      <c r="R11458" s="6"/>
      <c r="S11458" s="6"/>
      <c r="T11458" s="6"/>
      <c r="U11458" s="6"/>
      <c r="V11458" s="6"/>
      <c r="W11458" s="6"/>
    </row>
    <row r="11459" spans="1:23" x14ac:dyDescent="0.25">
      <c r="A11459" s="79"/>
      <c r="J11459" s="6">
        <v>4</v>
      </c>
      <c r="K11459" s="6"/>
      <c r="L11459" s="6"/>
      <c r="M11459" s="6"/>
      <c r="N11459" s="6"/>
      <c r="O11459" s="6"/>
      <c r="P11459" s="6"/>
      <c r="Q11459" s="6"/>
      <c r="R11459" s="6"/>
      <c r="S11459" s="6"/>
      <c r="T11459" s="6"/>
      <c r="U11459" s="6"/>
      <c r="V11459" s="6"/>
      <c r="W11459" s="6"/>
    </row>
    <row r="11460" spans="1:23" x14ac:dyDescent="0.25">
      <c r="A11460" s="79"/>
      <c r="J11460" s="6">
        <v>5</v>
      </c>
      <c r="K11460" s="6"/>
      <c r="L11460" s="6"/>
      <c r="M11460" s="6"/>
      <c r="N11460" s="6"/>
      <c r="O11460" s="6"/>
      <c r="P11460" s="6"/>
      <c r="Q11460" s="6"/>
      <c r="R11460" s="6"/>
      <c r="S11460" s="6"/>
      <c r="T11460" s="6"/>
      <c r="U11460" s="6"/>
      <c r="V11460" s="6"/>
      <c r="W11460" s="6"/>
    </row>
    <row r="11461" spans="1:23" x14ac:dyDescent="0.25">
      <c r="J11461" s="6">
        <v>6</v>
      </c>
      <c r="K11461" s="6"/>
      <c r="L11461" s="6"/>
      <c r="M11461" s="6"/>
      <c r="N11461" s="6"/>
      <c r="O11461" s="6"/>
      <c r="P11461" s="6"/>
      <c r="Q11461" s="6"/>
      <c r="R11461" s="6"/>
      <c r="S11461" s="6"/>
      <c r="T11461" s="6"/>
      <c r="U11461" s="6"/>
      <c r="V11461" s="6"/>
      <c r="W11461" s="6"/>
    </row>
    <row r="11462" spans="1:23" x14ac:dyDescent="0.25">
      <c r="A11462" s="80"/>
      <c r="J11462" s="6">
        <v>7</v>
      </c>
      <c r="K11462" s="6"/>
      <c r="L11462" s="6"/>
      <c r="M11462" s="6"/>
      <c r="N11462" s="6"/>
      <c r="O11462" s="6"/>
      <c r="P11462" s="6"/>
      <c r="Q11462" s="6"/>
      <c r="R11462" s="6"/>
      <c r="S11462" s="6"/>
      <c r="T11462" s="6"/>
      <c r="U11462" s="6"/>
      <c r="V11462" s="6"/>
      <c r="W11462" s="6"/>
    </row>
    <row r="11463" spans="1:23" ht="31.5" x14ac:dyDescent="0.25">
      <c r="A11463" s="64" t="s">
        <v>590</v>
      </c>
      <c r="J11463" s="6">
        <v>8</v>
      </c>
      <c r="K11463" s="6"/>
      <c r="L11463" s="6"/>
      <c r="M11463" s="6"/>
      <c r="N11463" s="6"/>
      <c r="O11463" s="6"/>
      <c r="P11463" s="6"/>
      <c r="Q11463" s="6"/>
      <c r="R11463" s="6"/>
      <c r="S11463" s="6"/>
      <c r="T11463" s="6"/>
      <c r="U11463" s="6"/>
      <c r="V11463" s="6"/>
      <c r="W11463" s="6"/>
    </row>
    <row r="11464" spans="1:23" x14ac:dyDescent="0.25">
      <c r="A11464" s="79"/>
      <c r="J11464" s="6">
        <v>9</v>
      </c>
      <c r="K11464" s="6"/>
      <c r="L11464" s="6"/>
      <c r="M11464" s="6"/>
      <c r="N11464" s="6"/>
      <c r="O11464" s="6"/>
      <c r="P11464" s="6"/>
      <c r="Q11464" s="6"/>
      <c r="R11464" s="6"/>
      <c r="S11464" s="6"/>
      <c r="T11464" s="6"/>
      <c r="U11464" s="6"/>
      <c r="V11464" s="6"/>
      <c r="W11464" s="6"/>
    </row>
    <row r="11465" spans="1:23" ht="25.5" x14ac:dyDescent="0.25">
      <c r="A11465" s="81" t="s">
        <v>595</v>
      </c>
      <c r="J11465" s="6">
        <v>10</v>
      </c>
      <c r="K11465" s="6"/>
      <c r="L11465" s="6"/>
      <c r="M11465" s="6"/>
      <c r="N11465" s="6"/>
      <c r="O11465" s="6"/>
      <c r="P11465" s="6"/>
      <c r="Q11465" s="6"/>
      <c r="R11465" s="6"/>
      <c r="S11465" s="6"/>
      <c r="T11465" s="6"/>
      <c r="U11465" s="6"/>
      <c r="V11465" s="6"/>
      <c r="W11465" s="6"/>
    </row>
    <row r="11466" spans="1:23" x14ac:dyDescent="0.25">
      <c r="A11466" s="81"/>
      <c r="J11466" s="6">
        <v>11</v>
      </c>
      <c r="K11466" s="6"/>
      <c r="L11466" s="6"/>
      <c r="M11466" s="6"/>
      <c r="N11466" s="6"/>
      <c r="O11466" s="6"/>
      <c r="P11466" s="6"/>
      <c r="Q11466" s="6"/>
      <c r="R11466" s="6"/>
      <c r="S11466" s="6"/>
      <c r="T11466" s="6"/>
      <c r="U11466" s="6"/>
      <c r="V11466" s="6"/>
      <c r="W11466" s="6"/>
    </row>
    <row r="11467" spans="1:23" x14ac:dyDescent="0.25">
      <c r="A11467" s="65"/>
      <c r="J11467" s="6">
        <v>12</v>
      </c>
      <c r="K11467" s="6"/>
      <c r="L11467" s="6"/>
      <c r="M11467" s="6"/>
      <c r="N11467" s="6"/>
      <c r="O11467" s="6"/>
      <c r="P11467" s="6"/>
      <c r="Q11467" s="6"/>
      <c r="R11467" s="6"/>
      <c r="S11467" s="6"/>
      <c r="T11467" s="6"/>
      <c r="U11467" s="6"/>
      <c r="V11467" s="6"/>
      <c r="W11467" s="6"/>
    </row>
    <row r="11468" spans="1:23" x14ac:dyDescent="0.25">
      <c r="A11468" s="65"/>
      <c r="J11468" s="6">
        <v>13</v>
      </c>
      <c r="K11468" s="6"/>
      <c r="L11468" s="6"/>
      <c r="M11468" s="6"/>
      <c r="N11468" s="6"/>
      <c r="O11468" s="6"/>
      <c r="P11468" s="6"/>
      <c r="Q11468" s="6"/>
      <c r="R11468" s="6"/>
      <c r="S11468" s="6"/>
      <c r="T11468" s="6"/>
      <c r="U11468" s="6"/>
      <c r="V11468" s="6"/>
      <c r="W11468" s="6"/>
    </row>
    <row r="11469" spans="1:23" x14ac:dyDescent="0.25">
      <c r="A11469" s="79"/>
      <c r="J11469" s="6">
        <v>14</v>
      </c>
      <c r="K11469" s="6"/>
      <c r="L11469" s="6"/>
      <c r="M11469" s="6"/>
      <c r="N11469" s="6"/>
      <c r="O11469" s="6"/>
      <c r="P11469" s="6"/>
      <c r="Q11469" s="6"/>
      <c r="R11469" s="6"/>
      <c r="S11469" s="6"/>
      <c r="T11469" s="6"/>
      <c r="U11469" s="6"/>
      <c r="V11469" s="6"/>
      <c r="W11469" s="6"/>
    </row>
    <row r="11470" spans="1:23" x14ac:dyDescent="0.25">
      <c r="A11470" s="79"/>
      <c r="J11470" s="6">
        <v>15</v>
      </c>
      <c r="K11470" s="6"/>
      <c r="L11470" s="6"/>
      <c r="M11470" s="6"/>
      <c r="N11470" s="6"/>
      <c r="O11470" s="6"/>
      <c r="P11470" s="6"/>
      <c r="Q11470" s="6"/>
      <c r="R11470" s="6"/>
      <c r="S11470" s="6"/>
      <c r="T11470" s="6"/>
      <c r="U11470" s="6"/>
      <c r="V11470" s="6"/>
      <c r="W11470" s="6"/>
    </row>
    <row r="11471" spans="1:23" x14ac:dyDescent="0.25">
      <c r="J11471" s="6">
        <v>16</v>
      </c>
      <c r="K11471" s="6"/>
      <c r="L11471" s="6"/>
      <c r="M11471" s="6"/>
      <c r="N11471" s="6"/>
      <c r="O11471" s="6"/>
      <c r="P11471" s="6"/>
      <c r="Q11471" s="6"/>
      <c r="R11471" s="6"/>
      <c r="S11471" s="6"/>
      <c r="T11471" s="6"/>
      <c r="U11471" s="6"/>
      <c r="V11471" s="6"/>
      <c r="W11471" s="6"/>
    </row>
    <row r="11472" spans="1:23" x14ac:dyDescent="0.25">
      <c r="A11472" s="80"/>
      <c r="J11472" s="6">
        <v>17</v>
      </c>
      <c r="K11472" s="6"/>
      <c r="L11472" s="6"/>
      <c r="M11472" s="6"/>
      <c r="N11472" s="6"/>
      <c r="O11472" s="6"/>
      <c r="P11472" s="6"/>
      <c r="Q11472" s="6"/>
      <c r="R11472" s="6"/>
      <c r="S11472" s="6"/>
      <c r="T11472" s="6"/>
      <c r="U11472" s="6"/>
      <c r="V11472" s="6"/>
      <c r="W11472" s="6"/>
    </row>
    <row r="11473" spans="1:23" ht="31.5" x14ac:dyDescent="0.25">
      <c r="A11473" s="64" t="s">
        <v>590</v>
      </c>
      <c r="J11473" s="6">
        <v>18</v>
      </c>
      <c r="K11473" s="6"/>
      <c r="L11473" s="6"/>
      <c r="M11473" s="6"/>
      <c r="N11473" s="6"/>
      <c r="O11473" s="6"/>
      <c r="P11473" s="6"/>
      <c r="Q11473" s="6"/>
      <c r="R11473" s="6"/>
      <c r="S11473" s="6"/>
      <c r="T11473" s="6"/>
      <c r="U11473" s="6"/>
      <c r="V11473" s="6"/>
      <c r="W11473" s="6"/>
    </row>
    <row r="11474" spans="1:23" x14ac:dyDescent="0.25">
      <c r="A11474" s="79"/>
      <c r="J11474" s="6">
        <v>19</v>
      </c>
      <c r="K11474" s="6"/>
      <c r="L11474" s="6"/>
      <c r="M11474" s="6"/>
      <c r="N11474" s="6"/>
      <c r="O11474" s="6"/>
      <c r="P11474" s="6"/>
      <c r="Q11474" s="6"/>
      <c r="R11474" s="6"/>
      <c r="S11474" s="6"/>
      <c r="T11474" s="6"/>
      <c r="U11474" s="6"/>
      <c r="V11474" s="6"/>
      <c r="W11474" s="6"/>
    </row>
    <row r="11475" spans="1:23" ht="25.5" x14ac:dyDescent="0.25">
      <c r="A11475" s="81" t="s">
        <v>595</v>
      </c>
      <c r="J11475" s="6">
        <v>20</v>
      </c>
      <c r="K11475" s="6"/>
      <c r="L11475" s="6"/>
      <c r="M11475" s="6"/>
      <c r="N11475" s="6"/>
      <c r="O11475" s="6"/>
      <c r="P11475" s="6"/>
      <c r="Q11475" s="6"/>
      <c r="R11475" s="6"/>
      <c r="S11475" s="6"/>
      <c r="T11475" s="6"/>
      <c r="U11475" s="6"/>
      <c r="V11475" s="6"/>
      <c r="W11475" s="6"/>
    </row>
    <row r="11476" spans="1:23" x14ac:dyDescent="0.25">
      <c r="A11476" s="81"/>
      <c r="J11476" s="6">
        <v>21</v>
      </c>
      <c r="K11476" s="6"/>
      <c r="L11476" s="6"/>
      <c r="M11476" s="6"/>
      <c r="N11476" s="6"/>
      <c r="O11476" s="6"/>
      <c r="P11476" s="6"/>
      <c r="Q11476" s="6"/>
      <c r="R11476" s="6"/>
      <c r="S11476" s="6"/>
      <c r="T11476" s="6"/>
      <c r="U11476" s="6"/>
      <c r="V11476" s="6"/>
      <c r="W11476" s="6"/>
    </row>
    <row r="11477" spans="1:23" ht="89.25" x14ac:dyDescent="0.25">
      <c r="A11477" s="81" t="s">
        <v>988</v>
      </c>
      <c r="J11477" s="6">
        <v>22</v>
      </c>
      <c r="K11477" s="6"/>
      <c r="L11477" s="6"/>
      <c r="M11477" s="6"/>
      <c r="N11477" s="6"/>
      <c r="O11477" s="6"/>
      <c r="P11477" s="6"/>
      <c r="Q11477" s="6"/>
      <c r="R11477" s="6"/>
      <c r="S11477" s="6"/>
      <c r="T11477" s="6"/>
      <c r="U11477" s="6"/>
      <c r="V11477" s="6"/>
      <c r="W11477" s="6"/>
    </row>
    <row r="11478" spans="1:23" x14ac:dyDescent="0.25">
      <c r="A11478" s="65"/>
      <c r="J11478" s="6">
        <v>23</v>
      </c>
      <c r="K11478" s="6"/>
      <c r="L11478" s="6"/>
      <c r="M11478" s="6"/>
      <c r="N11478" s="6"/>
      <c r="O11478" s="6"/>
      <c r="P11478" s="6"/>
      <c r="Q11478" s="6"/>
      <c r="R11478" s="6"/>
      <c r="S11478" s="6"/>
      <c r="T11478" s="6"/>
      <c r="U11478" s="6"/>
      <c r="V11478" s="6"/>
      <c r="W11478" s="6"/>
    </row>
    <row r="11479" spans="1:23" x14ac:dyDescent="0.25">
      <c r="A11479" s="65"/>
      <c r="J11479" s="6">
        <v>24</v>
      </c>
      <c r="K11479" s="6"/>
      <c r="L11479" s="6"/>
      <c r="M11479" s="6"/>
      <c r="N11479" s="6"/>
      <c r="O11479" s="6"/>
      <c r="P11479" s="6"/>
      <c r="Q11479" s="6"/>
      <c r="R11479" s="6"/>
      <c r="S11479" s="6"/>
      <c r="T11479" s="6"/>
      <c r="U11479" s="6"/>
      <c r="V11479" s="6"/>
      <c r="W11479" s="6"/>
    </row>
    <row r="11480" spans="1:23" ht="140.25" x14ac:dyDescent="0.25">
      <c r="A11480" s="96" t="s">
        <v>624</v>
      </c>
      <c r="B11480" s="97" t="s">
        <v>625</v>
      </c>
      <c r="J11480" s="6">
        <v>25</v>
      </c>
      <c r="K11480" s="6"/>
      <c r="L11480" s="6"/>
      <c r="M11480" s="6"/>
      <c r="N11480" s="6"/>
      <c r="O11480" s="6"/>
      <c r="P11480" s="6"/>
      <c r="Q11480" s="6"/>
      <c r="R11480" s="6"/>
      <c r="S11480" s="6"/>
      <c r="T11480" s="6"/>
      <c r="U11480" s="6"/>
      <c r="V11480" s="6"/>
      <c r="W11480" s="6"/>
    </row>
    <row r="11481" spans="1:23" ht="15.75" thickBot="1" x14ac:dyDescent="0.3">
      <c r="A11481" s="65"/>
      <c r="J11481" s="6">
        <v>26</v>
      </c>
      <c r="K11481" s="6"/>
      <c r="L11481" s="6"/>
      <c r="M11481" s="6"/>
      <c r="N11481" s="6"/>
      <c r="O11481" s="6"/>
      <c r="P11481" s="6"/>
      <c r="Q11481" s="6"/>
      <c r="R11481" s="6"/>
      <c r="S11481" s="6"/>
      <c r="T11481" s="6"/>
      <c r="U11481" s="6"/>
      <c r="V11481" s="6"/>
      <c r="W11481" s="6"/>
    </row>
    <row r="11482" spans="1:23" ht="15.75" thickBot="1" x14ac:dyDescent="0.3">
      <c r="A11482" s="88" t="s">
        <v>626</v>
      </c>
      <c r="B11482" s="89">
        <v>0.05</v>
      </c>
      <c r="J11482" s="6">
        <v>27</v>
      </c>
      <c r="K11482" s="6"/>
      <c r="L11482" s="6"/>
      <c r="M11482" s="6"/>
      <c r="N11482" s="6"/>
      <c r="O11482" s="6"/>
      <c r="P11482" s="6"/>
      <c r="Q11482" s="6"/>
      <c r="R11482" s="6"/>
      <c r="S11482" s="6"/>
      <c r="T11482" s="6"/>
      <c r="U11482" s="6"/>
      <c r="V11482" s="6"/>
      <c r="W11482" s="6"/>
    </row>
    <row r="11483" spans="1:23" ht="39" thickBot="1" x14ac:dyDescent="0.3">
      <c r="A11483" s="110" t="s">
        <v>627</v>
      </c>
      <c r="B11483" s="74">
        <v>18</v>
      </c>
      <c r="J11483" s="6">
        <v>28</v>
      </c>
      <c r="K11483" s="6"/>
      <c r="L11483" s="6"/>
      <c r="M11483" s="6"/>
      <c r="N11483" s="6"/>
      <c r="O11483" s="6"/>
      <c r="P11483" s="6"/>
      <c r="Q11483" s="6"/>
      <c r="R11483" s="6"/>
      <c r="S11483" s="6"/>
      <c r="T11483" s="6"/>
      <c r="U11483" s="6"/>
      <c r="V11483" s="6"/>
      <c r="W11483" s="6"/>
    </row>
    <row r="11484" spans="1:23" ht="39" thickBot="1" x14ac:dyDescent="0.3">
      <c r="A11484" s="110" t="s">
        <v>628</v>
      </c>
      <c r="B11484" s="74">
        <v>4.8758840000000001</v>
      </c>
      <c r="J11484" s="6">
        <v>29</v>
      </c>
      <c r="K11484" s="6"/>
      <c r="L11484" s="6"/>
      <c r="M11484" s="6"/>
      <c r="N11484" s="6"/>
      <c r="O11484" s="6"/>
      <c r="P11484" s="6"/>
      <c r="Q11484" s="6"/>
      <c r="R11484" s="6"/>
      <c r="S11484" s="6"/>
      <c r="T11484" s="6"/>
      <c r="U11484" s="6"/>
      <c r="V11484" s="6"/>
      <c r="W11484" s="6"/>
    </row>
    <row r="11485" spans="1:23" ht="64.5" thickBot="1" x14ac:dyDescent="0.3">
      <c r="A11485" s="110" t="s">
        <v>629</v>
      </c>
      <c r="B11485" s="74">
        <v>3.9969700000000001</v>
      </c>
      <c r="J11485" s="6">
        <v>30</v>
      </c>
      <c r="K11485" s="6"/>
      <c r="L11485" s="6"/>
      <c r="M11485" s="6"/>
      <c r="N11485" s="6"/>
      <c r="O11485" s="6"/>
      <c r="P11485" s="6"/>
      <c r="Q11485" s="6"/>
      <c r="R11485" s="6"/>
      <c r="S11485" s="6"/>
      <c r="T11485" s="6"/>
      <c r="U11485" s="6"/>
      <c r="V11485" s="6"/>
      <c r="W11485" s="6"/>
    </row>
    <row r="11486" spans="1:23" ht="38.25" x14ac:dyDescent="0.25">
      <c r="A11486" s="109" t="s">
        <v>630</v>
      </c>
      <c r="B11486" s="78">
        <v>3.1204000000000001</v>
      </c>
      <c r="J11486" s="6">
        <v>31</v>
      </c>
      <c r="K11486" s="6"/>
      <c r="L11486" s="6"/>
      <c r="M11486" s="6"/>
      <c r="N11486" s="6"/>
      <c r="O11486" s="6"/>
      <c r="P11486" s="6"/>
      <c r="Q11486" s="6"/>
      <c r="R11486" s="6"/>
      <c r="S11486" s="6"/>
      <c r="T11486" s="6"/>
      <c r="U11486" s="6"/>
      <c r="V11486" s="6"/>
      <c r="W11486" s="6"/>
    </row>
    <row r="11487" spans="1:23" ht="15.75" thickBot="1" x14ac:dyDescent="0.3">
      <c r="A11487" s="65"/>
      <c r="J11487" s="6">
        <v>32</v>
      </c>
      <c r="K11487" s="6"/>
      <c r="L11487" s="6"/>
      <c r="M11487" s="6"/>
      <c r="N11487" s="6"/>
      <c r="O11487" s="6"/>
      <c r="P11487" s="6"/>
      <c r="Q11487" s="6"/>
      <c r="R11487" s="6"/>
      <c r="S11487" s="6"/>
      <c r="T11487" s="6"/>
      <c r="U11487" s="6"/>
      <c r="V11487" s="6"/>
      <c r="W11487" s="6"/>
    </row>
    <row r="11488" spans="1:23" x14ac:dyDescent="0.25">
      <c r="A11488" s="254" t="s">
        <v>637</v>
      </c>
      <c r="B11488" s="255"/>
      <c r="C11488" s="255"/>
      <c r="D11488" s="255"/>
      <c r="J11488" s="6">
        <v>33</v>
      </c>
      <c r="K11488" s="6"/>
      <c r="L11488" s="6"/>
      <c r="M11488" s="6"/>
      <c r="N11488" s="6"/>
      <c r="O11488" s="6"/>
      <c r="P11488" s="6"/>
      <c r="Q11488" s="6"/>
      <c r="R11488" s="6"/>
      <c r="S11488" s="6"/>
      <c r="T11488" s="6"/>
      <c r="U11488" s="6"/>
      <c r="V11488" s="6"/>
      <c r="W11488" s="6"/>
    </row>
    <row r="11489" spans="1:58" ht="15.75" thickBot="1" x14ac:dyDescent="0.3">
      <c r="A11489" s="256" t="s">
        <v>638</v>
      </c>
      <c r="B11489" s="257"/>
      <c r="C11489" s="257"/>
      <c r="D11489" s="257"/>
      <c r="J11489" s="6">
        <v>34</v>
      </c>
      <c r="K11489" s="6"/>
      <c r="L11489" s="6"/>
      <c r="M11489" s="6"/>
      <c r="N11489" s="6"/>
      <c r="O11489" s="6"/>
      <c r="P11489" s="6"/>
      <c r="Q11489" s="6"/>
      <c r="R11489" s="6"/>
      <c r="S11489" s="6"/>
      <c r="T11489" s="6"/>
      <c r="U11489" s="6"/>
      <c r="V11489" s="6"/>
      <c r="W11489" s="6"/>
    </row>
    <row r="11490" spans="1:58" ht="27" thickBot="1" x14ac:dyDescent="0.3">
      <c r="A11490" s="98" t="s">
        <v>634</v>
      </c>
      <c r="B11490" s="83" t="s">
        <v>635</v>
      </c>
      <c r="C11490" s="83" t="s">
        <v>566</v>
      </c>
      <c r="D11490" s="85" t="s">
        <v>593</v>
      </c>
      <c r="J11490" s="6"/>
      <c r="K11490" s="121" t="s">
        <v>1123</v>
      </c>
      <c r="L11490" s="121" t="s">
        <v>1124</v>
      </c>
      <c r="M11490" s="121" t="str">
        <f>A11477</f>
        <v>Prueba del rango estudentizado de Tukey (HSD) para PF1</v>
      </c>
      <c r="N11490" s="136"/>
      <c r="O11490" s="1"/>
      <c r="S11490" s="122" t="str">
        <f>K11490</f>
        <v>Factor</v>
      </c>
      <c r="T11490" s="122" t="str">
        <f>L11490</f>
        <v>Nivel</v>
      </c>
      <c r="U11490" s="114"/>
      <c r="V11490" s="123" t="str">
        <f>M11490</f>
        <v>Prueba del rango estudentizado de Tukey (HSD) para PF1</v>
      </c>
      <c r="W11490" s="6"/>
      <c r="X11490" s="161"/>
      <c r="Y11490" s="161"/>
      <c r="Z11490" s="161"/>
      <c r="AA11490" s="161"/>
      <c r="AB11490" s="161"/>
      <c r="AC11490" s="161"/>
      <c r="AD11490" s="161"/>
      <c r="AE11490" s="161"/>
      <c r="AF11490" s="161"/>
      <c r="AG11490" s="161"/>
      <c r="AH11490" s="161"/>
      <c r="AI11490" s="161"/>
      <c r="AJ11490" s="161"/>
      <c r="AK11490" s="161"/>
      <c r="AL11490" s="161"/>
      <c r="AM11490" s="161"/>
      <c r="AN11490" s="161"/>
      <c r="AO11490" s="161"/>
      <c r="AP11490" s="161"/>
      <c r="AQ11490" s="161"/>
      <c r="AR11490" s="161"/>
      <c r="AS11490" s="161"/>
      <c r="AT11490" s="161"/>
      <c r="AU11490" s="161"/>
      <c r="AV11490" s="161"/>
      <c r="AW11490" s="161"/>
      <c r="AX11490" s="161"/>
      <c r="AY11490" s="161"/>
      <c r="AZ11490" s="161"/>
      <c r="BA11490" s="161"/>
      <c r="BB11490" s="161"/>
      <c r="BC11490" s="161"/>
      <c r="BD11490" s="161"/>
      <c r="BE11490" s="161"/>
      <c r="BF11490" s="161"/>
    </row>
    <row r="11491" spans="1:58" ht="16.5" thickBot="1" x14ac:dyDescent="0.3">
      <c r="A11491" s="99" t="s">
        <v>592</v>
      </c>
      <c r="B11491" s="68">
        <v>10.065</v>
      </c>
      <c r="C11491" s="68">
        <v>8</v>
      </c>
      <c r="D11491" s="86" t="s">
        <v>11</v>
      </c>
      <c r="J11491" s="6"/>
      <c r="K11491" s="223" t="s">
        <v>1128</v>
      </c>
      <c r="L11491" s="124" t="str">
        <f>D11491</f>
        <v>Pony</v>
      </c>
      <c r="M11491" s="125">
        <f>B11491</f>
        <v>10.065</v>
      </c>
      <c r="N11491" s="125" t="str">
        <f>A11491</f>
        <v>A</v>
      </c>
      <c r="O11491" s="125">
        <f>B11491</f>
        <v>10.065</v>
      </c>
      <c r="S11491" s="225" t="str">
        <f>K11491</f>
        <v>Genotipo (B)</v>
      </c>
      <c r="T11491" s="133" t="str">
        <f>L11491</f>
        <v>Pony</v>
      </c>
      <c r="U11491" s="134">
        <f t="shared" ref="U11491:U11494" si="641">M11491</f>
        <v>10.065</v>
      </c>
      <c r="V11491" s="133" t="str">
        <f t="shared" ref="V11491:V11494" si="642">N11491</f>
        <v>A</v>
      </c>
      <c r="W11491" s="133">
        <f t="shared" ref="W11491:W11494" si="643">O11491</f>
        <v>10.065</v>
      </c>
      <c r="X11491" s="161"/>
      <c r="Y11491" s="161"/>
      <c r="Z11491" s="161"/>
      <c r="AA11491" s="161"/>
      <c r="AB11491" s="161"/>
      <c r="AC11491" s="161"/>
      <c r="AD11491" s="161"/>
      <c r="AE11491" s="161"/>
      <c r="AF11491" s="161"/>
      <c r="AG11491" s="161"/>
      <c r="AH11491" s="161"/>
      <c r="AI11491" s="161"/>
      <c r="AJ11491" s="161"/>
      <c r="AK11491" s="161"/>
      <c r="AL11491" s="161"/>
      <c r="AM11491" s="161"/>
      <c r="AN11491" s="161"/>
      <c r="AO11491" s="161"/>
      <c r="AP11491" s="161"/>
      <c r="AQ11491" s="161"/>
      <c r="AR11491" s="161"/>
      <c r="AS11491" s="161"/>
      <c r="AT11491" s="161"/>
      <c r="AU11491" s="161"/>
      <c r="AV11491" s="161"/>
      <c r="AW11491" s="161"/>
      <c r="AX11491" s="161"/>
      <c r="AY11491" s="161"/>
      <c r="AZ11491" s="161"/>
      <c r="BA11491" s="161"/>
      <c r="BB11491" s="161"/>
      <c r="BC11491" s="161"/>
      <c r="BD11491" s="161"/>
      <c r="BE11491" s="161"/>
      <c r="BF11491" s="161"/>
    </row>
    <row r="11492" spans="1:58" ht="16.5" thickBot="1" x14ac:dyDescent="0.3">
      <c r="A11492" s="99" t="s">
        <v>592</v>
      </c>
      <c r="B11492" s="68"/>
      <c r="C11492" s="68"/>
      <c r="D11492" s="86"/>
      <c r="J11492" s="6"/>
      <c r="K11492" s="224"/>
      <c r="L11492" s="124" t="str">
        <f>D11493</f>
        <v>Perseo</v>
      </c>
      <c r="M11492" s="125">
        <f>B11493</f>
        <v>9.2750000000000004</v>
      </c>
      <c r="N11492" s="125" t="str">
        <f>A11493</f>
        <v>A</v>
      </c>
      <c r="O11492" s="125">
        <f>B11493</f>
        <v>9.2750000000000004</v>
      </c>
      <c r="S11492" s="226"/>
      <c r="T11492" s="133" t="str">
        <f t="shared" ref="T11492:T11494" si="644">L11492</f>
        <v>Perseo</v>
      </c>
      <c r="U11492" s="134">
        <f t="shared" si="641"/>
        <v>9.2750000000000004</v>
      </c>
      <c r="V11492" s="133" t="str">
        <f t="shared" si="642"/>
        <v>A</v>
      </c>
      <c r="W11492" s="133">
        <f t="shared" si="643"/>
        <v>9.2750000000000004</v>
      </c>
      <c r="X11492" s="161"/>
      <c r="Y11492" s="161"/>
      <c r="Z11492" s="161"/>
      <c r="AA11492" s="161"/>
      <c r="AB11492" s="161"/>
      <c r="AC11492" s="161"/>
      <c r="AD11492" s="161"/>
      <c r="AE11492" s="161"/>
      <c r="AF11492" s="161"/>
      <c r="AG11492" s="161"/>
      <c r="AH11492" s="161"/>
      <c r="AI11492" s="161"/>
      <c r="AJ11492" s="161"/>
      <c r="AK11492" s="161"/>
      <c r="AL11492" s="161"/>
      <c r="AM11492" s="161"/>
      <c r="AN11492" s="161"/>
      <c r="AO11492" s="161"/>
      <c r="AP11492" s="161"/>
      <c r="AQ11492" s="161"/>
      <c r="AR11492" s="161"/>
      <c r="AS11492" s="161"/>
      <c r="AT11492" s="161"/>
      <c r="AU11492" s="161"/>
      <c r="AV11492" s="161"/>
      <c r="AW11492" s="161"/>
      <c r="AX11492" s="161"/>
      <c r="AY11492" s="161"/>
      <c r="AZ11492" s="161"/>
      <c r="BA11492" s="161"/>
      <c r="BB11492" s="161"/>
      <c r="BC11492" s="161"/>
      <c r="BD11492" s="161"/>
      <c r="BE11492" s="161"/>
      <c r="BF11492" s="161"/>
    </row>
    <row r="11493" spans="1:58" ht="16.5" thickBot="1" x14ac:dyDescent="0.3">
      <c r="A11493" s="99" t="s">
        <v>592</v>
      </c>
      <c r="B11493" s="68">
        <v>9.2750000000000004</v>
      </c>
      <c r="C11493" s="68">
        <v>8</v>
      </c>
      <c r="D11493" s="86" t="s">
        <v>46</v>
      </c>
      <c r="J11493" s="6"/>
      <c r="K11493" s="224"/>
      <c r="L11493" s="4" t="str">
        <f>D11495</f>
        <v>Toro</v>
      </c>
      <c r="M11493" s="4">
        <f>B11495</f>
        <v>8.9450000000000003</v>
      </c>
      <c r="N11493" s="4" t="str">
        <f>A11495</f>
        <v>A</v>
      </c>
      <c r="O11493" s="4">
        <f>B11495</f>
        <v>8.9450000000000003</v>
      </c>
      <c r="P11493" s="6"/>
      <c r="Q11493" s="6"/>
      <c r="R11493" s="6"/>
      <c r="S11493" s="226"/>
      <c r="T11493" s="133" t="str">
        <f t="shared" si="644"/>
        <v>Toro</v>
      </c>
      <c r="U11493" s="134">
        <f t="shared" si="641"/>
        <v>8.9450000000000003</v>
      </c>
      <c r="V11493" s="133" t="str">
        <f t="shared" si="642"/>
        <v>A</v>
      </c>
      <c r="W11493" s="133">
        <f t="shared" si="643"/>
        <v>8.9450000000000003</v>
      </c>
      <c r="X11493" s="161"/>
      <c r="Y11493" s="161"/>
      <c r="Z11493" s="161"/>
      <c r="AA11493" s="161"/>
      <c r="AB11493" s="161"/>
      <c r="AC11493" s="161"/>
      <c r="AD11493" s="161"/>
      <c r="AE11493" s="161"/>
      <c r="AF11493" s="161"/>
      <c r="AG11493" s="161"/>
      <c r="AH11493" s="161"/>
      <c r="AI11493" s="161"/>
      <c r="AJ11493" s="161"/>
      <c r="AK11493" s="161"/>
      <c r="AL11493" s="161"/>
      <c r="AM11493" s="161"/>
      <c r="AN11493" s="161"/>
      <c r="AO11493" s="161"/>
      <c r="AP11493" s="161"/>
      <c r="AQ11493" s="161"/>
      <c r="AR11493" s="161"/>
      <c r="AS11493" s="161"/>
      <c r="AT11493" s="161"/>
      <c r="AU11493" s="161"/>
      <c r="AV11493" s="161"/>
      <c r="AW11493" s="161"/>
      <c r="AX11493" s="161"/>
      <c r="AY11493" s="161"/>
      <c r="AZ11493" s="161"/>
      <c r="BA11493" s="161"/>
      <c r="BB11493" s="161"/>
      <c r="BC11493" s="161"/>
      <c r="BD11493" s="161"/>
      <c r="BE11493" s="161"/>
      <c r="BF11493" s="161"/>
    </row>
    <row r="11494" spans="1:58" ht="16.5" thickBot="1" x14ac:dyDescent="0.3">
      <c r="A11494" s="99" t="s">
        <v>592</v>
      </c>
      <c r="B11494" s="68"/>
      <c r="C11494" s="68"/>
      <c r="D11494" s="86"/>
      <c r="J11494" s="6"/>
      <c r="K11494" s="224"/>
      <c r="L11494" s="4" t="str">
        <f>D11497</f>
        <v>Palomo</v>
      </c>
      <c r="M11494" s="4">
        <f>B11497</f>
        <v>7.133</v>
      </c>
      <c r="N11494" s="4" t="str">
        <f>A11497</f>
        <v>A</v>
      </c>
      <c r="O11494" s="4">
        <f>B11497</f>
        <v>7.133</v>
      </c>
      <c r="P11494" s="6"/>
      <c r="Q11494" s="6"/>
      <c r="R11494" s="6"/>
      <c r="S11494" s="227"/>
      <c r="T11494" s="129" t="str">
        <f t="shared" si="644"/>
        <v>Palomo</v>
      </c>
      <c r="U11494" s="135">
        <f t="shared" si="641"/>
        <v>7.133</v>
      </c>
      <c r="V11494" s="129" t="str">
        <f t="shared" si="642"/>
        <v>A</v>
      </c>
      <c r="W11494" s="129">
        <f t="shared" si="643"/>
        <v>7.133</v>
      </c>
      <c r="X11494" s="161"/>
      <c r="Y11494" s="161"/>
      <c r="Z11494" s="161"/>
      <c r="AA11494" s="161"/>
      <c r="AB11494" s="161"/>
      <c r="AC11494" s="161"/>
      <c r="AD11494" s="161"/>
      <c r="AE11494" s="161"/>
      <c r="AF11494" s="161"/>
      <c r="AG11494" s="161"/>
      <c r="AH11494" s="161"/>
      <c r="AI11494" s="161"/>
      <c r="AJ11494" s="161"/>
      <c r="AK11494" s="161"/>
      <c r="AL11494" s="161"/>
      <c r="AM11494" s="161"/>
      <c r="AN11494" s="161"/>
      <c r="AO11494" s="161"/>
      <c r="AP11494" s="161"/>
      <c r="AQ11494" s="161"/>
      <c r="AR11494" s="161"/>
      <c r="AS11494" s="161"/>
      <c r="AT11494" s="161"/>
      <c r="AU11494" s="161"/>
      <c r="AV11494" s="161"/>
      <c r="AW11494" s="161"/>
      <c r="AX11494" s="161"/>
      <c r="AY11494" s="161"/>
      <c r="AZ11494" s="161"/>
      <c r="BA11494" s="161"/>
      <c r="BB11494" s="161"/>
      <c r="BC11494" s="161"/>
      <c r="BD11494" s="161"/>
      <c r="BE11494" s="161"/>
      <c r="BF11494" s="161"/>
    </row>
    <row r="11495" spans="1:58" ht="15.75" thickBot="1" x14ac:dyDescent="0.3">
      <c r="A11495" s="99" t="s">
        <v>592</v>
      </c>
      <c r="B11495" s="68">
        <v>8.9450000000000003</v>
      </c>
      <c r="C11495" s="68">
        <v>8</v>
      </c>
      <c r="D11495" s="86" t="s">
        <v>8</v>
      </c>
      <c r="J11495" s="6">
        <v>1</v>
      </c>
      <c r="K11495" s="6"/>
      <c r="L11495" s="6"/>
      <c r="M11495" s="6"/>
      <c r="N11495" s="6"/>
      <c r="O11495" s="6"/>
      <c r="P11495" s="6"/>
      <c r="Q11495" s="6"/>
      <c r="R11495" s="6"/>
      <c r="S11495" s="6"/>
      <c r="T11495" s="6"/>
      <c r="U11495" s="6"/>
      <c r="V11495" s="6"/>
      <c r="W11495" s="6"/>
      <c r="X11495" s="161"/>
      <c r="Y11495" s="161"/>
      <c r="Z11495" s="161"/>
      <c r="AA11495" s="161"/>
      <c r="AB11495" s="161"/>
      <c r="AC11495" s="161"/>
      <c r="AD11495" s="161"/>
      <c r="AE11495" s="161"/>
      <c r="AF11495" s="161"/>
      <c r="AG11495" s="161"/>
      <c r="AH11495" s="161"/>
      <c r="AI11495" s="161"/>
      <c r="AJ11495" s="161"/>
      <c r="AK11495" s="161"/>
      <c r="AL11495" s="161"/>
      <c r="AM11495" s="161"/>
      <c r="AN11495" s="161"/>
      <c r="AO11495" s="161"/>
      <c r="AP11495" s="161"/>
      <c r="AQ11495" s="161"/>
      <c r="AR11495" s="161"/>
      <c r="AS11495" s="161"/>
      <c r="AT11495" s="161"/>
      <c r="AU11495" s="161"/>
      <c r="AV11495" s="161"/>
      <c r="AW11495" s="161"/>
      <c r="AX11495" s="161"/>
      <c r="AY11495" s="161"/>
      <c r="AZ11495" s="161"/>
      <c r="BA11495" s="161"/>
      <c r="BB11495" s="161"/>
      <c r="BC11495" s="161"/>
      <c r="BD11495" s="161"/>
      <c r="BE11495" s="161"/>
      <c r="BF11495" s="161"/>
    </row>
    <row r="11496" spans="1:58" ht="15.75" thickBot="1" x14ac:dyDescent="0.3">
      <c r="A11496" s="99" t="s">
        <v>592</v>
      </c>
      <c r="B11496" s="68"/>
      <c r="C11496" s="68"/>
      <c r="D11496" s="86"/>
      <c r="J11496" s="6">
        <v>2</v>
      </c>
      <c r="K11496" s="6"/>
      <c r="L11496" s="6"/>
      <c r="M11496" s="6"/>
      <c r="N11496" s="6"/>
      <c r="O11496" s="6"/>
      <c r="P11496" s="6"/>
      <c r="Q11496" s="6"/>
      <c r="R11496" s="6"/>
      <c r="S11496" s="6"/>
      <c r="T11496" s="6"/>
      <c r="U11496" s="6"/>
      <c r="V11496" s="6"/>
      <c r="W11496" s="6"/>
      <c r="X11496" s="161"/>
      <c r="Y11496" s="161"/>
      <c r="Z11496" s="161"/>
      <c r="AA11496" s="161"/>
      <c r="AB11496" s="161"/>
      <c r="AC11496" s="161"/>
      <c r="AD11496" s="161"/>
      <c r="AE11496" s="161"/>
      <c r="AF11496" s="161"/>
      <c r="AG11496" s="161"/>
      <c r="AH11496" s="161"/>
      <c r="AI11496" s="161"/>
      <c r="AJ11496" s="161"/>
      <c r="AK11496" s="161"/>
      <c r="AL11496" s="161"/>
      <c r="AM11496" s="161"/>
      <c r="AN11496" s="161"/>
      <c r="AO11496" s="161"/>
      <c r="AP11496" s="161"/>
      <c r="AQ11496" s="161"/>
      <c r="AR11496" s="161"/>
      <c r="AS11496" s="161"/>
      <c r="AT11496" s="161"/>
      <c r="AU11496" s="161"/>
      <c r="AV11496" s="161"/>
      <c r="AW11496" s="161"/>
      <c r="AX11496" s="161"/>
      <c r="AY11496" s="161"/>
      <c r="AZ11496" s="161"/>
      <c r="BA11496" s="161"/>
      <c r="BB11496" s="161"/>
      <c r="BC11496" s="161"/>
      <c r="BD11496" s="161"/>
      <c r="BE11496" s="161"/>
      <c r="BF11496" s="161"/>
    </row>
    <row r="11497" spans="1:58" x14ac:dyDescent="0.25">
      <c r="A11497" s="100" t="s">
        <v>592</v>
      </c>
      <c r="B11497" s="77">
        <v>7.133</v>
      </c>
      <c r="C11497" s="77">
        <v>8</v>
      </c>
      <c r="D11497" s="87" t="s">
        <v>7</v>
      </c>
      <c r="J11497" s="6">
        <v>3</v>
      </c>
      <c r="K11497" s="6"/>
      <c r="L11497" s="6"/>
      <c r="M11497" s="6"/>
      <c r="N11497" s="6"/>
      <c r="O11497" s="6"/>
      <c r="P11497" s="6"/>
      <c r="Q11497" s="6"/>
      <c r="R11497" s="6"/>
      <c r="S11497" s="6"/>
      <c r="T11497" s="6"/>
      <c r="U11497" s="6"/>
      <c r="V11497" s="6"/>
      <c r="W11497" s="6"/>
      <c r="X11497" s="161"/>
      <c r="Y11497" s="161"/>
      <c r="Z11497" s="161"/>
      <c r="AA11497" s="161"/>
      <c r="AB11497" s="161"/>
      <c r="AC11497" s="161"/>
      <c r="AD11497" s="161"/>
      <c r="AE11497" s="161"/>
      <c r="AF11497" s="161"/>
      <c r="AG11497" s="161"/>
      <c r="AH11497" s="161"/>
      <c r="AI11497" s="161"/>
      <c r="AJ11497" s="161"/>
      <c r="AK11497" s="161"/>
      <c r="AL11497" s="161"/>
      <c r="AM11497" s="161"/>
      <c r="AN11497" s="161"/>
      <c r="AO11497" s="161"/>
      <c r="AP11497" s="161"/>
      <c r="AQ11497" s="161"/>
      <c r="AR11497" s="161"/>
      <c r="AS11497" s="161"/>
      <c r="AT11497" s="161"/>
      <c r="AU11497" s="161"/>
      <c r="AV11497" s="161"/>
      <c r="AW11497" s="161"/>
      <c r="AX11497" s="161"/>
      <c r="AY11497" s="161"/>
      <c r="AZ11497" s="161"/>
      <c r="BA11497" s="161"/>
      <c r="BB11497" s="161"/>
      <c r="BC11497" s="161"/>
      <c r="BD11497" s="161"/>
      <c r="BE11497" s="161"/>
      <c r="BF11497" s="161"/>
    </row>
    <row r="11498" spans="1:58" x14ac:dyDescent="0.25">
      <c r="A11498" s="79"/>
      <c r="J11498" s="6">
        <v>4</v>
      </c>
      <c r="K11498" s="6"/>
      <c r="L11498" s="6"/>
      <c r="M11498" s="6"/>
      <c r="N11498" s="6"/>
      <c r="O11498" s="6"/>
      <c r="P11498" s="6"/>
      <c r="Q11498" s="6"/>
      <c r="R11498" s="6"/>
      <c r="S11498" s="6"/>
      <c r="T11498" s="6"/>
      <c r="U11498" s="6"/>
      <c r="V11498" s="6"/>
      <c r="W11498" s="6"/>
      <c r="X11498" s="161"/>
      <c r="Y11498" s="161"/>
      <c r="Z11498" s="161"/>
      <c r="AA11498" s="161"/>
      <c r="AB11498" s="161"/>
      <c r="AC11498" s="161"/>
      <c r="AD11498" s="161"/>
      <c r="AE11498" s="161"/>
      <c r="AF11498" s="161"/>
      <c r="AG11498" s="161"/>
      <c r="AH11498" s="161"/>
      <c r="AI11498" s="161"/>
      <c r="AJ11498" s="161"/>
      <c r="AK11498" s="161"/>
      <c r="AL11498" s="161"/>
      <c r="AM11498" s="161"/>
      <c r="AN11498" s="161"/>
      <c r="AO11498" s="161"/>
      <c r="AP11498" s="161"/>
      <c r="AQ11498" s="161"/>
      <c r="AR11498" s="161"/>
      <c r="AS11498" s="161"/>
      <c r="AT11498" s="161"/>
      <c r="AU11498" s="161"/>
      <c r="AV11498" s="161"/>
      <c r="AW11498" s="161"/>
      <c r="AX11498" s="161"/>
      <c r="AY11498" s="161"/>
      <c r="AZ11498" s="161"/>
      <c r="BA11498" s="161"/>
      <c r="BB11498" s="161"/>
      <c r="BC11498" s="161"/>
      <c r="BD11498" s="161"/>
      <c r="BE11498" s="161"/>
      <c r="BF11498" s="161"/>
    </row>
    <row r="11499" spans="1:58" x14ac:dyDescent="0.25">
      <c r="A11499" s="79"/>
      <c r="J11499" s="6">
        <v>5</v>
      </c>
      <c r="K11499" s="6"/>
      <c r="L11499" s="6"/>
      <c r="M11499" s="6"/>
      <c r="N11499" s="6"/>
      <c r="O11499" s="6"/>
      <c r="P11499" s="6"/>
      <c r="Q11499" s="6"/>
      <c r="R11499" s="6"/>
      <c r="S11499" s="6"/>
      <c r="T11499" s="6"/>
      <c r="U11499" s="6"/>
      <c r="V11499" s="6"/>
      <c r="W11499" s="6"/>
      <c r="X11499" s="161"/>
      <c r="Y11499" s="161"/>
      <c r="Z11499" s="161"/>
      <c r="AA11499" s="161"/>
      <c r="AB11499" s="161"/>
      <c r="AC11499" s="161"/>
      <c r="AD11499" s="161"/>
      <c r="AE11499" s="161"/>
      <c r="AF11499" s="161"/>
      <c r="AG11499" s="161"/>
      <c r="AH11499" s="161"/>
      <c r="AI11499" s="161"/>
      <c r="AJ11499" s="161"/>
      <c r="AK11499" s="161"/>
      <c r="AL11499" s="161"/>
      <c r="AM11499" s="161"/>
      <c r="AN11499" s="161"/>
      <c r="AO11499" s="161"/>
      <c r="AP11499" s="161"/>
      <c r="AQ11499" s="161"/>
      <c r="AR11499" s="161"/>
      <c r="AS11499" s="161"/>
      <c r="AT11499" s="161"/>
      <c r="AU11499" s="161"/>
      <c r="AV11499" s="161"/>
      <c r="AW11499" s="161"/>
      <c r="AX11499" s="161"/>
      <c r="AY11499" s="161"/>
      <c r="AZ11499" s="161"/>
      <c r="BA11499" s="161"/>
      <c r="BB11499" s="161"/>
      <c r="BC11499" s="161"/>
      <c r="BD11499" s="161"/>
      <c r="BE11499" s="161"/>
      <c r="BF11499" s="161"/>
    </row>
    <row r="11500" spans="1:58" x14ac:dyDescent="0.25">
      <c r="J11500" s="6">
        <v>6</v>
      </c>
      <c r="K11500" s="6"/>
      <c r="L11500" s="6"/>
      <c r="M11500" s="6"/>
      <c r="N11500" s="6"/>
      <c r="O11500" s="6"/>
      <c r="P11500" s="6"/>
      <c r="Q11500" s="6"/>
      <c r="R11500" s="6"/>
      <c r="S11500" s="6"/>
      <c r="T11500" s="6"/>
      <c r="U11500" s="6"/>
      <c r="V11500" s="6"/>
      <c r="W11500" s="6"/>
      <c r="X11500" s="161"/>
      <c r="Y11500" s="161"/>
      <c r="Z11500" s="161"/>
      <c r="AA11500" s="161"/>
      <c r="AB11500" s="161"/>
      <c r="AC11500" s="161"/>
      <c r="AD11500" s="161"/>
      <c r="AE11500" s="161"/>
      <c r="AF11500" s="161"/>
      <c r="AG11500" s="161"/>
      <c r="AH11500" s="161"/>
      <c r="AI11500" s="161"/>
      <c r="AJ11500" s="161"/>
      <c r="AK11500" s="161"/>
      <c r="AL11500" s="161"/>
      <c r="AM11500" s="161"/>
      <c r="AN11500" s="161"/>
      <c r="AO11500" s="161"/>
      <c r="AP11500" s="161"/>
      <c r="AQ11500" s="161"/>
      <c r="AR11500" s="161"/>
      <c r="AS11500" s="161"/>
      <c r="AT11500" s="161"/>
      <c r="AU11500" s="161"/>
      <c r="AV11500" s="161"/>
      <c r="AW11500" s="161"/>
      <c r="AX11500" s="161"/>
      <c r="AY11500" s="161"/>
      <c r="AZ11500" s="161"/>
      <c r="BA11500" s="161"/>
      <c r="BB11500" s="161"/>
      <c r="BC11500" s="161"/>
      <c r="BD11500" s="161"/>
      <c r="BE11500" s="161"/>
      <c r="BF11500" s="161"/>
    </row>
    <row r="11501" spans="1:58" x14ac:dyDescent="0.25">
      <c r="A11501" s="80"/>
      <c r="J11501" s="6">
        <v>7</v>
      </c>
      <c r="K11501" s="6"/>
      <c r="L11501" s="6"/>
      <c r="M11501" s="6"/>
      <c r="N11501" s="6"/>
      <c r="O11501" s="6"/>
      <c r="P11501" s="6"/>
      <c r="Q11501" s="6"/>
      <c r="R11501" s="6"/>
      <c r="S11501" s="6"/>
      <c r="T11501" s="6"/>
      <c r="U11501" s="6"/>
      <c r="V11501" s="6"/>
      <c r="W11501" s="6"/>
      <c r="AV11501" t="str">
        <f>M11724</f>
        <v>Prueba del rango estudentizado de Tukey (HSD) para D1Fr2</v>
      </c>
    </row>
    <row r="11502" spans="1:58" ht="31.5" x14ac:dyDescent="0.25">
      <c r="A11502" s="64" t="s">
        <v>590</v>
      </c>
      <c r="J11502" s="6">
        <v>8</v>
      </c>
      <c r="K11502" s="6"/>
      <c r="L11502" s="6"/>
      <c r="M11502" s="6"/>
      <c r="N11502" s="6"/>
      <c r="O11502" s="6"/>
      <c r="P11502" s="6"/>
      <c r="Q11502" s="6"/>
      <c r="R11502" s="6"/>
      <c r="S11502" s="6"/>
      <c r="T11502" s="6"/>
      <c r="U11502" s="6"/>
      <c r="V11502" s="6"/>
      <c r="W11502" s="6"/>
      <c r="AZ11502" t="str">
        <f>M11763</f>
        <v>Prueba del rango estudentizado de Tukey (HSD) para L1Fr1</v>
      </c>
    </row>
    <row r="11503" spans="1:58" x14ac:dyDescent="0.25">
      <c r="A11503" s="79"/>
      <c r="J11503" s="6">
        <v>9</v>
      </c>
      <c r="K11503" s="6"/>
      <c r="L11503" s="6"/>
      <c r="M11503" s="6"/>
      <c r="N11503" s="6"/>
      <c r="O11503" s="6"/>
      <c r="P11503" s="6"/>
      <c r="Q11503" s="6"/>
      <c r="R11503" s="6"/>
      <c r="S11503" s="6"/>
      <c r="T11503" s="6"/>
      <c r="U11503" s="6"/>
      <c r="V11503" s="6"/>
      <c r="W11503" s="6"/>
    </row>
    <row r="11504" spans="1:58" ht="25.5" x14ac:dyDescent="0.25">
      <c r="A11504" s="81" t="s">
        <v>595</v>
      </c>
      <c r="J11504" s="6">
        <v>10</v>
      </c>
      <c r="K11504" s="6"/>
      <c r="L11504" s="6"/>
      <c r="M11504" s="6"/>
      <c r="N11504" s="6"/>
      <c r="O11504" s="6"/>
      <c r="P11504" s="6"/>
      <c r="Q11504" s="6"/>
      <c r="R11504" s="6"/>
      <c r="S11504" s="6"/>
      <c r="T11504" s="6"/>
      <c r="U11504" s="6"/>
      <c r="V11504" s="6"/>
      <c r="W11504" s="6"/>
    </row>
    <row r="11505" spans="1:23" x14ac:dyDescent="0.25">
      <c r="A11505" s="81"/>
      <c r="J11505" s="6">
        <v>11</v>
      </c>
      <c r="K11505" s="6"/>
      <c r="L11505" s="6"/>
      <c r="M11505" s="6"/>
      <c r="N11505" s="6"/>
      <c r="O11505" s="6"/>
      <c r="P11505" s="6"/>
      <c r="Q11505" s="6"/>
      <c r="R11505" s="6"/>
      <c r="S11505" s="6"/>
      <c r="T11505" s="6"/>
      <c r="U11505" s="6"/>
      <c r="V11505" s="6"/>
      <c r="W11505" s="6"/>
    </row>
    <row r="11506" spans="1:23" x14ac:dyDescent="0.25">
      <c r="A11506" s="65"/>
      <c r="J11506" s="6">
        <v>12</v>
      </c>
      <c r="K11506" s="6"/>
      <c r="L11506" s="6"/>
      <c r="M11506" s="6"/>
      <c r="N11506" s="6"/>
      <c r="O11506" s="6"/>
      <c r="P11506" s="6"/>
      <c r="Q11506" s="6"/>
      <c r="R11506" s="6"/>
      <c r="S11506" s="6"/>
      <c r="T11506" s="6"/>
      <c r="U11506" s="6"/>
      <c r="V11506" s="6"/>
      <c r="W11506" s="6"/>
    </row>
    <row r="11507" spans="1:23" x14ac:dyDescent="0.25">
      <c r="A11507" s="65"/>
      <c r="J11507" s="6">
        <v>13</v>
      </c>
      <c r="K11507" s="6"/>
      <c r="L11507" s="6"/>
      <c r="M11507" s="6"/>
      <c r="N11507" s="6"/>
      <c r="O11507" s="6"/>
      <c r="P11507" s="6"/>
      <c r="Q11507" s="6"/>
      <c r="R11507" s="6"/>
      <c r="S11507" s="6"/>
      <c r="T11507" s="6"/>
      <c r="U11507" s="6"/>
      <c r="V11507" s="6"/>
      <c r="W11507" s="6"/>
    </row>
    <row r="11508" spans="1:23" x14ac:dyDescent="0.25">
      <c r="A11508" s="79"/>
      <c r="J11508" s="6">
        <v>14</v>
      </c>
      <c r="K11508" s="6"/>
      <c r="L11508" s="6"/>
      <c r="M11508" s="6"/>
      <c r="N11508" s="6"/>
      <c r="O11508" s="6"/>
      <c r="P11508" s="6"/>
      <c r="Q11508" s="6"/>
      <c r="R11508" s="6"/>
      <c r="S11508" s="6"/>
      <c r="T11508" s="6"/>
      <c r="U11508" s="6"/>
      <c r="V11508" s="6"/>
      <c r="W11508" s="6"/>
    </row>
    <row r="11509" spans="1:23" x14ac:dyDescent="0.25">
      <c r="A11509" s="79"/>
      <c r="J11509" s="6">
        <v>15</v>
      </c>
      <c r="K11509" s="6"/>
      <c r="L11509" s="6"/>
      <c r="M11509" s="6"/>
      <c r="N11509" s="6"/>
      <c r="O11509" s="6"/>
      <c r="P11509" s="6"/>
      <c r="Q11509" s="6"/>
      <c r="R11509" s="6"/>
      <c r="S11509" s="6"/>
      <c r="T11509" s="6"/>
      <c r="U11509" s="6"/>
      <c r="V11509" s="6"/>
      <c r="W11509" s="6"/>
    </row>
    <row r="11510" spans="1:23" x14ac:dyDescent="0.25">
      <c r="J11510" s="6">
        <v>16</v>
      </c>
      <c r="K11510" s="6"/>
      <c r="L11510" s="6"/>
      <c r="M11510" s="6"/>
      <c r="N11510" s="6"/>
      <c r="O11510" s="6"/>
      <c r="P11510" s="6"/>
      <c r="Q11510" s="6"/>
      <c r="R11510" s="6"/>
      <c r="S11510" s="6"/>
      <c r="T11510" s="6"/>
      <c r="U11510" s="6"/>
      <c r="V11510" s="6"/>
      <c r="W11510" s="6"/>
    </row>
    <row r="11511" spans="1:23" x14ac:dyDescent="0.25">
      <c r="A11511" s="80"/>
      <c r="J11511" s="6">
        <v>17</v>
      </c>
      <c r="K11511" s="6"/>
      <c r="L11511" s="6"/>
      <c r="M11511" s="6"/>
      <c r="N11511" s="6"/>
      <c r="O11511" s="6"/>
      <c r="P11511" s="6"/>
      <c r="Q11511" s="6"/>
      <c r="R11511" s="6"/>
      <c r="S11511" s="6"/>
      <c r="T11511" s="6"/>
      <c r="U11511" s="6"/>
      <c r="V11511" s="6"/>
      <c r="W11511" s="6"/>
    </row>
    <row r="11512" spans="1:23" ht="31.5" x14ac:dyDescent="0.25">
      <c r="A11512" s="64" t="s">
        <v>590</v>
      </c>
      <c r="J11512" s="6">
        <v>18</v>
      </c>
      <c r="K11512" s="6"/>
      <c r="L11512" s="6"/>
      <c r="M11512" s="6"/>
      <c r="N11512" s="6"/>
      <c r="O11512" s="6"/>
      <c r="P11512" s="6"/>
      <c r="Q11512" s="6"/>
      <c r="R11512" s="6"/>
      <c r="S11512" s="6"/>
      <c r="T11512" s="6"/>
      <c r="U11512" s="6"/>
      <c r="V11512" s="6"/>
      <c r="W11512" s="6"/>
    </row>
    <row r="11513" spans="1:23" x14ac:dyDescent="0.25">
      <c r="A11513" s="79"/>
      <c r="J11513" s="6">
        <v>19</v>
      </c>
      <c r="K11513" s="6"/>
      <c r="L11513" s="6"/>
      <c r="M11513" s="6"/>
      <c r="N11513" s="6"/>
      <c r="O11513" s="6"/>
      <c r="P11513" s="6"/>
      <c r="Q11513" s="6"/>
      <c r="R11513" s="6"/>
      <c r="S11513" s="6"/>
      <c r="T11513" s="6"/>
      <c r="U11513" s="6"/>
      <c r="V11513" s="6"/>
      <c r="W11513" s="6"/>
    </row>
    <row r="11514" spans="1:23" ht="25.5" x14ac:dyDescent="0.25">
      <c r="A11514" s="81" t="s">
        <v>595</v>
      </c>
      <c r="J11514" s="6">
        <v>20</v>
      </c>
      <c r="K11514" s="6"/>
      <c r="L11514" s="6"/>
      <c r="M11514" s="6"/>
      <c r="N11514" s="6"/>
      <c r="O11514" s="6"/>
      <c r="P11514" s="6"/>
      <c r="Q11514" s="6"/>
      <c r="R11514" s="6"/>
      <c r="S11514" s="6"/>
      <c r="T11514" s="6"/>
      <c r="U11514" s="6"/>
      <c r="V11514" s="6"/>
      <c r="W11514" s="6"/>
    </row>
    <row r="11515" spans="1:23" x14ac:dyDescent="0.25">
      <c r="A11515" s="81"/>
      <c r="J11515" s="6">
        <v>21</v>
      </c>
      <c r="K11515" s="6"/>
      <c r="L11515" s="6"/>
      <c r="M11515" s="6"/>
      <c r="N11515" s="6"/>
      <c r="O11515" s="6"/>
      <c r="P11515" s="6"/>
      <c r="Q11515" s="6"/>
      <c r="R11515" s="6"/>
      <c r="S11515" s="6"/>
      <c r="T11515" s="6"/>
      <c r="U11515" s="6"/>
      <c r="V11515" s="6"/>
      <c r="W11515" s="6"/>
    </row>
    <row r="11516" spans="1:23" ht="89.25" x14ac:dyDescent="0.25">
      <c r="A11516" s="81" t="s">
        <v>989</v>
      </c>
      <c r="J11516" s="6">
        <v>22</v>
      </c>
      <c r="K11516" s="6"/>
      <c r="L11516" s="6"/>
      <c r="M11516" s="6"/>
      <c r="N11516" s="6"/>
      <c r="O11516" s="6"/>
      <c r="P11516" s="6"/>
      <c r="Q11516" s="6"/>
      <c r="R11516" s="6"/>
      <c r="S11516" s="6"/>
      <c r="T11516" s="6"/>
      <c r="U11516" s="6"/>
      <c r="V11516" s="6"/>
      <c r="W11516" s="6"/>
    </row>
    <row r="11517" spans="1:23" x14ac:dyDescent="0.25">
      <c r="A11517" s="65"/>
      <c r="J11517" s="6">
        <v>23</v>
      </c>
      <c r="K11517" s="6"/>
      <c r="L11517" s="6"/>
      <c r="M11517" s="6"/>
      <c r="N11517" s="6"/>
      <c r="O11517" s="6"/>
      <c r="P11517" s="6"/>
      <c r="Q11517" s="6"/>
      <c r="R11517" s="6"/>
      <c r="S11517" s="6"/>
      <c r="T11517" s="6"/>
      <c r="U11517" s="6"/>
      <c r="V11517" s="6"/>
      <c r="W11517" s="6"/>
    </row>
    <row r="11518" spans="1:23" x14ac:dyDescent="0.25">
      <c r="A11518" s="65"/>
      <c r="J11518" s="6">
        <v>24</v>
      </c>
      <c r="K11518" s="6"/>
      <c r="L11518" s="6"/>
      <c r="M11518" s="6"/>
      <c r="N11518" s="6"/>
      <c r="O11518" s="6"/>
      <c r="P11518" s="6"/>
      <c r="Q11518" s="6"/>
      <c r="R11518" s="6"/>
      <c r="S11518" s="6"/>
      <c r="T11518" s="6"/>
      <c r="U11518" s="6"/>
      <c r="V11518" s="6"/>
      <c r="W11518" s="6"/>
    </row>
    <row r="11519" spans="1:23" ht="140.25" x14ac:dyDescent="0.25">
      <c r="A11519" s="96" t="s">
        <v>624</v>
      </c>
      <c r="B11519" s="97" t="s">
        <v>625</v>
      </c>
      <c r="J11519" s="6">
        <v>25</v>
      </c>
      <c r="K11519" s="6"/>
      <c r="L11519" s="6"/>
      <c r="M11519" s="6"/>
      <c r="N11519" s="6"/>
      <c r="O11519" s="6"/>
      <c r="P11519" s="6"/>
      <c r="Q11519" s="6"/>
      <c r="R11519" s="6"/>
      <c r="S11519" s="6"/>
      <c r="T11519" s="6"/>
      <c r="U11519" s="6"/>
      <c r="V11519" s="6"/>
      <c r="W11519" s="6"/>
    </row>
    <row r="11520" spans="1:23" ht="15.75" thickBot="1" x14ac:dyDescent="0.3">
      <c r="A11520" s="65"/>
      <c r="J11520" s="6">
        <v>26</v>
      </c>
      <c r="K11520" s="6"/>
      <c r="L11520" s="6"/>
      <c r="M11520" s="6"/>
      <c r="N11520" s="6"/>
      <c r="O11520" s="6"/>
      <c r="P11520" s="6"/>
      <c r="Q11520" s="6"/>
      <c r="R11520" s="6"/>
      <c r="S11520" s="6"/>
      <c r="T11520" s="6"/>
      <c r="U11520" s="6"/>
      <c r="V11520" s="6"/>
      <c r="W11520" s="6"/>
    </row>
    <row r="11521" spans="1:23" ht="15.75" thickBot="1" x14ac:dyDescent="0.3">
      <c r="A11521" s="88" t="s">
        <v>626</v>
      </c>
      <c r="B11521" s="89">
        <v>0.05</v>
      </c>
      <c r="J11521" s="6">
        <v>27</v>
      </c>
      <c r="K11521" s="6"/>
      <c r="L11521" s="6"/>
      <c r="M11521" s="6"/>
      <c r="N11521" s="6"/>
      <c r="O11521" s="6"/>
      <c r="P11521" s="6"/>
      <c r="Q11521" s="6"/>
      <c r="R11521" s="6"/>
      <c r="S11521" s="6"/>
      <c r="T11521" s="6"/>
      <c r="U11521" s="6"/>
      <c r="V11521" s="6"/>
      <c r="W11521" s="6"/>
    </row>
    <row r="11522" spans="1:23" ht="39" thickBot="1" x14ac:dyDescent="0.3">
      <c r="A11522" s="110" t="s">
        <v>627</v>
      </c>
      <c r="B11522" s="74">
        <v>18</v>
      </c>
      <c r="J11522" s="6">
        <v>28</v>
      </c>
      <c r="K11522" s="6"/>
      <c r="L11522" s="6"/>
      <c r="M11522" s="6"/>
      <c r="N11522" s="6"/>
      <c r="O11522" s="6"/>
      <c r="P11522" s="6"/>
      <c r="Q11522" s="6"/>
      <c r="R11522" s="6"/>
      <c r="S11522" s="6"/>
      <c r="T11522" s="6"/>
      <c r="U11522" s="6"/>
      <c r="V11522" s="6"/>
      <c r="W11522" s="6"/>
    </row>
    <row r="11523" spans="1:23" ht="39" thickBot="1" x14ac:dyDescent="0.3">
      <c r="A11523" s="110" t="s">
        <v>628</v>
      </c>
      <c r="B11523" s="74">
        <v>2.3506819999999999</v>
      </c>
      <c r="J11523" s="6">
        <v>29</v>
      </c>
      <c r="K11523" s="6"/>
      <c r="L11523" s="6"/>
      <c r="M11523" s="6"/>
      <c r="N11523" s="6"/>
      <c r="O11523" s="6"/>
      <c r="P11523" s="6"/>
      <c r="Q11523" s="6"/>
      <c r="R11523" s="6"/>
      <c r="S11523" s="6"/>
      <c r="T11523" s="6"/>
      <c r="U11523" s="6"/>
      <c r="V11523" s="6"/>
      <c r="W11523" s="6"/>
    </row>
    <row r="11524" spans="1:23" ht="64.5" thickBot="1" x14ac:dyDescent="0.3">
      <c r="A11524" s="110" t="s">
        <v>629</v>
      </c>
      <c r="B11524" s="74">
        <v>3.9969700000000001</v>
      </c>
      <c r="J11524" s="6">
        <v>30</v>
      </c>
      <c r="K11524" s="6"/>
      <c r="L11524" s="6"/>
      <c r="M11524" s="6"/>
      <c r="N11524" s="6"/>
      <c r="O11524" s="6"/>
      <c r="P11524" s="6"/>
      <c r="Q11524" s="6"/>
      <c r="R11524" s="6"/>
      <c r="S11524" s="6"/>
      <c r="T11524" s="6"/>
      <c r="U11524" s="6"/>
      <c r="V11524" s="6"/>
      <c r="W11524" s="6"/>
    </row>
    <row r="11525" spans="1:23" ht="38.25" x14ac:dyDescent="0.25">
      <c r="A11525" s="109" t="s">
        <v>630</v>
      </c>
      <c r="B11525" s="78">
        <v>2.1665999999999999</v>
      </c>
      <c r="J11525" s="6">
        <v>31</v>
      </c>
      <c r="K11525" s="6"/>
      <c r="L11525" s="6"/>
      <c r="M11525" s="6"/>
      <c r="N11525" s="6"/>
      <c r="O11525" s="6"/>
      <c r="P11525" s="6"/>
      <c r="Q11525" s="6"/>
      <c r="R11525" s="6"/>
      <c r="S11525" s="6"/>
      <c r="T11525" s="6"/>
      <c r="U11525" s="6"/>
      <c r="V11525" s="6"/>
      <c r="W11525" s="6"/>
    </row>
    <row r="11526" spans="1:23" ht="15.75" thickBot="1" x14ac:dyDescent="0.3">
      <c r="A11526" s="65"/>
      <c r="J11526" s="6">
        <v>32</v>
      </c>
      <c r="K11526" s="6"/>
      <c r="L11526" s="6"/>
      <c r="M11526" s="6"/>
      <c r="N11526" s="6"/>
      <c r="O11526" s="6"/>
      <c r="P11526" s="6"/>
      <c r="Q11526" s="6"/>
      <c r="R11526" s="6"/>
      <c r="S11526" s="6"/>
      <c r="T11526" s="6"/>
      <c r="U11526" s="6"/>
      <c r="V11526" s="6"/>
      <c r="W11526" s="6"/>
    </row>
    <row r="11527" spans="1:23" x14ac:dyDescent="0.25">
      <c r="A11527" s="254" t="s">
        <v>637</v>
      </c>
      <c r="B11527" s="255"/>
      <c r="C11527" s="255"/>
      <c r="D11527" s="255"/>
      <c r="J11527" s="6">
        <v>33</v>
      </c>
      <c r="K11527" s="6"/>
      <c r="L11527" s="6"/>
      <c r="M11527" s="6"/>
      <c r="N11527" s="6"/>
      <c r="O11527" s="6"/>
      <c r="P11527" s="6"/>
      <c r="Q11527" s="6"/>
      <c r="R11527" s="6"/>
      <c r="S11527" s="6"/>
      <c r="T11527" s="6"/>
      <c r="U11527" s="6"/>
      <c r="V11527" s="6"/>
      <c r="W11527" s="6"/>
    </row>
    <row r="11528" spans="1:23" ht="15.75" thickBot="1" x14ac:dyDescent="0.3">
      <c r="A11528" s="256" t="s">
        <v>638</v>
      </c>
      <c r="B11528" s="257"/>
      <c r="C11528" s="257"/>
      <c r="D11528" s="257"/>
      <c r="J11528" s="6">
        <v>34</v>
      </c>
      <c r="K11528" s="6"/>
      <c r="L11528" s="6"/>
      <c r="M11528" s="6"/>
      <c r="N11528" s="6"/>
      <c r="O11528" s="6"/>
      <c r="P11528" s="6"/>
      <c r="Q11528" s="6"/>
      <c r="R11528" s="6"/>
      <c r="S11528" s="6"/>
      <c r="T11528" s="6"/>
      <c r="U11528" s="6"/>
      <c r="V11528" s="6"/>
      <c r="W11528" s="6"/>
    </row>
    <row r="11529" spans="1:23" ht="27" thickBot="1" x14ac:dyDescent="0.3">
      <c r="A11529" s="98" t="s">
        <v>634</v>
      </c>
      <c r="B11529" s="83" t="s">
        <v>635</v>
      </c>
      <c r="C11529" s="83" t="s">
        <v>566</v>
      </c>
      <c r="D11529" s="85" t="s">
        <v>593</v>
      </c>
      <c r="J11529" s="6"/>
      <c r="K11529" s="121" t="s">
        <v>1123</v>
      </c>
      <c r="L11529" s="121" t="s">
        <v>1124</v>
      </c>
      <c r="M11529" s="121" t="str">
        <f>A11516</f>
        <v>Prueba del rango estudentizado de Tukey (HSD) para PF2</v>
      </c>
      <c r="N11529" s="136"/>
      <c r="O11529" s="1"/>
      <c r="S11529" s="122" t="str">
        <f>K11529</f>
        <v>Factor</v>
      </c>
      <c r="T11529" s="122" t="str">
        <f>L11529</f>
        <v>Nivel</v>
      </c>
      <c r="U11529" s="114"/>
      <c r="V11529" s="123" t="str">
        <f>M11529</f>
        <v>Prueba del rango estudentizado de Tukey (HSD) para PF2</v>
      </c>
      <c r="W11529" s="6"/>
    </row>
    <row r="11530" spans="1:23" ht="16.5" thickBot="1" x14ac:dyDescent="0.3">
      <c r="A11530" s="99" t="s">
        <v>592</v>
      </c>
      <c r="B11530" s="68">
        <v>9.2249999999999996</v>
      </c>
      <c r="C11530" s="68">
        <v>8</v>
      </c>
      <c r="D11530" s="86" t="s">
        <v>8</v>
      </c>
      <c r="J11530" s="6"/>
      <c r="K11530" s="223" t="s">
        <v>1128</v>
      </c>
      <c r="L11530" s="124" t="str">
        <f>D11530</f>
        <v>Toro</v>
      </c>
      <c r="M11530" s="125">
        <f>B11530</f>
        <v>9.2249999999999996</v>
      </c>
      <c r="N11530" s="125" t="str">
        <f>A11530</f>
        <v>A</v>
      </c>
      <c r="O11530" s="125">
        <f>B11530</f>
        <v>9.2249999999999996</v>
      </c>
      <c r="S11530" s="225" t="str">
        <f>K11530</f>
        <v>Genotipo (B)</v>
      </c>
      <c r="T11530" s="133" t="str">
        <f>L11530</f>
        <v>Toro</v>
      </c>
      <c r="U11530" s="134">
        <f t="shared" ref="U11530:U11533" si="645">M11530</f>
        <v>9.2249999999999996</v>
      </c>
      <c r="V11530" s="133" t="str">
        <f t="shared" ref="V11530:V11533" si="646">N11530</f>
        <v>A</v>
      </c>
      <c r="W11530" s="133">
        <f t="shared" ref="W11530:W11533" si="647">O11530</f>
        <v>9.2249999999999996</v>
      </c>
    </row>
    <row r="11531" spans="1:23" ht="16.5" thickBot="1" x14ac:dyDescent="0.3">
      <c r="A11531" s="99"/>
      <c r="B11531" s="68"/>
      <c r="C11531" s="68"/>
      <c r="D11531" s="86"/>
      <c r="J11531" s="6"/>
      <c r="K11531" s="224"/>
      <c r="L11531" s="124" t="str">
        <f>D11532</f>
        <v>Palomo</v>
      </c>
      <c r="M11531" s="125">
        <f>B11532</f>
        <v>6.9924999999999997</v>
      </c>
      <c r="N11531" s="125" t="str">
        <f>A11532</f>
        <v>B</v>
      </c>
      <c r="O11531" s="125">
        <f>B11532</f>
        <v>6.9924999999999997</v>
      </c>
      <c r="S11531" s="226"/>
      <c r="T11531" s="133" t="str">
        <f t="shared" ref="T11531:T11533" si="648">L11531</f>
        <v>Palomo</v>
      </c>
      <c r="U11531" s="134">
        <f t="shared" si="645"/>
        <v>6.9924999999999997</v>
      </c>
      <c r="V11531" s="133" t="str">
        <f t="shared" si="646"/>
        <v>B</v>
      </c>
      <c r="W11531" s="133">
        <f t="shared" si="647"/>
        <v>6.9924999999999997</v>
      </c>
    </row>
    <row r="11532" spans="1:23" ht="16.5" thickBot="1" x14ac:dyDescent="0.3">
      <c r="A11532" s="99" t="s">
        <v>593</v>
      </c>
      <c r="B11532" s="68">
        <v>6.9924999999999997</v>
      </c>
      <c r="C11532" s="68">
        <v>8</v>
      </c>
      <c r="D11532" s="86" t="s">
        <v>7</v>
      </c>
      <c r="J11532" s="6"/>
      <c r="K11532" s="224"/>
      <c r="L11532" s="4" t="str">
        <f>D11534</f>
        <v>Pony</v>
      </c>
      <c r="M11532" s="4">
        <f>B11534</f>
        <v>4.9863</v>
      </c>
      <c r="N11532" s="4" t="str">
        <f>A11534</f>
        <v>B</v>
      </c>
      <c r="O11532" s="4">
        <f>B11534</f>
        <v>4.9863</v>
      </c>
      <c r="P11532" s="6"/>
      <c r="Q11532" s="6"/>
      <c r="R11532" s="6"/>
      <c r="S11532" s="226"/>
      <c r="T11532" s="133" t="str">
        <f t="shared" si="648"/>
        <v>Pony</v>
      </c>
      <c r="U11532" s="134">
        <f t="shared" si="645"/>
        <v>4.9863</v>
      </c>
      <c r="V11532" s="133" t="str">
        <f t="shared" si="646"/>
        <v>B</v>
      </c>
      <c r="W11532" s="133">
        <f t="shared" si="647"/>
        <v>4.9863</v>
      </c>
    </row>
    <row r="11533" spans="1:23" ht="16.5" thickBot="1" x14ac:dyDescent="0.3">
      <c r="A11533" s="99" t="s">
        <v>593</v>
      </c>
      <c r="B11533" s="68"/>
      <c r="C11533" s="68"/>
      <c r="D11533" s="86"/>
      <c r="J11533" s="6"/>
      <c r="K11533" s="224"/>
      <c r="L11533" s="4" t="str">
        <f>D11536</f>
        <v>Perseo</v>
      </c>
      <c r="M11533" s="4">
        <f>B11536</f>
        <v>1.8837999999999999</v>
      </c>
      <c r="N11533" s="4" t="str">
        <f>A11536</f>
        <v>C</v>
      </c>
      <c r="O11533" s="4">
        <f>B11536</f>
        <v>1.8837999999999999</v>
      </c>
      <c r="P11533" s="6"/>
      <c r="Q11533" s="6"/>
      <c r="R11533" s="6"/>
      <c r="S11533" s="227"/>
      <c r="T11533" s="129" t="str">
        <f t="shared" si="648"/>
        <v>Perseo</v>
      </c>
      <c r="U11533" s="135">
        <f t="shared" si="645"/>
        <v>1.8837999999999999</v>
      </c>
      <c r="V11533" s="129" t="str">
        <f t="shared" si="646"/>
        <v>C</v>
      </c>
      <c r="W11533" s="129">
        <f t="shared" si="647"/>
        <v>1.8837999999999999</v>
      </c>
    </row>
    <row r="11534" spans="1:23" ht="15.75" thickBot="1" x14ac:dyDescent="0.3">
      <c r="A11534" s="99" t="s">
        <v>593</v>
      </c>
      <c r="B11534" s="68">
        <v>4.9863</v>
      </c>
      <c r="C11534" s="68">
        <v>8</v>
      </c>
      <c r="D11534" s="86" t="s">
        <v>11</v>
      </c>
      <c r="J11534" s="6">
        <v>1</v>
      </c>
      <c r="K11534" s="6"/>
      <c r="L11534" s="6"/>
      <c r="M11534" s="6"/>
      <c r="N11534" s="6"/>
      <c r="O11534" s="6"/>
      <c r="P11534" s="6"/>
      <c r="Q11534" s="6"/>
      <c r="R11534" s="6"/>
      <c r="S11534" s="6"/>
      <c r="T11534" s="6"/>
      <c r="U11534" s="6"/>
      <c r="V11534" s="6"/>
      <c r="W11534" s="6"/>
    </row>
    <row r="11535" spans="1:23" ht="15.75" thickBot="1" x14ac:dyDescent="0.3">
      <c r="A11535" s="99"/>
      <c r="B11535" s="68"/>
      <c r="C11535" s="68"/>
      <c r="D11535" s="86"/>
      <c r="J11535" s="6">
        <v>2</v>
      </c>
      <c r="K11535" s="6"/>
      <c r="L11535" s="6"/>
      <c r="M11535" s="6"/>
      <c r="N11535" s="6"/>
      <c r="O11535" s="6"/>
      <c r="P11535" s="6"/>
      <c r="Q11535" s="6"/>
      <c r="R11535" s="6"/>
      <c r="S11535" s="6"/>
      <c r="T11535" s="6"/>
      <c r="U11535" s="6"/>
      <c r="V11535" s="6"/>
      <c r="W11535" s="6"/>
    </row>
    <row r="11536" spans="1:23" x14ac:dyDescent="0.25">
      <c r="A11536" s="100" t="s">
        <v>639</v>
      </c>
      <c r="B11536" s="77">
        <v>1.8837999999999999</v>
      </c>
      <c r="C11536" s="77">
        <v>8</v>
      </c>
      <c r="D11536" s="87" t="s">
        <v>46</v>
      </c>
      <c r="J11536" s="6">
        <v>3</v>
      </c>
      <c r="K11536" s="6"/>
      <c r="L11536" s="6"/>
      <c r="M11536" s="6"/>
      <c r="N11536" s="6"/>
      <c r="O11536" s="6"/>
      <c r="P11536" s="6"/>
      <c r="Q11536" s="6"/>
      <c r="R11536" s="6"/>
      <c r="S11536" s="6"/>
      <c r="T11536" s="6"/>
      <c r="U11536" s="6"/>
      <c r="V11536" s="6"/>
      <c r="W11536" s="6"/>
    </row>
    <row r="11537" spans="1:23" x14ac:dyDescent="0.25">
      <c r="A11537" s="79"/>
      <c r="J11537" s="6">
        <v>4</v>
      </c>
      <c r="K11537" s="6"/>
      <c r="L11537" s="6"/>
      <c r="M11537" s="6"/>
      <c r="N11537" s="6"/>
      <c r="O11537" s="6"/>
      <c r="P11537" s="6"/>
      <c r="Q11537" s="6"/>
      <c r="R11537" s="6"/>
      <c r="S11537" s="6"/>
      <c r="T11537" s="6"/>
      <c r="U11537" s="6"/>
      <c r="V11537" s="6"/>
      <c r="W11537" s="6"/>
    </row>
    <row r="11538" spans="1:23" x14ac:dyDescent="0.25">
      <c r="A11538" s="79"/>
      <c r="J11538" s="6">
        <v>5</v>
      </c>
      <c r="K11538" s="6"/>
      <c r="L11538" s="6"/>
      <c r="M11538" s="6"/>
      <c r="N11538" s="6"/>
      <c r="O11538" s="6"/>
      <c r="P11538" s="6"/>
      <c r="Q11538" s="6"/>
      <c r="R11538" s="6"/>
      <c r="S11538" s="6"/>
      <c r="T11538" s="6"/>
      <c r="U11538" s="6"/>
      <c r="V11538" s="6"/>
      <c r="W11538" s="6"/>
    </row>
    <row r="11539" spans="1:23" x14ac:dyDescent="0.25">
      <c r="J11539" s="6">
        <v>6</v>
      </c>
      <c r="K11539" s="6"/>
      <c r="L11539" s="6"/>
      <c r="M11539" s="6"/>
      <c r="N11539" s="6"/>
      <c r="O11539" s="6"/>
      <c r="P11539" s="6"/>
      <c r="Q11539" s="6"/>
      <c r="R11539" s="6"/>
      <c r="S11539" s="6"/>
      <c r="T11539" s="6"/>
      <c r="U11539" s="6"/>
      <c r="V11539" s="6"/>
      <c r="W11539" s="6"/>
    </row>
    <row r="11540" spans="1:23" x14ac:dyDescent="0.25">
      <c r="A11540" s="80"/>
      <c r="J11540" s="6">
        <v>7</v>
      </c>
      <c r="K11540" s="6"/>
      <c r="L11540" s="6"/>
      <c r="M11540" s="6"/>
      <c r="N11540" s="6"/>
      <c r="O11540" s="6"/>
      <c r="P11540" s="6"/>
      <c r="Q11540" s="6"/>
      <c r="R11540" s="6"/>
      <c r="S11540" s="6"/>
      <c r="T11540" s="6"/>
      <c r="U11540" s="6"/>
      <c r="V11540" s="6"/>
      <c r="W11540" s="6"/>
    </row>
    <row r="11541" spans="1:23" ht="31.5" x14ac:dyDescent="0.25">
      <c r="A11541" s="64" t="s">
        <v>590</v>
      </c>
      <c r="J11541" s="6">
        <v>8</v>
      </c>
      <c r="K11541" s="6"/>
      <c r="L11541" s="6"/>
      <c r="M11541" s="6"/>
      <c r="N11541" s="6"/>
      <c r="O11541" s="6"/>
      <c r="P11541" s="6"/>
      <c r="Q11541" s="6"/>
      <c r="R11541" s="6"/>
      <c r="S11541" s="6"/>
      <c r="T11541" s="6"/>
      <c r="U11541" s="6"/>
      <c r="V11541" s="6"/>
      <c r="W11541" s="6"/>
    </row>
    <row r="11542" spans="1:23" x14ac:dyDescent="0.25">
      <c r="A11542" s="79"/>
      <c r="J11542" s="6">
        <v>9</v>
      </c>
      <c r="K11542" s="6"/>
      <c r="L11542" s="6"/>
      <c r="M11542" s="6"/>
      <c r="N11542" s="6"/>
      <c r="O11542" s="6"/>
      <c r="P11542" s="6"/>
      <c r="Q11542" s="6"/>
      <c r="R11542" s="6"/>
      <c r="S11542" s="6"/>
      <c r="T11542" s="6"/>
      <c r="U11542" s="6"/>
      <c r="V11542" s="6"/>
      <c r="W11542" s="6"/>
    </row>
    <row r="11543" spans="1:23" ht="25.5" x14ac:dyDescent="0.25">
      <c r="A11543" s="81" t="s">
        <v>595</v>
      </c>
      <c r="J11543" s="6">
        <v>10</v>
      </c>
      <c r="K11543" s="6"/>
      <c r="L11543" s="6"/>
      <c r="M11543" s="6"/>
      <c r="N11543" s="6"/>
      <c r="O11543" s="6"/>
      <c r="P11543" s="6"/>
      <c r="Q11543" s="6"/>
      <c r="R11543" s="6"/>
      <c r="S11543" s="6"/>
      <c r="T11543" s="6"/>
      <c r="U11543" s="6"/>
      <c r="V11543" s="6"/>
      <c r="W11543" s="6"/>
    </row>
    <row r="11544" spans="1:23" x14ac:dyDescent="0.25">
      <c r="A11544" s="81"/>
      <c r="J11544" s="6">
        <v>11</v>
      </c>
      <c r="K11544" s="6"/>
      <c r="L11544" s="6"/>
      <c r="M11544" s="6"/>
      <c r="N11544" s="6"/>
      <c r="O11544" s="6"/>
      <c r="P11544" s="6"/>
      <c r="Q11544" s="6"/>
      <c r="R11544" s="6"/>
      <c r="S11544" s="6"/>
      <c r="T11544" s="6"/>
      <c r="U11544" s="6"/>
      <c r="V11544" s="6"/>
      <c r="W11544" s="6"/>
    </row>
    <row r="11545" spans="1:23" x14ac:dyDescent="0.25">
      <c r="A11545" s="65"/>
      <c r="J11545" s="6">
        <v>12</v>
      </c>
      <c r="K11545" s="6"/>
      <c r="L11545" s="6"/>
      <c r="M11545" s="6"/>
      <c r="N11545" s="6"/>
      <c r="O11545" s="6"/>
      <c r="P11545" s="6"/>
      <c r="Q11545" s="6"/>
      <c r="R11545" s="6"/>
      <c r="S11545" s="6"/>
      <c r="T11545" s="6"/>
      <c r="U11545" s="6"/>
      <c r="V11545" s="6"/>
      <c r="W11545" s="6"/>
    </row>
    <row r="11546" spans="1:23" x14ac:dyDescent="0.25">
      <c r="A11546" s="65"/>
      <c r="J11546" s="6">
        <v>13</v>
      </c>
      <c r="K11546" s="6"/>
      <c r="L11546" s="6"/>
      <c r="M11546" s="6"/>
      <c r="N11546" s="6"/>
      <c r="O11546" s="6"/>
      <c r="P11546" s="6"/>
      <c r="Q11546" s="6"/>
      <c r="R11546" s="6"/>
      <c r="S11546" s="6"/>
      <c r="T11546" s="6"/>
      <c r="U11546" s="6"/>
      <c r="V11546" s="6"/>
      <c r="W11546" s="6"/>
    </row>
    <row r="11547" spans="1:23" x14ac:dyDescent="0.25">
      <c r="A11547" s="79"/>
      <c r="J11547" s="6">
        <v>14</v>
      </c>
      <c r="K11547" s="6"/>
      <c r="L11547" s="6"/>
      <c r="M11547" s="6"/>
      <c r="N11547" s="6"/>
      <c r="O11547" s="6"/>
      <c r="P11547" s="6"/>
      <c r="Q11547" s="6"/>
      <c r="R11547" s="6"/>
      <c r="S11547" s="6"/>
      <c r="T11547" s="6"/>
      <c r="U11547" s="6"/>
      <c r="V11547" s="6"/>
      <c r="W11547" s="6"/>
    </row>
    <row r="11548" spans="1:23" x14ac:dyDescent="0.25">
      <c r="A11548" s="79"/>
      <c r="J11548" s="6">
        <v>15</v>
      </c>
      <c r="K11548" s="6"/>
      <c r="L11548" s="6"/>
      <c r="M11548" s="6"/>
      <c r="N11548" s="6"/>
      <c r="O11548" s="6"/>
      <c r="P11548" s="6"/>
      <c r="Q11548" s="6"/>
      <c r="R11548" s="6"/>
      <c r="S11548" s="6"/>
      <c r="T11548" s="6"/>
      <c r="U11548" s="6"/>
      <c r="V11548" s="6"/>
      <c r="W11548" s="6"/>
    </row>
    <row r="11549" spans="1:23" x14ac:dyDescent="0.25">
      <c r="J11549" s="6">
        <v>16</v>
      </c>
      <c r="K11549" s="6"/>
      <c r="L11549" s="6"/>
      <c r="M11549" s="6"/>
      <c r="N11549" s="6"/>
      <c r="O11549" s="6"/>
      <c r="P11549" s="6"/>
      <c r="Q11549" s="6"/>
      <c r="R11549" s="6"/>
      <c r="S11549" s="6"/>
      <c r="T11549" s="6"/>
      <c r="U11549" s="6"/>
      <c r="V11549" s="6"/>
      <c r="W11549" s="6"/>
    </row>
    <row r="11550" spans="1:23" x14ac:dyDescent="0.25">
      <c r="A11550" s="80"/>
      <c r="J11550" s="6">
        <v>17</v>
      </c>
      <c r="K11550" s="6"/>
      <c r="L11550" s="6"/>
      <c r="M11550" s="6"/>
      <c r="N11550" s="6"/>
      <c r="O11550" s="6"/>
      <c r="P11550" s="6"/>
      <c r="Q11550" s="6"/>
      <c r="R11550" s="6"/>
      <c r="S11550" s="6"/>
      <c r="T11550" s="6"/>
      <c r="U11550" s="6"/>
      <c r="V11550" s="6"/>
      <c r="W11550" s="6"/>
    </row>
    <row r="11551" spans="1:23" ht="31.5" x14ac:dyDescent="0.25">
      <c r="A11551" s="64" t="s">
        <v>590</v>
      </c>
      <c r="J11551" s="6">
        <v>18</v>
      </c>
      <c r="K11551" s="6"/>
      <c r="L11551" s="6"/>
      <c r="M11551" s="6"/>
      <c r="N11551" s="6"/>
      <c r="O11551" s="6"/>
      <c r="P11551" s="6"/>
      <c r="Q11551" s="6"/>
      <c r="R11551" s="6"/>
      <c r="S11551" s="6"/>
      <c r="T11551" s="6"/>
      <c r="U11551" s="6"/>
      <c r="V11551" s="6"/>
      <c r="W11551" s="6"/>
    </row>
    <row r="11552" spans="1:23" x14ac:dyDescent="0.25">
      <c r="A11552" s="79"/>
      <c r="J11552" s="6">
        <v>19</v>
      </c>
      <c r="K11552" s="6"/>
      <c r="L11552" s="6"/>
      <c r="M11552" s="6"/>
      <c r="N11552" s="6"/>
      <c r="O11552" s="6"/>
      <c r="P11552" s="6"/>
      <c r="Q11552" s="6"/>
      <c r="R11552" s="6"/>
      <c r="S11552" s="6"/>
      <c r="T11552" s="6"/>
      <c r="U11552" s="6"/>
      <c r="V11552" s="6"/>
      <c r="W11552" s="6"/>
    </row>
    <row r="11553" spans="1:23" ht="25.5" x14ac:dyDescent="0.25">
      <c r="A11553" s="81" t="s">
        <v>595</v>
      </c>
      <c r="J11553" s="6">
        <v>20</v>
      </c>
      <c r="K11553" s="6"/>
      <c r="L11553" s="6"/>
      <c r="M11553" s="6"/>
      <c r="N11553" s="6"/>
      <c r="O11553" s="6"/>
      <c r="P11553" s="6"/>
      <c r="Q11553" s="6"/>
      <c r="R11553" s="6"/>
      <c r="S11553" s="6"/>
      <c r="T11553" s="6"/>
      <c r="U11553" s="6"/>
      <c r="V11553" s="6"/>
      <c r="W11553" s="6"/>
    </row>
    <row r="11554" spans="1:23" x14ac:dyDescent="0.25">
      <c r="A11554" s="81"/>
      <c r="J11554" s="6">
        <v>21</v>
      </c>
      <c r="K11554" s="6"/>
      <c r="L11554" s="6"/>
      <c r="M11554" s="6"/>
      <c r="N11554" s="6"/>
      <c r="O11554" s="6"/>
      <c r="P11554" s="6"/>
      <c r="Q11554" s="6"/>
      <c r="R11554" s="6"/>
      <c r="S11554" s="6"/>
      <c r="T11554" s="6"/>
      <c r="U11554" s="6"/>
      <c r="V11554" s="6"/>
      <c r="W11554" s="6"/>
    </row>
    <row r="11555" spans="1:23" ht="89.25" x14ac:dyDescent="0.25">
      <c r="A11555" s="81" t="s">
        <v>990</v>
      </c>
      <c r="J11555" s="6">
        <v>22</v>
      </c>
      <c r="K11555" s="6"/>
      <c r="L11555" s="6"/>
      <c r="M11555" s="6"/>
      <c r="N11555" s="6"/>
      <c r="O11555" s="6"/>
      <c r="P11555" s="6"/>
      <c r="Q11555" s="6"/>
      <c r="R11555" s="6"/>
      <c r="S11555" s="6"/>
      <c r="T11555" s="6"/>
      <c r="U11555" s="6"/>
      <c r="V11555" s="6"/>
      <c r="W11555" s="6"/>
    </row>
    <row r="11556" spans="1:23" x14ac:dyDescent="0.25">
      <c r="A11556" s="65"/>
      <c r="J11556" s="6">
        <v>23</v>
      </c>
      <c r="K11556" s="6"/>
      <c r="L11556" s="6"/>
      <c r="M11556" s="6"/>
      <c r="N11556" s="6"/>
      <c r="O11556" s="6"/>
      <c r="P11556" s="6"/>
      <c r="Q11556" s="6"/>
      <c r="R11556" s="6"/>
      <c r="S11556" s="6"/>
      <c r="T11556" s="6"/>
      <c r="U11556" s="6"/>
      <c r="V11556" s="6"/>
      <c r="W11556" s="6"/>
    </row>
    <row r="11557" spans="1:23" x14ac:dyDescent="0.25">
      <c r="A11557" s="65"/>
      <c r="J11557" s="6">
        <v>24</v>
      </c>
      <c r="K11557" s="6"/>
      <c r="L11557" s="6"/>
      <c r="M11557" s="6"/>
      <c r="N11557" s="6"/>
      <c r="O11557" s="6"/>
      <c r="P11557" s="6"/>
      <c r="Q11557" s="6"/>
      <c r="R11557" s="6"/>
      <c r="S11557" s="6"/>
      <c r="T11557" s="6"/>
      <c r="U11557" s="6"/>
      <c r="V11557" s="6"/>
      <c r="W11557" s="6"/>
    </row>
    <row r="11558" spans="1:23" ht="140.25" x14ac:dyDescent="0.25">
      <c r="A11558" s="96" t="s">
        <v>624</v>
      </c>
      <c r="B11558" s="97" t="s">
        <v>625</v>
      </c>
      <c r="J11558" s="6">
        <v>25</v>
      </c>
      <c r="K11558" s="6"/>
      <c r="L11558" s="6"/>
      <c r="M11558" s="6"/>
      <c r="N11558" s="6"/>
      <c r="O11558" s="6"/>
      <c r="P11558" s="6"/>
      <c r="Q11558" s="6"/>
      <c r="R11558" s="6"/>
      <c r="S11558" s="6"/>
      <c r="T11558" s="6"/>
      <c r="U11558" s="6"/>
      <c r="V11558" s="6"/>
      <c r="W11558" s="6"/>
    </row>
    <row r="11559" spans="1:23" ht="15.75" thickBot="1" x14ac:dyDescent="0.3">
      <c r="A11559" s="65"/>
      <c r="J11559" s="6">
        <v>26</v>
      </c>
      <c r="K11559" s="6"/>
      <c r="L11559" s="6"/>
      <c r="M11559" s="6"/>
      <c r="N11559" s="6"/>
      <c r="O11559" s="6"/>
      <c r="P11559" s="6"/>
      <c r="Q11559" s="6"/>
      <c r="R11559" s="6"/>
      <c r="S11559" s="6"/>
      <c r="T11559" s="6"/>
      <c r="U11559" s="6"/>
      <c r="V11559" s="6"/>
      <c r="W11559" s="6"/>
    </row>
    <row r="11560" spans="1:23" ht="15.75" thickBot="1" x14ac:dyDescent="0.3">
      <c r="A11560" s="88" t="s">
        <v>626</v>
      </c>
      <c r="B11560" s="89">
        <v>0.05</v>
      </c>
      <c r="J11560" s="6">
        <v>27</v>
      </c>
      <c r="K11560" s="6"/>
      <c r="L11560" s="6"/>
      <c r="M11560" s="6"/>
      <c r="N11560" s="6"/>
      <c r="O11560" s="6"/>
      <c r="P11560" s="6"/>
      <c r="Q11560" s="6"/>
      <c r="R11560" s="6"/>
      <c r="S11560" s="6"/>
      <c r="T11560" s="6"/>
      <c r="U11560" s="6"/>
      <c r="V11560" s="6"/>
      <c r="W11560" s="6"/>
    </row>
    <row r="11561" spans="1:23" ht="39" thickBot="1" x14ac:dyDescent="0.3">
      <c r="A11561" s="110" t="s">
        <v>627</v>
      </c>
      <c r="B11561" s="74">
        <v>18</v>
      </c>
      <c r="J11561" s="6">
        <v>28</v>
      </c>
      <c r="K11561" s="6"/>
      <c r="L11561" s="6"/>
      <c r="M11561" s="6"/>
      <c r="N11561" s="6"/>
      <c r="O11561" s="6"/>
      <c r="P11561" s="6"/>
      <c r="Q11561" s="6"/>
      <c r="R11561" s="6"/>
      <c r="S11561" s="6"/>
      <c r="T11561" s="6"/>
      <c r="U11561" s="6"/>
      <c r="V11561" s="6"/>
      <c r="W11561" s="6"/>
    </row>
    <row r="11562" spans="1:23" ht="39" thickBot="1" x14ac:dyDescent="0.3">
      <c r="A11562" s="110" t="s">
        <v>628</v>
      </c>
      <c r="B11562" s="74">
        <v>0.17365700000000001</v>
      </c>
      <c r="J11562" s="6">
        <v>29</v>
      </c>
      <c r="K11562" s="6"/>
      <c r="L11562" s="6"/>
      <c r="M11562" s="6"/>
      <c r="N11562" s="6"/>
      <c r="O11562" s="6"/>
      <c r="P11562" s="6"/>
      <c r="Q11562" s="6"/>
      <c r="R11562" s="6"/>
      <c r="S11562" s="6"/>
      <c r="T11562" s="6"/>
      <c r="U11562" s="6"/>
      <c r="V11562" s="6"/>
      <c r="W11562" s="6"/>
    </row>
    <row r="11563" spans="1:23" ht="64.5" thickBot="1" x14ac:dyDescent="0.3">
      <c r="A11563" s="110" t="s">
        <v>629</v>
      </c>
      <c r="B11563" s="74">
        <v>3.9969700000000001</v>
      </c>
      <c r="J11563" s="6">
        <v>30</v>
      </c>
      <c r="K11563" s="6"/>
      <c r="L11563" s="6"/>
      <c r="M11563" s="6"/>
      <c r="N11563" s="6"/>
      <c r="O11563" s="6"/>
      <c r="P11563" s="6"/>
      <c r="Q11563" s="6"/>
      <c r="R11563" s="6"/>
      <c r="S11563" s="6"/>
      <c r="T11563" s="6"/>
      <c r="U11563" s="6"/>
      <c r="V11563" s="6"/>
      <c r="W11563" s="6"/>
    </row>
    <row r="11564" spans="1:23" ht="38.25" x14ac:dyDescent="0.25">
      <c r="A11564" s="109" t="s">
        <v>630</v>
      </c>
      <c r="B11564" s="78">
        <v>0.58889999999999998</v>
      </c>
      <c r="J11564" s="6">
        <v>31</v>
      </c>
      <c r="K11564" s="6"/>
      <c r="L11564" s="6"/>
      <c r="M11564" s="6"/>
      <c r="N11564" s="6"/>
      <c r="O11564" s="6"/>
      <c r="P11564" s="6"/>
      <c r="Q11564" s="6"/>
      <c r="R11564" s="6"/>
      <c r="S11564" s="6"/>
      <c r="T11564" s="6"/>
      <c r="U11564" s="6"/>
      <c r="V11564" s="6"/>
      <c r="W11564" s="6"/>
    </row>
    <row r="11565" spans="1:23" ht="15.75" thickBot="1" x14ac:dyDescent="0.3">
      <c r="A11565" s="65"/>
      <c r="J11565" s="6">
        <v>32</v>
      </c>
      <c r="K11565" s="6"/>
      <c r="L11565" s="6"/>
      <c r="M11565" s="6"/>
      <c r="N11565" s="6"/>
      <c r="O11565" s="6"/>
      <c r="P11565" s="6"/>
      <c r="Q11565" s="6"/>
      <c r="R11565" s="6"/>
      <c r="S11565" s="6"/>
      <c r="T11565" s="6"/>
      <c r="U11565" s="6"/>
      <c r="V11565" s="6"/>
      <c r="W11565" s="6"/>
    </row>
    <row r="11566" spans="1:23" x14ac:dyDescent="0.25">
      <c r="A11566" s="254" t="s">
        <v>637</v>
      </c>
      <c r="B11566" s="255"/>
      <c r="C11566" s="255"/>
      <c r="D11566" s="255"/>
      <c r="E11566" s="255"/>
      <c r="J11566" s="6">
        <v>33</v>
      </c>
      <c r="K11566" s="6"/>
      <c r="L11566" s="6"/>
      <c r="M11566" s="6"/>
      <c r="N11566" s="6"/>
      <c r="O11566" s="6"/>
      <c r="P11566" s="6"/>
      <c r="Q11566" s="6"/>
      <c r="R11566" s="6"/>
      <c r="S11566" s="6"/>
      <c r="T11566" s="6"/>
      <c r="U11566" s="6"/>
      <c r="V11566" s="6"/>
      <c r="W11566" s="6"/>
    </row>
    <row r="11567" spans="1:23" ht="15.75" thickBot="1" x14ac:dyDescent="0.3">
      <c r="A11567" s="256" t="s">
        <v>638</v>
      </c>
      <c r="B11567" s="257"/>
      <c r="C11567" s="257"/>
      <c r="D11567" s="257"/>
      <c r="E11567" s="257"/>
      <c r="J11567" s="6">
        <v>34</v>
      </c>
      <c r="K11567" s="6"/>
      <c r="L11567" s="6"/>
      <c r="M11567" s="6"/>
      <c r="N11567" s="6"/>
      <c r="O11567" s="6"/>
      <c r="P11567" s="6"/>
      <c r="Q11567" s="6"/>
      <c r="R11567" s="6"/>
      <c r="S11567" s="6"/>
      <c r="T11567" s="6"/>
      <c r="U11567" s="6"/>
      <c r="V11567" s="6"/>
      <c r="W11567" s="6"/>
    </row>
    <row r="11568" spans="1:23" ht="16.5" thickBot="1" x14ac:dyDescent="0.3">
      <c r="A11568" s="260" t="s">
        <v>634</v>
      </c>
      <c r="B11568" s="261"/>
      <c r="C11568" s="83" t="s">
        <v>635</v>
      </c>
      <c r="D11568" s="83" t="s">
        <v>566</v>
      </c>
      <c r="E11568" s="85" t="s">
        <v>593</v>
      </c>
      <c r="J11568" s="6"/>
      <c r="K11568" s="121" t="s">
        <v>1123</v>
      </c>
      <c r="L11568" s="121" t="s">
        <v>1124</v>
      </c>
      <c r="M11568" s="121" t="str">
        <f>A11555</f>
        <v>Prueba del rango estudentizado de Tukey (HSD) para PF3</v>
      </c>
      <c r="N11568" s="136"/>
      <c r="O11568" s="1"/>
      <c r="S11568" s="122" t="str">
        <f>K11568</f>
        <v>Factor</v>
      </c>
      <c r="T11568" s="122" t="str">
        <f>L11568</f>
        <v>Nivel</v>
      </c>
      <c r="U11568" s="114"/>
      <c r="V11568" s="123" t="str">
        <f>M11568</f>
        <v>Prueba del rango estudentizado de Tukey (HSD) para PF3</v>
      </c>
      <c r="W11568" s="6"/>
    </row>
    <row r="11569" spans="1:23" ht="16.5" thickBot="1" x14ac:dyDescent="0.3">
      <c r="A11569" s="99"/>
      <c r="B11569" s="67" t="s">
        <v>592</v>
      </c>
      <c r="C11569" s="68">
        <v>1.2450000000000001</v>
      </c>
      <c r="D11569" s="68">
        <v>8</v>
      </c>
      <c r="E11569" s="86" t="s">
        <v>8</v>
      </c>
      <c r="J11569" s="6"/>
      <c r="K11569" s="223" t="s">
        <v>1128</v>
      </c>
      <c r="L11569" s="124" t="str">
        <f>E11569</f>
        <v>Toro</v>
      </c>
      <c r="M11569" s="125">
        <f>C11569</f>
        <v>1.2450000000000001</v>
      </c>
      <c r="N11569" s="125">
        <f>A11569</f>
        <v>0</v>
      </c>
      <c r="O11569" s="125" t="str">
        <f>B11569</f>
        <v>A</v>
      </c>
      <c r="S11569" s="225" t="str">
        <f>K11569</f>
        <v>Genotipo (B)</v>
      </c>
      <c r="T11569" s="133" t="str">
        <f>L11569</f>
        <v>Toro</v>
      </c>
      <c r="U11569" s="134">
        <f t="shared" ref="U11569:U11572" si="649">M11569</f>
        <v>1.2450000000000001</v>
      </c>
      <c r="V11569" s="133">
        <f t="shared" ref="V11569:V11572" si="650">N11569</f>
        <v>0</v>
      </c>
      <c r="W11569" s="133" t="str">
        <f t="shared" ref="W11569:W11572" si="651">O11569</f>
        <v>A</v>
      </c>
    </row>
    <row r="11570" spans="1:23" ht="16.5" thickBot="1" x14ac:dyDescent="0.3">
      <c r="A11570" s="99"/>
      <c r="B11570" s="67" t="s">
        <v>592</v>
      </c>
      <c r="C11570" s="68"/>
      <c r="D11570" s="68"/>
      <c r="E11570" s="86"/>
      <c r="J11570" s="6"/>
      <c r="K11570" s="224"/>
      <c r="L11570" s="124" t="str">
        <f>E11571</f>
        <v>Palomo</v>
      </c>
      <c r="M11570" s="125">
        <f>C11571</f>
        <v>1.1088</v>
      </c>
      <c r="N11570" s="125">
        <f>A11571</f>
        <v>0</v>
      </c>
      <c r="O11570" s="125" t="str">
        <f>B11571</f>
        <v>A</v>
      </c>
      <c r="S11570" s="226"/>
      <c r="T11570" s="133" t="str">
        <f t="shared" ref="T11570:T11572" si="652">L11570</f>
        <v>Palomo</v>
      </c>
      <c r="U11570" s="134">
        <f t="shared" si="649"/>
        <v>1.1088</v>
      </c>
      <c r="V11570" s="133">
        <f t="shared" si="650"/>
        <v>0</v>
      </c>
      <c r="W11570" s="133" t="str">
        <f t="shared" si="651"/>
        <v>A</v>
      </c>
    </row>
    <row r="11571" spans="1:23" ht="16.5" thickBot="1" x14ac:dyDescent="0.3">
      <c r="A11571" s="99"/>
      <c r="B11571" s="67" t="s">
        <v>592</v>
      </c>
      <c r="C11571" s="68">
        <v>1.1088</v>
      </c>
      <c r="D11571" s="68">
        <v>8</v>
      </c>
      <c r="E11571" s="86" t="s">
        <v>7</v>
      </c>
      <c r="J11571" s="6"/>
      <c r="K11571" s="224"/>
      <c r="L11571" s="4" t="str">
        <f>E11573</f>
        <v>Pony</v>
      </c>
      <c r="M11571" s="4">
        <f>C11573</f>
        <v>0.65880000000000005</v>
      </c>
      <c r="N11571" s="4" t="str">
        <f>A11573</f>
        <v>B</v>
      </c>
      <c r="O11571" s="4" t="str">
        <f>B11573</f>
        <v>A</v>
      </c>
      <c r="P11571" s="6"/>
      <c r="Q11571" s="6"/>
      <c r="R11571" s="6"/>
      <c r="S11571" s="226"/>
      <c r="T11571" s="133" t="str">
        <f t="shared" si="652"/>
        <v>Pony</v>
      </c>
      <c r="U11571" s="134">
        <f t="shared" si="649"/>
        <v>0.65880000000000005</v>
      </c>
      <c r="V11571" s="133" t="str">
        <f t="shared" si="650"/>
        <v>B</v>
      </c>
      <c r="W11571" s="133" t="str">
        <f t="shared" si="651"/>
        <v>A</v>
      </c>
    </row>
    <row r="11572" spans="1:23" ht="16.5" thickBot="1" x14ac:dyDescent="0.3">
      <c r="A11572" s="99"/>
      <c r="B11572" s="67" t="s">
        <v>592</v>
      </c>
      <c r="C11572" s="68"/>
      <c r="D11572" s="68"/>
      <c r="E11572" s="86"/>
      <c r="J11572" s="6"/>
      <c r="K11572" s="224"/>
      <c r="L11572" s="4" t="str">
        <f>E11575</f>
        <v>Perseo</v>
      </c>
      <c r="M11572" s="4">
        <f>C11575</f>
        <v>0.32</v>
      </c>
      <c r="N11572" s="4" t="str">
        <f>A11575</f>
        <v>B</v>
      </c>
      <c r="O11572" s="4">
        <f>B11575</f>
        <v>0</v>
      </c>
      <c r="P11572" s="6"/>
      <c r="Q11572" s="6"/>
      <c r="R11572" s="6"/>
      <c r="S11572" s="227"/>
      <c r="T11572" s="129" t="str">
        <f t="shared" si="652"/>
        <v>Perseo</v>
      </c>
      <c r="U11572" s="135">
        <f t="shared" si="649"/>
        <v>0.32</v>
      </c>
      <c r="V11572" s="129" t="str">
        <f t="shared" si="650"/>
        <v>B</v>
      </c>
      <c r="W11572" s="129">
        <f t="shared" si="651"/>
        <v>0</v>
      </c>
    </row>
    <row r="11573" spans="1:23" ht="15.75" thickBot="1" x14ac:dyDescent="0.3">
      <c r="A11573" s="99" t="s">
        <v>593</v>
      </c>
      <c r="B11573" s="67" t="s">
        <v>592</v>
      </c>
      <c r="C11573" s="68">
        <v>0.65880000000000005</v>
      </c>
      <c r="D11573" s="68">
        <v>8</v>
      </c>
      <c r="E11573" s="86" t="s">
        <v>11</v>
      </c>
      <c r="J11573" s="6">
        <v>1</v>
      </c>
      <c r="K11573" s="6"/>
      <c r="L11573" s="6"/>
      <c r="M11573" s="6"/>
      <c r="N11573" s="6"/>
      <c r="O11573" s="6"/>
      <c r="P11573" s="6"/>
      <c r="Q11573" s="6"/>
      <c r="R11573" s="6"/>
      <c r="S11573" s="6"/>
      <c r="T11573" s="6"/>
      <c r="U11573" s="6"/>
      <c r="V11573" s="6"/>
      <c r="W11573" s="6"/>
    </row>
    <row r="11574" spans="1:23" ht="15.75" thickBot="1" x14ac:dyDescent="0.3">
      <c r="A11574" s="99" t="s">
        <v>593</v>
      </c>
      <c r="B11574" s="67"/>
      <c r="C11574" s="68"/>
      <c r="D11574" s="68"/>
      <c r="E11574" s="86"/>
      <c r="J11574" s="6">
        <v>2</v>
      </c>
      <c r="K11574" s="6"/>
      <c r="L11574" s="6"/>
      <c r="M11574" s="6"/>
      <c r="N11574" s="6"/>
      <c r="O11574" s="6"/>
      <c r="P11574" s="6"/>
      <c r="Q11574" s="6"/>
      <c r="R11574" s="6"/>
      <c r="S11574" s="6"/>
      <c r="T11574" s="6"/>
      <c r="U11574" s="6"/>
      <c r="V11574" s="6"/>
      <c r="W11574" s="6"/>
    </row>
    <row r="11575" spans="1:23" x14ac:dyDescent="0.25">
      <c r="A11575" s="100" t="s">
        <v>593</v>
      </c>
      <c r="B11575" s="76"/>
      <c r="C11575" s="77">
        <v>0.32</v>
      </c>
      <c r="D11575" s="77">
        <v>8</v>
      </c>
      <c r="E11575" s="87" t="s">
        <v>46</v>
      </c>
      <c r="J11575" s="6">
        <v>3</v>
      </c>
      <c r="K11575" s="6"/>
      <c r="L11575" s="6"/>
      <c r="M11575" s="6"/>
      <c r="N11575" s="6"/>
      <c r="O11575" s="6"/>
      <c r="P11575" s="6"/>
      <c r="Q11575" s="6"/>
      <c r="R11575" s="6"/>
      <c r="S11575" s="6"/>
      <c r="T11575" s="6"/>
      <c r="U11575" s="6"/>
      <c r="V11575" s="6"/>
      <c r="W11575" s="6"/>
    </row>
    <row r="11576" spans="1:23" x14ac:dyDescent="0.25">
      <c r="A11576" s="79"/>
      <c r="J11576" s="6">
        <v>4</v>
      </c>
      <c r="K11576" s="6"/>
      <c r="L11576" s="6"/>
      <c r="M11576" s="6"/>
      <c r="N11576" s="6"/>
      <c r="O11576" s="6"/>
      <c r="P11576" s="6"/>
      <c r="Q11576" s="6"/>
      <c r="R11576" s="6"/>
      <c r="S11576" s="6"/>
      <c r="T11576" s="6"/>
      <c r="U11576" s="6"/>
      <c r="V11576" s="6"/>
      <c r="W11576" s="6"/>
    </row>
    <row r="11577" spans="1:23" x14ac:dyDescent="0.25">
      <c r="A11577" s="79"/>
      <c r="J11577" s="6">
        <v>5</v>
      </c>
      <c r="K11577" s="6"/>
      <c r="L11577" s="6"/>
      <c r="M11577" s="6"/>
      <c r="N11577" s="6"/>
      <c r="O11577" s="6"/>
      <c r="P11577" s="6"/>
      <c r="Q11577" s="6"/>
      <c r="R11577" s="6"/>
      <c r="S11577" s="6"/>
      <c r="T11577" s="6"/>
      <c r="U11577" s="6"/>
      <c r="V11577" s="6"/>
      <c r="W11577" s="6"/>
    </row>
    <row r="11578" spans="1:23" x14ac:dyDescent="0.25">
      <c r="J11578" s="6">
        <v>6</v>
      </c>
      <c r="K11578" s="6"/>
      <c r="L11578" s="6"/>
      <c r="M11578" s="6"/>
      <c r="N11578" s="6"/>
      <c r="O11578" s="6"/>
      <c r="P11578" s="6"/>
      <c r="Q11578" s="6"/>
      <c r="R11578" s="6"/>
      <c r="S11578" s="6"/>
      <c r="T11578" s="6"/>
      <c r="U11578" s="6"/>
      <c r="V11578" s="6"/>
      <c r="W11578" s="6"/>
    </row>
    <row r="11579" spans="1:23" x14ac:dyDescent="0.25">
      <c r="A11579" s="80"/>
      <c r="J11579" s="6">
        <v>7</v>
      </c>
      <c r="K11579" s="6"/>
      <c r="L11579" s="6"/>
      <c r="M11579" s="6"/>
      <c r="N11579" s="6"/>
      <c r="O11579" s="6"/>
      <c r="P11579" s="6"/>
      <c r="Q11579" s="6"/>
      <c r="R11579" s="6"/>
      <c r="S11579" s="6"/>
      <c r="T11579" s="6"/>
      <c r="U11579" s="6"/>
      <c r="V11579" s="6"/>
      <c r="W11579" s="6"/>
    </row>
    <row r="11580" spans="1:23" ht="31.5" x14ac:dyDescent="0.25">
      <c r="A11580" s="64" t="s">
        <v>590</v>
      </c>
      <c r="J11580" s="6">
        <v>8</v>
      </c>
      <c r="K11580" s="6"/>
      <c r="L11580" s="6"/>
      <c r="M11580" s="6"/>
      <c r="N11580" s="6"/>
      <c r="O11580" s="6"/>
      <c r="P11580" s="6"/>
      <c r="Q11580" s="6"/>
      <c r="R11580" s="6"/>
      <c r="S11580" s="6"/>
      <c r="T11580" s="6"/>
      <c r="U11580" s="6"/>
      <c r="V11580" s="6"/>
      <c r="W11580" s="6"/>
    </row>
    <row r="11581" spans="1:23" x14ac:dyDescent="0.25">
      <c r="A11581" s="79"/>
      <c r="J11581" s="6">
        <v>9</v>
      </c>
      <c r="K11581" s="6"/>
      <c r="L11581" s="6"/>
      <c r="M11581" s="6"/>
      <c r="N11581" s="6"/>
      <c r="O11581" s="6"/>
      <c r="P11581" s="6"/>
      <c r="Q11581" s="6"/>
      <c r="R11581" s="6"/>
      <c r="S11581" s="6"/>
      <c r="T11581" s="6"/>
      <c r="U11581" s="6"/>
      <c r="V11581" s="6"/>
      <c r="W11581" s="6"/>
    </row>
    <row r="11582" spans="1:23" ht="25.5" x14ac:dyDescent="0.25">
      <c r="A11582" s="81" t="s">
        <v>595</v>
      </c>
      <c r="J11582" s="6">
        <v>10</v>
      </c>
      <c r="K11582" s="6"/>
      <c r="L11582" s="6"/>
      <c r="M11582" s="6"/>
      <c r="N11582" s="6"/>
      <c r="O11582" s="6"/>
      <c r="P11582" s="6"/>
      <c r="Q11582" s="6"/>
      <c r="R11582" s="6"/>
      <c r="S11582" s="6"/>
      <c r="T11582" s="6"/>
      <c r="U11582" s="6"/>
      <c r="V11582" s="6"/>
      <c r="W11582" s="6"/>
    </row>
    <row r="11583" spans="1:23" x14ac:dyDescent="0.25">
      <c r="A11583" s="81"/>
      <c r="J11583" s="6">
        <v>11</v>
      </c>
      <c r="K11583" s="6"/>
      <c r="L11583" s="6"/>
      <c r="M11583" s="6"/>
      <c r="N11583" s="6"/>
      <c r="O11583" s="6"/>
      <c r="P11583" s="6"/>
      <c r="Q11583" s="6"/>
      <c r="R11583" s="6"/>
      <c r="S11583" s="6"/>
      <c r="T11583" s="6"/>
      <c r="U11583" s="6"/>
      <c r="V11583" s="6"/>
      <c r="W11583" s="6"/>
    </row>
    <row r="11584" spans="1:23" x14ac:dyDescent="0.25">
      <c r="A11584" s="65"/>
      <c r="J11584" s="6">
        <v>12</v>
      </c>
      <c r="K11584" s="6"/>
      <c r="L11584" s="6"/>
      <c r="M11584" s="6"/>
      <c r="N11584" s="6"/>
      <c r="O11584" s="6"/>
      <c r="P11584" s="6"/>
      <c r="Q11584" s="6"/>
      <c r="R11584" s="6"/>
      <c r="S11584" s="6"/>
      <c r="T11584" s="6"/>
      <c r="U11584" s="6"/>
      <c r="V11584" s="6"/>
      <c r="W11584" s="6"/>
    </row>
    <row r="11585" spans="1:23" x14ac:dyDescent="0.25">
      <c r="A11585" s="65"/>
      <c r="J11585" s="6">
        <v>13</v>
      </c>
      <c r="K11585" s="6"/>
      <c r="L11585" s="6"/>
      <c r="M11585" s="6"/>
      <c r="N11585" s="6"/>
      <c r="O11585" s="6"/>
      <c r="P11585" s="6"/>
      <c r="Q11585" s="6"/>
      <c r="R11585" s="6"/>
      <c r="S11585" s="6"/>
      <c r="T11585" s="6"/>
      <c r="U11585" s="6"/>
      <c r="V11585" s="6"/>
      <c r="W11585" s="6"/>
    </row>
    <row r="11586" spans="1:23" x14ac:dyDescent="0.25">
      <c r="A11586" s="79"/>
      <c r="J11586" s="6">
        <v>14</v>
      </c>
      <c r="K11586" s="6"/>
      <c r="L11586" s="6"/>
      <c r="M11586" s="6"/>
      <c r="N11586" s="6"/>
      <c r="O11586" s="6"/>
      <c r="P11586" s="6"/>
      <c r="Q11586" s="6"/>
      <c r="R11586" s="6"/>
      <c r="S11586" s="6"/>
      <c r="T11586" s="6"/>
      <c r="U11586" s="6"/>
      <c r="V11586" s="6"/>
      <c r="W11586" s="6"/>
    </row>
    <row r="11587" spans="1:23" x14ac:dyDescent="0.25">
      <c r="A11587" s="79"/>
      <c r="J11587" s="6">
        <v>15</v>
      </c>
      <c r="K11587" s="6"/>
      <c r="L11587" s="6"/>
      <c r="M11587" s="6"/>
      <c r="N11587" s="6"/>
      <c r="O11587" s="6"/>
      <c r="P11587" s="6"/>
      <c r="Q11587" s="6"/>
      <c r="R11587" s="6"/>
      <c r="S11587" s="6"/>
      <c r="T11587" s="6"/>
      <c r="U11587" s="6"/>
      <c r="V11587" s="6"/>
      <c r="W11587" s="6"/>
    </row>
    <row r="11588" spans="1:23" x14ac:dyDescent="0.25">
      <c r="J11588" s="6">
        <v>16</v>
      </c>
      <c r="K11588" s="6"/>
      <c r="L11588" s="6"/>
      <c r="M11588" s="6"/>
      <c r="N11588" s="6"/>
      <c r="O11588" s="6"/>
      <c r="P11588" s="6"/>
      <c r="Q11588" s="6"/>
      <c r="R11588" s="6"/>
      <c r="S11588" s="6"/>
      <c r="T11588" s="6"/>
      <c r="U11588" s="6"/>
      <c r="V11588" s="6"/>
      <c r="W11588" s="6"/>
    </row>
    <row r="11589" spans="1:23" x14ac:dyDescent="0.25">
      <c r="A11589" s="80"/>
      <c r="J11589" s="6">
        <v>17</v>
      </c>
      <c r="K11589" s="6"/>
      <c r="L11589" s="6"/>
      <c r="M11589" s="6"/>
      <c r="N11589" s="6"/>
      <c r="O11589" s="6"/>
      <c r="P11589" s="6"/>
      <c r="Q11589" s="6"/>
      <c r="R11589" s="6"/>
      <c r="S11589" s="6"/>
      <c r="T11589" s="6"/>
      <c r="U11589" s="6"/>
      <c r="V11589" s="6"/>
      <c r="W11589" s="6"/>
    </row>
    <row r="11590" spans="1:23" ht="31.5" x14ac:dyDescent="0.25">
      <c r="A11590" s="64" t="s">
        <v>590</v>
      </c>
      <c r="J11590" s="6">
        <v>18</v>
      </c>
      <c r="K11590" s="6"/>
      <c r="L11590" s="6"/>
      <c r="M11590" s="6"/>
      <c r="N11590" s="6"/>
      <c r="O11590" s="6"/>
      <c r="P11590" s="6"/>
      <c r="Q11590" s="6"/>
      <c r="R11590" s="6"/>
      <c r="S11590" s="6"/>
      <c r="T11590" s="6"/>
      <c r="U11590" s="6"/>
      <c r="V11590" s="6"/>
      <c r="W11590" s="6"/>
    </row>
    <row r="11591" spans="1:23" x14ac:dyDescent="0.25">
      <c r="A11591" s="79"/>
      <c r="J11591" s="6">
        <v>19</v>
      </c>
      <c r="K11591" s="6"/>
      <c r="L11591" s="6"/>
      <c r="M11591" s="6"/>
      <c r="N11591" s="6"/>
      <c r="O11591" s="6"/>
      <c r="P11591" s="6"/>
      <c r="Q11591" s="6"/>
      <c r="R11591" s="6"/>
      <c r="S11591" s="6"/>
      <c r="T11591" s="6"/>
      <c r="U11591" s="6"/>
      <c r="V11591" s="6"/>
      <c r="W11591" s="6"/>
    </row>
    <row r="11592" spans="1:23" ht="25.5" x14ac:dyDescent="0.25">
      <c r="A11592" s="81" t="s">
        <v>595</v>
      </c>
      <c r="J11592" s="6">
        <v>20</v>
      </c>
      <c r="K11592" s="6"/>
      <c r="L11592" s="6"/>
      <c r="M11592" s="6"/>
      <c r="N11592" s="6"/>
      <c r="O11592" s="6"/>
      <c r="P11592" s="6"/>
      <c r="Q11592" s="6"/>
      <c r="R11592" s="6"/>
      <c r="S11592" s="6"/>
      <c r="T11592" s="6"/>
      <c r="U11592" s="6"/>
      <c r="V11592" s="6"/>
      <c r="W11592" s="6"/>
    </row>
    <row r="11593" spans="1:23" x14ac:dyDescent="0.25">
      <c r="A11593" s="81"/>
      <c r="J11593" s="6">
        <v>21</v>
      </c>
      <c r="K11593" s="6"/>
      <c r="L11593" s="6"/>
      <c r="M11593" s="6"/>
      <c r="N11593" s="6"/>
      <c r="O11593" s="6"/>
      <c r="P11593" s="6"/>
      <c r="Q11593" s="6"/>
      <c r="R11593" s="6"/>
      <c r="S11593" s="6"/>
      <c r="T11593" s="6"/>
      <c r="U11593" s="6"/>
      <c r="V11593" s="6"/>
      <c r="W11593" s="6"/>
    </row>
    <row r="11594" spans="1:23" ht="89.25" x14ac:dyDescent="0.25">
      <c r="A11594" s="81" t="s">
        <v>991</v>
      </c>
      <c r="J11594" s="6">
        <v>22</v>
      </c>
      <c r="K11594" s="6"/>
      <c r="L11594" s="6"/>
      <c r="M11594" s="6"/>
      <c r="N11594" s="6"/>
      <c r="O11594" s="6"/>
      <c r="P11594" s="6"/>
      <c r="Q11594" s="6"/>
      <c r="R11594" s="6"/>
      <c r="S11594" s="6"/>
      <c r="T11594" s="6"/>
      <c r="U11594" s="6"/>
      <c r="V11594" s="6"/>
      <c r="W11594" s="6"/>
    </row>
    <row r="11595" spans="1:23" x14ac:dyDescent="0.25">
      <c r="A11595" s="65"/>
      <c r="J11595" s="6">
        <v>23</v>
      </c>
      <c r="K11595" s="6"/>
      <c r="L11595" s="6"/>
      <c r="M11595" s="6"/>
      <c r="N11595" s="6"/>
      <c r="O11595" s="6"/>
      <c r="P11595" s="6"/>
      <c r="Q11595" s="6"/>
      <c r="R11595" s="6"/>
      <c r="S11595" s="6"/>
      <c r="T11595" s="6"/>
      <c r="U11595" s="6"/>
      <c r="V11595" s="6"/>
      <c r="W11595" s="6"/>
    </row>
    <row r="11596" spans="1:23" x14ac:dyDescent="0.25">
      <c r="A11596" s="65"/>
      <c r="J11596" s="6">
        <v>24</v>
      </c>
      <c r="K11596" s="6"/>
      <c r="L11596" s="6"/>
      <c r="M11596" s="6"/>
      <c r="N11596" s="6"/>
      <c r="O11596" s="6"/>
      <c r="P11596" s="6"/>
      <c r="Q11596" s="6"/>
      <c r="R11596" s="6"/>
      <c r="S11596" s="6"/>
      <c r="T11596" s="6"/>
      <c r="U11596" s="6"/>
      <c r="V11596" s="6"/>
      <c r="W11596" s="6"/>
    </row>
    <row r="11597" spans="1:23" ht="140.25" x14ac:dyDescent="0.25">
      <c r="A11597" s="96" t="s">
        <v>624</v>
      </c>
      <c r="B11597" s="97" t="s">
        <v>625</v>
      </c>
      <c r="J11597" s="6">
        <v>25</v>
      </c>
      <c r="K11597" s="6"/>
      <c r="L11597" s="6"/>
      <c r="M11597" s="6"/>
      <c r="N11597" s="6"/>
      <c r="O11597" s="6"/>
      <c r="P11597" s="6"/>
      <c r="Q11597" s="6"/>
      <c r="R11597" s="6"/>
      <c r="S11597" s="6"/>
      <c r="T11597" s="6"/>
      <c r="U11597" s="6"/>
      <c r="V11597" s="6"/>
      <c r="W11597" s="6"/>
    </row>
    <row r="11598" spans="1:23" ht="15.75" thickBot="1" x14ac:dyDescent="0.3">
      <c r="A11598" s="65"/>
      <c r="J11598" s="6">
        <v>26</v>
      </c>
      <c r="K11598" s="6"/>
      <c r="L11598" s="6"/>
      <c r="M11598" s="6"/>
      <c r="N11598" s="6"/>
      <c r="O11598" s="6"/>
      <c r="P11598" s="6"/>
      <c r="Q11598" s="6"/>
      <c r="R11598" s="6"/>
      <c r="S11598" s="6"/>
      <c r="T11598" s="6"/>
      <c r="U11598" s="6"/>
      <c r="V11598" s="6"/>
      <c r="W11598" s="6"/>
    </row>
    <row r="11599" spans="1:23" ht="15.75" thickBot="1" x14ac:dyDescent="0.3">
      <c r="A11599" s="88" t="s">
        <v>626</v>
      </c>
      <c r="B11599" s="89">
        <v>0.05</v>
      </c>
      <c r="J11599" s="6">
        <v>27</v>
      </c>
      <c r="K11599" s="6"/>
      <c r="L11599" s="6"/>
      <c r="M11599" s="6"/>
      <c r="N11599" s="6"/>
      <c r="O11599" s="6"/>
      <c r="P11599" s="6"/>
      <c r="Q11599" s="6"/>
      <c r="R11599" s="6"/>
      <c r="S11599" s="6"/>
      <c r="T11599" s="6"/>
      <c r="U11599" s="6"/>
      <c r="V11599" s="6"/>
      <c r="W11599" s="6"/>
    </row>
    <row r="11600" spans="1:23" ht="39" thickBot="1" x14ac:dyDescent="0.3">
      <c r="A11600" s="110" t="s">
        <v>627</v>
      </c>
      <c r="B11600" s="74">
        <v>18</v>
      </c>
      <c r="J11600" s="6">
        <v>28</v>
      </c>
      <c r="K11600" s="6"/>
      <c r="L11600" s="6"/>
      <c r="M11600" s="6"/>
      <c r="N11600" s="6"/>
      <c r="O11600" s="6"/>
      <c r="P11600" s="6"/>
      <c r="Q11600" s="6"/>
      <c r="R11600" s="6"/>
      <c r="S11600" s="6"/>
      <c r="T11600" s="6"/>
      <c r="U11600" s="6"/>
      <c r="V11600" s="6"/>
      <c r="W11600" s="6"/>
    </row>
    <row r="11601" spans="1:23" ht="39" thickBot="1" x14ac:dyDescent="0.3">
      <c r="A11601" s="110" t="s">
        <v>628</v>
      </c>
      <c r="B11601" s="74">
        <v>1.6687350000000001</v>
      </c>
      <c r="J11601" s="6">
        <v>29</v>
      </c>
      <c r="K11601" s="6"/>
      <c r="L11601" s="6"/>
      <c r="M11601" s="6"/>
      <c r="N11601" s="6"/>
      <c r="O11601" s="6"/>
      <c r="P11601" s="6"/>
      <c r="Q11601" s="6"/>
      <c r="R11601" s="6"/>
      <c r="S11601" s="6"/>
      <c r="T11601" s="6"/>
      <c r="U11601" s="6"/>
      <c r="V11601" s="6"/>
      <c r="W11601" s="6"/>
    </row>
    <row r="11602" spans="1:23" ht="64.5" thickBot="1" x14ac:dyDescent="0.3">
      <c r="A11602" s="110" t="s">
        <v>629</v>
      </c>
      <c r="B11602" s="74">
        <v>3.9969700000000001</v>
      </c>
      <c r="J11602" s="6">
        <v>30</v>
      </c>
      <c r="K11602" s="6"/>
      <c r="L11602" s="6"/>
      <c r="M11602" s="6"/>
      <c r="N11602" s="6"/>
      <c r="O11602" s="6"/>
      <c r="P11602" s="6"/>
      <c r="Q11602" s="6"/>
      <c r="R11602" s="6"/>
      <c r="S11602" s="6"/>
      <c r="T11602" s="6"/>
      <c r="U11602" s="6"/>
      <c r="V11602" s="6"/>
      <c r="W11602" s="6"/>
    </row>
    <row r="11603" spans="1:23" ht="38.25" x14ac:dyDescent="0.25">
      <c r="A11603" s="109" t="s">
        <v>630</v>
      </c>
      <c r="B11603" s="78">
        <v>1.8254999999999999</v>
      </c>
      <c r="J11603" s="6">
        <v>31</v>
      </c>
      <c r="K11603" s="6"/>
      <c r="L11603" s="6"/>
      <c r="M11603" s="6"/>
      <c r="N11603" s="6"/>
      <c r="O11603" s="6"/>
      <c r="P11603" s="6"/>
      <c r="Q11603" s="6"/>
      <c r="R11603" s="6"/>
      <c r="S11603" s="6"/>
      <c r="T11603" s="6"/>
      <c r="U11603" s="6"/>
      <c r="V11603" s="6"/>
      <c r="W11603" s="6"/>
    </row>
    <row r="11604" spans="1:23" ht="15.75" thickBot="1" x14ac:dyDescent="0.3">
      <c r="A11604" s="65"/>
      <c r="J11604" s="6">
        <v>32</v>
      </c>
      <c r="K11604" s="6"/>
      <c r="L11604" s="6"/>
      <c r="M11604" s="6"/>
      <c r="N11604" s="6"/>
      <c r="O11604" s="6"/>
      <c r="P11604" s="6"/>
      <c r="Q11604" s="6"/>
      <c r="R11604" s="6"/>
      <c r="S11604" s="6"/>
      <c r="T11604" s="6"/>
      <c r="U11604" s="6"/>
      <c r="V11604" s="6"/>
      <c r="W11604" s="6"/>
    </row>
    <row r="11605" spans="1:23" x14ac:dyDescent="0.25">
      <c r="A11605" s="254" t="s">
        <v>637</v>
      </c>
      <c r="B11605" s="255"/>
      <c r="C11605" s="255"/>
      <c r="D11605" s="255"/>
      <c r="J11605" s="6">
        <v>33</v>
      </c>
      <c r="K11605" s="6"/>
      <c r="L11605" s="6"/>
      <c r="M11605" s="6"/>
      <c r="N11605" s="6"/>
      <c r="O11605" s="6"/>
      <c r="P11605" s="6"/>
      <c r="Q11605" s="6"/>
      <c r="R11605" s="6"/>
      <c r="S11605" s="6"/>
      <c r="T11605" s="6"/>
      <c r="U11605" s="6"/>
      <c r="V11605" s="6"/>
      <c r="W11605" s="6"/>
    </row>
    <row r="11606" spans="1:23" ht="15.75" thickBot="1" x14ac:dyDescent="0.3">
      <c r="A11606" s="256" t="s">
        <v>638</v>
      </c>
      <c r="B11606" s="257"/>
      <c r="C11606" s="257"/>
      <c r="D11606" s="257"/>
      <c r="J11606" s="6">
        <v>34</v>
      </c>
      <c r="K11606" s="6"/>
      <c r="L11606" s="6"/>
      <c r="M11606" s="6"/>
      <c r="N11606" s="6"/>
      <c r="O11606" s="6"/>
      <c r="P11606" s="6"/>
      <c r="Q11606" s="6"/>
      <c r="R11606" s="6"/>
      <c r="S11606" s="6"/>
      <c r="T11606" s="6"/>
      <c r="U11606" s="6"/>
      <c r="V11606" s="6"/>
      <c r="W11606" s="6"/>
    </row>
    <row r="11607" spans="1:23" ht="27" thickBot="1" x14ac:dyDescent="0.3">
      <c r="A11607" s="98" t="s">
        <v>634</v>
      </c>
      <c r="B11607" s="83" t="s">
        <v>635</v>
      </c>
      <c r="C11607" s="83" t="s">
        <v>566</v>
      </c>
      <c r="D11607" s="85" t="s">
        <v>593</v>
      </c>
      <c r="J11607" s="6"/>
      <c r="K11607" s="121" t="s">
        <v>1123</v>
      </c>
      <c r="L11607" s="121" t="s">
        <v>1124</v>
      </c>
      <c r="M11607" s="121" t="str">
        <f>A11594</f>
        <v>Prueba del rango estudentizado de Tukey (HSD) para PF4</v>
      </c>
      <c r="N11607" s="136"/>
      <c r="O11607" s="1"/>
      <c r="S11607" s="122" t="str">
        <f>K11607</f>
        <v>Factor</v>
      </c>
      <c r="T11607" s="122" t="str">
        <f>L11607</f>
        <v>Nivel</v>
      </c>
      <c r="U11607" s="114"/>
      <c r="V11607" s="123" t="str">
        <f>M11607</f>
        <v>Prueba del rango estudentizado de Tukey (HSD) para PF4</v>
      </c>
      <c r="W11607" s="6"/>
    </row>
    <row r="11608" spans="1:23" ht="16.5" thickBot="1" x14ac:dyDescent="0.3">
      <c r="A11608" s="99" t="s">
        <v>592</v>
      </c>
      <c r="B11608" s="68">
        <v>4.1725000000000003</v>
      </c>
      <c r="C11608" s="68">
        <v>8</v>
      </c>
      <c r="D11608" s="86" t="s">
        <v>11</v>
      </c>
      <c r="J11608" s="6"/>
      <c r="K11608" s="223" t="s">
        <v>1128</v>
      </c>
      <c r="L11608" s="124" t="str">
        <f>D11608</f>
        <v>Pony</v>
      </c>
      <c r="M11608" s="125">
        <f>B11608</f>
        <v>4.1725000000000003</v>
      </c>
      <c r="N11608" s="125" t="str">
        <f>A11608</f>
        <v>A</v>
      </c>
      <c r="O11608" s="125">
        <f>B11608</f>
        <v>4.1725000000000003</v>
      </c>
      <c r="S11608" s="225" t="str">
        <f>K11608</f>
        <v>Genotipo (B)</v>
      </c>
      <c r="T11608" s="133" t="str">
        <f>L11608</f>
        <v>Pony</v>
      </c>
      <c r="U11608" s="134">
        <f t="shared" ref="U11608:U11611" si="653">M11608</f>
        <v>4.1725000000000003</v>
      </c>
      <c r="V11608" s="133" t="str">
        <f t="shared" ref="V11608:V11611" si="654">N11608</f>
        <v>A</v>
      </c>
      <c r="W11608" s="133">
        <f t="shared" ref="W11608:W11611" si="655">O11608</f>
        <v>4.1725000000000003</v>
      </c>
    </row>
    <row r="11609" spans="1:23" ht="16.5" thickBot="1" x14ac:dyDescent="0.3">
      <c r="A11609" s="99" t="s">
        <v>592</v>
      </c>
      <c r="B11609" s="68"/>
      <c r="C11609" s="68"/>
      <c r="D11609" s="86"/>
      <c r="J11609" s="6"/>
      <c r="K11609" s="224"/>
      <c r="L11609" s="124" t="str">
        <f>D11610</f>
        <v>Palomo</v>
      </c>
      <c r="M11609" s="125">
        <f>B11610</f>
        <v>3.7549999999999999</v>
      </c>
      <c r="N11609" s="125" t="str">
        <f>A11610</f>
        <v>A</v>
      </c>
      <c r="O11609" s="125">
        <f>B11610</f>
        <v>3.7549999999999999</v>
      </c>
      <c r="S11609" s="226"/>
      <c r="T11609" s="133" t="str">
        <f t="shared" ref="T11609:T11611" si="656">L11609</f>
        <v>Palomo</v>
      </c>
      <c r="U11609" s="134">
        <f t="shared" si="653"/>
        <v>3.7549999999999999</v>
      </c>
      <c r="V11609" s="133" t="str">
        <f t="shared" si="654"/>
        <v>A</v>
      </c>
      <c r="W11609" s="133">
        <f t="shared" si="655"/>
        <v>3.7549999999999999</v>
      </c>
    </row>
    <row r="11610" spans="1:23" ht="16.5" thickBot="1" x14ac:dyDescent="0.3">
      <c r="A11610" s="99" t="s">
        <v>592</v>
      </c>
      <c r="B11610" s="68">
        <v>3.7549999999999999</v>
      </c>
      <c r="C11610" s="68">
        <v>8</v>
      </c>
      <c r="D11610" s="86" t="s">
        <v>7</v>
      </c>
      <c r="J11610" s="6"/>
      <c r="K11610" s="224"/>
      <c r="L11610" s="4" t="str">
        <f>D11612</f>
        <v>Perseo</v>
      </c>
      <c r="M11610" s="4">
        <f>B11612</f>
        <v>3.3088000000000002</v>
      </c>
      <c r="N11610" s="4" t="str">
        <f>A11612</f>
        <v>A</v>
      </c>
      <c r="O11610" s="4">
        <f>B11612</f>
        <v>3.3088000000000002</v>
      </c>
      <c r="P11610" s="6"/>
      <c r="Q11610" s="6"/>
      <c r="R11610" s="6"/>
      <c r="S11610" s="226"/>
      <c r="T11610" s="133" t="str">
        <f t="shared" si="656"/>
        <v>Perseo</v>
      </c>
      <c r="U11610" s="134">
        <f t="shared" si="653"/>
        <v>3.3088000000000002</v>
      </c>
      <c r="V11610" s="133" t="str">
        <f t="shared" si="654"/>
        <v>A</v>
      </c>
      <c r="W11610" s="133">
        <f t="shared" si="655"/>
        <v>3.3088000000000002</v>
      </c>
    </row>
    <row r="11611" spans="1:23" ht="16.5" thickBot="1" x14ac:dyDescent="0.3">
      <c r="A11611" s="99" t="s">
        <v>592</v>
      </c>
      <c r="B11611" s="68"/>
      <c r="C11611" s="68"/>
      <c r="D11611" s="86"/>
      <c r="J11611" s="6"/>
      <c r="K11611" s="224"/>
      <c r="L11611" s="4" t="str">
        <f>D11614</f>
        <v>Toro</v>
      </c>
      <c r="M11611" s="4">
        <f>B11614</f>
        <v>2.6362000000000001</v>
      </c>
      <c r="N11611" s="4" t="str">
        <f>A11614</f>
        <v>A</v>
      </c>
      <c r="O11611" s="4">
        <f>B11614</f>
        <v>2.6362000000000001</v>
      </c>
      <c r="P11611" s="6"/>
      <c r="Q11611" s="6"/>
      <c r="R11611" s="6"/>
      <c r="S11611" s="227"/>
      <c r="T11611" s="129" t="str">
        <f t="shared" si="656"/>
        <v>Toro</v>
      </c>
      <c r="U11611" s="135">
        <f t="shared" si="653"/>
        <v>2.6362000000000001</v>
      </c>
      <c r="V11611" s="129" t="str">
        <f t="shared" si="654"/>
        <v>A</v>
      </c>
      <c r="W11611" s="129">
        <f t="shared" si="655"/>
        <v>2.6362000000000001</v>
      </c>
    </row>
    <row r="11612" spans="1:23" ht="15.75" thickBot="1" x14ac:dyDescent="0.3">
      <c r="A11612" s="99" t="s">
        <v>592</v>
      </c>
      <c r="B11612" s="68">
        <v>3.3088000000000002</v>
      </c>
      <c r="C11612" s="68">
        <v>8</v>
      </c>
      <c r="D11612" s="86" t="s">
        <v>46</v>
      </c>
      <c r="J11612" s="6">
        <v>1</v>
      </c>
      <c r="K11612" s="6"/>
      <c r="L11612" s="6"/>
      <c r="M11612" s="6"/>
      <c r="N11612" s="6"/>
      <c r="O11612" s="6"/>
      <c r="P11612" s="6"/>
      <c r="Q11612" s="6"/>
      <c r="R11612" s="6"/>
      <c r="S11612" s="6"/>
      <c r="T11612" s="6"/>
      <c r="U11612" s="6"/>
      <c r="V11612" s="6"/>
      <c r="W11612" s="6"/>
    </row>
    <row r="11613" spans="1:23" ht="15.75" thickBot="1" x14ac:dyDescent="0.3">
      <c r="A11613" s="99" t="s">
        <v>592</v>
      </c>
      <c r="B11613" s="68"/>
      <c r="C11613" s="68"/>
      <c r="D11613" s="86"/>
      <c r="J11613" s="6">
        <v>2</v>
      </c>
      <c r="K11613" s="6"/>
      <c r="L11613" s="6"/>
      <c r="M11613" s="6"/>
      <c r="N11613" s="6"/>
      <c r="O11613" s="6"/>
      <c r="P11613" s="6"/>
      <c r="Q11613" s="6"/>
      <c r="R11613" s="6"/>
      <c r="S11613" s="6"/>
      <c r="T11613" s="6"/>
      <c r="U11613" s="6"/>
      <c r="V11613" s="6"/>
      <c r="W11613" s="6"/>
    </row>
    <row r="11614" spans="1:23" x14ac:dyDescent="0.25">
      <c r="A11614" s="100" t="s">
        <v>592</v>
      </c>
      <c r="B11614" s="77">
        <v>2.6362000000000001</v>
      </c>
      <c r="C11614" s="77">
        <v>8</v>
      </c>
      <c r="D11614" s="87" t="s">
        <v>8</v>
      </c>
      <c r="J11614" s="6">
        <v>3</v>
      </c>
      <c r="K11614" s="6"/>
      <c r="L11614" s="6"/>
      <c r="M11614" s="6"/>
      <c r="N11614" s="6"/>
      <c r="O11614" s="6"/>
      <c r="P11614" s="6"/>
      <c r="Q11614" s="6"/>
      <c r="R11614" s="6"/>
      <c r="S11614" s="6"/>
      <c r="T11614" s="6"/>
      <c r="U11614" s="6"/>
      <c r="V11614" s="6"/>
      <c r="W11614" s="6"/>
    </row>
    <row r="11615" spans="1:23" x14ac:dyDescent="0.25">
      <c r="A11615" s="79"/>
      <c r="J11615" s="6">
        <v>4</v>
      </c>
      <c r="K11615" s="6"/>
      <c r="L11615" s="6"/>
      <c r="M11615" s="6"/>
      <c r="N11615" s="6"/>
      <c r="O11615" s="6"/>
      <c r="P11615" s="6"/>
      <c r="Q11615" s="6"/>
      <c r="R11615" s="6"/>
      <c r="S11615" s="6"/>
      <c r="T11615" s="6"/>
      <c r="U11615" s="6"/>
      <c r="V11615" s="6"/>
      <c r="W11615" s="6"/>
    </row>
    <row r="11616" spans="1:23" x14ac:dyDescent="0.25">
      <c r="A11616" s="79"/>
      <c r="J11616" s="6">
        <v>5</v>
      </c>
      <c r="K11616" s="6"/>
      <c r="L11616" s="6"/>
      <c r="M11616" s="6"/>
      <c r="N11616" s="6"/>
      <c r="O11616" s="6"/>
      <c r="P11616" s="6"/>
      <c r="Q11616" s="6"/>
      <c r="R11616" s="6"/>
      <c r="S11616" s="6"/>
      <c r="T11616" s="6"/>
      <c r="U11616" s="6"/>
      <c r="V11616" s="6"/>
      <c r="W11616" s="6"/>
    </row>
    <row r="11617" spans="1:23" x14ac:dyDescent="0.25">
      <c r="J11617" s="6">
        <v>6</v>
      </c>
      <c r="K11617" s="6"/>
      <c r="L11617" s="6"/>
      <c r="M11617" s="6"/>
      <c r="N11617" s="6"/>
      <c r="O11617" s="6"/>
      <c r="P11617" s="6"/>
      <c r="Q11617" s="6"/>
      <c r="R11617" s="6"/>
      <c r="S11617" s="6"/>
      <c r="T11617" s="6"/>
      <c r="U11617" s="6"/>
      <c r="V11617" s="6"/>
      <c r="W11617" s="6"/>
    </row>
    <row r="11618" spans="1:23" x14ac:dyDescent="0.25">
      <c r="A11618" s="80"/>
      <c r="J11618" s="6">
        <v>7</v>
      </c>
      <c r="K11618" s="6"/>
      <c r="L11618" s="6"/>
      <c r="M11618" s="6"/>
      <c r="N11618" s="6"/>
      <c r="O11618" s="6"/>
      <c r="P11618" s="6"/>
      <c r="Q11618" s="6"/>
      <c r="R11618" s="6"/>
      <c r="S11618" s="6"/>
      <c r="T11618" s="6"/>
      <c r="U11618" s="6"/>
      <c r="V11618" s="6"/>
      <c r="W11618" s="6"/>
    </row>
    <row r="11619" spans="1:23" ht="31.5" x14ac:dyDescent="0.25">
      <c r="A11619" s="64" t="s">
        <v>590</v>
      </c>
      <c r="J11619" s="6">
        <v>8</v>
      </c>
      <c r="K11619" s="6"/>
      <c r="L11619" s="6"/>
      <c r="M11619" s="6"/>
      <c r="N11619" s="6"/>
      <c r="O11619" s="6"/>
      <c r="P11619" s="6"/>
      <c r="Q11619" s="6"/>
      <c r="R11619" s="6"/>
      <c r="S11619" s="6"/>
      <c r="T11619" s="6"/>
      <c r="U11619" s="6"/>
      <c r="V11619" s="6"/>
      <c r="W11619" s="6"/>
    </row>
    <row r="11620" spans="1:23" x14ac:dyDescent="0.25">
      <c r="A11620" s="79"/>
      <c r="J11620" s="6">
        <v>9</v>
      </c>
      <c r="K11620" s="6"/>
      <c r="L11620" s="6"/>
      <c r="M11620" s="6"/>
      <c r="N11620" s="6"/>
      <c r="O11620" s="6"/>
      <c r="P11620" s="6"/>
      <c r="Q11620" s="6"/>
      <c r="R11620" s="6"/>
      <c r="S11620" s="6"/>
      <c r="T11620" s="6"/>
      <c r="U11620" s="6"/>
      <c r="V11620" s="6"/>
      <c r="W11620" s="6"/>
    </row>
    <row r="11621" spans="1:23" ht="25.5" x14ac:dyDescent="0.25">
      <c r="A11621" s="81" t="s">
        <v>595</v>
      </c>
      <c r="J11621" s="6">
        <v>10</v>
      </c>
      <c r="K11621" s="6"/>
      <c r="L11621" s="6"/>
      <c r="M11621" s="6"/>
      <c r="N11621" s="6"/>
      <c r="O11621" s="6"/>
      <c r="P11621" s="6"/>
      <c r="Q11621" s="6"/>
      <c r="R11621" s="6"/>
      <c r="S11621" s="6"/>
      <c r="T11621" s="6"/>
      <c r="U11621" s="6"/>
      <c r="V11621" s="6"/>
      <c r="W11621" s="6"/>
    </row>
    <row r="11622" spans="1:23" x14ac:dyDescent="0.25">
      <c r="A11622" s="81"/>
      <c r="J11622" s="6">
        <v>11</v>
      </c>
      <c r="K11622" s="6"/>
      <c r="L11622" s="6"/>
      <c r="M11622" s="6"/>
      <c r="N11622" s="6"/>
      <c r="O11622" s="6"/>
      <c r="P11622" s="6"/>
      <c r="Q11622" s="6"/>
      <c r="R11622" s="6"/>
      <c r="S11622" s="6"/>
      <c r="T11622" s="6"/>
      <c r="U11622" s="6"/>
      <c r="V11622" s="6"/>
      <c r="W11622" s="6"/>
    </row>
    <row r="11623" spans="1:23" x14ac:dyDescent="0.25">
      <c r="A11623" s="65"/>
      <c r="J11623" s="6">
        <v>12</v>
      </c>
      <c r="K11623" s="6"/>
      <c r="L11623" s="6"/>
      <c r="M11623" s="6"/>
      <c r="N11623" s="6"/>
      <c r="O11623" s="6"/>
      <c r="P11623" s="6"/>
      <c r="Q11623" s="6"/>
      <c r="R11623" s="6"/>
      <c r="S11623" s="6"/>
      <c r="T11623" s="6"/>
      <c r="U11623" s="6"/>
      <c r="V11623" s="6"/>
      <c r="W11623" s="6"/>
    </row>
    <row r="11624" spans="1:23" x14ac:dyDescent="0.25">
      <c r="A11624" s="65"/>
      <c r="J11624" s="6">
        <v>13</v>
      </c>
      <c r="K11624" s="6"/>
      <c r="L11624" s="6"/>
      <c r="M11624" s="6"/>
      <c r="N11624" s="6"/>
      <c r="O11624" s="6"/>
      <c r="P11624" s="6"/>
      <c r="Q11624" s="6"/>
      <c r="R11624" s="6"/>
      <c r="S11624" s="6"/>
      <c r="T11624" s="6"/>
      <c r="U11624" s="6"/>
      <c r="V11624" s="6"/>
      <c r="W11624" s="6"/>
    </row>
    <row r="11625" spans="1:23" x14ac:dyDescent="0.25">
      <c r="A11625" s="79"/>
      <c r="J11625" s="6">
        <v>14</v>
      </c>
      <c r="K11625" s="6"/>
      <c r="L11625" s="6"/>
      <c r="M11625" s="6"/>
      <c r="N11625" s="6"/>
      <c r="O11625" s="6"/>
      <c r="P11625" s="6"/>
      <c r="Q11625" s="6"/>
      <c r="R11625" s="6"/>
      <c r="S11625" s="6"/>
      <c r="T11625" s="6"/>
      <c r="U11625" s="6"/>
      <c r="V11625" s="6"/>
      <c r="W11625" s="6"/>
    </row>
    <row r="11626" spans="1:23" x14ac:dyDescent="0.25">
      <c r="A11626" s="79"/>
      <c r="J11626" s="6">
        <v>15</v>
      </c>
      <c r="K11626" s="6"/>
      <c r="L11626" s="6"/>
      <c r="M11626" s="6"/>
      <c r="N11626" s="6"/>
      <c r="O11626" s="6"/>
      <c r="P11626" s="6"/>
      <c r="Q11626" s="6"/>
      <c r="R11626" s="6"/>
      <c r="S11626" s="6"/>
      <c r="T11626" s="6"/>
      <c r="U11626" s="6"/>
      <c r="V11626" s="6"/>
      <c r="W11626" s="6"/>
    </row>
    <row r="11627" spans="1:23" x14ac:dyDescent="0.25">
      <c r="J11627" s="6">
        <v>16</v>
      </c>
      <c r="K11627" s="6"/>
      <c r="L11627" s="6"/>
      <c r="M11627" s="6"/>
      <c r="N11627" s="6"/>
      <c r="O11627" s="6"/>
      <c r="P11627" s="6"/>
      <c r="Q11627" s="6"/>
      <c r="R11627" s="6"/>
      <c r="S11627" s="6"/>
      <c r="T11627" s="6"/>
      <c r="U11627" s="6"/>
      <c r="V11627" s="6"/>
      <c r="W11627" s="6"/>
    </row>
    <row r="11628" spans="1:23" x14ac:dyDescent="0.25">
      <c r="A11628" s="80"/>
      <c r="J11628" s="6">
        <v>17</v>
      </c>
      <c r="K11628" s="6"/>
      <c r="L11628" s="6"/>
      <c r="M11628" s="6"/>
      <c r="N11628" s="6"/>
      <c r="O11628" s="6"/>
      <c r="P11628" s="6"/>
      <c r="Q11628" s="6"/>
      <c r="R11628" s="6"/>
      <c r="S11628" s="6"/>
      <c r="T11628" s="6"/>
      <c r="U11628" s="6"/>
      <c r="V11628" s="6"/>
      <c r="W11628" s="6"/>
    </row>
    <row r="11629" spans="1:23" ht="31.5" x14ac:dyDescent="0.25">
      <c r="A11629" s="64" t="s">
        <v>590</v>
      </c>
      <c r="J11629" s="6">
        <v>18</v>
      </c>
      <c r="K11629" s="6"/>
      <c r="L11629" s="6"/>
      <c r="M11629" s="6"/>
      <c r="N11629" s="6"/>
      <c r="O11629" s="6"/>
      <c r="P11629" s="6"/>
      <c r="Q11629" s="6"/>
      <c r="R11629" s="6"/>
      <c r="S11629" s="6"/>
      <c r="T11629" s="6"/>
      <c r="U11629" s="6"/>
      <c r="V11629" s="6"/>
      <c r="W11629" s="6"/>
    </row>
    <row r="11630" spans="1:23" x14ac:dyDescent="0.25">
      <c r="A11630" s="79"/>
      <c r="J11630" s="6">
        <v>19</v>
      </c>
      <c r="K11630" s="6"/>
      <c r="L11630" s="6"/>
      <c r="M11630" s="6"/>
      <c r="N11630" s="6"/>
      <c r="O11630" s="6"/>
      <c r="P11630" s="6"/>
      <c r="Q11630" s="6"/>
      <c r="R11630" s="6"/>
      <c r="S11630" s="6"/>
      <c r="T11630" s="6"/>
      <c r="U11630" s="6"/>
      <c r="V11630" s="6"/>
      <c r="W11630" s="6"/>
    </row>
    <row r="11631" spans="1:23" ht="25.5" x14ac:dyDescent="0.25">
      <c r="A11631" s="81" t="s">
        <v>595</v>
      </c>
      <c r="J11631" s="6">
        <v>20</v>
      </c>
      <c r="K11631" s="6"/>
      <c r="L11631" s="6"/>
      <c r="M11631" s="6"/>
      <c r="N11631" s="6"/>
      <c r="O11631" s="6"/>
      <c r="P11631" s="6"/>
      <c r="Q11631" s="6"/>
      <c r="R11631" s="6"/>
      <c r="S11631" s="6"/>
      <c r="T11631" s="6"/>
      <c r="U11631" s="6"/>
      <c r="V11631" s="6"/>
      <c r="W11631" s="6"/>
    </row>
    <row r="11632" spans="1:23" x14ac:dyDescent="0.25">
      <c r="A11632" s="81"/>
      <c r="J11632" s="6">
        <v>21</v>
      </c>
      <c r="K11632" s="6"/>
      <c r="L11632" s="6"/>
      <c r="M11632" s="6"/>
      <c r="N11632" s="6"/>
      <c r="O11632" s="6"/>
      <c r="P11632" s="6"/>
      <c r="Q11632" s="6"/>
      <c r="R11632" s="6"/>
      <c r="S11632" s="6"/>
      <c r="T11632" s="6"/>
      <c r="U11632" s="6"/>
      <c r="V11632" s="6"/>
      <c r="W11632" s="6"/>
    </row>
    <row r="11633" spans="1:23" ht="89.25" x14ac:dyDescent="0.25">
      <c r="A11633" s="81" t="s">
        <v>992</v>
      </c>
      <c r="J11633" s="6">
        <v>22</v>
      </c>
      <c r="K11633" s="6"/>
      <c r="L11633" s="6"/>
      <c r="M11633" s="6"/>
      <c r="N11633" s="6"/>
      <c r="O11633" s="6"/>
      <c r="P11633" s="6"/>
      <c r="Q11633" s="6"/>
      <c r="R11633" s="6"/>
      <c r="S11633" s="6"/>
      <c r="T11633" s="6"/>
      <c r="U11633" s="6"/>
      <c r="V11633" s="6"/>
      <c r="W11633" s="6"/>
    </row>
    <row r="11634" spans="1:23" x14ac:dyDescent="0.25">
      <c r="A11634" s="65"/>
      <c r="J11634" s="6">
        <v>23</v>
      </c>
      <c r="K11634" s="6"/>
      <c r="L11634" s="6"/>
      <c r="M11634" s="6"/>
      <c r="N11634" s="6"/>
      <c r="O11634" s="6"/>
      <c r="P11634" s="6"/>
      <c r="Q11634" s="6"/>
      <c r="R11634" s="6"/>
      <c r="S11634" s="6"/>
      <c r="T11634" s="6"/>
      <c r="U11634" s="6"/>
      <c r="V11634" s="6"/>
      <c r="W11634" s="6"/>
    </row>
    <row r="11635" spans="1:23" x14ac:dyDescent="0.25">
      <c r="A11635" s="65"/>
      <c r="J11635" s="6">
        <v>24</v>
      </c>
      <c r="K11635" s="6"/>
      <c r="L11635" s="6"/>
      <c r="M11635" s="6"/>
      <c r="N11635" s="6"/>
      <c r="O11635" s="6"/>
      <c r="P11635" s="6"/>
      <c r="Q11635" s="6"/>
      <c r="R11635" s="6"/>
      <c r="S11635" s="6"/>
      <c r="T11635" s="6"/>
      <c r="U11635" s="6"/>
      <c r="V11635" s="6"/>
      <c r="W11635" s="6"/>
    </row>
    <row r="11636" spans="1:23" ht="140.25" x14ac:dyDescent="0.25">
      <c r="A11636" s="96" t="s">
        <v>624</v>
      </c>
      <c r="B11636" s="97" t="s">
        <v>625</v>
      </c>
      <c r="J11636" s="6">
        <v>25</v>
      </c>
      <c r="K11636" s="6"/>
      <c r="L11636" s="6"/>
      <c r="M11636" s="6"/>
      <c r="N11636" s="6"/>
      <c r="O11636" s="6"/>
      <c r="P11636" s="6"/>
      <c r="Q11636" s="6"/>
      <c r="R11636" s="6"/>
      <c r="S11636" s="6"/>
      <c r="T11636" s="6"/>
      <c r="U11636" s="6"/>
      <c r="V11636" s="6"/>
      <c r="W11636" s="6"/>
    </row>
    <row r="11637" spans="1:23" ht="15.75" thickBot="1" x14ac:dyDescent="0.3">
      <c r="A11637" s="65"/>
      <c r="J11637" s="6">
        <v>26</v>
      </c>
      <c r="K11637" s="6"/>
      <c r="L11637" s="6"/>
      <c r="M11637" s="6"/>
      <c r="N11637" s="6"/>
      <c r="O11637" s="6"/>
      <c r="P11637" s="6"/>
      <c r="Q11637" s="6"/>
      <c r="R11637" s="6"/>
      <c r="S11637" s="6"/>
      <c r="T11637" s="6"/>
      <c r="U11637" s="6"/>
      <c r="V11637" s="6"/>
      <c r="W11637" s="6"/>
    </row>
    <row r="11638" spans="1:23" ht="15.75" thickBot="1" x14ac:dyDescent="0.3">
      <c r="A11638" s="88" t="s">
        <v>626</v>
      </c>
      <c r="B11638" s="89">
        <v>0.05</v>
      </c>
      <c r="J11638" s="6">
        <v>27</v>
      </c>
      <c r="K11638" s="6"/>
      <c r="L11638" s="6"/>
      <c r="M11638" s="6"/>
      <c r="N11638" s="6"/>
      <c r="O11638" s="6"/>
      <c r="P11638" s="6"/>
      <c r="Q11638" s="6"/>
      <c r="R11638" s="6"/>
      <c r="S11638" s="6"/>
      <c r="T11638" s="6"/>
      <c r="U11638" s="6"/>
      <c r="V11638" s="6"/>
      <c r="W11638" s="6"/>
    </row>
    <row r="11639" spans="1:23" ht="39" thickBot="1" x14ac:dyDescent="0.3">
      <c r="A11639" s="110" t="s">
        <v>627</v>
      </c>
      <c r="B11639" s="74">
        <v>18</v>
      </c>
      <c r="J11639" s="6">
        <v>28</v>
      </c>
      <c r="K11639" s="6"/>
      <c r="L11639" s="6"/>
      <c r="M11639" s="6"/>
      <c r="N11639" s="6"/>
      <c r="O11639" s="6"/>
      <c r="P11639" s="6"/>
      <c r="Q11639" s="6"/>
      <c r="R11639" s="6"/>
      <c r="S11639" s="6"/>
      <c r="T11639" s="6"/>
      <c r="U11639" s="6"/>
      <c r="V11639" s="6"/>
      <c r="W11639" s="6"/>
    </row>
    <row r="11640" spans="1:23" ht="39" thickBot="1" x14ac:dyDescent="0.3">
      <c r="A11640" s="110" t="s">
        <v>628</v>
      </c>
      <c r="B11640" s="74">
        <v>6.0280110000000002</v>
      </c>
      <c r="J11640" s="6">
        <v>29</v>
      </c>
      <c r="K11640" s="6"/>
      <c r="L11640" s="6"/>
      <c r="M11640" s="6"/>
      <c r="N11640" s="6"/>
      <c r="O11640" s="6"/>
      <c r="P11640" s="6"/>
      <c r="Q11640" s="6"/>
      <c r="R11640" s="6"/>
      <c r="S11640" s="6"/>
      <c r="T11640" s="6"/>
      <c r="U11640" s="6"/>
      <c r="V11640" s="6"/>
      <c r="W11640" s="6"/>
    </row>
    <row r="11641" spans="1:23" ht="64.5" thickBot="1" x14ac:dyDescent="0.3">
      <c r="A11641" s="110" t="s">
        <v>629</v>
      </c>
      <c r="B11641" s="74">
        <v>3.9969700000000001</v>
      </c>
      <c r="J11641" s="6">
        <v>30</v>
      </c>
      <c r="K11641" s="6"/>
      <c r="L11641" s="6"/>
      <c r="M11641" s="6"/>
      <c r="N11641" s="6"/>
      <c r="O11641" s="6"/>
      <c r="P11641" s="6"/>
      <c r="Q11641" s="6"/>
      <c r="R11641" s="6"/>
      <c r="S11641" s="6"/>
      <c r="T11641" s="6"/>
      <c r="U11641" s="6"/>
      <c r="V11641" s="6"/>
      <c r="W11641" s="6"/>
    </row>
    <row r="11642" spans="1:23" ht="38.25" x14ac:dyDescent="0.25">
      <c r="A11642" s="109" t="s">
        <v>630</v>
      </c>
      <c r="B11642" s="78">
        <v>3.4695</v>
      </c>
      <c r="J11642" s="6">
        <v>31</v>
      </c>
      <c r="K11642" s="6"/>
      <c r="L11642" s="6"/>
      <c r="M11642" s="6"/>
      <c r="N11642" s="6"/>
      <c r="O11642" s="6"/>
      <c r="P11642" s="6"/>
      <c r="Q11642" s="6"/>
      <c r="R11642" s="6"/>
      <c r="S11642" s="6"/>
      <c r="T11642" s="6"/>
      <c r="U11642" s="6"/>
      <c r="V11642" s="6"/>
      <c r="W11642" s="6"/>
    </row>
    <row r="11643" spans="1:23" ht="15.75" thickBot="1" x14ac:dyDescent="0.3">
      <c r="A11643" s="65"/>
      <c r="J11643" s="6">
        <v>32</v>
      </c>
      <c r="K11643" s="6"/>
      <c r="L11643" s="6"/>
      <c r="M11643" s="6"/>
      <c r="N11643" s="6"/>
      <c r="O11643" s="6"/>
      <c r="P11643" s="6"/>
      <c r="Q11643" s="6"/>
      <c r="R11643" s="6"/>
      <c r="S11643" s="6"/>
      <c r="T11643" s="6"/>
      <c r="U11643" s="6"/>
      <c r="V11643" s="6"/>
      <c r="W11643" s="6"/>
    </row>
    <row r="11644" spans="1:23" x14ac:dyDescent="0.25">
      <c r="A11644" s="254" t="s">
        <v>637</v>
      </c>
      <c r="B11644" s="255"/>
      <c r="C11644" s="255"/>
      <c r="D11644" s="255"/>
      <c r="J11644" s="6">
        <v>33</v>
      </c>
      <c r="K11644" s="6"/>
      <c r="L11644" s="6"/>
      <c r="M11644" s="6"/>
      <c r="N11644" s="6"/>
      <c r="O11644" s="6"/>
      <c r="P11644" s="6"/>
      <c r="Q11644" s="6"/>
      <c r="R11644" s="6"/>
      <c r="S11644" s="6"/>
      <c r="T11644" s="6"/>
      <c r="U11644" s="6"/>
      <c r="V11644" s="6"/>
      <c r="W11644" s="6"/>
    </row>
    <row r="11645" spans="1:23" ht="15.75" thickBot="1" x14ac:dyDescent="0.3">
      <c r="A11645" s="256" t="s">
        <v>638</v>
      </c>
      <c r="B11645" s="257"/>
      <c r="C11645" s="257"/>
      <c r="D11645" s="257"/>
      <c r="J11645" s="6">
        <v>34</v>
      </c>
      <c r="K11645" s="6"/>
      <c r="L11645" s="6"/>
      <c r="M11645" s="6"/>
      <c r="N11645" s="6"/>
      <c r="O11645" s="6"/>
      <c r="P11645" s="6"/>
      <c r="Q11645" s="6"/>
      <c r="R11645" s="6"/>
      <c r="S11645" s="6"/>
      <c r="T11645" s="6"/>
      <c r="U11645" s="6"/>
      <c r="V11645" s="6"/>
      <c r="W11645" s="6"/>
    </row>
    <row r="11646" spans="1:23" ht="27" thickBot="1" x14ac:dyDescent="0.3">
      <c r="A11646" s="98" t="s">
        <v>634</v>
      </c>
      <c r="B11646" s="83" t="s">
        <v>635</v>
      </c>
      <c r="C11646" s="83" t="s">
        <v>566</v>
      </c>
      <c r="D11646" s="85" t="s">
        <v>593</v>
      </c>
      <c r="J11646" s="6"/>
      <c r="K11646" s="121" t="s">
        <v>1123</v>
      </c>
      <c r="L11646" s="121" t="s">
        <v>1124</v>
      </c>
      <c r="M11646" s="121" t="str">
        <f>A11633</f>
        <v>Prueba del rango estudentizado de Tukey (HSD) para PFT</v>
      </c>
      <c r="N11646" s="136"/>
      <c r="O11646" s="1"/>
      <c r="S11646" s="122" t="str">
        <f>K11646</f>
        <v>Factor</v>
      </c>
      <c r="T11646" s="122" t="str">
        <f>L11646</f>
        <v>Nivel</v>
      </c>
      <c r="U11646" s="114"/>
      <c r="V11646" s="123" t="str">
        <f>M11646</f>
        <v>Prueba del rango estudentizado de Tukey (HSD) para PFT</v>
      </c>
      <c r="W11646" s="6"/>
    </row>
    <row r="11647" spans="1:23" ht="16.5" thickBot="1" x14ac:dyDescent="0.3">
      <c r="A11647" s="99" t="s">
        <v>592</v>
      </c>
      <c r="B11647" s="68">
        <v>22.045999999999999</v>
      </c>
      <c r="C11647" s="68">
        <v>8</v>
      </c>
      <c r="D11647" s="86" t="s">
        <v>8</v>
      </c>
      <c r="J11647" s="6"/>
      <c r="K11647" s="223" t="s">
        <v>1128</v>
      </c>
      <c r="L11647" s="124" t="str">
        <f>D11647</f>
        <v>Toro</v>
      </c>
      <c r="M11647" s="125">
        <f>B11647</f>
        <v>22.045999999999999</v>
      </c>
      <c r="N11647" s="125" t="str">
        <f>A11647</f>
        <v>A</v>
      </c>
      <c r="O11647" s="125">
        <f>B11647</f>
        <v>22.045999999999999</v>
      </c>
      <c r="S11647" s="225" t="str">
        <f>K11647</f>
        <v>Genotipo (B)</v>
      </c>
      <c r="T11647" s="133" t="str">
        <f>L11647</f>
        <v>Toro</v>
      </c>
      <c r="U11647" s="134">
        <f t="shared" ref="U11647:U11650" si="657">M11647</f>
        <v>22.045999999999999</v>
      </c>
      <c r="V11647" s="133" t="str">
        <f t="shared" ref="V11647:V11650" si="658">N11647</f>
        <v>A</v>
      </c>
      <c r="W11647" s="133">
        <f t="shared" ref="W11647:W11650" si="659">O11647</f>
        <v>22.045999999999999</v>
      </c>
    </row>
    <row r="11648" spans="1:23" ht="16.5" thickBot="1" x14ac:dyDescent="0.3">
      <c r="A11648" s="99" t="s">
        <v>592</v>
      </c>
      <c r="B11648" s="68"/>
      <c r="C11648" s="68"/>
      <c r="D11648" s="86"/>
      <c r="J11648" s="6"/>
      <c r="K11648" s="224"/>
      <c r="L11648" s="124" t="str">
        <f>D11649</f>
        <v>Pony</v>
      </c>
      <c r="M11648" s="125">
        <f>B11649</f>
        <v>19.875</v>
      </c>
      <c r="N11648" s="125" t="str">
        <f>A11649</f>
        <v>A</v>
      </c>
      <c r="O11648" s="125">
        <f>B11649</f>
        <v>19.875</v>
      </c>
      <c r="S11648" s="226"/>
      <c r="T11648" s="133" t="str">
        <f t="shared" ref="T11648:T11650" si="660">L11648</f>
        <v>Pony</v>
      </c>
      <c r="U11648" s="134">
        <f t="shared" si="657"/>
        <v>19.875</v>
      </c>
      <c r="V11648" s="133" t="str">
        <f t="shared" si="658"/>
        <v>A</v>
      </c>
      <c r="W11648" s="133">
        <f t="shared" si="659"/>
        <v>19.875</v>
      </c>
    </row>
    <row r="11649" spans="1:23" ht="16.5" thickBot="1" x14ac:dyDescent="0.3">
      <c r="A11649" s="99" t="s">
        <v>592</v>
      </c>
      <c r="B11649" s="68">
        <v>19.875</v>
      </c>
      <c r="C11649" s="68">
        <v>8</v>
      </c>
      <c r="D11649" s="86" t="s">
        <v>11</v>
      </c>
      <c r="J11649" s="6"/>
      <c r="K11649" s="224"/>
      <c r="L11649" s="4" t="str">
        <f>D11651</f>
        <v>Palomo</v>
      </c>
      <c r="M11649" s="4">
        <f>B11651</f>
        <v>18.983000000000001</v>
      </c>
      <c r="N11649" s="4" t="str">
        <f>A11651</f>
        <v>A</v>
      </c>
      <c r="O11649" s="4">
        <f>B11651</f>
        <v>18.983000000000001</v>
      </c>
      <c r="P11649" s="6"/>
      <c r="Q11649" s="6"/>
      <c r="R11649" s="6"/>
      <c r="S11649" s="226"/>
      <c r="T11649" s="133" t="str">
        <f t="shared" si="660"/>
        <v>Palomo</v>
      </c>
      <c r="U11649" s="134">
        <f t="shared" si="657"/>
        <v>18.983000000000001</v>
      </c>
      <c r="V11649" s="133" t="str">
        <f t="shared" si="658"/>
        <v>A</v>
      </c>
      <c r="W11649" s="133">
        <f t="shared" si="659"/>
        <v>18.983000000000001</v>
      </c>
    </row>
    <row r="11650" spans="1:23" ht="16.5" thickBot="1" x14ac:dyDescent="0.3">
      <c r="A11650" s="99" t="s">
        <v>592</v>
      </c>
      <c r="B11650" s="68"/>
      <c r="C11650" s="68"/>
      <c r="D11650" s="86"/>
      <c r="J11650" s="6"/>
      <c r="K11650" s="224"/>
      <c r="L11650" s="4" t="str">
        <f>D11653</f>
        <v>Perseo</v>
      </c>
      <c r="M11650" s="4">
        <f>B11653</f>
        <v>14.78</v>
      </c>
      <c r="N11650" s="4" t="str">
        <f>A11653</f>
        <v>B</v>
      </c>
      <c r="O11650" s="4">
        <f>B11653</f>
        <v>14.78</v>
      </c>
      <c r="P11650" s="6"/>
      <c r="Q11650" s="6"/>
      <c r="R11650" s="6"/>
      <c r="S11650" s="227"/>
      <c r="T11650" s="129" t="str">
        <f t="shared" si="660"/>
        <v>Perseo</v>
      </c>
      <c r="U11650" s="135">
        <f t="shared" si="657"/>
        <v>14.78</v>
      </c>
      <c r="V11650" s="129" t="str">
        <f t="shared" si="658"/>
        <v>B</v>
      </c>
      <c r="W11650" s="129">
        <f t="shared" si="659"/>
        <v>14.78</v>
      </c>
    </row>
    <row r="11651" spans="1:23" ht="15.75" thickBot="1" x14ac:dyDescent="0.3">
      <c r="A11651" s="99" t="s">
        <v>592</v>
      </c>
      <c r="B11651" s="68">
        <v>18.983000000000001</v>
      </c>
      <c r="C11651" s="68">
        <v>8</v>
      </c>
      <c r="D11651" s="86" t="s">
        <v>7</v>
      </c>
      <c r="J11651" s="6">
        <v>1</v>
      </c>
      <c r="K11651" s="6"/>
      <c r="L11651" s="6"/>
      <c r="M11651" s="6"/>
      <c r="N11651" s="6"/>
      <c r="O11651" s="6"/>
      <c r="P11651" s="6"/>
      <c r="Q11651" s="6"/>
      <c r="R11651" s="6"/>
      <c r="S11651" s="6"/>
      <c r="T11651" s="6"/>
      <c r="U11651" s="6"/>
      <c r="V11651" s="6"/>
      <c r="W11651" s="6"/>
    </row>
    <row r="11652" spans="1:23" ht="15.75" thickBot="1" x14ac:dyDescent="0.3">
      <c r="A11652" s="99"/>
      <c r="B11652" s="68"/>
      <c r="C11652" s="68"/>
      <c r="D11652" s="86"/>
      <c r="J11652" s="6">
        <v>2</v>
      </c>
      <c r="K11652" s="6"/>
      <c r="L11652" s="6"/>
      <c r="M11652" s="6"/>
      <c r="N11652" s="6"/>
      <c r="O11652" s="6"/>
      <c r="P11652" s="6"/>
      <c r="Q11652" s="6"/>
      <c r="R11652" s="6"/>
      <c r="S11652" s="6"/>
      <c r="T11652" s="6"/>
      <c r="U11652" s="6"/>
      <c r="V11652" s="6"/>
      <c r="W11652" s="6"/>
    </row>
    <row r="11653" spans="1:23" x14ac:dyDescent="0.25">
      <c r="A11653" s="100" t="s">
        <v>593</v>
      </c>
      <c r="B11653" s="77">
        <v>14.78</v>
      </c>
      <c r="C11653" s="77">
        <v>8</v>
      </c>
      <c r="D11653" s="87" t="s">
        <v>46</v>
      </c>
      <c r="J11653" s="6">
        <v>3</v>
      </c>
      <c r="K11653" s="6"/>
      <c r="L11653" s="6"/>
      <c r="M11653" s="6"/>
      <c r="N11653" s="6"/>
      <c r="O11653" s="6"/>
      <c r="P11653" s="6"/>
      <c r="Q11653" s="6"/>
      <c r="R11653" s="6"/>
      <c r="S11653" s="6"/>
      <c r="T11653" s="6"/>
      <c r="U11653" s="6"/>
      <c r="V11653" s="6"/>
      <c r="W11653" s="6"/>
    </row>
    <row r="11654" spans="1:23" x14ac:dyDescent="0.25">
      <c r="A11654" s="79"/>
      <c r="J11654" s="6">
        <v>4</v>
      </c>
      <c r="K11654" s="6"/>
      <c r="L11654" s="6"/>
      <c r="M11654" s="6"/>
      <c r="N11654" s="6"/>
      <c r="O11654" s="6"/>
      <c r="P11654" s="6"/>
      <c r="Q11654" s="6"/>
      <c r="R11654" s="6"/>
      <c r="S11654" s="6"/>
      <c r="T11654" s="6"/>
      <c r="U11654" s="6"/>
      <c r="V11654" s="6"/>
      <c r="W11654" s="6"/>
    </row>
    <row r="11655" spans="1:23" x14ac:dyDescent="0.25">
      <c r="A11655" s="79"/>
      <c r="J11655" s="6">
        <v>5</v>
      </c>
      <c r="K11655" s="6"/>
      <c r="L11655" s="6"/>
      <c r="M11655" s="6"/>
      <c r="N11655" s="6"/>
      <c r="O11655" s="6"/>
      <c r="P11655" s="6"/>
      <c r="Q11655" s="6"/>
      <c r="R11655" s="6"/>
      <c r="S11655" s="6"/>
      <c r="T11655" s="6"/>
      <c r="U11655" s="6"/>
      <c r="V11655" s="6"/>
      <c r="W11655" s="6"/>
    </row>
    <row r="11656" spans="1:23" x14ac:dyDescent="0.25">
      <c r="J11656" s="6">
        <v>6</v>
      </c>
      <c r="K11656" s="6"/>
      <c r="L11656" s="6"/>
      <c r="M11656" s="6"/>
      <c r="N11656" s="6"/>
      <c r="O11656" s="6"/>
      <c r="P11656" s="6"/>
      <c r="Q11656" s="6"/>
      <c r="R11656" s="6"/>
      <c r="S11656" s="6"/>
      <c r="T11656" s="6"/>
      <c r="U11656" s="6"/>
      <c r="V11656" s="6"/>
      <c r="W11656" s="6"/>
    </row>
    <row r="11657" spans="1:23" x14ac:dyDescent="0.25">
      <c r="A11657" s="80"/>
      <c r="J11657" s="6">
        <v>7</v>
      </c>
      <c r="K11657" s="6"/>
      <c r="L11657" s="6"/>
      <c r="M11657" s="6"/>
      <c r="N11657" s="6"/>
      <c r="O11657" s="6"/>
      <c r="P11657" s="6"/>
      <c r="Q11657" s="6"/>
      <c r="R11657" s="6"/>
      <c r="S11657" s="6"/>
      <c r="T11657" s="6"/>
      <c r="U11657" s="6"/>
      <c r="V11657" s="6"/>
      <c r="W11657" s="6"/>
    </row>
    <row r="11658" spans="1:23" ht="31.5" x14ac:dyDescent="0.25">
      <c r="A11658" s="64" t="s">
        <v>590</v>
      </c>
      <c r="J11658" s="6">
        <v>8</v>
      </c>
      <c r="K11658" s="6"/>
      <c r="L11658" s="6"/>
      <c r="M11658" s="6"/>
      <c r="N11658" s="6"/>
      <c r="O11658" s="6"/>
      <c r="P11658" s="6"/>
      <c r="Q11658" s="6"/>
      <c r="R11658" s="6"/>
      <c r="S11658" s="6"/>
      <c r="T11658" s="6"/>
      <c r="U11658" s="6"/>
      <c r="V11658" s="6"/>
      <c r="W11658" s="6"/>
    </row>
    <row r="11659" spans="1:23" x14ac:dyDescent="0.25">
      <c r="A11659" s="79"/>
      <c r="J11659" s="6">
        <v>9</v>
      </c>
      <c r="K11659" s="6"/>
      <c r="L11659" s="6"/>
      <c r="M11659" s="6"/>
      <c r="N11659" s="6"/>
      <c r="O11659" s="6"/>
      <c r="P11659" s="6"/>
      <c r="Q11659" s="6"/>
      <c r="R11659" s="6"/>
      <c r="S11659" s="6"/>
      <c r="T11659" s="6"/>
      <c r="U11659" s="6"/>
      <c r="V11659" s="6"/>
      <c r="W11659" s="6"/>
    </row>
    <row r="11660" spans="1:23" ht="25.5" x14ac:dyDescent="0.25">
      <c r="A11660" s="81" t="s">
        <v>595</v>
      </c>
      <c r="J11660" s="6">
        <v>10</v>
      </c>
      <c r="K11660" s="6"/>
      <c r="L11660" s="6"/>
      <c r="M11660" s="6"/>
      <c r="N11660" s="6"/>
      <c r="O11660" s="6"/>
      <c r="P11660" s="6"/>
      <c r="Q11660" s="6"/>
      <c r="R11660" s="6"/>
      <c r="S11660" s="6"/>
      <c r="T11660" s="6"/>
      <c r="U11660" s="6"/>
      <c r="V11660" s="6"/>
      <c r="W11660" s="6"/>
    </row>
    <row r="11661" spans="1:23" x14ac:dyDescent="0.25">
      <c r="A11661" s="81"/>
      <c r="J11661" s="6">
        <v>11</v>
      </c>
      <c r="K11661" s="6"/>
      <c r="L11661" s="6"/>
      <c r="M11661" s="6"/>
      <c r="N11661" s="6"/>
      <c r="O11661" s="6"/>
      <c r="P11661" s="6"/>
      <c r="Q11661" s="6"/>
      <c r="R11661" s="6"/>
      <c r="S11661" s="6"/>
      <c r="T11661" s="6"/>
      <c r="U11661" s="6"/>
      <c r="V11661" s="6"/>
      <c r="W11661" s="6"/>
    </row>
    <row r="11662" spans="1:23" x14ac:dyDescent="0.25">
      <c r="A11662" s="65"/>
      <c r="J11662" s="6">
        <v>12</v>
      </c>
      <c r="K11662" s="6"/>
      <c r="L11662" s="6"/>
      <c r="M11662" s="6"/>
      <c r="N11662" s="6"/>
      <c r="O11662" s="6"/>
      <c r="P11662" s="6"/>
      <c r="Q11662" s="6"/>
      <c r="R11662" s="6"/>
      <c r="S11662" s="6"/>
      <c r="T11662" s="6"/>
      <c r="U11662" s="6"/>
      <c r="V11662" s="6"/>
      <c r="W11662" s="6"/>
    </row>
    <row r="11663" spans="1:23" x14ac:dyDescent="0.25">
      <c r="A11663" s="65"/>
      <c r="J11663" s="6">
        <v>13</v>
      </c>
      <c r="K11663" s="6"/>
      <c r="L11663" s="6"/>
      <c r="M11663" s="6"/>
      <c r="N11663" s="6"/>
      <c r="O11663" s="6"/>
      <c r="P11663" s="6"/>
      <c r="Q11663" s="6"/>
      <c r="R11663" s="6"/>
      <c r="S11663" s="6"/>
      <c r="T11663" s="6"/>
      <c r="U11663" s="6"/>
      <c r="V11663" s="6"/>
      <c r="W11663" s="6"/>
    </row>
    <row r="11664" spans="1:23" x14ac:dyDescent="0.25">
      <c r="A11664" s="79"/>
      <c r="J11664" s="6">
        <v>14</v>
      </c>
      <c r="K11664" s="6"/>
      <c r="L11664" s="6"/>
      <c r="M11664" s="6"/>
      <c r="N11664" s="6"/>
      <c r="O11664" s="6"/>
      <c r="P11664" s="6"/>
      <c r="Q11664" s="6"/>
      <c r="R11664" s="6"/>
      <c r="S11664" s="6"/>
      <c r="T11664" s="6"/>
      <c r="U11664" s="6"/>
      <c r="V11664" s="6"/>
      <c r="W11664" s="6"/>
    </row>
    <row r="11665" spans="1:23" x14ac:dyDescent="0.25">
      <c r="A11665" s="79"/>
      <c r="J11665" s="6">
        <v>15</v>
      </c>
      <c r="K11665" s="6"/>
      <c r="L11665" s="6"/>
      <c r="M11665" s="6"/>
      <c r="N11665" s="6"/>
      <c r="O11665" s="6"/>
      <c r="P11665" s="6"/>
      <c r="Q11665" s="6"/>
      <c r="R11665" s="6"/>
      <c r="S11665" s="6"/>
      <c r="T11665" s="6"/>
      <c r="U11665" s="6"/>
      <c r="V11665" s="6"/>
      <c r="W11665" s="6"/>
    </row>
    <row r="11666" spans="1:23" x14ac:dyDescent="0.25">
      <c r="J11666" s="6">
        <v>16</v>
      </c>
      <c r="K11666" s="6"/>
      <c r="L11666" s="6"/>
      <c r="M11666" s="6"/>
      <c r="N11666" s="6"/>
      <c r="O11666" s="6"/>
      <c r="P11666" s="6"/>
      <c r="Q11666" s="6"/>
      <c r="R11666" s="6"/>
      <c r="S11666" s="6"/>
      <c r="T11666" s="6"/>
      <c r="U11666" s="6"/>
      <c r="V11666" s="6"/>
      <c r="W11666" s="6"/>
    </row>
    <row r="11667" spans="1:23" x14ac:dyDescent="0.25">
      <c r="A11667" s="80"/>
      <c r="J11667" s="6">
        <v>17</v>
      </c>
      <c r="K11667" s="6"/>
      <c r="L11667" s="6"/>
      <c r="M11667" s="6"/>
      <c r="N11667" s="6"/>
      <c r="O11667" s="6"/>
      <c r="P11667" s="6"/>
      <c r="Q11667" s="6"/>
      <c r="R11667" s="6"/>
      <c r="S11667" s="6"/>
      <c r="T11667" s="6"/>
      <c r="U11667" s="6"/>
      <c r="V11667" s="6"/>
      <c r="W11667" s="6"/>
    </row>
    <row r="11668" spans="1:23" ht="31.5" x14ac:dyDescent="0.25">
      <c r="A11668" s="64" t="s">
        <v>590</v>
      </c>
      <c r="J11668" s="6">
        <v>18</v>
      </c>
      <c r="K11668" s="6"/>
      <c r="L11668" s="6"/>
      <c r="M11668" s="6"/>
      <c r="N11668" s="6"/>
      <c r="O11668" s="6"/>
      <c r="P11668" s="6"/>
      <c r="Q11668" s="6"/>
      <c r="R11668" s="6"/>
      <c r="S11668" s="6"/>
      <c r="T11668" s="6"/>
      <c r="U11668" s="6"/>
      <c r="V11668" s="6"/>
      <c r="W11668" s="6"/>
    </row>
    <row r="11669" spans="1:23" x14ac:dyDescent="0.25">
      <c r="A11669" s="79"/>
      <c r="J11669" s="6">
        <v>19</v>
      </c>
      <c r="K11669" s="6"/>
      <c r="L11669" s="6"/>
      <c r="M11669" s="6"/>
      <c r="N11669" s="6"/>
      <c r="O11669" s="6"/>
      <c r="P11669" s="6"/>
      <c r="Q11669" s="6"/>
      <c r="R11669" s="6"/>
      <c r="S11669" s="6"/>
      <c r="T11669" s="6"/>
      <c r="U11669" s="6"/>
      <c r="V11669" s="6"/>
      <c r="W11669" s="6"/>
    </row>
    <row r="11670" spans="1:23" ht="25.5" x14ac:dyDescent="0.25">
      <c r="A11670" s="81" t="s">
        <v>595</v>
      </c>
      <c r="J11670" s="6">
        <v>20</v>
      </c>
      <c r="K11670" s="6"/>
      <c r="L11670" s="6"/>
      <c r="M11670" s="6"/>
      <c r="N11670" s="6"/>
      <c r="O11670" s="6"/>
      <c r="P11670" s="6"/>
      <c r="Q11670" s="6"/>
      <c r="R11670" s="6"/>
      <c r="S11670" s="6"/>
      <c r="T11670" s="6"/>
      <c r="U11670" s="6"/>
      <c r="V11670" s="6"/>
      <c r="W11670" s="6"/>
    </row>
    <row r="11671" spans="1:23" x14ac:dyDescent="0.25">
      <c r="A11671" s="81"/>
      <c r="J11671" s="6">
        <v>21</v>
      </c>
      <c r="K11671" s="6"/>
      <c r="L11671" s="6"/>
      <c r="M11671" s="6"/>
      <c r="N11671" s="6"/>
      <c r="O11671" s="6"/>
      <c r="P11671" s="6"/>
      <c r="Q11671" s="6"/>
      <c r="R11671" s="6"/>
      <c r="S11671" s="6"/>
      <c r="T11671" s="6"/>
      <c r="U11671" s="6"/>
      <c r="V11671" s="6"/>
      <c r="W11671" s="6"/>
    </row>
    <row r="11672" spans="1:23" ht="89.25" x14ac:dyDescent="0.25">
      <c r="A11672" s="81" t="s">
        <v>993</v>
      </c>
      <c r="J11672" s="6">
        <v>22</v>
      </c>
      <c r="K11672" s="6"/>
      <c r="L11672" s="6"/>
      <c r="M11672" s="6"/>
      <c r="N11672" s="6"/>
      <c r="O11672" s="6"/>
      <c r="P11672" s="6"/>
      <c r="Q11672" s="6"/>
      <c r="R11672" s="6"/>
      <c r="S11672" s="6"/>
      <c r="T11672" s="6"/>
      <c r="U11672" s="6"/>
      <c r="V11672" s="6"/>
      <c r="W11672" s="6"/>
    </row>
    <row r="11673" spans="1:23" x14ac:dyDescent="0.25">
      <c r="A11673" s="65"/>
      <c r="J11673" s="6">
        <v>23</v>
      </c>
      <c r="K11673" s="6"/>
      <c r="L11673" s="6"/>
      <c r="M11673" s="6"/>
      <c r="N11673" s="6"/>
      <c r="O11673" s="6"/>
      <c r="P11673" s="6"/>
      <c r="Q11673" s="6"/>
      <c r="R11673" s="6"/>
      <c r="S11673" s="6"/>
      <c r="T11673" s="6"/>
      <c r="U11673" s="6"/>
      <c r="V11673" s="6"/>
      <c r="W11673" s="6"/>
    </row>
    <row r="11674" spans="1:23" x14ac:dyDescent="0.25">
      <c r="A11674" s="65"/>
      <c r="J11674" s="6">
        <v>24</v>
      </c>
      <c r="K11674" s="6"/>
      <c r="L11674" s="6"/>
      <c r="M11674" s="6"/>
      <c r="N11674" s="6"/>
      <c r="O11674" s="6"/>
      <c r="P11674" s="6"/>
      <c r="Q11674" s="6"/>
      <c r="R11674" s="6"/>
      <c r="S11674" s="6"/>
      <c r="T11674" s="6"/>
      <c r="U11674" s="6"/>
      <c r="V11674" s="6"/>
      <c r="W11674" s="6"/>
    </row>
    <row r="11675" spans="1:23" ht="140.25" x14ac:dyDescent="0.25">
      <c r="A11675" s="96" t="s">
        <v>624</v>
      </c>
      <c r="B11675" s="97" t="s">
        <v>625</v>
      </c>
      <c r="J11675" s="6">
        <v>25</v>
      </c>
      <c r="K11675" s="6"/>
      <c r="L11675" s="6"/>
      <c r="M11675" s="6"/>
      <c r="N11675" s="6"/>
      <c r="O11675" s="6"/>
      <c r="P11675" s="6"/>
      <c r="Q11675" s="6"/>
      <c r="R11675" s="6"/>
      <c r="S11675" s="6"/>
      <c r="T11675" s="6"/>
      <c r="U11675" s="6"/>
      <c r="V11675" s="6"/>
      <c r="W11675" s="6"/>
    </row>
    <row r="11676" spans="1:23" ht="15.75" thickBot="1" x14ac:dyDescent="0.3">
      <c r="A11676" s="65"/>
      <c r="J11676" s="6">
        <v>26</v>
      </c>
      <c r="K11676" s="6"/>
      <c r="L11676" s="6"/>
      <c r="M11676" s="6"/>
      <c r="N11676" s="6"/>
      <c r="O11676" s="6"/>
      <c r="P11676" s="6"/>
      <c r="Q11676" s="6"/>
      <c r="R11676" s="6"/>
      <c r="S11676" s="6"/>
      <c r="T11676" s="6"/>
      <c r="U11676" s="6"/>
      <c r="V11676" s="6"/>
      <c r="W11676" s="6"/>
    </row>
    <row r="11677" spans="1:23" ht="15.75" thickBot="1" x14ac:dyDescent="0.3">
      <c r="A11677" s="88" t="s">
        <v>626</v>
      </c>
      <c r="B11677" s="89">
        <v>0.05</v>
      </c>
      <c r="J11677" s="6">
        <v>27</v>
      </c>
      <c r="K11677" s="6"/>
      <c r="L11677" s="6"/>
      <c r="M11677" s="6"/>
      <c r="N11677" s="6"/>
      <c r="O11677" s="6"/>
      <c r="P11677" s="6"/>
      <c r="Q11677" s="6"/>
      <c r="R11677" s="6"/>
      <c r="S11677" s="6"/>
      <c r="T11677" s="6"/>
      <c r="U11677" s="6"/>
      <c r="V11677" s="6"/>
      <c r="W11677" s="6"/>
    </row>
    <row r="11678" spans="1:23" ht="39" thickBot="1" x14ac:dyDescent="0.3">
      <c r="A11678" s="110" t="s">
        <v>627</v>
      </c>
      <c r="B11678" s="74">
        <v>18</v>
      </c>
      <c r="J11678" s="6">
        <v>28</v>
      </c>
      <c r="K11678" s="6"/>
      <c r="L11678" s="6"/>
      <c r="M11678" s="6"/>
      <c r="N11678" s="6"/>
      <c r="O11678" s="6"/>
      <c r="P11678" s="6"/>
      <c r="Q11678" s="6"/>
      <c r="R11678" s="6"/>
      <c r="S11678" s="6"/>
      <c r="T11678" s="6"/>
      <c r="U11678" s="6"/>
      <c r="V11678" s="6"/>
      <c r="W11678" s="6"/>
    </row>
    <row r="11679" spans="1:23" ht="39" thickBot="1" x14ac:dyDescent="0.3">
      <c r="A11679" s="110" t="s">
        <v>628</v>
      </c>
      <c r="B11679" s="74">
        <v>30.989049999999999</v>
      </c>
      <c r="J11679" s="6">
        <v>29</v>
      </c>
      <c r="K11679" s="6"/>
      <c r="L11679" s="6"/>
      <c r="M11679" s="6"/>
      <c r="N11679" s="6"/>
      <c r="O11679" s="6"/>
      <c r="P11679" s="6"/>
      <c r="Q11679" s="6"/>
      <c r="R11679" s="6"/>
      <c r="S11679" s="6"/>
      <c r="T11679" s="6"/>
      <c r="U11679" s="6"/>
      <c r="V11679" s="6"/>
      <c r="W11679" s="6"/>
    </row>
    <row r="11680" spans="1:23" ht="64.5" thickBot="1" x14ac:dyDescent="0.3">
      <c r="A11680" s="110" t="s">
        <v>629</v>
      </c>
      <c r="B11680" s="74">
        <v>3.9969700000000001</v>
      </c>
      <c r="J11680" s="6">
        <v>30</v>
      </c>
      <c r="K11680" s="6"/>
      <c r="L11680" s="6"/>
      <c r="M11680" s="6"/>
      <c r="N11680" s="6"/>
      <c r="O11680" s="6"/>
      <c r="P11680" s="6"/>
      <c r="Q11680" s="6"/>
      <c r="R11680" s="6"/>
      <c r="S11680" s="6"/>
      <c r="T11680" s="6"/>
      <c r="U11680" s="6"/>
      <c r="V11680" s="6"/>
      <c r="W11680" s="6"/>
    </row>
    <row r="11681" spans="1:56" ht="38.25" x14ac:dyDescent="0.25">
      <c r="A11681" s="109" t="s">
        <v>630</v>
      </c>
      <c r="B11681" s="78">
        <v>7.8666</v>
      </c>
      <c r="J11681" s="6">
        <v>31</v>
      </c>
      <c r="K11681" s="6"/>
      <c r="L11681" s="6"/>
      <c r="M11681" s="6"/>
      <c r="N11681" s="6"/>
      <c r="O11681" s="6"/>
      <c r="P11681" s="6"/>
      <c r="Q11681" s="6"/>
      <c r="R11681" s="6"/>
      <c r="S11681" s="6"/>
      <c r="T11681" s="6"/>
      <c r="U11681" s="6"/>
      <c r="V11681" s="6"/>
      <c r="W11681" s="6"/>
    </row>
    <row r="11682" spans="1:56" ht="15.75" thickBot="1" x14ac:dyDescent="0.3">
      <c r="A11682" s="65"/>
      <c r="J11682" s="6">
        <v>32</v>
      </c>
      <c r="K11682" s="6"/>
      <c r="L11682" s="6"/>
      <c r="M11682" s="6"/>
      <c r="N11682" s="6"/>
      <c r="O11682" s="6"/>
      <c r="P11682" s="6"/>
      <c r="Q11682" s="6"/>
      <c r="R11682" s="6"/>
      <c r="S11682" s="6"/>
      <c r="T11682" s="6"/>
      <c r="U11682" s="6"/>
      <c r="V11682" s="6"/>
      <c r="W11682" s="6"/>
    </row>
    <row r="11683" spans="1:56" x14ac:dyDescent="0.25">
      <c r="A11683" s="254" t="s">
        <v>637</v>
      </c>
      <c r="B11683" s="255"/>
      <c r="C11683" s="255"/>
      <c r="D11683" s="255"/>
      <c r="J11683" s="6">
        <v>33</v>
      </c>
      <c r="K11683" s="6"/>
      <c r="L11683" s="6"/>
      <c r="M11683" s="6"/>
      <c r="N11683" s="6"/>
      <c r="O11683" s="6"/>
      <c r="P11683" s="6"/>
      <c r="Q11683" s="6"/>
      <c r="R11683" s="6"/>
      <c r="S11683" s="6"/>
      <c r="T11683" s="6"/>
      <c r="U11683" s="6"/>
      <c r="V11683" s="6"/>
      <c r="W11683" s="6"/>
    </row>
    <row r="11684" spans="1:56" ht="15.75" thickBot="1" x14ac:dyDescent="0.3">
      <c r="A11684" s="256" t="s">
        <v>638</v>
      </c>
      <c r="B11684" s="257"/>
      <c r="C11684" s="257"/>
      <c r="D11684" s="257"/>
      <c r="J11684" s="6">
        <v>34</v>
      </c>
      <c r="K11684" s="6"/>
      <c r="L11684" s="6"/>
      <c r="M11684" s="6"/>
      <c r="N11684" s="6"/>
      <c r="O11684" s="6"/>
      <c r="P11684" s="6"/>
      <c r="Q11684" s="6"/>
      <c r="R11684" s="6"/>
      <c r="S11684" s="6"/>
      <c r="T11684" s="6"/>
      <c r="U11684" s="6"/>
      <c r="V11684" s="6"/>
      <c r="W11684" s="6"/>
    </row>
    <row r="11685" spans="1:56" ht="27" thickBot="1" x14ac:dyDescent="0.3">
      <c r="A11685" s="98" t="s">
        <v>634</v>
      </c>
      <c r="B11685" s="83" t="s">
        <v>635</v>
      </c>
      <c r="C11685" s="83" t="s">
        <v>566</v>
      </c>
      <c r="D11685" s="85" t="s">
        <v>593</v>
      </c>
      <c r="J11685" s="6"/>
      <c r="K11685" s="121" t="s">
        <v>1123</v>
      </c>
      <c r="L11685" s="121" t="s">
        <v>1124</v>
      </c>
      <c r="M11685" s="121" t="str">
        <f>A11672</f>
        <v>Prueba del rango estudentizado de Tukey (HSD) para D1Fr1</v>
      </c>
      <c r="N11685" s="136"/>
      <c r="O11685" s="1"/>
      <c r="S11685" s="122" t="str">
        <f>K11685</f>
        <v>Factor</v>
      </c>
      <c r="T11685" s="122" t="str">
        <f>L11685</f>
        <v>Nivel</v>
      </c>
      <c r="U11685" s="114"/>
      <c r="V11685" s="123" t="str">
        <f>M11685</f>
        <v>Prueba del rango estudentizado de Tukey (HSD) para D1Fr1</v>
      </c>
      <c r="W11685" s="6"/>
      <c r="X11685" s="161"/>
      <c r="Y11685" s="161"/>
      <c r="Z11685" s="161"/>
      <c r="AA11685" s="160"/>
      <c r="AB11685" s="161"/>
      <c r="AC11685" s="161"/>
      <c r="AD11685" s="161"/>
      <c r="AE11685" s="161"/>
      <c r="AF11685" s="161"/>
      <c r="AG11685" s="161"/>
      <c r="AH11685" s="161"/>
      <c r="AI11685" s="161"/>
      <c r="AJ11685" s="161"/>
      <c r="AK11685" s="161"/>
      <c r="AL11685" s="161"/>
      <c r="AM11685" s="161"/>
      <c r="AN11685" s="161"/>
      <c r="AO11685" s="161"/>
      <c r="AP11685" s="161"/>
      <c r="AQ11685" s="161"/>
      <c r="AR11685" s="161"/>
      <c r="AS11685" s="161"/>
      <c r="AT11685" s="161"/>
      <c r="AU11685" s="161"/>
      <c r="AV11685" s="161"/>
      <c r="AW11685" s="161"/>
      <c r="AX11685" s="161"/>
      <c r="AY11685" s="161"/>
      <c r="AZ11685" s="161"/>
      <c r="BA11685" s="161"/>
      <c r="BB11685" s="161"/>
      <c r="BC11685" s="161"/>
      <c r="BD11685" s="160"/>
    </row>
    <row r="11686" spans="1:56" ht="16.5" thickBot="1" x14ac:dyDescent="0.3">
      <c r="A11686" s="99" t="s">
        <v>592</v>
      </c>
      <c r="B11686" s="68">
        <v>57.823999999999998</v>
      </c>
      <c r="C11686" s="68">
        <v>8</v>
      </c>
      <c r="D11686" s="86" t="s">
        <v>46</v>
      </c>
      <c r="J11686" s="6"/>
      <c r="K11686" s="223" t="s">
        <v>1128</v>
      </c>
      <c r="L11686" s="124" t="str">
        <f>D11686</f>
        <v>Perseo</v>
      </c>
      <c r="M11686" s="125">
        <f>B11686</f>
        <v>57.823999999999998</v>
      </c>
      <c r="N11686" s="125" t="str">
        <f>A11686</f>
        <v>A</v>
      </c>
      <c r="O11686" s="125">
        <f>B11686</f>
        <v>57.823999999999998</v>
      </c>
      <c r="S11686" s="225" t="str">
        <f>K11686</f>
        <v>Genotipo (B)</v>
      </c>
      <c r="T11686" s="133" t="str">
        <f>L11686</f>
        <v>Perseo</v>
      </c>
      <c r="U11686" s="134">
        <f t="shared" ref="U11686:U11689" si="661">M11686</f>
        <v>57.823999999999998</v>
      </c>
      <c r="V11686" s="133" t="str">
        <f t="shared" ref="V11686:V11689" si="662">N11686</f>
        <v>A</v>
      </c>
      <c r="W11686" s="133">
        <f t="shared" ref="W11686:W11689" si="663">O11686</f>
        <v>57.823999999999998</v>
      </c>
      <c r="X11686" s="160"/>
      <c r="Y11686" s="160"/>
      <c r="Z11686" s="160"/>
      <c r="AA11686" s="160"/>
      <c r="AB11686" s="160"/>
      <c r="AC11686" s="160"/>
      <c r="AD11686" s="160"/>
      <c r="AE11686" s="160"/>
      <c r="AF11686" s="160"/>
      <c r="AG11686" s="160"/>
      <c r="AH11686" s="160"/>
      <c r="AI11686" s="160"/>
      <c r="AJ11686" s="160"/>
      <c r="AK11686" s="160"/>
      <c r="AL11686" s="160"/>
      <c r="AM11686" s="160"/>
      <c r="AN11686" s="160"/>
      <c r="AO11686" s="160"/>
      <c r="AP11686" s="160"/>
      <c r="AQ11686" s="160"/>
      <c r="AR11686" s="160"/>
      <c r="AS11686" s="160"/>
      <c r="AT11686" s="160"/>
      <c r="AU11686" s="160"/>
      <c r="AV11686" s="160"/>
      <c r="AW11686" s="160"/>
      <c r="AX11686" s="160"/>
      <c r="AY11686" s="160"/>
      <c r="AZ11686" s="160"/>
      <c r="BA11686" s="160"/>
      <c r="BB11686" s="160"/>
      <c r="BC11686" s="160"/>
      <c r="BD11686" s="160"/>
    </row>
    <row r="11687" spans="1:56" ht="16.5" thickBot="1" x14ac:dyDescent="0.3">
      <c r="A11687" s="99" t="s">
        <v>592</v>
      </c>
      <c r="B11687" s="68"/>
      <c r="C11687" s="68"/>
      <c r="D11687" s="86"/>
      <c r="J11687" s="6"/>
      <c r="K11687" s="224"/>
      <c r="L11687" s="124" t="str">
        <f>D11688</f>
        <v>Toro</v>
      </c>
      <c r="M11687" s="125">
        <f>B11688</f>
        <v>56.363999999999997</v>
      </c>
      <c r="N11687" s="125" t="str">
        <f>A11688</f>
        <v>A</v>
      </c>
      <c r="O11687" s="125">
        <f>B11688</f>
        <v>56.363999999999997</v>
      </c>
      <c r="S11687" s="226"/>
      <c r="T11687" s="133" t="str">
        <f t="shared" ref="T11687:T11689" si="664">L11687</f>
        <v>Toro</v>
      </c>
      <c r="U11687" s="134">
        <f t="shared" si="661"/>
        <v>56.363999999999997</v>
      </c>
      <c r="V11687" s="133" t="str">
        <f t="shared" si="662"/>
        <v>A</v>
      </c>
      <c r="W11687" s="133">
        <f t="shared" si="663"/>
        <v>56.363999999999997</v>
      </c>
      <c r="X11687" s="160"/>
      <c r="Y11687" s="160"/>
      <c r="Z11687" s="160"/>
      <c r="AA11687" s="160"/>
      <c r="AB11687" s="160"/>
      <c r="AC11687" s="160"/>
      <c r="AD11687" s="160"/>
      <c r="AE11687" s="160"/>
      <c r="AF11687" s="160"/>
      <c r="AG11687" s="160"/>
      <c r="AH11687" s="160"/>
      <c r="AI11687" s="160"/>
      <c r="AJ11687" s="160"/>
      <c r="AK11687" s="160"/>
      <c r="AL11687" s="160"/>
      <c r="AM11687" s="160"/>
      <c r="AN11687" s="160"/>
      <c r="AO11687" s="160"/>
      <c r="AP11687" s="160"/>
      <c r="AQ11687" s="160"/>
      <c r="AR11687" s="160"/>
      <c r="AS11687" s="160"/>
      <c r="AT11687" s="160"/>
      <c r="AU11687" s="160"/>
      <c r="AV11687" s="160"/>
      <c r="AW11687" s="160"/>
      <c r="AX11687" s="160"/>
      <c r="AY11687" s="160"/>
      <c r="AZ11687" s="160"/>
      <c r="BA11687" s="160"/>
      <c r="BB11687" s="160"/>
      <c r="BC11687" s="160"/>
      <c r="BD11687" s="160"/>
    </row>
    <row r="11688" spans="1:56" ht="16.5" thickBot="1" x14ac:dyDescent="0.3">
      <c r="A11688" s="99" t="s">
        <v>592</v>
      </c>
      <c r="B11688" s="68">
        <v>56.363999999999997</v>
      </c>
      <c r="C11688" s="68">
        <v>8</v>
      </c>
      <c r="D11688" s="86" t="s">
        <v>8</v>
      </c>
      <c r="J11688" s="6"/>
      <c r="K11688" s="224"/>
      <c r="L11688" s="4" t="str">
        <f>D11690</f>
        <v>Pony</v>
      </c>
      <c r="M11688" s="4">
        <f>B11690</f>
        <v>53.816000000000003</v>
      </c>
      <c r="N11688" s="4" t="str">
        <f>A11690</f>
        <v>A</v>
      </c>
      <c r="O11688" s="4">
        <f>B11690</f>
        <v>53.816000000000003</v>
      </c>
      <c r="P11688" s="6"/>
      <c r="Q11688" s="6"/>
      <c r="R11688" s="6"/>
      <c r="S11688" s="226"/>
      <c r="T11688" s="133" t="str">
        <f t="shared" si="664"/>
        <v>Pony</v>
      </c>
      <c r="U11688" s="134">
        <f t="shared" si="661"/>
        <v>53.816000000000003</v>
      </c>
      <c r="V11688" s="133" t="str">
        <f t="shared" si="662"/>
        <v>A</v>
      </c>
      <c r="W11688" s="133">
        <f t="shared" si="663"/>
        <v>53.816000000000003</v>
      </c>
      <c r="X11688" s="160"/>
      <c r="Y11688" s="160"/>
      <c r="Z11688" s="160"/>
      <c r="AA11688" s="160"/>
      <c r="AB11688" s="160"/>
      <c r="AC11688" s="160"/>
      <c r="AD11688" s="160"/>
      <c r="AE11688" s="160"/>
      <c r="AF11688" s="160"/>
      <c r="AG11688" s="160"/>
      <c r="AH11688" s="160"/>
      <c r="AI11688" s="160"/>
      <c r="AJ11688" s="160"/>
      <c r="AK11688" s="160"/>
      <c r="AL11688" s="160"/>
      <c r="AM11688" s="160"/>
      <c r="AN11688" s="160"/>
      <c r="AO11688" s="160"/>
      <c r="AP11688" s="160"/>
      <c r="AQ11688" s="160"/>
      <c r="AR11688" s="160"/>
      <c r="AS11688" s="160"/>
      <c r="AT11688" s="160"/>
      <c r="AU11688" s="160"/>
      <c r="AV11688" s="160"/>
      <c r="AW11688" s="160"/>
      <c r="AX11688" s="160"/>
      <c r="AY11688" s="160"/>
      <c r="AZ11688" s="160"/>
      <c r="BA11688" s="160"/>
      <c r="BB11688" s="160"/>
      <c r="BC11688" s="160"/>
      <c r="BD11688" s="160"/>
    </row>
    <row r="11689" spans="1:56" ht="16.5" thickBot="1" x14ac:dyDescent="0.3">
      <c r="A11689" s="99" t="s">
        <v>592</v>
      </c>
      <c r="B11689" s="68"/>
      <c r="C11689" s="68"/>
      <c r="D11689" s="86"/>
      <c r="J11689" s="6"/>
      <c r="K11689" s="224"/>
      <c r="L11689" s="4" t="str">
        <f>D11692</f>
        <v>Palomo</v>
      </c>
      <c r="M11689" s="4">
        <f>B11692</f>
        <v>50.676000000000002</v>
      </c>
      <c r="N11689" s="4" t="str">
        <f>A11692</f>
        <v>A</v>
      </c>
      <c r="O11689" s="4">
        <f>B11692</f>
        <v>50.676000000000002</v>
      </c>
      <c r="P11689" s="6"/>
      <c r="Q11689" s="6"/>
      <c r="R11689" s="6"/>
      <c r="S11689" s="227"/>
      <c r="T11689" s="129" t="str">
        <f t="shared" si="664"/>
        <v>Palomo</v>
      </c>
      <c r="U11689" s="135">
        <f t="shared" si="661"/>
        <v>50.676000000000002</v>
      </c>
      <c r="V11689" s="129" t="str">
        <f t="shared" si="662"/>
        <v>A</v>
      </c>
      <c r="W11689" s="129">
        <f t="shared" si="663"/>
        <v>50.676000000000002</v>
      </c>
      <c r="X11689" s="160"/>
      <c r="Y11689" s="160"/>
      <c r="Z11689" s="160"/>
      <c r="AA11689" s="160"/>
      <c r="AB11689" s="160"/>
      <c r="AC11689" s="160"/>
      <c r="AD11689" s="160"/>
      <c r="AE11689" s="160"/>
      <c r="AF11689" s="160"/>
      <c r="AG11689" s="160"/>
      <c r="AH11689" s="160"/>
      <c r="AI11689" s="160"/>
      <c r="AJ11689" s="160"/>
      <c r="AK11689" s="160"/>
      <c r="AL11689" s="160"/>
      <c r="AM11689" s="160"/>
      <c r="AN11689" s="160"/>
      <c r="AO11689" s="160"/>
      <c r="AP11689" s="160"/>
      <c r="AQ11689" s="160"/>
      <c r="AR11689" s="160"/>
      <c r="AS11689" s="160"/>
      <c r="AT11689" s="160"/>
      <c r="AU11689" s="160"/>
      <c r="AV11689" s="160"/>
      <c r="AW11689" s="160"/>
      <c r="AX11689" s="160"/>
      <c r="AY11689" s="160"/>
      <c r="AZ11689" s="160"/>
      <c r="BA11689" s="160"/>
      <c r="BB11689" s="160"/>
      <c r="BC11689" s="160"/>
      <c r="BD11689" s="160"/>
    </row>
    <row r="11690" spans="1:56" ht="15.75" thickBot="1" x14ac:dyDescent="0.3">
      <c r="A11690" s="99" t="s">
        <v>592</v>
      </c>
      <c r="B11690" s="68">
        <v>53.816000000000003</v>
      </c>
      <c r="C11690" s="68">
        <v>8</v>
      </c>
      <c r="D11690" s="86" t="s">
        <v>11</v>
      </c>
      <c r="J11690" s="6">
        <v>1</v>
      </c>
      <c r="K11690" s="6"/>
      <c r="L11690" s="6"/>
      <c r="M11690" s="6"/>
      <c r="N11690" s="6"/>
      <c r="O11690" s="6"/>
      <c r="P11690" s="6"/>
      <c r="Q11690" s="6"/>
      <c r="R11690" s="6"/>
      <c r="S11690" s="6"/>
      <c r="T11690" s="6"/>
      <c r="U11690" s="6"/>
      <c r="V11690" s="6"/>
      <c r="W11690" s="6"/>
      <c r="X11690" s="160"/>
      <c r="Y11690" s="160"/>
      <c r="Z11690" s="160"/>
      <c r="AA11690" s="160"/>
      <c r="AB11690" s="160"/>
      <c r="AC11690" s="160"/>
      <c r="AD11690" s="160"/>
      <c r="AE11690" s="160"/>
      <c r="AF11690" s="160"/>
      <c r="AG11690" s="160"/>
      <c r="AH11690" s="160"/>
      <c r="AI11690" s="160"/>
      <c r="AJ11690" s="160"/>
      <c r="AK11690" s="160"/>
      <c r="AL11690" s="160"/>
      <c r="AM11690" s="160"/>
      <c r="AN11690" s="160"/>
      <c r="AO11690" s="160"/>
      <c r="AP11690" s="160"/>
      <c r="AQ11690" s="160"/>
      <c r="AR11690" s="160"/>
      <c r="AS11690" s="160"/>
      <c r="AT11690" s="160"/>
      <c r="AU11690" s="160"/>
      <c r="AV11690" s="160"/>
      <c r="AW11690" s="160"/>
      <c r="AX11690" s="160"/>
      <c r="AY11690" s="160"/>
      <c r="AZ11690" s="160"/>
      <c r="BA11690" s="160"/>
      <c r="BB11690" s="160"/>
      <c r="BC11690" s="160"/>
      <c r="BD11690" s="160"/>
    </row>
    <row r="11691" spans="1:56" ht="15.75" thickBot="1" x14ac:dyDescent="0.3">
      <c r="A11691" s="99" t="s">
        <v>592</v>
      </c>
      <c r="B11691" s="68"/>
      <c r="C11691" s="68"/>
      <c r="D11691" s="86"/>
      <c r="J11691" s="6">
        <v>2</v>
      </c>
      <c r="K11691" s="6"/>
      <c r="L11691" s="6"/>
      <c r="M11691" s="6"/>
      <c r="N11691" s="6"/>
      <c r="O11691" s="6"/>
      <c r="P11691" s="6"/>
      <c r="Q11691" s="6"/>
      <c r="R11691" s="6"/>
      <c r="S11691" s="6"/>
      <c r="T11691" s="6"/>
      <c r="U11691" s="6"/>
      <c r="V11691" s="6"/>
      <c r="W11691" s="6"/>
      <c r="X11691" s="160"/>
      <c r="Y11691" s="160"/>
      <c r="Z11691" s="160"/>
      <c r="AA11691" s="160"/>
      <c r="AB11691" s="160"/>
      <c r="AC11691" s="160"/>
      <c r="AD11691" s="160"/>
      <c r="AE11691" s="160"/>
      <c r="AF11691" s="160"/>
      <c r="AG11691" s="160"/>
      <c r="AH11691" s="160"/>
      <c r="AI11691" s="160"/>
      <c r="AJ11691" s="160"/>
      <c r="AK11691" s="160"/>
      <c r="AL11691" s="160"/>
      <c r="AM11691" s="160"/>
      <c r="AN11691" s="160"/>
      <c r="AO11691" s="160"/>
      <c r="AP11691" s="160"/>
      <c r="AQ11691" s="160"/>
      <c r="AR11691" s="160"/>
      <c r="AS11691" s="160"/>
      <c r="AT11691" s="160"/>
      <c r="AU11691" s="160"/>
      <c r="AV11691" s="160"/>
      <c r="AW11691" s="160"/>
      <c r="AX11691" s="160"/>
      <c r="AY11691" s="160"/>
      <c r="AZ11691" s="160"/>
      <c r="BA11691" s="160"/>
      <c r="BB11691" s="160"/>
      <c r="BC11691" s="160"/>
      <c r="BD11691" s="160"/>
    </row>
    <row r="11692" spans="1:56" x14ac:dyDescent="0.25">
      <c r="A11692" s="100" t="s">
        <v>592</v>
      </c>
      <c r="B11692" s="77">
        <v>50.676000000000002</v>
      </c>
      <c r="C11692" s="77">
        <v>8</v>
      </c>
      <c r="D11692" s="87" t="s">
        <v>7</v>
      </c>
      <c r="J11692" s="6">
        <v>3</v>
      </c>
      <c r="K11692" s="6"/>
      <c r="L11692" s="6"/>
      <c r="M11692" s="6"/>
      <c r="N11692" s="6"/>
      <c r="O11692" s="6"/>
      <c r="P11692" s="6"/>
      <c r="Q11692" s="6"/>
      <c r="R11692" s="6"/>
      <c r="S11692" s="6"/>
      <c r="T11692" s="6"/>
      <c r="U11692" s="6"/>
      <c r="V11692" s="6"/>
      <c r="W11692" s="6"/>
      <c r="X11692" s="160"/>
      <c r="Y11692" s="160"/>
      <c r="Z11692" s="160"/>
      <c r="AA11692" s="160"/>
      <c r="AB11692" s="160"/>
      <c r="AC11692" s="160"/>
      <c r="AD11692" s="160"/>
      <c r="AE11692" s="160"/>
      <c r="AF11692" s="160"/>
      <c r="AG11692" s="160"/>
      <c r="AH11692" s="160"/>
      <c r="AI11692" s="160"/>
      <c r="AJ11692" s="160"/>
      <c r="AK11692" s="160"/>
      <c r="AL11692" s="160"/>
      <c r="AM11692" s="160"/>
      <c r="AN11692" s="160"/>
      <c r="AO11692" s="160"/>
      <c r="AP11692" s="160"/>
      <c r="AQ11692" s="160"/>
      <c r="AR11692" s="160"/>
      <c r="AS11692" s="160"/>
      <c r="AT11692" s="160"/>
      <c r="AU11692" s="160"/>
      <c r="AV11692" s="160"/>
      <c r="AW11692" s="160"/>
      <c r="AX11692" s="160"/>
      <c r="AY11692" s="160"/>
      <c r="AZ11692" s="160"/>
      <c r="BA11692" s="160"/>
      <c r="BB11692" s="160"/>
      <c r="BC11692" s="160"/>
      <c r="BD11692" s="160"/>
    </row>
    <row r="11693" spans="1:56" x14ac:dyDescent="0.25">
      <c r="A11693" s="79"/>
      <c r="J11693" s="6">
        <v>4</v>
      </c>
      <c r="K11693" s="6"/>
      <c r="L11693" s="6"/>
      <c r="M11693" s="6"/>
      <c r="N11693" s="6"/>
      <c r="O11693" s="6"/>
      <c r="P11693" s="6"/>
      <c r="Q11693" s="6"/>
      <c r="R11693" s="6"/>
      <c r="S11693" s="6"/>
      <c r="T11693" s="6"/>
      <c r="U11693" s="6"/>
      <c r="V11693" s="6"/>
      <c r="W11693" s="6"/>
      <c r="X11693" s="160"/>
      <c r="Y11693" s="160"/>
      <c r="Z11693" s="160"/>
      <c r="AA11693" s="160"/>
      <c r="AB11693" s="160"/>
      <c r="AC11693" s="160"/>
      <c r="AD11693" s="160"/>
      <c r="AE11693" s="160"/>
      <c r="AF11693" s="160"/>
      <c r="AG11693" s="160"/>
      <c r="AH11693" s="160"/>
      <c r="AI11693" s="160"/>
      <c r="AJ11693" s="160"/>
      <c r="AK11693" s="160"/>
      <c r="AL11693" s="160"/>
      <c r="AM11693" s="160"/>
      <c r="AN11693" s="160"/>
      <c r="AO11693" s="160"/>
      <c r="AP11693" s="160"/>
      <c r="AQ11693" s="160"/>
      <c r="AR11693" s="160"/>
      <c r="AS11693" s="160"/>
      <c r="AT11693" s="160"/>
      <c r="AU11693" s="160"/>
      <c r="AV11693" s="160"/>
      <c r="AW11693" s="160"/>
      <c r="AX11693" s="160"/>
      <c r="AY11693" s="160"/>
      <c r="AZ11693" s="160"/>
      <c r="BA11693" s="160"/>
      <c r="BB11693" s="160"/>
      <c r="BC11693" s="160"/>
      <c r="BD11693" s="160"/>
    </row>
    <row r="11694" spans="1:56" x14ac:dyDescent="0.25">
      <c r="A11694" s="79"/>
      <c r="J11694" s="6">
        <v>5</v>
      </c>
      <c r="K11694" s="6"/>
      <c r="L11694" s="6"/>
      <c r="M11694" s="6"/>
      <c r="N11694" s="6"/>
      <c r="O11694" s="6"/>
      <c r="P11694" s="6"/>
      <c r="Q11694" s="6"/>
      <c r="R11694" s="6"/>
      <c r="S11694" s="6"/>
      <c r="T11694" s="6"/>
      <c r="U11694" s="6"/>
      <c r="V11694" s="6"/>
      <c r="W11694" s="6"/>
      <c r="X11694" s="160"/>
      <c r="Y11694" s="160"/>
      <c r="Z11694" s="160"/>
      <c r="AA11694" s="160"/>
      <c r="AB11694" s="160"/>
      <c r="AC11694" s="160"/>
      <c r="AD11694" s="160"/>
      <c r="AE11694" s="160"/>
      <c r="AF11694" s="160"/>
      <c r="AG11694" s="160"/>
      <c r="AH11694" s="160"/>
      <c r="AI11694" s="160"/>
      <c r="AJ11694" s="160"/>
      <c r="AK11694" s="160"/>
      <c r="AL11694" s="160"/>
      <c r="AM11694" s="160"/>
      <c r="AN11694" s="160"/>
      <c r="AO11694" s="160"/>
      <c r="AP11694" s="160"/>
      <c r="AQ11694" s="160"/>
      <c r="AR11694" s="160"/>
      <c r="AS11694" s="160"/>
      <c r="AT11694" s="160"/>
      <c r="AU11694" s="160"/>
      <c r="AV11694" s="160"/>
      <c r="AW11694" s="160"/>
      <c r="AX11694" s="160"/>
      <c r="AY11694" s="160"/>
      <c r="AZ11694" s="160"/>
      <c r="BA11694" s="160"/>
      <c r="BB11694" s="160"/>
      <c r="BC11694" s="160"/>
      <c r="BD11694" s="160"/>
    </row>
    <row r="11695" spans="1:56" x14ac:dyDescent="0.25">
      <c r="J11695" s="6">
        <v>6</v>
      </c>
      <c r="K11695" s="6"/>
      <c r="L11695" s="6"/>
      <c r="M11695" s="6"/>
      <c r="N11695" s="6"/>
      <c r="O11695" s="6"/>
      <c r="P11695" s="6"/>
      <c r="Q11695" s="6"/>
      <c r="R11695" s="6"/>
      <c r="S11695" s="6"/>
      <c r="T11695" s="6"/>
      <c r="U11695" s="6"/>
      <c r="V11695" s="6"/>
      <c r="W11695" s="6"/>
      <c r="X11695" s="160"/>
      <c r="Y11695" s="160"/>
      <c r="Z11695" s="160"/>
      <c r="AA11695" s="160"/>
      <c r="AB11695" s="160"/>
      <c r="AC11695" s="160"/>
      <c r="AD11695" s="160"/>
      <c r="AE11695" s="160"/>
      <c r="AF11695" s="160"/>
      <c r="AG11695" s="160"/>
      <c r="AH11695" s="160"/>
      <c r="AI11695" s="160"/>
      <c r="AJ11695" s="160"/>
      <c r="AK11695" s="160"/>
      <c r="AL11695" s="160"/>
      <c r="AM11695" s="160"/>
      <c r="AN11695" s="160"/>
      <c r="AO11695" s="160"/>
      <c r="AP11695" s="160"/>
      <c r="AQ11695" s="160"/>
      <c r="AR11695" s="160"/>
      <c r="AS11695" s="160"/>
      <c r="AT11695" s="160"/>
      <c r="AU11695" s="160"/>
      <c r="AV11695" s="160"/>
      <c r="AW11695" s="160"/>
      <c r="AX11695" s="160"/>
      <c r="AY11695" s="160"/>
      <c r="AZ11695" s="160"/>
      <c r="BA11695" s="160"/>
      <c r="BB11695" s="160"/>
      <c r="BC11695" s="160"/>
      <c r="BD11695" s="160"/>
    </row>
    <row r="11696" spans="1:56" x14ac:dyDescent="0.25">
      <c r="A11696" s="80"/>
      <c r="J11696" s="6">
        <v>7</v>
      </c>
      <c r="K11696" s="6"/>
      <c r="L11696" s="6"/>
      <c r="M11696" s="6"/>
      <c r="N11696" s="6"/>
      <c r="O11696" s="6"/>
      <c r="P11696" s="6"/>
      <c r="Q11696" s="6"/>
      <c r="R11696" s="6"/>
      <c r="S11696" s="6"/>
      <c r="T11696" s="6"/>
      <c r="U11696" s="6"/>
      <c r="V11696" s="6"/>
      <c r="W11696" s="6"/>
    </row>
    <row r="11697" spans="1:23" ht="31.5" x14ac:dyDescent="0.25">
      <c r="A11697" s="64" t="s">
        <v>590</v>
      </c>
      <c r="J11697" s="6">
        <v>8</v>
      </c>
      <c r="K11697" s="6"/>
      <c r="L11697" s="6"/>
      <c r="M11697" s="6"/>
      <c r="N11697" s="6"/>
      <c r="O11697" s="6"/>
      <c r="P11697" s="6"/>
      <c r="Q11697" s="6"/>
      <c r="R11697" s="6"/>
      <c r="S11697" s="6"/>
      <c r="T11697" s="6"/>
      <c r="U11697" s="6"/>
      <c r="V11697" s="6"/>
      <c r="W11697" s="6"/>
    </row>
    <row r="11698" spans="1:23" x14ac:dyDescent="0.25">
      <c r="A11698" s="79"/>
      <c r="J11698" s="6">
        <v>9</v>
      </c>
      <c r="K11698" s="6"/>
      <c r="L11698" s="6"/>
      <c r="M11698" s="6"/>
      <c r="N11698" s="6"/>
      <c r="O11698" s="6"/>
      <c r="P11698" s="6"/>
      <c r="Q11698" s="6"/>
      <c r="R11698" s="6"/>
      <c r="S11698" s="6"/>
      <c r="T11698" s="6"/>
      <c r="U11698" s="6"/>
      <c r="V11698" s="6"/>
      <c r="W11698" s="6"/>
    </row>
    <row r="11699" spans="1:23" ht="25.5" x14ac:dyDescent="0.25">
      <c r="A11699" s="81" t="s">
        <v>595</v>
      </c>
      <c r="J11699" s="6">
        <v>10</v>
      </c>
      <c r="K11699" s="6"/>
      <c r="L11699" s="6"/>
      <c r="M11699" s="6"/>
      <c r="N11699" s="6"/>
      <c r="O11699" s="6"/>
      <c r="P11699" s="6"/>
      <c r="Q11699" s="6"/>
      <c r="R11699" s="6"/>
      <c r="S11699" s="6"/>
      <c r="T11699" s="6"/>
      <c r="U11699" s="6"/>
      <c r="V11699" s="6"/>
      <c r="W11699" s="6"/>
    </row>
    <row r="11700" spans="1:23" x14ac:dyDescent="0.25">
      <c r="A11700" s="81"/>
      <c r="J11700" s="6">
        <v>11</v>
      </c>
      <c r="K11700" s="6"/>
      <c r="L11700" s="6"/>
      <c r="M11700" s="6"/>
      <c r="N11700" s="6"/>
      <c r="O11700" s="6"/>
      <c r="P11700" s="6"/>
      <c r="Q11700" s="6"/>
      <c r="R11700" s="6"/>
      <c r="S11700" s="6"/>
      <c r="T11700" s="6"/>
      <c r="U11700" s="6"/>
      <c r="V11700" s="6"/>
      <c r="W11700" s="6"/>
    </row>
    <row r="11701" spans="1:23" x14ac:dyDescent="0.25">
      <c r="A11701" s="65"/>
      <c r="J11701" s="6">
        <v>12</v>
      </c>
      <c r="K11701" s="6"/>
      <c r="L11701" s="6"/>
      <c r="M11701" s="6"/>
      <c r="N11701" s="6"/>
      <c r="O11701" s="6"/>
      <c r="P11701" s="6"/>
      <c r="Q11701" s="6"/>
      <c r="R11701" s="6"/>
      <c r="S11701" s="6"/>
      <c r="T11701" s="6"/>
      <c r="U11701" s="6"/>
      <c r="V11701" s="6"/>
      <c r="W11701" s="6"/>
    </row>
    <row r="11702" spans="1:23" x14ac:dyDescent="0.25">
      <c r="A11702" s="65"/>
      <c r="J11702" s="6">
        <v>13</v>
      </c>
      <c r="K11702" s="6"/>
      <c r="L11702" s="6"/>
      <c r="M11702" s="6"/>
      <c r="N11702" s="6"/>
      <c r="O11702" s="6"/>
      <c r="P11702" s="6"/>
      <c r="Q11702" s="6"/>
      <c r="R11702" s="6"/>
      <c r="S11702" s="6"/>
      <c r="T11702" s="6"/>
      <c r="U11702" s="6"/>
      <c r="V11702" s="6"/>
      <c r="W11702" s="6"/>
    </row>
    <row r="11703" spans="1:23" x14ac:dyDescent="0.25">
      <c r="A11703" s="79"/>
      <c r="J11703" s="6">
        <v>14</v>
      </c>
      <c r="K11703" s="6"/>
      <c r="L11703" s="6"/>
      <c r="M11703" s="6"/>
      <c r="N11703" s="6"/>
      <c r="O11703" s="6"/>
      <c r="P11703" s="6"/>
      <c r="Q11703" s="6"/>
      <c r="R11703" s="6"/>
      <c r="S11703" s="6"/>
      <c r="T11703" s="6"/>
      <c r="U11703" s="6"/>
      <c r="V11703" s="6"/>
      <c r="W11703" s="6"/>
    </row>
    <row r="11704" spans="1:23" x14ac:dyDescent="0.25">
      <c r="A11704" s="79"/>
      <c r="J11704" s="6">
        <v>15</v>
      </c>
      <c r="K11704" s="6"/>
      <c r="L11704" s="6"/>
      <c r="M11704" s="6"/>
      <c r="N11704" s="6"/>
      <c r="O11704" s="6"/>
      <c r="P11704" s="6"/>
      <c r="Q11704" s="6"/>
      <c r="R11704" s="6"/>
      <c r="S11704" s="6"/>
      <c r="T11704" s="6"/>
      <c r="U11704" s="6"/>
      <c r="V11704" s="6"/>
      <c r="W11704" s="6"/>
    </row>
    <row r="11705" spans="1:23" x14ac:dyDescent="0.25">
      <c r="J11705" s="6">
        <v>16</v>
      </c>
      <c r="K11705" s="6"/>
      <c r="L11705" s="6"/>
      <c r="M11705" s="6"/>
      <c r="N11705" s="6"/>
      <c r="O11705" s="6"/>
      <c r="P11705" s="6"/>
      <c r="Q11705" s="6"/>
      <c r="R11705" s="6"/>
      <c r="S11705" s="6"/>
      <c r="T11705" s="6"/>
      <c r="U11705" s="6"/>
      <c r="V11705" s="6"/>
      <c r="W11705" s="6"/>
    </row>
    <row r="11706" spans="1:23" x14ac:dyDescent="0.25">
      <c r="A11706" s="80"/>
      <c r="J11706" s="6">
        <v>17</v>
      </c>
      <c r="K11706" s="6"/>
      <c r="L11706" s="6"/>
      <c r="M11706" s="6"/>
      <c r="N11706" s="6"/>
      <c r="O11706" s="6"/>
      <c r="P11706" s="6"/>
      <c r="Q11706" s="6"/>
      <c r="R11706" s="6"/>
      <c r="S11706" s="6"/>
      <c r="T11706" s="6"/>
      <c r="U11706" s="6"/>
      <c r="V11706" s="6"/>
      <c r="W11706" s="6"/>
    </row>
    <row r="11707" spans="1:23" ht="31.5" x14ac:dyDescent="0.25">
      <c r="A11707" s="64" t="s">
        <v>590</v>
      </c>
      <c r="J11707" s="6">
        <v>18</v>
      </c>
      <c r="K11707" s="6"/>
      <c r="L11707" s="6"/>
      <c r="M11707" s="6"/>
      <c r="N11707" s="6"/>
      <c r="O11707" s="6"/>
      <c r="P11707" s="6"/>
      <c r="Q11707" s="6"/>
      <c r="R11707" s="6"/>
      <c r="S11707" s="6"/>
      <c r="T11707" s="6"/>
      <c r="U11707" s="6"/>
      <c r="V11707" s="6"/>
      <c r="W11707" s="6"/>
    </row>
    <row r="11708" spans="1:23" x14ac:dyDescent="0.25">
      <c r="A11708" s="79"/>
      <c r="J11708" s="6">
        <v>19</v>
      </c>
      <c r="K11708" s="6"/>
      <c r="L11708" s="6"/>
      <c r="M11708" s="6"/>
      <c r="N11708" s="6"/>
      <c r="O11708" s="6"/>
      <c r="P11708" s="6"/>
      <c r="Q11708" s="6"/>
      <c r="R11708" s="6"/>
      <c r="S11708" s="6"/>
      <c r="T11708" s="6"/>
      <c r="U11708" s="6"/>
      <c r="V11708" s="6"/>
      <c r="W11708" s="6"/>
    </row>
    <row r="11709" spans="1:23" ht="25.5" x14ac:dyDescent="0.25">
      <c r="A11709" s="81" t="s">
        <v>595</v>
      </c>
      <c r="J11709" s="6">
        <v>20</v>
      </c>
      <c r="K11709" s="6"/>
      <c r="L11709" s="6"/>
      <c r="M11709" s="6"/>
      <c r="N11709" s="6"/>
      <c r="O11709" s="6"/>
      <c r="P11709" s="6"/>
      <c r="Q11709" s="6"/>
      <c r="R11709" s="6"/>
      <c r="S11709" s="6"/>
      <c r="T11709" s="6"/>
      <c r="U11709" s="6"/>
      <c r="V11709" s="6"/>
      <c r="W11709" s="6"/>
    </row>
    <row r="11710" spans="1:23" x14ac:dyDescent="0.25">
      <c r="A11710" s="81"/>
      <c r="J11710" s="6">
        <v>21</v>
      </c>
      <c r="K11710" s="6"/>
      <c r="L11710" s="6"/>
      <c r="M11710" s="6"/>
      <c r="N11710" s="6"/>
      <c r="O11710" s="6"/>
      <c r="P11710" s="6"/>
      <c r="Q11710" s="6"/>
      <c r="R11710" s="6"/>
      <c r="S11710" s="6"/>
      <c r="T11710" s="6"/>
      <c r="U11710" s="6"/>
      <c r="V11710" s="6"/>
      <c r="W11710" s="6"/>
    </row>
    <row r="11711" spans="1:23" ht="89.25" x14ac:dyDescent="0.25">
      <c r="A11711" s="81" t="s">
        <v>994</v>
      </c>
      <c r="J11711" s="6">
        <v>22</v>
      </c>
      <c r="K11711" s="6"/>
      <c r="L11711" s="6"/>
      <c r="M11711" s="6"/>
      <c r="N11711" s="6"/>
      <c r="O11711" s="6"/>
      <c r="P11711" s="6"/>
      <c r="Q11711" s="6"/>
      <c r="R11711" s="6"/>
      <c r="S11711" s="6"/>
      <c r="T11711" s="6"/>
      <c r="U11711" s="6"/>
      <c r="V11711" s="6"/>
      <c r="W11711" s="6"/>
    </row>
    <row r="11712" spans="1:23" x14ac:dyDescent="0.25">
      <c r="A11712" s="65"/>
      <c r="J11712" s="6">
        <v>23</v>
      </c>
      <c r="K11712" s="6"/>
      <c r="L11712" s="6"/>
      <c r="M11712" s="6"/>
      <c r="N11712" s="6"/>
      <c r="O11712" s="6"/>
      <c r="P11712" s="6"/>
      <c r="Q11712" s="6"/>
      <c r="R11712" s="6"/>
      <c r="S11712" s="6"/>
      <c r="T11712" s="6"/>
      <c r="U11712" s="6"/>
      <c r="V11712" s="6"/>
      <c r="W11712" s="6"/>
    </row>
    <row r="11713" spans="1:23" x14ac:dyDescent="0.25">
      <c r="A11713" s="65"/>
      <c r="J11713" s="6">
        <v>24</v>
      </c>
      <c r="K11713" s="6"/>
      <c r="L11713" s="6"/>
      <c r="M11713" s="6"/>
      <c r="N11713" s="6"/>
      <c r="O11713" s="6"/>
      <c r="P11713" s="6"/>
      <c r="Q11713" s="6"/>
      <c r="R11713" s="6"/>
      <c r="S11713" s="6"/>
      <c r="T11713" s="6"/>
      <c r="U11713" s="6"/>
      <c r="V11713" s="6"/>
      <c r="W11713" s="6"/>
    </row>
    <row r="11714" spans="1:23" ht="140.25" x14ac:dyDescent="0.25">
      <c r="A11714" s="96" t="s">
        <v>624</v>
      </c>
      <c r="B11714" s="97" t="s">
        <v>625</v>
      </c>
      <c r="J11714" s="6">
        <v>25</v>
      </c>
      <c r="K11714" s="6"/>
      <c r="L11714" s="6"/>
      <c r="M11714" s="6"/>
      <c r="N11714" s="6"/>
      <c r="O11714" s="6"/>
      <c r="P11714" s="6"/>
      <c r="Q11714" s="6"/>
      <c r="R11714" s="6"/>
      <c r="S11714" s="6"/>
      <c r="T11714" s="6"/>
      <c r="U11714" s="6"/>
      <c r="V11714" s="6"/>
      <c r="W11714" s="6"/>
    </row>
    <row r="11715" spans="1:23" ht="15.75" thickBot="1" x14ac:dyDescent="0.3">
      <c r="A11715" s="65"/>
      <c r="J11715" s="6">
        <v>26</v>
      </c>
      <c r="K11715" s="6"/>
      <c r="L11715" s="6"/>
      <c r="M11715" s="6"/>
      <c r="N11715" s="6"/>
      <c r="O11715" s="6"/>
      <c r="P11715" s="6"/>
      <c r="Q11715" s="6"/>
      <c r="R11715" s="6"/>
      <c r="S11715" s="6"/>
      <c r="T11715" s="6"/>
      <c r="U11715" s="6"/>
      <c r="V11715" s="6"/>
      <c r="W11715" s="6"/>
    </row>
    <row r="11716" spans="1:23" ht="15.75" thickBot="1" x14ac:dyDescent="0.3">
      <c r="A11716" s="88" t="s">
        <v>626</v>
      </c>
      <c r="B11716" s="89">
        <v>0.05</v>
      </c>
      <c r="J11716" s="6">
        <v>27</v>
      </c>
      <c r="K11716" s="6"/>
      <c r="L11716" s="6"/>
      <c r="M11716" s="6"/>
      <c r="N11716" s="6"/>
      <c r="O11716" s="6"/>
      <c r="P11716" s="6"/>
      <c r="Q11716" s="6"/>
      <c r="R11716" s="6"/>
      <c r="S11716" s="6"/>
      <c r="T11716" s="6"/>
      <c r="U11716" s="6"/>
      <c r="V11716" s="6"/>
      <c r="W11716" s="6"/>
    </row>
    <row r="11717" spans="1:23" ht="39" thickBot="1" x14ac:dyDescent="0.3">
      <c r="A11717" s="110" t="s">
        <v>627</v>
      </c>
      <c r="B11717" s="74">
        <v>18</v>
      </c>
      <c r="J11717" s="6">
        <v>28</v>
      </c>
      <c r="K11717" s="6"/>
      <c r="L11717" s="6"/>
      <c r="M11717" s="6"/>
      <c r="N11717" s="6"/>
      <c r="O11717" s="6"/>
      <c r="P11717" s="6"/>
      <c r="Q11717" s="6"/>
      <c r="R11717" s="6"/>
      <c r="S11717" s="6"/>
      <c r="T11717" s="6"/>
      <c r="U11717" s="6"/>
      <c r="V11717" s="6"/>
      <c r="W11717" s="6"/>
    </row>
    <row r="11718" spans="1:23" ht="39" thickBot="1" x14ac:dyDescent="0.3">
      <c r="A11718" s="110" t="s">
        <v>628</v>
      </c>
      <c r="B11718" s="74">
        <v>6.1351849999999999</v>
      </c>
      <c r="J11718" s="6">
        <v>29</v>
      </c>
      <c r="K11718" s="6"/>
      <c r="L11718" s="6"/>
      <c r="M11718" s="6"/>
      <c r="N11718" s="6"/>
      <c r="O11718" s="6"/>
      <c r="P11718" s="6"/>
      <c r="Q11718" s="6"/>
      <c r="R11718" s="6"/>
      <c r="S11718" s="6"/>
      <c r="T11718" s="6"/>
      <c r="U11718" s="6"/>
      <c r="V11718" s="6"/>
      <c r="W11718" s="6"/>
    </row>
    <row r="11719" spans="1:23" ht="64.5" thickBot="1" x14ac:dyDescent="0.3">
      <c r="A11719" s="110" t="s">
        <v>629</v>
      </c>
      <c r="B11719" s="74">
        <v>3.9969700000000001</v>
      </c>
      <c r="J11719" s="6">
        <v>30</v>
      </c>
      <c r="K11719" s="6"/>
      <c r="L11719" s="6"/>
      <c r="M11719" s="6"/>
      <c r="N11719" s="6"/>
      <c r="O11719" s="6"/>
      <c r="P11719" s="6"/>
      <c r="Q11719" s="6"/>
      <c r="R11719" s="6"/>
      <c r="S11719" s="6"/>
      <c r="T11719" s="6"/>
      <c r="U11719" s="6"/>
      <c r="V11719" s="6"/>
      <c r="W11719" s="6"/>
    </row>
    <row r="11720" spans="1:23" ht="38.25" x14ac:dyDescent="0.25">
      <c r="A11720" s="109" t="s">
        <v>630</v>
      </c>
      <c r="B11720" s="78">
        <v>3.5003000000000002</v>
      </c>
      <c r="J11720" s="6">
        <v>31</v>
      </c>
      <c r="K11720" s="6"/>
      <c r="L11720" s="6"/>
      <c r="M11720" s="6"/>
      <c r="N11720" s="6"/>
      <c r="O11720" s="6"/>
      <c r="P11720" s="6"/>
      <c r="Q11720" s="6"/>
      <c r="R11720" s="6"/>
      <c r="S11720" s="6"/>
      <c r="T11720" s="6"/>
      <c r="U11720" s="6"/>
      <c r="V11720" s="6"/>
      <c r="W11720" s="6"/>
    </row>
    <row r="11721" spans="1:23" ht="15.75" thickBot="1" x14ac:dyDescent="0.3">
      <c r="A11721" s="65"/>
      <c r="J11721" s="6">
        <v>32</v>
      </c>
      <c r="K11721" s="6"/>
      <c r="L11721" s="6"/>
      <c r="M11721" s="6"/>
      <c r="N11721" s="6"/>
      <c r="O11721" s="6"/>
      <c r="P11721" s="6"/>
      <c r="Q11721" s="6"/>
      <c r="R11721" s="6"/>
      <c r="S11721" s="6"/>
      <c r="T11721" s="6"/>
      <c r="U11721" s="6"/>
      <c r="V11721" s="6"/>
      <c r="W11721" s="6"/>
    </row>
    <row r="11722" spans="1:23" x14ac:dyDescent="0.25">
      <c r="A11722" s="254" t="s">
        <v>637</v>
      </c>
      <c r="B11722" s="255"/>
      <c r="C11722" s="255"/>
      <c r="D11722" s="255"/>
      <c r="J11722" s="6">
        <v>33</v>
      </c>
      <c r="K11722" s="6"/>
      <c r="L11722" s="6"/>
      <c r="M11722" s="6"/>
      <c r="N11722" s="6"/>
      <c r="O11722" s="6"/>
      <c r="P11722" s="6"/>
      <c r="Q11722" s="6"/>
      <c r="R11722" s="6"/>
      <c r="S11722" s="6"/>
      <c r="T11722" s="6"/>
      <c r="U11722" s="6"/>
      <c r="V11722" s="6"/>
      <c r="W11722" s="6"/>
    </row>
    <row r="11723" spans="1:23" ht="15.75" thickBot="1" x14ac:dyDescent="0.3">
      <c r="A11723" s="256" t="s">
        <v>638</v>
      </c>
      <c r="B11723" s="257"/>
      <c r="C11723" s="257"/>
      <c r="D11723" s="257"/>
      <c r="J11723" s="6">
        <v>34</v>
      </c>
      <c r="K11723" s="6"/>
      <c r="L11723" s="6"/>
      <c r="M11723" s="6"/>
      <c r="N11723" s="6"/>
      <c r="O11723" s="6"/>
      <c r="P11723" s="6"/>
      <c r="Q11723" s="6"/>
      <c r="R11723" s="6"/>
      <c r="S11723" s="6"/>
      <c r="T11723" s="6"/>
      <c r="U11723" s="6"/>
      <c r="V11723" s="6"/>
      <c r="W11723" s="6"/>
    </row>
    <row r="11724" spans="1:23" ht="27" thickBot="1" x14ac:dyDescent="0.3">
      <c r="A11724" s="98" t="s">
        <v>634</v>
      </c>
      <c r="B11724" s="83" t="s">
        <v>635</v>
      </c>
      <c r="C11724" s="83" t="s">
        <v>566</v>
      </c>
      <c r="D11724" s="85" t="s">
        <v>593</v>
      </c>
      <c r="J11724" s="6"/>
      <c r="K11724" s="121" t="s">
        <v>1123</v>
      </c>
      <c r="L11724" s="121" t="s">
        <v>1124</v>
      </c>
      <c r="M11724" s="121" t="str">
        <f>A11711</f>
        <v>Prueba del rango estudentizado de Tukey (HSD) para D1Fr2</v>
      </c>
      <c r="N11724" s="136"/>
      <c r="O11724" s="1"/>
      <c r="S11724" s="122" t="str">
        <f>K11724</f>
        <v>Factor</v>
      </c>
      <c r="T11724" s="122" t="str">
        <f>L11724</f>
        <v>Nivel</v>
      </c>
      <c r="U11724" s="114"/>
      <c r="V11724" s="123" t="str">
        <f>M11724</f>
        <v>Prueba del rango estudentizado de Tukey (HSD) para D1Fr2</v>
      </c>
      <c r="W11724" s="6"/>
    </row>
    <row r="11725" spans="1:23" ht="16.5" thickBot="1" x14ac:dyDescent="0.3">
      <c r="A11725" s="99" t="s">
        <v>592</v>
      </c>
      <c r="B11725" s="68">
        <v>49.191000000000003</v>
      </c>
      <c r="C11725" s="68">
        <v>8</v>
      </c>
      <c r="D11725" s="86" t="s">
        <v>8</v>
      </c>
      <c r="J11725" s="6"/>
      <c r="K11725" s="223" t="s">
        <v>1128</v>
      </c>
      <c r="L11725" s="124" t="str">
        <f>D11725</f>
        <v>Toro</v>
      </c>
      <c r="M11725" s="125">
        <f>B11725</f>
        <v>49.191000000000003</v>
      </c>
      <c r="N11725" s="125" t="str">
        <f>A11725</f>
        <v>A</v>
      </c>
      <c r="O11725" s="125">
        <f>B11725</f>
        <v>49.191000000000003</v>
      </c>
      <c r="S11725" s="225" t="str">
        <f>K11725</f>
        <v>Genotipo (B)</v>
      </c>
      <c r="T11725" s="133" t="str">
        <f>L11725</f>
        <v>Toro</v>
      </c>
      <c r="U11725" s="134">
        <f t="shared" ref="U11725:U11728" si="665">M11725</f>
        <v>49.191000000000003</v>
      </c>
      <c r="V11725" s="133" t="str">
        <f t="shared" ref="V11725:V11728" si="666">N11725</f>
        <v>A</v>
      </c>
      <c r="W11725" s="133">
        <f t="shared" ref="W11725:W11728" si="667">O11725</f>
        <v>49.191000000000003</v>
      </c>
    </row>
    <row r="11726" spans="1:23" ht="16.5" thickBot="1" x14ac:dyDescent="0.3">
      <c r="A11726" s="99" t="s">
        <v>592</v>
      </c>
      <c r="B11726" s="68"/>
      <c r="C11726" s="68"/>
      <c r="D11726" s="86"/>
      <c r="J11726" s="6"/>
      <c r="K11726" s="224"/>
      <c r="L11726" s="124" t="str">
        <f>D11727</f>
        <v>Palomo</v>
      </c>
      <c r="M11726" s="125">
        <f>B11727</f>
        <v>49.167999999999999</v>
      </c>
      <c r="N11726" s="125" t="str">
        <f>A11727</f>
        <v>A</v>
      </c>
      <c r="O11726" s="125">
        <f>B11727</f>
        <v>49.167999999999999</v>
      </c>
      <c r="S11726" s="226"/>
      <c r="T11726" s="133" t="str">
        <f t="shared" ref="T11726:T11728" si="668">L11726</f>
        <v>Palomo</v>
      </c>
      <c r="U11726" s="134">
        <f t="shared" si="665"/>
        <v>49.167999999999999</v>
      </c>
      <c r="V11726" s="133" t="str">
        <f t="shared" si="666"/>
        <v>A</v>
      </c>
      <c r="W11726" s="133">
        <f t="shared" si="667"/>
        <v>49.167999999999999</v>
      </c>
    </row>
    <row r="11727" spans="1:23" ht="16.5" thickBot="1" x14ac:dyDescent="0.3">
      <c r="A11727" s="99" t="s">
        <v>592</v>
      </c>
      <c r="B11727" s="68">
        <v>49.167999999999999</v>
      </c>
      <c r="C11727" s="68">
        <v>8</v>
      </c>
      <c r="D11727" s="86" t="s">
        <v>7</v>
      </c>
      <c r="J11727" s="6"/>
      <c r="K11727" s="224"/>
      <c r="L11727" s="4" t="str">
        <f>D11729</f>
        <v>Pony</v>
      </c>
      <c r="M11727" s="4">
        <f>B11729</f>
        <v>45.174999999999997</v>
      </c>
      <c r="N11727" s="4" t="str">
        <f>A11729</f>
        <v>B</v>
      </c>
      <c r="O11727" s="4">
        <f>B11729</f>
        <v>45.174999999999997</v>
      </c>
      <c r="P11727" s="6"/>
      <c r="Q11727" s="6"/>
      <c r="R11727" s="6"/>
      <c r="S11727" s="226"/>
      <c r="T11727" s="133" t="str">
        <f t="shared" si="668"/>
        <v>Pony</v>
      </c>
      <c r="U11727" s="134">
        <f t="shared" si="665"/>
        <v>45.174999999999997</v>
      </c>
      <c r="V11727" s="133" t="str">
        <f t="shared" si="666"/>
        <v>B</v>
      </c>
      <c r="W11727" s="133">
        <f t="shared" si="667"/>
        <v>45.174999999999997</v>
      </c>
    </row>
    <row r="11728" spans="1:23" ht="16.5" thickBot="1" x14ac:dyDescent="0.3">
      <c r="A11728" s="99"/>
      <c r="B11728" s="68"/>
      <c r="C11728" s="68"/>
      <c r="D11728" s="86"/>
      <c r="J11728" s="6"/>
      <c r="K11728" s="224"/>
      <c r="L11728" s="4" t="str">
        <f>D11731</f>
        <v>Perseo</v>
      </c>
      <c r="M11728" s="4">
        <f>B11731</f>
        <v>41.478999999999999</v>
      </c>
      <c r="N11728" s="4" t="str">
        <f>A11731</f>
        <v>C</v>
      </c>
      <c r="O11728" s="4">
        <f>B11731</f>
        <v>41.478999999999999</v>
      </c>
      <c r="P11728" s="6"/>
      <c r="Q11728" s="6"/>
      <c r="R11728" s="6"/>
      <c r="S11728" s="227"/>
      <c r="T11728" s="129" t="str">
        <f t="shared" si="668"/>
        <v>Perseo</v>
      </c>
      <c r="U11728" s="135">
        <f t="shared" si="665"/>
        <v>41.478999999999999</v>
      </c>
      <c r="V11728" s="129" t="str">
        <f t="shared" si="666"/>
        <v>C</v>
      </c>
      <c r="W11728" s="129">
        <f t="shared" si="667"/>
        <v>41.478999999999999</v>
      </c>
    </row>
    <row r="11729" spans="1:23" ht="15.75" thickBot="1" x14ac:dyDescent="0.3">
      <c r="A11729" s="99" t="s">
        <v>593</v>
      </c>
      <c r="B11729" s="68">
        <v>45.174999999999997</v>
      </c>
      <c r="C11729" s="68">
        <v>8</v>
      </c>
      <c r="D11729" s="86" t="s">
        <v>11</v>
      </c>
      <c r="J11729" s="6">
        <v>1</v>
      </c>
      <c r="K11729" s="6"/>
      <c r="L11729" s="6"/>
      <c r="M11729" s="6"/>
      <c r="N11729" s="6"/>
      <c r="O11729" s="6"/>
      <c r="P11729" s="6"/>
      <c r="Q11729" s="6"/>
      <c r="R11729" s="6"/>
      <c r="S11729" s="6"/>
      <c r="T11729" s="6"/>
      <c r="U11729" s="6"/>
      <c r="V11729" s="6"/>
      <c r="W11729" s="6"/>
    </row>
    <row r="11730" spans="1:23" ht="15.75" thickBot="1" x14ac:dyDescent="0.3">
      <c r="A11730" s="99"/>
      <c r="B11730" s="68"/>
      <c r="C11730" s="68"/>
      <c r="D11730" s="86"/>
      <c r="J11730" s="6">
        <v>2</v>
      </c>
      <c r="K11730" s="6"/>
      <c r="L11730" s="6"/>
      <c r="M11730" s="6"/>
      <c r="N11730" s="6"/>
      <c r="O11730" s="6"/>
      <c r="P11730" s="6"/>
      <c r="Q11730" s="6"/>
      <c r="R11730" s="6"/>
      <c r="S11730" s="6"/>
      <c r="T11730" s="6"/>
      <c r="U11730" s="6"/>
      <c r="V11730" s="6"/>
      <c r="W11730" s="6"/>
    </row>
    <row r="11731" spans="1:23" x14ac:dyDescent="0.25">
      <c r="A11731" s="100" t="s">
        <v>639</v>
      </c>
      <c r="B11731" s="77">
        <v>41.478999999999999</v>
      </c>
      <c r="C11731" s="77">
        <v>8</v>
      </c>
      <c r="D11731" s="87" t="s">
        <v>46</v>
      </c>
      <c r="J11731" s="6">
        <v>3</v>
      </c>
      <c r="K11731" s="6"/>
      <c r="L11731" s="6"/>
      <c r="M11731" s="6"/>
      <c r="N11731" s="6"/>
      <c r="O11731" s="6"/>
      <c r="P11731" s="6"/>
      <c r="Q11731" s="6"/>
      <c r="R11731" s="6"/>
      <c r="S11731" s="6"/>
      <c r="T11731" s="6"/>
      <c r="U11731" s="6"/>
      <c r="V11731" s="6"/>
      <c r="W11731" s="6"/>
    </row>
    <row r="11732" spans="1:23" x14ac:dyDescent="0.25">
      <c r="A11732" s="79"/>
      <c r="J11732" s="6">
        <v>4</v>
      </c>
      <c r="K11732" s="6"/>
      <c r="L11732" s="6"/>
      <c r="M11732" s="6"/>
      <c r="N11732" s="6"/>
      <c r="O11732" s="6"/>
      <c r="P11732" s="6"/>
      <c r="Q11732" s="6"/>
      <c r="R11732" s="6"/>
      <c r="S11732" s="6"/>
      <c r="T11732" s="6"/>
      <c r="U11732" s="6"/>
      <c r="V11732" s="6"/>
      <c r="W11732" s="6"/>
    </row>
    <row r="11733" spans="1:23" x14ac:dyDescent="0.25">
      <c r="A11733" s="79"/>
      <c r="J11733" s="6">
        <v>5</v>
      </c>
      <c r="K11733" s="6"/>
      <c r="L11733" s="6"/>
      <c r="M11733" s="6"/>
      <c r="N11733" s="6"/>
      <c r="O11733" s="6"/>
      <c r="P11733" s="6"/>
      <c r="Q11733" s="6"/>
      <c r="R11733" s="6"/>
      <c r="S11733" s="6"/>
      <c r="T11733" s="6"/>
      <c r="U11733" s="6"/>
      <c r="V11733" s="6"/>
      <c r="W11733" s="6"/>
    </row>
    <row r="11734" spans="1:23" x14ac:dyDescent="0.25">
      <c r="J11734" s="6">
        <v>6</v>
      </c>
      <c r="K11734" s="6"/>
      <c r="L11734" s="6"/>
      <c r="M11734" s="6"/>
      <c r="N11734" s="6"/>
      <c r="O11734" s="6"/>
      <c r="P11734" s="6"/>
      <c r="Q11734" s="6"/>
      <c r="R11734" s="6"/>
      <c r="S11734" s="6"/>
      <c r="T11734" s="6"/>
      <c r="U11734" s="6"/>
      <c r="V11734" s="6"/>
      <c r="W11734" s="6"/>
    </row>
    <row r="11735" spans="1:23" x14ac:dyDescent="0.25">
      <c r="A11735" s="80"/>
      <c r="J11735" s="6">
        <v>7</v>
      </c>
      <c r="K11735" s="6"/>
      <c r="L11735" s="6"/>
      <c r="M11735" s="6"/>
      <c r="N11735" s="6"/>
      <c r="O11735" s="6"/>
      <c r="P11735" s="6"/>
      <c r="Q11735" s="6"/>
      <c r="R11735" s="6"/>
      <c r="S11735" s="6"/>
      <c r="T11735" s="6"/>
      <c r="U11735" s="6"/>
      <c r="V11735" s="6"/>
      <c r="W11735" s="6"/>
    </row>
    <row r="11736" spans="1:23" ht="31.5" x14ac:dyDescent="0.25">
      <c r="A11736" s="64" t="s">
        <v>590</v>
      </c>
      <c r="J11736" s="6">
        <v>8</v>
      </c>
      <c r="K11736" s="6"/>
      <c r="L11736" s="6"/>
      <c r="M11736" s="6"/>
      <c r="N11736" s="6"/>
      <c r="O11736" s="6"/>
      <c r="P11736" s="6"/>
      <c r="Q11736" s="6"/>
      <c r="R11736" s="6"/>
      <c r="S11736" s="6"/>
      <c r="T11736" s="6"/>
      <c r="U11736" s="6"/>
      <c r="V11736" s="6"/>
      <c r="W11736" s="6"/>
    </row>
    <row r="11737" spans="1:23" x14ac:dyDescent="0.25">
      <c r="A11737" s="79"/>
      <c r="J11737" s="6">
        <v>9</v>
      </c>
      <c r="K11737" s="6"/>
      <c r="L11737" s="6"/>
      <c r="M11737" s="6"/>
      <c r="N11737" s="6"/>
      <c r="O11737" s="6"/>
      <c r="P11737" s="6"/>
      <c r="Q11737" s="6"/>
      <c r="R11737" s="6"/>
      <c r="S11737" s="6"/>
      <c r="T11737" s="6"/>
      <c r="U11737" s="6"/>
      <c r="V11737" s="6"/>
      <c r="W11737" s="6"/>
    </row>
    <row r="11738" spans="1:23" ht="25.5" x14ac:dyDescent="0.25">
      <c r="A11738" s="81" t="s">
        <v>595</v>
      </c>
      <c r="J11738" s="6">
        <v>10</v>
      </c>
      <c r="K11738" s="6"/>
      <c r="L11738" s="6"/>
      <c r="M11738" s="6"/>
      <c r="N11738" s="6"/>
      <c r="O11738" s="6"/>
      <c r="P11738" s="6"/>
      <c r="Q11738" s="6"/>
      <c r="R11738" s="6"/>
      <c r="S11738" s="6"/>
      <c r="T11738" s="6"/>
      <c r="U11738" s="6"/>
      <c r="V11738" s="6"/>
      <c r="W11738" s="6"/>
    </row>
    <row r="11739" spans="1:23" x14ac:dyDescent="0.25">
      <c r="A11739" s="81"/>
      <c r="J11739" s="6">
        <v>11</v>
      </c>
      <c r="K11739" s="6"/>
      <c r="L11739" s="6"/>
      <c r="M11739" s="6"/>
      <c r="N11739" s="6"/>
      <c r="O11739" s="6"/>
      <c r="P11739" s="6"/>
      <c r="Q11739" s="6"/>
      <c r="R11739" s="6"/>
      <c r="S11739" s="6"/>
      <c r="T11739" s="6"/>
      <c r="U11739" s="6"/>
      <c r="V11739" s="6"/>
      <c r="W11739" s="6"/>
    </row>
    <row r="11740" spans="1:23" x14ac:dyDescent="0.25">
      <c r="A11740" s="65"/>
      <c r="J11740" s="6">
        <v>12</v>
      </c>
      <c r="K11740" s="6"/>
      <c r="L11740" s="6"/>
      <c r="M11740" s="6"/>
      <c r="N11740" s="6"/>
      <c r="O11740" s="6"/>
      <c r="P11740" s="6"/>
      <c r="Q11740" s="6"/>
      <c r="R11740" s="6"/>
      <c r="S11740" s="6"/>
      <c r="T11740" s="6"/>
      <c r="U11740" s="6"/>
      <c r="V11740" s="6"/>
      <c r="W11740" s="6"/>
    </row>
    <row r="11741" spans="1:23" x14ac:dyDescent="0.25">
      <c r="A11741" s="65"/>
      <c r="J11741" s="6">
        <v>13</v>
      </c>
      <c r="K11741" s="6"/>
      <c r="L11741" s="6"/>
      <c r="M11741" s="6"/>
      <c r="N11741" s="6"/>
      <c r="O11741" s="6"/>
      <c r="P11741" s="6"/>
      <c r="Q11741" s="6"/>
      <c r="R11741" s="6"/>
      <c r="S11741" s="6"/>
      <c r="T11741" s="6"/>
      <c r="U11741" s="6"/>
      <c r="V11741" s="6"/>
      <c r="W11741" s="6"/>
    </row>
    <row r="11742" spans="1:23" x14ac:dyDescent="0.25">
      <c r="A11742" s="79"/>
      <c r="J11742" s="6">
        <v>14</v>
      </c>
      <c r="K11742" s="6"/>
      <c r="L11742" s="6"/>
      <c r="M11742" s="6"/>
      <c r="N11742" s="6"/>
      <c r="O11742" s="6"/>
      <c r="P11742" s="6"/>
      <c r="Q11742" s="6"/>
      <c r="R11742" s="6"/>
      <c r="S11742" s="6"/>
      <c r="T11742" s="6"/>
      <c r="U11742" s="6"/>
      <c r="V11742" s="6"/>
      <c r="W11742" s="6"/>
    </row>
    <row r="11743" spans="1:23" x14ac:dyDescent="0.25">
      <c r="A11743" s="79"/>
      <c r="J11743" s="6">
        <v>15</v>
      </c>
      <c r="K11743" s="6"/>
      <c r="L11743" s="6"/>
      <c r="M11743" s="6"/>
      <c r="N11743" s="6"/>
      <c r="O11743" s="6"/>
      <c r="P11743" s="6"/>
      <c r="Q11743" s="6"/>
      <c r="R11743" s="6"/>
      <c r="S11743" s="6"/>
      <c r="T11743" s="6"/>
      <c r="U11743" s="6"/>
      <c r="V11743" s="6"/>
      <c r="W11743" s="6"/>
    </row>
    <row r="11744" spans="1:23" x14ac:dyDescent="0.25">
      <c r="J11744" s="6">
        <v>16</v>
      </c>
      <c r="K11744" s="6"/>
      <c r="L11744" s="6"/>
      <c r="M11744" s="6"/>
      <c r="N11744" s="6"/>
      <c r="O11744" s="6"/>
      <c r="P11744" s="6"/>
      <c r="Q11744" s="6"/>
      <c r="R11744" s="6"/>
      <c r="S11744" s="6"/>
      <c r="T11744" s="6"/>
      <c r="U11744" s="6"/>
      <c r="V11744" s="6"/>
      <c r="W11744" s="6"/>
    </row>
    <row r="11745" spans="1:23" x14ac:dyDescent="0.25">
      <c r="A11745" s="80"/>
      <c r="J11745" s="6">
        <v>17</v>
      </c>
      <c r="K11745" s="6"/>
      <c r="L11745" s="6"/>
      <c r="M11745" s="6"/>
      <c r="N11745" s="6"/>
      <c r="O11745" s="6"/>
      <c r="P11745" s="6"/>
      <c r="Q11745" s="6"/>
      <c r="R11745" s="6"/>
      <c r="S11745" s="6"/>
      <c r="T11745" s="6"/>
      <c r="U11745" s="6"/>
      <c r="V11745" s="6"/>
      <c r="W11745" s="6"/>
    </row>
    <row r="11746" spans="1:23" ht="31.5" x14ac:dyDescent="0.25">
      <c r="A11746" s="64" t="s">
        <v>590</v>
      </c>
      <c r="J11746" s="6">
        <v>18</v>
      </c>
      <c r="K11746" s="6"/>
      <c r="L11746" s="6"/>
      <c r="M11746" s="6"/>
      <c r="N11746" s="6"/>
      <c r="O11746" s="6"/>
      <c r="P11746" s="6"/>
      <c r="Q11746" s="6"/>
      <c r="R11746" s="6"/>
      <c r="S11746" s="6"/>
      <c r="T11746" s="6"/>
      <c r="U11746" s="6"/>
      <c r="V11746" s="6"/>
      <c r="W11746" s="6"/>
    </row>
    <row r="11747" spans="1:23" x14ac:dyDescent="0.25">
      <c r="A11747" s="79"/>
      <c r="J11747" s="6">
        <v>19</v>
      </c>
      <c r="K11747" s="6"/>
      <c r="L11747" s="6"/>
      <c r="M11747" s="6"/>
      <c r="N11747" s="6"/>
      <c r="O11747" s="6"/>
      <c r="P11747" s="6"/>
      <c r="Q11747" s="6"/>
      <c r="R11747" s="6"/>
      <c r="S11747" s="6"/>
      <c r="T11747" s="6"/>
      <c r="U11747" s="6"/>
      <c r="V11747" s="6"/>
      <c r="W11747" s="6"/>
    </row>
    <row r="11748" spans="1:23" ht="25.5" x14ac:dyDescent="0.25">
      <c r="A11748" s="81" t="s">
        <v>595</v>
      </c>
      <c r="J11748" s="6">
        <v>20</v>
      </c>
      <c r="K11748" s="6"/>
      <c r="L11748" s="6"/>
      <c r="M11748" s="6"/>
      <c r="N11748" s="6"/>
      <c r="O11748" s="6"/>
      <c r="P11748" s="6"/>
      <c r="Q11748" s="6"/>
      <c r="R11748" s="6"/>
      <c r="S11748" s="6"/>
      <c r="T11748" s="6"/>
      <c r="U11748" s="6"/>
      <c r="V11748" s="6"/>
      <c r="W11748" s="6"/>
    </row>
    <row r="11749" spans="1:23" x14ac:dyDescent="0.25">
      <c r="A11749" s="81"/>
      <c r="J11749" s="6">
        <v>21</v>
      </c>
      <c r="K11749" s="6"/>
      <c r="L11749" s="6"/>
      <c r="M11749" s="6"/>
      <c r="N11749" s="6"/>
      <c r="O11749" s="6"/>
      <c r="P11749" s="6"/>
      <c r="Q11749" s="6"/>
      <c r="R11749" s="6"/>
      <c r="S11749" s="6"/>
      <c r="T11749" s="6"/>
      <c r="U11749" s="6"/>
      <c r="V11749" s="6"/>
      <c r="W11749" s="6"/>
    </row>
    <row r="11750" spans="1:23" ht="89.25" x14ac:dyDescent="0.25">
      <c r="A11750" s="81" t="s">
        <v>995</v>
      </c>
      <c r="J11750" s="6">
        <v>22</v>
      </c>
      <c r="K11750" s="6"/>
      <c r="L11750" s="6"/>
      <c r="M11750" s="6"/>
      <c r="N11750" s="6"/>
      <c r="O11750" s="6"/>
      <c r="P11750" s="6"/>
      <c r="Q11750" s="6"/>
      <c r="R11750" s="6"/>
      <c r="S11750" s="6"/>
      <c r="T11750" s="6"/>
      <c r="U11750" s="6"/>
      <c r="V11750" s="6"/>
      <c r="W11750" s="6"/>
    </row>
    <row r="11751" spans="1:23" x14ac:dyDescent="0.25">
      <c r="A11751" s="65"/>
      <c r="J11751" s="6">
        <v>23</v>
      </c>
      <c r="K11751" s="6"/>
      <c r="L11751" s="6"/>
      <c r="M11751" s="6"/>
      <c r="N11751" s="6"/>
      <c r="O11751" s="6"/>
      <c r="P11751" s="6"/>
      <c r="Q11751" s="6"/>
      <c r="R11751" s="6"/>
      <c r="S11751" s="6"/>
      <c r="T11751" s="6"/>
      <c r="U11751" s="6"/>
      <c r="V11751" s="6"/>
      <c r="W11751" s="6"/>
    </row>
    <row r="11752" spans="1:23" x14ac:dyDescent="0.25">
      <c r="A11752" s="65"/>
      <c r="J11752" s="6">
        <v>24</v>
      </c>
      <c r="K11752" s="6"/>
      <c r="L11752" s="6"/>
      <c r="M11752" s="6"/>
      <c r="N11752" s="6"/>
      <c r="O11752" s="6"/>
      <c r="P11752" s="6"/>
      <c r="Q11752" s="6"/>
      <c r="R11752" s="6"/>
      <c r="S11752" s="6"/>
      <c r="T11752" s="6"/>
      <c r="U11752" s="6"/>
      <c r="V11752" s="6"/>
      <c r="W11752" s="6"/>
    </row>
    <row r="11753" spans="1:23" ht="140.25" x14ac:dyDescent="0.25">
      <c r="A11753" s="96" t="s">
        <v>624</v>
      </c>
      <c r="B11753" s="97" t="s">
        <v>625</v>
      </c>
      <c r="J11753" s="6">
        <v>25</v>
      </c>
      <c r="K11753" s="6"/>
      <c r="L11753" s="6"/>
      <c r="M11753" s="6"/>
      <c r="N11753" s="6"/>
      <c r="O11753" s="6"/>
      <c r="P11753" s="6"/>
      <c r="Q11753" s="6"/>
      <c r="R11753" s="6"/>
      <c r="S11753" s="6"/>
      <c r="T11753" s="6"/>
      <c r="U11753" s="6"/>
      <c r="V11753" s="6"/>
      <c r="W11753" s="6"/>
    </row>
    <row r="11754" spans="1:23" ht="15.75" thickBot="1" x14ac:dyDescent="0.3">
      <c r="A11754" s="65"/>
      <c r="J11754" s="6">
        <v>26</v>
      </c>
      <c r="K11754" s="6"/>
      <c r="L11754" s="6"/>
      <c r="M11754" s="6"/>
      <c r="N11754" s="6"/>
      <c r="O11754" s="6"/>
      <c r="P11754" s="6"/>
      <c r="Q11754" s="6"/>
      <c r="R11754" s="6"/>
      <c r="S11754" s="6"/>
      <c r="T11754" s="6"/>
      <c r="U11754" s="6"/>
      <c r="V11754" s="6"/>
      <c r="W11754" s="6"/>
    </row>
    <row r="11755" spans="1:23" ht="15.75" thickBot="1" x14ac:dyDescent="0.3">
      <c r="A11755" s="88" t="s">
        <v>626</v>
      </c>
      <c r="B11755" s="89">
        <v>0.05</v>
      </c>
      <c r="J11755" s="6">
        <v>27</v>
      </c>
      <c r="K11755" s="6"/>
      <c r="L11755" s="6"/>
      <c r="M11755" s="6"/>
      <c r="N11755" s="6"/>
      <c r="O11755" s="6"/>
      <c r="P11755" s="6"/>
      <c r="Q11755" s="6"/>
      <c r="R11755" s="6"/>
      <c r="S11755" s="6"/>
      <c r="T11755" s="6"/>
      <c r="U11755" s="6"/>
      <c r="V11755" s="6"/>
      <c r="W11755" s="6"/>
    </row>
    <row r="11756" spans="1:23" ht="39" thickBot="1" x14ac:dyDescent="0.3">
      <c r="A11756" s="110" t="s">
        <v>627</v>
      </c>
      <c r="B11756" s="74">
        <v>18</v>
      </c>
      <c r="J11756" s="6">
        <v>28</v>
      </c>
      <c r="K11756" s="6"/>
      <c r="L11756" s="6"/>
      <c r="M11756" s="6"/>
      <c r="N11756" s="6"/>
      <c r="O11756" s="6"/>
      <c r="P11756" s="6"/>
      <c r="Q11756" s="6"/>
      <c r="R11756" s="6"/>
      <c r="S11756" s="6"/>
      <c r="T11756" s="6"/>
      <c r="U11756" s="6"/>
      <c r="V11756" s="6"/>
      <c r="W11756" s="6"/>
    </row>
    <row r="11757" spans="1:23" ht="39" thickBot="1" x14ac:dyDescent="0.3">
      <c r="A11757" s="110" t="s">
        <v>628</v>
      </c>
      <c r="B11757" s="74">
        <v>59.105789999999999</v>
      </c>
      <c r="J11757" s="6">
        <v>29</v>
      </c>
      <c r="K11757" s="6"/>
      <c r="L11757" s="6"/>
      <c r="M11757" s="6"/>
      <c r="N11757" s="6"/>
      <c r="O11757" s="6"/>
      <c r="P11757" s="6"/>
      <c r="Q11757" s="6"/>
      <c r="R11757" s="6"/>
      <c r="S11757" s="6"/>
      <c r="T11757" s="6"/>
      <c r="U11757" s="6"/>
      <c r="V11757" s="6"/>
      <c r="W11757" s="6"/>
    </row>
    <row r="11758" spans="1:23" ht="64.5" thickBot="1" x14ac:dyDescent="0.3">
      <c r="A11758" s="110" t="s">
        <v>629</v>
      </c>
      <c r="B11758" s="74">
        <v>3.9969700000000001</v>
      </c>
      <c r="J11758" s="6">
        <v>30</v>
      </c>
      <c r="K11758" s="6"/>
      <c r="L11758" s="6"/>
      <c r="M11758" s="6"/>
      <c r="N11758" s="6"/>
      <c r="O11758" s="6"/>
      <c r="P11758" s="6"/>
      <c r="Q11758" s="6"/>
      <c r="R11758" s="6"/>
      <c r="S11758" s="6"/>
      <c r="T11758" s="6"/>
      <c r="U11758" s="6"/>
      <c r="V11758" s="6"/>
      <c r="W11758" s="6"/>
    </row>
    <row r="11759" spans="1:23" ht="38.25" x14ac:dyDescent="0.25">
      <c r="A11759" s="109" t="s">
        <v>630</v>
      </c>
      <c r="B11759" s="78">
        <v>10.864000000000001</v>
      </c>
      <c r="J11759" s="6">
        <v>31</v>
      </c>
      <c r="K11759" s="6"/>
      <c r="L11759" s="6"/>
      <c r="M11759" s="6"/>
      <c r="N11759" s="6"/>
      <c r="O11759" s="6"/>
      <c r="P11759" s="6"/>
      <c r="Q11759" s="6"/>
      <c r="R11759" s="6"/>
      <c r="S11759" s="6"/>
      <c r="T11759" s="6"/>
      <c r="U11759" s="6"/>
      <c r="V11759" s="6"/>
      <c r="W11759" s="6"/>
    </row>
    <row r="11760" spans="1:23" ht="15.75" thickBot="1" x14ac:dyDescent="0.3">
      <c r="A11760" s="65"/>
      <c r="J11760" s="6">
        <v>32</v>
      </c>
      <c r="K11760" s="6"/>
      <c r="L11760" s="6"/>
      <c r="M11760" s="6"/>
      <c r="N11760" s="6"/>
      <c r="O11760" s="6"/>
      <c r="P11760" s="6"/>
      <c r="Q11760" s="6"/>
      <c r="R11760" s="6"/>
      <c r="S11760" s="6"/>
      <c r="T11760" s="6"/>
      <c r="U11760" s="6"/>
      <c r="V11760" s="6"/>
      <c r="W11760" s="6"/>
    </row>
    <row r="11761" spans="1:23" x14ac:dyDescent="0.25">
      <c r="A11761" s="254" t="s">
        <v>637</v>
      </c>
      <c r="B11761" s="255"/>
      <c r="C11761" s="255"/>
      <c r="D11761" s="255"/>
      <c r="E11761" s="255"/>
      <c r="J11761" s="6">
        <v>33</v>
      </c>
      <c r="K11761" s="6"/>
      <c r="L11761" s="6"/>
      <c r="M11761" s="6"/>
      <c r="N11761" s="6"/>
      <c r="O11761" s="6"/>
      <c r="P11761" s="6"/>
      <c r="Q11761" s="6"/>
      <c r="R11761" s="6"/>
      <c r="S11761" s="6"/>
      <c r="T11761" s="6"/>
      <c r="U11761" s="6"/>
      <c r="V11761" s="6"/>
      <c r="W11761" s="6"/>
    </row>
    <row r="11762" spans="1:23" ht="15.75" thickBot="1" x14ac:dyDescent="0.3">
      <c r="A11762" s="256" t="s">
        <v>638</v>
      </c>
      <c r="B11762" s="257"/>
      <c r="C11762" s="257"/>
      <c r="D11762" s="257"/>
      <c r="E11762" s="257"/>
      <c r="J11762" s="6">
        <v>34</v>
      </c>
      <c r="K11762" s="6"/>
      <c r="L11762" s="6"/>
      <c r="M11762" s="6"/>
      <c r="N11762" s="6"/>
      <c r="O11762" s="6"/>
      <c r="P11762" s="6"/>
      <c r="Q11762" s="6"/>
      <c r="R11762" s="6"/>
      <c r="S11762" s="6"/>
      <c r="T11762" s="6"/>
      <c r="U11762" s="6"/>
      <c r="V11762" s="6"/>
      <c r="W11762" s="6"/>
    </row>
    <row r="11763" spans="1:23" ht="16.5" thickBot="1" x14ac:dyDescent="0.3">
      <c r="A11763" s="260" t="s">
        <v>634</v>
      </c>
      <c r="B11763" s="261"/>
      <c r="C11763" s="83" t="s">
        <v>635</v>
      </c>
      <c r="D11763" s="83" t="s">
        <v>566</v>
      </c>
      <c r="E11763" s="85" t="s">
        <v>593</v>
      </c>
      <c r="J11763" s="6"/>
      <c r="K11763" s="121" t="s">
        <v>1123</v>
      </c>
      <c r="L11763" s="121" t="s">
        <v>1124</v>
      </c>
      <c r="M11763" s="121" t="str">
        <f>A11750</f>
        <v>Prueba del rango estudentizado de Tukey (HSD) para L1Fr1</v>
      </c>
      <c r="N11763" s="136"/>
      <c r="O11763" s="1"/>
      <c r="S11763" s="122" t="str">
        <f>K11763</f>
        <v>Factor</v>
      </c>
      <c r="T11763" s="122" t="str">
        <f>L11763</f>
        <v>Nivel</v>
      </c>
      <c r="U11763" s="114"/>
      <c r="V11763" s="123" t="str">
        <f>M11763</f>
        <v>Prueba del rango estudentizado de Tukey (HSD) para L1Fr1</v>
      </c>
      <c r="W11763" s="6"/>
    </row>
    <row r="11764" spans="1:23" ht="16.5" thickBot="1" x14ac:dyDescent="0.3">
      <c r="A11764" s="99"/>
      <c r="B11764" s="67" t="s">
        <v>592</v>
      </c>
      <c r="C11764" s="68">
        <v>75.983999999999995</v>
      </c>
      <c r="D11764" s="68">
        <v>8</v>
      </c>
      <c r="E11764" s="86" t="s">
        <v>46</v>
      </c>
      <c r="J11764" s="6"/>
      <c r="K11764" s="223" t="s">
        <v>1128</v>
      </c>
      <c r="L11764" s="124" t="str">
        <f>E11764</f>
        <v>Perseo</v>
      </c>
      <c r="M11764" s="125">
        <f>C11764</f>
        <v>75.983999999999995</v>
      </c>
      <c r="N11764" s="125">
        <f>A11764</f>
        <v>0</v>
      </c>
      <c r="O11764" s="125" t="str">
        <f>B11764</f>
        <v>A</v>
      </c>
      <c r="S11764" s="225" t="str">
        <f>K11764</f>
        <v>Genotipo (B)</v>
      </c>
      <c r="T11764" s="133" t="str">
        <f>L11764</f>
        <v>Perseo</v>
      </c>
      <c r="U11764" s="134">
        <f t="shared" ref="U11764:U11767" si="669">M11764</f>
        <v>75.983999999999995</v>
      </c>
      <c r="V11764" s="133">
        <f t="shared" ref="V11764:V11767" si="670">N11764</f>
        <v>0</v>
      </c>
      <c r="W11764" s="133" t="str">
        <f t="shared" ref="W11764:W11767" si="671">O11764</f>
        <v>A</v>
      </c>
    </row>
    <row r="11765" spans="1:23" ht="16.5" thickBot="1" x14ac:dyDescent="0.3">
      <c r="A11765" s="99"/>
      <c r="B11765" s="67" t="s">
        <v>592</v>
      </c>
      <c r="C11765" s="68"/>
      <c r="D11765" s="68"/>
      <c r="E11765" s="86"/>
      <c r="J11765" s="6"/>
      <c r="K11765" s="224"/>
      <c r="L11765" s="124" t="str">
        <f>E11766</f>
        <v>Pony</v>
      </c>
      <c r="M11765" s="125">
        <f>C11766</f>
        <v>70.53</v>
      </c>
      <c r="N11765" s="125" t="str">
        <f>A11766</f>
        <v>B</v>
      </c>
      <c r="O11765" s="125" t="str">
        <f>B11766</f>
        <v>A</v>
      </c>
      <c r="S11765" s="226"/>
      <c r="T11765" s="133" t="str">
        <f t="shared" ref="T11765:T11767" si="672">L11765</f>
        <v>Pony</v>
      </c>
      <c r="U11765" s="134">
        <f t="shared" si="669"/>
        <v>70.53</v>
      </c>
      <c r="V11765" s="133" t="str">
        <f t="shared" si="670"/>
        <v>B</v>
      </c>
      <c r="W11765" s="133" t="str">
        <f t="shared" si="671"/>
        <v>A</v>
      </c>
    </row>
    <row r="11766" spans="1:23" ht="16.5" thickBot="1" x14ac:dyDescent="0.3">
      <c r="A11766" s="99" t="s">
        <v>593</v>
      </c>
      <c r="B11766" s="67" t="s">
        <v>592</v>
      </c>
      <c r="C11766" s="68">
        <v>70.53</v>
      </c>
      <c r="D11766" s="68">
        <v>8</v>
      </c>
      <c r="E11766" s="86" t="s">
        <v>11</v>
      </c>
      <c r="J11766" s="6"/>
      <c r="K11766" s="224"/>
      <c r="L11766" s="4" t="str">
        <f>E11768</f>
        <v>Palomo</v>
      </c>
      <c r="M11766" s="4">
        <f>C11768</f>
        <v>63.286000000000001</v>
      </c>
      <c r="N11766" s="4" t="str">
        <f>A11768</f>
        <v>B</v>
      </c>
      <c r="O11766" s="4">
        <f>B11768</f>
        <v>0</v>
      </c>
      <c r="P11766" s="6"/>
      <c r="Q11766" s="6"/>
      <c r="R11766" s="6"/>
      <c r="S11766" s="226"/>
      <c r="T11766" s="133" t="str">
        <f t="shared" si="672"/>
        <v>Palomo</v>
      </c>
      <c r="U11766" s="134">
        <f t="shared" si="669"/>
        <v>63.286000000000001</v>
      </c>
      <c r="V11766" s="133" t="str">
        <f t="shared" si="670"/>
        <v>B</v>
      </c>
      <c r="W11766" s="133">
        <f t="shared" si="671"/>
        <v>0</v>
      </c>
    </row>
    <row r="11767" spans="1:23" ht="16.5" thickBot="1" x14ac:dyDescent="0.3">
      <c r="A11767" s="99" t="s">
        <v>593</v>
      </c>
      <c r="B11767" s="67"/>
      <c r="C11767" s="68"/>
      <c r="D11767" s="68"/>
      <c r="E11767" s="86"/>
      <c r="J11767" s="6"/>
      <c r="K11767" s="224"/>
      <c r="L11767" s="4" t="str">
        <f>E11770</f>
        <v>Toro</v>
      </c>
      <c r="M11767" s="4">
        <f>C11770</f>
        <v>63.155999999999999</v>
      </c>
      <c r="N11767" s="4" t="str">
        <f>A11770</f>
        <v>B</v>
      </c>
      <c r="O11767" s="4">
        <f>B11770</f>
        <v>0</v>
      </c>
      <c r="P11767" s="6"/>
      <c r="Q11767" s="6"/>
      <c r="R11767" s="6"/>
      <c r="S11767" s="227"/>
      <c r="T11767" s="129" t="str">
        <f t="shared" si="672"/>
        <v>Toro</v>
      </c>
      <c r="U11767" s="135">
        <f t="shared" si="669"/>
        <v>63.155999999999999</v>
      </c>
      <c r="V11767" s="129" t="str">
        <f t="shared" si="670"/>
        <v>B</v>
      </c>
      <c r="W11767" s="129">
        <f t="shared" si="671"/>
        <v>0</v>
      </c>
    </row>
    <row r="11768" spans="1:23" ht="15.75" thickBot="1" x14ac:dyDescent="0.3">
      <c r="A11768" s="99" t="s">
        <v>593</v>
      </c>
      <c r="B11768" s="67"/>
      <c r="C11768" s="68">
        <v>63.286000000000001</v>
      </c>
      <c r="D11768" s="68">
        <v>8</v>
      </c>
      <c r="E11768" s="86" t="s">
        <v>7</v>
      </c>
      <c r="J11768" s="6">
        <v>1</v>
      </c>
      <c r="K11768" s="6"/>
      <c r="L11768" s="6"/>
      <c r="M11768" s="6"/>
      <c r="N11768" s="6"/>
      <c r="O11768" s="6"/>
      <c r="P11768" s="6"/>
      <c r="Q11768" s="6"/>
      <c r="R11768" s="6"/>
      <c r="S11768" s="6"/>
      <c r="T11768" s="6"/>
      <c r="U11768" s="6"/>
      <c r="V11768" s="6"/>
      <c r="W11768" s="6"/>
    </row>
    <row r="11769" spans="1:23" ht="15.75" thickBot="1" x14ac:dyDescent="0.3">
      <c r="A11769" s="99" t="s">
        <v>593</v>
      </c>
      <c r="B11769" s="67"/>
      <c r="C11769" s="68"/>
      <c r="D11769" s="68"/>
      <c r="E11769" s="86"/>
      <c r="J11769" s="6">
        <v>2</v>
      </c>
      <c r="K11769" s="6"/>
      <c r="L11769" s="6"/>
      <c r="M11769" s="6"/>
      <c r="N11769" s="6"/>
      <c r="O11769" s="6"/>
      <c r="P11769" s="6"/>
      <c r="Q11769" s="6"/>
      <c r="R11769" s="6"/>
      <c r="S11769" s="6"/>
      <c r="T11769" s="6"/>
      <c r="U11769" s="6"/>
      <c r="V11769" s="6"/>
      <c r="W11769" s="6"/>
    </row>
    <row r="11770" spans="1:23" x14ac:dyDescent="0.25">
      <c r="A11770" s="100" t="s">
        <v>593</v>
      </c>
      <c r="B11770" s="76"/>
      <c r="C11770" s="77">
        <v>63.155999999999999</v>
      </c>
      <c r="D11770" s="77">
        <v>8</v>
      </c>
      <c r="E11770" s="87" t="s">
        <v>8</v>
      </c>
      <c r="J11770" s="6">
        <v>3</v>
      </c>
      <c r="K11770" s="6"/>
      <c r="L11770" s="6"/>
      <c r="M11770" s="6"/>
      <c r="N11770" s="6"/>
      <c r="O11770" s="6"/>
      <c r="P11770" s="6"/>
      <c r="Q11770" s="6"/>
      <c r="R11770" s="6"/>
      <c r="S11770" s="6"/>
      <c r="T11770" s="6"/>
      <c r="U11770" s="6"/>
      <c r="V11770" s="6"/>
      <c r="W11770" s="6"/>
    </row>
    <row r="11771" spans="1:23" x14ac:dyDescent="0.25">
      <c r="A11771" s="79"/>
      <c r="J11771" s="6">
        <v>4</v>
      </c>
      <c r="K11771" s="6"/>
      <c r="L11771" s="6"/>
      <c r="M11771" s="6"/>
      <c r="N11771" s="6"/>
      <c r="O11771" s="6"/>
      <c r="P11771" s="6"/>
      <c r="Q11771" s="6"/>
      <c r="R11771" s="6"/>
      <c r="S11771" s="6"/>
      <c r="T11771" s="6"/>
      <c r="U11771" s="6"/>
      <c r="V11771" s="6"/>
      <c r="W11771" s="6"/>
    </row>
    <row r="11772" spans="1:23" x14ac:dyDescent="0.25">
      <c r="A11772" s="79"/>
      <c r="J11772" s="6">
        <v>5</v>
      </c>
      <c r="K11772" s="6"/>
      <c r="L11772" s="6"/>
      <c r="M11772" s="6"/>
      <c r="N11772" s="6"/>
      <c r="O11772" s="6"/>
      <c r="P11772" s="6"/>
      <c r="Q11772" s="6"/>
      <c r="R11772" s="6"/>
      <c r="S11772" s="6"/>
      <c r="T11772" s="6"/>
      <c r="U11772" s="6"/>
      <c r="V11772" s="6"/>
      <c r="W11772" s="6"/>
    </row>
    <row r="11773" spans="1:23" x14ac:dyDescent="0.25">
      <c r="J11773" s="6">
        <v>6</v>
      </c>
      <c r="K11773" s="6"/>
      <c r="L11773" s="6"/>
      <c r="M11773" s="6"/>
      <c r="N11773" s="6"/>
      <c r="O11773" s="6"/>
      <c r="P11773" s="6"/>
      <c r="Q11773" s="6"/>
      <c r="R11773" s="6"/>
      <c r="S11773" s="6"/>
      <c r="T11773" s="6"/>
      <c r="U11773" s="6"/>
      <c r="V11773" s="6"/>
      <c r="W11773" s="6"/>
    </row>
    <row r="11774" spans="1:23" x14ac:dyDescent="0.25">
      <c r="A11774" s="80"/>
      <c r="J11774" s="6">
        <v>7</v>
      </c>
      <c r="K11774" s="6"/>
      <c r="L11774" s="6"/>
      <c r="M11774" s="6"/>
      <c r="N11774" s="6"/>
      <c r="O11774" s="6"/>
      <c r="P11774" s="6"/>
      <c r="Q11774" s="6"/>
      <c r="R11774" s="6"/>
      <c r="S11774" s="6"/>
      <c r="T11774" s="6"/>
      <c r="U11774" s="6"/>
      <c r="V11774" s="6"/>
      <c r="W11774" s="6"/>
    </row>
    <row r="11775" spans="1:23" ht="31.5" x14ac:dyDescent="0.25">
      <c r="A11775" s="64" t="s">
        <v>590</v>
      </c>
      <c r="J11775" s="6">
        <v>8</v>
      </c>
      <c r="K11775" s="6"/>
      <c r="L11775" s="6"/>
      <c r="M11775" s="6"/>
      <c r="N11775" s="6"/>
      <c r="O11775" s="6"/>
      <c r="P11775" s="6"/>
      <c r="Q11775" s="6"/>
      <c r="R11775" s="6"/>
      <c r="S11775" s="6"/>
      <c r="T11775" s="6"/>
      <c r="U11775" s="6"/>
      <c r="V11775" s="6"/>
      <c r="W11775" s="6"/>
    </row>
    <row r="11776" spans="1:23" x14ac:dyDescent="0.25">
      <c r="A11776" s="79"/>
      <c r="J11776" s="6">
        <v>9</v>
      </c>
      <c r="K11776" s="6"/>
      <c r="L11776" s="6"/>
      <c r="M11776" s="6"/>
      <c r="N11776" s="6"/>
      <c r="O11776" s="6"/>
      <c r="P11776" s="6"/>
      <c r="Q11776" s="6"/>
      <c r="R11776" s="6"/>
      <c r="S11776" s="6"/>
      <c r="T11776" s="6"/>
      <c r="U11776" s="6"/>
      <c r="V11776" s="6"/>
      <c r="W11776" s="6"/>
    </row>
    <row r="11777" spans="1:23" ht="25.5" x14ac:dyDescent="0.25">
      <c r="A11777" s="81" t="s">
        <v>595</v>
      </c>
      <c r="J11777" s="6">
        <v>10</v>
      </c>
      <c r="K11777" s="6"/>
      <c r="L11777" s="6"/>
      <c r="M11777" s="6"/>
      <c r="N11777" s="6"/>
      <c r="O11777" s="6"/>
      <c r="P11777" s="6"/>
      <c r="Q11777" s="6"/>
      <c r="R11777" s="6"/>
      <c r="S11777" s="6"/>
      <c r="T11777" s="6"/>
      <c r="U11777" s="6"/>
      <c r="V11777" s="6"/>
      <c r="W11777" s="6"/>
    </row>
    <row r="11778" spans="1:23" x14ac:dyDescent="0.25">
      <c r="A11778" s="81"/>
      <c r="J11778" s="6">
        <v>11</v>
      </c>
      <c r="K11778" s="6"/>
      <c r="L11778" s="6"/>
      <c r="M11778" s="6"/>
      <c r="N11778" s="6"/>
      <c r="O11778" s="6"/>
      <c r="P11778" s="6"/>
      <c r="Q11778" s="6"/>
      <c r="R11778" s="6"/>
      <c r="S11778" s="6"/>
      <c r="T11778" s="6"/>
      <c r="U11778" s="6"/>
      <c r="V11778" s="6"/>
      <c r="W11778" s="6"/>
    </row>
    <row r="11779" spans="1:23" x14ac:dyDescent="0.25">
      <c r="A11779" s="65"/>
      <c r="J11779" s="6">
        <v>12</v>
      </c>
      <c r="K11779" s="6"/>
      <c r="L11779" s="6"/>
      <c r="M11779" s="6"/>
      <c r="N11779" s="6"/>
      <c r="O11779" s="6"/>
      <c r="P11779" s="6"/>
      <c r="Q11779" s="6"/>
      <c r="R11779" s="6"/>
      <c r="S11779" s="6"/>
      <c r="T11779" s="6"/>
      <c r="U11779" s="6"/>
      <c r="V11779" s="6"/>
      <c r="W11779" s="6"/>
    </row>
    <row r="11780" spans="1:23" x14ac:dyDescent="0.25">
      <c r="A11780" s="65"/>
      <c r="J11780" s="6">
        <v>13</v>
      </c>
      <c r="K11780" s="6"/>
      <c r="L11780" s="6"/>
      <c r="M11780" s="6"/>
      <c r="N11780" s="6"/>
      <c r="O11780" s="6"/>
      <c r="P11780" s="6"/>
      <c r="Q11780" s="6"/>
      <c r="R11780" s="6"/>
      <c r="S11780" s="6"/>
      <c r="T11780" s="6"/>
      <c r="U11780" s="6"/>
      <c r="V11780" s="6"/>
      <c r="W11780" s="6"/>
    </row>
    <row r="11781" spans="1:23" x14ac:dyDescent="0.25">
      <c r="A11781" s="79"/>
      <c r="J11781" s="6">
        <v>14</v>
      </c>
      <c r="K11781" s="6"/>
      <c r="L11781" s="6"/>
      <c r="M11781" s="6"/>
      <c r="N11781" s="6"/>
      <c r="O11781" s="6"/>
      <c r="P11781" s="6"/>
      <c r="Q11781" s="6"/>
      <c r="R11781" s="6"/>
      <c r="S11781" s="6"/>
      <c r="T11781" s="6"/>
      <c r="U11781" s="6"/>
      <c r="V11781" s="6"/>
      <c r="W11781" s="6"/>
    </row>
    <row r="11782" spans="1:23" x14ac:dyDescent="0.25">
      <c r="A11782" s="79"/>
      <c r="J11782" s="6">
        <v>15</v>
      </c>
      <c r="K11782" s="6"/>
      <c r="L11782" s="6"/>
      <c r="M11782" s="6"/>
      <c r="N11782" s="6"/>
      <c r="O11782" s="6"/>
      <c r="P11782" s="6"/>
      <c r="Q11782" s="6"/>
      <c r="R11782" s="6"/>
      <c r="S11782" s="6"/>
      <c r="T11782" s="6"/>
      <c r="U11782" s="6"/>
      <c r="V11782" s="6"/>
      <c r="W11782" s="6"/>
    </row>
    <row r="11783" spans="1:23" x14ac:dyDescent="0.25">
      <c r="J11783" s="6">
        <v>16</v>
      </c>
      <c r="K11783" s="6"/>
      <c r="L11783" s="6"/>
      <c r="M11783" s="6"/>
      <c r="N11783" s="6"/>
      <c r="O11783" s="6"/>
      <c r="P11783" s="6"/>
      <c r="Q11783" s="6"/>
      <c r="R11783" s="6"/>
      <c r="S11783" s="6"/>
      <c r="T11783" s="6"/>
      <c r="U11783" s="6"/>
      <c r="V11783" s="6"/>
      <c r="W11783" s="6"/>
    </row>
    <row r="11784" spans="1:23" x14ac:dyDescent="0.25">
      <c r="A11784" s="80"/>
      <c r="J11784" s="6">
        <v>17</v>
      </c>
      <c r="K11784" s="6"/>
      <c r="L11784" s="6"/>
      <c r="M11784" s="6"/>
      <c r="N11784" s="6"/>
      <c r="O11784" s="6"/>
      <c r="P11784" s="6"/>
      <c r="Q11784" s="6"/>
      <c r="R11784" s="6"/>
      <c r="S11784" s="6"/>
      <c r="T11784" s="6"/>
      <c r="U11784" s="6"/>
      <c r="V11784" s="6"/>
      <c r="W11784" s="6"/>
    </row>
    <row r="11785" spans="1:23" ht="31.5" x14ac:dyDescent="0.25">
      <c r="A11785" s="64" t="s">
        <v>590</v>
      </c>
      <c r="J11785" s="6">
        <v>18</v>
      </c>
      <c r="K11785" s="6"/>
      <c r="L11785" s="6"/>
      <c r="M11785" s="6"/>
      <c r="N11785" s="6"/>
      <c r="O11785" s="6"/>
      <c r="P11785" s="6"/>
      <c r="Q11785" s="6"/>
      <c r="R11785" s="6"/>
      <c r="S11785" s="6"/>
      <c r="T11785" s="6"/>
      <c r="U11785" s="6"/>
      <c r="V11785" s="6"/>
      <c r="W11785" s="6"/>
    </row>
    <row r="11786" spans="1:23" x14ac:dyDescent="0.25">
      <c r="A11786" s="79"/>
      <c r="J11786" s="6">
        <v>19</v>
      </c>
      <c r="K11786" s="6"/>
      <c r="L11786" s="6"/>
      <c r="M11786" s="6"/>
      <c r="N11786" s="6"/>
      <c r="O11786" s="6"/>
      <c r="P11786" s="6"/>
      <c r="Q11786" s="6"/>
      <c r="R11786" s="6"/>
      <c r="S11786" s="6"/>
      <c r="T11786" s="6"/>
      <c r="U11786" s="6"/>
      <c r="V11786" s="6"/>
      <c r="W11786" s="6"/>
    </row>
    <row r="11787" spans="1:23" ht="25.5" x14ac:dyDescent="0.25">
      <c r="A11787" s="81" t="s">
        <v>595</v>
      </c>
      <c r="J11787" s="6">
        <v>20</v>
      </c>
      <c r="K11787" s="6"/>
      <c r="L11787" s="6"/>
      <c r="M11787" s="6"/>
      <c r="N11787" s="6"/>
      <c r="O11787" s="6"/>
      <c r="P11787" s="6"/>
      <c r="Q11787" s="6"/>
      <c r="R11787" s="6"/>
      <c r="S11787" s="6"/>
      <c r="T11787" s="6"/>
      <c r="U11787" s="6"/>
      <c r="V11787" s="6"/>
      <c r="W11787" s="6"/>
    </row>
    <row r="11788" spans="1:23" x14ac:dyDescent="0.25">
      <c r="A11788" s="81"/>
      <c r="J11788" s="6">
        <v>21</v>
      </c>
      <c r="K11788" s="6"/>
      <c r="L11788" s="6"/>
      <c r="M11788" s="6"/>
      <c r="N11788" s="6"/>
      <c r="O11788" s="6"/>
      <c r="P11788" s="6"/>
      <c r="Q11788" s="6"/>
      <c r="R11788" s="6"/>
      <c r="S11788" s="6"/>
      <c r="T11788" s="6"/>
      <c r="U11788" s="6"/>
      <c r="V11788" s="6"/>
      <c r="W11788" s="6"/>
    </row>
    <row r="11789" spans="1:23" ht="89.25" x14ac:dyDescent="0.25">
      <c r="A11789" s="81" t="s">
        <v>996</v>
      </c>
      <c r="J11789" s="6">
        <v>22</v>
      </c>
      <c r="K11789" s="6"/>
      <c r="L11789" s="6"/>
      <c r="M11789" s="6"/>
      <c r="N11789" s="6"/>
      <c r="O11789" s="6"/>
      <c r="P11789" s="6"/>
      <c r="Q11789" s="6"/>
      <c r="R11789" s="6"/>
      <c r="S11789" s="6"/>
      <c r="T11789" s="6"/>
      <c r="U11789" s="6"/>
      <c r="V11789" s="6"/>
      <c r="W11789" s="6"/>
    </row>
    <row r="11790" spans="1:23" x14ac:dyDescent="0.25">
      <c r="A11790" s="65"/>
      <c r="J11790" s="6">
        <v>23</v>
      </c>
      <c r="K11790" s="6"/>
      <c r="L11790" s="6"/>
      <c r="M11790" s="6"/>
      <c r="N11790" s="6"/>
      <c r="O11790" s="6"/>
      <c r="P11790" s="6"/>
      <c r="Q11790" s="6"/>
      <c r="R11790" s="6"/>
      <c r="S11790" s="6"/>
      <c r="T11790" s="6"/>
      <c r="U11790" s="6"/>
      <c r="V11790" s="6"/>
      <c r="W11790" s="6"/>
    </row>
    <row r="11791" spans="1:23" x14ac:dyDescent="0.25">
      <c r="A11791" s="65"/>
      <c r="J11791" s="6">
        <v>24</v>
      </c>
      <c r="K11791" s="6"/>
      <c r="L11791" s="6"/>
      <c r="M11791" s="6"/>
      <c r="N11791" s="6"/>
      <c r="O11791" s="6"/>
      <c r="P11791" s="6"/>
      <c r="Q11791" s="6"/>
      <c r="R11791" s="6"/>
      <c r="S11791" s="6"/>
      <c r="T11791" s="6"/>
      <c r="U11791" s="6"/>
      <c r="V11791" s="6"/>
      <c r="W11791" s="6"/>
    </row>
    <row r="11792" spans="1:23" ht="140.25" x14ac:dyDescent="0.25">
      <c r="A11792" s="96" t="s">
        <v>624</v>
      </c>
      <c r="B11792" s="97" t="s">
        <v>625</v>
      </c>
      <c r="J11792" s="6">
        <v>25</v>
      </c>
      <c r="K11792" s="6"/>
      <c r="L11792" s="6"/>
      <c r="M11792" s="6"/>
      <c r="N11792" s="6"/>
      <c r="O11792" s="6"/>
      <c r="P11792" s="6"/>
      <c r="Q11792" s="6"/>
      <c r="R11792" s="6"/>
      <c r="S11792" s="6"/>
      <c r="T11792" s="6"/>
      <c r="U11792" s="6"/>
      <c r="V11792" s="6"/>
      <c r="W11792" s="6"/>
    </row>
    <row r="11793" spans="1:23" ht="15.75" thickBot="1" x14ac:dyDescent="0.3">
      <c r="A11793" s="65"/>
      <c r="J11793" s="6">
        <v>26</v>
      </c>
      <c r="K11793" s="6"/>
      <c r="L11793" s="6"/>
      <c r="M11793" s="6"/>
      <c r="N11793" s="6"/>
      <c r="O11793" s="6"/>
      <c r="P11793" s="6"/>
      <c r="Q11793" s="6"/>
      <c r="R11793" s="6"/>
      <c r="S11793" s="6"/>
      <c r="T11793" s="6"/>
      <c r="U11793" s="6"/>
      <c r="V11793" s="6"/>
      <c r="W11793" s="6"/>
    </row>
    <row r="11794" spans="1:23" ht="15.75" thickBot="1" x14ac:dyDescent="0.3">
      <c r="A11794" s="88" t="s">
        <v>626</v>
      </c>
      <c r="B11794" s="89">
        <v>0.05</v>
      </c>
      <c r="J11794" s="6">
        <v>27</v>
      </c>
      <c r="K11794" s="6"/>
      <c r="L11794" s="6"/>
      <c r="M11794" s="6"/>
      <c r="N11794" s="6"/>
      <c r="O11794" s="6"/>
      <c r="P11794" s="6"/>
      <c r="Q11794" s="6"/>
      <c r="R11794" s="6"/>
      <c r="S11794" s="6"/>
      <c r="T11794" s="6"/>
      <c r="U11794" s="6"/>
      <c r="V11794" s="6"/>
      <c r="W11794" s="6"/>
    </row>
    <row r="11795" spans="1:23" ht="39" thickBot="1" x14ac:dyDescent="0.3">
      <c r="A11795" s="110" t="s">
        <v>627</v>
      </c>
      <c r="B11795" s="74">
        <v>18</v>
      </c>
      <c r="J11795" s="6">
        <v>28</v>
      </c>
      <c r="K11795" s="6"/>
      <c r="L11795" s="6"/>
      <c r="M11795" s="6"/>
      <c r="N11795" s="6"/>
      <c r="O11795" s="6"/>
      <c r="P11795" s="6"/>
      <c r="Q11795" s="6"/>
      <c r="R11795" s="6"/>
      <c r="S11795" s="6"/>
      <c r="T11795" s="6"/>
      <c r="U11795" s="6"/>
      <c r="V11795" s="6"/>
      <c r="W11795" s="6"/>
    </row>
    <row r="11796" spans="1:23" ht="39" thickBot="1" x14ac:dyDescent="0.3">
      <c r="A11796" s="110" t="s">
        <v>628</v>
      </c>
      <c r="B11796" s="74">
        <v>23.386299999999999</v>
      </c>
      <c r="J11796" s="6">
        <v>29</v>
      </c>
      <c r="K11796" s="6"/>
      <c r="L11796" s="6"/>
      <c r="M11796" s="6"/>
      <c r="N11796" s="6"/>
      <c r="O11796" s="6"/>
      <c r="P11796" s="6"/>
      <c r="Q11796" s="6"/>
      <c r="R11796" s="6"/>
      <c r="S11796" s="6"/>
      <c r="T11796" s="6"/>
      <c r="U11796" s="6"/>
      <c r="V11796" s="6"/>
      <c r="W11796" s="6"/>
    </row>
    <row r="11797" spans="1:23" ht="64.5" thickBot="1" x14ac:dyDescent="0.3">
      <c r="A11797" s="110" t="s">
        <v>629</v>
      </c>
      <c r="B11797" s="74">
        <v>3.9969700000000001</v>
      </c>
      <c r="J11797" s="6">
        <v>30</v>
      </c>
      <c r="K11797" s="6"/>
      <c r="L11797" s="6"/>
      <c r="M11797" s="6"/>
      <c r="N11797" s="6"/>
      <c r="O11797" s="6"/>
      <c r="P11797" s="6"/>
      <c r="Q11797" s="6"/>
      <c r="R11797" s="6"/>
      <c r="S11797" s="6"/>
      <c r="T11797" s="6"/>
      <c r="U11797" s="6"/>
      <c r="V11797" s="6"/>
      <c r="W11797" s="6"/>
    </row>
    <row r="11798" spans="1:23" ht="38.25" x14ac:dyDescent="0.25">
      <c r="A11798" s="109" t="s">
        <v>630</v>
      </c>
      <c r="B11798" s="78">
        <v>6.8338999999999999</v>
      </c>
      <c r="J11798" s="6">
        <v>31</v>
      </c>
      <c r="K11798" s="6"/>
      <c r="L11798" s="6"/>
      <c r="M11798" s="6"/>
      <c r="N11798" s="6"/>
      <c r="O11798" s="6"/>
      <c r="P11798" s="6"/>
      <c r="Q11798" s="6"/>
      <c r="R11798" s="6"/>
      <c r="S11798" s="6"/>
      <c r="T11798" s="6"/>
      <c r="U11798" s="6"/>
      <c r="V11798" s="6"/>
      <c r="W11798" s="6"/>
    </row>
    <row r="11799" spans="1:23" ht="15.75" thickBot="1" x14ac:dyDescent="0.3">
      <c r="A11799" s="65"/>
      <c r="J11799" s="6">
        <v>32</v>
      </c>
      <c r="K11799" s="6"/>
      <c r="L11799" s="6"/>
      <c r="M11799" s="6"/>
      <c r="N11799" s="6"/>
      <c r="O11799" s="6"/>
      <c r="P11799" s="6"/>
      <c r="Q11799" s="6"/>
      <c r="R11799" s="6"/>
      <c r="S11799" s="6"/>
      <c r="T11799" s="6"/>
      <c r="U11799" s="6"/>
      <c r="V11799" s="6"/>
      <c r="W11799" s="6"/>
    </row>
    <row r="11800" spans="1:23" x14ac:dyDescent="0.25">
      <c r="A11800" s="254" t="s">
        <v>637</v>
      </c>
      <c r="B11800" s="255"/>
      <c r="C11800" s="255"/>
      <c r="D11800" s="255"/>
      <c r="J11800" s="6">
        <v>33</v>
      </c>
      <c r="K11800" s="6"/>
      <c r="L11800" s="6"/>
      <c r="M11800" s="6"/>
      <c r="N11800" s="6"/>
      <c r="O11800" s="6"/>
      <c r="P11800" s="6"/>
      <c r="Q11800" s="6"/>
      <c r="R11800" s="6"/>
      <c r="S11800" s="6"/>
      <c r="T11800" s="6"/>
      <c r="U11800" s="6"/>
      <c r="V11800" s="6"/>
      <c r="W11800" s="6"/>
    </row>
    <row r="11801" spans="1:23" ht="15.75" thickBot="1" x14ac:dyDescent="0.3">
      <c r="A11801" s="256" t="s">
        <v>638</v>
      </c>
      <c r="B11801" s="257"/>
      <c r="C11801" s="257"/>
      <c r="D11801" s="257"/>
      <c r="J11801" s="6">
        <v>34</v>
      </c>
      <c r="K11801" s="6"/>
      <c r="L11801" s="6"/>
      <c r="M11801" s="6"/>
      <c r="N11801" s="6"/>
      <c r="O11801" s="6"/>
      <c r="P11801" s="6"/>
      <c r="Q11801" s="6"/>
      <c r="R11801" s="6"/>
      <c r="S11801" s="6"/>
      <c r="T11801" s="6"/>
      <c r="U11801" s="6"/>
      <c r="V11801" s="6"/>
      <c r="W11801" s="6"/>
    </row>
    <row r="11802" spans="1:23" ht="27" thickBot="1" x14ac:dyDescent="0.3">
      <c r="A11802" s="98" t="s">
        <v>634</v>
      </c>
      <c r="B11802" s="83" t="s">
        <v>635</v>
      </c>
      <c r="C11802" s="83" t="s">
        <v>566</v>
      </c>
      <c r="D11802" s="85" t="s">
        <v>593</v>
      </c>
      <c r="J11802" s="6"/>
      <c r="K11802" s="121" t="s">
        <v>1123</v>
      </c>
      <c r="L11802" s="121" t="s">
        <v>1124</v>
      </c>
      <c r="M11802" s="121" t="str">
        <f>A11789</f>
        <v>Prueba del rango estudentizado de Tukey (HSD) para L1Fr2</v>
      </c>
      <c r="N11802" s="136"/>
      <c r="O11802" s="1"/>
      <c r="S11802" s="122" t="str">
        <f>K11802</f>
        <v>Factor</v>
      </c>
      <c r="T11802" s="122" t="str">
        <f>L11802</f>
        <v>Nivel</v>
      </c>
      <c r="U11802" s="114"/>
      <c r="V11802" s="123" t="str">
        <f>M11802</f>
        <v>Prueba del rango estudentizado de Tukey (HSD) para L1Fr2</v>
      </c>
      <c r="W11802" s="6"/>
    </row>
    <row r="11803" spans="1:23" ht="16.5" thickBot="1" x14ac:dyDescent="0.3">
      <c r="A11803" s="99" t="s">
        <v>592</v>
      </c>
      <c r="B11803" s="68">
        <v>62.527999999999999</v>
      </c>
      <c r="C11803" s="68">
        <v>8</v>
      </c>
      <c r="D11803" s="86" t="s">
        <v>11</v>
      </c>
      <c r="J11803" s="6"/>
      <c r="K11803" s="223" t="s">
        <v>1128</v>
      </c>
      <c r="L11803" s="124" t="str">
        <f>D11803</f>
        <v>Pony</v>
      </c>
      <c r="M11803" s="125">
        <f>B11803</f>
        <v>62.527999999999999</v>
      </c>
      <c r="N11803" s="125" t="str">
        <f>A11803</f>
        <v>A</v>
      </c>
      <c r="O11803" s="125">
        <f>B11803</f>
        <v>62.527999999999999</v>
      </c>
      <c r="S11803" s="225" t="str">
        <f>K11803</f>
        <v>Genotipo (B)</v>
      </c>
      <c r="T11803" s="133" t="str">
        <f>L11803</f>
        <v>Pony</v>
      </c>
      <c r="U11803" s="134">
        <f t="shared" ref="U11803:U11806" si="673">M11803</f>
        <v>62.527999999999999</v>
      </c>
      <c r="V11803" s="133" t="str">
        <f t="shared" ref="V11803:V11806" si="674">N11803</f>
        <v>A</v>
      </c>
      <c r="W11803" s="133">
        <f t="shared" ref="W11803:W11806" si="675">O11803</f>
        <v>62.527999999999999</v>
      </c>
    </row>
    <row r="11804" spans="1:23" ht="16.5" thickBot="1" x14ac:dyDescent="0.3">
      <c r="A11804" s="99" t="s">
        <v>592</v>
      </c>
      <c r="B11804" s="68"/>
      <c r="C11804" s="68"/>
      <c r="D11804" s="86"/>
      <c r="J11804" s="6"/>
      <c r="K11804" s="224"/>
      <c r="L11804" s="124" t="str">
        <f>D11805</f>
        <v>Palomo</v>
      </c>
      <c r="M11804" s="125">
        <f>B11805</f>
        <v>59.899000000000001</v>
      </c>
      <c r="N11804" s="125" t="str">
        <f>A11805</f>
        <v>A</v>
      </c>
      <c r="O11804" s="125">
        <f>B11805</f>
        <v>59.899000000000001</v>
      </c>
      <c r="S11804" s="226"/>
      <c r="T11804" s="133" t="str">
        <f t="shared" ref="T11804:T11806" si="676">L11804</f>
        <v>Palomo</v>
      </c>
      <c r="U11804" s="134">
        <f t="shared" si="673"/>
        <v>59.899000000000001</v>
      </c>
      <c r="V11804" s="133" t="str">
        <f t="shared" si="674"/>
        <v>A</v>
      </c>
      <c r="W11804" s="133">
        <f t="shared" si="675"/>
        <v>59.899000000000001</v>
      </c>
    </row>
    <row r="11805" spans="1:23" ht="16.5" thickBot="1" x14ac:dyDescent="0.3">
      <c r="A11805" s="99" t="s">
        <v>592</v>
      </c>
      <c r="B11805" s="68">
        <v>59.899000000000001</v>
      </c>
      <c r="C11805" s="68">
        <v>8</v>
      </c>
      <c r="D11805" s="86" t="s">
        <v>7</v>
      </c>
      <c r="J11805" s="6"/>
      <c r="K11805" s="224"/>
      <c r="L11805" s="4" t="str">
        <f>D11807</f>
        <v>Perseo</v>
      </c>
      <c r="M11805" s="4">
        <f>B11807</f>
        <v>57.497999999999998</v>
      </c>
      <c r="N11805" s="4" t="str">
        <f>A11807</f>
        <v>A</v>
      </c>
      <c r="O11805" s="4">
        <f>B11807</f>
        <v>57.497999999999998</v>
      </c>
      <c r="P11805" s="6"/>
      <c r="Q11805" s="6"/>
      <c r="R11805" s="6"/>
      <c r="S11805" s="226"/>
      <c r="T11805" s="133" t="str">
        <f t="shared" si="676"/>
        <v>Perseo</v>
      </c>
      <c r="U11805" s="134">
        <f t="shared" si="673"/>
        <v>57.497999999999998</v>
      </c>
      <c r="V11805" s="133" t="str">
        <f t="shared" si="674"/>
        <v>A</v>
      </c>
      <c r="W11805" s="133">
        <f t="shared" si="675"/>
        <v>57.497999999999998</v>
      </c>
    </row>
    <row r="11806" spans="1:23" ht="16.5" thickBot="1" x14ac:dyDescent="0.3">
      <c r="A11806" s="99" t="s">
        <v>592</v>
      </c>
      <c r="B11806" s="68"/>
      <c r="C11806" s="68"/>
      <c r="D11806" s="86"/>
      <c r="J11806" s="6"/>
      <c r="K11806" s="224"/>
      <c r="L11806" s="4" t="str">
        <f>D11809</f>
        <v>Toro</v>
      </c>
      <c r="M11806" s="4">
        <f>B11809</f>
        <v>57.475000000000001</v>
      </c>
      <c r="N11806" s="4" t="str">
        <f>A11809</f>
        <v>A</v>
      </c>
      <c r="O11806" s="4">
        <f>B11809</f>
        <v>57.475000000000001</v>
      </c>
      <c r="P11806" s="6"/>
      <c r="Q11806" s="6"/>
      <c r="R11806" s="6"/>
      <c r="S11806" s="227"/>
      <c r="T11806" s="129" t="str">
        <f t="shared" si="676"/>
        <v>Toro</v>
      </c>
      <c r="U11806" s="135">
        <f t="shared" si="673"/>
        <v>57.475000000000001</v>
      </c>
      <c r="V11806" s="129" t="str">
        <f t="shared" si="674"/>
        <v>A</v>
      </c>
      <c r="W11806" s="129">
        <f t="shared" si="675"/>
        <v>57.475000000000001</v>
      </c>
    </row>
    <row r="11807" spans="1:23" ht="15.75" thickBot="1" x14ac:dyDescent="0.3">
      <c r="A11807" s="99" t="s">
        <v>592</v>
      </c>
      <c r="B11807" s="68">
        <v>57.497999999999998</v>
      </c>
      <c r="C11807" s="68">
        <v>8</v>
      </c>
      <c r="D11807" s="86" t="s">
        <v>46</v>
      </c>
      <c r="J11807" s="6">
        <v>1</v>
      </c>
      <c r="K11807" s="6"/>
      <c r="L11807" s="6"/>
      <c r="M11807" s="6"/>
      <c r="N11807" s="6"/>
      <c r="O11807" s="6"/>
      <c r="P11807" s="6"/>
      <c r="Q11807" s="6"/>
      <c r="R11807" s="6"/>
      <c r="S11807" s="6"/>
      <c r="T11807" s="6"/>
      <c r="U11807" s="6"/>
      <c r="V11807" s="6"/>
      <c r="W11807" s="6"/>
    </row>
    <row r="11808" spans="1:23" ht="15.75" thickBot="1" x14ac:dyDescent="0.3">
      <c r="A11808" s="99" t="s">
        <v>592</v>
      </c>
      <c r="B11808" s="68"/>
      <c r="C11808" s="68"/>
      <c r="D11808" s="86"/>
      <c r="J11808" s="6">
        <v>2</v>
      </c>
      <c r="K11808" s="6"/>
      <c r="L11808" s="6"/>
      <c r="M11808" s="6"/>
      <c r="N11808" s="6"/>
      <c r="O11808" s="6"/>
      <c r="P11808" s="6"/>
      <c r="Q11808" s="6"/>
      <c r="R11808" s="6"/>
      <c r="S11808" s="6"/>
      <c r="T11808" s="6"/>
      <c r="U11808" s="6"/>
      <c r="V11808" s="6"/>
      <c r="W11808" s="6"/>
    </row>
    <row r="11809" spans="1:23" x14ac:dyDescent="0.25">
      <c r="A11809" s="100" t="s">
        <v>592</v>
      </c>
      <c r="B11809" s="77">
        <v>57.475000000000001</v>
      </c>
      <c r="C11809" s="77">
        <v>8</v>
      </c>
      <c r="D11809" s="87" t="s">
        <v>8</v>
      </c>
      <c r="J11809" s="6">
        <v>3</v>
      </c>
      <c r="K11809" s="6"/>
      <c r="L11809" s="6"/>
      <c r="M11809" s="6"/>
      <c r="N11809" s="6"/>
      <c r="O11809" s="6"/>
      <c r="P11809" s="6"/>
      <c r="Q11809" s="6"/>
      <c r="R11809" s="6"/>
      <c r="S11809" s="6"/>
      <c r="T11809" s="6"/>
      <c r="U11809" s="6"/>
      <c r="V11809" s="6"/>
      <c r="W11809" s="6"/>
    </row>
    <row r="11810" spans="1:23" x14ac:dyDescent="0.25">
      <c r="A11810" s="79"/>
      <c r="J11810" s="6">
        <v>4</v>
      </c>
      <c r="K11810" s="6"/>
      <c r="L11810" s="6"/>
      <c r="M11810" s="6"/>
      <c r="N11810" s="6"/>
      <c r="O11810" s="6"/>
      <c r="P11810" s="6"/>
      <c r="Q11810" s="6"/>
      <c r="R11810" s="6"/>
      <c r="S11810" s="6"/>
      <c r="T11810" s="6"/>
      <c r="U11810" s="6"/>
      <c r="V11810" s="6"/>
      <c r="W11810" s="6"/>
    </row>
    <row r="11811" spans="1:23" x14ac:dyDescent="0.25">
      <c r="A11811" s="79"/>
      <c r="J11811" s="6">
        <v>5</v>
      </c>
      <c r="K11811" s="6"/>
      <c r="L11811" s="6"/>
      <c r="M11811" s="6"/>
      <c r="N11811" s="6"/>
      <c r="O11811" s="6"/>
      <c r="P11811" s="6"/>
      <c r="Q11811" s="6"/>
      <c r="R11811" s="6"/>
      <c r="S11811" s="6"/>
      <c r="T11811" s="6"/>
      <c r="U11811" s="6"/>
      <c r="V11811" s="6"/>
      <c r="W11811" s="6"/>
    </row>
    <row r="11812" spans="1:23" x14ac:dyDescent="0.25">
      <c r="J11812" s="6">
        <v>6</v>
      </c>
      <c r="K11812" s="6"/>
      <c r="L11812" s="6"/>
      <c r="M11812" s="6"/>
      <c r="N11812" s="6"/>
      <c r="O11812" s="6"/>
      <c r="P11812" s="6"/>
      <c r="Q11812" s="6"/>
      <c r="R11812" s="6"/>
      <c r="S11812" s="6"/>
      <c r="T11812" s="6"/>
      <c r="U11812" s="6"/>
      <c r="V11812" s="6"/>
      <c r="W11812" s="6"/>
    </row>
    <row r="11813" spans="1:23" x14ac:dyDescent="0.25">
      <c r="A11813" s="80"/>
      <c r="J11813" s="6">
        <v>7</v>
      </c>
      <c r="K11813" s="6"/>
      <c r="L11813" s="6"/>
      <c r="M11813" s="6"/>
      <c r="N11813" s="6"/>
      <c r="O11813" s="6"/>
      <c r="P11813" s="6"/>
      <c r="Q11813" s="6"/>
      <c r="R11813" s="6"/>
      <c r="S11813" s="6"/>
      <c r="T11813" s="6"/>
      <c r="U11813" s="6"/>
      <c r="V11813" s="6"/>
      <c r="W11813" s="6"/>
    </row>
    <row r="11814" spans="1:23" ht="31.5" x14ac:dyDescent="0.25">
      <c r="A11814" s="64" t="s">
        <v>590</v>
      </c>
      <c r="J11814" s="6">
        <v>8</v>
      </c>
      <c r="K11814" s="6"/>
      <c r="L11814" s="6"/>
      <c r="M11814" s="6"/>
      <c r="N11814" s="6"/>
      <c r="O11814" s="6"/>
      <c r="P11814" s="6"/>
      <c r="Q11814" s="6"/>
      <c r="R11814" s="6"/>
      <c r="S11814" s="6"/>
      <c r="T11814" s="6"/>
      <c r="U11814" s="6"/>
      <c r="V11814" s="6"/>
      <c r="W11814" s="6"/>
    </row>
    <row r="11815" spans="1:23" x14ac:dyDescent="0.25">
      <c r="A11815" s="79"/>
      <c r="J11815" s="6">
        <v>9</v>
      </c>
      <c r="K11815" s="6"/>
      <c r="L11815" s="6"/>
      <c r="M11815" s="6"/>
      <c r="N11815" s="6"/>
      <c r="O11815" s="6"/>
      <c r="P11815" s="6"/>
      <c r="Q11815" s="6"/>
      <c r="R11815" s="6"/>
      <c r="S11815" s="6"/>
      <c r="T11815" s="6"/>
      <c r="U11815" s="6"/>
      <c r="V11815" s="6"/>
      <c r="W11815" s="6"/>
    </row>
    <row r="11816" spans="1:23" ht="25.5" x14ac:dyDescent="0.25">
      <c r="A11816" s="81" t="s">
        <v>595</v>
      </c>
      <c r="J11816" s="6">
        <v>10</v>
      </c>
      <c r="K11816" s="6"/>
      <c r="L11816" s="6"/>
      <c r="M11816" s="6"/>
      <c r="N11816" s="6"/>
      <c r="O11816" s="6"/>
      <c r="P11816" s="6"/>
      <c r="Q11816" s="6"/>
      <c r="R11816" s="6"/>
      <c r="S11816" s="6"/>
      <c r="T11816" s="6"/>
      <c r="U11816" s="6"/>
      <c r="V11816" s="6"/>
      <c r="W11816" s="6"/>
    </row>
    <row r="11817" spans="1:23" x14ac:dyDescent="0.25">
      <c r="A11817" s="81"/>
      <c r="J11817" s="6">
        <v>11</v>
      </c>
      <c r="K11817" s="6"/>
      <c r="L11817" s="6"/>
      <c r="M11817" s="6"/>
      <c r="N11817" s="6"/>
      <c r="O11817" s="6"/>
      <c r="P11817" s="6"/>
      <c r="Q11817" s="6"/>
      <c r="R11817" s="6"/>
      <c r="S11817" s="6"/>
      <c r="T11817" s="6"/>
      <c r="U11817" s="6"/>
      <c r="V11817" s="6"/>
      <c r="W11817" s="6"/>
    </row>
    <row r="11818" spans="1:23" x14ac:dyDescent="0.25">
      <c r="A11818" s="65"/>
      <c r="J11818" s="6">
        <v>12</v>
      </c>
      <c r="K11818" s="6"/>
      <c r="L11818" s="6"/>
      <c r="M11818" s="6"/>
      <c r="N11818" s="6"/>
      <c r="O11818" s="6"/>
      <c r="P11818" s="6"/>
      <c r="Q11818" s="6"/>
      <c r="R11818" s="6"/>
      <c r="S11818" s="6"/>
      <c r="T11818" s="6"/>
      <c r="U11818" s="6"/>
      <c r="V11818" s="6"/>
      <c r="W11818" s="6"/>
    </row>
    <row r="11819" spans="1:23" x14ac:dyDescent="0.25">
      <c r="A11819" s="65"/>
      <c r="J11819" s="6">
        <v>13</v>
      </c>
      <c r="K11819" s="6"/>
      <c r="L11819" s="6"/>
      <c r="M11819" s="6"/>
      <c r="N11819" s="6"/>
      <c r="O11819" s="6"/>
      <c r="P11819" s="6"/>
      <c r="Q11819" s="6"/>
      <c r="R11819" s="6"/>
      <c r="S11819" s="6"/>
      <c r="T11819" s="6"/>
      <c r="U11819" s="6"/>
      <c r="V11819" s="6"/>
      <c r="W11819" s="6"/>
    </row>
    <row r="11820" spans="1:23" x14ac:dyDescent="0.25">
      <c r="A11820" s="79"/>
      <c r="J11820" s="6">
        <v>14</v>
      </c>
      <c r="K11820" s="6"/>
      <c r="L11820" s="6"/>
      <c r="M11820" s="6"/>
      <c r="N11820" s="6"/>
      <c r="O11820" s="6"/>
      <c r="P11820" s="6"/>
      <c r="Q11820" s="6"/>
      <c r="R11820" s="6"/>
      <c r="S11820" s="6"/>
      <c r="T11820" s="6"/>
      <c r="U11820" s="6"/>
      <c r="V11820" s="6"/>
      <c r="W11820" s="6"/>
    </row>
    <row r="11821" spans="1:23" x14ac:dyDescent="0.25">
      <c r="A11821" s="79"/>
      <c r="J11821" s="6">
        <v>15</v>
      </c>
      <c r="K11821" s="6"/>
      <c r="L11821" s="6"/>
      <c r="M11821" s="6"/>
      <c r="N11821" s="6"/>
      <c r="O11821" s="6"/>
      <c r="P11821" s="6"/>
      <c r="Q11821" s="6"/>
      <c r="R11821" s="6"/>
      <c r="S11821" s="6"/>
      <c r="T11821" s="6"/>
      <c r="U11821" s="6"/>
      <c r="V11821" s="6"/>
      <c r="W11821" s="6"/>
    </row>
    <row r="11822" spans="1:23" x14ac:dyDescent="0.25">
      <c r="J11822" s="6">
        <v>16</v>
      </c>
      <c r="K11822" s="6"/>
      <c r="L11822" s="6"/>
      <c r="M11822" s="6"/>
      <c r="N11822" s="6"/>
      <c r="O11822" s="6"/>
      <c r="P11822" s="6"/>
      <c r="Q11822" s="6"/>
      <c r="R11822" s="6"/>
      <c r="S11822" s="6"/>
      <c r="T11822" s="6"/>
      <c r="U11822" s="6"/>
      <c r="V11822" s="6"/>
      <c r="W11822" s="6"/>
    </row>
    <row r="11823" spans="1:23" x14ac:dyDescent="0.25">
      <c r="A11823" s="80"/>
      <c r="J11823" s="6">
        <v>17</v>
      </c>
      <c r="K11823" s="6"/>
      <c r="L11823" s="6"/>
      <c r="M11823" s="6"/>
      <c r="N11823" s="6"/>
      <c r="O11823" s="6"/>
      <c r="P11823" s="6"/>
      <c r="Q11823" s="6"/>
      <c r="R11823" s="6"/>
      <c r="S11823" s="6"/>
      <c r="T11823" s="6"/>
      <c r="U11823" s="6"/>
      <c r="V11823" s="6"/>
      <c r="W11823" s="6"/>
    </row>
    <row r="11824" spans="1:23" ht="31.5" x14ac:dyDescent="0.25">
      <c r="A11824" s="64" t="s">
        <v>590</v>
      </c>
      <c r="J11824" s="6">
        <v>18</v>
      </c>
      <c r="K11824" s="6"/>
      <c r="L11824" s="6"/>
      <c r="M11824" s="6"/>
      <c r="N11824" s="6"/>
      <c r="O11824" s="6"/>
      <c r="P11824" s="6"/>
      <c r="Q11824" s="6"/>
      <c r="R11824" s="6"/>
      <c r="S11824" s="6"/>
      <c r="T11824" s="6"/>
      <c r="U11824" s="6"/>
      <c r="V11824" s="6"/>
      <c r="W11824" s="6"/>
    </row>
    <row r="11825" spans="1:23" x14ac:dyDescent="0.25">
      <c r="A11825" s="79"/>
      <c r="J11825" s="6">
        <v>19</v>
      </c>
      <c r="K11825" s="6"/>
      <c r="L11825" s="6"/>
      <c r="M11825" s="6"/>
      <c r="N11825" s="6"/>
      <c r="O11825" s="6"/>
      <c r="P11825" s="6"/>
      <c r="Q11825" s="6"/>
      <c r="R11825" s="6"/>
      <c r="S11825" s="6"/>
      <c r="T11825" s="6"/>
      <c r="U11825" s="6"/>
      <c r="V11825" s="6"/>
      <c r="W11825" s="6"/>
    </row>
    <row r="11826" spans="1:23" ht="25.5" x14ac:dyDescent="0.25">
      <c r="A11826" s="81" t="s">
        <v>595</v>
      </c>
      <c r="J11826" s="6">
        <v>20</v>
      </c>
      <c r="K11826" s="6"/>
      <c r="L11826" s="6"/>
      <c r="M11826" s="6"/>
      <c r="N11826" s="6"/>
      <c r="O11826" s="6"/>
      <c r="P11826" s="6"/>
      <c r="Q11826" s="6"/>
      <c r="R11826" s="6"/>
      <c r="S11826" s="6"/>
      <c r="T11826" s="6"/>
      <c r="U11826" s="6"/>
      <c r="V11826" s="6"/>
      <c r="W11826" s="6"/>
    </row>
    <row r="11827" spans="1:23" x14ac:dyDescent="0.25">
      <c r="A11827" s="81"/>
      <c r="J11827" s="6">
        <v>21</v>
      </c>
      <c r="K11827" s="6"/>
      <c r="L11827" s="6"/>
      <c r="M11827" s="6"/>
      <c r="N11827" s="6"/>
      <c r="O11827" s="6"/>
      <c r="P11827" s="6"/>
      <c r="Q11827" s="6"/>
      <c r="R11827" s="6"/>
      <c r="S11827" s="6"/>
      <c r="T11827" s="6"/>
      <c r="U11827" s="6"/>
      <c r="V11827" s="6"/>
      <c r="W11827" s="6"/>
    </row>
    <row r="11828" spans="1:23" ht="89.25" x14ac:dyDescent="0.25">
      <c r="A11828" s="81" t="s">
        <v>997</v>
      </c>
      <c r="J11828" s="6">
        <v>22</v>
      </c>
      <c r="K11828" s="6"/>
      <c r="L11828" s="6"/>
      <c r="M11828" s="6"/>
      <c r="N11828" s="6"/>
      <c r="O11828" s="6"/>
      <c r="P11828" s="6"/>
      <c r="Q11828" s="6"/>
      <c r="R11828" s="6"/>
      <c r="S11828" s="6"/>
      <c r="T11828" s="6"/>
      <c r="U11828" s="6"/>
      <c r="V11828" s="6"/>
      <c r="W11828" s="6"/>
    </row>
    <row r="11829" spans="1:23" x14ac:dyDescent="0.25">
      <c r="A11829" s="65"/>
      <c r="J11829" s="6">
        <v>23</v>
      </c>
      <c r="K11829" s="6"/>
      <c r="L11829" s="6"/>
      <c r="M11829" s="6"/>
      <c r="N11829" s="6"/>
      <c r="O11829" s="6"/>
      <c r="P11829" s="6"/>
      <c r="Q11829" s="6"/>
      <c r="R11829" s="6"/>
      <c r="S11829" s="6"/>
      <c r="T11829" s="6"/>
      <c r="U11829" s="6"/>
      <c r="V11829" s="6"/>
      <c r="W11829" s="6"/>
    </row>
    <row r="11830" spans="1:23" x14ac:dyDescent="0.25">
      <c r="A11830" s="65"/>
      <c r="J11830" s="6">
        <v>24</v>
      </c>
      <c r="K11830" s="6"/>
      <c r="L11830" s="6"/>
      <c r="M11830" s="6"/>
      <c r="N11830" s="6"/>
      <c r="O11830" s="6"/>
      <c r="P11830" s="6"/>
      <c r="Q11830" s="6"/>
      <c r="R11830" s="6"/>
      <c r="S11830" s="6"/>
      <c r="T11830" s="6"/>
      <c r="U11830" s="6"/>
      <c r="V11830" s="6"/>
      <c r="W11830" s="6"/>
    </row>
    <row r="11831" spans="1:23" ht="140.25" x14ac:dyDescent="0.25">
      <c r="A11831" s="96" t="s">
        <v>624</v>
      </c>
      <c r="B11831" s="97" t="s">
        <v>625</v>
      </c>
      <c r="J11831" s="6">
        <v>25</v>
      </c>
      <c r="K11831" s="6"/>
      <c r="L11831" s="6"/>
      <c r="M11831" s="6"/>
      <c r="N11831" s="6"/>
      <c r="O11831" s="6"/>
      <c r="P11831" s="6"/>
      <c r="Q11831" s="6"/>
      <c r="R11831" s="6"/>
      <c r="S11831" s="6"/>
      <c r="T11831" s="6"/>
      <c r="U11831" s="6"/>
      <c r="V11831" s="6"/>
      <c r="W11831" s="6"/>
    </row>
    <row r="11832" spans="1:23" ht="15.75" thickBot="1" x14ac:dyDescent="0.3">
      <c r="A11832" s="65"/>
      <c r="J11832" s="6">
        <v>26</v>
      </c>
      <c r="K11832" s="6"/>
      <c r="L11832" s="6"/>
      <c r="M11832" s="6"/>
      <c r="N11832" s="6"/>
      <c r="O11832" s="6"/>
      <c r="P11832" s="6"/>
      <c r="Q11832" s="6"/>
      <c r="R11832" s="6"/>
      <c r="S11832" s="6"/>
      <c r="T11832" s="6"/>
      <c r="U11832" s="6"/>
      <c r="V11832" s="6"/>
      <c r="W11832" s="6"/>
    </row>
    <row r="11833" spans="1:23" ht="15.75" thickBot="1" x14ac:dyDescent="0.3">
      <c r="A11833" s="88" t="s">
        <v>626</v>
      </c>
      <c r="B11833" s="89">
        <v>0.05</v>
      </c>
      <c r="J11833" s="6">
        <v>27</v>
      </c>
      <c r="K11833" s="6"/>
      <c r="L11833" s="6"/>
      <c r="M11833" s="6"/>
      <c r="N11833" s="6"/>
      <c r="O11833" s="6"/>
      <c r="P11833" s="6"/>
      <c r="Q11833" s="6"/>
      <c r="R11833" s="6"/>
      <c r="S11833" s="6"/>
      <c r="T11833" s="6"/>
      <c r="U11833" s="6"/>
      <c r="V11833" s="6"/>
      <c r="W11833" s="6"/>
    </row>
    <row r="11834" spans="1:23" ht="39" thickBot="1" x14ac:dyDescent="0.3">
      <c r="A11834" s="110" t="s">
        <v>627</v>
      </c>
      <c r="B11834" s="74">
        <v>18</v>
      </c>
      <c r="J11834" s="6">
        <v>28</v>
      </c>
      <c r="K11834" s="6"/>
      <c r="L11834" s="6"/>
      <c r="M11834" s="6"/>
      <c r="N11834" s="6"/>
      <c r="O11834" s="6"/>
      <c r="P11834" s="6"/>
      <c r="Q11834" s="6"/>
      <c r="R11834" s="6"/>
      <c r="S11834" s="6"/>
      <c r="T11834" s="6"/>
      <c r="U11834" s="6"/>
      <c r="V11834" s="6"/>
      <c r="W11834" s="6"/>
    </row>
    <row r="11835" spans="1:23" ht="39" thickBot="1" x14ac:dyDescent="0.3">
      <c r="A11835" s="110" t="s">
        <v>628</v>
      </c>
      <c r="B11835" s="74">
        <v>3.39E-4</v>
      </c>
      <c r="J11835" s="6">
        <v>29</v>
      </c>
      <c r="K11835" s="6"/>
      <c r="L11835" s="6"/>
      <c r="M11835" s="6"/>
      <c r="N11835" s="6"/>
      <c r="O11835" s="6"/>
      <c r="P11835" s="6"/>
      <c r="Q11835" s="6"/>
      <c r="R11835" s="6"/>
      <c r="S11835" s="6"/>
      <c r="T11835" s="6"/>
      <c r="U11835" s="6"/>
      <c r="V11835" s="6"/>
      <c r="W11835" s="6"/>
    </row>
    <row r="11836" spans="1:23" ht="64.5" thickBot="1" x14ac:dyDescent="0.3">
      <c r="A11836" s="110" t="s">
        <v>629</v>
      </c>
      <c r="B11836" s="74">
        <v>3.9969700000000001</v>
      </c>
      <c r="J11836" s="6">
        <v>30</v>
      </c>
      <c r="K11836" s="6"/>
      <c r="L11836" s="6"/>
      <c r="M11836" s="6"/>
      <c r="N11836" s="6"/>
      <c r="O11836" s="6"/>
      <c r="P11836" s="6"/>
      <c r="Q11836" s="6"/>
      <c r="R11836" s="6"/>
      <c r="S11836" s="6"/>
      <c r="T11836" s="6"/>
      <c r="U11836" s="6"/>
      <c r="V11836" s="6"/>
      <c r="W11836" s="6"/>
    </row>
    <row r="11837" spans="1:23" ht="38.25" x14ac:dyDescent="0.25">
      <c r="A11837" s="109" t="s">
        <v>630</v>
      </c>
      <c r="B11837" s="78">
        <v>2.5999999999999999E-2</v>
      </c>
      <c r="J11837" s="6">
        <v>31</v>
      </c>
      <c r="K11837" s="6"/>
      <c r="L11837" s="6"/>
      <c r="M11837" s="6"/>
      <c r="N11837" s="6"/>
      <c r="O11837" s="6"/>
      <c r="P11837" s="6"/>
      <c r="Q11837" s="6"/>
      <c r="R11837" s="6"/>
      <c r="S11837" s="6"/>
      <c r="T11837" s="6"/>
      <c r="U11837" s="6"/>
      <c r="V11837" s="6"/>
      <c r="W11837" s="6"/>
    </row>
    <row r="11838" spans="1:23" ht="15.75" thickBot="1" x14ac:dyDescent="0.3">
      <c r="A11838" s="65"/>
      <c r="J11838" s="6">
        <v>32</v>
      </c>
      <c r="K11838" s="6"/>
      <c r="L11838" s="6"/>
      <c r="M11838" s="6"/>
      <c r="N11838" s="6"/>
      <c r="O11838" s="6"/>
      <c r="P11838" s="6"/>
      <c r="Q11838" s="6"/>
      <c r="R11838" s="6"/>
      <c r="S11838" s="6"/>
      <c r="T11838" s="6"/>
      <c r="U11838" s="6"/>
      <c r="V11838" s="6"/>
      <c r="W11838" s="6"/>
    </row>
    <row r="11839" spans="1:23" x14ac:dyDescent="0.25">
      <c r="A11839" s="254" t="s">
        <v>637</v>
      </c>
      <c r="B11839" s="255"/>
      <c r="C11839" s="255"/>
      <c r="D11839" s="255"/>
      <c r="E11839" s="255"/>
      <c r="J11839" s="6">
        <v>33</v>
      </c>
      <c r="K11839" s="6"/>
      <c r="L11839" s="6"/>
      <c r="M11839" s="6"/>
      <c r="N11839" s="6"/>
      <c r="O11839" s="6"/>
      <c r="P11839" s="6"/>
      <c r="Q11839" s="6"/>
      <c r="R11839" s="6"/>
      <c r="S11839" s="6"/>
      <c r="T11839" s="6"/>
      <c r="U11839" s="6"/>
      <c r="V11839" s="6"/>
      <c r="W11839" s="6"/>
    </row>
    <row r="11840" spans="1:23" ht="15.75" thickBot="1" x14ac:dyDescent="0.3">
      <c r="A11840" s="256" t="s">
        <v>638</v>
      </c>
      <c r="B11840" s="257"/>
      <c r="C11840" s="257"/>
      <c r="D11840" s="257"/>
      <c r="E11840" s="257"/>
      <c r="J11840" s="6">
        <v>34</v>
      </c>
      <c r="K11840" s="6"/>
      <c r="L11840" s="6"/>
      <c r="M11840" s="6"/>
      <c r="N11840" s="6"/>
      <c r="O11840" s="6"/>
      <c r="P11840" s="6"/>
      <c r="Q11840" s="6"/>
      <c r="R11840" s="6"/>
      <c r="S11840" s="6"/>
      <c r="T11840" s="6"/>
      <c r="U11840" s="6"/>
      <c r="V11840" s="6"/>
      <c r="W11840" s="6"/>
    </row>
    <row r="11841" spans="1:23" ht="16.5" thickBot="1" x14ac:dyDescent="0.3">
      <c r="A11841" s="260" t="s">
        <v>634</v>
      </c>
      <c r="B11841" s="261"/>
      <c r="C11841" s="83" t="s">
        <v>635</v>
      </c>
      <c r="D11841" s="83" t="s">
        <v>566</v>
      </c>
      <c r="E11841" s="85" t="s">
        <v>593</v>
      </c>
      <c r="J11841" s="6"/>
      <c r="K11841" s="121" t="s">
        <v>1123</v>
      </c>
      <c r="L11841" s="121" t="s">
        <v>1124</v>
      </c>
      <c r="M11841" s="121" t="str">
        <f>A11828</f>
        <v>Prueba del rango estudentizado de Tukey (HSD) para P1Fr1</v>
      </c>
      <c r="N11841" s="136"/>
      <c r="O11841" s="1"/>
      <c r="S11841" s="122" t="str">
        <f>K11841</f>
        <v>Factor</v>
      </c>
      <c r="T11841" s="122" t="str">
        <f>L11841</f>
        <v>Nivel</v>
      </c>
      <c r="U11841" s="114"/>
      <c r="V11841" s="123" t="str">
        <f>M11841</f>
        <v>Prueba del rango estudentizado de Tukey (HSD) para P1Fr1</v>
      </c>
      <c r="W11841" s="6"/>
    </row>
    <row r="11842" spans="1:23" ht="16.5" thickBot="1" x14ac:dyDescent="0.3">
      <c r="A11842" s="99"/>
      <c r="B11842" s="67" t="s">
        <v>592</v>
      </c>
      <c r="C11842" s="68">
        <v>0.1575</v>
      </c>
      <c r="D11842" s="68">
        <v>8</v>
      </c>
      <c r="E11842" s="86" t="s">
        <v>46</v>
      </c>
      <c r="J11842" s="6"/>
      <c r="K11842" s="223" t="s">
        <v>1128</v>
      </c>
      <c r="L11842" s="124" t="str">
        <f>E11842</f>
        <v>Perseo</v>
      </c>
      <c r="M11842" s="125">
        <f>C11842</f>
        <v>0.1575</v>
      </c>
      <c r="N11842" s="125">
        <f>A11842</f>
        <v>0</v>
      </c>
      <c r="O11842" s="125" t="str">
        <f>B11842</f>
        <v>A</v>
      </c>
      <c r="S11842" s="225" t="str">
        <f>K11842</f>
        <v>Genotipo (B)</v>
      </c>
      <c r="T11842" s="133" t="str">
        <f>L11842</f>
        <v>Perseo</v>
      </c>
      <c r="U11842" s="134">
        <f t="shared" ref="U11842:U11845" si="677">M11842</f>
        <v>0.1575</v>
      </c>
      <c r="V11842" s="133">
        <f t="shared" ref="V11842:V11845" si="678">N11842</f>
        <v>0</v>
      </c>
      <c r="W11842" s="133" t="str">
        <f t="shared" ref="W11842:W11845" si="679">O11842</f>
        <v>A</v>
      </c>
    </row>
    <row r="11843" spans="1:23" ht="16.5" thickBot="1" x14ac:dyDescent="0.3">
      <c r="A11843" s="99"/>
      <c r="B11843" s="67" t="s">
        <v>592</v>
      </c>
      <c r="C11843" s="68"/>
      <c r="D11843" s="68"/>
      <c r="E11843" s="86"/>
      <c r="J11843" s="6"/>
      <c r="K11843" s="224"/>
      <c r="L11843" s="124" t="str">
        <f>E11844</f>
        <v>Pony</v>
      </c>
      <c r="M11843" s="125">
        <f>C11844</f>
        <v>0.13750000000000001</v>
      </c>
      <c r="N11843" s="125" t="str">
        <f>A11844</f>
        <v>B</v>
      </c>
      <c r="O11843" s="125" t="str">
        <f>B11844</f>
        <v>A</v>
      </c>
      <c r="S11843" s="226"/>
      <c r="T11843" s="133" t="str">
        <f t="shared" ref="T11843:T11845" si="680">L11843</f>
        <v>Pony</v>
      </c>
      <c r="U11843" s="134">
        <f t="shared" si="677"/>
        <v>0.13750000000000001</v>
      </c>
      <c r="V11843" s="133" t="str">
        <f t="shared" si="678"/>
        <v>B</v>
      </c>
      <c r="W11843" s="133" t="str">
        <f t="shared" si="679"/>
        <v>A</v>
      </c>
    </row>
    <row r="11844" spans="1:23" ht="16.5" thickBot="1" x14ac:dyDescent="0.3">
      <c r="A11844" s="99" t="s">
        <v>593</v>
      </c>
      <c r="B11844" s="67" t="s">
        <v>592</v>
      </c>
      <c r="C11844" s="68">
        <v>0.13750000000000001</v>
      </c>
      <c r="D11844" s="68">
        <v>8</v>
      </c>
      <c r="E11844" s="86" t="s">
        <v>11</v>
      </c>
      <c r="J11844" s="6"/>
      <c r="K11844" s="224"/>
      <c r="L11844" s="4" t="str">
        <f>E11846</f>
        <v>Toro</v>
      </c>
      <c r="M11844" s="4">
        <f>C11846</f>
        <v>0.12625</v>
      </c>
      <c r="N11844" s="4" t="str">
        <f>A11846</f>
        <v>B</v>
      </c>
      <c r="O11844" s="4">
        <f>B11846</f>
        <v>0</v>
      </c>
      <c r="P11844" s="6"/>
      <c r="Q11844" s="6"/>
      <c r="R11844" s="6"/>
      <c r="S11844" s="226"/>
      <c r="T11844" s="133" t="str">
        <f t="shared" si="680"/>
        <v>Toro</v>
      </c>
      <c r="U11844" s="134">
        <f t="shared" si="677"/>
        <v>0.12625</v>
      </c>
      <c r="V11844" s="133" t="str">
        <f t="shared" si="678"/>
        <v>B</v>
      </c>
      <c r="W11844" s="133">
        <f t="shared" si="679"/>
        <v>0</v>
      </c>
    </row>
    <row r="11845" spans="1:23" ht="16.5" thickBot="1" x14ac:dyDescent="0.3">
      <c r="A11845" s="99" t="s">
        <v>593</v>
      </c>
      <c r="B11845" s="67"/>
      <c r="C11845" s="68"/>
      <c r="D11845" s="68"/>
      <c r="E11845" s="86"/>
      <c r="J11845" s="6"/>
      <c r="K11845" s="224"/>
      <c r="L11845" s="4" t="str">
        <f>E11848</f>
        <v>Palomo</v>
      </c>
      <c r="M11845" s="4">
        <f>C11848</f>
        <v>0.11749999999999999</v>
      </c>
      <c r="N11845" s="4" t="str">
        <f>A11848</f>
        <v>B</v>
      </c>
      <c r="O11845" s="4">
        <f>B11848</f>
        <v>0</v>
      </c>
      <c r="P11845" s="6"/>
      <c r="Q11845" s="6"/>
      <c r="R11845" s="6"/>
      <c r="S11845" s="227"/>
      <c r="T11845" s="129" t="str">
        <f t="shared" si="680"/>
        <v>Palomo</v>
      </c>
      <c r="U11845" s="135">
        <f t="shared" si="677"/>
        <v>0.11749999999999999</v>
      </c>
      <c r="V11845" s="129" t="str">
        <f t="shared" si="678"/>
        <v>B</v>
      </c>
      <c r="W11845" s="129">
        <f t="shared" si="679"/>
        <v>0</v>
      </c>
    </row>
    <row r="11846" spans="1:23" ht="15.75" thickBot="1" x14ac:dyDescent="0.3">
      <c r="A11846" s="99" t="s">
        <v>593</v>
      </c>
      <c r="B11846" s="67"/>
      <c r="C11846" s="68">
        <v>0.12625</v>
      </c>
      <c r="D11846" s="68">
        <v>8</v>
      </c>
      <c r="E11846" s="86" t="s">
        <v>8</v>
      </c>
      <c r="J11846" s="6">
        <v>1</v>
      </c>
      <c r="K11846" s="6"/>
      <c r="L11846" s="6"/>
      <c r="M11846" s="6"/>
      <c r="N11846" s="6"/>
      <c r="O11846" s="6"/>
      <c r="P11846" s="6"/>
      <c r="Q11846" s="6"/>
      <c r="R11846" s="6"/>
      <c r="S11846" s="6"/>
      <c r="T11846" s="6"/>
      <c r="U11846" s="6"/>
      <c r="V11846" s="6"/>
      <c r="W11846" s="6"/>
    </row>
    <row r="11847" spans="1:23" ht="15.75" thickBot="1" x14ac:dyDescent="0.3">
      <c r="A11847" s="99" t="s">
        <v>593</v>
      </c>
      <c r="B11847" s="67"/>
      <c r="C11847" s="68"/>
      <c r="D11847" s="68"/>
      <c r="E11847" s="86"/>
      <c r="J11847" s="6">
        <v>2</v>
      </c>
      <c r="K11847" s="6"/>
      <c r="L11847" s="6"/>
      <c r="M11847" s="6"/>
      <c r="N11847" s="6"/>
      <c r="O11847" s="6"/>
      <c r="P11847" s="6"/>
      <c r="Q11847" s="6"/>
      <c r="R11847" s="6"/>
      <c r="S11847" s="6"/>
      <c r="T11847" s="6"/>
      <c r="U11847" s="6"/>
      <c r="V11847" s="6"/>
      <c r="W11847" s="6"/>
    </row>
    <row r="11848" spans="1:23" x14ac:dyDescent="0.25">
      <c r="A11848" s="100" t="s">
        <v>593</v>
      </c>
      <c r="B11848" s="76"/>
      <c r="C11848" s="77">
        <v>0.11749999999999999</v>
      </c>
      <c r="D11848" s="77">
        <v>8</v>
      </c>
      <c r="E11848" s="87" t="s">
        <v>7</v>
      </c>
      <c r="J11848" s="6">
        <v>3</v>
      </c>
      <c r="K11848" s="6"/>
      <c r="L11848" s="6"/>
      <c r="M11848" s="6"/>
      <c r="N11848" s="6"/>
      <c r="O11848" s="6"/>
      <c r="P11848" s="6"/>
      <c r="Q11848" s="6"/>
      <c r="R11848" s="6"/>
      <c r="S11848" s="6"/>
      <c r="T11848" s="6"/>
      <c r="U11848" s="6"/>
      <c r="V11848" s="6"/>
      <c r="W11848" s="6"/>
    </row>
    <row r="11849" spans="1:23" x14ac:dyDescent="0.25">
      <c r="A11849" s="79"/>
      <c r="J11849" s="6">
        <v>4</v>
      </c>
      <c r="K11849" s="6"/>
      <c r="L11849" s="6"/>
      <c r="M11849" s="6"/>
      <c r="N11849" s="6"/>
      <c r="O11849" s="6"/>
      <c r="P11849" s="6"/>
      <c r="Q11849" s="6"/>
      <c r="R11849" s="6"/>
      <c r="S11849" s="6"/>
      <c r="T11849" s="6"/>
      <c r="U11849" s="6"/>
      <c r="V11849" s="6"/>
      <c r="W11849" s="6"/>
    </row>
    <row r="11850" spans="1:23" x14ac:dyDescent="0.25">
      <c r="A11850" s="79"/>
      <c r="J11850" s="6">
        <v>5</v>
      </c>
      <c r="K11850" s="6"/>
      <c r="L11850" s="6"/>
      <c r="M11850" s="6"/>
      <c r="N11850" s="6"/>
      <c r="O11850" s="6"/>
      <c r="P11850" s="6"/>
      <c r="Q11850" s="6"/>
      <c r="R11850" s="6"/>
      <c r="S11850" s="6"/>
      <c r="T11850" s="6"/>
      <c r="U11850" s="6"/>
      <c r="V11850" s="6"/>
      <c r="W11850" s="6"/>
    </row>
    <row r="11851" spans="1:23" x14ac:dyDescent="0.25">
      <c r="J11851" s="6">
        <v>6</v>
      </c>
      <c r="K11851" s="6"/>
      <c r="L11851" s="6"/>
      <c r="M11851" s="6"/>
      <c r="N11851" s="6"/>
      <c r="O11851" s="6"/>
      <c r="P11851" s="6"/>
      <c r="Q11851" s="6"/>
      <c r="R11851" s="6"/>
      <c r="S11851" s="6"/>
      <c r="T11851" s="6"/>
      <c r="U11851" s="6"/>
      <c r="V11851" s="6"/>
      <c r="W11851" s="6"/>
    </row>
    <row r="11852" spans="1:23" x14ac:dyDescent="0.25">
      <c r="A11852" s="80"/>
      <c r="J11852" s="6">
        <v>7</v>
      </c>
      <c r="K11852" s="6"/>
      <c r="L11852" s="6"/>
      <c r="M11852" s="6"/>
      <c r="N11852" s="6"/>
      <c r="O11852" s="6"/>
      <c r="P11852" s="6"/>
      <c r="Q11852" s="6"/>
      <c r="R11852" s="6"/>
      <c r="S11852" s="6"/>
      <c r="T11852" s="6"/>
      <c r="U11852" s="6"/>
      <c r="V11852" s="6"/>
      <c r="W11852" s="6"/>
    </row>
    <row r="11853" spans="1:23" ht="31.5" x14ac:dyDescent="0.25">
      <c r="A11853" s="64" t="s">
        <v>590</v>
      </c>
      <c r="J11853" s="6">
        <v>8</v>
      </c>
      <c r="K11853" s="6"/>
      <c r="L11853" s="6"/>
      <c r="M11853" s="6"/>
      <c r="N11853" s="6"/>
      <c r="O11853" s="6"/>
      <c r="P11853" s="6"/>
      <c r="Q11853" s="6"/>
      <c r="R11853" s="6"/>
      <c r="S11853" s="6"/>
      <c r="T11853" s="6"/>
      <c r="U11853" s="6"/>
      <c r="V11853" s="6"/>
      <c r="W11853" s="6"/>
    </row>
    <row r="11854" spans="1:23" x14ac:dyDescent="0.25">
      <c r="A11854" s="79"/>
      <c r="J11854" s="6">
        <v>9</v>
      </c>
      <c r="K11854" s="6"/>
      <c r="L11854" s="6"/>
      <c r="M11854" s="6"/>
      <c r="N11854" s="6"/>
      <c r="O11854" s="6"/>
      <c r="P11854" s="6"/>
      <c r="Q11854" s="6"/>
      <c r="R11854" s="6"/>
      <c r="S11854" s="6"/>
      <c r="T11854" s="6"/>
      <c r="U11854" s="6"/>
      <c r="V11854" s="6"/>
      <c r="W11854" s="6"/>
    </row>
    <row r="11855" spans="1:23" ht="25.5" x14ac:dyDescent="0.25">
      <c r="A11855" s="81" t="s">
        <v>595</v>
      </c>
      <c r="J11855" s="6">
        <v>10</v>
      </c>
      <c r="K11855" s="6"/>
      <c r="L11855" s="6"/>
      <c r="M11855" s="6"/>
      <c r="N11855" s="6"/>
      <c r="O11855" s="6"/>
      <c r="P11855" s="6"/>
      <c r="Q11855" s="6"/>
      <c r="R11855" s="6"/>
      <c r="S11855" s="6"/>
      <c r="T11855" s="6"/>
      <c r="U11855" s="6"/>
      <c r="V11855" s="6"/>
      <c r="W11855" s="6"/>
    </row>
    <row r="11856" spans="1:23" x14ac:dyDescent="0.25">
      <c r="A11856" s="81"/>
      <c r="J11856" s="6">
        <v>11</v>
      </c>
      <c r="K11856" s="6"/>
      <c r="L11856" s="6"/>
      <c r="M11856" s="6"/>
      <c r="N11856" s="6"/>
      <c r="O11856" s="6"/>
      <c r="P11856" s="6"/>
      <c r="Q11856" s="6"/>
      <c r="R11856" s="6"/>
      <c r="S11856" s="6"/>
      <c r="T11856" s="6"/>
      <c r="U11856" s="6"/>
      <c r="V11856" s="6"/>
      <c r="W11856" s="6"/>
    </row>
    <row r="11857" spans="1:23" x14ac:dyDescent="0.25">
      <c r="A11857" s="65"/>
      <c r="J11857" s="6">
        <v>12</v>
      </c>
      <c r="K11857" s="6"/>
      <c r="L11857" s="6"/>
      <c r="M11857" s="6"/>
      <c r="N11857" s="6"/>
      <c r="O11857" s="6"/>
      <c r="P11857" s="6"/>
      <c r="Q11857" s="6"/>
      <c r="R11857" s="6"/>
      <c r="S11857" s="6"/>
      <c r="T11857" s="6"/>
      <c r="U11857" s="6"/>
      <c r="V11857" s="6"/>
      <c r="W11857" s="6"/>
    </row>
    <row r="11858" spans="1:23" x14ac:dyDescent="0.25">
      <c r="A11858" s="65"/>
      <c r="J11858" s="6">
        <v>13</v>
      </c>
      <c r="K11858" s="6"/>
      <c r="L11858" s="6"/>
      <c r="M11858" s="6"/>
      <c r="N11858" s="6"/>
      <c r="O11858" s="6"/>
      <c r="P11858" s="6"/>
      <c r="Q11858" s="6"/>
      <c r="R11858" s="6"/>
      <c r="S11858" s="6"/>
      <c r="T11858" s="6"/>
      <c r="U11858" s="6"/>
      <c r="V11858" s="6"/>
      <c r="W11858" s="6"/>
    </row>
    <row r="11859" spans="1:23" x14ac:dyDescent="0.25">
      <c r="A11859" s="79"/>
      <c r="J11859" s="6">
        <v>14</v>
      </c>
      <c r="K11859" s="6"/>
      <c r="L11859" s="6"/>
      <c r="M11859" s="6"/>
      <c r="N11859" s="6"/>
      <c r="O11859" s="6"/>
      <c r="P11859" s="6"/>
      <c r="Q11859" s="6"/>
      <c r="R11859" s="6"/>
      <c r="S11859" s="6"/>
      <c r="T11859" s="6"/>
      <c r="U11859" s="6"/>
      <c r="V11859" s="6"/>
      <c r="W11859" s="6"/>
    </row>
    <row r="11860" spans="1:23" x14ac:dyDescent="0.25">
      <c r="A11860" s="79"/>
      <c r="J11860" s="6">
        <v>15</v>
      </c>
      <c r="K11860" s="6"/>
      <c r="L11860" s="6"/>
      <c r="M11860" s="6"/>
      <c r="N11860" s="6"/>
      <c r="O11860" s="6"/>
      <c r="P11860" s="6"/>
      <c r="Q11860" s="6"/>
      <c r="R11860" s="6"/>
      <c r="S11860" s="6"/>
      <c r="T11860" s="6"/>
      <c r="U11860" s="6"/>
      <c r="V11860" s="6"/>
      <c r="W11860" s="6"/>
    </row>
    <row r="11861" spans="1:23" x14ac:dyDescent="0.25">
      <c r="J11861" s="6">
        <v>16</v>
      </c>
      <c r="K11861" s="6"/>
      <c r="L11861" s="6"/>
      <c r="M11861" s="6"/>
      <c r="N11861" s="6"/>
      <c r="O11861" s="6"/>
      <c r="P11861" s="6"/>
      <c r="Q11861" s="6"/>
      <c r="R11861" s="6"/>
      <c r="S11861" s="6"/>
      <c r="T11861" s="6"/>
      <c r="U11861" s="6"/>
      <c r="V11861" s="6"/>
      <c r="W11861" s="6"/>
    </row>
    <row r="11862" spans="1:23" x14ac:dyDescent="0.25">
      <c r="A11862" s="80"/>
      <c r="J11862" s="6">
        <v>17</v>
      </c>
      <c r="K11862" s="6"/>
      <c r="L11862" s="6"/>
      <c r="M11862" s="6"/>
      <c r="N11862" s="6"/>
      <c r="O11862" s="6"/>
      <c r="P11862" s="6"/>
      <c r="Q11862" s="6"/>
      <c r="R11862" s="6"/>
      <c r="S11862" s="6"/>
      <c r="T11862" s="6"/>
      <c r="U11862" s="6"/>
      <c r="V11862" s="6"/>
      <c r="W11862" s="6"/>
    </row>
    <row r="11863" spans="1:23" ht="31.5" x14ac:dyDescent="0.25">
      <c r="A11863" s="64" t="s">
        <v>590</v>
      </c>
      <c r="J11863" s="6">
        <v>18</v>
      </c>
      <c r="K11863" s="6"/>
      <c r="L11863" s="6"/>
      <c r="M11863" s="6"/>
      <c r="N11863" s="6"/>
      <c r="O11863" s="6"/>
      <c r="P11863" s="6"/>
      <c r="Q11863" s="6"/>
      <c r="R11863" s="6"/>
      <c r="S11863" s="6"/>
      <c r="T11863" s="6"/>
      <c r="U11863" s="6"/>
      <c r="V11863" s="6"/>
      <c r="W11863" s="6"/>
    </row>
    <row r="11864" spans="1:23" x14ac:dyDescent="0.25">
      <c r="A11864" s="79"/>
      <c r="J11864" s="6">
        <v>19</v>
      </c>
      <c r="K11864" s="6"/>
      <c r="L11864" s="6"/>
      <c r="M11864" s="6"/>
      <c r="N11864" s="6"/>
      <c r="O11864" s="6"/>
      <c r="P11864" s="6"/>
      <c r="Q11864" s="6"/>
      <c r="R11864" s="6"/>
      <c r="S11864" s="6"/>
      <c r="T11864" s="6"/>
      <c r="U11864" s="6"/>
      <c r="V11864" s="6"/>
      <c r="W11864" s="6"/>
    </row>
    <row r="11865" spans="1:23" ht="25.5" x14ac:dyDescent="0.25">
      <c r="A11865" s="81" t="s">
        <v>595</v>
      </c>
      <c r="J11865" s="6">
        <v>20</v>
      </c>
      <c r="K11865" s="6"/>
      <c r="L11865" s="6"/>
      <c r="M11865" s="6"/>
      <c r="N11865" s="6"/>
      <c r="O11865" s="6"/>
      <c r="P11865" s="6"/>
      <c r="Q11865" s="6"/>
      <c r="R11865" s="6"/>
      <c r="S11865" s="6"/>
      <c r="T11865" s="6"/>
      <c r="U11865" s="6"/>
      <c r="V11865" s="6"/>
      <c r="W11865" s="6"/>
    </row>
    <row r="11866" spans="1:23" x14ac:dyDescent="0.25">
      <c r="A11866" s="81"/>
      <c r="J11866" s="6">
        <v>21</v>
      </c>
      <c r="K11866" s="6"/>
      <c r="L11866" s="6"/>
      <c r="M11866" s="6"/>
      <c r="N11866" s="6"/>
      <c r="O11866" s="6"/>
      <c r="P11866" s="6"/>
      <c r="Q11866" s="6"/>
      <c r="R11866" s="6"/>
      <c r="S11866" s="6"/>
      <c r="T11866" s="6"/>
      <c r="U11866" s="6"/>
      <c r="V11866" s="6"/>
      <c r="W11866" s="6"/>
    </row>
    <row r="11867" spans="1:23" ht="89.25" x14ac:dyDescent="0.25">
      <c r="A11867" s="81" t="s">
        <v>998</v>
      </c>
      <c r="J11867" s="6">
        <v>22</v>
      </c>
      <c r="K11867" s="6"/>
      <c r="L11867" s="6"/>
      <c r="M11867" s="6"/>
      <c r="N11867" s="6"/>
      <c r="O11867" s="6"/>
      <c r="P11867" s="6"/>
      <c r="Q11867" s="6"/>
      <c r="R11867" s="6"/>
      <c r="S11867" s="6"/>
      <c r="T11867" s="6"/>
      <c r="U11867" s="6"/>
      <c r="V11867" s="6"/>
      <c r="W11867" s="6"/>
    </row>
    <row r="11868" spans="1:23" x14ac:dyDescent="0.25">
      <c r="A11868" s="65"/>
      <c r="J11868" s="6">
        <v>23</v>
      </c>
      <c r="K11868" s="6"/>
      <c r="L11868" s="6"/>
      <c r="M11868" s="6"/>
      <c r="N11868" s="6"/>
      <c r="O11868" s="6"/>
      <c r="P11868" s="6"/>
      <c r="Q11868" s="6"/>
      <c r="R11868" s="6"/>
      <c r="S11868" s="6"/>
      <c r="T11868" s="6"/>
      <c r="U11868" s="6"/>
      <c r="V11868" s="6"/>
      <c r="W11868" s="6"/>
    </row>
    <row r="11869" spans="1:23" x14ac:dyDescent="0.25">
      <c r="A11869" s="65"/>
      <c r="J11869" s="6">
        <v>24</v>
      </c>
      <c r="K11869" s="6"/>
      <c r="L11869" s="6"/>
      <c r="M11869" s="6"/>
      <c r="N11869" s="6"/>
      <c r="O11869" s="6"/>
      <c r="P11869" s="6"/>
      <c r="Q11869" s="6"/>
      <c r="R11869" s="6"/>
      <c r="S11869" s="6"/>
      <c r="T11869" s="6"/>
      <c r="U11869" s="6"/>
      <c r="V11869" s="6"/>
      <c r="W11869" s="6"/>
    </row>
    <row r="11870" spans="1:23" ht="140.25" x14ac:dyDescent="0.25">
      <c r="A11870" s="96" t="s">
        <v>624</v>
      </c>
      <c r="B11870" s="97" t="s">
        <v>625</v>
      </c>
      <c r="J11870" s="6">
        <v>25</v>
      </c>
      <c r="K11870" s="6"/>
      <c r="L11870" s="6"/>
      <c r="M11870" s="6"/>
      <c r="N11870" s="6"/>
      <c r="O11870" s="6"/>
      <c r="P11870" s="6"/>
      <c r="Q11870" s="6"/>
      <c r="R11870" s="6"/>
      <c r="S11870" s="6"/>
      <c r="T11870" s="6"/>
      <c r="U11870" s="6"/>
      <c r="V11870" s="6"/>
      <c r="W11870" s="6"/>
    </row>
    <row r="11871" spans="1:23" ht="15.75" thickBot="1" x14ac:dyDescent="0.3">
      <c r="A11871" s="65"/>
      <c r="J11871" s="6">
        <v>26</v>
      </c>
      <c r="K11871" s="6"/>
      <c r="L11871" s="6"/>
      <c r="M11871" s="6"/>
      <c r="N11871" s="6"/>
      <c r="O11871" s="6"/>
      <c r="P11871" s="6"/>
      <c r="Q11871" s="6"/>
      <c r="R11871" s="6"/>
      <c r="S11871" s="6"/>
      <c r="T11871" s="6"/>
      <c r="U11871" s="6"/>
      <c r="V11871" s="6"/>
      <c r="W11871" s="6"/>
    </row>
    <row r="11872" spans="1:23" ht="15.75" thickBot="1" x14ac:dyDescent="0.3">
      <c r="A11872" s="88" t="s">
        <v>626</v>
      </c>
      <c r="B11872" s="89">
        <v>0.05</v>
      </c>
      <c r="J11872" s="6">
        <v>27</v>
      </c>
      <c r="K11872" s="6"/>
      <c r="L11872" s="6"/>
      <c r="M11872" s="6"/>
      <c r="N11872" s="6"/>
      <c r="O11872" s="6"/>
      <c r="P11872" s="6"/>
      <c r="Q11872" s="6"/>
      <c r="R11872" s="6"/>
      <c r="S11872" s="6"/>
      <c r="T11872" s="6"/>
      <c r="U11872" s="6"/>
      <c r="V11872" s="6"/>
      <c r="W11872" s="6"/>
    </row>
    <row r="11873" spans="1:23" ht="39" thickBot="1" x14ac:dyDescent="0.3">
      <c r="A11873" s="110" t="s">
        <v>627</v>
      </c>
      <c r="B11873" s="74">
        <v>18</v>
      </c>
      <c r="J11873" s="6">
        <v>28</v>
      </c>
      <c r="K11873" s="6"/>
      <c r="L11873" s="6"/>
      <c r="M11873" s="6"/>
      <c r="N11873" s="6"/>
      <c r="O11873" s="6"/>
      <c r="P11873" s="6"/>
      <c r="Q11873" s="6"/>
      <c r="R11873" s="6"/>
      <c r="S11873" s="6"/>
      <c r="T11873" s="6"/>
      <c r="U11873" s="6"/>
      <c r="V11873" s="6"/>
      <c r="W11873" s="6"/>
    </row>
    <row r="11874" spans="1:23" ht="39" thickBot="1" x14ac:dyDescent="0.3">
      <c r="A11874" s="110" t="s">
        <v>628</v>
      </c>
      <c r="B11874" s="74">
        <v>6.2000000000000003E-5</v>
      </c>
      <c r="J11874" s="6">
        <v>29</v>
      </c>
      <c r="K11874" s="6"/>
      <c r="L11874" s="6"/>
      <c r="M11874" s="6"/>
      <c r="N11874" s="6"/>
      <c r="O11874" s="6"/>
      <c r="P11874" s="6"/>
      <c r="Q11874" s="6"/>
      <c r="R11874" s="6"/>
      <c r="S11874" s="6"/>
      <c r="T11874" s="6"/>
      <c r="U11874" s="6"/>
      <c r="V11874" s="6"/>
      <c r="W11874" s="6"/>
    </row>
    <row r="11875" spans="1:23" ht="64.5" thickBot="1" x14ac:dyDescent="0.3">
      <c r="A11875" s="110" t="s">
        <v>629</v>
      </c>
      <c r="B11875" s="74">
        <v>3.9969700000000001</v>
      </c>
      <c r="J11875" s="6">
        <v>30</v>
      </c>
      <c r="K11875" s="6"/>
      <c r="L11875" s="6"/>
      <c r="M11875" s="6"/>
      <c r="N11875" s="6"/>
      <c r="O11875" s="6"/>
      <c r="P11875" s="6"/>
      <c r="Q11875" s="6"/>
      <c r="R11875" s="6"/>
      <c r="S11875" s="6"/>
      <c r="T11875" s="6"/>
      <c r="U11875" s="6"/>
      <c r="V11875" s="6"/>
      <c r="W11875" s="6"/>
    </row>
    <row r="11876" spans="1:23" ht="38.25" x14ac:dyDescent="0.25">
      <c r="A11876" s="109" t="s">
        <v>630</v>
      </c>
      <c r="B11876" s="78">
        <v>1.11E-2</v>
      </c>
      <c r="J11876" s="6">
        <v>31</v>
      </c>
      <c r="K11876" s="6"/>
      <c r="L11876" s="6"/>
      <c r="M11876" s="6"/>
      <c r="N11876" s="6"/>
      <c r="O11876" s="6"/>
      <c r="P11876" s="6"/>
      <c r="Q11876" s="6"/>
      <c r="R11876" s="6"/>
      <c r="S11876" s="6"/>
      <c r="T11876" s="6"/>
      <c r="U11876" s="6"/>
      <c r="V11876" s="6"/>
      <c r="W11876" s="6"/>
    </row>
    <row r="11877" spans="1:23" ht="15.75" thickBot="1" x14ac:dyDescent="0.3">
      <c r="A11877" s="65"/>
      <c r="J11877" s="6">
        <v>32</v>
      </c>
      <c r="K11877" s="6"/>
      <c r="L11877" s="6"/>
      <c r="M11877" s="6"/>
      <c r="N11877" s="6"/>
      <c r="O11877" s="6"/>
      <c r="P11877" s="6"/>
      <c r="Q11877" s="6"/>
      <c r="R11877" s="6"/>
      <c r="S11877" s="6"/>
      <c r="T11877" s="6"/>
      <c r="U11877" s="6"/>
      <c r="V11877" s="6"/>
      <c r="W11877" s="6"/>
    </row>
    <row r="11878" spans="1:23" x14ac:dyDescent="0.25">
      <c r="A11878" s="254" t="s">
        <v>637</v>
      </c>
      <c r="B11878" s="255"/>
      <c r="C11878" s="255"/>
      <c r="D11878" s="255"/>
      <c r="J11878" s="6">
        <v>33</v>
      </c>
      <c r="K11878" s="6"/>
      <c r="L11878" s="6"/>
      <c r="M11878" s="6"/>
      <c r="N11878" s="6"/>
      <c r="O11878" s="6"/>
      <c r="P11878" s="6"/>
      <c r="Q11878" s="6"/>
      <c r="R11878" s="6"/>
      <c r="S11878" s="6"/>
      <c r="T11878" s="6"/>
      <c r="U11878" s="6"/>
      <c r="V11878" s="6"/>
      <c r="W11878" s="6"/>
    </row>
    <row r="11879" spans="1:23" ht="15.75" thickBot="1" x14ac:dyDescent="0.3">
      <c r="A11879" s="256" t="s">
        <v>638</v>
      </c>
      <c r="B11879" s="257"/>
      <c r="C11879" s="257"/>
      <c r="D11879" s="257"/>
      <c r="J11879" s="6">
        <v>34</v>
      </c>
      <c r="K11879" s="6"/>
      <c r="L11879" s="6"/>
      <c r="M11879" s="6"/>
      <c r="N11879" s="6"/>
      <c r="O11879" s="6"/>
      <c r="P11879" s="6"/>
      <c r="Q11879" s="6"/>
      <c r="R11879" s="6"/>
      <c r="S11879" s="6"/>
      <c r="T11879" s="6"/>
      <c r="U11879" s="6"/>
      <c r="V11879" s="6"/>
      <c r="W11879" s="6"/>
    </row>
    <row r="11880" spans="1:23" ht="27" thickBot="1" x14ac:dyDescent="0.3">
      <c r="A11880" s="98" t="s">
        <v>634</v>
      </c>
      <c r="B11880" s="83" t="s">
        <v>635</v>
      </c>
      <c r="C11880" s="83" t="s">
        <v>566</v>
      </c>
      <c r="D11880" s="85" t="s">
        <v>593</v>
      </c>
      <c r="J11880" s="6"/>
      <c r="K11880" s="121" t="s">
        <v>1123</v>
      </c>
      <c r="L11880" s="121" t="s">
        <v>1124</v>
      </c>
      <c r="M11880" s="121" t="str">
        <f>A11867</f>
        <v>Prueba del rango estudentizado de Tukey (HSD) para P1Fr2</v>
      </c>
      <c r="N11880" s="136"/>
      <c r="O11880" s="1"/>
      <c r="S11880" s="122" t="str">
        <f>K11880</f>
        <v>Factor</v>
      </c>
      <c r="T11880" s="122" t="str">
        <f>L11880</f>
        <v>Nivel</v>
      </c>
      <c r="U11880" s="114"/>
      <c r="V11880" s="123" t="str">
        <f>M11880</f>
        <v>Prueba del rango estudentizado de Tukey (HSD) para P1Fr2</v>
      </c>
      <c r="W11880" s="6"/>
    </row>
    <row r="11881" spans="1:23" ht="16.5" thickBot="1" x14ac:dyDescent="0.3">
      <c r="A11881" s="99" t="s">
        <v>592</v>
      </c>
      <c r="B11881" s="68">
        <v>8.6249999999999993E-2</v>
      </c>
      <c r="C11881" s="68">
        <v>8</v>
      </c>
      <c r="D11881" s="86" t="s">
        <v>8</v>
      </c>
      <c r="J11881" s="6"/>
      <c r="K11881" s="223" t="s">
        <v>1128</v>
      </c>
      <c r="L11881" s="124" t="str">
        <f>D11881</f>
        <v>Toro</v>
      </c>
      <c r="M11881" s="125">
        <f>B11881</f>
        <v>8.6249999999999993E-2</v>
      </c>
      <c r="N11881" s="125" t="str">
        <f>A11881</f>
        <v>A</v>
      </c>
      <c r="O11881" s="125">
        <f>B11881</f>
        <v>8.6249999999999993E-2</v>
      </c>
      <c r="S11881" s="225" t="str">
        <f>K11881</f>
        <v>Genotipo (B)</v>
      </c>
      <c r="T11881" s="133" t="str">
        <f>L11881</f>
        <v>Toro</v>
      </c>
      <c r="U11881" s="134">
        <f t="shared" ref="U11881:U11884" si="681">M11881</f>
        <v>8.6249999999999993E-2</v>
      </c>
      <c r="V11881" s="133" t="str">
        <f t="shared" ref="V11881:V11884" si="682">N11881</f>
        <v>A</v>
      </c>
      <c r="W11881" s="133">
        <f t="shared" ref="W11881:W11884" si="683">O11881</f>
        <v>8.6249999999999993E-2</v>
      </c>
    </row>
    <row r="11882" spans="1:23" ht="16.5" thickBot="1" x14ac:dyDescent="0.3">
      <c r="A11882" s="99" t="s">
        <v>592</v>
      </c>
      <c r="B11882" s="68"/>
      <c r="C11882" s="68"/>
      <c r="D11882" s="86"/>
      <c r="J11882" s="6"/>
      <c r="K11882" s="224"/>
      <c r="L11882" s="124" t="str">
        <f>D11883</f>
        <v>Palomo</v>
      </c>
      <c r="M11882" s="125">
        <f>B11883</f>
        <v>8.5000000000000006E-2</v>
      </c>
      <c r="N11882" s="125" t="str">
        <f>A11883</f>
        <v>A</v>
      </c>
      <c r="O11882" s="125">
        <f>B11883</f>
        <v>8.5000000000000006E-2</v>
      </c>
      <c r="S11882" s="226"/>
      <c r="T11882" s="133" t="str">
        <f t="shared" ref="T11882:T11884" si="684">L11882</f>
        <v>Palomo</v>
      </c>
      <c r="U11882" s="134">
        <f t="shared" si="681"/>
        <v>8.5000000000000006E-2</v>
      </c>
      <c r="V11882" s="133" t="str">
        <f t="shared" si="682"/>
        <v>A</v>
      </c>
      <c r="W11882" s="133">
        <f t="shared" si="683"/>
        <v>8.5000000000000006E-2</v>
      </c>
    </row>
    <row r="11883" spans="1:23" ht="16.5" thickBot="1" x14ac:dyDescent="0.3">
      <c r="A11883" s="99" t="s">
        <v>592</v>
      </c>
      <c r="B11883" s="68">
        <v>8.5000000000000006E-2</v>
      </c>
      <c r="C11883" s="68">
        <v>8</v>
      </c>
      <c r="D11883" s="86" t="s">
        <v>7</v>
      </c>
      <c r="J11883" s="6"/>
      <c r="K11883" s="224"/>
      <c r="L11883" s="4" t="str">
        <f>D11885</f>
        <v>Pony</v>
      </c>
      <c r="M11883" s="4">
        <f>B11885</f>
        <v>8.2500000000000004E-2</v>
      </c>
      <c r="N11883" s="4" t="str">
        <f>A11885</f>
        <v>A</v>
      </c>
      <c r="O11883" s="4">
        <f>B11885</f>
        <v>8.2500000000000004E-2</v>
      </c>
      <c r="P11883" s="6"/>
      <c r="Q11883" s="6"/>
      <c r="R11883" s="6"/>
      <c r="S11883" s="226"/>
      <c r="T11883" s="133" t="str">
        <f t="shared" si="684"/>
        <v>Pony</v>
      </c>
      <c r="U11883" s="134">
        <f t="shared" si="681"/>
        <v>8.2500000000000004E-2</v>
      </c>
      <c r="V11883" s="133" t="str">
        <f t="shared" si="682"/>
        <v>A</v>
      </c>
      <c r="W11883" s="133">
        <f t="shared" si="683"/>
        <v>8.2500000000000004E-2</v>
      </c>
    </row>
    <row r="11884" spans="1:23" ht="16.5" thickBot="1" x14ac:dyDescent="0.3">
      <c r="A11884" s="99" t="s">
        <v>592</v>
      </c>
      <c r="B11884" s="68"/>
      <c r="C11884" s="68"/>
      <c r="D11884" s="86"/>
      <c r="J11884" s="6"/>
      <c r="K11884" s="224"/>
      <c r="L11884" s="4" t="str">
        <f>D11887</f>
        <v>Perseo</v>
      </c>
      <c r="M11884" s="4">
        <f>B11887</f>
        <v>7.6249999999999998E-2</v>
      </c>
      <c r="N11884" s="4" t="str">
        <f>A11887</f>
        <v>A</v>
      </c>
      <c r="O11884" s="4">
        <f>B11887</f>
        <v>7.6249999999999998E-2</v>
      </c>
      <c r="P11884" s="6"/>
      <c r="Q11884" s="6"/>
      <c r="R11884" s="6"/>
      <c r="S11884" s="227"/>
      <c r="T11884" s="129" t="str">
        <f t="shared" si="684"/>
        <v>Perseo</v>
      </c>
      <c r="U11884" s="135">
        <f t="shared" si="681"/>
        <v>7.6249999999999998E-2</v>
      </c>
      <c r="V11884" s="129" t="str">
        <f t="shared" si="682"/>
        <v>A</v>
      </c>
      <c r="W11884" s="129">
        <f t="shared" si="683"/>
        <v>7.6249999999999998E-2</v>
      </c>
    </row>
    <row r="11885" spans="1:23" ht="15.75" thickBot="1" x14ac:dyDescent="0.3">
      <c r="A11885" s="99" t="s">
        <v>592</v>
      </c>
      <c r="B11885" s="68">
        <v>8.2500000000000004E-2</v>
      </c>
      <c r="C11885" s="68">
        <v>8</v>
      </c>
      <c r="D11885" s="86" t="s">
        <v>11</v>
      </c>
      <c r="J11885" s="6">
        <v>1</v>
      </c>
      <c r="K11885" s="6"/>
      <c r="L11885" s="6"/>
      <c r="M11885" s="6"/>
      <c r="N11885" s="6"/>
      <c r="O11885" s="6"/>
      <c r="P11885" s="6"/>
      <c r="Q11885" s="6"/>
      <c r="R11885" s="6"/>
      <c r="S11885" s="6"/>
      <c r="T11885" s="6"/>
      <c r="U11885" s="6"/>
      <c r="V11885" s="6"/>
      <c r="W11885" s="6"/>
    </row>
    <row r="11886" spans="1:23" ht="15.75" thickBot="1" x14ac:dyDescent="0.3">
      <c r="A11886" s="99" t="s">
        <v>592</v>
      </c>
      <c r="B11886" s="68"/>
      <c r="C11886" s="68"/>
      <c r="D11886" s="86"/>
      <c r="J11886" s="6">
        <v>2</v>
      </c>
      <c r="K11886" s="6"/>
      <c r="L11886" s="6"/>
      <c r="M11886" s="6"/>
      <c r="N11886" s="6"/>
      <c r="O11886" s="6"/>
      <c r="P11886" s="6"/>
      <c r="Q11886" s="6"/>
      <c r="R11886" s="6"/>
      <c r="S11886" s="6"/>
      <c r="T11886" s="6"/>
      <c r="U11886" s="6"/>
      <c r="V11886" s="6"/>
      <c r="W11886" s="6"/>
    </row>
    <row r="11887" spans="1:23" x14ac:dyDescent="0.25">
      <c r="A11887" s="100" t="s">
        <v>592</v>
      </c>
      <c r="B11887" s="77">
        <v>7.6249999999999998E-2</v>
      </c>
      <c r="C11887" s="77">
        <v>8</v>
      </c>
      <c r="D11887" s="87" t="s">
        <v>46</v>
      </c>
      <c r="J11887" s="6">
        <v>3</v>
      </c>
      <c r="K11887" s="6"/>
      <c r="L11887" s="6"/>
      <c r="M11887" s="6"/>
      <c r="N11887" s="6"/>
      <c r="O11887" s="6"/>
      <c r="P11887" s="6"/>
      <c r="Q11887" s="6"/>
      <c r="R11887" s="6"/>
      <c r="S11887" s="6"/>
      <c r="T11887" s="6"/>
      <c r="U11887" s="6"/>
      <c r="V11887" s="6"/>
      <c r="W11887" s="6"/>
    </row>
    <row r="11888" spans="1:23" x14ac:dyDescent="0.25">
      <c r="A11888" s="79"/>
      <c r="J11888" s="6">
        <v>4</v>
      </c>
      <c r="K11888" s="6"/>
      <c r="L11888" s="6"/>
      <c r="M11888" s="6"/>
      <c r="N11888" s="6"/>
      <c r="O11888" s="6"/>
      <c r="P11888" s="6"/>
      <c r="Q11888" s="6"/>
      <c r="R11888" s="6"/>
      <c r="S11888" s="6"/>
      <c r="T11888" s="6"/>
      <c r="U11888" s="6"/>
      <c r="V11888" s="6"/>
      <c r="W11888" s="6"/>
    </row>
    <row r="11889" spans="1:23" x14ac:dyDescent="0.25">
      <c r="A11889" s="79"/>
      <c r="J11889" s="6">
        <v>5</v>
      </c>
      <c r="K11889" s="6"/>
      <c r="L11889" s="6"/>
      <c r="M11889" s="6"/>
      <c r="N11889" s="6"/>
      <c r="O11889" s="6"/>
      <c r="P11889" s="6"/>
      <c r="Q11889" s="6"/>
      <c r="R11889" s="6"/>
      <c r="S11889" s="6"/>
      <c r="T11889" s="6"/>
      <c r="U11889" s="6"/>
      <c r="V11889" s="6"/>
      <c r="W11889" s="6"/>
    </row>
    <row r="11890" spans="1:23" x14ac:dyDescent="0.25">
      <c r="J11890" s="6">
        <v>6</v>
      </c>
      <c r="K11890" s="6"/>
      <c r="L11890" s="6"/>
      <c r="M11890" s="6"/>
      <c r="N11890" s="6"/>
      <c r="O11890" s="6"/>
      <c r="P11890" s="6"/>
      <c r="Q11890" s="6"/>
      <c r="R11890" s="6"/>
      <c r="S11890" s="6"/>
      <c r="T11890" s="6"/>
      <c r="U11890" s="6"/>
      <c r="V11890" s="6"/>
      <c r="W11890" s="6"/>
    </row>
    <row r="11891" spans="1:23" x14ac:dyDescent="0.25">
      <c r="A11891" s="80"/>
      <c r="J11891" s="6">
        <v>7</v>
      </c>
      <c r="K11891" s="6"/>
      <c r="L11891" s="6"/>
      <c r="M11891" s="6"/>
      <c r="N11891" s="6"/>
      <c r="O11891" s="6"/>
      <c r="P11891" s="6"/>
      <c r="Q11891" s="6"/>
      <c r="R11891" s="6"/>
      <c r="S11891" s="6"/>
      <c r="T11891" s="6"/>
      <c r="U11891" s="6"/>
      <c r="V11891" s="6"/>
      <c r="W11891" s="6"/>
    </row>
    <row r="11892" spans="1:23" ht="31.5" x14ac:dyDescent="0.25">
      <c r="A11892" s="64" t="s">
        <v>590</v>
      </c>
      <c r="J11892" s="6">
        <v>8</v>
      </c>
      <c r="K11892" s="6"/>
      <c r="L11892" s="6"/>
      <c r="M11892" s="6"/>
      <c r="N11892" s="6"/>
      <c r="O11892" s="6"/>
      <c r="P11892" s="6"/>
      <c r="Q11892" s="6"/>
      <c r="R11892" s="6"/>
      <c r="S11892" s="6"/>
      <c r="T11892" s="6"/>
      <c r="U11892" s="6"/>
      <c r="V11892" s="6"/>
      <c r="W11892" s="6"/>
    </row>
    <row r="11893" spans="1:23" x14ac:dyDescent="0.25">
      <c r="A11893" s="79"/>
      <c r="J11893" s="6">
        <v>9</v>
      </c>
      <c r="K11893" s="6"/>
      <c r="L11893" s="6"/>
      <c r="M11893" s="6"/>
      <c r="N11893" s="6"/>
      <c r="O11893" s="6"/>
      <c r="P11893" s="6"/>
      <c r="Q11893" s="6"/>
      <c r="R11893" s="6"/>
      <c r="S11893" s="6"/>
      <c r="T11893" s="6"/>
      <c r="U11893" s="6"/>
      <c r="V11893" s="6"/>
      <c r="W11893" s="6"/>
    </row>
    <row r="11894" spans="1:23" ht="25.5" x14ac:dyDescent="0.25">
      <c r="A11894" s="81" t="s">
        <v>595</v>
      </c>
      <c r="J11894" s="6">
        <v>10</v>
      </c>
      <c r="K11894" s="6"/>
      <c r="L11894" s="6"/>
      <c r="M11894" s="6"/>
      <c r="N11894" s="6"/>
      <c r="O11894" s="6"/>
      <c r="P11894" s="6"/>
      <c r="Q11894" s="6"/>
      <c r="R11894" s="6"/>
      <c r="S11894" s="6"/>
      <c r="T11894" s="6"/>
      <c r="U11894" s="6"/>
      <c r="V11894" s="6"/>
      <c r="W11894" s="6"/>
    </row>
    <row r="11895" spans="1:23" x14ac:dyDescent="0.25">
      <c r="A11895" s="81"/>
      <c r="J11895" s="6">
        <v>11</v>
      </c>
      <c r="K11895" s="6"/>
      <c r="L11895" s="6"/>
      <c r="M11895" s="6"/>
      <c r="N11895" s="6"/>
      <c r="O11895" s="6"/>
      <c r="P11895" s="6"/>
      <c r="Q11895" s="6"/>
      <c r="R11895" s="6"/>
      <c r="S11895" s="6"/>
      <c r="T11895" s="6"/>
      <c r="U11895" s="6"/>
      <c r="V11895" s="6"/>
      <c r="W11895" s="6"/>
    </row>
    <row r="11896" spans="1:23" x14ac:dyDescent="0.25">
      <c r="A11896" s="65"/>
      <c r="J11896" s="6">
        <v>12</v>
      </c>
      <c r="K11896" s="6"/>
      <c r="L11896" s="6"/>
      <c r="M11896" s="6"/>
      <c r="N11896" s="6"/>
      <c r="O11896" s="6"/>
      <c r="P11896" s="6"/>
      <c r="Q11896" s="6"/>
      <c r="R11896" s="6"/>
      <c r="S11896" s="6"/>
      <c r="T11896" s="6"/>
      <c r="U11896" s="6"/>
      <c r="V11896" s="6"/>
      <c r="W11896" s="6"/>
    </row>
    <row r="11897" spans="1:23" x14ac:dyDescent="0.25">
      <c r="A11897" s="65"/>
      <c r="J11897" s="6">
        <v>13</v>
      </c>
      <c r="K11897" s="6"/>
      <c r="L11897" s="6"/>
      <c r="M11897" s="6"/>
      <c r="N11897" s="6"/>
      <c r="O11897" s="6"/>
      <c r="P11897" s="6"/>
      <c r="Q11897" s="6"/>
      <c r="R11897" s="6"/>
      <c r="S11897" s="6"/>
      <c r="T11897" s="6"/>
      <c r="U11897" s="6"/>
      <c r="V11897" s="6"/>
      <c r="W11897" s="6"/>
    </row>
    <row r="11898" spans="1:23" x14ac:dyDescent="0.25">
      <c r="A11898" s="79"/>
      <c r="J11898" s="6">
        <v>14</v>
      </c>
      <c r="K11898" s="6"/>
      <c r="L11898" s="6"/>
      <c r="M11898" s="6"/>
      <c r="N11898" s="6"/>
      <c r="O11898" s="6"/>
      <c r="P11898" s="6"/>
      <c r="Q11898" s="6"/>
      <c r="R11898" s="6"/>
      <c r="S11898" s="6"/>
      <c r="T11898" s="6"/>
      <c r="U11898" s="6"/>
      <c r="V11898" s="6"/>
      <c r="W11898" s="6"/>
    </row>
    <row r="11899" spans="1:23" x14ac:dyDescent="0.25">
      <c r="A11899" s="79"/>
      <c r="J11899" s="6">
        <v>15</v>
      </c>
      <c r="K11899" s="6"/>
      <c r="L11899" s="6"/>
      <c r="M11899" s="6"/>
      <c r="N11899" s="6"/>
      <c r="O11899" s="6"/>
      <c r="P11899" s="6"/>
      <c r="Q11899" s="6"/>
      <c r="R11899" s="6"/>
      <c r="S11899" s="6"/>
      <c r="T11899" s="6"/>
      <c r="U11899" s="6"/>
      <c r="V11899" s="6"/>
      <c r="W11899" s="6"/>
    </row>
    <row r="11900" spans="1:23" x14ac:dyDescent="0.25">
      <c r="J11900" s="6">
        <v>16</v>
      </c>
      <c r="K11900" s="6"/>
      <c r="L11900" s="6"/>
      <c r="M11900" s="6"/>
      <c r="N11900" s="6"/>
      <c r="O11900" s="6"/>
      <c r="P11900" s="6"/>
      <c r="Q11900" s="6"/>
      <c r="R11900" s="6"/>
      <c r="S11900" s="6"/>
      <c r="T11900" s="6"/>
      <c r="U11900" s="6"/>
      <c r="V11900" s="6"/>
      <c r="W11900" s="6"/>
    </row>
    <row r="11901" spans="1:23" x14ac:dyDescent="0.25">
      <c r="A11901" s="80"/>
      <c r="J11901" s="6">
        <v>17</v>
      </c>
      <c r="K11901" s="6"/>
      <c r="L11901" s="6"/>
      <c r="M11901" s="6"/>
      <c r="N11901" s="6"/>
      <c r="O11901" s="6"/>
      <c r="P11901" s="6"/>
      <c r="Q11901" s="6"/>
      <c r="R11901" s="6"/>
      <c r="S11901" s="6"/>
      <c r="T11901" s="6"/>
      <c r="U11901" s="6"/>
      <c r="V11901" s="6"/>
      <c r="W11901" s="6"/>
    </row>
    <row r="11902" spans="1:23" ht="31.5" x14ac:dyDescent="0.25">
      <c r="A11902" s="64" t="s">
        <v>590</v>
      </c>
      <c r="J11902" s="6">
        <v>18</v>
      </c>
      <c r="K11902" s="6"/>
      <c r="L11902" s="6"/>
      <c r="M11902" s="6"/>
      <c r="N11902" s="6"/>
      <c r="O11902" s="6"/>
      <c r="P11902" s="6"/>
      <c r="Q11902" s="6"/>
      <c r="R11902" s="6"/>
      <c r="S11902" s="6"/>
      <c r="T11902" s="6"/>
      <c r="U11902" s="6"/>
      <c r="V11902" s="6"/>
      <c r="W11902" s="6"/>
    </row>
    <row r="11903" spans="1:23" x14ac:dyDescent="0.25">
      <c r="A11903" s="79"/>
      <c r="J11903" s="6">
        <v>19</v>
      </c>
      <c r="K11903" s="6"/>
      <c r="L11903" s="6"/>
      <c r="M11903" s="6"/>
      <c r="N11903" s="6"/>
      <c r="O11903" s="6"/>
      <c r="P11903" s="6"/>
      <c r="Q11903" s="6"/>
      <c r="R11903" s="6"/>
      <c r="S11903" s="6"/>
      <c r="T11903" s="6"/>
      <c r="U11903" s="6"/>
      <c r="V11903" s="6"/>
      <c r="W11903" s="6"/>
    </row>
    <row r="11904" spans="1:23" ht="25.5" x14ac:dyDescent="0.25">
      <c r="A11904" s="81" t="s">
        <v>595</v>
      </c>
      <c r="J11904" s="6">
        <v>20</v>
      </c>
      <c r="K11904" s="6"/>
      <c r="L11904" s="6"/>
      <c r="M11904" s="6"/>
      <c r="N11904" s="6"/>
      <c r="O11904" s="6"/>
      <c r="P11904" s="6"/>
      <c r="Q11904" s="6"/>
      <c r="R11904" s="6"/>
      <c r="S11904" s="6"/>
      <c r="T11904" s="6"/>
      <c r="U11904" s="6"/>
      <c r="V11904" s="6"/>
      <c r="W11904" s="6"/>
    </row>
    <row r="11905" spans="1:58" x14ac:dyDescent="0.25">
      <c r="A11905" s="81"/>
      <c r="J11905" s="6">
        <v>21</v>
      </c>
      <c r="K11905" s="6"/>
      <c r="L11905" s="6"/>
      <c r="M11905" s="6"/>
      <c r="N11905" s="6"/>
      <c r="O11905" s="6"/>
      <c r="P11905" s="6"/>
      <c r="Q11905" s="6"/>
      <c r="R11905" s="6"/>
      <c r="S11905" s="6"/>
      <c r="T11905" s="6"/>
      <c r="U11905" s="6"/>
      <c r="V11905" s="6"/>
      <c r="W11905" s="6"/>
    </row>
    <row r="11906" spans="1:58" ht="89.25" x14ac:dyDescent="0.25">
      <c r="A11906" s="81" t="s">
        <v>999</v>
      </c>
      <c r="J11906" s="6">
        <v>22</v>
      </c>
      <c r="K11906" s="6"/>
      <c r="L11906" s="6"/>
      <c r="M11906" s="6"/>
      <c r="N11906" s="6"/>
      <c r="O11906" s="6"/>
      <c r="P11906" s="6"/>
      <c r="Q11906" s="6"/>
      <c r="R11906" s="6"/>
      <c r="S11906" s="6"/>
      <c r="T11906" s="6"/>
      <c r="U11906" s="6"/>
      <c r="V11906" s="6"/>
      <c r="W11906" s="6"/>
    </row>
    <row r="11907" spans="1:58" x14ac:dyDescent="0.25">
      <c r="A11907" s="65"/>
      <c r="J11907" s="6">
        <v>23</v>
      </c>
      <c r="K11907" s="6"/>
      <c r="L11907" s="6"/>
      <c r="M11907" s="6"/>
      <c r="N11907" s="6"/>
      <c r="O11907" s="6"/>
      <c r="P11907" s="6"/>
      <c r="Q11907" s="6"/>
      <c r="R11907" s="6"/>
      <c r="S11907" s="6"/>
      <c r="T11907" s="6"/>
      <c r="U11907" s="6"/>
      <c r="V11907" s="6"/>
      <c r="W11907" s="6"/>
    </row>
    <row r="11908" spans="1:58" x14ac:dyDescent="0.25">
      <c r="A11908" s="65"/>
      <c r="J11908" s="6">
        <v>24</v>
      </c>
      <c r="K11908" s="6"/>
      <c r="L11908" s="6"/>
      <c r="M11908" s="6"/>
      <c r="N11908" s="6"/>
      <c r="O11908" s="6"/>
      <c r="P11908" s="6"/>
      <c r="Q11908" s="6"/>
      <c r="R11908" s="6"/>
      <c r="S11908" s="6"/>
      <c r="T11908" s="6"/>
      <c r="U11908" s="6"/>
      <c r="V11908" s="6"/>
      <c r="W11908" s="6"/>
    </row>
    <row r="11909" spans="1:58" ht="140.25" x14ac:dyDescent="0.25">
      <c r="A11909" s="96" t="s">
        <v>624</v>
      </c>
      <c r="B11909" s="97" t="s">
        <v>625</v>
      </c>
      <c r="J11909" s="6">
        <v>25</v>
      </c>
      <c r="K11909" s="6"/>
      <c r="L11909" s="6"/>
      <c r="M11909" s="6"/>
      <c r="N11909" s="6"/>
      <c r="O11909" s="6"/>
      <c r="P11909" s="6"/>
      <c r="Q11909" s="6"/>
      <c r="R11909" s="6"/>
      <c r="S11909" s="6"/>
      <c r="T11909" s="6"/>
      <c r="U11909" s="6"/>
      <c r="V11909" s="6"/>
      <c r="W11909" s="6"/>
    </row>
    <row r="11910" spans="1:58" ht="15.75" thickBot="1" x14ac:dyDescent="0.3">
      <c r="A11910" s="65"/>
      <c r="J11910" s="6">
        <v>26</v>
      </c>
      <c r="K11910" s="6"/>
      <c r="L11910" s="6"/>
      <c r="M11910" s="6"/>
      <c r="N11910" s="6"/>
      <c r="O11910" s="6"/>
      <c r="P11910" s="6"/>
      <c r="Q11910" s="6"/>
      <c r="R11910" s="6"/>
      <c r="S11910" s="6"/>
      <c r="T11910" s="6"/>
      <c r="U11910" s="6"/>
      <c r="V11910" s="6"/>
      <c r="W11910" s="6"/>
    </row>
    <row r="11911" spans="1:58" ht="15.75" thickBot="1" x14ac:dyDescent="0.3">
      <c r="A11911" s="88" t="s">
        <v>626</v>
      </c>
      <c r="B11911" s="89">
        <v>0.05</v>
      </c>
      <c r="J11911" s="6">
        <v>27</v>
      </c>
      <c r="K11911" s="6"/>
      <c r="L11911" s="6"/>
      <c r="M11911" s="6"/>
      <c r="N11911" s="6"/>
      <c r="O11911" s="6"/>
      <c r="P11911" s="6"/>
      <c r="Q11911" s="6"/>
      <c r="R11911" s="6"/>
      <c r="S11911" s="6"/>
      <c r="T11911" s="6"/>
      <c r="U11911" s="6"/>
      <c r="V11911" s="6"/>
      <c r="W11911" s="6"/>
    </row>
    <row r="11912" spans="1:58" ht="39" thickBot="1" x14ac:dyDescent="0.3">
      <c r="A11912" s="110" t="s">
        <v>627</v>
      </c>
      <c r="B11912" s="74">
        <v>18</v>
      </c>
      <c r="J11912" s="6">
        <v>28</v>
      </c>
      <c r="K11912" s="6"/>
      <c r="L11912" s="6"/>
      <c r="M11912" s="6"/>
      <c r="N11912" s="6"/>
      <c r="O11912" s="6"/>
      <c r="P11912" s="6"/>
      <c r="Q11912" s="6"/>
      <c r="R11912" s="6"/>
      <c r="S11912" s="6"/>
      <c r="T11912" s="6"/>
      <c r="U11912" s="6"/>
      <c r="V11912" s="6"/>
      <c r="W11912" s="6"/>
    </row>
    <row r="11913" spans="1:58" ht="39" thickBot="1" x14ac:dyDescent="0.3">
      <c r="A11913" s="110" t="s">
        <v>628</v>
      </c>
      <c r="B11913" s="74">
        <v>3742.0810000000001</v>
      </c>
      <c r="J11913" s="6">
        <v>29</v>
      </c>
      <c r="K11913" s="6"/>
      <c r="L11913" s="6"/>
      <c r="M11913" s="6"/>
      <c r="N11913" s="6"/>
      <c r="O11913" s="6"/>
      <c r="P11913" s="6"/>
      <c r="Q11913" s="6"/>
      <c r="R11913" s="6"/>
      <c r="S11913" s="6"/>
      <c r="T11913" s="6"/>
      <c r="U11913" s="6"/>
      <c r="V11913" s="6"/>
      <c r="W11913" s="6"/>
    </row>
    <row r="11914" spans="1:58" ht="64.5" thickBot="1" x14ac:dyDescent="0.3">
      <c r="A11914" s="110" t="s">
        <v>629</v>
      </c>
      <c r="B11914" s="74">
        <v>3.9969700000000001</v>
      </c>
      <c r="J11914" s="6">
        <v>30</v>
      </c>
      <c r="K11914" s="6"/>
      <c r="L11914" s="6"/>
      <c r="M11914" s="6"/>
      <c r="N11914" s="6"/>
      <c r="O11914" s="6"/>
      <c r="P11914" s="6"/>
      <c r="Q11914" s="6"/>
      <c r="R11914" s="6"/>
      <c r="S11914" s="6"/>
      <c r="T11914" s="6"/>
      <c r="U11914" s="6"/>
      <c r="V11914" s="6"/>
      <c r="W11914" s="6"/>
    </row>
    <row r="11915" spans="1:58" ht="38.25" x14ac:dyDescent="0.25">
      <c r="A11915" s="109" t="s">
        <v>630</v>
      </c>
      <c r="B11915" s="78">
        <v>86.444999999999993</v>
      </c>
      <c r="J11915" s="6">
        <v>31</v>
      </c>
      <c r="K11915" s="6"/>
      <c r="L11915" s="6"/>
      <c r="M11915" s="6"/>
      <c r="N11915" s="6"/>
      <c r="O11915" s="6"/>
      <c r="P11915" s="6"/>
      <c r="Q11915" s="6"/>
      <c r="R11915" s="6"/>
      <c r="S11915" s="6"/>
      <c r="T11915" s="6"/>
      <c r="U11915" s="6"/>
      <c r="V11915" s="6"/>
      <c r="W11915" s="6"/>
    </row>
    <row r="11916" spans="1:58" ht="15.75" thickBot="1" x14ac:dyDescent="0.3">
      <c r="A11916" s="65"/>
      <c r="J11916" s="6">
        <v>32</v>
      </c>
      <c r="K11916" s="6"/>
      <c r="L11916" s="6"/>
      <c r="M11916" s="6"/>
      <c r="N11916" s="6"/>
      <c r="O11916" s="6"/>
      <c r="P11916" s="6"/>
      <c r="Q11916" s="6"/>
      <c r="R11916" s="6"/>
      <c r="S11916" s="6"/>
      <c r="T11916" s="6"/>
      <c r="U11916" s="6"/>
      <c r="V11916" s="6"/>
      <c r="W11916" s="6"/>
    </row>
    <row r="11917" spans="1:58" x14ac:dyDescent="0.25">
      <c r="A11917" s="254" t="s">
        <v>637</v>
      </c>
      <c r="B11917" s="255"/>
      <c r="C11917" s="255"/>
      <c r="D11917" s="255"/>
      <c r="J11917" s="6">
        <v>33</v>
      </c>
      <c r="K11917" s="6"/>
      <c r="L11917" s="6"/>
      <c r="M11917" s="6"/>
      <c r="N11917" s="6"/>
      <c r="O11917" s="6"/>
      <c r="P11917" s="6"/>
      <c r="Q11917" s="6"/>
      <c r="R11917" s="6"/>
      <c r="S11917" s="6"/>
      <c r="T11917" s="6"/>
      <c r="U11917" s="6"/>
      <c r="V11917" s="6"/>
      <c r="W11917" s="6"/>
    </row>
    <row r="11918" spans="1:58" ht="15.75" thickBot="1" x14ac:dyDescent="0.3">
      <c r="A11918" s="256" t="s">
        <v>638</v>
      </c>
      <c r="B11918" s="257"/>
      <c r="C11918" s="257"/>
      <c r="D11918" s="257"/>
      <c r="J11918" s="6">
        <v>34</v>
      </c>
      <c r="K11918" s="6"/>
      <c r="L11918" s="6"/>
      <c r="M11918" s="6"/>
      <c r="N11918" s="6"/>
      <c r="O11918" s="6"/>
      <c r="P11918" s="6"/>
      <c r="Q11918" s="6"/>
      <c r="R11918" s="6"/>
      <c r="S11918" s="6"/>
      <c r="T11918" s="6"/>
      <c r="U11918" s="6"/>
      <c r="V11918" s="6"/>
      <c r="W11918" s="6"/>
    </row>
    <row r="11919" spans="1:58" ht="27" thickBot="1" x14ac:dyDescent="0.3">
      <c r="A11919" s="98" t="s">
        <v>634</v>
      </c>
      <c r="B11919" s="83" t="s">
        <v>635</v>
      </c>
      <c r="C11919" s="83" t="s">
        <v>566</v>
      </c>
      <c r="D11919" s="85" t="s">
        <v>593</v>
      </c>
      <c r="J11919" s="6"/>
      <c r="K11919" s="121" t="s">
        <v>1123</v>
      </c>
      <c r="L11919" s="121" t="s">
        <v>1124</v>
      </c>
      <c r="M11919" s="121" t="str">
        <f>A11906</f>
        <v>Prueba del rango estudentizado de Tukey (HSD) para NF1ha</v>
      </c>
      <c r="N11919" s="136"/>
      <c r="O11919" s="1"/>
      <c r="S11919" s="122" t="str">
        <f>K11919</f>
        <v>Factor</v>
      </c>
      <c r="T11919" s="122" t="str">
        <f>L11919</f>
        <v>Nivel</v>
      </c>
      <c r="U11919" s="114"/>
      <c r="V11919" s="123" t="str">
        <f>M11919</f>
        <v>Prueba del rango estudentizado de Tukey (HSD) para NF1ha</v>
      </c>
      <c r="W11919" s="6"/>
      <c r="X11919" s="161"/>
      <c r="Y11919" s="161"/>
      <c r="Z11919" s="161"/>
      <c r="AA11919" s="160"/>
      <c r="AB11919" s="161"/>
      <c r="AC11919" s="161"/>
      <c r="AD11919" s="161"/>
      <c r="AE11919" s="161"/>
      <c r="AF11919" s="161"/>
      <c r="AG11919" s="161"/>
      <c r="AH11919" s="161"/>
      <c r="AI11919" s="161"/>
      <c r="AJ11919" s="161"/>
      <c r="AK11919" s="161"/>
      <c r="AL11919" s="161"/>
      <c r="AM11919" s="161"/>
      <c r="AN11919" s="161"/>
      <c r="AO11919" s="161"/>
      <c r="AP11919" s="161"/>
      <c r="AQ11919" s="161"/>
      <c r="AR11919" s="161"/>
      <c r="AS11919" s="161"/>
      <c r="AT11919" s="161"/>
      <c r="AU11919" s="161"/>
      <c r="AV11919" s="161"/>
      <c r="AW11919" s="161"/>
      <c r="AX11919" s="161"/>
      <c r="AY11919" s="161"/>
      <c r="AZ11919" s="161"/>
      <c r="BA11919" s="161"/>
      <c r="BB11919" s="161"/>
      <c r="BC11919" s="161"/>
      <c r="BD11919" s="160"/>
      <c r="BE11919" s="160"/>
      <c r="BF11919" s="160"/>
    </row>
    <row r="11920" spans="1:58" ht="16.5" thickBot="1" x14ac:dyDescent="0.3">
      <c r="A11920" s="99" t="s">
        <v>592</v>
      </c>
      <c r="B11920" s="68">
        <v>265</v>
      </c>
      <c r="C11920" s="68">
        <v>8</v>
      </c>
      <c r="D11920" s="86" t="s">
        <v>11</v>
      </c>
      <c r="J11920" s="6"/>
      <c r="K11920" s="223" t="s">
        <v>1128</v>
      </c>
      <c r="L11920" s="124" t="str">
        <f>D11920</f>
        <v>Pony</v>
      </c>
      <c r="M11920" s="125">
        <f>B11920</f>
        <v>265</v>
      </c>
      <c r="N11920" s="125" t="str">
        <f>A11920</f>
        <v>A</v>
      </c>
      <c r="O11920" s="125">
        <f>B11920</f>
        <v>265</v>
      </c>
      <c r="S11920" s="225" t="str">
        <f>K11920</f>
        <v>Genotipo (B)</v>
      </c>
      <c r="T11920" s="133" t="str">
        <f>L11920</f>
        <v>Pony</v>
      </c>
      <c r="U11920" s="134">
        <f t="shared" ref="U11920:U11923" si="685">M11920</f>
        <v>265</v>
      </c>
      <c r="V11920" s="133" t="str">
        <f t="shared" ref="V11920:V11923" si="686">N11920</f>
        <v>A</v>
      </c>
      <c r="W11920" s="133">
        <f t="shared" ref="W11920:W11923" si="687">O11920</f>
        <v>265</v>
      </c>
      <c r="X11920" s="160"/>
      <c r="Y11920" s="160"/>
      <c r="Z11920" s="160"/>
      <c r="AA11920" s="160"/>
      <c r="AB11920" s="160"/>
      <c r="AC11920" s="160"/>
      <c r="AD11920" s="160"/>
      <c r="AE11920" s="160"/>
      <c r="AF11920" s="160"/>
      <c r="AG11920" s="160"/>
      <c r="AH11920" s="160"/>
      <c r="AI11920" s="160"/>
      <c r="AJ11920" s="160"/>
      <c r="AK11920" s="160"/>
      <c r="AL11920" s="160"/>
      <c r="AM11920" s="160"/>
      <c r="AN11920" s="160"/>
      <c r="AO11920" s="160"/>
      <c r="AP11920" s="160"/>
      <c r="AQ11920" s="160"/>
      <c r="AR11920" s="160"/>
      <c r="AS11920" s="160"/>
      <c r="AT11920" s="160"/>
      <c r="AU11920" s="160"/>
      <c r="AV11920" s="160"/>
      <c r="AW11920" s="160"/>
      <c r="AX11920" s="160"/>
      <c r="AY11920" s="160"/>
      <c r="AZ11920" s="160"/>
      <c r="BA11920" s="160"/>
      <c r="BB11920" s="160"/>
      <c r="BC11920" s="160"/>
      <c r="BD11920" s="160"/>
      <c r="BE11920" s="160"/>
      <c r="BF11920" s="160"/>
    </row>
    <row r="11921" spans="1:58" ht="16.5" thickBot="1" x14ac:dyDescent="0.3">
      <c r="A11921" s="99" t="s">
        <v>592</v>
      </c>
      <c r="B11921" s="68"/>
      <c r="C11921" s="68"/>
      <c r="D11921" s="86"/>
      <c r="J11921" s="6"/>
      <c r="K11921" s="224"/>
      <c r="L11921" s="124" t="str">
        <f>D11922</f>
        <v>Toro</v>
      </c>
      <c r="M11921" s="125">
        <f>B11922</f>
        <v>262.08999999999997</v>
      </c>
      <c r="N11921" s="125" t="str">
        <f>A11922</f>
        <v>A</v>
      </c>
      <c r="O11921" s="125">
        <f>B11922</f>
        <v>262.08999999999997</v>
      </c>
      <c r="S11921" s="226"/>
      <c r="T11921" s="133" t="str">
        <f t="shared" ref="T11921:T11923" si="688">L11921</f>
        <v>Toro</v>
      </c>
      <c r="U11921" s="134">
        <f t="shared" si="685"/>
        <v>262.08999999999997</v>
      </c>
      <c r="V11921" s="133" t="str">
        <f t="shared" si="686"/>
        <v>A</v>
      </c>
      <c r="W11921" s="133">
        <f t="shared" si="687"/>
        <v>262.08999999999997</v>
      </c>
      <c r="X11921" s="160"/>
      <c r="Y11921" s="160"/>
      <c r="Z11921" s="160"/>
      <c r="AA11921" s="160"/>
      <c r="AB11921" s="160"/>
      <c r="AC11921" s="160"/>
      <c r="AD11921" s="160"/>
      <c r="AE11921" s="160"/>
      <c r="AF11921" s="160"/>
      <c r="AG11921" s="160"/>
      <c r="AH11921" s="160"/>
      <c r="AI11921" s="160"/>
      <c r="AJ11921" s="160"/>
      <c r="AK11921" s="160"/>
      <c r="AL11921" s="160"/>
      <c r="AM11921" s="160"/>
      <c r="AN11921" s="160"/>
      <c r="AO11921" s="160"/>
      <c r="AP11921" s="160"/>
      <c r="AQ11921" s="160"/>
      <c r="AR11921" s="160"/>
      <c r="AS11921" s="160"/>
      <c r="AT11921" s="160"/>
      <c r="AU11921" s="160"/>
      <c r="AV11921" s="160"/>
      <c r="AW11921" s="160"/>
      <c r="AX11921" s="160"/>
      <c r="AY11921" s="160"/>
      <c r="AZ11921" s="160"/>
      <c r="BA11921" s="160"/>
      <c r="BB11921" s="160"/>
      <c r="BC11921" s="160"/>
      <c r="BD11921" s="160"/>
      <c r="BE11921" s="160"/>
      <c r="BF11921" s="160"/>
    </row>
    <row r="11922" spans="1:58" ht="16.5" thickBot="1" x14ac:dyDescent="0.3">
      <c r="A11922" s="99" t="s">
        <v>592</v>
      </c>
      <c r="B11922" s="68">
        <v>262.08999999999997</v>
      </c>
      <c r="C11922" s="68">
        <v>8</v>
      </c>
      <c r="D11922" s="86" t="s">
        <v>8</v>
      </c>
      <c r="J11922" s="6"/>
      <c r="K11922" s="224"/>
      <c r="L11922" s="4" t="str">
        <f>D11924</f>
        <v>Palomo</v>
      </c>
      <c r="M11922" s="4">
        <f>B11924</f>
        <v>202.5</v>
      </c>
      <c r="N11922" s="4" t="str">
        <f>A11924</f>
        <v>A</v>
      </c>
      <c r="O11922" s="4">
        <f>B11924</f>
        <v>202.5</v>
      </c>
      <c r="P11922" s="6"/>
      <c r="Q11922" s="6"/>
      <c r="R11922" s="6"/>
      <c r="S11922" s="226"/>
      <c r="T11922" s="133" t="str">
        <f t="shared" si="688"/>
        <v>Palomo</v>
      </c>
      <c r="U11922" s="134">
        <f t="shared" si="685"/>
        <v>202.5</v>
      </c>
      <c r="V11922" s="133" t="str">
        <f t="shared" si="686"/>
        <v>A</v>
      </c>
      <c r="W11922" s="133">
        <f t="shared" si="687"/>
        <v>202.5</v>
      </c>
      <c r="X11922" s="160"/>
      <c r="Y11922" s="160"/>
      <c r="Z11922" s="160"/>
      <c r="AA11922" s="160"/>
      <c r="AB11922" s="160"/>
      <c r="AC11922" s="160"/>
      <c r="AD11922" s="160"/>
      <c r="AE11922" s="160"/>
      <c r="AF11922" s="160"/>
      <c r="AG11922" s="160"/>
      <c r="AH11922" s="160"/>
      <c r="AI11922" s="160"/>
      <c r="AJ11922" s="160"/>
      <c r="AK11922" s="160"/>
      <c r="AL11922" s="160"/>
      <c r="AM11922" s="160"/>
      <c r="AN11922" s="160"/>
      <c r="AO11922" s="160"/>
      <c r="AP11922" s="160"/>
      <c r="AQ11922" s="160"/>
      <c r="AR11922" s="160"/>
      <c r="AS11922" s="160"/>
      <c r="AT11922" s="160"/>
      <c r="AU11922" s="160"/>
      <c r="AV11922" s="160"/>
      <c r="AW11922" s="160"/>
      <c r="AX11922" s="160"/>
      <c r="AY11922" s="160"/>
      <c r="AZ11922" s="160"/>
      <c r="BA11922" s="160"/>
      <c r="BB11922" s="160"/>
      <c r="BC11922" s="160"/>
      <c r="BD11922" s="160"/>
      <c r="BE11922" s="160"/>
      <c r="BF11922" s="160"/>
    </row>
    <row r="11923" spans="1:58" ht="16.5" thickBot="1" x14ac:dyDescent="0.3">
      <c r="A11923" s="99" t="s">
        <v>592</v>
      </c>
      <c r="B11923" s="68"/>
      <c r="C11923" s="68"/>
      <c r="D11923" s="86"/>
      <c r="J11923" s="6"/>
      <c r="K11923" s="224"/>
      <c r="L11923" s="4" t="str">
        <f>D11926</f>
        <v>Perseo</v>
      </c>
      <c r="M11923" s="4">
        <f>B11926</f>
        <v>202.5</v>
      </c>
      <c r="N11923" s="4" t="str">
        <f>A11926</f>
        <v>A</v>
      </c>
      <c r="O11923" s="4">
        <f>B11926</f>
        <v>202.5</v>
      </c>
      <c r="P11923" s="6"/>
      <c r="Q11923" s="6"/>
      <c r="R11923" s="6"/>
      <c r="S11923" s="227"/>
      <c r="T11923" s="129" t="str">
        <f t="shared" si="688"/>
        <v>Perseo</v>
      </c>
      <c r="U11923" s="135">
        <f t="shared" si="685"/>
        <v>202.5</v>
      </c>
      <c r="V11923" s="129" t="str">
        <f t="shared" si="686"/>
        <v>A</v>
      </c>
      <c r="W11923" s="129">
        <f t="shared" si="687"/>
        <v>202.5</v>
      </c>
      <c r="X11923" s="160"/>
      <c r="Y11923" s="160"/>
      <c r="Z11923" s="160"/>
      <c r="AA11923" s="160"/>
      <c r="AB11923" s="160"/>
      <c r="AC11923" s="160"/>
      <c r="AD11923" s="160"/>
      <c r="AE11923" s="160"/>
      <c r="AF11923" s="160"/>
      <c r="AG11923" s="160"/>
      <c r="AH11923" s="160"/>
      <c r="AI11923" s="160"/>
      <c r="AJ11923" s="160"/>
      <c r="AK11923" s="160"/>
      <c r="AL11923" s="160"/>
      <c r="AM11923" s="160"/>
      <c r="AN11923" s="160"/>
      <c r="AO11923" s="160"/>
      <c r="AP11923" s="160"/>
      <c r="AQ11923" s="160"/>
      <c r="AR11923" s="160"/>
      <c r="AS11923" s="160"/>
      <c r="AT11923" s="160"/>
      <c r="AU11923" s="160"/>
      <c r="AV11923" s="160"/>
      <c r="AW11923" s="160"/>
      <c r="AX11923" s="160"/>
      <c r="AY11923" s="160"/>
      <c r="AZ11923" s="160"/>
      <c r="BA11923" s="160"/>
      <c r="BB11923" s="160"/>
      <c r="BC11923" s="160"/>
      <c r="BD11923" s="160"/>
      <c r="BE11923" s="160"/>
      <c r="BF11923" s="160"/>
    </row>
    <row r="11924" spans="1:58" ht="15.75" thickBot="1" x14ac:dyDescent="0.3">
      <c r="A11924" s="99" t="s">
        <v>592</v>
      </c>
      <c r="B11924" s="68">
        <v>202.5</v>
      </c>
      <c r="C11924" s="68">
        <v>8</v>
      </c>
      <c r="D11924" s="86" t="s">
        <v>7</v>
      </c>
      <c r="J11924" s="6">
        <v>1</v>
      </c>
      <c r="K11924" s="6"/>
      <c r="L11924" s="6"/>
      <c r="M11924" s="6"/>
      <c r="N11924" s="6"/>
      <c r="O11924" s="6"/>
      <c r="P11924" s="6"/>
      <c r="Q11924" s="6"/>
      <c r="R11924" s="6"/>
      <c r="S11924" s="6"/>
      <c r="T11924" s="6"/>
      <c r="U11924" s="6"/>
      <c r="V11924" s="6"/>
      <c r="W11924" s="6"/>
      <c r="X11924" s="160"/>
      <c r="Y11924" s="160"/>
      <c r="Z11924" s="160"/>
      <c r="AA11924" s="160"/>
      <c r="AB11924" s="160"/>
      <c r="AC11924" s="160"/>
      <c r="AD11924" s="160"/>
      <c r="AE11924" s="160"/>
      <c r="AF11924" s="160"/>
      <c r="AG11924" s="160"/>
      <c r="AH11924" s="160"/>
      <c r="AI11924" s="160"/>
      <c r="AJ11924" s="160"/>
      <c r="AK11924" s="160"/>
      <c r="AL11924" s="160"/>
      <c r="AM11924" s="160"/>
      <c r="AN11924" s="160"/>
      <c r="AO11924" s="160"/>
      <c r="AP11924" s="160"/>
      <c r="AQ11924" s="160"/>
      <c r="AR11924" s="160"/>
      <c r="AS11924" s="160"/>
      <c r="AT11924" s="160"/>
      <c r="AU11924" s="160"/>
      <c r="AV11924" s="160"/>
      <c r="AW11924" s="160"/>
      <c r="AX11924" s="160"/>
      <c r="AY11924" s="160"/>
      <c r="AZ11924" s="160"/>
      <c r="BA11924" s="160"/>
      <c r="BB11924" s="160"/>
      <c r="BC11924" s="160"/>
      <c r="BD11924" s="160"/>
      <c r="BE11924" s="160"/>
      <c r="BF11924" s="160"/>
    </row>
    <row r="11925" spans="1:58" ht="15.75" thickBot="1" x14ac:dyDescent="0.3">
      <c r="A11925" s="99" t="s">
        <v>592</v>
      </c>
      <c r="B11925" s="68"/>
      <c r="C11925" s="68"/>
      <c r="D11925" s="86"/>
      <c r="J11925" s="6">
        <v>2</v>
      </c>
      <c r="K11925" s="6"/>
      <c r="L11925" s="6"/>
      <c r="M11925" s="6"/>
      <c r="N11925" s="6"/>
      <c r="O11925" s="6"/>
      <c r="P11925" s="6"/>
      <c r="Q11925" s="6"/>
      <c r="R11925" s="6"/>
      <c r="S11925" s="6"/>
      <c r="T11925" s="6"/>
      <c r="U11925" s="6"/>
      <c r="V11925" s="6"/>
      <c r="W11925" s="6"/>
      <c r="X11925" s="160"/>
      <c r="Y11925" s="160"/>
      <c r="Z11925" s="160"/>
      <c r="AA11925" s="160"/>
      <c r="AB11925" s="160"/>
      <c r="AC11925" s="160"/>
      <c r="AD11925" s="160"/>
      <c r="AE11925" s="160"/>
      <c r="AF11925" s="160"/>
      <c r="AG11925" s="160"/>
      <c r="AH11925" s="160"/>
      <c r="AI11925" s="160"/>
      <c r="AJ11925" s="160"/>
      <c r="AK11925" s="160"/>
      <c r="AL11925" s="160"/>
      <c r="AM11925" s="160"/>
      <c r="AN11925" s="160"/>
      <c r="AO11925" s="160"/>
      <c r="AP11925" s="160"/>
      <c r="AQ11925" s="160"/>
      <c r="AR11925" s="160"/>
      <c r="AS11925" s="160"/>
      <c r="AT11925" s="160"/>
      <c r="AU11925" s="160"/>
      <c r="AV11925" s="160"/>
      <c r="AW11925" s="160"/>
      <c r="AX11925" s="160"/>
      <c r="AY11925" s="160"/>
      <c r="AZ11925" s="160"/>
      <c r="BA11925" s="160"/>
      <c r="BB11925" s="160"/>
      <c r="BC11925" s="160"/>
      <c r="BD11925" s="160"/>
      <c r="BE11925" s="160"/>
      <c r="BF11925" s="160"/>
    </row>
    <row r="11926" spans="1:58" x14ac:dyDescent="0.25">
      <c r="A11926" s="100" t="s">
        <v>592</v>
      </c>
      <c r="B11926" s="77">
        <v>202.5</v>
      </c>
      <c r="C11926" s="77">
        <v>8</v>
      </c>
      <c r="D11926" s="87" t="s">
        <v>46</v>
      </c>
      <c r="J11926" s="6">
        <v>3</v>
      </c>
      <c r="K11926" s="6"/>
      <c r="L11926" s="6"/>
      <c r="M11926" s="6"/>
      <c r="N11926" s="6"/>
      <c r="O11926" s="6"/>
      <c r="P11926" s="6"/>
      <c r="Q11926" s="6"/>
      <c r="R11926" s="6"/>
      <c r="S11926" s="6"/>
      <c r="T11926" s="6"/>
      <c r="U11926" s="6"/>
      <c r="V11926" s="6"/>
      <c r="W11926" s="6"/>
      <c r="X11926" s="160"/>
      <c r="Y11926" s="160"/>
      <c r="Z11926" s="160"/>
      <c r="AA11926" s="160"/>
      <c r="AB11926" s="160"/>
      <c r="AC11926" s="160"/>
      <c r="AD11926" s="160"/>
      <c r="AE11926" s="160"/>
      <c r="AF11926" s="160"/>
      <c r="AG11926" s="160"/>
      <c r="AH11926" s="160"/>
      <c r="AI11926" s="160"/>
      <c r="AJ11926" s="160"/>
      <c r="AK11926" s="160"/>
      <c r="AL11926" s="160"/>
      <c r="AM11926" s="160"/>
      <c r="AN11926" s="160"/>
      <c r="AO11926" s="160"/>
      <c r="AP11926" s="160"/>
      <c r="AQ11926" s="160"/>
      <c r="AR11926" s="160"/>
      <c r="AS11926" s="160"/>
      <c r="AT11926" s="160"/>
      <c r="AU11926" s="160"/>
      <c r="AV11926" s="160"/>
      <c r="AW11926" s="160"/>
      <c r="AX11926" s="160"/>
      <c r="AY11926" s="160"/>
      <c r="AZ11926" s="160"/>
      <c r="BA11926" s="160"/>
      <c r="BB11926" s="160"/>
      <c r="BC11926" s="160"/>
      <c r="BD11926" s="160"/>
      <c r="BE11926" s="160"/>
      <c r="BF11926" s="160"/>
    </row>
    <row r="11927" spans="1:58" x14ac:dyDescent="0.25">
      <c r="A11927" s="79"/>
      <c r="J11927" s="6">
        <v>4</v>
      </c>
      <c r="K11927" s="6"/>
      <c r="L11927" s="6"/>
      <c r="M11927" s="6"/>
      <c r="N11927" s="6"/>
      <c r="O11927" s="6"/>
      <c r="P11927" s="6"/>
      <c r="Q11927" s="6"/>
      <c r="R11927" s="6"/>
      <c r="S11927" s="6"/>
      <c r="T11927" s="6"/>
      <c r="U11927" s="6"/>
      <c r="V11927" s="6"/>
      <c r="W11927" s="6"/>
      <c r="X11927" s="160"/>
      <c r="Y11927" s="160"/>
      <c r="Z11927" s="160"/>
      <c r="AA11927" s="160"/>
      <c r="AB11927" s="160"/>
      <c r="AC11927" s="160"/>
      <c r="AD11927" s="160"/>
      <c r="AE11927" s="160"/>
      <c r="AF11927" s="160"/>
      <c r="AG11927" s="160"/>
      <c r="AH11927" s="160"/>
      <c r="AI11927" s="160"/>
      <c r="AJ11927" s="160"/>
      <c r="AK11927" s="160"/>
      <c r="AL11927" s="160"/>
      <c r="AM11927" s="160"/>
      <c r="AN11927" s="160"/>
      <c r="AO11927" s="160"/>
      <c r="AP11927" s="160"/>
      <c r="AQ11927" s="160"/>
      <c r="AR11927" s="160"/>
      <c r="AS11927" s="160"/>
      <c r="AT11927" s="160"/>
      <c r="AU11927" s="160"/>
      <c r="AV11927" s="160"/>
      <c r="AW11927" s="160"/>
      <c r="AX11927" s="160"/>
      <c r="AY11927" s="160"/>
      <c r="AZ11927" s="160"/>
      <c r="BA11927" s="160"/>
      <c r="BB11927" s="160"/>
      <c r="BC11927" s="160"/>
      <c r="BD11927" s="160"/>
      <c r="BE11927" s="160"/>
      <c r="BF11927" s="160"/>
    </row>
    <row r="11928" spans="1:58" x14ac:dyDescent="0.25">
      <c r="A11928" s="79"/>
      <c r="J11928" s="6">
        <v>5</v>
      </c>
      <c r="K11928" s="6"/>
      <c r="L11928" s="6"/>
      <c r="M11928" s="6"/>
      <c r="N11928" s="6"/>
      <c r="O11928" s="6"/>
      <c r="P11928" s="6"/>
      <c r="Q11928" s="6"/>
      <c r="R11928" s="6"/>
      <c r="S11928" s="6"/>
      <c r="T11928" s="6"/>
      <c r="U11928" s="6"/>
      <c r="V11928" s="6"/>
      <c r="W11928" s="6"/>
      <c r="X11928" s="160"/>
      <c r="Y11928" s="160"/>
      <c r="Z11928" s="160"/>
      <c r="AA11928" s="160"/>
      <c r="AB11928" s="160"/>
      <c r="AC11928" s="160"/>
      <c r="AD11928" s="160"/>
      <c r="AE11928" s="160"/>
      <c r="AF11928" s="160"/>
      <c r="AG11928" s="160"/>
      <c r="AH11928" s="160"/>
      <c r="AI11928" s="160"/>
      <c r="AJ11928" s="160"/>
      <c r="AK11928" s="160"/>
      <c r="AL11928" s="160"/>
      <c r="AM11928" s="160"/>
      <c r="AN11928" s="160"/>
      <c r="AO11928" s="160"/>
      <c r="AP11928" s="160"/>
      <c r="AQ11928" s="160"/>
      <c r="AR11928" s="160"/>
      <c r="AS11928" s="160"/>
      <c r="AT11928" s="160"/>
      <c r="AU11928" s="160"/>
      <c r="AV11928" s="160"/>
      <c r="AW11928" s="160"/>
      <c r="AX11928" s="160"/>
      <c r="AY11928" s="160"/>
      <c r="AZ11928" s="160"/>
      <c r="BA11928" s="160"/>
      <c r="BB11928" s="160"/>
      <c r="BC11928" s="160"/>
      <c r="BD11928" s="160"/>
      <c r="BE11928" s="160"/>
      <c r="BF11928" s="160"/>
    </row>
    <row r="11929" spans="1:58" x14ac:dyDescent="0.25">
      <c r="J11929" s="6">
        <v>6</v>
      </c>
      <c r="K11929" s="6"/>
      <c r="L11929" s="6"/>
      <c r="M11929" s="6"/>
      <c r="N11929" s="6"/>
      <c r="O11929" s="6"/>
      <c r="P11929" s="6"/>
      <c r="Q11929" s="6"/>
      <c r="R11929" s="6"/>
      <c r="S11929" s="6"/>
      <c r="T11929" s="6"/>
      <c r="U11929" s="6"/>
      <c r="V11929" s="6"/>
      <c r="W11929" s="6"/>
      <c r="X11929" s="160"/>
      <c r="Y11929" s="160"/>
      <c r="Z11929" s="160"/>
      <c r="AA11929" s="160"/>
      <c r="AB11929" s="160"/>
      <c r="AC11929" s="160"/>
      <c r="AD11929" s="160"/>
      <c r="AE11929" s="160"/>
      <c r="AF11929" s="160"/>
      <c r="AG11929" s="160"/>
      <c r="AH11929" s="160"/>
      <c r="AI11929" s="160"/>
      <c r="AJ11929" s="160"/>
      <c r="AK11929" s="160"/>
      <c r="AL11929" s="160"/>
      <c r="AM11929" s="160"/>
      <c r="AN11929" s="160"/>
      <c r="AO11929" s="160"/>
      <c r="AP11929" s="160"/>
      <c r="AQ11929" s="160"/>
      <c r="AR11929" s="160"/>
      <c r="AS11929" s="160"/>
      <c r="AT11929" s="160"/>
      <c r="AU11929" s="160"/>
      <c r="AV11929" s="160"/>
      <c r="AW11929" s="160"/>
      <c r="AX11929" s="160"/>
      <c r="AY11929" s="160"/>
      <c r="AZ11929" s="160"/>
      <c r="BA11929" s="160"/>
      <c r="BB11929" s="160"/>
      <c r="BC11929" s="160"/>
      <c r="BD11929" s="160"/>
      <c r="BE11929" s="160"/>
      <c r="BF11929" s="160"/>
    </row>
    <row r="11930" spans="1:58" x14ac:dyDescent="0.25">
      <c r="A11930" s="80"/>
      <c r="J11930" s="6">
        <v>7</v>
      </c>
      <c r="K11930" s="6"/>
      <c r="L11930" s="6"/>
      <c r="M11930" s="6"/>
      <c r="N11930" s="6"/>
      <c r="O11930" s="6"/>
      <c r="P11930" s="6"/>
      <c r="Q11930" s="6"/>
      <c r="R11930" s="6"/>
      <c r="S11930" s="6"/>
      <c r="T11930" s="6"/>
      <c r="U11930" s="6"/>
      <c r="V11930" s="6"/>
      <c r="W11930" s="6"/>
      <c r="X11930" s="160"/>
      <c r="Y11930" s="160"/>
      <c r="Z11930" s="160"/>
      <c r="AA11930" s="160"/>
      <c r="AB11930" s="160"/>
      <c r="AC11930" s="160"/>
      <c r="AD11930" s="160"/>
      <c r="AE11930" s="160"/>
      <c r="AF11930" s="160"/>
      <c r="AG11930" s="160"/>
      <c r="AH11930" s="160"/>
      <c r="AI11930" s="160"/>
      <c r="AJ11930" s="160"/>
      <c r="AK11930" s="160"/>
      <c r="AL11930" s="160"/>
      <c r="AM11930" s="160"/>
      <c r="AN11930" s="160"/>
      <c r="AO11930" s="160"/>
      <c r="AP11930" s="160"/>
      <c r="AQ11930" s="160"/>
      <c r="AR11930" s="160"/>
      <c r="AS11930" s="160"/>
      <c r="AT11930" s="160"/>
      <c r="AU11930" s="160"/>
      <c r="AV11930" s="160"/>
      <c r="AW11930" s="160"/>
      <c r="AX11930" s="160"/>
      <c r="AY11930" s="160"/>
      <c r="AZ11930" s="160"/>
      <c r="BA11930" s="160"/>
      <c r="BB11930" s="160"/>
      <c r="BC11930" s="160"/>
      <c r="BD11930" s="160"/>
      <c r="BE11930" s="160"/>
      <c r="BF11930" s="160"/>
    </row>
    <row r="11931" spans="1:58" ht="31.5" x14ac:dyDescent="0.25">
      <c r="A11931" s="64" t="s">
        <v>590</v>
      </c>
      <c r="J11931" s="6">
        <v>8</v>
      </c>
      <c r="K11931" s="6"/>
      <c r="L11931" s="6"/>
      <c r="M11931" s="6"/>
      <c r="N11931" s="6"/>
      <c r="O11931" s="6"/>
      <c r="P11931" s="6"/>
      <c r="Q11931" s="6"/>
      <c r="R11931" s="6"/>
      <c r="S11931" s="6"/>
      <c r="T11931" s="6"/>
      <c r="U11931" s="6"/>
      <c r="V11931" s="6"/>
      <c r="W11931" s="6"/>
      <c r="X11931" s="160"/>
      <c r="Y11931" s="160"/>
      <c r="Z11931" s="160"/>
      <c r="AA11931" s="160"/>
      <c r="AB11931" s="160"/>
      <c r="AC11931" s="160"/>
      <c r="AD11931" s="160"/>
      <c r="AE11931" s="160"/>
      <c r="AF11931" s="160"/>
      <c r="AG11931" s="160"/>
      <c r="AH11931" s="160"/>
      <c r="AI11931" s="160"/>
      <c r="AJ11931" s="160"/>
      <c r="AK11931" s="160"/>
      <c r="AL11931" s="160"/>
      <c r="AM11931" s="160"/>
      <c r="AN11931" s="160"/>
      <c r="AO11931" s="160"/>
      <c r="AP11931" s="160"/>
      <c r="AQ11931" s="160"/>
      <c r="AR11931" s="160"/>
      <c r="AS11931" s="160"/>
      <c r="AT11931" s="160"/>
      <c r="AU11931" s="160"/>
      <c r="AV11931" s="160"/>
      <c r="AW11931" s="160"/>
      <c r="AX11931" s="160"/>
      <c r="AY11931" s="160"/>
      <c r="AZ11931" s="160"/>
      <c r="BA11931" s="160"/>
      <c r="BB11931" s="160"/>
      <c r="BC11931" s="160"/>
      <c r="BD11931" s="160"/>
      <c r="BE11931" s="160"/>
      <c r="BF11931" s="160"/>
    </row>
    <row r="11932" spans="1:58" x14ac:dyDescent="0.25">
      <c r="A11932" s="79"/>
      <c r="J11932" s="6">
        <v>9</v>
      </c>
      <c r="K11932" s="6"/>
      <c r="L11932" s="6"/>
      <c r="M11932" s="6"/>
      <c r="N11932" s="6"/>
      <c r="O11932" s="6"/>
      <c r="P11932" s="6"/>
      <c r="Q11932" s="6"/>
      <c r="R11932" s="6"/>
      <c r="S11932" s="6"/>
      <c r="T11932" s="6"/>
      <c r="U11932" s="6"/>
      <c r="V11932" s="6"/>
      <c r="W11932" s="6"/>
    </row>
    <row r="11933" spans="1:58" ht="25.5" x14ac:dyDescent="0.25">
      <c r="A11933" s="81" t="s">
        <v>595</v>
      </c>
      <c r="J11933" s="6">
        <v>10</v>
      </c>
      <c r="K11933" s="6"/>
      <c r="L11933" s="6"/>
      <c r="M11933" s="6"/>
      <c r="N11933" s="6"/>
      <c r="O11933" s="6"/>
      <c r="P11933" s="6"/>
      <c r="Q11933" s="6"/>
      <c r="R11933" s="6"/>
      <c r="S11933" s="6"/>
      <c r="T11933" s="6"/>
      <c r="U11933" s="6"/>
      <c r="V11933" s="6"/>
      <c r="W11933" s="6"/>
    </row>
    <row r="11934" spans="1:58" x14ac:dyDescent="0.25">
      <c r="A11934" s="81"/>
      <c r="J11934" s="6">
        <v>11</v>
      </c>
      <c r="K11934" s="6"/>
      <c r="L11934" s="6"/>
      <c r="M11934" s="6"/>
      <c r="N11934" s="6"/>
      <c r="O11934" s="6"/>
      <c r="P11934" s="6"/>
      <c r="Q11934" s="6"/>
      <c r="R11934" s="6"/>
      <c r="S11934" s="6"/>
      <c r="T11934" s="6"/>
      <c r="U11934" s="6"/>
      <c r="V11934" s="6"/>
      <c r="W11934" s="6"/>
    </row>
    <row r="11935" spans="1:58" x14ac:dyDescent="0.25">
      <c r="A11935" s="65"/>
      <c r="J11935" s="6">
        <v>12</v>
      </c>
      <c r="K11935" s="6"/>
      <c r="L11935" s="6"/>
      <c r="M11935" s="6"/>
      <c r="N11935" s="6"/>
      <c r="O11935" s="6"/>
      <c r="P11935" s="6"/>
      <c r="Q11935" s="6"/>
      <c r="R11935" s="6"/>
      <c r="S11935" s="6"/>
      <c r="T11935" s="6"/>
      <c r="U11935" s="6"/>
      <c r="V11935" s="6"/>
      <c r="W11935" s="6"/>
    </row>
    <row r="11936" spans="1:58" x14ac:dyDescent="0.25">
      <c r="A11936" s="65"/>
      <c r="J11936" s="6">
        <v>13</v>
      </c>
      <c r="K11936" s="6"/>
      <c r="L11936" s="6"/>
      <c r="M11936" s="6"/>
      <c r="N11936" s="6"/>
      <c r="O11936" s="6"/>
      <c r="P11936" s="6"/>
      <c r="Q11936" s="6"/>
      <c r="R11936" s="6"/>
      <c r="S11936" s="6"/>
      <c r="T11936" s="6"/>
      <c r="U11936" s="6"/>
      <c r="V11936" s="6"/>
      <c r="W11936" s="6"/>
    </row>
    <row r="11937" spans="1:23" x14ac:dyDescent="0.25">
      <c r="A11937" s="79"/>
      <c r="J11937" s="6">
        <v>14</v>
      </c>
      <c r="K11937" s="6"/>
      <c r="L11937" s="6"/>
      <c r="M11937" s="6"/>
      <c r="N11937" s="6"/>
      <c r="O11937" s="6"/>
      <c r="P11937" s="6"/>
      <c r="Q11937" s="6"/>
      <c r="R11937" s="6"/>
      <c r="S11937" s="6"/>
      <c r="T11937" s="6"/>
      <c r="U11937" s="6"/>
      <c r="V11937" s="6"/>
      <c r="W11937" s="6"/>
    </row>
    <row r="11938" spans="1:23" x14ac:dyDescent="0.25">
      <c r="A11938" s="79"/>
      <c r="J11938" s="6">
        <v>15</v>
      </c>
      <c r="K11938" s="6"/>
      <c r="L11938" s="6"/>
      <c r="M11938" s="6"/>
      <c r="N11938" s="6"/>
      <c r="O11938" s="6"/>
      <c r="P11938" s="6"/>
      <c r="Q11938" s="6"/>
      <c r="R11938" s="6"/>
      <c r="S11938" s="6"/>
      <c r="T11938" s="6"/>
      <c r="U11938" s="6"/>
      <c r="V11938" s="6"/>
      <c r="W11938" s="6"/>
    </row>
    <row r="11939" spans="1:23" x14ac:dyDescent="0.25">
      <c r="J11939" s="6">
        <v>16</v>
      </c>
      <c r="K11939" s="6"/>
      <c r="L11939" s="6"/>
      <c r="M11939" s="6"/>
      <c r="N11939" s="6"/>
      <c r="O11939" s="6"/>
      <c r="P11939" s="6"/>
      <c r="Q11939" s="6"/>
      <c r="R11939" s="6"/>
      <c r="S11939" s="6"/>
      <c r="T11939" s="6"/>
      <c r="U11939" s="6"/>
      <c r="V11939" s="6"/>
      <c r="W11939" s="6"/>
    </row>
    <row r="11940" spans="1:23" x14ac:dyDescent="0.25">
      <c r="A11940" s="80"/>
      <c r="J11940" s="6">
        <v>17</v>
      </c>
      <c r="K11940" s="6"/>
      <c r="L11940" s="6"/>
      <c r="M11940" s="6"/>
      <c r="N11940" s="6"/>
      <c r="O11940" s="6"/>
      <c r="P11940" s="6"/>
      <c r="Q11940" s="6"/>
      <c r="R11940" s="6"/>
      <c r="S11940" s="6"/>
      <c r="T11940" s="6"/>
      <c r="U11940" s="6"/>
      <c r="V11940" s="6"/>
      <c r="W11940" s="6"/>
    </row>
    <row r="11941" spans="1:23" ht="31.5" x14ac:dyDescent="0.25">
      <c r="A11941" s="64" t="s">
        <v>590</v>
      </c>
      <c r="J11941" s="6">
        <v>18</v>
      </c>
      <c r="K11941" s="6"/>
      <c r="L11941" s="6"/>
      <c r="M11941" s="6"/>
      <c r="N11941" s="6"/>
      <c r="O11941" s="6"/>
      <c r="P11941" s="6"/>
      <c r="Q11941" s="6"/>
      <c r="R11941" s="6"/>
      <c r="S11941" s="6"/>
      <c r="T11941" s="6"/>
      <c r="U11941" s="6"/>
      <c r="V11941" s="6"/>
      <c r="W11941" s="6"/>
    </row>
    <row r="11942" spans="1:23" x14ac:dyDescent="0.25">
      <c r="A11942" s="79"/>
      <c r="J11942" s="6">
        <v>19</v>
      </c>
      <c r="K11942" s="6"/>
      <c r="L11942" s="6"/>
      <c r="M11942" s="6"/>
      <c r="N11942" s="6"/>
      <c r="O11942" s="6"/>
      <c r="P11942" s="6"/>
      <c r="Q11942" s="6"/>
      <c r="R11942" s="6"/>
      <c r="S11942" s="6"/>
      <c r="T11942" s="6"/>
      <c r="U11942" s="6"/>
      <c r="V11942" s="6"/>
      <c r="W11942" s="6"/>
    </row>
    <row r="11943" spans="1:23" ht="25.5" x14ac:dyDescent="0.25">
      <c r="A11943" s="81" t="s">
        <v>595</v>
      </c>
      <c r="J11943" s="6">
        <v>20</v>
      </c>
      <c r="K11943" s="6"/>
      <c r="L11943" s="6"/>
      <c r="M11943" s="6"/>
      <c r="N11943" s="6"/>
      <c r="O11943" s="6"/>
      <c r="P11943" s="6"/>
      <c r="Q11943" s="6"/>
      <c r="R11943" s="6"/>
      <c r="S11943" s="6"/>
      <c r="T11943" s="6"/>
      <c r="U11943" s="6"/>
      <c r="V11943" s="6"/>
      <c r="W11943" s="6"/>
    </row>
    <row r="11944" spans="1:23" x14ac:dyDescent="0.25">
      <c r="A11944" s="81"/>
      <c r="J11944" s="6">
        <v>21</v>
      </c>
      <c r="K11944" s="6"/>
      <c r="L11944" s="6"/>
      <c r="M11944" s="6"/>
      <c r="N11944" s="6"/>
      <c r="O11944" s="6"/>
      <c r="P11944" s="6"/>
      <c r="Q11944" s="6"/>
      <c r="R11944" s="6"/>
      <c r="S11944" s="6"/>
      <c r="T11944" s="6"/>
      <c r="U11944" s="6"/>
      <c r="V11944" s="6"/>
      <c r="W11944" s="6"/>
    </row>
    <row r="11945" spans="1:23" ht="89.25" x14ac:dyDescent="0.25">
      <c r="A11945" s="81" t="s">
        <v>1000</v>
      </c>
      <c r="J11945" s="6">
        <v>22</v>
      </c>
      <c r="K11945" s="6"/>
      <c r="L11945" s="6"/>
      <c r="M11945" s="6"/>
      <c r="N11945" s="6"/>
      <c r="O11945" s="6"/>
      <c r="P11945" s="6"/>
      <c r="Q11945" s="6"/>
      <c r="R11945" s="6"/>
      <c r="S11945" s="6"/>
      <c r="T11945" s="6"/>
      <c r="U11945" s="6"/>
      <c r="V11945" s="6"/>
      <c r="W11945" s="6"/>
    </row>
    <row r="11946" spans="1:23" x14ac:dyDescent="0.25">
      <c r="A11946" s="65"/>
      <c r="J11946" s="6">
        <v>23</v>
      </c>
      <c r="K11946" s="6"/>
      <c r="L11946" s="6"/>
      <c r="M11946" s="6"/>
      <c r="N11946" s="6"/>
      <c r="O11946" s="6"/>
      <c r="P11946" s="6"/>
      <c r="Q11946" s="6"/>
      <c r="R11946" s="6"/>
      <c r="S11946" s="6"/>
      <c r="T11946" s="6"/>
      <c r="U11946" s="6"/>
      <c r="V11946" s="6"/>
      <c r="W11946" s="6"/>
    </row>
    <row r="11947" spans="1:23" x14ac:dyDescent="0.25">
      <c r="A11947" s="65"/>
      <c r="J11947" s="6">
        <v>24</v>
      </c>
      <c r="K11947" s="6"/>
      <c r="L11947" s="6"/>
      <c r="M11947" s="6"/>
      <c r="N11947" s="6"/>
      <c r="O11947" s="6"/>
      <c r="P11947" s="6"/>
      <c r="Q11947" s="6"/>
      <c r="R11947" s="6"/>
      <c r="S11947" s="6"/>
      <c r="T11947" s="6"/>
      <c r="U11947" s="6"/>
      <c r="V11947" s="6"/>
      <c r="W11947" s="6"/>
    </row>
    <row r="11948" spans="1:23" ht="140.25" x14ac:dyDescent="0.25">
      <c r="A11948" s="96" t="s">
        <v>624</v>
      </c>
      <c r="B11948" s="97" t="s">
        <v>625</v>
      </c>
      <c r="J11948" s="6">
        <v>25</v>
      </c>
      <c r="K11948" s="6"/>
      <c r="L11948" s="6"/>
      <c r="M11948" s="6"/>
      <c r="N11948" s="6"/>
      <c r="O11948" s="6"/>
      <c r="P11948" s="6"/>
      <c r="Q11948" s="6"/>
      <c r="R11948" s="6"/>
      <c r="S11948" s="6"/>
      <c r="T11948" s="6"/>
      <c r="U11948" s="6"/>
      <c r="V11948" s="6"/>
      <c r="W11948" s="6"/>
    </row>
    <row r="11949" spans="1:23" ht="15.75" thickBot="1" x14ac:dyDescent="0.3">
      <c r="A11949" s="65"/>
      <c r="J11949" s="6">
        <v>26</v>
      </c>
      <c r="K11949" s="6"/>
      <c r="L11949" s="6"/>
      <c r="M11949" s="6"/>
      <c r="N11949" s="6"/>
      <c r="O11949" s="6"/>
      <c r="P11949" s="6"/>
      <c r="Q11949" s="6"/>
      <c r="R11949" s="6"/>
      <c r="S11949" s="6"/>
      <c r="T11949" s="6"/>
      <c r="U11949" s="6"/>
      <c r="V11949" s="6"/>
      <c r="W11949" s="6"/>
    </row>
    <row r="11950" spans="1:23" ht="15.75" thickBot="1" x14ac:dyDescent="0.3">
      <c r="A11950" s="88" t="s">
        <v>626</v>
      </c>
      <c r="B11950" s="89">
        <v>0.05</v>
      </c>
      <c r="J11950" s="6">
        <v>27</v>
      </c>
      <c r="K11950" s="6"/>
      <c r="L11950" s="6"/>
      <c r="M11950" s="6"/>
      <c r="N11950" s="6"/>
      <c r="O11950" s="6"/>
      <c r="P11950" s="6"/>
      <c r="Q11950" s="6"/>
      <c r="R11950" s="6"/>
      <c r="S11950" s="6"/>
      <c r="T11950" s="6"/>
      <c r="U11950" s="6"/>
      <c r="V11950" s="6"/>
      <c r="W11950" s="6"/>
    </row>
    <row r="11951" spans="1:23" ht="39" thickBot="1" x14ac:dyDescent="0.3">
      <c r="A11951" s="110" t="s">
        <v>627</v>
      </c>
      <c r="B11951" s="74">
        <v>18</v>
      </c>
      <c r="J11951" s="6">
        <v>28</v>
      </c>
      <c r="K11951" s="6"/>
      <c r="L11951" s="6"/>
      <c r="M11951" s="6"/>
      <c r="N11951" s="6"/>
      <c r="O11951" s="6"/>
      <c r="P11951" s="6"/>
      <c r="Q11951" s="6"/>
      <c r="R11951" s="6"/>
      <c r="S11951" s="6"/>
      <c r="T11951" s="6"/>
      <c r="U11951" s="6"/>
      <c r="V11951" s="6"/>
      <c r="W11951" s="6"/>
    </row>
    <row r="11952" spans="1:23" ht="39" thickBot="1" x14ac:dyDescent="0.3">
      <c r="A11952" s="110" t="s">
        <v>628</v>
      </c>
      <c r="B11952" s="74">
        <v>4723.4579999999996</v>
      </c>
      <c r="J11952" s="6">
        <v>29</v>
      </c>
      <c r="K11952" s="6"/>
      <c r="L11952" s="6"/>
      <c r="M11952" s="6"/>
      <c r="N11952" s="6"/>
      <c r="O11952" s="6"/>
      <c r="P11952" s="6"/>
      <c r="Q11952" s="6"/>
      <c r="R11952" s="6"/>
      <c r="S11952" s="6"/>
      <c r="T11952" s="6"/>
      <c r="U11952" s="6"/>
      <c r="V11952" s="6"/>
      <c r="W11952" s="6"/>
    </row>
    <row r="11953" spans="1:23" ht="64.5" thickBot="1" x14ac:dyDescent="0.3">
      <c r="A11953" s="110" t="s">
        <v>629</v>
      </c>
      <c r="B11953" s="74">
        <v>3.9969700000000001</v>
      </c>
      <c r="J11953" s="6">
        <v>30</v>
      </c>
      <c r="K11953" s="6"/>
      <c r="L11953" s="6"/>
      <c r="M11953" s="6"/>
      <c r="N11953" s="6"/>
      <c r="O11953" s="6"/>
      <c r="P11953" s="6"/>
      <c r="Q11953" s="6"/>
      <c r="R11953" s="6"/>
      <c r="S11953" s="6"/>
      <c r="T11953" s="6"/>
      <c r="U11953" s="6"/>
      <c r="V11953" s="6"/>
      <c r="W11953" s="6"/>
    </row>
    <row r="11954" spans="1:23" ht="38.25" x14ac:dyDescent="0.25">
      <c r="A11954" s="109" t="s">
        <v>630</v>
      </c>
      <c r="B11954" s="78">
        <v>97.122</v>
      </c>
      <c r="J11954" s="6">
        <v>31</v>
      </c>
      <c r="K11954" s="6"/>
      <c r="L11954" s="6"/>
      <c r="M11954" s="6"/>
      <c r="N11954" s="6"/>
      <c r="O11954" s="6"/>
      <c r="P11954" s="6"/>
      <c r="Q11954" s="6"/>
      <c r="R11954" s="6"/>
      <c r="S11954" s="6"/>
      <c r="T11954" s="6"/>
      <c r="U11954" s="6"/>
      <c r="V11954" s="6"/>
      <c r="W11954" s="6"/>
    </row>
    <row r="11955" spans="1:23" ht="15.75" thickBot="1" x14ac:dyDescent="0.3">
      <c r="A11955" s="65"/>
      <c r="J11955" s="6">
        <v>32</v>
      </c>
      <c r="K11955" s="6"/>
      <c r="L11955" s="6"/>
      <c r="M11955" s="6"/>
      <c r="N11955" s="6"/>
      <c r="O11955" s="6"/>
      <c r="P11955" s="6"/>
      <c r="Q11955" s="6"/>
      <c r="R11955" s="6"/>
      <c r="S11955" s="6"/>
      <c r="T11955" s="6"/>
      <c r="U11955" s="6"/>
      <c r="V11955" s="6"/>
      <c r="W11955" s="6"/>
    </row>
    <row r="11956" spans="1:23" x14ac:dyDescent="0.25">
      <c r="A11956" s="254" t="s">
        <v>637</v>
      </c>
      <c r="B11956" s="255"/>
      <c r="C11956" s="255"/>
      <c r="D11956" s="255"/>
      <c r="J11956" s="6">
        <v>33</v>
      </c>
      <c r="K11956" s="6"/>
      <c r="L11956" s="6"/>
      <c r="M11956" s="6"/>
      <c r="N11956" s="6"/>
      <c r="O11956" s="6"/>
      <c r="P11956" s="6"/>
      <c r="Q11956" s="6"/>
      <c r="R11956" s="6"/>
      <c r="S11956" s="6"/>
      <c r="T11956" s="6"/>
      <c r="U11956" s="6"/>
      <c r="V11956" s="6"/>
      <c r="W11956" s="6"/>
    </row>
    <row r="11957" spans="1:23" ht="15.75" thickBot="1" x14ac:dyDescent="0.3">
      <c r="A11957" s="256" t="s">
        <v>638</v>
      </c>
      <c r="B11957" s="257"/>
      <c r="C11957" s="257"/>
      <c r="D11957" s="257"/>
      <c r="J11957" s="6">
        <v>34</v>
      </c>
      <c r="K11957" s="6"/>
      <c r="L11957" s="6"/>
      <c r="M11957" s="6"/>
      <c r="N11957" s="6"/>
      <c r="O11957" s="6"/>
      <c r="P11957" s="6"/>
      <c r="Q11957" s="6"/>
      <c r="R11957" s="6"/>
      <c r="S11957" s="6"/>
      <c r="T11957" s="6"/>
      <c r="U11957" s="6"/>
      <c r="V11957" s="6"/>
      <c r="W11957" s="6"/>
    </row>
    <row r="11958" spans="1:23" ht="27" thickBot="1" x14ac:dyDescent="0.3">
      <c r="A11958" s="98" t="s">
        <v>634</v>
      </c>
      <c r="B11958" s="83" t="s">
        <v>635</v>
      </c>
      <c r="C11958" s="83" t="s">
        <v>566</v>
      </c>
      <c r="D11958" s="85" t="s">
        <v>593</v>
      </c>
      <c r="J11958" s="6"/>
      <c r="K11958" s="121" t="s">
        <v>1123</v>
      </c>
      <c r="L11958" s="121" t="s">
        <v>1124</v>
      </c>
      <c r="M11958" s="121" t="str">
        <f>A11945</f>
        <v>Prueba del rango estudentizado de Tukey (HSD) para NF2ha</v>
      </c>
      <c r="N11958" s="136"/>
      <c r="O11958" s="1"/>
      <c r="S11958" s="122" t="str">
        <f>K11958</f>
        <v>Factor</v>
      </c>
      <c r="T11958" s="122" t="str">
        <f>L11958</f>
        <v>Nivel</v>
      </c>
      <c r="U11958" s="114"/>
      <c r="V11958" s="123" t="str">
        <f>M11958</f>
        <v>Prueba del rango estudentizado de Tukey (HSD) para NF2ha</v>
      </c>
      <c r="W11958" s="6"/>
    </row>
    <row r="11959" spans="1:23" ht="16.5" thickBot="1" x14ac:dyDescent="0.3">
      <c r="A11959" s="99" t="s">
        <v>592</v>
      </c>
      <c r="B11959" s="68">
        <v>408.75</v>
      </c>
      <c r="C11959" s="68">
        <v>8</v>
      </c>
      <c r="D11959" s="86" t="s">
        <v>8</v>
      </c>
      <c r="J11959" s="6"/>
      <c r="K11959" s="223" t="s">
        <v>1128</v>
      </c>
      <c r="L11959" s="124" t="str">
        <f>D11959</f>
        <v>Toro</v>
      </c>
      <c r="M11959" s="125">
        <f>B11959</f>
        <v>408.75</v>
      </c>
      <c r="N11959" s="125" t="str">
        <f>A11959</f>
        <v>A</v>
      </c>
      <c r="O11959" s="125">
        <f>B11959</f>
        <v>408.75</v>
      </c>
      <c r="S11959" s="225" t="str">
        <f>K11959</f>
        <v>Genotipo (B)</v>
      </c>
      <c r="T11959" s="133" t="str">
        <f>L11959</f>
        <v>Toro</v>
      </c>
      <c r="U11959" s="134">
        <f t="shared" ref="U11959:U11962" si="689">M11959</f>
        <v>408.75</v>
      </c>
      <c r="V11959" s="133" t="str">
        <f t="shared" ref="V11959:V11962" si="690">N11959</f>
        <v>A</v>
      </c>
      <c r="W11959" s="133">
        <f t="shared" ref="W11959:W11962" si="691">O11959</f>
        <v>408.75</v>
      </c>
    </row>
    <row r="11960" spans="1:23" ht="16.5" thickBot="1" x14ac:dyDescent="0.3">
      <c r="A11960" s="99" t="s">
        <v>592</v>
      </c>
      <c r="B11960" s="68"/>
      <c r="C11960" s="68"/>
      <c r="D11960" s="86"/>
      <c r="J11960" s="6"/>
      <c r="K11960" s="224"/>
      <c r="L11960" s="124" t="str">
        <f>D11961</f>
        <v>Palomo</v>
      </c>
      <c r="M11960" s="125">
        <f>B11961</f>
        <v>327.08</v>
      </c>
      <c r="N11960" s="125" t="str">
        <f>A11961</f>
        <v>A</v>
      </c>
      <c r="O11960" s="125">
        <f>B11961</f>
        <v>327.08</v>
      </c>
      <c r="S11960" s="226"/>
      <c r="T11960" s="133" t="str">
        <f t="shared" ref="T11960:T11962" si="692">L11960</f>
        <v>Palomo</v>
      </c>
      <c r="U11960" s="134">
        <f t="shared" si="689"/>
        <v>327.08</v>
      </c>
      <c r="V11960" s="133" t="str">
        <f t="shared" si="690"/>
        <v>A</v>
      </c>
      <c r="W11960" s="133">
        <f t="shared" si="691"/>
        <v>327.08</v>
      </c>
    </row>
    <row r="11961" spans="1:23" ht="16.5" thickBot="1" x14ac:dyDescent="0.3">
      <c r="A11961" s="99" t="s">
        <v>592</v>
      </c>
      <c r="B11961" s="68">
        <v>327.08</v>
      </c>
      <c r="C11961" s="68">
        <v>8</v>
      </c>
      <c r="D11961" s="86" t="s">
        <v>7</v>
      </c>
      <c r="J11961" s="6"/>
      <c r="K11961" s="224"/>
      <c r="L11961" s="4" t="str">
        <f>D11963</f>
        <v>Pony</v>
      </c>
      <c r="M11961" s="4">
        <f>B11963</f>
        <v>223.34</v>
      </c>
      <c r="N11961" s="4" t="str">
        <f>A11963</f>
        <v>B</v>
      </c>
      <c r="O11961" s="4">
        <f>B11963</f>
        <v>223.34</v>
      </c>
      <c r="P11961" s="6"/>
      <c r="Q11961" s="6"/>
      <c r="R11961" s="6"/>
      <c r="S11961" s="226"/>
      <c r="T11961" s="133" t="str">
        <f t="shared" si="692"/>
        <v>Pony</v>
      </c>
      <c r="U11961" s="134">
        <f t="shared" si="689"/>
        <v>223.34</v>
      </c>
      <c r="V11961" s="133" t="str">
        <f t="shared" si="690"/>
        <v>B</v>
      </c>
      <c r="W11961" s="133">
        <f t="shared" si="691"/>
        <v>223.34</v>
      </c>
    </row>
    <row r="11962" spans="1:23" ht="16.5" thickBot="1" x14ac:dyDescent="0.3">
      <c r="A11962" s="99"/>
      <c r="B11962" s="68"/>
      <c r="C11962" s="68"/>
      <c r="D11962" s="86"/>
      <c r="J11962" s="6"/>
      <c r="K11962" s="224"/>
      <c r="L11962" s="4" t="str">
        <f>D11965</f>
        <v>Perseo</v>
      </c>
      <c r="M11962" s="4">
        <f>B11965</f>
        <v>74.58</v>
      </c>
      <c r="N11962" s="4" t="str">
        <f>A11965</f>
        <v>C</v>
      </c>
      <c r="O11962" s="4">
        <f>B11965</f>
        <v>74.58</v>
      </c>
      <c r="P11962" s="6"/>
      <c r="Q11962" s="6"/>
      <c r="R11962" s="6"/>
      <c r="S11962" s="227"/>
      <c r="T11962" s="129" t="str">
        <f t="shared" si="692"/>
        <v>Perseo</v>
      </c>
      <c r="U11962" s="135">
        <f t="shared" si="689"/>
        <v>74.58</v>
      </c>
      <c r="V11962" s="129" t="str">
        <f t="shared" si="690"/>
        <v>C</v>
      </c>
      <c r="W11962" s="129">
        <f t="shared" si="691"/>
        <v>74.58</v>
      </c>
    </row>
    <row r="11963" spans="1:23" ht="15.75" thickBot="1" x14ac:dyDescent="0.3">
      <c r="A11963" s="99" t="s">
        <v>593</v>
      </c>
      <c r="B11963" s="68">
        <v>223.34</v>
      </c>
      <c r="C11963" s="68">
        <v>8</v>
      </c>
      <c r="D11963" s="86" t="s">
        <v>11</v>
      </c>
      <c r="J11963" s="6">
        <v>1</v>
      </c>
      <c r="K11963" s="6"/>
      <c r="L11963" s="6"/>
      <c r="M11963" s="6"/>
      <c r="N11963" s="6"/>
      <c r="O11963" s="6"/>
      <c r="P11963" s="6"/>
      <c r="Q11963" s="6"/>
      <c r="R11963" s="6"/>
      <c r="S11963" s="6"/>
      <c r="T11963" s="6"/>
      <c r="U11963" s="6"/>
      <c r="V11963" s="6"/>
      <c r="W11963" s="6"/>
    </row>
    <row r="11964" spans="1:23" ht="15.75" thickBot="1" x14ac:dyDescent="0.3">
      <c r="A11964" s="99"/>
      <c r="B11964" s="68"/>
      <c r="C11964" s="68"/>
      <c r="D11964" s="86"/>
      <c r="J11964" s="6">
        <v>2</v>
      </c>
      <c r="K11964" s="6"/>
      <c r="L11964" s="6"/>
      <c r="M11964" s="6"/>
      <c r="N11964" s="6"/>
      <c r="O11964" s="6"/>
      <c r="P11964" s="6"/>
      <c r="Q11964" s="6"/>
      <c r="R11964" s="6"/>
      <c r="S11964" s="6"/>
      <c r="T11964" s="6"/>
      <c r="U11964" s="6"/>
      <c r="V11964" s="6"/>
      <c r="W11964" s="6"/>
    </row>
    <row r="11965" spans="1:23" x14ac:dyDescent="0.25">
      <c r="A11965" s="100" t="s">
        <v>639</v>
      </c>
      <c r="B11965" s="77">
        <v>74.58</v>
      </c>
      <c r="C11965" s="77">
        <v>8</v>
      </c>
      <c r="D11965" s="87" t="s">
        <v>46</v>
      </c>
      <c r="J11965" s="6">
        <v>3</v>
      </c>
      <c r="K11965" s="6"/>
      <c r="L11965" s="6"/>
      <c r="M11965" s="6"/>
      <c r="N11965" s="6"/>
      <c r="O11965" s="6"/>
      <c r="P11965" s="6"/>
      <c r="Q11965" s="6"/>
      <c r="R11965" s="6"/>
      <c r="S11965" s="6"/>
      <c r="T11965" s="6"/>
      <c r="U11965" s="6"/>
      <c r="V11965" s="6"/>
      <c r="W11965" s="6"/>
    </row>
    <row r="11966" spans="1:23" x14ac:dyDescent="0.25">
      <c r="A11966" s="79"/>
      <c r="J11966" s="6">
        <v>4</v>
      </c>
      <c r="K11966" s="6"/>
      <c r="L11966" s="6"/>
      <c r="M11966" s="6"/>
      <c r="N11966" s="6"/>
      <c r="O11966" s="6"/>
      <c r="P11966" s="6"/>
      <c r="Q11966" s="6"/>
      <c r="R11966" s="6"/>
      <c r="S11966" s="6"/>
      <c r="T11966" s="6"/>
      <c r="U11966" s="6"/>
      <c r="V11966" s="6"/>
      <c r="W11966" s="6"/>
    </row>
    <row r="11967" spans="1:23" x14ac:dyDescent="0.25">
      <c r="A11967" s="79"/>
      <c r="J11967" s="6">
        <v>5</v>
      </c>
      <c r="K11967" s="6"/>
      <c r="L11967" s="6"/>
      <c r="M11967" s="6"/>
      <c r="N11967" s="6"/>
      <c r="O11967" s="6"/>
      <c r="P11967" s="6"/>
      <c r="Q11967" s="6"/>
      <c r="R11967" s="6"/>
      <c r="S11967" s="6"/>
      <c r="T11967" s="6"/>
      <c r="U11967" s="6"/>
      <c r="V11967" s="6"/>
      <c r="W11967" s="6"/>
    </row>
    <row r="11968" spans="1:23" x14ac:dyDescent="0.25">
      <c r="J11968" s="6">
        <v>6</v>
      </c>
      <c r="K11968" s="6"/>
      <c r="L11968" s="6"/>
      <c r="M11968" s="6"/>
      <c r="N11968" s="6"/>
      <c r="O11968" s="6"/>
      <c r="P11968" s="6"/>
      <c r="Q11968" s="6"/>
      <c r="R11968" s="6"/>
      <c r="S11968" s="6"/>
      <c r="T11968" s="6"/>
      <c r="U11968" s="6"/>
      <c r="V11968" s="6"/>
      <c r="W11968" s="6"/>
    </row>
    <row r="11969" spans="1:23" x14ac:dyDescent="0.25">
      <c r="A11969" s="80"/>
      <c r="J11969" s="6">
        <v>7</v>
      </c>
      <c r="K11969" s="6"/>
      <c r="L11969" s="6"/>
      <c r="M11969" s="6"/>
      <c r="N11969" s="6"/>
      <c r="O11969" s="6"/>
      <c r="P11969" s="6"/>
      <c r="Q11969" s="6"/>
      <c r="R11969" s="6"/>
      <c r="S11969" s="6"/>
      <c r="T11969" s="6"/>
      <c r="U11969" s="6"/>
      <c r="V11969" s="6"/>
      <c r="W11969" s="6"/>
    </row>
    <row r="11970" spans="1:23" ht="31.5" x14ac:dyDescent="0.25">
      <c r="A11970" s="64" t="s">
        <v>590</v>
      </c>
      <c r="J11970" s="6">
        <v>8</v>
      </c>
      <c r="K11970" s="6"/>
      <c r="L11970" s="6"/>
      <c r="M11970" s="6"/>
      <c r="N11970" s="6"/>
      <c r="O11970" s="6"/>
      <c r="P11970" s="6"/>
      <c r="Q11970" s="6"/>
      <c r="R11970" s="6"/>
      <c r="S11970" s="6"/>
      <c r="T11970" s="6"/>
      <c r="U11970" s="6"/>
      <c r="V11970" s="6"/>
      <c r="W11970" s="6"/>
    </row>
    <row r="11971" spans="1:23" x14ac:dyDescent="0.25">
      <c r="A11971" s="79"/>
      <c r="J11971" s="6">
        <v>9</v>
      </c>
      <c r="K11971" s="6"/>
      <c r="L11971" s="6"/>
      <c r="M11971" s="6"/>
      <c r="N11971" s="6"/>
      <c r="O11971" s="6"/>
      <c r="P11971" s="6"/>
      <c r="Q11971" s="6"/>
      <c r="R11971" s="6"/>
      <c r="S11971" s="6"/>
      <c r="T11971" s="6"/>
      <c r="U11971" s="6"/>
      <c r="V11971" s="6"/>
      <c r="W11971" s="6"/>
    </row>
    <row r="11972" spans="1:23" ht="25.5" x14ac:dyDescent="0.25">
      <c r="A11972" s="81" t="s">
        <v>595</v>
      </c>
      <c r="J11972" s="6">
        <v>10</v>
      </c>
      <c r="K11972" s="6"/>
      <c r="L11972" s="6"/>
      <c r="M11972" s="6"/>
      <c r="N11972" s="6"/>
      <c r="O11972" s="6"/>
      <c r="P11972" s="6"/>
      <c r="Q11972" s="6"/>
      <c r="R11972" s="6"/>
      <c r="S11972" s="6"/>
      <c r="T11972" s="6"/>
      <c r="U11972" s="6"/>
      <c r="V11972" s="6"/>
      <c r="W11972" s="6"/>
    </row>
    <row r="11973" spans="1:23" x14ac:dyDescent="0.25">
      <c r="A11973" s="81"/>
      <c r="J11973" s="6">
        <v>11</v>
      </c>
      <c r="K11973" s="6"/>
      <c r="L11973" s="6"/>
      <c r="M11973" s="6"/>
      <c r="N11973" s="6"/>
      <c r="O11973" s="6"/>
      <c r="P11973" s="6"/>
      <c r="Q11973" s="6"/>
      <c r="R11973" s="6"/>
      <c r="S11973" s="6"/>
      <c r="T11973" s="6"/>
      <c r="U11973" s="6"/>
      <c r="V11973" s="6"/>
      <c r="W11973" s="6"/>
    </row>
    <row r="11974" spans="1:23" x14ac:dyDescent="0.25">
      <c r="A11974" s="65"/>
      <c r="J11974" s="6">
        <v>12</v>
      </c>
      <c r="K11974" s="6"/>
      <c r="L11974" s="6"/>
      <c r="M11974" s="6"/>
      <c r="N11974" s="6"/>
      <c r="O11974" s="6"/>
      <c r="P11974" s="6"/>
      <c r="Q11974" s="6"/>
      <c r="R11974" s="6"/>
      <c r="S11974" s="6"/>
      <c r="T11974" s="6"/>
      <c r="U11974" s="6"/>
      <c r="V11974" s="6"/>
      <c r="W11974" s="6"/>
    </row>
    <row r="11975" spans="1:23" x14ac:dyDescent="0.25">
      <c r="A11975" s="65"/>
      <c r="J11975" s="6">
        <v>13</v>
      </c>
      <c r="K11975" s="6"/>
      <c r="L11975" s="6"/>
      <c r="M11975" s="6"/>
      <c r="N11975" s="6"/>
      <c r="O11975" s="6"/>
      <c r="P11975" s="6"/>
      <c r="Q11975" s="6"/>
      <c r="R11975" s="6"/>
      <c r="S11975" s="6"/>
      <c r="T11975" s="6"/>
      <c r="U11975" s="6"/>
      <c r="V11975" s="6"/>
      <c r="W11975" s="6"/>
    </row>
    <row r="11976" spans="1:23" x14ac:dyDescent="0.25">
      <c r="A11976" s="79"/>
      <c r="J11976" s="6">
        <v>14</v>
      </c>
      <c r="K11976" s="6"/>
      <c r="L11976" s="6"/>
      <c r="M11976" s="6"/>
      <c r="N11976" s="6"/>
      <c r="O11976" s="6"/>
      <c r="P11976" s="6"/>
      <c r="Q11976" s="6"/>
      <c r="R11976" s="6"/>
      <c r="S11976" s="6"/>
      <c r="T11976" s="6"/>
      <c r="U11976" s="6"/>
      <c r="V11976" s="6"/>
      <c r="W11976" s="6"/>
    </row>
    <row r="11977" spans="1:23" x14ac:dyDescent="0.25">
      <c r="A11977" s="79"/>
      <c r="J11977" s="6">
        <v>15</v>
      </c>
      <c r="K11977" s="6"/>
      <c r="L11977" s="6"/>
      <c r="M11977" s="6"/>
      <c r="N11977" s="6"/>
      <c r="O11977" s="6"/>
      <c r="P11977" s="6"/>
      <c r="Q11977" s="6"/>
      <c r="R11977" s="6"/>
      <c r="S11977" s="6"/>
      <c r="T11977" s="6"/>
      <c r="U11977" s="6"/>
      <c r="V11977" s="6"/>
      <c r="W11977" s="6"/>
    </row>
    <row r="11978" spans="1:23" x14ac:dyDescent="0.25">
      <c r="J11978" s="6">
        <v>16</v>
      </c>
      <c r="K11978" s="6"/>
      <c r="L11978" s="6"/>
      <c r="M11978" s="6"/>
      <c r="N11978" s="6"/>
      <c r="O11978" s="6"/>
      <c r="P11978" s="6"/>
      <c r="Q11978" s="6"/>
      <c r="R11978" s="6"/>
      <c r="S11978" s="6"/>
      <c r="T11978" s="6"/>
      <c r="U11978" s="6"/>
      <c r="V11978" s="6"/>
      <c r="W11978" s="6"/>
    </row>
    <row r="11979" spans="1:23" x14ac:dyDescent="0.25">
      <c r="A11979" s="80"/>
      <c r="J11979" s="6">
        <v>17</v>
      </c>
      <c r="K11979" s="6"/>
      <c r="L11979" s="6"/>
      <c r="M11979" s="6"/>
      <c r="N11979" s="6"/>
      <c r="O11979" s="6"/>
      <c r="P11979" s="6"/>
      <c r="Q11979" s="6"/>
      <c r="R11979" s="6"/>
      <c r="S11979" s="6"/>
      <c r="T11979" s="6"/>
      <c r="U11979" s="6"/>
      <c r="V11979" s="6"/>
      <c r="W11979" s="6"/>
    </row>
    <row r="11980" spans="1:23" ht="31.5" x14ac:dyDescent="0.25">
      <c r="A11980" s="64" t="s">
        <v>590</v>
      </c>
      <c r="J11980" s="6">
        <v>18</v>
      </c>
      <c r="K11980" s="6"/>
      <c r="L11980" s="6"/>
      <c r="M11980" s="6"/>
      <c r="N11980" s="6"/>
      <c r="O11980" s="6"/>
      <c r="P11980" s="6"/>
      <c r="Q11980" s="6"/>
      <c r="R11980" s="6"/>
      <c r="S11980" s="6"/>
      <c r="T11980" s="6"/>
      <c r="U11980" s="6"/>
      <c r="V11980" s="6"/>
      <c r="W11980" s="6"/>
    </row>
    <row r="11981" spans="1:23" x14ac:dyDescent="0.25">
      <c r="A11981" s="79"/>
      <c r="J11981" s="6">
        <v>19</v>
      </c>
      <c r="K11981" s="6"/>
      <c r="L11981" s="6"/>
      <c r="M11981" s="6"/>
      <c r="N11981" s="6"/>
      <c r="O11981" s="6"/>
      <c r="P11981" s="6"/>
      <c r="Q11981" s="6"/>
      <c r="R11981" s="6"/>
      <c r="S11981" s="6"/>
      <c r="T11981" s="6"/>
      <c r="U11981" s="6"/>
      <c r="V11981" s="6"/>
      <c r="W11981" s="6"/>
    </row>
    <row r="11982" spans="1:23" ht="25.5" x14ac:dyDescent="0.25">
      <c r="A11982" s="81" t="s">
        <v>595</v>
      </c>
      <c r="J11982" s="6">
        <v>20</v>
      </c>
      <c r="K11982" s="6"/>
      <c r="L11982" s="6"/>
      <c r="M11982" s="6"/>
      <c r="N11982" s="6"/>
      <c r="O11982" s="6"/>
      <c r="P11982" s="6"/>
      <c r="Q11982" s="6"/>
      <c r="R11982" s="6"/>
      <c r="S11982" s="6"/>
      <c r="T11982" s="6"/>
      <c r="U11982" s="6"/>
      <c r="V11982" s="6"/>
      <c r="W11982" s="6"/>
    </row>
    <row r="11983" spans="1:23" x14ac:dyDescent="0.25">
      <c r="A11983" s="81"/>
      <c r="J11983" s="6">
        <v>21</v>
      </c>
      <c r="K11983" s="6"/>
      <c r="L11983" s="6"/>
      <c r="M11983" s="6"/>
      <c r="N11983" s="6"/>
      <c r="O11983" s="6"/>
      <c r="P11983" s="6"/>
      <c r="Q11983" s="6"/>
      <c r="R11983" s="6"/>
      <c r="S11983" s="6"/>
      <c r="T11983" s="6"/>
      <c r="U11983" s="6"/>
      <c r="V11983" s="6"/>
      <c r="W11983" s="6"/>
    </row>
    <row r="11984" spans="1:23" ht="89.25" x14ac:dyDescent="0.25">
      <c r="A11984" s="81" t="s">
        <v>1001</v>
      </c>
      <c r="J11984" s="6">
        <v>22</v>
      </c>
      <c r="K11984" s="6"/>
      <c r="L11984" s="6"/>
      <c r="M11984" s="6"/>
      <c r="N11984" s="6"/>
      <c r="O11984" s="6"/>
      <c r="P11984" s="6"/>
      <c r="Q11984" s="6"/>
      <c r="R11984" s="6"/>
      <c r="S11984" s="6"/>
      <c r="T11984" s="6"/>
      <c r="U11984" s="6"/>
      <c r="V11984" s="6"/>
      <c r="W11984" s="6"/>
    </row>
    <row r="11985" spans="1:23" x14ac:dyDescent="0.25">
      <c r="A11985" s="65"/>
      <c r="J11985" s="6">
        <v>23</v>
      </c>
      <c r="K11985" s="6"/>
      <c r="L11985" s="6"/>
      <c r="M11985" s="6"/>
      <c r="N11985" s="6"/>
      <c r="O11985" s="6"/>
      <c r="P11985" s="6"/>
      <c r="Q11985" s="6"/>
      <c r="R11985" s="6"/>
      <c r="S11985" s="6"/>
      <c r="T11985" s="6"/>
      <c r="U11985" s="6"/>
      <c r="V11985" s="6"/>
      <c r="W11985" s="6"/>
    </row>
    <row r="11986" spans="1:23" x14ac:dyDescent="0.25">
      <c r="A11986" s="65"/>
      <c r="J11986" s="6">
        <v>24</v>
      </c>
      <c r="K11986" s="6"/>
      <c r="L11986" s="6"/>
      <c r="M11986" s="6"/>
      <c r="N11986" s="6"/>
      <c r="O11986" s="6"/>
      <c r="P11986" s="6"/>
      <c r="Q11986" s="6"/>
      <c r="R11986" s="6"/>
      <c r="S11986" s="6"/>
      <c r="T11986" s="6"/>
      <c r="U11986" s="6"/>
      <c r="V11986" s="6"/>
      <c r="W11986" s="6"/>
    </row>
    <row r="11987" spans="1:23" ht="140.25" x14ac:dyDescent="0.25">
      <c r="A11987" s="96" t="s">
        <v>624</v>
      </c>
      <c r="B11987" s="97" t="s">
        <v>625</v>
      </c>
      <c r="J11987" s="6">
        <v>25</v>
      </c>
      <c r="K11987" s="6"/>
      <c r="L11987" s="6"/>
      <c r="M11987" s="6"/>
      <c r="N11987" s="6"/>
      <c r="O11987" s="6"/>
      <c r="P11987" s="6"/>
      <c r="Q11987" s="6"/>
      <c r="R11987" s="6"/>
      <c r="S11987" s="6"/>
      <c r="T11987" s="6"/>
      <c r="U11987" s="6"/>
      <c r="V11987" s="6"/>
      <c r="W11987" s="6"/>
    </row>
    <row r="11988" spans="1:23" ht="15.75" thickBot="1" x14ac:dyDescent="0.3">
      <c r="A11988" s="65"/>
      <c r="J11988" s="6">
        <v>26</v>
      </c>
      <c r="K11988" s="6"/>
      <c r="L11988" s="6"/>
      <c r="M11988" s="6"/>
      <c r="N11988" s="6"/>
      <c r="O11988" s="6"/>
      <c r="P11988" s="6"/>
      <c r="Q11988" s="6"/>
      <c r="R11988" s="6"/>
      <c r="S11988" s="6"/>
      <c r="T11988" s="6"/>
      <c r="U11988" s="6"/>
      <c r="V11988" s="6"/>
      <c r="W11988" s="6"/>
    </row>
    <row r="11989" spans="1:23" ht="15.75" thickBot="1" x14ac:dyDescent="0.3">
      <c r="A11989" s="88" t="s">
        <v>626</v>
      </c>
      <c r="B11989" s="89">
        <v>0.05</v>
      </c>
      <c r="J11989" s="6">
        <v>27</v>
      </c>
      <c r="K11989" s="6"/>
      <c r="L11989" s="6"/>
      <c r="M11989" s="6"/>
      <c r="N11989" s="6"/>
      <c r="O11989" s="6"/>
      <c r="P11989" s="6"/>
      <c r="Q11989" s="6"/>
      <c r="R11989" s="6"/>
      <c r="S11989" s="6"/>
      <c r="T11989" s="6"/>
      <c r="U11989" s="6"/>
      <c r="V11989" s="6"/>
      <c r="W11989" s="6"/>
    </row>
    <row r="11990" spans="1:23" ht="39" thickBot="1" x14ac:dyDescent="0.3">
      <c r="A11990" s="110" t="s">
        <v>627</v>
      </c>
      <c r="B11990" s="74">
        <v>18</v>
      </c>
      <c r="J11990" s="6">
        <v>28</v>
      </c>
      <c r="K11990" s="6"/>
      <c r="L11990" s="6"/>
      <c r="M11990" s="6"/>
      <c r="N11990" s="6"/>
      <c r="O11990" s="6"/>
      <c r="P11990" s="6"/>
      <c r="Q11990" s="6"/>
      <c r="R11990" s="6"/>
      <c r="S11990" s="6"/>
      <c r="T11990" s="6"/>
      <c r="U11990" s="6"/>
      <c r="V11990" s="6"/>
      <c r="W11990" s="6"/>
    </row>
    <row r="11991" spans="1:23" ht="39" thickBot="1" x14ac:dyDescent="0.3">
      <c r="A11991" s="110" t="s">
        <v>628</v>
      </c>
      <c r="B11991" s="74">
        <v>447.06229999999999</v>
      </c>
      <c r="J11991" s="6">
        <v>29</v>
      </c>
      <c r="K11991" s="6"/>
      <c r="L11991" s="6"/>
      <c r="M11991" s="6"/>
      <c r="N11991" s="6"/>
      <c r="O11991" s="6"/>
      <c r="P11991" s="6"/>
      <c r="Q11991" s="6"/>
      <c r="R11991" s="6"/>
      <c r="S11991" s="6"/>
      <c r="T11991" s="6"/>
      <c r="U11991" s="6"/>
      <c r="V11991" s="6"/>
      <c r="W11991" s="6"/>
    </row>
    <row r="11992" spans="1:23" ht="64.5" thickBot="1" x14ac:dyDescent="0.3">
      <c r="A11992" s="110" t="s">
        <v>629</v>
      </c>
      <c r="B11992" s="74">
        <v>3.9969700000000001</v>
      </c>
      <c r="J11992" s="6">
        <v>30</v>
      </c>
      <c r="K11992" s="6"/>
      <c r="L11992" s="6"/>
      <c r="M11992" s="6"/>
      <c r="N11992" s="6"/>
      <c r="O11992" s="6"/>
      <c r="P11992" s="6"/>
      <c r="Q11992" s="6"/>
      <c r="R11992" s="6"/>
      <c r="S11992" s="6"/>
      <c r="T11992" s="6"/>
      <c r="U11992" s="6"/>
      <c r="V11992" s="6"/>
      <c r="W11992" s="6"/>
    </row>
    <row r="11993" spans="1:23" ht="38.25" x14ac:dyDescent="0.25">
      <c r="A11993" s="109" t="s">
        <v>630</v>
      </c>
      <c r="B11993" s="78">
        <v>29.879000000000001</v>
      </c>
      <c r="J11993" s="6">
        <v>31</v>
      </c>
      <c r="K11993" s="6"/>
      <c r="L11993" s="6"/>
      <c r="M11993" s="6"/>
      <c r="N11993" s="6"/>
      <c r="O11993" s="6"/>
      <c r="P11993" s="6"/>
      <c r="Q11993" s="6"/>
      <c r="R11993" s="6"/>
      <c r="S11993" s="6"/>
      <c r="T11993" s="6"/>
      <c r="U11993" s="6"/>
      <c r="V11993" s="6"/>
      <c r="W11993" s="6"/>
    </row>
    <row r="11994" spans="1:23" ht="15.75" thickBot="1" x14ac:dyDescent="0.3">
      <c r="A11994" s="65"/>
      <c r="J11994" s="6">
        <v>32</v>
      </c>
      <c r="K11994" s="6"/>
      <c r="L11994" s="6"/>
      <c r="M11994" s="6"/>
      <c r="N11994" s="6"/>
      <c r="O11994" s="6"/>
      <c r="P11994" s="6"/>
      <c r="Q11994" s="6"/>
      <c r="R11994" s="6"/>
      <c r="S11994" s="6"/>
      <c r="T11994" s="6"/>
      <c r="U11994" s="6"/>
      <c r="V11994" s="6"/>
      <c r="W11994" s="6"/>
    </row>
    <row r="11995" spans="1:23" x14ac:dyDescent="0.25">
      <c r="A11995" s="254" t="s">
        <v>637</v>
      </c>
      <c r="B11995" s="255"/>
      <c r="C11995" s="255"/>
      <c r="D11995" s="255"/>
      <c r="J11995" s="6">
        <v>33</v>
      </c>
      <c r="K11995" s="6"/>
      <c r="L11995" s="6"/>
      <c r="M11995" s="6"/>
      <c r="N11995" s="6"/>
      <c r="O11995" s="6"/>
      <c r="P11995" s="6"/>
      <c r="Q11995" s="6"/>
      <c r="R11995" s="6"/>
      <c r="S11995" s="6"/>
      <c r="T11995" s="6"/>
      <c r="U11995" s="6"/>
      <c r="V11995" s="6"/>
      <c r="W11995" s="6"/>
    </row>
    <row r="11996" spans="1:23" ht="15.75" thickBot="1" x14ac:dyDescent="0.3">
      <c r="A11996" s="256" t="s">
        <v>638</v>
      </c>
      <c r="B11996" s="257"/>
      <c r="C11996" s="257"/>
      <c r="D11996" s="257"/>
      <c r="J11996" s="6">
        <v>34</v>
      </c>
      <c r="K11996" s="6"/>
      <c r="L11996" s="6"/>
      <c r="M11996" s="6"/>
      <c r="N11996" s="6"/>
      <c r="O11996" s="6"/>
      <c r="P11996" s="6"/>
      <c r="Q11996" s="6"/>
      <c r="R11996" s="6"/>
      <c r="S11996" s="6"/>
      <c r="T11996" s="6"/>
      <c r="U11996" s="6"/>
      <c r="V11996" s="6"/>
      <c r="W11996" s="6"/>
    </row>
    <row r="11997" spans="1:23" ht="27" thickBot="1" x14ac:dyDescent="0.3">
      <c r="A11997" s="98" t="s">
        <v>634</v>
      </c>
      <c r="B11997" s="83" t="s">
        <v>635</v>
      </c>
      <c r="C11997" s="83" t="s">
        <v>566</v>
      </c>
      <c r="D11997" s="85" t="s">
        <v>593</v>
      </c>
      <c r="J11997" s="6"/>
      <c r="K11997" s="121" t="s">
        <v>1123</v>
      </c>
      <c r="L11997" s="121" t="s">
        <v>1124</v>
      </c>
      <c r="M11997" s="121" t="str">
        <f>A11984</f>
        <v>Prueba del rango estudentizado de Tukey (HSD) para NF3ha</v>
      </c>
      <c r="N11997" s="136"/>
      <c r="O11997" s="1"/>
      <c r="S11997" s="122" t="str">
        <f>K11997</f>
        <v>Factor</v>
      </c>
      <c r="T11997" s="122" t="str">
        <f>L11997</f>
        <v>Nivel</v>
      </c>
      <c r="U11997" s="114"/>
      <c r="V11997" s="123" t="str">
        <f>M11997</f>
        <v>Prueba del rango estudentizado de Tukey (HSD) para NF3ha</v>
      </c>
      <c r="W11997" s="6"/>
    </row>
    <row r="11998" spans="1:23" ht="16.5" thickBot="1" x14ac:dyDescent="0.3">
      <c r="A11998" s="99" t="s">
        <v>592</v>
      </c>
      <c r="B11998" s="68">
        <v>82.09</v>
      </c>
      <c r="C11998" s="68">
        <v>8</v>
      </c>
      <c r="D11998" s="86" t="s">
        <v>7</v>
      </c>
      <c r="J11998" s="6"/>
      <c r="K11998" s="223" t="s">
        <v>1128</v>
      </c>
      <c r="L11998" s="124" t="str">
        <f>D11998</f>
        <v>Palomo</v>
      </c>
      <c r="M11998" s="125">
        <f>B11998</f>
        <v>82.09</v>
      </c>
      <c r="N11998" s="125" t="str">
        <f>A11998</f>
        <v>A</v>
      </c>
      <c r="O11998" s="125">
        <f>B11998</f>
        <v>82.09</v>
      </c>
      <c r="S11998" s="225" t="str">
        <f>K11998</f>
        <v>Genotipo (B)</v>
      </c>
      <c r="T11998" s="133" t="str">
        <f>L11998</f>
        <v>Palomo</v>
      </c>
      <c r="U11998" s="134">
        <f t="shared" ref="U11998:U12001" si="693">M11998</f>
        <v>82.09</v>
      </c>
      <c r="V11998" s="133" t="str">
        <f t="shared" ref="V11998:V12001" si="694">N11998</f>
        <v>A</v>
      </c>
      <c r="W11998" s="133">
        <f t="shared" ref="W11998:W12001" si="695">O11998</f>
        <v>82.09</v>
      </c>
    </row>
    <row r="11999" spans="1:23" ht="16.5" thickBot="1" x14ac:dyDescent="0.3">
      <c r="A11999" s="99" t="s">
        <v>592</v>
      </c>
      <c r="B11999" s="68"/>
      <c r="C11999" s="68"/>
      <c r="D11999" s="86"/>
      <c r="J11999" s="6"/>
      <c r="K11999" s="224"/>
      <c r="L11999" s="124" t="str">
        <f>D12000</f>
        <v>Toro</v>
      </c>
      <c r="M11999" s="125">
        <f>B12000</f>
        <v>72.5</v>
      </c>
      <c r="N11999" s="125" t="str">
        <f>A12000</f>
        <v>A</v>
      </c>
      <c r="O11999" s="125">
        <f>B12000</f>
        <v>72.5</v>
      </c>
      <c r="S11999" s="226"/>
      <c r="T11999" s="133" t="str">
        <f t="shared" ref="T11999:T12001" si="696">L11999</f>
        <v>Toro</v>
      </c>
      <c r="U11999" s="134">
        <f t="shared" si="693"/>
        <v>72.5</v>
      </c>
      <c r="V11999" s="133" t="str">
        <f t="shared" si="694"/>
        <v>A</v>
      </c>
      <c r="W11999" s="133">
        <f t="shared" si="695"/>
        <v>72.5</v>
      </c>
    </row>
    <row r="12000" spans="1:23" ht="16.5" thickBot="1" x14ac:dyDescent="0.3">
      <c r="A12000" s="99" t="s">
        <v>592</v>
      </c>
      <c r="B12000" s="68">
        <v>72.5</v>
      </c>
      <c r="C12000" s="68">
        <v>8</v>
      </c>
      <c r="D12000" s="86" t="s">
        <v>8</v>
      </c>
      <c r="J12000" s="6"/>
      <c r="K12000" s="224"/>
      <c r="L12000" s="4" t="str">
        <f>D12002</f>
        <v>Pony</v>
      </c>
      <c r="M12000" s="4">
        <f>B12002</f>
        <v>32.5</v>
      </c>
      <c r="N12000" s="4" t="str">
        <f>A12002</f>
        <v>B</v>
      </c>
      <c r="O12000" s="4">
        <f>B12002</f>
        <v>32.5</v>
      </c>
      <c r="P12000" s="6"/>
      <c r="Q12000" s="6"/>
      <c r="R12000" s="6"/>
      <c r="S12000" s="226"/>
      <c r="T12000" s="133" t="str">
        <f t="shared" si="696"/>
        <v>Pony</v>
      </c>
      <c r="U12000" s="134">
        <f t="shared" si="693"/>
        <v>32.5</v>
      </c>
      <c r="V12000" s="133" t="str">
        <f t="shared" si="694"/>
        <v>B</v>
      </c>
      <c r="W12000" s="133">
        <f t="shared" si="695"/>
        <v>32.5</v>
      </c>
    </row>
    <row r="12001" spans="1:23" ht="16.5" thickBot="1" x14ac:dyDescent="0.3">
      <c r="A12001" s="99"/>
      <c r="B12001" s="68"/>
      <c r="C12001" s="68"/>
      <c r="D12001" s="86"/>
      <c r="J12001" s="6"/>
      <c r="K12001" s="224"/>
      <c r="L12001" s="4" t="str">
        <f>D12004</f>
        <v>Perseo</v>
      </c>
      <c r="M12001" s="4">
        <f>B12004</f>
        <v>13.33</v>
      </c>
      <c r="N12001" s="4" t="str">
        <f>A12004</f>
        <v>B</v>
      </c>
      <c r="O12001" s="4">
        <f>B12004</f>
        <v>13.33</v>
      </c>
      <c r="P12001" s="6"/>
      <c r="Q12001" s="6"/>
      <c r="R12001" s="6"/>
      <c r="S12001" s="227"/>
      <c r="T12001" s="129" t="str">
        <f t="shared" si="696"/>
        <v>Perseo</v>
      </c>
      <c r="U12001" s="135">
        <f t="shared" si="693"/>
        <v>13.33</v>
      </c>
      <c r="V12001" s="129" t="str">
        <f t="shared" si="694"/>
        <v>B</v>
      </c>
      <c r="W12001" s="129">
        <f t="shared" si="695"/>
        <v>13.33</v>
      </c>
    </row>
    <row r="12002" spans="1:23" ht="15.75" thickBot="1" x14ac:dyDescent="0.3">
      <c r="A12002" s="99" t="s">
        <v>593</v>
      </c>
      <c r="B12002" s="68">
        <v>32.5</v>
      </c>
      <c r="C12002" s="68">
        <v>8</v>
      </c>
      <c r="D12002" s="86" t="s">
        <v>11</v>
      </c>
      <c r="J12002" s="6">
        <v>1</v>
      </c>
      <c r="K12002" s="6"/>
      <c r="L12002" s="6"/>
      <c r="M12002" s="6"/>
      <c r="N12002" s="6"/>
      <c r="O12002" s="6"/>
      <c r="P12002" s="6"/>
      <c r="Q12002" s="6"/>
      <c r="R12002" s="6"/>
      <c r="S12002" s="6"/>
      <c r="T12002" s="6"/>
      <c r="U12002" s="6"/>
      <c r="V12002" s="6"/>
      <c r="W12002" s="6"/>
    </row>
    <row r="12003" spans="1:23" ht="15.75" thickBot="1" x14ac:dyDescent="0.3">
      <c r="A12003" s="99" t="s">
        <v>593</v>
      </c>
      <c r="B12003" s="68"/>
      <c r="C12003" s="68"/>
      <c r="D12003" s="86"/>
      <c r="J12003" s="6">
        <v>2</v>
      </c>
      <c r="K12003" s="6"/>
      <c r="L12003" s="6"/>
      <c r="M12003" s="6"/>
      <c r="N12003" s="6"/>
      <c r="O12003" s="6"/>
      <c r="P12003" s="6"/>
      <c r="Q12003" s="6"/>
      <c r="R12003" s="6"/>
      <c r="S12003" s="6"/>
      <c r="T12003" s="6"/>
      <c r="U12003" s="6"/>
      <c r="V12003" s="6"/>
      <c r="W12003" s="6"/>
    </row>
    <row r="12004" spans="1:23" x14ac:dyDescent="0.25">
      <c r="A12004" s="100" t="s">
        <v>593</v>
      </c>
      <c r="B12004" s="77">
        <v>13.33</v>
      </c>
      <c r="C12004" s="77">
        <v>8</v>
      </c>
      <c r="D12004" s="87" t="s">
        <v>46</v>
      </c>
      <c r="J12004" s="6">
        <v>3</v>
      </c>
      <c r="K12004" s="6"/>
      <c r="L12004" s="6"/>
      <c r="M12004" s="6"/>
      <c r="N12004" s="6"/>
      <c r="O12004" s="6"/>
      <c r="P12004" s="6"/>
      <c r="Q12004" s="6"/>
      <c r="R12004" s="6"/>
      <c r="S12004" s="6"/>
      <c r="T12004" s="6"/>
      <c r="U12004" s="6"/>
      <c r="V12004" s="6"/>
      <c r="W12004" s="6"/>
    </row>
    <row r="12005" spans="1:23" x14ac:dyDescent="0.25">
      <c r="A12005" s="79"/>
      <c r="J12005" s="6">
        <v>4</v>
      </c>
      <c r="K12005" s="6"/>
      <c r="L12005" s="6"/>
      <c r="M12005" s="6"/>
      <c r="N12005" s="6"/>
      <c r="O12005" s="6"/>
      <c r="P12005" s="6"/>
      <c r="Q12005" s="6"/>
      <c r="R12005" s="6"/>
      <c r="S12005" s="6"/>
      <c r="T12005" s="6"/>
      <c r="U12005" s="6"/>
      <c r="V12005" s="6"/>
      <c r="W12005" s="6"/>
    </row>
    <row r="12006" spans="1:23" x14ac:dyDescent="0.25">
      <c r="A12006" s="79"/>
      <c r="J12006" s="6">
        <v>5</v>
      </c>
      <c r="K12006" s="6"/>
      <c r="L12006" s="6"/>
      <c r="M12006" s="6"/>
      <c r="N12006" s="6"/>
      <c r="O12006" s="6"/>
      <c r="P12006" s="6"/>
      <c r="Q12006" s="6"/>
      <c r="R12006" s="6"/>
      <c r="S12006" s="6"/>
      <c r="T12006" s="6"/>
      <c r="U12006" s="6"/>
      <c r="V12006" s="6"/>
      <c r="W12006" s="6"/>
    </row>
    <row r="12007" spans="1:23" x14ac:dyDescent="0.25">
      <c r="J12007" s="6">
        <v>6</v>
      </c>
      <c r="K12007" s="6"/>
      <c r="L12007" s="6"/>
      <c r="M12007" s="6"/>
      <c r="N12007" s="6"/>
      <c r="O12007" s="6"/>
      <c r="P12007" s="6"/>
      <c r="Q12007" s="6"/>
      <c r="R12007" s="6"/>
      <c r="S12007" s="6"/>
      <c r="T12007" s="6"/>
      <c r="U12007" s="6"/>
      <c r="V12007" s="6"/>
      <c r="W12007" s="6"/>
    </row>
    <row r="12008" spans="1:23" x14ac:dyDescent="0.25">
      <c r="A12008" s="80"/>
      <c r="J12008" s="6">
        <v>7</v>
      </c>
      <c r="K12008" s="6"/>
      <c r="L12008" s="6"/>
      <c r="M12008" s="6"/>
      <c r="N12008" s="6"/>
      <c r="O12008" s="6"/>
      <c r="P12008" s="6"/>
      <c r="Q12008" s="6"/>
      <c r="R12008" s="6"/>
      <c r="S12008" s="6"/>
      <c r="T12008" s="6"/>
      <c r="U12008" s="6"/>
      <c r="V12008" s="6"/>
      <c r="W12008" s="6"/>
    </row>
    <row r="12009" spans="1:23" ht="31.5" x14ac:dyDescent="0.25">
      <c r="A12009" s="64" t="s">
        <v>590</v>
      </c>
      <c r="J12009" s="6">
        <v>8</v>
      </c>
      <c r="K12009" s="6"/>
      <c r="L12009" s="6"/>
      <c r="M12009" s="6"/>
      <c r="N12009" s="6"/>
      <c r="O12009" s="6"/>
      <c r="P12009" s="6"/>
      <c r="Q12009" s="6"/>
      <c r="R12009" s="6"/>
      <c r="S12009" s="6"/>
      <c r="T12009" s="6"/>
      <c r="U12009" s="6"/>
      <c r="V12009" s="6"/>
      <c r="W12009" s="6"/>
    </row>
    <row r="12010" spans="1:23" x14ac:dyDescent="0.25">
      <c r="A12010" s="79"/>
      <c r="J12010" s="6">
        <v>9</v>
      </c>
      <c r="K12010" s="6"/>
      <c r="L12010" s="6"/>
      <c r="M12010" s="6"/>
      <c r="N12010" s="6"/>
      <c r="O12010" s="6"/>
      <c r="P12010" s="6"/>
      <c r="Q12010" s="6"/>
      <c r="R12010" s="6"/>
      <c r="S12010" s="6"/>
      <c r="T12010" s="6"/>
      <c r="U12010" s="6"/>
      <c r="V12010" s="6"/>
      <c r="W12010" s="6"/>
    </row>
    <row r="12011" spans="1:23" ht="25.5" x14ac:dyDescent="0.25">
      <c r="A12011" s="81" t="s">
        <v>595</v>
      </c>
      <c r="J12011" s="6">
        <v>10</v>
      </c>
      <c r="K12011" s="6"/>
      <c r="L12011" s="6"/>
      <c r="M12011" s="6"/>
      <c r="N12011" s="6"/>
      <c r="O12011" s="6"/>
      <c r="P12011" s="6"/>
      <c r="Q12011" s="6"/>
      <c r="R12011" s="6"/>
      <c r="S12011" s="6"/>
      <c r="T12011" s="6"/>
      <c r="U12011" s="6"/>
      <c r="V12011" s="6"/>
      <c r="W12011" s="6"/>
    </row>
    <row r="12012" spans="1:23" x14ac:dyDescent="0.25">
      <c r="A12012" s="81"/>
      <c r="J12012" s="6">
        <v>11</v>
      </c>
      <c r="K12012" s="6"/>
      <c r="L12012" s="6"/>
      <c r="M12012" s="6"/>
      <c r="N12012" s="6"/>
      <c r="O12012" s="6"/>
      <c r="P12012" s="6"/>
      <c r="Q12012" s="6"/>
      <c r="R12012" s="6"/>
      <c r="S12012" s="6"/>
      <c r="T12012" s="6"/>
      <c r="U12012" s="6"/>
      <c r="V12012" s="6"/>
      <c r="W12012" s="6"/>
    </row>
    <row r="12013" spans="1:23" x14ac:dyDescent="0.25">
      <c r="A12013" s="65"/>
      <c r="J12013" s="6">
        <v>12</v>
      </c>
      <c r="K12013" s="6"/>
      <c r="L12013" s="6"/>
      <c r="M12013" s="6"/>
      <c r="N12013" s="6"/>
      <c r="O12013" s="6"/>
      <c r="P12013" s="6"/>
      <c r="Q12013" s="6"/>
      <c r="R12013" s="6"/>
      <c r="S12013" s="6"/>
      <c r="T12013" s="6"/>
      <c r="U12013" s="6"/>
      <c r="V12013" s="6"/>
      <c r="W12013" s="6"/>
    </row>
    <row r="12014" spans="1:23" x14ac:dyDescent="0.25">
      <c r="A12014" s="65"/>
      <c r="J12014" s="6">
        <v>13</v>
      </c>
      <c r="K12014" s="6"/>
      <c r="L12014" s="6"/>
      <c r="M12014" s="6"/>
      <c r="N12014" s="6"/>
      <c r="O12014" s="6"/>
      <c r="P12014" s="6"/>
      <c r="Q12014" s="6"/>
      <c r="R12014" s="6"/>
      <c r="S12014" s="6"/>
      <c r="T12014" s="6"/>
      <c r="U12014" s="6"/>
      <c r="V12014" s="6"/>
      <c r="W12014" s="6"/>
    </row>
    <row r="12015" spans="1:23" x14ac:dyDescent="0.25">
      <c r="A12015" s="79"/>
      <c r="J12015" s="6">
        <v>14</v>
      </c>
      <c r="K12015" s="6"/>
      <c r="L12015" s="6"/>
      <c r="M12015" s="6"/>
      <c r="N12015" s="6"/>
      <c r="O12015" s="6"/>
      <c r="P12015" s="6"/>
      <c r="Q12015" s="6"/>
      <c r="R12015" s="6"/>
      <c r="S12015" s="6"/>
      <c r="T12015" s="6"/>
      <c r="U12015" s="6"/>
      <c r="V12015" s="6"/>
      <c r="W12015" s="6"/>
    </row>
    <row r="12016" spans="1:23" x14ac:dyDescent="0.25">
      <c r="A12016" s="79"/>
      <c r="J12016" s="6">
        <v>15</v>
      </c>
      <c r="K12016" s="6"/>
      <c r="L12016" s="6"/>
      <c r="M12016" s="6"/>
      <c r="N12016" s="6"/>
      <c r="O12016" s="6"/>
      <c r="P12016" s="6"/>
      <c r="Q12016" s="6"/>
      <c r="R12016" s="6"/>
      <c r="S12016" s="6"/>
      <c r="T12016" s="6"/>
      <c r="U12016" s="6"/>
      <c r="V12016" s="6"/>
      <c r="W12016" s="6"/>
    </row>
    <row r="12017" spans="1:23" x14ac:dyDescent="0.25">
      <c r="J12017" s="6">
        <v>16</v>
      </c>
      <c r="K12017" s="6"/>
      <c r="L12017" s="6"/>
      <c r="M12017" s="6"/>
      <c r="N12017" s="6"/>
      <c r="O12017" s="6"/>
      <c r="P12017" s="6"/>
      <c r="Q12017" s="6"/>
      <c r="R12017" s="6"/>
      <c r="S12017" s="6"/>
      <c r="T12017" s="6"/>
      <c r="U12017" s="6"/>
      <c r="V12017" s="6"/>
      <c r="W12017" s="6"/>
    </row>
    <row r="12018" spans="1:23" x14ac:dyDescent="0.25">
      <c r="A12018" s="80"/>
      <c r="J12018" s="6">
        <v>17</v>
      </c>
      <c r="K12018" s="6"/>
      <c r="L12018" s="6"/>
      <c r="M12018" s="6"/>
      <c r="N12018" s="6"/>
      <c r="O12018" s="6"/>
      <c r="P12018" s="6"/>
      <c r="Q12018" s="6"/>
      <c r="R12018" s="6"/>
      <c r="S12018" s="6"/>
      <c r="T12018" s="6"/>
      <c r="U12018" s="6"/>
      <c r="V12018" s="6"/>
      <c r="W12018" s="6"/>
    </row>
    <row r="12019" spans="1:23" ht="31.5" x14ac:dyDescent="0.25">
      <c r="A12019" s="64" t="s">
        <v>590</v>
      </c>
      <c r="J12019" s="6">
        <v>18</v>
      </c>
      <c r="K12019" s="6"/>
      <c r="L12019" s="6"/>
      <c r="M12019" s="6"/>
      <c r="N12019" s="6"/>
      <c r="O12019" s="6"/>
      <c r="P12019" s="6"/>
      <c r="Q12019" s="6"/>
      <c r="R12019" s="6"/>
      <c r="S12019" s="6"/>
      <c r="T12019" s="6"/>
      <c r="U12019" s="6"/>
      <c r="V12019" s="6"/>
      <c r="W12019" s="6"/>
    </row>
    <row r="12020" spans="1:23" x14ac:dyDescent="0.25">
      <c r="A12020" s="79"/>
      <c r="J12020" s="6">
        <v>19</v>
      </c>
      <c r="K12020" s="6"/>
      <c r="L12020" s="6"/>
      <c r="M12020" s="6"/>
      <c r="N12020" s="6"/>
      <c r="O12020" s="6"/>
      <c r="P12020" s="6"/>
      <c r="Q12020" s="6"/>
      <c r="R12020" s="6"/>
      <c r="S12020" s="6"/>
      <c r="T12020" s="6"/>
      <c r="U12020" s="6"/>
      <c r="V12020" s="6"/>
      <c r="W12020" s="6"/>
    </row>
    <row r="12021" spans="1:23" ht="25.5" x14ac:dyDescent="0.25">
      <c r="A12021" s="81" t="s">
        <v>595</v>
      </c>
      <c r="J12021" s="6">
        <v>20</v>
      </c>
      <c r="K12021" s="6"/>
      <c r="L12021" s="6"/>
      <c r="M12021" s="6"/>
      <c r="N12021" s="6"/>
      <c r="O12021" s="6"/>
      <c r="P12021" s="6"/>
      <c r="Q12021" s="6"/>
      <c r="R12021" s="6"/>
      <c r="S12021" s="6"/>
      <c r="T12021" s="6"/>
      <c r="U12021" s="6"/>
      <c r="V12021" s="6"/>
      <c r="W12021" s="6"/>
    </row>
    <row r="12022" spans="1:23" x14ac:dyDescent="0.25">
      <c r="A12022" s="81"/>
      <c r="J12022" s="6">
        <v>21</v>
      </c>
      <c r="K12022" s="6"/>
      <c r="L12022" s="6"/>
      <c r="M12022" s="6"/>
      <c r="N12022" s="6"/>
      <c r="O12022" s="6"/>
      <c r="P12022" s="6"/>
      <c r="Q12022" s="6"/>
      <c r="R12022" s="6"/>
      <c r="S12022" s="6"/>
      <c r="T12022" s="6"/>
      <c r="U12022" s="6"/>
      <c r="V12022" s="6"/>
      <c r="W12022" s="6"/>
    </row>
    <row r="12023" spans="1:23" ht="89.25" x14ac:dyDescent="0.25">
      <c r="A12023" s="81" t="s">
        <v>1002</v>
      </c>
      <c r="J12023" s="6">
        <v>22</v>
      </c>
      <c r="K12023" s="6"/>
      <c r="L12023" s="6"/>
      <c r="M12023" s="6"/>
      <c r="N12023" s="6"/>
      <c r="O12023" s="6"/>
      <c r="P12023" s="6"/>
      <c r="Q12023" s="6"/>
      <c r="R12023" s="6"/>
      <c r="S12023" s="6"/>
      <c r="T12023" s="6"/>
      <c r="U12023" s="6"/>
      <c r="V12023" s="6"/>
      <c r="W12023" s="6"/>
    </row>
    <row r="12024" spans="1:23" x14ac:dyDescent="0.25">
      <c r="A12024" s="65"/>
      <c r="J12024" s="6">
        <v>23</v>
      </c>
      <c r="K12024" s="6"/>
      <c r="L12024" s="6"/>
      <c r="M12024" s="6"/>
      <c r="N12024" s="6"/>
      <c r="O12024" s="6"/>
      <c r="P12024" s="6"/>
      <c r="Q12024" s="6"/>
      <c r="R12024" s="6"/>
      <c r="S12024" s="6"/>
      <c r="T12024" s="6"/>
      <c r="U12024" s="6"/>
      <c r="V12024" s="6"/>
      <c r="W12024" s="6"/>
    </row>
    <row r="12025" spans="1:23" x14ac:dyDescent="0.25">
      <c r="A12025" s="65"/>
      <c r="J12025" s="6">
        <v>24</v>
      </c>
      <c r="K12025" s="6"/>
      <c r="L12025" s="6"/>
      <c r="M12025" s="6"/>
      <c r="N12025" s="6"/>
      <c r="O12025" s="6"/>
      <c r="P12025" s="6"/>
      <c r="Q12025" s="6"/>
      <c r="R12025" s="6"/>
      <c r="S12025" s="6"/>
      <c r="T12025" s="6"/>
      <c r="U12025" s="6"/>
      <c r="V12025" s="6"/>
      <c r="W12025" s="6"/>
    </row>
    <row r="12026" spans="1:23" ht="140.25" x14ac:dyDescent="0.25">
      <c r="A12026" s="96" t="s">
        <v>624</v>
      </c>
      <c r="B12026" s="97" t="s">
        <v>625</v>
      </c>
      <c r="J12026" s="6">
        <v>25</v>
      </c>
      <c r="K12026" s="6"/>
      <c r="L12026" s="6"/>
      <c r="M12026" s="6"/>
      <c r="N12026" s="6"/>
      <c r="O12026" s="6"/>
      <c r="P12026" s="6"/>
      <c r="Q12026" s="6"/>
      <c r="R12026" s="6"/>
      <c r="S12026" s="6"/>
      <c r="T12026" s="6"/>
      <c r="U12026" s="6"/>
      <c r="V12026" s="6"/>
      <c r="W12026" s="6"/>
    </row>
    <row r="12027" spans="1:23" ht="15.75" thickBot="1" x14ac:dyDescent="0.3">
      <c r="A12027" s="65"/>
      <c r="J12027" s="6">
        <v>26</v>
      </c>
      <c r="K12027" s="6"/>
      <c r="L12027" s="6"/>
      <c r="M12027" s="6"/>
      <c r="N12027" s="6"/>
      <c r="O12027" s="6"/>
      <c r="P12027" s="6"/>
      <c r="Q12027" s="6"/>
      <c r="R12027" s="6"/>
      <c r="S12027" s="6"/>
      <c r="T12027" s="6"/>
      <c r="U12027" s="6"/>
      <c r="V12027" s="6"/>
      <c r="W12027" s="6"/>
    </row>
    <row r="12028" spans="1:23" ht="15.75" thickBot="1" x14ac:dyDescent="0.3">
      <c r="A12028" s="88" t="s">
        <v>626</v>
      </c>
      <c r="B12028" s="89">
        <v>0.05</v>
      </c>
      <c r="J12028" s="6">
        <v>27</v>
      </c>
      <c r="K12028" s="6"/>
      <c r="L12028" s="6"/>
      <c r="M12028" s="6"/>
      <c r="N12028" s="6"/>
      <c r="O12028" s="6"/>
      <c r="P12028" s="6"/>
      <c r="Q12028" s="6"/>
      <c r="R12028" s="6"/>
      <c r="S12028" s="6"/>
      <c r="T12028" s="6"/>
      <c r="U12028" s="6"/>
      <c r="V12028" s="6"/>
      <c r="W12028" s="6"/>
    </row>
    <row r="12029" spans="1:23" ht="39" thickBot="1" x14ac:dyDescent="0.3">
      <c r="A12029" s="110" t="s">
        <v>627</v>
      </c>
      <c r="B12029" s="74">
        <v>18</v>
      </c>
      <c r="J12029" s="6">
        <v>28</v>
      </c>
      <c r="K12029" s="6"/>
      <c r="L12029" s="6"/>
      <c r="M12029" s="6"/>
      <c r="N12029" s="6"/>
      <c r="O12029" s="6"/>
      <c r="P12029" s="6"/>
      <c r="Q12029" s="6"/>
      <c r="R12029" s="6"/>
      <c r="S12029" s="6"/>
      <c r="T12029" s="6"/>
      <c r="U12029" s="6"/>
      <c r="V12029" s="6"/>
      <c r="W12029" s="6"/>
    </row>
    <row r="12030" spans="1:23" ht="39" thickBot="1" x14ac:dyDescent="0.3">
      <c r="A12030" s="110" t="s">
        <v>628</v>
      </c>
      <c r="B12030" s="74">
        <v>3255.7339999999999</v>
      </c>
      <c r="J12030" s="6">
        <v>29</v>
      </c>
      <c r="K12030" s="6"/>
      <c r="L12030" s="6"/>
      <c r="M12030" s="6"/>
      <c r="N12030" s="6"/>
      <c r="O12030" s="6"/>
      <c r="P12030" s="6"/>
      <c r="Q12030" s="6"/>
      <c r="R12030" s="6"/>
      <c r="S12030" s="6"/>
      <c r="T12030" s="6"/>
      <c r="U12030" s="6"/>
      <c r="V12030" s="6"/>
      <c r="W12030" s="6"/>
    </row>
    <row r="12031" spans="1:23" ht="64.5" thickBot="1" x14ac:dyDescent="0.3">
      <c r="A12031" s="110" t="s">
        <v>629</v>
      </c>
      <c r="B12031" s="74">
        <v>3.9969700000000001</v>
      </c>
      <c r="J12031" s="6">
        <v>30</v>
      </c>
      <c r="K12031" s="6"/>
      <c r="L12031" s="6"/>
      <c r="M12031" s="6"/>
      <c r="N12031" s="6"/>
      <c r="O12031" s="6"/>
      <c r="P12031" s="6"/>
      <c r="Q12031" s="6"/>
      <c r="R12031" s="6"/>
      <c r="S12031" s="6"/>
      <c r="T12031" s="6"/>
      <c r="U12031" s="6"/>
      <c r="V12031" s="6"/>
      <c r="W12031" s="6"/>
    </row>
    <row r="12032" spans="1:23" ht="38.25" x14ac:dyDescent="0.25">
      <c r="A12032" s="109" t="s">
        <v>630</v>
      </c>
      <c r="B12032" s="78">
        <v>80.632000000000005</v>
      </c>
      <c r="J12032" s="6">
        <v>31</v>
      </c>
      <c r="K12032" s="6"/>
      <c r="L12032" s="6"/>
      <c r="M12032" s="6"/>
      <c r="N12032" s="6"/>
      <c r="O12032" s="6"/>
      <c r="P12032" s="6"/>
      <c r="Q12032" s="6"/>
      <c r="R12032" s="6"/>
      <c r="S12032" s="6"/>
      <c r="T12032" s="6"/>
      <c r="U12032" s="6"/>
      <c r="V12032" s="6"/>
      <c r="W12032" s="6"/>
    </row>
    <row r="12033" spans="1:23" ht="15.75" thickBot="1" x14ac:dyDescent="0.3">
      <c r="A12033" s="65"/>
      <c r="J12033" s="6">
        <v>32</v>
      </c>
      <c r="K12033" s="6"/>
      <c r="L12033" s="6"/>
      <c r="M12033" s="6"/>
      <c r="N12033" s="6"/>
      <c r="O12033" s="6"/>
      <c r="P12033" s="6"/>
      <c r="Q12033" s="6"/>
      <c r="R12033" s="6"/>
      <c r="S12033" s="6"/>
      <c r="T12033" s="6"/>
      <c r="U12033" s="6"/>
      <c r="V12033" s="6"/>
      <c r="W12033" s="6"/>
    </row>
    <row r="12034" spans="1:23" x14ac:dyDescent="0.25">
      <c r="A12034" s="254" t="s">
        <v>637</v>
      </c>
      <c r="B12034" s="255"/>
      <c r="C12034" s="255"/>
      <c r="D12034" s="255"/>
      <c r="E12034" s="255"/>
      <c r="J12034" s="6">
        <v>33</v>
      </c>
      <c r="K12034" s="6"/>
      <c r="L12034" s="6"/>
      <c r="M12034" s="6"/>
      <c r="N12034" s="6"/>
      <c r="O12034" s="6"/>
      <c r="P12034" s="6"/>
      <c r="Q12034" s="6"/>
      <c r="R12034" s="6"/>
      <c r="S12034" s="6"/>
      <c r="T12034" s="6"/>
      <c r="U12034" s="6"/>
      <c r="V12034" s="6"/>
      <c r="W12034" s="6"/>
    </row>
    <row r="12035" spans="1:23" ht="15.75" thickBot="1" x14ac:dyDescent="0.3">
      <c r="A12035" s="256" t="s">
        <v>638</v>
      </c>
      <c r="B12035" s="257"/>
      <c r="C12035" s="257"/>
      <c r="D12035" s="257"/>
      <c r="E12035" s="257"/>
      <c r="J12035" s="6">
        <v>34</v>
      </c>
      <c r="K12035" s="6"/>
      <c r="L12035" s="6"/>
      <c r="M12035" s="6"/>
      <c r="N12035" s="6"/>
      <c r="O12035" s="6"/>
      <c r="P12035" s="6"/>
      <c r="Q12035" s="6"/>
      <c r="R12035" s="6"/>
      <c r="S12035" s="6"/>
      <c r="T12035" s="6"/>
      <c r="U12035" s="6"/>
      <c r="V12035" s="6"/>
      <c r="W12035" s="6"/>
    </row>
    <row r="12036" spans="1:23" ht="16.5" thickBot="1" x14ac:dyDescent="0.3">
      <c r="A12036" s="260" t="s">
        <v>634</v>
      </c>
      <c r="B12036" s="261"/>
      <c r="C12036" s="83" t="s">
        <v>635</v>
      </c>
      <c r="D12036" s="83" t="s">
        <v>566</v>
      </c>
      <c r="E12036" s="85" t="s">
        <v>593</v>
      </c>
      <c r="J12036" s="6"/>
      <c r="K12036" s="121" t="s">
        <v>1123</v>
      </c>
      <c r="L12036" s="121" t="s">
        <v>1124</v>
      </c>
      <c r="M12036" s="121" t="str">
        <f>A12023</f>
        <v>Prueba del rango estudentizado de Tukey (HSD) para NF4ha</v>
      </c>
      <c r="N12036" s="136"/>
      <c r="O12036" s="1"/>
      <c r="S12036" s="122" t="str">
        <f>K12036</f>
        <v>Factor</v>
      </c>
      <c r="T12036" s="122" t="str">
        <f>L12036</f>
        <v>Nivel</v>
      </c>
      <c r="U12036" s="114"/>
      <c r="V12036" s="123" t="str">
        <f>M12036</f>
        <v>Prueba del rango estudentizado de Tukey (HSD) para NF4ha</v>
      </c>
      <c r="W12036" s="6"/>
    </row>
    <row r="12037" spans="1:23" ht="16.5" thickBot="1" x14ac:dyDescent="0.3">
      <c r="A12037" s="99"/>
      <c r="B12037" s="67" t="s">
        <v>592</v>
      </c>
      <c r="C12037" s="68">
        <v>200.42</v>
      </c>
      <c r="D12037" s="68">
        <v>8</v>
      </c>
      <c r="E12037" s="86" t="s">
        <v>7</v>
      </c>
      <c r="J12037" s="6"/>
      <c r="K12037" s="223" t="s">
        <v>1128</v>
      </c>
      <c r="L12037" s="124" t="str">
        <f>E12037</f>
        <v>Palomo</v>
      </c>
      <c r="M12037" s="125">
        <f>C12037</f>
        <v>200.42</v>
      </c>
      <c r="N12037" s="125">
        <f>A12037</f>
        <v>0</v>
      </c>
      <c r="O12037" s="125" t="str">
        <f>B12037</f>
        <v>A</v>
      </c>
      <c r="S12037" s="225" t="str">
        <f>K12037</f>
        <v>Genotipo (B)</v>
      </c>
      <c r="T12037" s="133" t="str">
        <f>L12037</f>
        <v>Palomo</v>
      </c>
      <c r="U12037" s="134">
        <f t="shared" ref="U12037:U12040" si="697">M12037</f>
        <v>200.42</v>
      </c>
      <c r="V12037" s="133">
        <f t="shared" ref="V12037:V12040" si="698">N12037</f>
        <v>0</v>
      </c>
      <c r="W12037" s="133" t="str">
        <f t="shared" ref="W12037:W12040" si="699">O12037</f>
        <v>A</v>
      </c>
    </row>
    <row r="12038" spans="1:23" ht="16.5" thickBot="1" x14ac:dyDescent="0.3">
      <c r="A12038" s="99"/>
      <c r="B12038" s="67" t="s">
        <v>592</v>
      </c>
      <c r="C12038" s="68"/>
      <c r="D12038" s="68"/>
      <c r="E12038" s="86"/>
      <c r="J12038" s="6"/>
      <c r="K12038" s="224"/>
      <c r="L12038" s="124" t="str">
        <f>E12039</f>
        <v>Pony</v>
      </c>
      <c r="M12038" s="125">
        <f>C12039</f>
        <v>181.25</v>
      </c>
      <c r="N12038" s="125">
        <f>A12039</f>
        <v>0</v>
      </c>
      <c r="O12038" s="125" t="str">
        <f>B12039</f>
        <v>A</v>
      </c>
      <c r="S12038" s="226"/>
      <c r="T12038" s="133" t="str">
        <f t="shared" ref="T12038:T12040" si="700">L12038</f>
        <v>Pony</v>
      </c>
      <c r="U12038" s="134">
        <f t="shared" si="697"/>
        <v>181.25</v>
      </c>
      <c r="V12038" s="133">
        <f t="shared" si="698"/>
        <v>0</v>
      </c>
      <c r="W12038" s="133" t="str">
        <f t="shared" si="699"/>
        <v>A</v>
      </c>
    </row>
    <row r="12039" spans="1:23" ht="16.5" thickBot="1" x14ac:dyDescent="0.3">
      <c r="A12039" s="99"/>
      <c r="B12039" s="67" t="s">
        <v>592</v>
      </c>
      <c r="C12039" s="68">
        <v>181.25</v>
      </c>
      <c r="D12039" s="68">
        <v>8</v>
      </c>
      <c r="E12039" s="86" t="s">
        <v>11</v>
      </c>
      <c r="J12039" s="6"/>
      <c r="K12039" s="224"/>
      <c r="L12039" s="4" t="str">
        <f>E12041</f>
        <v>Toro</v>
      </c>
      <c r="M12039" s="4">
        <f>C12041</f>
        <v>121.25</v>
      </c>
      <c r="N12039" s="4" t="str">
        <f>A12041</f>
        <v>B</v>
      </c>
      <c r="O12039" s="4" t="str">
        <f>B12041</f>
        <v>A</v>
      </c>
      <c r="P12039" s="6"/>
      <c r="Q12039" s="6"/>
      <c r="R12039" s="6"/>
      <c r="S12039" s="226"/>
      <c r="T12039" s="133" t="str">
        <f t="shared" si="700"/>
        <v>Toro</v>
      </c>
      <c r="U12039" s="134">
        <f t="shared" si="697"/>
        <v>121.25</v>
      </c>
      <c r="V12039" s="133" t="str">
        <f t="shared" si="698"/>
        <v>B</v>
      </c>
      <c r="W12039" s="133" t="str">
        <f t="shared" si="699"/>
        <v>A</v>
      </c>
    </row>
    <row r="12040" spans="1:23" ht="16.5" thickBot="1" x14ac:dyDescent="0.3">
      <c r="A12040" s="99"/>
      <c r="B12040" s="67" t="s">
        <v>592</v>
      </c>
      <c r="C12040" s="68"/>
      <c r="D12040" s="68"/>
      <c r="E12040" s="86"/>
      <c r="J12040" s="6"/>
      <c r="K12040" s="224"/>
      <c r="L12040" s="4" t="str">
        <f>E12043</f>
        <v>Perseo</v>
      </c>
      <c r="M12040" s="4">
        <f>C12043</f>
        <v>91.67</v>
      </c>
      <c r="N12040" s="4" t="str">
        <f>A12043</f>
        <v>B</v>
      </c>
      <c r="O12040" s="4">
        <f>B12043</f>
        <v>0</v>
      </c>
      <c r="P12040" s="6"/>
      <c r="Q12040" s="6"/>
      <c r="R12040" s="6"/>
      <c r="S12040" s="227"/>
      <c r="T12040" s="129" t="str">
        <f t="shared" si="700"/>
        <v>Perseo</v>
      </c>
      <c r="U12040" s="135">
        <f t="shared" si="697"/>
        <v>91.67</v>
      </c>
      <c r="V12040" s="129" t="str">
        <f t="shared" si="698"/>
        <v>B</v>
      </c>
      <c r="W12040" s="129">
        <f t="shared" si="699"/>
        <v>0</v>
      </c>
    </row>
    <row r="12041" spans="1:23" ht="15.75" thickBot="1" x14ac:dyDescent="0.3">
      <c r="A12041" s="99" t="s">
        <v>593</v>
      </c>
      <c r="B12041" s="67" t="s">
        <v>592</v>
      </c>
      <c r="C12041" s="68">
        <v>121.25</v>
      </c>
      <c r="D12041" s="68">
        <v>8</v>
      </c>
      <c r="E12041" s="86" t="s">
        <v>8</v>
      </c>
      <c r="J12041" s="6">
        <v>1</v>
      </c>
      <c r="K12041" s="6"/>
      <c r="L12041" s="6"/>
      <c r="M12041" s="6"/>
      <c r="N12041" s="6"/>
      <c r="O12041" s="6"/>
      <c r="P12041" s="6"/>
      <c r="Q12041" s="6"/>
      <c r="R12041" s="6"/>
      <c r="S12041" s="6"/>
      <c r="T12041" s="6"/>
      <c r="U12041" s="6"/>
      <c r="V12041" s="6"/>
      <c r="W12041" s="6"/>
    </row>
    <row r="12042" spans="1:23" ht="15.75" thickBot="1" x14ac:dyDescent="0.3">
      <c r="A12042" s="99" t="s">
        <v>593</v>
      </c>
      <c r="B12042" s="67"/>
      <c r="C12042" s="68"/>
      <c r="D12042" s="68"/>
      <c r="E12042" s="86"/>
      <c r="J12042" s="6">
        <v>2</v>
      </c>
      <c r="K12042" s="6"/>
      <c r="L12042" s="6"/>
      <c r="M12042" s="6"/>
      <c r="N12042" s="6"/>
      <c r="O12042" s="6"/>
      <c r="P12042" s="6"/>
      <c r="Q12042" s="6"/>
      <c r="R12042" s="6"/>
      <c r="S12042" s="6"/>
      <c r="T12042" s="6"/>
      <c r="U12042" s="6"/>
      <c r="V12042" s="6"/>
      <c r="W12042" s="6"/>
    </row>
    <row r="12043" spans="1:23" x14ac:dyDescent="0.25">
      <c r="A12043" s="100" t="s">
        <v>593</v>
      </c>
      <c r="B12043" s="76"/>
      <c r="C12043" s="77">
        <v>91.67</v>
      </c>
      <c r="D12043" s="77">
        <v>8</v>
      </c>
      <c r="E12043" s="87" t="s">
        <v>46</v>
      </c>
      <c r="J12043" s="6">
        <v>3</v>
      </c>
      <c r="K12043" s="6"/>
      <c r="L12043" s="6"/>
      <c r="M12043" s="6"/>
      <c r="N12043" s="6"/>
      <c r="O12043" s="6"/>
      <c r="P12043" s="6"/>
      <c r="Q12043" s="6"/>
      <c r="R12043" s="6"/>
      <c r="S12043" s="6"/>
      <c r="T12043" s="6"/>
      <c r="U12043" s="6"/>
      <c r="V12043" s="6"/>
      <c r="W12043" s="6"/>
    </row>
    <row r="12044" spans="1:23" x14ac:dyDescent="0.25">
      <c r="A12044" s="79"/>
      <c r="J12044" s="6">
        <v>4</v>
      </c>
      <c r="K12044" s="6"/>
      <c r="L12044" s="6"/>
      <c r="M12044" s="6"/>
      <c r="N12044" s="6"/>
      <c r="O12044" s="6"/>
      <c r="P12044" s="6"/>
      <c r="Q12044" s="6"/>
      <c r="R12044" s="6"/>
      <c r="S12044" s="6"/>
      <c r="T12044" s="6"/>
      <c r="U12044" s="6"/>
      <c r="V12044" s="6"/>
      <c r="W12044" s="6"/>
    </row>
    <row r="12045" spans="1:23" x14ac:dyDescent="0.25">
      <c r="A12045" s="79"/>
      <c r="J12045" s="6">
        <v>5</v>
      </c>
      <c r="K12045" s="6"/>
      <c r="L12045" s="6"/>
      <c r="M12045" s="6"/>
      <c r="N12045" s="6"/>
      <c r="O12045" s="6"/>
      <c r="P12045" s="6"/>
      <c r="Q12045" s="6"/>
      <c r="R12045" s="6"/>
      <c r="S12045" s="6"/>
      <c r="T12045" s="6"/>
      <c r="U12045" s="6"/>
      <c r="V12045" s="6"/>
      <c r="W12045" s="6"/>
    </row>
    <row r="12046" spans="1:23" x14ac:dyDescent="0.25">
      <c r="J12046" s="6">
        <v>6</v>
      </c>
      <c r="K12046" s="6"/>
      <c r="L12046" s="6"/>
      <c r="M12046" s="6"/>
      <c r="N12046" s="6"/>
      <c r="O12046" s="6"/>
      <c r="P12046" s="6"/>
      <c r="Q12046" s="6"/>
      <c r="R12046" s="6"/>
      <c r="S12046" s="6"/>
      <c r="T12046" s="6"/>
      <c r="U12046" s="6"/>
      <c r="V12046" s="6"/>
      <c r="W12046" s="6"/>
    </row>
    <row r="12047" spans="1:23" x14ac:dyDescent="0.25">
      <c r="A12047" s="80"/>
      <c r="J12047" s="6">
        <v>7</v>
      </c>
      <c r="K12047" s="6"/>
      <c r="L12047" s="6"/>
      <c r="M12047" s="6"/>
      <c r="N12047" s="6"/>
      <c r="O12047" s="6"/>
      <c r="P12047" s="6"/>
      <c r="Q12047" s="6"/>
      <c r="R12047" s="6"/>
      <c r="S12047" s="6"/>
      <c r="T12047" s="6"/>
      <c r="U12047" s="6"/>
      <c r="V12047" s="6"/>
      <c r="W12047" s="6"/>
    </row>
    <row r="12048" spans="1:23" ht="31.5" x14ac:dyDescent="0.25">
      <c r="A12048" s="64" t="s">
        <v>590</v>
      </c>
      <c r="J12048" s="6">
        <v>8</v>
      </c>
      <c r="K12048" s="6"/>
      <c r="L12048" s="6"/>
      <c r="M12048" s="6"/>
      <c r="N12048" s="6"/>
      <c r="O12048" s="6"/>
      <c r="P12048" s="6"/>
      <c r="Q12048" s="6"/>
      <c r="R12048" s="6"/>
      <c r="S12048" s="6"/>
      <c r="T12048" s="6"/>
      <c r="U12048" s="6"/>
      <c r="V12048" s="6"/>
      <c r="W12048" s="6"/>
    </row>
    <row r="12049" spans="1:23" x14ac:dyDescent="0.25">
      <c r="A12049" s="79"/>
      <c r="J12049" s="6">
        <v>9</v>
      </c>
      <c r="K12049" s="6"/>
      <c r="L12049" s="6"/>
      <c r="M12049" s="6"/>
      <c r="N12049" s="6"/>
      <c r="O12049" s="6"/>
      <c r="P12049" s="6"/>
      <c r="Q12049" s="6"/>
      <c r="R12049" s="6"/>
      <c r="S12049" s="6"/>
      <c r="T12049" s="6"/>
      <c r="U12049" s="6"/>
      <c r="V12049" s="6"/>
      <c r="W12049" s="6"/>
    </row>
    <row r="12050" spans="1:23" ht="25.5" x14ac:dyDescent="0.25">
      <c r="A12050" s="81" t="s">
        <v>595</v>
      </c>
      <c r="J12050" s="6">
        <v>10</v>
      </c>
      <c r="K12050" s="6"/>
      <c r="L12050" s="6"/>
      <c r="M12050" s="6"/>
      <c r="N12050" s="6"/>
      <c r="O12050" s="6"/>
      <c r="P12050" s="6"/>
      <c r="Q12050" s="6"/>
      <c r="R12050" s="6"/>
      <c r="S12050" s="6"/>
      <c r="T12050" s="6"/>
      <c r="U12050" s="6"/>
      <c r="V12050" s="6"/>
      <c r="W12050" s="6"/>
    </row>
    <row r="12051" spans="1:23" x14ac:dyDescent="0.25">
      <c r="A12051" s="81"/>
      <c r="J12051" s="6">
        <v>11</v>
      </c>
      <c r="K12051" s="6"/>
      <c r="L12051" s="6"/>
      <c r="M12051" s="6"/>
      <c r="N12051" s="6"/>
      <c r="O12051" s="6"/>
      <c r="P12051" s="6"/>
      <c r="Q12051" s="6"/>
      <c r="R12051" s="6"/>
      <c r="S12051" s="6"/>
      <c r="T12051" s="6"/>
      <c r="U12051" s="6"/>
      <c r="V12051" s="6"/>
      <c r="W12051" s="6"/>
    </row>
    <row r="12052" spans="1:23" x14ac:dyDescent="0.25">
      <c r="A12052" s="65"/>
      <c r="J12052" s="6">
        <v>12</v>
      </c>
      <c r="K12052" s="6"/>
      <c r="L12052" s="6"/>
      <c r="M12052" s="6"/>
      <c r="N12052" s="6"/>
      <c r="O12052" s="6"/>
      <c r="P12052" s="6"/>
      <c r="Q12052" s="6"/>
      <c r="R12052" s="6"/>
      <c r="S12052" s="6"/>
      <c r="T12052" s="6"/>
      <c r="U12052" s="6"/>
      <c r="V12052" s="6"/>
      <c r="W12052" s="6"/>
    </row>
    <row r="12053" spans="1:23" x14ac:dyDescent="0.25">
      <c r="A12053" s="65"/>
      <c r="J12053" s="6">
        <v>13</v>
      </c>
      <c r="K12053" s="6"/>
      <c r="L12053" s="6"/>
      <c r="M12053" s="6"/>
      <c r="N12053" s="6"/>
      <c r="O12053" s="6"/>
      <c r="P12053" s="6"/>
      <c r="Q12053" s="6"/>
      <c r="R12053" s="6"/>
      <c r="S12053" s="6"/>
      <c r="T12053" s="6"/>
      <c r="U12053" s="6"/>
      <c r="V12053" s="6"/>
      <c r="W12053" s="6"/>
    </row>
    <row r="12054" spans="1:23" x14ac:dyDescent="0.25">
      <c r="A12054" s="79"/>
      <c r="J12054" s="6">
        <v>14</v>
      </c>
      <c r="K12054" s="6"/>
      <c r="L12054" s="6"/>
      <c r="M12054" s="6"/>
      <c r="N12054" s="6"/>
      <c r="O12054" s="6"/>
      <c r="P12054" s="6"/>
      <c r="Q12054" s="6"/>
      <c r="R12054" s="6"/>
      <c r="S12054" s="6"/>
      <c r="T12054" s="6"/>
      <c r="U12054" s="6"/>
      <c r="V12054" s="6"/>
      <c r="W12054" s="6"/>
    </row>
    <row r="12055" spans="1:23" x14ac:dyDescent="0.25">
      <c r="A12055" s="79"/>
      <c r="J12055" s="6">
        <v>15</v>
      </c>
      <c r="K12055" s="6"/>
      <c r="L12055" s="6"/>
      <c r="M12055" s="6"/>
      <c r="N12055" s="6"/>
      <c r="O12055" s="6"/>
      <c r="P12055" s="6"/>
      <c r="Q12055" s="6"/>
      <c r="R12055" s="6"/>
      <c r="S12055" s="6"/>
      <c r="T12055" s="6"/>
      <c r="U12055" s="6"/>
      <c r="V12055" s="6"/>
      <c r="W12055" s="6"/>
    </row>
    <row r="12056" spans="1:23" x14ac:dyDescent="0.25">
      <c r="J12056" s="6">
        <v>16</v>
      </c>
      <c r="K12056" s="6"/>
      <c r="L12056" s="6"/>
      <c r="M12056" s="6"/>
      <c r="N12056" s="6"/>
      <c r="O12056" s="6"/>
      <c r="P12056" s="6"/>
      <c r="Q12056" s="6"/>
      <c r="R12056" s="6"/>
      <c r="S12056" s="6"/>
      <c r="T12056" s="6"/>
      <c r="U12056" s="6"/>
      <c r="V12056" s="6"/>
      <c r="W12056" s="6"/>
    </row>
    <row r="12057" spans="1:23" x14ac:dyDescent="0.25">
      <c r="A12057" s="80"/>
      <c r="J12057" s="6">
        <v>17</v>
      </c>
      <c r="K12057" s="6"/>
      <c r="L12057" s="6"/>
      <c r="M12057" s="6"/>
      <c r="N12057" s="6"/>
      <c r="O12057" s="6"/>
      <c r="P12057" s="6"/>
      <c r="Q12057" s="6"/>
      <c r="R12057" s="6"/>
      <c r="S12057" s="6"/>
      <c r="T12057" s="6"/>
      <c r="U12057" s="6"/>
      <c r="V12057" s="6"/>
      <c r="W12057" s="6"/>
    </row>
    <row r="12058" spans="1:23" ht="31.5" x14ac:dyDescent="0.25">
      <c r="A12058" s="64" t="s">
        <v>590</v>
      </c>
      <c r="J12058" s="6">
        <v>18</v>
      </c>
      <c r="K12058" s="6"/>
      <c r="L12058" s="6"/>
      <c r="M12058" s="6"/>
      <c r="N12058" s="6"/>
      <c r="O12058" s="6"/>
      <c r="P12058" s="6"/>
      <c r="Q12058" s="6"/>
      <c r="R12058" s="6"/>
      <c r="S12058" s="6"/>
      <c r="T12058" s="6"/>
      <c r="U12058" s="6"/>
      <c r="V12058" s="6"/>
      <c r="W12058" s="6"/>
    </row>
    <row r="12059" spans="1:23" x14ac:dyDescent="0.25">
      <c r="A12059" s="79"/>
      <c r="J12059" s="6">
        <v>19</v>
      </c>
      <c r="K12059" s="6"/>
      <c r="L12059" s="6"/>
      <c r="M12059" s="6"/>
      <c r="N12059" s="6"/>
      <c r="O12059" s="6"/>
      <c r="P12059" s="6"/>
      <c r="Q12059" s="6"/>
      <c r="R12059" s="6"/>
      <c r="S12059" s="6"/>
      <c r="T12059" s="6"/>
      <c r="U12059" s="6"/>
      <c r="V12059" s="6"/>
      <c r="W12059" s="6"/>
    </row>
    <row r="12060" spans="1:23" ht="25.5" x14ac:dyDescent="0.25">
      <c r="A12060" s="81" t="s">
        <v>595</v>
      </c>
      <c r="J12060" s="6">
        <v>20</v>
      </c>
      <c r="K12060" s="6"/>
      <c r="L12060" s="6"/>
      <c r="M12060" s="6"/>
      <c r="N12060" s="6"/>
      <c r="O12060" s="6"/>
      <c r="P12060" s="6"/>
      <c r="Q12060" s="6"/>
      <c r="R12060" s="6"/>
      <c r="S12060" s="6"/>
      <c r="T12060" s="6"/>
      <c r="U12060" s="6"/>
      <c r="V12060" s="6"/>
      <c r="W12060" s="6"/>
    </row>
    <row r="12061" spans="1:23" x14ac:dyDescent="0.25">
      <c r="A12061" s="81"/>
      <c r="J12061" s="6">
        <v>21</v>
      </c>
      <c r="K12061" s="6"/>
      <c r="L12061" s="6"/>
      <c r="M12061" s="6"/>
      <c r="N12061" s="6"/>
      <c r="O12061" s="6"/>
      <c r="P12061" s="6"/>
      <c r="Q12061" s="6"/>
      <c r="R12061" s="6"/>
      <c r="S12061" s="6"/>
      <c r="T12061" s="6"/>
      <c r="U12061" s="6"/>
      <c r="V12061" s="6"/>
      <c r="W12061" s="6"/>
    </row>
    <row r="12062" spans="1:23" ht="89.25" x14ac:dyDescent="0.25">
      <c r="A12062" s="81" t="s">
        <v>1003</v>
      </c>
      <c r="J12062" s="6">
        <v>22</v>
      </c>
      <c r="K12062" s="6"/>
      <c r="L12062" s="6"/>
      <c r="M12062" s="6"/>
      <c r="N12062" s="6"/>
      <c r="O12062" s="6"/>
      <c r="P12062" s="6"/>
      <c r="Q12062" s="6"/>
      <c r="R12062" s="6"/>
      <c r="S12062" s="6"/>
      <c r="T12062" s="6"/>
      <c r="U12062" s="6"/>
      <c r="V12062" s="6"/>
      <c r="W12062" s="6"/>
    </row>
    <row r="12063" spans="1:23" x14ac:dyDescent="0.25">
      <c r="A12063" s="65"/>
      <c r="J12063" s="6">
        <v>23</v>
      </c>
      <c r="K12063" s="6"/>
      <c r="L12063" s="6"/>
      <c r="M12063" s="6"/>
      <c r="N12063" s="6"/>
      <c r="O12063" s="6"/>
      <c r="P12063" s="6"/>
      <c r="Q12063" s="6"/>
      <c r="R12063" s="6"/>
      <c r="S12063" s="6"/>
      <c r="T12063" s="6"/>
      <c r="U12063" s="6"/>
      <c r="V12063" s="6"/>
      <c r="W12063" s="6"/>
    </row>
    <row r="12064" spans="1:23" x14ac:dyDescent="0.25">
      <c r="A12064" s="65"/>
      <c r="J12064" s="6">
        <v>24</v>
      </c>
      <c r="K12064" s="6"/>
      <c r="L12064" s="6"/>
      <c r="M12064" s="6"/>
      <c r="N12064" s="6"/>
      <c r="O12064" s="6"/>
      <c r="P12064" s="6"/>
      <c r="Q12064" s="6"/>
      <c r="R12064" s="6"/>
      <c r="S12064" s="6"/>
      <c r="T12064" s="6"/>
      <c r="U12064" s="6"/>
      <c r="V12064" s="6"/>
      <c r="W12064" s="6"/>
    </row>
    <row r="12065" spans="1:23" ht="140.25" x14ac:dyDescent="0.25">
      <c r="A12065" s="96" t="s">
        <v>624</v>
      </c>
      <c r="B12065" s="97" t="s">
        <v>625</v>
      </c>
      <c r="J12065" s="6">
        <v>25</v>
      </c>
      <c r="K12065" s="6"/>
      <c r="L12065" s="6"/>
      <c r="M12065" s="6"/>
      <c r="N12065" s="6"/>
      <c r="O12065" s="6"/>
      <c r="P12065" s="6"/>
      <c r="Q12065" s="6"/>
      <c r="R12065" s="6"/>
      <c r="S12065" s="6"/>
      <c r="T12065" s="6"/>
      <c r="U12065" s="6"/>
      <c r="V12065" s="6"/>
      <c r="W12065" s="6"/>
    </row>
    <row r="12066" spans="1:23" ht="15.75" thickBot="1" x14ac:dyDescent="0.3">
      <c r="A12066" s="65"/>
      <c r="J12066" s="6">
        <v>26</v>
      </c>
      <c r="K12066" s="6"/>
      <c r="L12066" s="6"/>
      <c r="M12066" s="6"/>
      <c r="N12066" s="6"/>
      <c r="O12066" s="6"/>
      <c r="P12066" s="6"/>
      <c r="Q12066" s="6"/>
      <c r="R12066" s="6"/>
      <c r="S12066" s="6"/>
      <c r="T12066" s="6"/>
      <c r="U12066" s="6"/>
      <c r="V12066" s="6"/>
      <c r="W12066" s="6"/>
    </row>
    <row r="12067" spans="1:23" ht="15.75" thickBot="1" x14ac:dyDescent="0.3">
      <c r="A12067" s="88" t="s">
        <v>626</v>
      </c>
      <c r="B12067" s="89">
        <v>0.05</v>
      </c>
      <c r="J12067" s="6">
        <v>27</v>
      </c>
      <c r="K12067" s="6"/>
      <c r="L12067" s="6"/>
      <c r="M12067" s="6"/>
      <c r="N12067" s="6"/>
      <c r="O12067" s="6"/>
      <c r="P12067" s="6"/>
      <c r="Q12067" s="6"/>
      <c r="R12067" s="6"/>
      <c r="S12067" s="6"/>
      <c r="T12067" s="6"/>
      <c r="U12067" s="6"/>
      <c r="V12067" s="6"/>
      <c r="W12067" s="6"/>
    </row>
    <row r="12068" spans="1:23" ht="39" thickBot="1" x14ac:dyDescent="0.3">
      <c r="A12068" s="110" t="s">
        <v>627</v>
      </c>
      <c r="B12068" s="74">
        <v>18</v>
      </c>
      <c r="J12068" s="6">
        <v>28</v>
      </c>
      <c r="K12068" s="6"/>
      <c r="L12068" s="6"/>
      <c r="M12068" s="6"/>
      <c r="N12068" s="6"/>
      <c r="O12068" s="6"/>
      <c r="P12068" s="6"/>
      <c r="Q12068" s="6"/>
      <c r="R12068" s="6"/>
      <c r="S12068" s="6"/>
      <c r="T12068" s="6"/>
      <c r="U12068" s="6"/>
      <c r="V12068" s="6"/>
      <c r="W12068" s="6"/>
    </row>
    <row r="12069" spans="1:23" ht="39" thickBot="1" x14ac:dyDescent="0.3">
      <c r="A12069" s="110" t="s">
        <v>628</v>
      </c>
      <c r="B12069" s="74">
        <v>6357.2269999999999</v>
      </c>
      <c r="J12069" s="6">
        <v>29</v>
      </c>
      <c r="K12069" s="6"/>
      <c r="L12069" s="6"/>
      <c r="M12069" s="6"/>
      <c r="N12069" s="6"/>
      <c r="O12069" s="6"/>
      <c r="P12069" s="6"/>
      <c r="Q12069" s="6"/>
      <c r="R12069" s="6"/>
      <c r="S12069" s="6"/>
      <c r="T12069" s="6"/>
      <c r="U12069" s="6"/>
      <c r="V12069" s="6"/>
      <c r="W12069" s="6"/>
    </row>
    <row r="12070" spans="1:23" ht="64.5" thickBot="1" x14ac:dyDescent="0.3">
      <c r="A12070" s="110" t="s">
        <v>629</v>
      </c>
      <c r="B12070" s="74">
        <v>3.9969700000000001</v>
      </c>
      <c r="J12070" s="6">
        <v>30</v>
      </c>
      <c r="K12070" s="6"/>
      <c r="L12070" s="6"/>
      <c r="M12070" s="6"/>
      <c r="N12070" s="6"/>
      <c r="O12070" s="6"/>
      <c r="P12070" s="6"/>
      <c r="Q12070" s="6"/>
      <c r="R12070" s="6"/>
      <c r="S12070" s="6"/>
      <c r="T12070" s="6"/>
      <c r="U12070" s="6"/>
      <c r="V12070" s="6"/>
      <c r="W12070" s="6"/>
    </row>
    <row r="12071" spans="1:23" ht="38.25" x14ac:dyDescent="0.25">
      <c r="A12071" s="109" t="s">
        <v>630</v>
      </c>
      <c r="B12071" s="78">
        <v>112.67</v>
      </c>
      <c r="J12071" s="6">
        <v>31</v>
      </c>
      <c r="K12071" s="6"/>
      <c r="L12071" s="6"/>
      <c r="M12071" s="6"/>
      <c r="N12071" s="6"/>
      <c r="O12071" s="6"/>
      <c r="P12071" s="6"/>
      <c r="Q12071" s="6"/>
      <c r="R12071" s="6"/>
      <c r="S12071" s="6"/>
      <c r="T12071" s="6"/>
      <c r="U12071" s="6"/>
      <c r="V12071" s="6"/>
      <c r="W12071" s="6"/>
    </row>
    <row r="12072" spans="1:23" ht="15.75" thickBot="1" x14ac:dyDescent="0.3">
      <c r="A12072" s="65"/>
      <c r="J12072" s="6">
        <v>32</v>
      </c>
      <c r="K12072" s="6"/>
      <c r="L12072" s="6"/>
      <c r="M12072" s="6"/>
      <c r="N12072" s="6"/>
      <c r="O12072" s="6"/>
      <c r="P12072" s="6"/>
      <c r="Q12072" s="6"/>
      <c r="R12072" s="6"/>
      <c r="S12072" s="6"/>
      <c r="T12072" s="6"/>
      <c r="U12072" s="6"/>
      <c r="V12072" s="6"/>
      <c r="W12072" s="6"/>
    </row>
    <row r="12073" spans="1:23" x14ac:dyDescent="0.25">
      <c r="A12073" s="254" t="s">
        <v>637</v>
      </c>
      <c r="B12073" s="255"/>
      <c r="C12073" s="255"/>
      <c r="D12073" s="255"/>
      <c r="J12073" s="6">
        <v>33</v>
      </c>
      <c r="K12073" s="6"/>
      <c r="L12073" s="6"/>
      <c r="M12073" s="6"/>
      <c r="N12073" s="6"/>
      <c r="O12073" s="6"/>
      <c r="P12073" s="6"/>
      <c r="Q12073" s="6"/>
      <c r="R12073" s="6"/>
      <c r="S12073" s="6"/>
      <c r="T12073" s="6"/>
      <c r="U12073" s="6"/>
      <c r="V12073" s="6"/>
      <c r="W12073" s="6"/>
    </row>
    <row r="12074" spans="1:23" ht="15.75" thickBot="1" x14ac:dyDescent="0.3">
      <c r="A12074" s="256" t="s">
        <v>638</v>
      </c>
      <c r="B12074" s="257"/>
      <c r="C12074" s="257"/>
      <c r="D12074" s="257"/>
      <c r="J12074" s="6">
        <v>34</v>
      </c>
      <c r="K12074" s="6"/>
      <c r="L12074" s="6"/>
      <c r="M12074" s="6"/>
      <c r="N12074" s="6"/>
      <c r="O12074" s="6"/>
      <c r="P12074" s="6"/>
      <c r="Q12074" s="6"/>
      <c r="R12074" s="6"/>
      <c r="S12074" s="6"/>
      <c r="T12074" s="6"/>
      <c r="U12074" s="6"/>
      <c r="V12074" s="6"/>
      <c r="W12074" s="6"/>
    </row>
    <row r="12075" spans="1:23" ht="27" thickBot="1" x14ac:dyDescent="0.3">
      <c r="A12075" s="98" t="s">
        <v>634</v>
      </c>
      <c r="B12075" s="83" t="s">
        <v>635</v>
      </c>
      <c r="C12075" s="83" t="s">
        <v>566</v>
      </c>
      <c r="D12075" s="85" t="s">
        <v>593</v>
      </c>
      <c r="J12075" s="6"/>
      <c r="K12075" s="121" t="s">
        <v>1123</v>
      </c>
      <c r="L12075" s="121" t="s">
        <v>1124</v>
      </c>
      <c r="M12075" s="121" t="str">
        <f>A12062</f>
        <v>Prueba del rango estudentizado de Tukey (HSD) para NFCha</v>
      </c>
      <c r="N12075" s="136"/>
      <c r="O12075" s="1"/>
      <c r="S12075" s="122" t="str">
        <f>K12075</f>
        <v>Factor</v>
      </c>
      <c r="T12075" s="122" t="str">
        <f>L12075</f>
        <v>Nivel</v>
      </c>
      <c r="U12075" s="114"/>
      <c r="V12075" s="123" t="str">
        <f>M12075</f>
        <v>Prueba del rango estudentizado de Tukey (HSD) para NFCha</v>
      </c>
      <c r="W12075" s="6"/>
    </row>
    <row r="12076" spans="1:23" ht="16.5" thickBot="1" x14ac:dyDescent="0.3">
      <c r="A12076" s="99" t="s">
        <v>592</v>
      </c>
      <c r="B12076" s="68">
        <v>743.33</v>
      </c>
      <c r="C12076" s="68">
        <v>8</v>
      </c>
      <c r="D12076" s="86" t="s">
        <v>8</v>
      </c>
      <c r="J12076" s="6"/>
      <c r="K12076" s="223" t="s">
        <v>1128</v>
      </c>
      <c r="L12076" s="124" t="str">
        <f>D12076</f>
        <v>Toro</v>
      </c>
      <c r="M12076" s="125">
        <f>B12076</f>
        <v>743.33</v>
      </c>
      <c r="N12076" s="125" t="str">
        <f>A12076</f>
        <v>A</v>
      </c>
      <c r="O12076" s="125">
        <f>B12076</f>
        <v>743.33</v>
      </c>
      <c r="S12076" s="225" t="str">
        <f>K12076</f>
        <v>Genotipo (B)</v>
      </c>
      <c r="T12076" s="133" t="str">
        <f>L12076</f>
        <v>Toro</v>
      </c>
      <c r="U12076" s="134">
        <f t="shared" ref="U12076:U12079" si="701">M12076</f>
        <v>743.33</v>
      </c>
      <c r="V12076" s="133" t="str">
        <f t="shared" ref="V12076:V12079" si="702">N12076</f>
        <v>A</v>
      </c>
      <c r="W12076" s="133">
        <f t="shared" ref="W12076:W12079" si="703">O12076</f>
        <v>743.33</v>
      </c>
    </row>
    <row r="12077" spans="1:23" ht="16.5" thickBot="1" x14ac:dyDescent="0.3">
      <c r="A12077" s="99"/>
      <c r="B12077" s="68"/>
      <c r="C12077" s="68"/>
      <c r="D12077" s="86"/>
      <c r="J12077" s="6"/>
      <c r="K12077" s="224"/>
      <c r="L12077" s="124" t="str">
        <f>D12078</f>
        <v>Palomo</v>
      </c>
      <c r="M12077" s="125">
        <f>B12078</f>
        <v>611.66999999999996</v>
      </c>
      <c r="N12077" s="125" t="str">
        <f>A12078</f>
        <v>B</v>
      </c>
      <c r="O12077" s="125">
        <f>B12078</f>
        <v>611.66999999999996</v>
      </c>
      <c r="S12077" s="226"/>
      <c r="T12077" s="133" t="str">
        <f t="shared" ref="T12077:T12079" si="704">L12077</f>
        <v>Palomo</v>
      </c>
      <c r="U12077" s="134">
        <f t="shared" si="701"/>
        <v>611.66999999999996</v>
      </c>
      <c r="V12077" s="133" t="str">
        <f t="shared" si="702"/>
        <v>B</v>
      </c>
      <c r="W12077" s="133">
        <f t="shared" si="703"/>
        <v>611.66999999999996</v>
      </c>
    </row>
    <row r="12078" spans="1:23" ht="16.5" thickBot="1" x14ac:dyDescent="0.3">
      <c r="A12078" s="99" t="s">
        <v>593</v>
      </c>
      <c r="B12078" s="68">
        <v>611.66999999999996</v>
      </c>
      <c r="C12078" s="68">
        <v>8</v>
      </c>
      <c r="D12078" s="86" t="s">
        <v>7</v>
      </c>
      <c r="J12078" s="6"/>
      <c r="K12078" s="224"/>
      <c r="L12078" s="4" t="str">
        <f>D12080</f>
        <v>Pony</v>
      </c>
      <c r="M12078" s="4">
        <f>B12080</f>
        <v>520.83000000000004</v>
      </c>
      <c r="N12078" s="4" t="str">
        <f>A12080</f>
        <v>B</v>
      </c>
      <c r="O12078" s="4">
        <f>B12080</f>
        <v>520.83000000000004</v>
      </c>
      <c r="P12078" s="6"/>
      <c r="Q12078" s="6"/>
      <c r="R12078" s="6"/>
      <c r="S12078" s="226"/>
      <c r="T12078" s="133" t="str">
        <f t="shared" si="704"/>
        <v>Pony</v>
      </c>
      <c r="U12078" s="134">
        <f t="shared" si="701"/>
        <v>520.83000000000004</v>
      </c>
      <c r="V12078" s="133" t="str">
        <f t="shared" si="702"/>
        <v>B</v>
      </c>
      <c r="W12078" s="133">
        <f t="shared" si="703"/>
        <v>520.83000000000004</v>
      </c>
    </row>
    <row r="12079" spans="1:23" ht="16.5" thickBot="1" x14ac:dyDescent="0.3">
      <c r="A12079" s="99" t="s">
        <v>593</v>
      </c>
      <c r="B12079" s="68"/>
      <c r="C12079" s="68"/>
      <c r="D12079" s="86"/>
      <c r="J12079" s="6"/>
      <c r="K12079" s="224"/>
      <c r="L12079" s="4" t="str">
        <f>D12082</f>
        <v>Perseo</v>
      </c>
      <c r="M12079" s="4">
        <f>B12082</f>
        <v>290.42</v>
      </c>
      <c r="N12079" s="4" t="str">
        <f>A12082</f>
        <v>C</v>
      </c>
      <c r="O12079" s="4">
        <f>B12082</f>
        <v>290.42</v>
      </c>
      <c r="P12079" s="6"/>
      <c r="Q12079" s="6"/>
      <c r="R12079" s="6"/>
      <c r="S12079" s="227"/>
      <c r="T12079" s="129" t="str">
        <f t="shared" si="704"/>
        <v>Perseo</v>
      </c>
      <c r="U12079" s="135">
        <f t="shared" si="701"/>
        <v>290.42</v>
      </c>
      <c r="V12079" s="129" t="str">
        <f t="shared" si="702"/>
        <v>C</v>
      </c>
      <c r="W12079" s="129">
        <f t="shared" si="703"/>
        <v>290.42</v>
      </c>
    </row>
    <row r="12080" spans="1:23" ht="15.75" thickBot="1" x14ac:dyDescent="0.3">
      <c r="A12080" s="99" t="s">
        <v>593</v>
      </c>
      <c r="B12080" s="68">
        <v>520.83000000000004</v>
      </c>
      <c r="C12080" s="68">
        <v>8</v>
      </c>
      <c r="D12080" s="86" t="s">
        <v>11</v>
      </c>
      <c r="J12080" s="6">
        <v>1</v>
      </c>
      <c r="K12080" s="6"/>
      <c r="L12080" s="6"/>
      <c r="M12080" s="6"/>
      <c r="N12080" s="6"/>
      <c r="O12080" s="6"/>
      <c r="P12080" s="6"/>
      <c r="Q12080" s="6"/>
      <c r="R12080" s="6"/>
      <c r="S12080" s="6"/>
      <c r="T12080" s="6"/>
      <c r="U12080" s="6"/>
      <c r="V12080" s="6"/>
      <c r="W12080" s="6"/>
    </row>
    <row r="12081" spans="1:23" ht="15.75" thickBot="1" x14ac:dyDescent="0.3">
      <c r="A12081" s="99"/>
      <c r="B12081" s="68"/>
      <c r="C12081" s="68"/>
      <c r="D12081" s="86"/>
      <c r="J12081" s="6">
        <v>2</v>
      </c>
      <c r="K12081" s="6"/>
      <c r="L12081" s="6"/>
      <c r="M12081" s="6"/>
      <c r="N12081" s="6"/>
      <c r="O12081" s="6"/>
      <c r="P12081" s="6"/>
      <c r="Q12081" s="6"/>
      <c r="R12081" s="6"/>
      <c r="S12081" s="6"/>
      <c r="T12081" s="6"/>
      <c r="U12081" s="6"/>
      <c r="V12081" s="6"/>
      <c r="W12081" s="6"/>
    </row>
    <row r="12082" spans="1:23" x14ac:dyDescent="0.25">
      <c r="A12082" s="100" t="s">
        <v>639</v>
      </c>
      <c r="B12082" s="77">
        <v>290.42</v>
      </c>
      <c r="C12082" s="77">
        <v>8</v>
      </c>
      <c r="D12082" s="87" t="s">
        <v>46</v>
      </c>
      <c r="J12082" s="6">
        <v>3</v>
      </c>
      <c r="K12082" s="6"/>
      <c r="L12082" s="6"/>
      <c r="M12082" s="6"/>
      <c r="N12082" s="6"/>
      <c r="O12082" s="6"/>
      <c r="P12082" s="6"/>
      <c r="Q12082" s="6"/>
      <c r="R12082" s="6"/>
      <c r="S12082" s="6"/>
      <c r="T12082" s="6"/>
      <c r="U12082" s="6"/>
      <c r="V12082" s="6"/>
      <c r="W12082" s="6"/>
    </row>
    <row r="12083" spans="1:23" x14ac:dyDescent="0.25">
      <c r="A12083" s="79"/>
      <c r="J12083" s="6">
        <v>4</v>
      </c>
      <c r="K12083" s="6"/>
      <c r="L12083" s="6"/>
      <c r="M12083" s="6"/>
      <c r="N12083" s="6"/>
      <c r="O12083" s="6"/>
      <c r="P12083" s="6"/>
      <c r="Q12083" s="6"/>
      <c r="R12083" s="6"/>
      <c r="S12083" s="6"/>
      <c r="T12083" s="6"/>
      <c r="U12083" s="6"/>
      <c r="V12083" s="6"/>
      <c r="W12083" s="6"/>
    </row>
    <row r="12084" spans="1:23" x14ac:dyDescent="0.25">
      <c r="A12084" s="79"/>
      <c r="J12084" s="6">
        <v>5</v>
      </c>
      <c r="K12084" s="6"/>
      <c r="L12084" s="6"/>
      <c r="M12084" s="6"/>
      <c r="N12084" s="6"/>
      <c r="O12084" s="6"/>
      <c r="P12084" s="6"/>
      <c r="Q12084" s="6"/>
      <c r="R12084" s="6"/>
      <c r="S12084" s="6"/>
      <c r="T12084" s="6"/>
      <c r="U12084" s="6"/>
      <c r="V12084" s="6"/>
      <c r="W12084" s="6"/>
    </row>
    <row r="12085" spans="1:23" x14ac:dyDescent="0.25">
      <c r="J12085" s="6">
        <v>6</v>
      </c>
      <c r="K12085" s="6"/>
      <c r="L12085" s="6"/>
      <c r="M12085" s="6"/>
      <c r="N12085" s="6"/>
      <c r="O12085" s="6"/>
      <c r="P12085" s="6"/>
      <c r="Q12085" s="6"/>
      <c r="R12085" s="6"/>
      <c r="S12085" s="6"/>
      <c r="T12085" s="6"/>
      <c r="U12085" s="6"/>
      <c r="V12085" s="6"/>
      <c r="W12085" s="6"/>
    </row>
    <row r="12086" spans="1:23" x14ac:dyDescent="0.25">
      <c r="A12086" s="80"/>
      <c r="J12086" s="6">
        <v>7</v>
      </c>
      <c r="K12086" s="6"/>
      <c r="L12086" s="6"/>
      <c r="M12086" s="6"/>
      <c r="N12086" s="6"/>
      <c r="O12086" s="6"/>
      <c r="P12086" s="6"/>
      <c r="Q12086" s="6"/>
      <c r="R12086" s="6"/>
      <c r="S12086" s="6"/>
      <c r="T12086" s="6"/>
      <c r="U12086" s="6"/>
      <c r="V12086" s="6"/>
      <c r="W12086" s="6"/>
    </row>
    <row r="12087" spans="1:23" ht="31.5" x14ac:dyDescent="0.25">
      <c r="A12087" s="64" t="s">
        <v>590</v>
      </c>
      <c r="J12087" s="6">
        <v>8</v>
      </c>
      <c r="K12087" s="6"/>
      <c r="L12087" s="6"/>
      <c r="M12087" s="6"/>
      <c r="N12087" s="6"/>
      <c r="O12087" s="6"/>
      <c r="P12087" s="6"/>
      <c r="Q12087" s="6"/>
      <c r="R12087" s="6"/>
      <c r="S12087" s="6"/>
      <c r="T12087" s="6"/>
      <c r="U12087" s="6"/>
      <c r="V12087" s="6"/>
      <c r="W12087" s="6"/>
    </row>
    <row r="12088" spans="1:23" x14ac:dyDescent="0.25">
      <c r="A12088" s="79"/>
      <c r="J12088" s="6">
        <v>9</v>
      </c>
      <c r="K12088" s="6"/>
      <c r="L12088" s="6"/>
      <c r="M12088" s="6"/>
      <c r="N12088" s="6"/>
      <c r="O12088" s="6"/>
      <c r="P12088" s="6"/>
      <c r="Q12088" s="6"/>
      <c r="R12088" s="6"/>
      <c r="S12088" s="6"/>
      <c r="T12088" s="6"/>
      <c r="U12088" s="6"/>
      <c r="V12088" s="6"/>
      <c r="W12088" s="6"/>
    </row>
    <row r="12089" spans="1:23" ht="25.5" x14ac:dyDescent="0.25">
      <c r="A12089" s="81" t="s">
        <v>595</v>
      </c>
      <c r="J12089" s="6">
        <v>10</v>
      </c>
      <c r="K12089" s="6"/>
      <c r="L12089" s="6"/>
      <c r="M12089" s="6"/>
      <c r="N12089" s="6"/>
      <c r="O12089" s="6"/>
      <c r="P12089" s="6"/>
      <c r="Q12089" s="6"/>
      <c r="R12089" s="6"/>
      <c r="S12089" s="6"/>
      <c r="T12089" s="6"/>
      <c r="U12089" s="6"/>
      <c r="V12089" s="6"/>
      <c r="W12089" s="6"/>
    </row>
    <row r="12090" spans="1:23" x14ac:dyDescent="0.25">
      <c r="A12090" s="81"/>
      <c r="J12090" s="6">
        <v>11</v>
      </c>
      <c r="K12090" s="6"/>
      <c r="L12090" s="6"/>
      <c r="M12090" s="6"/>
      <c r="N12090" s="6"/>
      <c r="O12090" s="6"/>
      <c r="P12090" s="6"/>
      <c r="Q12090" s="6"/>
      <c r="R12090" s="6"/>
      <c r="S12090" s="6"/>
      <c r="T12090" s="6"/>
      <c r="U12090" s="6"/>
      <c r="V12090" s="6"/>
      <c r="W12090" s="6"/>
    </row>
    <row r="12091" spans="1:23" x14ac:dyDescent="0.25">
      <c r="A12091" s="65"/>
      <c r="J12091" s="6">
        <v>12</v>
      </c>
      <c r="K12091" s="6"/>
      <c r="L12091" s="6"/>
      <c r="M12091" s="6"/>
      <c r="N12091" s="6"/>
      <c r="O12091" s="6"/>
      <c r="P12091" s="6"/>
      <c r="Q12091" s="6"/>
      <c r="R12091" s="6"/>
      <c r="S12091" s="6"/>
      <c r="T12091" s="6"/>
      <c r="U12091" s="6"/>
      <c r="V12091" s="6"/>
      <c r="W12091" s="6"/>
    </row>
    <row r="12092" spans="1:23" x14ac:dyDescent="0.25">
      <c r="A12092" s="65"/>
      <c r="J12092" s="6">
        <v>13</v>
      </c>
      <c r="K12092" s="6"/>
      <c r="L12092" s="6"/>
      <c r="M12092" s="6"/>
      <c r="N12092" s="6"/>
      <c r="O12092" s="6"/>
      <c r="P12092" s="6"/>
      <c r="Q12092" s="6"/>
      <c r="R12092" s="6"/>
      <c r="S12092" s="6"/>
      <c r="T12092" s="6"/>
      <c r="U12092" s="6"/>
      <c r="V12092" s="6"/>
      <c r="W12092" s="6"/>
    </row>
    <row r="12093" spans="1:23" x14ac:dyDescent="0.25">
      <c r="A12093" s="79"/>
      <c r="J12093" s="6">
        <v>14</v>
      </c>
      <c r="K12093" s="6"/>
      <c r="L12093" s="6"/>
      <c r="M12093" s="6"/>
      <c r="N12093" s="6"/>
      <c r="O12093" s="6"/>
      <c r="P12093" s="6"/>
      <c r="Q12093" s="6"/>
      <c r="R12093" s="6"/>
      <c r="S12093" s="6"/>
      <c r="T12093" s="6"/>
      <c r="U12093" s="6"/>
      <c r="V12093" s="6"/>
      <c r="W12093" s="6"/>
    </row>
    <row r="12094" spans="1:23" x14ac:dyDescent="0.25">
      <c r="A12094" s="79"/>
      <c r="J12094" s="6">
        <v>15</v>
      </c>
      <c r="K12094" s="6"/>
      <c r="L12094" s="6"/>
      <c r="M12094" s="6"/>
      <c r="N12094" s="6"/>
      <c r="O12094" s="6"/>
      <c r="P12094" s="6"/>
      <c r="Q12094" s="6"/>
      <c r="R12094" s="6"/>
      <c r="S12094" s="6"/>
      <c r="T12094" s="6"/>
      <c r="U12094" s="6"/>
      <c r="V12094" s="6"/>
      <c r="W12094" s="6"/>
    </row>
    <row r="12095" spans="1:23" x14ac:dyDescent="0.25">
      <c r="J12095" s="6">
        <v>16</v>
      </c>
      <c r="K12095" s="6"/>
      <c r="L12095" s="6"/>
      <c r="M12095" s="6"/>
      <c r="N12095" s="6"/>
      <c r="O12095" s="6"/>
      <c r="P12095" s="6"/>
      <c r="Q12095" s="6"/>
      <c r="R12095" s="6"/>
      <c r="S12095" s="6"/>
      <c r="T12095" s="6"/>
      <c r="U12095" s="6"/>
      <c r="V12095" s="6"/>
      <c r="W12095" s="6"/>
    </row>
    <row r="12096" spans="1:23" x14ac:dyDescent="0.25">
      <c r="A12096" s="80"/>
      <c r="J12096" s="6">
        <v>17</v>
      </c>
      <c r="K12096" s="6"/>
      <c r="L12096" s="6"/>
      <c r="M12096" s="6"/>
      <c r="N12096" s="6"/>
      <c r="O12096" s="6"/>
      <c r="P12096" s="6"/>
      <c r="Q12096" s="6"/>
      <c r="R12096" s="6"/>
      <c r="S12096" s="6"/>
      <c r="T12096" s="6"/>
      <c r="U12096" s="6"/>
      <c r="V12096" s="6"/>
      <c r="W12096" s="6"/>
    </row>
    <row r="12097" spans="1:23" ht="31.5" x14ac:dyDescent="0.25">
      <c r="A12097" s="64" t="s">
        <v>590</v>
      </c>
      <c r="J12097" s="6">
        <v>18</v>
      </c>
      <c r="K12097" s="6"/>
      <c r="L12097" s="6"/>
      <c r="M12097" s="6"/>
      <c r="N12097" s="6"/>
      <c r="O12097" s="6"/>
      <c r="P12097" s="6"/>
      <c r="Q12097" s="6"/>
      <c r="R12097" s="6"/>
      <c r="S12097" s="6"/>
      <c r="T12097" s="6"/>
      <c r="U12097" s="6"/>
      <c r="V12097" s="6"/>
      <c r="W12097" s="6"/>
    </row>
    <row r="12098" spans="1:23" x14ac:dyDescent="0.25">
      <c r="A12098" s="79"/>
      <c r="J12098" s="6">
        <v>19</v>
      </c>
      <c r="K12098" s="6"/>
      <c r="L12098" s="6"/>
      <c r="M12098" s="6"/>
      <c r="N12098" s="6"/>
      <c r="O12098" s="6"/>
      <c r="P12098" s="6"/>
      <c r="Q12098" s="6"/>
      <c r="R12098" s="6"/>
      <c r="S12098" s="6"/>
      <c r="T12098" s="6"/>
      <c r="U12098" s="6"/>
      <c r="V12098" s="6"/>
      <c r="W12098" s="6"/>
    </row>
    <row r="12099" spans="1:23" ht="25.5" x14ac:dyDescent="0.25">
      <c r="A12099" s="81" t="s">
        <v>595</v>
      </c>
      <c r="J12099" s="6">
        <v>20</v>
      </c>
      <c r="K12099" s="6"/>
      <c r="L12099" s="6"/>
      <c r="M12099" s="6"/>
      <c r="N12099" s="6"/>
      <c r="O12099" s="6"/>
      <c r="P12099" s="6"/>
      <c r="Q12099" s="6"/>
      <c r="R12099" s="6"/>
      <c r="S12099" s="6"/>
      <c r="T12099" s="6"/>
      <c r="U12099" s="6"/>
      <c r="V12099" s="6"/>
      <c r="W12099" s="6"/>
    </row>
    <row r="12100" spans="1:23" x14ac:dyDescent="0.25">
      <c r="A12100" s="81"/>
      <c r="J12100" s="6">
        <v>21</v>
      </c>
      <c r="K12100" s="6"/>
      <c r="L12100" s="6"/>
      <c r="M12100" s="6"/>
      <c r="N12100" s="6"/>
      <c r="O12100" s="6"/>
      <c r="P12100" s="6"/>
      <c r="Q12100" s="6"/>
      <c r="R12100" s="6"/>
      <c r="S12100" s="6"/>
      <c r="T12100" s="6"/>
      <c r="U12100" s="6"/>
      <c r="V12100" s="6"/>
      <c r="W12100" s="6"/>
    </row>
    <row r="12101" spans="1:23" ht="89.25" x14ac:dyDescent="0.25">
      <c r="A12101" s="81" t="s">
        <v>1004</v>
      </c>
      <c r="J12101" s="6">
        <v>22</v>
      </c>
      <c r="K12101" s="6"/>
      <c r="L12101" s="6"/>
      <c r="M12101" s="6"/>
      <c r="N12101" s="6"/>
      <c r="O12101" s="6"/>
      <c r="P12101" s="6"/>
      <c r="Q12101" s="6"/>
      <c r="R12101" s="6"/>
      <c r="S12101" s="6"/>
      <c r="T12101" s="6"/>
      <c r="U12101" s="6"/>
      <c r="V12101" s="6"/>
      <c r="W12101" s="6"/>
    </row>
    <row r="12102" spans="1:23" x14ac:dyDescent="0.25">
      <c r="A12102" s="65"/>
      <c r="J12102" s="6">
        <v>23</v>
      </c>
      <c r="K12102" s="6"/>
      <c r="L12102" s="6"/>
      <c r="M12102" s="6"/>
      <c r="N12102" s="6"/>
      <c r="O12102" s="6"/>
      <c r="P12102" s="6"/>
      <c r="Q12102" s="6"/>
      <c r="R12102" s="6"/>
      <c r="S12102" s="6"/>
      <c r="T12102" s="6"/>
      <c r="U12102" s="6"/>
      <c r="V12102" s="6"/>
      <c r="W12102" s="6"/>
    </row>
    <row r="12103" spans="1:23" x14ac:dyDescent="0.25">
      <c r="A12103" s="65"/>
      <c r="J12103" s="6">
        <v>24</v>
      </c>
      <c r="K12103" s="6"/>
      <c r="L12103" s="6"/>
      <c r="M12103" s="6"/>
      <c r="N12103" s="6"/>
      <c r="O12103" s="6"/>
      <c r="P12103" s="6"/>
      <c r="Q12103" s="6"/>
      <c r="R12103" s="6"/>
      <c r="S12103" s="6"/>
      <c r="T12103" s="6"/>
      <c r="U12103" s="6"/>
      <c r="V12103" s="6"/>
      <c r="W12103" s="6"/>
    </row>
    <row r="12104" spans="1:23" ht="140.25" x14ac:dyDescent="0.25">
      <c r="A12104" s="96" t="s">
        <v>624</v>
      </c>
      <c r="B12104" s="97" t="s">
        <v>625</v>
      </c>
      <c r="J12104" s="6">
        <v>25</v>
      </c>
      <c r="K12104" s="6"/>
      <c r="L12104" s="6"/>
      <c r="M12104" s="6"/>
      <c r="N12104" s="6"/>
      <c r="O12104" s="6"/>
      <c r="P12104" s="6"/>
      <c r="Q12104" s="6"/>
      <c r="R12104" s="6"/>
      <c r="S12104" s="6"/>
      <c r="T12104" s="6"/>
      <c r="U12104" s="6"/>
      <c r="V12104" s="6"/>
      <c r="W12104" s="6"/>
    </row>
    <row r="12105" spans="1:23" ht="15.75" thickBot="1" x14ac:dyDescent="0.3">
      <c r="A12105" s="65"/>
      <c r="J12105" s="6">
        <v>26</v>
      </c>
      <c r="K12105" s="6"/>
      <c r="L12105" s="6"/>
      <c r="M12105" s="6"/>
      <c r="N12105" s="6"/>
      <c r="O12105" s="6"/>
      <c r="P12105" s="6"/>
      <c r="Q12105" s="6"/>
      <c r="R12105" s="6"/>
      <c r="S12105" s="6"/>
      <c r="T12105" s="6"/>
      <c r="U12105" s="6"/>
      <c r="V12105" s="6"/>
      <c r="W12105" s="6"/>
    </row>
    <row r="12106" spans="1:23" ht="15.75" thickBot="1" x14ac:dyDescent="0.3">
      <c r="A12106" s="88" t="s">
        <v>626</v>
      </c>
      <c r="B12106" s="89">
        <v>0.05</v>
      </c>
      <c r="J12106" s="6">
        <v>27</v>
      </c>
      <c r="K12106" s="6"/>
      <c r="L12106" s="6"/>
      <c r="M12106" s="6"/>
      <c r="N12106" s="6"/>
      <c r="O12106" s="6"/>
      <c r="P12106" s="6"/>
      <c r="Q12106" s="6"/>
      <c r="R12106" s="6"/>
      <c r="S12106" s="6"/>
      <c r="T12106" s="6"/>
      <c r="U12106" s="6"/>
      <c r="V12106" s="6"/>
      <c r="W12106" s="6"/>
    </row>
    <row r="12107" spans="1:23" ht="39" thickBot="1" x14ac:dyDescent="0.3">
      <c r="A12107" s="110" t="s">
        <v>627</v>
      </c>
      <c r="B12107" s="74">
        <v>18</v>
      </c>
      <c r="J12107" s="6">
        <v>28</v>
      </c>
      <c r="K12107" s="6"/>
      <c r="L12107" s="6"/>
      <c r="M12107" s="6"/>
      <c r="N12107" s="6"/>
      <c r="O12107" s="6"/>
      <c r="P12107" s="6"/>
      <c r="Q12107" s="6"/>
      <c r="R12107" s="6"/>
      <c r="S12107" s="6"/>
      <c r="T12107" s="6"/>
      <c r="U12107" s="6"/>
      <c r="V12107" s="6"/>
      <c r="W12107" s="6"/>
    </row>
    <row r="12108" spans="1:23" ht="39" thickBot="1" x14ac:dyDescent="0.3">
      <c r="A12108" s="110" t="s">
        <v>628</v>
      </c>
      <c r="B12108" s="74">
        <v>5391.4809999999998</v>
      </c>
      <c r="J12108" s="6">
        <v>29</v>
      </c>
      <c r="K12108" s="6"/>
      <c r="L12108" s="6"/>
      <c r="M12108" s="6"/>
      <c r="N12108" s="6"/>
      <c r="O12108" s="6"/>
      <c r="P12108" s="6"/>
      <c r="Q12108" s="6"/>
      <c r="R12108" s="6"/>
      <c r="S12108" s="6"/>
      <c r="T12108" s="6"/>
      <c r="U12108" s="6"/>
      <c r="V12108" s="6"/>
      <c r="W12108" s="6"/>
    </row>
    <row r="12109" spans="1:23" ht="64.5" thickBot="1" x14ac:dyDescent="0.3">
      <c r="A12109" s="110" t="s">
        <v>629</v>
      </c>
      <c r="B12109" s="74">
        <v>3.9969700000000001</v>
      </c>
      <c r="J12109" s="6">
        <v>30</v>
      </c>
      <c r="K12109" s="6"/>
      <c r="L12109" s="6"/>
      <c r="M12109" s="6"/>
      <c r="N12109" s="6"/>
      <c r="O12109" s="6"/>
      <c r="P12109" s="6"/>
      <c r="Q12109" s="6"/>
      <c r="R12109" s="6"/>
      <c r="S12109" s="6"/>
      <c r="T12109" s="6"/>
      <c r="U12109" s="6"/>
      <c r="V12109" s="6"/>
      <c r="W12109" s="6"/>
    </row>
    <row r="12110" spans="1:23" ht="38.25" x14ac:dyDescent="0.25">
      <c r="A12110" s="109" t="s">
        <v>630</v>
      </c>
      <c r="B12110" s="78">
        <v>103.76</v>
      </c>
      <c r="J12110" s="6">
        <v>31</v>
      </c>
      <c r="K12110" s="6"/>
      <c r="L12110" s="6"/>
      <c r="M12110" s="6"/>
      <c r="N12110" s="6"/>
      <c r="O12110" s="6"/>
      <c r="P12110" s="6"/>
      <c r="Q12110" s="6"/>
      <c r="R12110" s="6"/>
      <c r="S12110" s="6"/>
      <c r="T12110" s="6"/>
      <c r="U12110" s="6"/>
      <c r="V12110" s="6"/>
      <c r="W12110" s="6"/>
    </row>
    <row r="12111" spans="1:23" ht="15.75" thickBot="1" x14ac:dyDescent="0.3">
      <c r="A12111" s="65"/>
      <c r="J12111" s="6">
        <v>32</v>
      </c>
      <c r="K12111" s="6"/>
      <c r="L12111" s="6"/>
      <c r="M12111" s="6"/>
      <c r="N12111" s="6"/>
      <c r="O12111" s="6"/>
      <c r="P12111" s="6"/>
      <c r="Q12111" s="6"/>
      <c r="R12111" s="6"/>
      <c r="S12111" s="6"/>
      <c r="T12111" s="6"/>
      <c r="U12111" s="6"/>
      <c r="V12111" s="6"/>
      <c r="W12111" s="6"/>
    </row>
    <row r="12112" spans="1:23" x14ac:dyDescent="0.25">
      <c r="A12112" s="254" t="s">
        <v>637</v>
      </c>
      <c r="B12112" s="255"/>
      <c r="C12112" s="255"/>
      <c r="D12112" s="255"/>
      <c r="J12112" s="6">
        <v>33</v>
      </c>
      <c r="K12112" s="6"/>
      <c r="L12112" s="6"/>
      <c r="M12112" s="6"/>
      <c r="N12112" s="6"/>
      <c r="O12112" s="6"/>
      <c r="P12112" s="6"/>
      <c r="Q12112" s="6"/>
      <c r="R12112" s="6"/>
      <c r="S12112" s="6"/>
      <c r="T12112" s="6"/>
      <c r="U12112" s="6"/>
      <c r="V12112" s="6"/>
      <c r="W12112" s="6"/>
    </row>
    <row r="12113" spans="1:23" ht="15.75" thickBot="1" x14ac:dyDescent="0.3">
      <c r="A12113" s="256" t="s">
        <v>638</v>
      </c>
      <c r="B12113" s="257"/>
      <c r="C12113" s="257"/>
      <c r="D12113" s="257"/>
      <c r="J12113" s="6">
        <v>34</v>
      </c>
      <c r="K12113" s="6"/>
      <c r="L12113" s="6"/>
      <c r="M12113" s="6"/>
      <c r="N12113" s="6"/>
      <c r="O12113" s="6"/>
      <c r="P12113" s="6"/>
      <c r="Q12113" s="6"/>
      <c r="R12113" s="6"/>
      <c r="S12113" s="6"/>
      <c r="T12113" s="6"/>
      <c r="U12113" s="6"/>
      <c r="V12113" s="6"/>
      <c r="W12113" s="6"/>
    </row>
    <row r="12114" spans="1:23" ht="27" thickBot="1" x14ac:dyDescent="0.3">
      <c r="A12114" s="98" t="s">
        <v>634</v>
      </c>
      <c r="B12114" s="83" t="s">
        <v>635</v>
      </c>
      <c r="C12114" s="83" t="s">
        <v>566</v>
      </c>
      <c r="D12114" s="85" t="s">
        <v>593</v>
      </c>
      <c r="J12114" s="6"/>
      <c r="K12114" s="121" t="s">
        <v>1123</v>
      </c>
      <c r="L12114" s="121" t="s">
        <v>1124</v>
      </c>
      <c r="M12114" s="121" t="str">
        <f>A12101</f>
        <v>Prueba del rango estudentizado de Tukey (HSD) para NFTha</v>
      </c>
      <c r="N12114" s="136"/>
      <c r="O12114" s="1"/>
      <c r="S12114" s="122" t="str">
        <f>K12114</f>
        <v>Factor</v>
      </c>
      <c r="T12114" s="122" t="str">
        <f>L12114</f>
        <v>Nivel</v>
      </c>
      <c r="U12114" s="114"/>
      <c r="V12114" s="123" t="str">
        <f>M12114</f>
        <v>Prueba del rango estudentizado de Tukey (HSD) para NFTha</v>
      </c>
      <c r="W12114" s="6"/>
    </row>
    <row r="12115" spans="1:23" ht="16.5" thickBot="1" x14ac:dyDescent="0.3">
      <c r="A12115" s="99" t="s">
        <v>592</v>
      </c>
      <c r="B12115" s="68">
        <v>864.58</v>
      </c>
      <c r="C12115" s="68">
        <v>8</v>
      </c>
      <c r="D12115" s="86" t="s">
        <v>8</v>
      </c>
      <c r="J12115" s="6"/>
      <c r="K12115" s="223" t="s">
        <v>1128</v>
      </c>
      <c r="L12115" s="124" t="str">
        <f>D12115</f>
        <v>Toro</v>
      </c>
      <c r="M12115" s="125">
        <f>B12115</f>
        <v>864.58</v>
      </c>
      <c r="N12115" s="125" t="str">
        <f>A12115</f>
        <v>A</v>
      </c>
      <c r="O12115" s="125">
        <f>B12115</f>
        <v>864.58</v>
      </c>
      <c r="S12115" s="225" t="str">
        <f>K12115</f>
        <v>Genotipo (B)</v>
      </c>
      <c r="T12115" s="133" t="str">
        <f>L12115</f>
        <v>Toro</v>
      </c>
      <c r="U12115" s="134">
        <f t="shared" ref="U12115:U12118" si="705">M12115</f>
        <v>864.58</v>
      </c>
      <c r="V12115" s="133" t="str">
        <f t="shared" ref="V12115:V12118" si="706">N12115</f>
        <v>A</v>
      </c>
      <c r="W12115" s="133">
        <f t="shared" ref="W12115:W12118" si="707">O12115</f>
        <v>864.58</v>
      </c>
    </row>
    <row r="12116" spans="1:23" ht="16.5" thickBot="1" x14ac:dyDescent="0.3">
      <c r="A12116" s="99" t="s">
        <v>592</v>
      </c>
      <c r="B12116" s="68"/>
      <c r="C12116" s="68"/>
      <c r="D12116" s="86"/>
      <c r="J12116" s="6"/>
      <c r="K12116" s="224"/>
      <c r="L12116" s="124" t="str">
        <f>D12117</f>
        <v>Palomo</v>
      </c>
      <c r="M12116" s="125">
        <f>B12117</f>
        <v>812.08</v>
      </c>
      <c r="N12116" s="125" t="str">
        <f>A12117</f>
        <v>A</v>
      </c>
      <c r="O12116" s="125">
        <f>B12117</f>
        <v>812.08</v>
      </c>
      <c r="S12116" s="226"/>
      <c r="T12116" s="133" t="str">
        <f t="shared" ref="T12116:T12118" si="708">L12116</f>
        <v>Palomo</v>
      </c>
      <c r="U12116" s="134">
        <f t="shared" si="705"/>
        <v>812.08</v>
      </c>
      <c r="V12116" s="133" t="str">
        <f t="shared" si="706"/>
        <v>A</v>
      </c>
      <c r="W12116" s="133">
        <f t="shared" si="707"/>
        <v>812.08</v>
      </c>
    </row>
    <row r="12117" spans="1:23" ht="16.5" thickBot="1" x14ac:dyDescent="0.3">
      <c r="A12117" s="99" t="s">
        <v>592</v>
      </c>
      <c r="B12117" s="68">
        <v>812.08</v>
      </c>
      <c r="C12117" s="68">
        <v>8</v>
      </c>
      <c r="D12117" s="86" t="s">
        <v>7</v>
      </c>
      <c r="J12117" s="6"/>
      <c r="K12117" s="224"/>
      <c r="L12117" s="4" t="str">
        <f>D12119</f>
        <v>Pony</v>
      </c>
      <c r="M12117" s="4">
        <f>B12119</f>
        <v>702.08</v>
      </c>
      <c r="N12117" s="4" t="str">
        <f>A12119</f>
        <v>B</v>
      </c>
      <c r="O12117" s="4">
        <f>B12119</f>
        <v>702.08</v>
      </c>
      <c r="P12117" s="6"/>
      <c r="Q12117" s="6"/>
      <c r="R12117" s="6"/>
      <c r="S12117" s="226"/>
      <c r="T12117" s="133" t="str">
        <f t="shared" si="708"/>
        <v>Pony</v>
      </c>
      <c r="U12117" s="134">
        <f t="shared" si="705"/>
        <v>702.08</v>
      </c>
      <c r="V12117" s="133" t="str">
        <f t="shared" si="706"/>
        <v>B</v>
      </c>
      <c r="W12117" s="133">
        <f t="shared" si="707"/>
        <v>702.08</v>
      </c>
    </row>
    <row r="12118" spans="1:23" ht="16.5" thickBot="1" x14ac:dyDescent="0.3">
      <c r="A12118" s="99"/>
      <c r="B12118" s="68"/>
      <c r="C12118" s="68"/>
      <c r="D12118" s="86"/>
      <c r="J12118" s="6"/>
      <c r="K12118" s="224"/>
      <c r="L12118" s="4" t="str">
        <f>D12121</f>
        <v>Perseo</v>
      </c>
      <c r="M12118" s="4">
        <f>B12121</f>
        <v>382.09</v>
      </c>
      <c r="N12118" s="4" t="str">
        <f>A12121</f>
        <v>C</v>
      </c>
      <c r="O12118" s="4">
        <f>B12121</f>
        <v>382.09</v>
      </c>
      <c r="P12118" s="6"/>
      <c r="Q12118" s="6"/>
      <c r="R12118" s="6"/>
      <c r="S12118" s="227"/>
      <c r="T12118" s="129" t="str">
        <f t="shared" si="708"/>
        <v>Perseo</v>
      </c>
      <c r="U12118" s="135">
        <f t="shared" si="705"/>
        <v>382.09</v>
      </c>
      <c r="V12118" s="129" t="str">
        <f t="shared" si="706"/>
        <v>C</v>
      </c>
      <c r="W12118" s="129">
        <f t="shared" si="707"/>
        <v>382.09</v>
      </c>
    </row>
    <row r="12119" spans="1:23" ht="15.75" thickBot="1" x14ac:dyDescent="0.3">
      <c r="A12119" s="99" t="s">
        <v>593</v>
      </c>
      <c r="B12119" s="68">
        <v>702.08</v>
      </c>
      <c r="C12119" s="68">
        <v>8</v>
      </c>
      <c r="D12119" s="86" t="s">
        <v>11</v>
      </c>
      <c r="J12119" s="6">
        <v>1</v>
      </c>
      <c r="K12119" s="6"/>
      <c r="L12119" s="6"/>
      <c r="M12119" s="6"/>
      <c r="N12119" s="6"/>
      <c r="O12119" s="6"/>
      <c r="P12119" s="6"/>
      <c r="Q12119" s="6"/>
      <c r="R12119" s="6"/>
      <c r="S12119" s="6"/>
      <c r="T12119" s="6"/>
      <c r="U12119" s="6"/>
      <c r="V12119" s="6"/>
      <c r="W12119" s="6"/>
    </row>
    <row r="12120" spans="1:23" ht="15.75" thickBot="1" x14ac:dyDescent="0.3">
      <c r="A12120" s="99"/>
      <c r="B12120" s="68"/>
      <c r="C12120" s="68"/>
      <c r="D12120" s="86"/>
      <c r="J12120" s="6">
        <v>2</v>
      </c>
      <c r="K12120" s="6"/>
      <c r="L12120" s="6"/>
      <c r="M12120" s="6"/>
      <c r="N12120" s="6"/>
      <c r="O12120" s="6"/>
      <c r="P12120" s="6"/>
      <c r="Q12120" s="6"/>
      <c r="R12120" s="6"/>
      <c r="S12120" s="6"/>
      <c r="T12120" s="6"/>
      <c r="U12120" s="6"/>
      <c r="V12120" s="6"/>
      <c r="W12120" s="6"/>
    </row>
    <row r="12121" spans="1:23" x14ac:dyDescent="0.25">
      <c r="A12121" s="100" t="s">
        <v>639</v>
      </c>
      <c r="B12121" s="77">
        <v>382.09</v>
      </c>
      <c r="C12121" s="77">
        <v>8</v>
      </c>
      <c r="D12121" s="87" t="s">
        <v>46</v>
      </c>
      <c r="J12121" s="6">
        <v>3</v>
      </c>
      <c r="K12121" s="6"/>
      <c r="L12121" s="6"/>
      <c r="M12121" s="6"/>
      <c r="N12121" s="6"/>
      <c r="O12121" s="6"/>
      <c r="P12121" s="6"/>
      <c r="Q12121" s="6"/>
      <c r="R12121" s="6"/>
      <c r="S12121" s="6"/>
      <c r="T12121" s="6"/>
      <c r="U12121" s="6"/>
      <c r="V12121" s="6"/>
      <c r="W12121" s="6"/>
    </row>
    <row r="12122" spans="1:23" x14ac:dyDescent="0.25">
      <c r="A12122" s="79"/>
      <c r="J12122" s="6">
        <v>4</v>
      </c>
      <c r="K12122" s="6"/>
      <c r="L12122" s="6"/>
      <c r="M12122" s="6"/>
      <c r="N12122" s="6"/>
      <c r="O12122" s="6"/>
      <c r="P12122" s="6"/>
      <c r="Q12122" s="6"/>
      <c r="R12122" s="6"/>
      <c r="S12122" s="6"/>
      <c r="T12122" s="6"/>
      <c r="U12122" s="6"/>
      <c r="V12122" s="6"/>
      <c r="W12122" s="6"/>
    </row>
    <row r="12123" spans="1:23" x14ac:dyDescent="0.25">
      <c r="A12123" s="79"/>
      <c r="J12123" s="6">
        <v>5</v>
      </c>
      <c r="K12123" s="6"/>
      <c r="L12123" s="6"/>
      <c r="M12123" s="6"/>
      <c r="N12123" s="6"/>
      <c r="O12123" s="6"/>
      <c r="P12123" s="6"/>
      <c r="Q12123" s="6"/>
      <c r="R12123" s="6"/>
      <c r="S12123" s="6"/>
      <c r="T12123" s="6"/>
      <c r="U12123" s="6"/>
      <c r="V12123" s="6"/>
      <c r="W12123" s="6"/>
    </row>
    <row r="12124" spans="1:23" x14ac:dyDescent="0.25">
      <c r="J12124" s="6">
        <v>6</v>
      </c>
      <c r="K12124" s="6"/>
      <c r="L12124" s="6"/>
      <c r="M12124" s="6"/>
      <c r="N12124" s="6"/>
      <c r="O12124" s="6"/>
      <c r="P12124" s="6"/>
      <c r="Q12124" s="6"/>
      <c r="R12124" s="6"/>
      <c r="S12124" s="6"/>
      <c r="T12124" s="6"/>
      <c r="U12124" s="6"/>
      <c r="V12124" s="6"/>
      <c r="W12124" s="6"/>
    </row>
    <row r="12125" spans="1:23" x14ac:dyDescent="0.25">
      <c r="A12125" s="80"/>
      <c r="J12125" s="6">
        <v>7</v>
      </c>
      <c r="K12125" s="6"/>
      <c r="L12125" s="6"/>
      <c r="M12125" s="6"/>
      <c r="N12125" s="6"/>
      <c r="O12125" s="6"/>
      <c r="P12125" s="6"/>
      <c r="Q12125" s="6"/>
      <c r="R12125" s="6"/>
      <c r="S12125" s="6"/>
      <c r="T12125" s="6"/>
      <c r="U12125" s="6"/>
      <c r="V12125" s="6"/>
      <c r="W12125" s="6"/>
    </row>
    <row r="12126" spans="1:23" ht="31.5" x14ac:dyDescent="0.25">
      <c r="A12126" s="64" t="s">
        <v>590</v>
      </c>
      <c r="J12126" s="6">
        <v>8</v>
      </c>
      <c r="K12126" s="6"/>
      <c r="L12126" s="6"/>
      <c r="M12126" s="6"/>
      <c r="N12126" s="6"/>
      <c r="O12126" s="6"/>
      <c r="P12126" s="6"/>
      <c r="Q12126" s="6"/>
      <c r="R12126" s="6"/>
      <c r="S12126" s="6"/>
      <c r="T12126" s="6"/>
      <c r="U12126" s="6"/>
      <c r="V12126" s="6"/>
      <c r="W12126" s="6"/>
    </row>
    <row r="12127" spans="1:23" x14ac:dyDescent="0.25">
      <c r="A12127" s="79"/>
      <c r="J12127" s="6">
        <v>9</v>
      </c>
      <c r="K12127" s="6"/>
      <c r="L12127" s="6"/>
      <c r="M12127" s="6"/>
      <c r="N12127" s="6"/>
      <c r="O12127" s="6"/>
      <c r="P12127" s="6"/>
      <c r="Q12127" s="6"/>
      <c r="R12127" s="6"/>
      <c r="S12127" s="6"/>
      <c r="T12127" s="6"/>
      <c r="U12127" s="6"/>
      <c r="V12127" s="6"/>
      <c r="W12127" s="6"/>
    </row>
    <row r="12128" spans="1:23" ht="25.5" x14ac:dyDescent="0.25">
      <c r="A12128" s="81" t="s">
        <v>595</v>
      </c>
      <c r="J12128" s="6">
        <v>10</v>
      </c>
      <c r="K12128" s="6"/>
      <c r="L12128" s="6"/>
      <c r="M12128" s="6"/>
      <c r="N12128" s="6"/>
      <c r="O12128" s="6"/>
      <c r="P12128" s="6"/>
      <c r="Q12128" s="6"/>
      <c r="R12128" s="6"/>
      <c r="S12128" s="6"/>
      <c r="T12128" s="6"/>
      <c r="U12128" s="6"/>
      <c r="V12128" s="6"/>
      <c r="W12128" s="6"/>
    </row>
    <row r="12129" spans="1:23" x14ac:dyDescent="0.25">
      <c r="A12129" s="81"/>
      <c r="J12129" s="6">
        <v>11</v>
      </c>
      <c r="K12129" s="6"/>
      <c r="L12129" s="6"/>
      <c r="M12129" s="6"/>
      <c r="N12129" s="6"/>
      <c r="O12129" s="6"/>
      <c r="P12129" s="6"/>
      <c r="Q12129" s="6"/>
      <c r="R12129" s="6"/>
      <c r="S12129" s="6"/>
      <c r="T12129" s="6"/>
      <c r="U12129" s="6"/>
      <c r="V12129" s="6"/>
      <c r="W12129" s="6"/>
    </row>
    <row r="12130" spans="1:23" x14ac:dyDescent="0.25">
      <c r="A12130" s="65"/>
      <c r="J12130" s="6">
        <v>12</v>
      </c>
      <c r="K12130" s="6"/>
      <c r="L12130" s="6"/>
      <c r="M12130" s="6"/>
      <c r="N12130" s="6"/>
      <c r="O12130" s="6"/>
      <c r="P12130" s="6"/>
      <c r="Q12130" s="6"/>
      <c r="R12130" s="6"/>
      <c r="S12130" s="6"/>
      <c r="T12130" s="6"/>
      <c r="U12130" s="6"/>
      <c r="V12130" s="6"/>
      <c r="W12130" s="6"/>
    </row>
    <row r="12131" spans="1:23" x14ac:dyDescent="0.25">
      <c r="A12131" s="65"/>
      <c r="J12131" s="6">
        <v>13</v>
      </c>
      <c r="K12131" s="6"/>
      <c r="L12131" s="6"/>
      <c r="M12131" s="6"/>
      <c r="N12131" s="6"/>
      <c r="O12131" s="6"/>
      <c r="P12131" s="6"/>
      <c r="Q12131" s="6"/>
      <c r="R12131" s="6"/>
      <c r="S12131" s="6"/>
      <c r="T12131" s="6"/>
      <c r="U12131" s="6"/>
      <c r="V12131" s="6"/>
      <c r="W12131" s="6"/>
    </row>
    <row r="12132" spans="1:23" x14ac:dyDescent="0.25">
      <c r="A12132" s="79"/>
      <c r="J12132" s="6">
        <v>14</v>
      </c>
      <c r="K12132" s="6"/>
      <c r="L12132" s="6"/>
      <c r="M12132" s="6"/>
      <c r="N12132" s="6"/>
      <c r="O12132" s="6"/>
      <c r="P12132" s="6"/>
      <c r="Q12132" s="6"/>
      <c r="R12132" s="6"/>
      <c r="S12132" s="6"/>
      <c r="T12132" s="6"/>
      <c r="U12132" s="6"/>
      <c r="V12132" s="6"/>
      <c r="W12132" s="6"/>
    </row>
    <row r="12133" spans="1:23" x14ac:dyDescent="0.25">
      <c r="A12133" s="79"/>
      <c r="J12133" s="6">
        <v>15</v>
      </c>
      <c r="K12133" s="6"/>
      <c r="L12133" s="6"/>
      <c r="M12133" s="6"/>
      <c r="N12133" s="6"/>
      <c r="O12133" s="6"/>
      <c r="P12133" s="6"/>
      <c r="Q12133" s="6"/>
      <c r="R12133" s="6"/>
      <c r="S12133" s="6"/>
      <c r="T12133" s="6"/>
      <c r="U12133" s="6"/>
      <c r="V12133" s="6"/>
      <c r="W12133" s="6"/>
    </row>
    <row r="12134" spans="1:23" x14ac:dyDescent="0.25">
      <c r="J12134" s="6">
        <v>16</v>
      </c>
      <c r="K12134" s="6"/>
      <c r="L12134" s="6"/>
      <c r="M12134" s="6"/>
      <c r="N12134" s="6"/>
      <c r="O12134" s="6"/>
      <c r="P12134" s="6"/>
      <c r="Q12134" s="6"/>
      <c r="R12134" s="6"/>
      <c r="S12134" s="6"/>
      <c r="T12134" s="6"/>
      <c r="U12134" s="6"/>
      <c r="V12134" s="6"/>
      <c r="W12134" s="6"/>
    </row>
    <row r="12135" spans="1:23" x14ac:dyDescent="0.25">
      <c r="A12135" s="80"/>
      <c r="J12135" s="6">
        <v>17</v>
      </c>
      <c r="K12135" s="6"/>
      <c r="L12135" s="6"/>
      <c r="M12135" s="6"/>
      <c r="N12135" s="6"/>
      <c r="O12135" s="6"/>
      <c r="P12135" s="6"/>
      <c r="Q12135" s="6"/>
      <c r="R12135" s="6"/>
      <c r="S12135" s="6"/>
      <c r="T12135" s="6"/>
      <c r="U12135" s="6"/>
      <c r="V12135" s="6"/>
      <c r="W12135" s="6"/>
    </row>
    <row r="12136" spans="1:23" ht="31.5" x14ac:dyDescent="0.25">
      <c r="A12136" s="64" t="s">
        <v>590</v>
      </c>
      <c r="J12136" s="6">
        <v>18</v>
      </c>
      <c r="K12136" s="6"/>
      <c r="L12136" s="6"/>
      <c r="M12136" s="6"/>
      <c r="N12136" s="6"/>
      <c r="O12136" s="6"/>
      <c r="P12136" s="6"/>
      <c r="Q12136" s="6"/>
      <c r="R12136" s="6"/>
      <c r="S12136" s="6"/>
      <c r="T12136" s="6"/>
      <c r="U12136" s="6"/>
      <c r="V12136" s="6"/>
      <c r="W12136" s="6"/>
    </row>
    <row r="12137" spans="1:23" x14ac:dyDescent="0.25">
      <c r="A12137" s="79"/>
      <c r="J12137" s="6">
        <v>19</v>
      </c>
      <c r="K12137" s="6"/>
      <c r="L12137" s="6"/>
      <c r="M12137" s="6"/>
      <c r="N12137" s="6"/>
      <c r="O12137" s="6"/>
      <c r="P12137" s="6"/>
      <c r="Q12137" s="6"/>
      <c r="R12137" s="6"/>
      <c r="S12137" s="6"/>
      <c r="T12137" s="6"/>
      <c r="U12137" s="6"/>
      <c r="V12137" s="6"/>
      <c r="W12137" s="6"/>
    </row>
    <row r="12138" spans="1:23" ht="25.5" x14ac:dyDescent="0.25">
      <c r="A12138" s="81" t="s">
        <v>595</v>
      </c>
      <c r="J12138" s="6">
        <v>20</v>
      </c>
      <c r="K12138" s="6"/>
      <c r="L12138" s="6"/>
      <c r="M12138" s="6"/>
      <c r="N12138" s="6"/>
      <c r="O12138" s="6"/>
      <c r="P12138" s="6"/>
      <c r="Q12138" s="6"/>
      <c r="R12138" s="6"/>
      <c r="S12138" s="6"/>
      <c r="T12138" s="6"/>
      <c r="U12138" s="6"/>
      <c r="V12138" s="6"/>
      <c r="W12138" s="6"/>
    </row>
    <row r="12139" spans="1:23" x14ac:dyDescent="0.25">
      <c r="A12139" s="81"/>
      <c r="J12139" s="6">
        <v>21</v>
      </c>
      <c r="K12139" s="6"/>
      <c r="L12139" s="6"/>
      <c r="M12139" s="6"/>
      <c r="N12139" s="6"/>
      <c r="O12139" s="6"/>
      <c r="P12139" s="6"/>
      <c r="Q12139" s="6"/>
      <c r="R12139" s="6"/>
      <c r="S12139" s="6"/>
      <c r="T12139" s="6"/>
      <c r="U12139" s="6"/>
      <c r="V12139" s="6"/>
      <c r="W12139" s="6"/>
    </row>
    <row r="12140" spans="1:23" ht="89.25" x14ac:dyDescent="0.25">
      <c r="A12140" s="81" t="s">
        <v>1005</v>
      </c>
      <c r="J12140" s="6">
        <v>22</v>
      </c>
      <c r="K12140" s="6"/>
      <c r="L12140" s="6"/>
      <c r="M12140" s="6"/>
      <c r="N12140" s="6"/>
      <c r="O12140" s="6"/>
      <c r="P12140" s="6"/>
      <c r="Q12140" s="6"/>
      <c r="R12140" s="6"/>
      <c r="S12140" s="6"/>
      <c r="T12140" s="6"/>
      <c r="U12140" s="6"/>
      <c r="V12140" s="6"/>
      <c r="W12140" s="6"/>
    </row>
    <row r="12141" spans="1:23" x14ac:dyDescent="0.25">
      <c r="A12141" s="65"/>
      <c r="J12141" s="6">
        <v>23</v>
      </c>
      <c r="K12141" s="6"/>
      <c r="L12141" s="6"/>
      <c r="M12141" s="6"/>
      <c r="N12141" s="6"/>
      <c r="O12141" s="6"/>
      <c r="P12141" s="6"/>
      <c r="Q12141" s="6"/>
      <c r="R12141" s="6"/>
      <c r="S12141" s="6"/>
      <c r="T12141" s="6"/>
      <c r="U12141" s="6"/>
      <c r="V12141" s="6"/>
      <c r="W12141" s="6"/>
    </row>
    <row r="12142" spans="1:23" x14ac:dyDescent="0.25">
      <c r="A12142" s="65"/>
      <c r="J12142" s="6">
        <v>24</v>
      </c>
      <c r="K12142" s="6"/>
      <c r="L12142" s="6"/>
      <c r="M12142" s="6"/>
      <c r="N12142" s="6"/>
      <c r="O12142" s="6"/>
      <c r="P12142" s="6"/>
      <c r="Q12142" s="6"/>
      <c r="R12142" s="6"/>
      <c r="S12142" s="6"/>
      <c r="T12142" s="6"/>
      <c r="U12142" s="6"/>
      <c r="V12142" s="6"/>
      <c r="W12142" s="6"/>
    </row>
    <row r="12143" spans="1:23" ht="140.25" x14ac:dyDescent="0.25">
      <c r="A12143" s="96" t="s">
        <v>624</v>
      </c>
      <c r="B12143" s="97" t="s">
        <v>625</v>
      </c>
      <c r="J12143" s="6">
        <v>25</v>
      </c>
      <c r="K12143" s="6"/>
      <c r="L12143" s="6"/>
      <c r="M12143" s="6"/>
      <c r="N12143" s="6"/>
      <c r="O12143" s="6"/>
      <c r="P12143" s="6"/>
      <c r="Q12143" s="6"/>
      <c r="R12143" s="6"/>
      <c r="S12143" s="6"/>
      <c r="T12143" s="6"/>
      <c r="U12143" s="6"/>
      <c r="V12143" s="6"/>
      <c r="W12143" s="6"/>
    </row>
    <row r="12144" spans="1:23" ht="15.75" thickBot="1" x14ac:dyDescent="0.3">
      <c r="A12144" s="65"/>
      <c r="J12144" s="6">
        <v>26</v>
      </c>
      <c r="K12144" s="6"/>
      <c r="L12144" s="6"/>
      <c r="M12144" s="6"/>
      <c r="N12144" s="6"/>
      <c r="O12144" s="6"/>
      <c r="P12144" s="6"/>
      <c r="Q12144" s="6"/>
      <c r="R12144" s="6"/>
      <c r="S12144" s="6"/>
      <c r="T12144" s="6"/>
      <c r="U12144" s="6"/>
      <c r="V12144" s="6"/>
      <c r="W12144" s="6"/>
    </row>
    <row r="12145" spans="1:56" ht="15.75" thickBot="1" x14ac:dyDescent="0.3">
      <c r="A12145" s="88" t="s">
        <v>626</v>
      </c>
      <c r="B12145" s="89">
        <v>0.05</v>
      </c>
      <c r="J12145" s="6">
        <v>27</v>
      </c>
      <c r="K12145" s="6"/>
      <c r="L12145" s="6"/>
      <c r="M12145" s="6"/>
      <c r="N12145" s="6"/>
      <c r="O12145" s="6"/>
      <c r="P12145" s="6"/>
      <c r="Q12145" s="6"/>
      <c r="R12145" s="6"/>
      <c r="S12145" s="6"/>
      <c r="T12145" s="6"/>
      <c r="U12145" s="6"/>
      <c r="V12145" s="6"/>
      <c r="W12145" s="6"/>
    </row>
    <row r="12146" spans="1:56" ht="39" thickBot="1" x14ac:dyDescent="0.3">
      <c r="A12146" s="110" t="s">
        <v>627</v>
      </c>
      <c r="B12146" s="74">
        <v>18</v>
      </c>
      <c r="J12146" s="6">
        <v>28</v>
      </c>
      <c r="K12146" s="6"/>
      <c r="L12146" s="6"/>
      <c r="M12146" s="6"/>
      <c r="N12146" s="6"/>
      <c r="O12146" s="6"/>
      <c r="P12146" s="6"/>
      <c r="Q12146" s="6"/>
      <c r="R12146" s="6"/>
      <c r="S12146" s="6"/>
      <c r="T12146" s="6"/>
      <c r="U12146" s="6"/>
      <c r="V12146" s="6"/>
      <c r="W12146" s="6"/>
    </row>
    <row r="12147" spans="1:56" ht="39" thickBot="1" x14ac:dyDescent="0.3">
      <c r="A12147" s="110" t="s">
        <v>628</v>
      </c>
      <c r="B12147" s="74">
        <v>54.15231</v>
      </c>
      <c r="J12147" s="6">
        <v>29</v>
      </c>
      <c r="K12147" s="6"/>
      <c r="L12147" s="6"/>
      <c r="M12147" s="6"/>
      <c r="N12147" s="6"/>
      <c r="O12147" s="6"/>
      <c r="P12147" s="6"/>
      <c r="Q12147" s="6"/>
      <c r="R12147" s="6"/>
      <c r="S12147" s="6"/>
      <c r="T12147" s="6"/>
      <c r="U12147" s="6"/>
      <c r="V12147" s="6"/>
      <c r="W12147" s="6"/>
    </row>
    <row r="12148" spans="1:56" ht="64.5" thickBot="1" x14ac:dyDescent="0.3">
      <c r="A12148" s="110" t="s">
        <v>629</v>
      </c>
      <c r="B12148" s="74">
        <v>3.9969700000000001</v>
      </c>
      <c r="J12148" s="6">
        <v>30</v>
      </c>
      <c r="K12148" s="6"/>
      <c r="L12148" s="6"/>
      <c r="M12148" s="6"/>
      <c r="N12148" s="6"/>
      <c r="O12148" s="6"/>
      <c r="P12148" s="6"/>
      <c r="Q12148" s="6"/>
      <c r="R12148" s="6"/>
      <c r="S12148" s="6"/>
      <c r="T12148" s="6"/>
      <c r="U12148" s="6"/>
      <c r="V12148" s="6"/>
      <c r="W12148" s="6"/>
    </row>
    <row r="12149" spans="1:56" ht="38.25" x14ac:dyDescent="0.25">
      <c r="A12149" s="109" t="s">
        <v>630</v>
      </c>
      <c r="B12149" s="78">
        <v>10.398999999999999</v>
      </c>
      <c r="J12149" s="6">
        <v>31</v>
      </c>
      <c r="K12149" s="6"/>
      <c r="L12149" s="6"/>
      <c r="M12149" s="6"/>
      <c r="N12149" s="6"/>
      <c r="O12149" s="6"/>
      <c r="P12149" s="6"/>
      <c r="Q12149" s="6"/>
      <c r="R12149" s="6"/>
      <c r="S12149" s="6"/>
      <c r="T12149" s="6"/>
      <c r="U12149" s="6"/>
      <c r="V12149" s="6"/>
      <c r="W12149" s="6"/>
    </row>
    <row r="12150" spans="1:56" ht="15.75" thickBot="1" x14ac:dyDescent="0.3">
      <c r="A12150" s="65"/>
      <c r="J12150" s="6">
        <v>32</v>
      </c>
      <c r="K12150" s="6"/>
      <c r="L12150" s="6"/>
      <c r="M12150" s="6"/>
      <c r="N12150" s="6"/>
      <c r="O12150" s="6"/>
      <c r="P12150" s="6"/>
      <c r="Q12150" s="6"/>
      <c r="R12150" s="6"/>
      <c r="S12150" s="6"/>
      <c r="T12150" s="6"/>
      <c r="U12150" s="6"/>
      <c r="V12150" s="6"/>
      <c r="W12150" s="6"/>
    </row>
    <row r="12151" spans="1:56" x14ac:dyDescent="0.25">
      <c r="A12151" s="254" t="s">
        <v>637</v>
      </c>
      <c r="B12151" s="255"/>
      <c r="C12151" s="255"/>
      <c r="D12151" s="255"/>
      <c r="J12151" s="6">
        <v>33</v>
      </c>
      <c r="K12151" s="6"/>
      <c r="L12151" s="6"/>
      <c r="M12151" s="6"/>
      <c r="N12151" s="6"/>
      <c r="O12151" s="6"/>
      <c r="P12151" s="6"/>
      <c r="Q12151" s="6"/>
      <c r="R12151" s="6"/>
      <c r="S12151" s="6"/>
      <c r="T12151" s="6"/>
      <c r="U12151" s="6"/>
      <c r="V12151" s="6"/>
      <c r="W12151" s="6"/>
    </row>
    <row r="12152" spans="1:56" ht="15.75" thickBot="1" x14ac:dyDescent="0.3">
      <c r="A12152" s="256" t="s">
        <v>638</v>
      </c>
      <c r="B12152" s="257"/>
      <c r="C12152" s="257"/>
      <c r="D12152" s="257"/>
      <c r="J12152" s="6">
        <v>34</v>
      </c>
      <c r="K12152" s="6"/>
      <c r="L12152" s="6"/>
      <c r="M12152" s="6"/>
      <c r="N12152" s="6"/>
      <c r="O12152" s="6"/>
      <c r="P12152" s="6"/>
      <c r="Q12152" s="6"/>
      <c r="R12152" s="6"/>
      <c r="S12152" s="6"/>
      <c r="T12152" s="6"/>
      <c r="U12152" s="6"/>
      <c r="V12152" s="6"/>
      <c r="W12152" s="6"/>
    </row>
    <row r="12153" spans="1:56" ht="27" thickBot="1" x14ac:dyDescent="0.3">
      <c r="A12153" s="98" t="s">
        <v>634</v>
      </c>
      <c r="B12153" s="83" t="s">
        <v>635</v>
      </c>
      <c r="C12153" s="83" t="s">
        <v>566</v>
      </c>
      <c r="D12153" s="85" t="s">
        <v>593</v>
      </c>
      <c r="J12153" s="6"/>
      <c r="K12153" s="121" t="s">
        <v>1123</v>
      </c>
      <c r="L12153" s="121" t="s">
        <v>1124</v>
      </c>
      <c r="M12153" s="121" t="str">
        <f>A12140</f>
        <v>Prueba del rango estudentizado de Tukey (HSD) para PF1ha</v>
      </c>
      <c r="N12153" s="136"/>
      <c r="O12153" s="1"/>
      <c r="S12153" s="122" t="str">
        <f>K12153</f>
        <v>Factor</v>
      </c>
      <c r="T12153" s="122" t="str">
        <f>L12153</f>
        <v>Nivel</v>
      </c>
      <c r="U12153" s="114"/>
      <c r="V12153" s="123" t="str">
        <f>M12153</f>
        <v>Prueba del rango estudentizado de Tukey (HSD) para PF1ha</v>
      </c>
      <c r="W12153" s="6"/>
      <c r="X12153" s="161"/>
      <c r="Y12153" s="161"/>
      <c r="Z12153" s="161"/>
      <c r="AA12153" s="160"/>
      <c r="AB12153" s="161"/>
      <c r="AC12153" s="161"/>
      <c r="AD12153" s="161"/>
      <c r="AE12153" s="161"/>
      <c r="AF12153" s="161"/>
      <c r="AG12153" s="161"/>
      <c r="AH12153" s="161"/>
      <c r="AI12153" s="161"/>
      <c r="AJ12153" s="161"/>
      <c r="AK12153" s="161"/>
      <c r="AL12153" s="161"/>
      <c r="AM12153" s="161"/>
      <c r="AN12153" s="161"/>
      <c r="AO12153" s="161"/>
      <c r="AP12153" s="161"/>
      <c r="AQ12153" s="161"/>
      <c r="AR12153" s="161"/>
      <c r="AS12153" s="161"/>
      <c r="AT12153" s="161"/>
      <c r="AU12153" s="161"/>
      <c r="AV12153" s="161"/>
      <c r="AW12153" s="161"/>
      <c r="AX12153" s="161"/>
      <c r="AY12153" s="161"/>
      <c r="AZ12153" s="161"/>
      <c r="BA12153" s="161"/>
      <c r="BB12153" s="161"/>
      <c r="BC12153" s="161"/>
      <c r="BD12153" s="160"/>
    </row>
    <row r="12154" spans="1:56" ht="16.5" thickBot="1" x14ac:dyDescent="0.3">
      <c r="A12154" s="99" t="s">
        <v>592</v>
      </c>
      <c r="B12154" s="68">
        <v>33.543999999999997</v>
      </c>
      <c r="C12154" s="68">
        <v>8</v>
      </c>
      <c r="D12154" s="86" t="s">
        <v>11</v>
      </c>
      <c r="J12154" s="6"/>
      <c r="K12154" s="223" t="s">
        <v>1128</v>
      </c>
      <c r="L12154" s="124" t="str">
        <f>D12154</f>
        <v>Pony</v>
      </c>
      <c r="M12154" s="125">
        <f>B12154</f>
        <v>33.543999999999997</v>
      </c>
      <c r="N12154" s="125" t="str">
        <f>A12154</f>
        <v>A</v>
      </c>
      <c r="O12154" s="125">
        <f>B12154</f>
        <v>33.543999999999997</v>
      </c>
      <c r="S12154" s="225" t="str">
        <f>K12154</f>
        <v>Genotipo (B)</v>
      </c>
      <c r="T12154" s="133" t="str">
        <f>L12154</f>
        <v>Pony</v>
      </c>
      <c r="U12154" s="134">
        <f t="shared" ref="U12154:U12157" si="709">M12154</f>
        <v>33.543999999999997</v>
      </c>
      <c r="V12154" s="133" t="str">
        <f t="shared" ref="V12154:V12157" si="710">N12154</f>
        <v>A</v>
      </c>
      <c r="W12154" s="133">
        <f t="shared" ref="W12154:W12157" si="711">O12154</f>
        <v>33.543999999999997</v>
      </c>
      <c r="X12154" s="160"/>
      <c r="Y12154" s="160"/>
      <c r="Z12154" s="160"/>
      <c r="AA12154" s="160"/>
      <c r="AB12154" s="160"/>
      <c r="AC12154" s="160"/>
      <c r="AD12154" s="160"/>
      <c r="AE12154" s="160"/>
      <c r="AF12154" s="160"/>
      <c r="AG12154" s="160"/>
      <c r="AH12154" s="160"/>
      <c r="AI12154" s="160"/>
      <c r="AJ12154" s="160"/>
      <c r="AK12154" s="160"/>
      <c r="AL12154" s="160"/>
      <c r="AM12154" s="160"/>
      <c r="AN12154" s="160"/>
      <c r="AO12154" s="160"/>
      <c r="AP12154" s="160"/>
      <c r="AQ12154" s="160"/>
      <c r="AR12154" s="160"/>
      <c r="AS12154" s="160"/>
      <c r="AT12154" s="160"/>
      <c r="AU12154" s="160"/>
      <c r="AV12154" s="160"/>
      <c r="AW12154" s="160"/>
      <c r="AX12154" s="160"/>
      <c r="AY12154" s="160"/>
      <c r="AZ12154" s="160"/>
      <c r="BA12154" s="160"/>
      <c r="BB12154" s="160"/>
      <c r="BC12154" s="160"/>
      <c r="BD12154" s="160"/>
    </row>
    <row r="12155" spans="1:56" ht="16.5" thickBot="1" x14ac:dyDescent="0.3">
      <c r="A12155" s="99" t="s">
        <v>592</v>
      </c>
      <c r="B12155" s="68"/>
      <c r="C12155" s="68"/>
      <c r="D12155" s="86"/>
      <c r="J12155" s="6"/>
      <c r="K12155" s="224"/>
      <c r="L12155" s="124" t="str">
        <f>D12156</f>
        <v>Perseo</v>
      </c>
      <c r="M12155" s="125">
        <f>B12156</f>
        <v>30.908999999999999</v>
      </c>
      <c r="N12155" s="125" t="str">
        <f>A12156</f>
        <v>A</v>
      </c>
      <c r="O12155" s="125">
        <f>B12156</f>
        <v>30.908999999999999</v>
      </c>
      <c r="S12155" s="226"/>
      <c r="T12155" s="133" t="str">
        <f t="shared" ref="T12155:T12157" si="712">L12155</f>
        <v>Perseo</v>
      </c>
      <c r="U12155" s="134">
        <f t="shared" si="709"/>
        <v>30.908999999999999</v>
      </c>
      <c r="V12155" s="133" t="str">
        <f t="shared" si="710"/>
        <v>A</v>
      </c>
      <c r="W12155" s="133">
        <f t="shared" si="711"/>
        <v>30.908999999999999</v>
      </c>
      <c r="X12155" s="160"/>
      <c r="Y12155" s="160"/>
      <c r="Z12155" s="160"/>
      <c r="AA12155" s="160"/>
      <c r="AB12155" s="160"/>
      <c r="AC12155" s="160"/>
      <c r="AD12155" s="160"/>
      <c r="AE12155" s="160"/>
      <c r="AF12155" s="160"/>
      <c r="AG12155" s="160"/>
      <c r="AH12155" s="160"/>
      <c r="AI12155" s="160"/>
      <c r="AJ12155" s="160"/>
      <c r="AK12155" s="160"/>
      <c r="AL12155" s="160"/>
      <c r="AM12155" s="160"/>
      <c r="AN12155" s="160"/>
      <c r="AO12155" s="160"/>
      <c r="AP12155" s="160"/>
      <c r="AQ12155" s="160"/>
      <c r="AR12155" s="160"/>
      <c r="AS12155" s="160"/>
      <c r="AT12155" s="160"/>
      <c r="AU12155" s="160"/>
      <c r="AV12155" s="160"/>
      <c r="AW12155" s="160"/>
      <c r="AX12155" s="160"/>
      <c r="AY12155" s="160"/>
      <c r="AZ12155" s="160"/>
      <c r="BA12155" s="160"/>
      <c r="BB12155" s="160"/>
      <c r="BC12155" s="160"/>
      <c r="BD12155" s="160"/>
    </row>
    <row r="12156" spans="1:56" ht="16.5" thickBot="1" x14ac:dyDescent="0.3">
      <c r="A12156" s="99" t="s">
        <v>592</v>
      </c>
      <c r="B12156" s="68">
        <v>30.908999999999999</v>
      </c>
      <c r="C12156" s="68">
        <v>8</v>
      </c>
      <c r="D12156" s="86" t="s">
        <v>46</v>
      </c>
      <c r="J12156" s="6"/>
      <c r="K12156" s="224"/>
      <c r="L12156" s="4" t="str">
        <f>D12158</f>
        <v>Toro</v>
      </c>
      <c r="M12156" s="4">
        <f>B12158</f>
        <v>29.812999999999999</v>
      </c>
      <c r="N12156" s="4" t="str">
        <f>A12158</f>
        <v>A</v>
      </c>
      <c r="O12156" s="4">
        <f>B12158</f>
        <v>29.812999999999999</v>
      </c>
      <c r="P12156" s="6"/>
      <c r="Q12156" s="6"/>
      <c r="R12156" s="6"/>
      <c r="S12156" s="226"/>
      <c r="T12156" s="133" t="str">
        <f t="shared" si="712"/>
        <v>Toro</v>
      </c>
      <c r="U12156" s="134">
        <f t="shared" si="709"/>
        <v>29.812999999999999</v>
      </c>
      <c r="V12156" s="133" t="str">
        <f t="shared" si="710"/>
        <v>A</v>
      </c>
      <c r="W12156" s="133">
        <f t="shared" si="711"/>
        <v>29.812999999999999</v>
      </c>
      <c r="X12156" s="160"/>
      <c r="Y12156" s="160"/>
      <c r="Z12156" s="160"/>
      <c r="AA12156" s="160"/>
      <c r="AB12156" s="160"/>
      <c r="AC12156" s="160"/>
      <c r="AD12156" s="160"/>
      <c r="AE12156" s="160"/>
      <c r="AF12156" s="160"/>
      <c r="AG12156" s="160"/>
      <c r="AH12156" s="160"/>
      <c r="AI12156" s="160"/>
      <c r="AJ12156" s="160"/>
      <c r="AK12156" s="160"/>
      <c r="AL12156" s="160"/>
      <c r="AM12156" s="160"/>
      <c r="AN12156" s="160"/>
      <c r="AO12156" s="160"/>
      <c r="AP12156" s="160"/>
      <c r="AQ12156" s="160"/>
      <c r="AR12156" s="160"/>
      <c r="AS12156" s="160"/>
      <c r="AT12156" s="160"/>
      <c r="AU12156" s="160"/>
      <c r="AV12156" s="160"/>
      <c r="AW12156" s="160"/>
      <c r="AX12156" s="160"/>
      <c r="AY12156" s="160"/>
      <c r="AZ12156" s="160"/>
      <c r="BA12156" s="160"/>
      <c r="BB12156" s="160"/>
      <c r="BC12156" s="160"/>
      <c r="BD12156" s="160"/>
    </row>
    <row r="12157" spans="1:56" ht="16.5" thickBot="1" x14ac:dyDescent="0.3">
      <c r="A12157" s="99" t="s">
        <v>592</v>
      </c>
      <c r="B12157" s="68"/>
      <c r="C12157" s="68"/>
      <c r="D12157" s="86"/>
      <c r="J12157" s="6"/>
      <c r="K12157" s="224"/>
      <c r="L12157" s="4" t="str">
        <f>D12160</f>
        <v>Palomo</v>
      </c>
      <c r="M12157" s="4">
        <f>B12160</f>
        <v>23.763999999999999</v>
      </c>
      <c r="N12157" s="4" t="str">
        <f>A12160</f>
        <v>A</v>
      </c>
      <c r="O12157" s="4">
        <f>B12160</f>
        <v>23.763999999999999</v>
      </c>
      <c r="P12157" s="6"/>
      <c r="Q12157" s="6"/>
      <c r="R12157" s="6"/>
      <c r="S12157" s="227"/>
      <c r="T12157" s="129" t="str">
        <f t="shared" si="712"/>
        <v>Palomo</v>
      </c>
      <c r="U12157" s="135">
        <f t="shared" si="709"/>
        <v>23.763999999999999</v>
      </c>
      <c r="V12157" s="129" t="str">
        <f t="shared" si="710"/>
        <v>A</v>
      </c>
      <c r="W12157" s="129">
        <f t="shared" si="711"/>
        <v>23.763999999999999</v>
      </c>
      <c r="X12157" s="160"/>
      <c r="Y12157" s="160"/>
      <c r="Z12157" s="160"/>
      <c r="AA12157" s="160"/>
      <c r="AB12157" s="160"/>
      <c r="AC12157" s="160"/>
      <c r="AD12157" s="160"/>
      <c r="AE12157" s="160"/>
      <c r="AF12157" s="160"/>
      <c r="AG12157" s="160"/>
      <c r="AH12157" s="160"/>
      <c r="AI12157" s="160"/>
      <c r="AJ12157" s="160"/>
      <c r="AK12157" s="160"/>
      <c r="AL12157" s="160"/>
      <c r="AM12157" s="160"/>
      <c r="AN12157" s="160"/>
      <c r="AO12157" s="160"/>
      <c r="AP12157" s="160"/>
      <c r="AQ12157" s="160"/>
      <c r="AR12157" s="160"/>
      <c r="AS12157" s="160"/>
      <c r="AT12157" s="160"/>
      <c r="AU12157" s="160"/>
      <c r="AV12157" s="160"/>
      <c r="AW12157" s="160"/>
      <c r="AX12157" s="160"/>
      <c r="AY12157" s="160"/>
      <c r="AZ12157" s="160"/>
      <c r="BA12157" s="160"/>
      <c r="BB12157" s="160"/>
      <c r="BC12157" s="160"/>
      <c r="BD12157" s="160"/>
    </row>
    <row r="12158" spans="1:56" ht="15.75" thickBot="1" x14ac:dyDescent="0.3">
      <c r="A12158" s="99" t="s">
        <v>592</v>
      </c>
      <c r="B12158" s="68">
        <v>29.812999999999999</v>
      </c>
      <c r="C12158" s="68">
        <v>8</v>
      </c>
      <c r="D12158" s="86" t="s">
        <v>8</v>
      </c>
      <c r="J12158" s="6">
        <v>1</v>
      </c>
      <c r="K12158" s="6"/>
      <c r="L12158" s="6"/>
      <c r="M12158" s="6"/>
      <c r="N12158" s="6"/>
      <c r="O12158" s="6"/>
      <c r="P12158" s="6"/>
      <c r="Q12158" s="6"/>
      <c r="R12158" s="6"/>
      <c r="S12158" s="6"/>
      <c r="T12158" s="6"/>
      <c r="U12158" s="6"/>
      <c r="V12158" s="6"/>
      <c r="W12158" s="6"/>
      <c r="X12158" s="160"/>
      <c r="Y12158" s="160"/>
      <c r="Z12158" s="160"/>
      <c r="AA12158" s="160"/>
      <c r="AB12158" s="160"/>
      <c r="AC12158" s="160"/>
      <c r="AD12158" s="160"/>
      <c r="AE12158" s="160"/>
      <c r="AF12158" s="160"/>
      <c r="AG12158" s="160"/>
      <c r="AH12158" s="160"/>
      <c r="AI12158" s="160"/>
      <c r="AJ12158" s="160"/>
      <c r="AK12158" s="160"/>
      <c r="AL12158" s="160"/>
      <c r="AM12158" s="160"/>
      <c r="AN12158" s="160"/>
      <c r="AO12158" s="160"/>
      <c r="AP12158" s="160"/>
      <c r="AQ12158" s="160"/>
      <c r="AR12158" s="160"/>
      <c r="AS12158" s="160"/>
      <c r="AT12158" s="160"/>
      <c r="AU12158" s="160"/>
      <c r="AV12158" s="160"/>
      <c r="AW12158" s="160"/>
      <c r="AX12158" s="160"/>
      <c r="AY12158" s="160"/>
      <c r="AZ12158" s="160"/>
      <c r="BA12158" s="160"/>
      <c r="BB12158" s="160"/>
      <c r="BC12158" s="160"/>
      <c r="BD12158" s="160"/>
    </row>
    <row r="12159" spans="1:56" ht="15.75" thickBot="1" x14ac:dyDescent="0.3">
      <c r="A12159" s="99" t="s">
        <v>592</v>
      </c>
      <c r="B12159" s="68"/>
      <c r="C12159" s="68"/>
      <c r="D12159" s="86"/>
      <c r="J12159" s="6">
        <v>2</v>
      </c>
      <c r="K12159" s="6"/>
      <c r="L12159" s="6"/>
      <c r="M12159" s="6"/>
      <c r="N12159" s="6"/>
      <c r="O12159" s="6"/>
      <c r="P12159" s="6"/>
      <c r="Q12159" s="6"/>
      <c r="R12159" s="6"/>
      <c r="S12159" s="6"/>
      <c r="T12159" s="6"/>
      <c r="U12159" s="6"/>
      <c r="V12159" s="6"/>
      <c r="W12159" s="6"/>
      <c r="X12159" s="160"/>
      <c r="Y12159" s="160"/>
      <c r="Z12159" s="160"/>
      <c r="AA12159" s="160"/>
      <c r="AB12159" s="160"/>
      <c r="AC12159" s="160"/>
      <c r="AD12159" s="160"/>
      <c r="AE12159" s="160"/>
      <c r="AF12159" s="160"/>
      <c r="AG12159" s="160"/>
      <c r="AH12159" s="160"/>
      <c r="AI12159" s="160"/>
      <c r="AJ12159" s="160"/>
      <c r="AK12159" s="160"/>
      <c r="AL12159" s="160"/>
      <c r="AM12159" s="160"/>
      <c r="AN12159" s="160"/>
      <c r="AO12159" s="160"/>
      <c r="AP12159" s="160"/>
      <c r="AQ12159" s="160"/>
      <c r="AR12159" s="160"/>
      <c r="AS12159" s="160"/>
      <c r="AT12159" s="160"/>
      <c r="AU12159" s="160"/>
      <c r="AV12159" s="160"/>
      <c r="AW12159" s="160"/>
      <c r="AX12159" s="160"/>
      <c r="AY12159" s="160"/>
      <c r="AZ12159" s="160"/>
      <c r="BA12159" s="160"/>
      <c r="BB12159" s="160"/>
      <c r="BC12159" s="160"/>
      <c r="BD12159" s="160"/>
    </row>
    <row r="12160" spans="1:56" x14ac:dyDescent="0.25">
      <c r="A12160" s="100" t="s">
        <v>592</v>
      </c>
      <c r="B12160" s="77">
        <v>23.763999999999999</v>
      </c>
      <c r="C12160" s="77">
        <v>8</v>
      </c>
      <c r="D12160" s="87" t="s">
        <v>7</v>
      </c>
      <c r="J12160" s="6">
        <v>3</v>
      </c>
      <c r="K12160" s="6"/>
      <c r="L12160" s="6"/>
      <c r="M12160" s="6"/>
      <c r="N12160" s="6"/>
      <c r="O12160" s="6"/>
      <c r="P12160" s="6"/>
      <c r="Q12160" s="6"/>
      <c r="R12160" s="6"/>
      <c r="S12160" s="6"/>
      <c r="T12160" s="6"/>
      <c r="U12160" s="6"/>
      <c r="V12160" s="6"/>
      <c r="W12160" s="6"/>
      <c r="X12160" s="160"/>
      <c r="Y12160" s="160"/>
      <c r="Z12160" s="160"/>
      <c r="AA12160" s="160"/>
      <c r="AB12160" s="160"/>
      <c r="AC12160" s="160"/>
      <c r="AD12160" s="160"/>
      <c r="AE12160" s="160"/>
      <c r="AF12160" s="160"/>
      <c r="AG12160" s="160"/>
      <c r="AH12160" s="160"/>
      <c r="AI12160" s="160"/>
      <c r="AJ12160" s="160"/>
      <c r="AK12160" s="160"/>
      <c r="AL12160" s="160"/>
      <c r="AM12160" s="160"/>
      <c r="AN12160" s="160"/>
      <c r="AO12160" s="160"/>
      <c r="AP12160" s="160"/>
      <c r="AQ12160" s="160"/>
      <c r="AR12160" s="160"/>
      <c r="AS12160" s="160"/>
      <c r="AT12160" s="160"/>
      <c r="AU12160" s="160"/>
      <c r="AV12160" s="160"/>
      <c r="AW12160" s="160"/>
      <c r="AX12160" s="160"/>
      <c r="AY12160" s="160"/>
      <c r="AZ12160" s="160"/>
      <c r="BA12160" s="160"/>
      <c r="BB12160" s="160"/>
      <c r="BC12160" s="160"/>
      <c r="BD12160" s="160"/>
    </row>
    <row r="12161" spans="1:56" x14ac:dyDescent="0.25">
      <c r="A12161" s="79"/>
      <c r="J12161" s="6">
        <v>4</v>
      </c>
      <c r="K12161" s="6"/>
      <c r="L12161" s="6"/>
      <c r="M12161" s="6"/>
      <c r="N12161" s="6"/>
      <c r="O12161" s="6"/>
      <c r="P12161" s="6"/>
      <c r="Q12161" s="6"/>
      <c r="R12161" s="6"/>
      <c r="S12161" s="6"/>
      <c r="T12161" s="6"/>
      <c r="U12161" s="6"/>
      <c r="V12161" s="6"/>
      <c r="W12161" s="6"/>
      <c r="X12161" s="160"/>
      <c r="Y12161" s="160"/>
      <c r="Z12161" s="160"/>
      <c r="AA12161" s="160"/>
      <c r="AB12161" s="160"/>
      <c r="AC12161" s="160"/>
      <c r="AD12161" s="160"/>
      <c r="AE12161" s="160"/>
      <c r="AF12161" s="160"/>
      <c r="AG12161" s="160"/>
      <c r="AH12161" s="160"/>
      <c r="AI12161" s="160"/>
      <c r="AJ12161" s="160"/>
      <c r="AK12161" s="160"/>
      <c r="AL12161" s="160"/>
      <c r="AM12161" s="160"/>
      <c r="AN12161" s="160"/>
      <c r="AO12161" s="160"/>
      <c r="AP12161" s="160"/>
      <c r="AQ12161" s="160"/>
      <c r="AR12161" s="160"/>
      <c r="AS12161" s="160"/>
      <c r="AT12161" s="160"/>
      <c r="AU12161" s="160"/>
      <c r="AV12161" s="160"/>
      <c r="AW12161" s="160"/>
      <c r="AX12161" s="160"/>
      <c r="AY12161" s="160"/>
      <c r="AZ12161" s="160"/>
      <c r="BA12161" s="160"/>
      <c r="BB12161" s="160"/>
      <c r="BC12161" s="160"/>
      <c r="BD12161" s="160"/>
    </row>
    <row r="12162" spans="1:56" x14ac:dyDescent="0.25">
      <c r="A12162" s="79"/>
      <c r="J12162" s="6">
        <v>5</v>
      </c>
      <c r="K12162" s="6"/>
      <c r="L12162" s="6"/>
      <c r="M12162" s="6"/>
      <c r="N12162" s="6"/>
      <c r="O12162" s="6"/>
      <c r="P12162" s="6"/>
      <c r="Q12162" s="6"/>
      <c r="R12162" s="6"/>
      <c r="S12162" s="6"/>
      <c r="T12162" s="6"/>
      <c r="U12162" s="6"/>
      <c r="V12162" s="6"/>
      <c r="W12162" s="6"/>
      <c r="X12162" s="160"/>
      <c r="Y12162" s="160"/>
      <c r="Z12162" s="160"/>
      <c r="AA12162" s="160"/>
      <c r="AB12162" s="160"/>
      <c r="AC12162" s="160"/>
      <c r="AD12162" s="160"/>
      <c r="AE12162" s="160"/>
      <c r="AF12162" s="160"/>
      <c r="AG12162" s="160"/>
      <c r="AH12162" s="160"/>
      <c r="AI12162" s="160"/>
      <c r="AJ12162" s="160"/>
      <c r="AK12162" s="160"/>
      <c r="AL12162" s="160"/>
      <c r="AM12162" s="160"/>
      <c r="AN12162" s="160"/>
      <c r="AO12162" s="160"/>
      <c r="AP12162" s="160"/>
      <c r="AQ12162" s="160"/>
      <c r="AR12162" s="160"/>
      <c r="AS12162" s="160"/>
      <c r="AT12162" s="160"/>
      <c r="AU12162" s="160"/>
      <c r="AV12162" s="160"/>
      <c r="AW12162" s="160"/>
      <c r="AX12162" s="160"/>
      <c r="AY12162" s="160"/>
      <c r="AZ12162" s="160"/>
      <c r="BA12162" s="160"/>
      <c r="BB12162" s="160"/>
      <c r="BC12162" s="160"/>
      <c r="BD12162" s="160"/>
    </row>
    <row r="12163" spans="1:56" x14ac:dyDescent="0.25">
      <c r="J12163" s="6">
        <v>6</v>
      </c>
      <c r="K12163" s="6"/>
      <c r="L12163" s="6"/>
      <c r="M12163" s="6"/>
      <c r="N12163" s="6"/>
      <c r="O12163" s="6"/>
      <c r="P12163" s="6"/>
      <c r="Q12163" s="6"/>
      <c r="R12163" s="6"/>
      <c r="S12163" s="6"/>
      <c r="T12163" s="6"/>
      <c r="U12163" s="6"/>
      <c r="V12163" s="6"/>
      <c r="W12163" s="6"/>
      <c r="X12163" s="160"/>
      <c r="Y12163" s="160"/>
      <c r="Z12163" s="160"/>
      <c r="AA12163" s="160"/>
      <c r="AB12163" s="160"/>
      <c r="AC12163" s="160"/>
      <c r="AD12163" s="160"/>
      <c r="AE12163" s="160"/>
      <c r="AF12163" s="160"/>
      <c r="AG12163" s="160"/>
      <c r="AH12163" s="160"/>
      <c r="AI12163" s="160"/>
      <c r="AJ12163" s="160"/>
      <c r="AK12163" s="160"/>
      <c r="AL12163" s="160"/>
      <c r="AM12163" s="160"/>
      <c r="AN12163" s="160"/>
      <c r="AO12163" s="160"/>
      <c r="AP12163" s="160"/>
      <c r="AQ12163" s="160"/>
      <c r="AR12163" s="160"/>
      <c r="AS12163" s="160"/>
      <c r="AT12163" s="160"/>
      <c r="AU12163" s="160"/>
      <c r="AV12163" s="160"/>
      <c r="AW12163" s="160"/>
      <c r="AX12163" s="160"/>
      <c r="AY12163" s="160"/>
      <c r="AZ12163" s="160"/>
      <c r="BA12163" s="160"/>
      <c r="BB12163" s="160"/>
      <c r="BC12163" s="160"/>
      <c r="BD12163" s="160"/>
    </row>
    <row r="12164" spans="1:56" x14ac:dyDescent="0.25">
      <c r="A12164" s="80"/>
      <c r="J12164" s="6">
        <v>7</v>
      </c>
      <c r="K12164" s="6"/>
      <c r="L12164" s="6"/>
      <c r="M12164" s="6"/>
      <c r="N12164" s="6"/>
      <c r="O12164" s="6"/>
      <c r="P12164" s="6"/>
      <c r="Q12164" s="6"/>
      <c r="R12164" s="6"/>
      <c r="S12164" s="6"/>
      <c r="T12164" s="6"/>
      <c r="U12164" s="6"/>
      <c r="V12164" s="6"/>
      <c r="W12164" s="6"/>
      <c r="X12164" s="160"/>
      <c r="Y12164" s="160"/>
      <c r="Z12164" s="160"/>
      <c r="AA12164" s="160"/>
      <c r="AB12164" s="160"/>
      <c r="AC12164" s="160"/>
      <c r="AD12164" s="160"/>
      <c r="AE12164" s="160"/>
      <c r="AF12164" s="160"/>
      <c r="AG12164" s="160"/>
      <c r="AH12164" s="160"/>
      <c r="AI12164" s="160"/>
      <c r="AJ12164" s="160"/>
      <c r="AK12164" s="160"/>
      <c r="AL12164" s="160"/>
      <c r="AM12164" s="160"/>
      <c r="AN12164" s="160"/>
      <c r="AO12164" s="160"/>
      <c r="AP12164" s="160"/>
      <c r="AQ12164" s="160"/>
      <c r="AR12164" s="160"/>
      <c r="AS12164" s="160"/>
      <c r="AT12164" s="160"/>
      <c r="AU12164" s="160"/>
      <c r="AV12164" s="160"/>
      <c r="AW12164" s="160"/>
      <c r="AX12164" s="160"/>
      <c r="AY12164" s="160"/>
      <c r="AZ12164" s="160"/>
      <c r="BA12164" s="160"/>
      <c r="BB12164" s="160"/>
      <c r="BC12164" s="160"/>
      <c r="BD12164" s="160"/>
    </row>
    <row r="12165" spans="1:56" ht="31.5" x14ac:dyDescent="0.25">
      <c r="A12165" s="64" t="s">
        <v>590</v>
      </c>
      <c r="J12165" s="6">
        <v>8</v>
      </c>
      <c r="K12165" s="6"/>
      <c r="L12165" s="6"/>
      <c r="M12165" s="6"/>
      <c r="N12165" s="6"/>
      <c r="O12165" s="6"/>
      <c r="P12165" s="6"/>
      <c r="Q12165" s="6"/>
      <c r="R12165" s="6"/>
      <c r="S12165" s="6"/>
      <c r="T12165" s="6"/>
      <c r="U12165" s="6"/>
      <c r="V12165" s="6"/>
      <c r="W12165" s="6"/>
    </row>
    <row r="12166" spans="1:56" x14ac:dyDescent="0.25">
      <c r="A12166" s="79"/>
      <c r="J12166" s="6">
        <v>9</v>
      </c>
      <c r="K12166" s="6"/>
      <c r="L12166" s="6"/>
      <c r="M12166" s="6"/>
      <c r="N12166" s="6"/>
      <c r="O12166" s="6"/>
      <c r="P12166" s="6"/>
      <c r="Q12166" s="6"/>
      <c r="R12166" s="6"/>
      <c r="S12166" s="6"/>
      <c r="T12166" s="6"/>
      <c r="U12166" s="6"/>
      <c r="V12166" s="6"/>
      <c r="W12166" s="6"/>
    </row>
    <row r="12167" spans="1:56" ht="25.5" x14ac:dyDescent="0.25">
      <c r="A12167" s="81" t="s">
        <v>595</v>
      </c>
      <c r="J12167" s="6">
        <v>10</v>
      </c>
      <c r="K12167" s="6"/>
      <c r="L12167" s="6"/>
      <c r="M12167" s="6"/>
      <c r="N12167" s="6"/>
      <c r="O12167" s="6"/>
      <c r="P12167" s="6"/>
      <c r="Q12167" s="6"/>
      <c r="R12167" s="6"/>
      <c r="S12167" s="6"/>
      <c r="T12167" s="6"/>
      <c r="U12167" s="6"/>
      <c r="V12167" s="6"/>
      <c r="W12167" s="6"/>
    </row>
    <row r="12168" spans="1:56" x14ac:dyDescent="0.25">
      <c r="A12168" s="81"/>
      <c r="J12168" s="6">
        <v>11</v>
      </c>
      <c r="K12168" s="6"/>
      <c r="L12168" s="6"/>
      <c r="M12168" s="6"/>
      <c r="N12168" s="6"/>
      <c r="O12168" s="6"/>
      <c r="P12168" s="6"/>
      <c r="Q12168" s="6"/>
      <c r="R12168" s="6"/>
      <c r="S12168" s="6"/>
      <c r="T12168" s="6"/>
      <c r="U12168" s="6"/>
      <c r="V12168" s="6"/>
      <c r="W12168" s="6"/>
    </row>
    <row r="12169" spans="1:56" x14ac:dyDescent="0.25">
      <c r="A12169" s="65"/>
      <c r="J12169" s="6">
        <v>12</v>
      </c>
      <c r="K12169" s="6"/>
      <c r="L12169" s="6"/>
      <c r="M12169" s="6"/>
      <c r="N12169" s="6"/>
      <c r="O12169" s="6"/>
      <c r="P12169" s="6"/>
      <c r="Q12169" s="6"/>
      <c r="R12169" s="6"/>
      <c r="S12169" s="6"/>
      <c r="T12169" s="6"/>
      <c r="U12169" s="6"/>
      <c r="V12169" s="6"/>
      <c r="W12169" s="6"/>
    </row>
    <row r="12170" spans="1:56" x14ac:dyDescent="0.25">
      <c r="A12170" s="65"/>
      <c r="J12170" s="6">
        <v>13</v>
      </c>
      <c r="K12170" s="6"/>
      <c r="L12170" s="6"/>
      <c r="M12170" s="6"/>
      <c r="N12170" s="6"/>
      <c r="O12170" s="6"/>
      <c r="P12170" s="6"/>
      <c r="Q12170" s="6"/>
      <c r="R12170" s="6"/>
      <c r="S12170" s="6"/>
      <c r="T12170" s="6"/>
      <c r="U12170" s="6"/>
      <c r="V12170" s="6"/>
      <c r="W12170" s="6"/>
    </row>
    <row r="12171" spans="1:56" x14ac:dyDescent="0.25">
      <c r="A12171" s="79"/>
      <c r="J12171" s="6">
        <v>14</v>
      </c>
      <c r="K12171" s="6"/>
      <c r="L12171" s="6"/>
      <c r="M12171" s="6"/>
      <c r="N12171" s="6"/>
      <c r="O12171" s="6"/>
      <c r="P12171" s="6"/>
      <c r="Q12171" s="6"/>
      <c r="R12171" s="6"/>
      <c r="S12171" s="6"/>
      <c r="T12171" s="6"/>
      <c r="U12171" s="6"/>
      <c r="V12171" s="6"/>
      <c r="W12171" s="6"/>
    </row>
    <row r="12172" spans="1:56" x14ac:dyDescent="0.25">
      <c r="A12172" s="79"/>
      <c r="J12172" s="6">
        <v>15</v>
      </c>
      <c r="K12172" s="6"/>
      <c r="L12172" s="6"/>
      <c r="M12172" s="6"/>
      <c r="N12172" s="6"/>
      <c r="O12172" s="6"/>
      <c r="P12172" s="6"/>
      <c r="Q12172" s="6"/>
      <c r="R12172" s="6"/>
      <c r="S12172" s="6"/>
      <c r="T12172" s="6"/>
      <c r="U12172" s="6"/>
      <c r="V12172" s="6"/>
      <c r="W12172" s="6"/>
    </row>
    <row r="12173" spans="1:56" x14ac:dyDescent="0.25">
      <c r="J12173" s="6">
        <v>16</v>
      </c>
      <c r="K12173" s="6"/>
      <c r="L12173" s="6"/>
      <c r="M12173" s="6"/>
      <c r="N12173" s="6"/>
      <c r="O12173" s="6"/>
      <c r="P12173" s="6"/>
      <c r="Q12173" s="6"/>
      <c r="R12173" s="6"/>
      <c r="S12173" s="6"/>
      <c r="T12173" s="6"/>
      <c r="U12173" s="6"/>
      <c r="V12173" s="6"/>
      <c r="W12173" s="6"/>
    </row>
    <row r="12174" spans="1:56" x14ac:dyDescent="0.25">
      <c r="A12174" s="80"/>
      <c r="J12174" s="6">
        <v>17</v>
      </c>
      <c r="K12174" s="6"/>
      <c r="L12174" s="6"/>
      <c r="M12174" s="6"/>
      <c r="N12174" s="6"/>
      <c r="O12174" s="6"/>
      <c r="P12174" s="6"/>
      <c r="Q12174" s="6"/>
      <c r="R12174" s="6"/>
      <c r="S12174" s="6"/>
      <c r="T12174" s="6"/>
      <c r="U12174" s="6"/>
      <c r="V12174" s="6"/>
      <c r="W12174" s="6"/>
    </row>
    <row r="12175" spans="1:56" ht="31.5" x14ac:dyDescent="0.25">
      <c r="A12175" s="64" t="s">
        <v>590</v>
      </c>
      <c r="J12175" s="6">
        <v>18</v>
      </c>
      <c r="K12175" s="6"/>
      <c r="L12175" s="6"/>
      <c r="M12175" s="6"/>
      <c r="N12175" s="6"/>
      <c r="O12175" s="6"/>
      <c r="P12175" s="6"/>
      <c r="Q12175" s="6"/>
      <c r="R12175" s="6"/>
      <c r="S12175" s="6"/>
      <c r="T12175" s="6"/>
      <c r="U12175" s="6"/>
      <c r="V12175" s="6"/>
      <c r="W12175" s="6"/>
    </row>
    <row r="12176" spans="1:56" x14ac:dyDescent="0.25">
      <c r="A12176" s="79"/>
      <c r="J12176" s="6">
        <v>19</v>
      </c>
      <c r="K12176" s="6"/>
      <c r="L12176" s="6"/>
      <c r="M12176" s="6"/>
      <c r="N12176" s="6"/>
      <c r="O12176" s="6"/>
      <c r="P12176" s="6"/>
      <c r="Q12176" s="6"/>
      <c r="R12176" s="6"/>
      <c r="S12176" s="6"/>
      <c r="T12176" s="6"/>
      <c r="U12176" s="6"/>
      <c r="V12176" s="6"/>
      <c r="W12176" s="6"/>
    </row>
    <row r="12177" spans="1:23" ht="25.5" x14ac:dyDescent="0.25">
      <c r="A12177" s="81" t="s">
        <v>595</v>
      </c>
      <c r="J12177" s="6">
        <v>20</v>
      </c>
      <c r="K12177" s="6"/>
      <c r="L12177" s="6"/>
      <c r="M12177" s="6"/>
      <c r="N12177" s="6"/>
      <c r="O12177" s="6"/>
      <c r="P12177" s="6"/>
      <c r="Q12177" s="6"/>
      <c r="R12177" s="6"/>
      <c r="S12177" s="6"/>
      <c r="T12177" s="6"/>
      <c r="U12177" s="6"/>
      <c r="V12177" s="6"/>
      <c r="W12177" s="6"/>
    </row>
    <row r="12178" spans="1:23" x14ac:dyDescent="0.25">
      <c r="A12178" s="81"/>
      <c r="J12178" s="6">
        <v>21</v>
      </c>
      <c r="K12178" s="6"/>
      <c r="L12178" s="6"/>
      <c r="M12178" s="6"/>
      <c r="N12178" s="6"/>
      <c r="O12178" s="6"/>
      <c r="P12178" s="6"/>
      <c r="Q12178" s="6"/>
      <c r="R12178" s="6"/>
      <c r="S12178" s="6"/>
      <c r="T12178" s="6"/>
      <c r="U12178" s="6"/>
      <c r="V12178" s="6"/>
      <c r="W12178" s="6"/>
    </row>
    <row r="12179" spans="1:23" ht="89.25" x14ac:dyDescent="0.25">
      <c r="A12179" s="81" t="s">
        <v>1006</v>
      </c>
      <c r="J12179" s="6">
        <v>22</v>
      </c>
      <c r="K12179" s="6"/>
      <c r="L12179" s="6"/>
      <c r="M12179" s="6"/>
      <c r="N12179" s="6"/>
      <c r="O12179" s="6"/>
      <c r="P12179" s="6"/>
      <c r="Q12179" s="6"/>
      <c r="R12179" s="6"/>
      <c r="S12179" s="6"/>
      <c r="T12179" s="6"/>
      <c r="U12179" s="6"/>
      <c r="V12179" s="6"/>
      <c r="W12179" s="6"/>
    </row>
    <row r="12180" spans="1:23" x14ac:dyDescent="0.25">
      <c r="A12180" s="65"/>
      <c r="J12180" s="6">
        <v>23</v>
      </c>
      <c r="K12180" s="6"/>
      <c r="L12180" s="6"/>
      <c r="M12180" s="6"/>
      <c r="N12180" s="6"/>
      <c r="O12180" s="6"/>
      <c r="P12180" s="6"/>
      <c r="Q12180" s="6"/>
      <c r="R12180" s="6"/>
      <c r="S12180" s="6"/>
      <c r="T12180" s="6"/>
      <c r="U12180" s="6"/>
      <c r="V12180" s="6"/>
      <c r="W12180" s="6"/>
    </row>
    <row r="12181" spans="1:23" x14ac:dyDescent="0.25">
      <c r="A12181" s="65"/>
      <c r="J12181" s="6">
        <v>24</v>
      </c>
      <c r="K12181" s="6"/>
      <c r="L12181" s="6"/>
      <c r="M12181" s="6"/>
      <c r="N12181" s="6"/>
      <c r="O12181" s="6"/>
      <c r="P12181" s="6"/>
      <c r="Q12181" s="6"/>
      <c r="R12181" s="6"/>
      <c r="S12181" s="6"/>
      <c r="T12181" s="6"/>
      <c r="U12181" s="6"/>
      <c r="V12181" s="6"/>
      <c r="W12181" s="6"/>
    </row>
    <row r="12182" spans="1:23" ht="140.25" x14ac:dyDescent="0.25">
      <c r="A12182" s="96" t="s">
        <v>624</v>
      </c>
      <c r="B12182" s="97" t="s">
        <v>625</v>
      </c>
      <c r="J12182" s="6">
        <v>25</v>
      </c>
      <c r="K12182" s="6"/>
      <c r="L12182" s="6"/>
      <c r="M12182" s="6"/>
      <c r="N12182" s="6"/>
      <c r="O12182" s="6"/>
      <c r="P12182" s="6"/>
      <c r="Q12182" s="6"/>
      <c r="R12182" s="6"/>
      <c r="S12182" s="6"/>
      <c r="T12182" s="6"/>
      <c r="U12182" s="6"/>
      <c r="V12182" s="6"/>
      <c r="W12182" s="6"/>
    </row>
    <row r="12183" spans="1:23" ht="15.75" thickBot="1" x14ac:dyDescent="0.3">
      <c r="A12183" s="65"/>
      <c r="J12183" s="6">
        <v>26</v>
      </c>
      <c r="K12183" s="6"/>
      <c r="L12183" s="6"/>
      <c r="M12183" s="6"/>
      <c r="N12183" s="6"/>
      <c r="O12183" s="6"/>
      <c r="P12183" s="6"/>
      <c r="Q12183" s="6"/>
      <c r="R12183" s="6"/>
      <c r="S12183" s="6"/>
      <c r="T12183" s="6"/>
      <c r="U12183" s="6"/>
      <c r="V12183" s="6"/>
      <c r="W12183" s="6"/>
    </row>
    <row r="12184" spans="1:23" ht="15.75" thickBot="1" x14ac:dyDescent="0.3">
      <c r="A12184" s="88" t="s">
        <v>626</v>
      </c>
      <c r="B12184" s="89">
        <v>0.05</v>
      </c>
      <c r="J12184" s="6">
        <v>27</v>
      </c>
      <c r="K12184" s="6"/>
      <c r="L12184" s="6"/>
      <c r="M12184" s="6"/>
      <c r="N12184" s="6"/>
      <c r="O12184" s="6"/>
      <c r="P12184" s="6"/>
      <c r="Q12184" s="6"/>
      <c r="R12184" s="6"/>
      <c r="S12184" s="6"/>
      <c r="T12184" s="6"/>
      <c r="U12184" s="6"/>
      <c r="V12184" s="6"/>
      <c r="W12184" s="6"/>
    </row>
    <row r="12185" spans="1:23" ht="39" thickBot="1" x14ac:dyDescent="0.3">
      <c r="A12185" s="110" t="s">
        <v>627</v>
      </c>
      <c r="B12185" s="74">
        <v>18</v>
      </c>
      <c r="J12185" s="6">
        <v>28</v>
      </c>
      <c r="K12185" s="6"/>
      <c r="L12185" s="6"/>
      <c r="M12185" s="6"/>
      <c r="N12185" s="6"/>
      <c r="O12185" s="6"/>
      <c r="P12185" s="6"/>
      <c r="Q12185" s="6"/>
      <c r="R12185" s="6"/>
      <c r="S12185" s="6"/>
      <c r="T12185" s="6"/>
      <c r="U12185" s="6"/>
      <c r="V12185" s="6"/>
      <c r="W12185" s="6"/>
    </row>
    <row r="12186" spans="1:23" ht="39" thickBot="1" x14ac:dyDescent="0.3">
      <c r="A12186" s="110" t="s">
        <v>628</v>
      </c>
      <c r="B12186" s="74">
        <v>26.112400000000001</v>
      </c>
      <c r="J12186" s="6">
        <v>29</v>
      </c>
      <c r="K12186" s="6"/>
      <c r="L12186" s="6"/>
      <c r="M12186" s="6"/>
      <c r="N12186" s="6"/>
      <c r="O12186" s="6"/>
      <c r="P12186" s="6"/>
      <c r="Q12186" s="6"/>
      <c r="R12186" s="6"/>
      <c r="S12186" s="6"/>
      <c r="T12186" s="6"/>
      <c r="U12186" s="6"/>
      <c r="V12186" s="6"/>
      <c r="W12186" s="6"/>
    </row>
    <row r="12187" spans="1:23" ht="64.5" thickBot="1" x14ac:dyDescent="0.3">
      <c r="A12187" s="110" t="s">
        <v>629</v>
      </c>
      <c r="B12187" s="74">
        <v>3.9969700000000001</v>
      </c>
      <c r="J12187" s="6">
        <v>30</v>
      </c>
      <c r="K12187" s="6"/>
      <c r="L12187" s="6"/>
      <c r="M12187" s="6"/>
      <c r="N12187" s="6"/>
      <c r="O12187" s="6"/>
      <c r="P12187" s="6"/>
      <c r="Q12187" s="6"/>
      <c r="R12187" s="6"/>
      <c r="S12187" s="6"/>
      <c r="T12187" s="6"/>
      <c r="U12187" s="6"/>
      <c r="V12187" s="6"/>
      <c r="W12187" s="6"/>
    </row>
    <row r="12188" spans="1:23" ht="38.25" x14ac:dyDescent="0.25">
      <c r="A12188" s="109" t="s">
        <v>630</v>
      </c>
      <c r="B12188" s="78">
        <v>7.2211999999999996</v>
      </c>
      <c r="J12188" s="6">
        <v>31</v>
      </c>
      <c r="K12188" s="6"/>
      <c r="L12188" s="6"/>
      <c r="M12188" s="6"/>
      <c r="N12188" s="6"/>
      <c r="O12188" s="6"/>
      <c r="P12188" s="6"/>
      <c r="Q12188" s="6"/>
      <c r="R12188" s="6"/>
      <c r="S12188" s="6"/>
      <c r="T12188" s="6"/>
      <c r="U12188" s="6"/>
      <c r="V12188" s="6"/>
      <c r="W12188" s="6"/>
    </row>
    <row r="12189" spans="1:23" ht="15.75" thickBot="1" x14ac:dyDescent="0.3">
      <c r="A12189" s="65"/>
      <c r="J12189" s="6">
        <v>32</v>
      </c>
      <c r="K12189" s="6"/>
      <c r="L12189" s="6"/>
      <c r="M12189" s="6"/>
      <c r="N12189" s="6"/>
      <c r="O12189" s="6"/>
      <c r="P12189" s="6"/>
      <c r="Q12189" s="6"/>
      <c r="R12189" s="6"/>
      <c r="S12189" s="6"/>
      <c r="T12189" s="6"/>
      <c r="U12189" s="6"/>
      <c r="V12189" s="6"/>
      <c r="W12189" s="6"/>
    </row>
    <row r="12190" spans="1:23" x14ac:dyDescent="0.25">
      <c r="A12190" s="254" t="s">
        <v>637</v>
      </c>
      <c r="B12190" s="255"/>
      <c r="C12190" s="255"/>
      <c r="D12190" s="255"/>
      <c r="J12190" s="6">
        <v>33</v>
      </c>
      <c r="K12190" s="6"/>
      <c r="L12190" s="6"/>
      <c r="M12190" s="6"/>
      <c r="N12190" s="6"/>
      <c r="O12190" s="6"/>
      <c r="P12190" s="6"/>
      <c r="Q12190" s="6"/>
      <c r="R12190" s="6"/>
      <c r="S12190" s="6"/>
      <c r="T12190" s="6"/>
      <c r="U12190" s="6"/>
      <c r="V12190" s="6"/>
      <c r="W12190" s="6"/>
    </row>
    <row r="12191" spans="1:23" ht="15.75" thickBot="1" x14ac:dyDescent="0.3">
      <c r="A12191" s="256" t="s">
        <v>638</v>
      </c>
      <c r="B12191" s="257"/>
      <c r="C12191" s="257"/>
      <c r="D12191" s="257"/>
      <c r="J12191" s="6">
        <v>34</v>
      </c>
      <c r="K12191" s="6"/>
      <c r="L12191" s="6"/>
      <c r="M12191" s="6"/>
      <c r="N12191" s="6"/>
      <c r="O12191" s="6"/>
      <c r="P12191" s="6"/>
      <c r="Q12191" s="6"/>
      <c r="R12191" s="6"/>
      <c r="S12191" s="6"/>
      <c r="T12191" s="6"/>
      <c r="U12191" s="6"/>
      <c r="V12191" s="6"/>
      <c r="W12191" s="6"/>
    </row>
    <row r="12192" spans="1:23" ht="27" thickBot="1" x14ac:dyDescent="0.3">
      <c r="A12192" s="98" t="s">
        <v>634</v>
      </c>
      <c r="B12192" s="83" t="s">
        <v>635</v>
      </c>
      <c r="C12192" s="83" t="s">
        <v>566</v>
      </c>
      <c r="D12192" s="85" t="s">
        <v>593</v>
      </c>
      <c r="J12192" s="6"/>
      <c r="K12192" s="121" t="s">
        <v>1123</v>
      </c>
      <c r="L12192" s="121" t="s">
        <v>1124</v>
      </c>
      <c r="M12192" s="121" t="str">
        <f>A12179</f>
        <v>Prueba del rango estudentizado de Tukey (HSD) para PF2ha</v>
      </c>
      <c r="N12192" s="136"/>
      <c r="O12192" s="1"/>
      <c r="S12192" s="122" t="str">
        <f>K12192</f>
        <v>Factor</v>
      </c>
      <c r="T12192" s="122" t="str">
        <f>L12192</f>
        <v>Nivel</v>
      </c>
      <c r="U12192" s="114"/>
      <c r="V12192" s="123" t="str">
        <f>M12192</f>
        <v>Prueba del rango estudentizado de Tukey (HSD) para PF2ha</v>
      </c>
      <c r="W12192" s="6"/>
    </row>
    <row r="12193" spans="1:23" ht="16.5" thickBot="1" x14ac:dyDescent="0.3">
      <c r="A12193" s="99" t="s">
        <v>592</v>
      </c>
      <c r="B12193" s="68">
        <v>30.748999999999999</v>
      </c>
      <c r="C12193" s="68">
        <v>8</v>
      </c>
      <c r="D12193" s="86" t="s">
        <v>8</v>
      </c>
      <c r="J12193" s="6"/>
      <c r="K12193" s="223" t="s">
        <v>1128</v>
      </c>
      <c r="L12193" s="124" t="str">
        <f>D12193</f>
        <v>Toro</v>
      </c>
      <c r="M12193" s="125">
        <f>B12193</f>
        <v>30.748999999999999</v>
      </c>
      <c r="N12193" s="125" t="str">
        <f>A12193</f>
        <v>A</v>
      </c>
      <c r="O12193" s="125">
        <f>B12193</f>
        <v>30.748999999999999</v>
      </c>
      <c r="S12193" s="225" t="str">
        <f>K12193</f>
        <v>Genotipo (B)</v>
      </c>
      <c r="T12193" s="133" t="str">
        <f>L12193</f>
        <v>Toro</v>
      </c>
      <c r="U12193" s="134">
        <f t="shared" ref="U12193:U12196" si="713">M12193</f>
        <v>30.748999999999999</v>
      </c>
      <c r="V12193" s="133" t="str">
        <f t="shared" ref="V12193:V12196" si="714">N12193</f>
        <v>A</v>
      </c>
      <c r="W12193" s="133">
        <f t="shared" ref="W12193:W12196" si="715">O12193</f>
        <v>30.748999999999999</v>
      </c>
    </row>
    <row r="12194" spans="1:23" ht="16.5" thickBot="1" x14ac:dyDescent="0.3">
      <c r="A12194" s="99"/>
      <c r="B12194" s="68"/>
      <c r="C12194" s="68"/>
      <c r="D12194" s="86"/>
      <c r="J12194" s="6"/>
      <c r="K12194" s="224"/>
      <c r="L12194" s="124" t="str">
        <f>D12195</f>
        <v>Palomo</v>
      </c>
      <c r="M12194" s="125">
        <f>B12195</f>
        <v>23.298999999999999</v>
      </c>
      <c r="N12194" s="125" t="str">
        <f>A12195</f>
        <v>B</v>
      </c>
      <c r="O12194" s="125">
        <f>B12195</f>
        <v>23.298999999999999</v>
      </c>
      <c r="S12194" s="226"/>
      <c r="T12194" s="133" t="str">
        <f t="shared" ref="T12194:T12196" si="716">L12194</f>
        <v>Palomo</v>
      </c>
      <c r="U12194" s="134">
        <f t="shared" si="713"/>
        <v>23.298999999999999</v>
      </c>
      <c r="V12194" s="133" t="str">
        <f t="shared" si="714"/>
        <v>B</v>
      </c>
      <c r="W12194" s="133">
        <f t="shared" si="715"/>
        <v>23.298999999999999</v>
      </c>
    </row>
    <row r="12195" spans="1:23" ht="16.5" thickBot="1" x14ac:dyDescent="0.3">
      <c r="A12195" s="99" t="s">
        <v>593</v>
      </c>
      <c r="B12195" s="68">
        <v>23.298999999999999</v>
      </c>
      <c r="C12195" s="68">
        <v>8</v>
      </c>
      <c r="D12195" s="86" t="s">
        <v>7</v>
      </c>
      <c r="J12195" s="6"/>
      <c r="K12195" s="224"/>
      <c r="L12195" s="4" t="str">
        <f>D12197</f>
        <v>Pony</v>
      </c>
      <c r="M12195" s="4">
        <f>B12197</f>
        <v>16.614999999999998</v>
      </c>
      <c r="N12195" s="4" t="str">
        <f>A12197</f>
        <v>B</v>
      </c>
      <c r="O12195" s="4">
        <f>B12197</f>
        <v>16.614999999999998</v>
      </c>
      <c r="P12195" s="6"/>
      <c r="Q12195" s="6"/>
      <c r="R12195" s="6"/>
      <c r="S12195" s="226"/>
      <c r="T12195" s="133" t="str">
        <f t="shared" si="716"/>
        <v>Pony</v>
      </c>
      <c r="U12195" s="134">
        <f t="shared" si="713"/>
        <v>16.614999999999998</v>
      </c>
      <c r="V12195" s="133" t="str">
        <f t="shared" si="714"/>
        <v>B</v>
      </c>
      <c r="W12195" s="133">
        <f t="shared" si="715"/>
        <v>16.614999999999998</v>
      </c>
    </row>
    <row r="12196" spans="1:23" ht="16.5" thickBot="1" x14ac:dyDescent="0.3">
      <c r="A12196" s="99" t="s">
        <v>593</v>
      </c>
      <c r="B12196" s="68"/>
      <c r="C12196" s="68"/>
      <c r="D12196" s="86"/>
      <c r="J12196" s="6"/>
      <c r="K12196" s="224"/>
      <c r="L12196" s="4" t="str">
        <f>D12199</f>
        <v>Perseo</v>
      </c>
      <c r="M12196" s="4">
        <f>B12199</f>
        <v>6.2690000000000001</v>
      </c>
      <c r="N12196" s="4" t="str">
        <f>A12199</f>
        <v>C</v>
      </c>
      <c r="O12196" s="4">
        <f>B12199</f>
        <v>6.2690000000000001</v>
      </c>
      <c r="P12196" s="6"/>
      <c r="Q12196" s="6"/>
      <c r="R12196" s="6"/>
      <c r="S12196" s="227"/>
      <c r="T12196" s="129" t="str">
        <f t="shared" si="716"/>
        <v>Perseo</v>
      </c>
      <c r="U12196" s="135">
        <f t="shared" si="713"/>
        <v>6.2690000000000001</v>
      </c>
      <c r="V12196" s="129" t="str">
        <f t="shared" si="714"/>
        <v>C</v>
      </c>
      <c r="W12196" s="129">
        <f t="shared" si="715"/>
        <v>6.2690000000000001</v>
      </c>
    </row>
    <row r="12197" spans="1:23" ht="15.75" thickBot="1" x14ac:dyDescent="0.3">
      <c r="A12197" s="99" t="s">
        <v>593</v>
      </c>
      <c r="B12197" s="68">
        <v>16.614999999999998</v>
      </c>
      <c r="C12197" s="68">
        <v>8</v>
      </c>
      <c r="D12197" s="86" t="s">
        <v>11</v>
      </c>
      <c r="J12197" s="6">
        <v>1</v>
      </c>
      <c r="K12197" s="6"/>
      <c r="L12197" s="6"/>
      <c r="M12197" s="6"/>
      <c r="N12197" s="6"/>
      <c r="O12197" s="6"/>
      <c r="P12197" s="6"/>
      <c r="Q12197" s="6"/>
      <c r="R12197" s="6"/>
      <c r="S12197" s="6"/>
      <c r="T12197" s="6"/>
      <c r="U12197" s="6"/>
      <c r="V12197" s="6"/>
      <c r="W12197" s="6"/>
    </row>
    <row r="12198" spans="1:23" ht="15.75" thickBot="1" x14ac:dyDescent="0.3">
      <c r="A12198" s="99"/>
      <c r="B12198" s="68"/>
      <c r="C12198" s="68"/>
      <c r="D12198" s="86"/>
      <c r="J12198" s="6">
        <v>2</v>
      </c>
      <c r="K12198" s="6"/>
      <c r="L12198" s="6"/>
      <c r="M12198" s="6"/>
      <c r="N12198" s="6"/>
      <c r="O12198" s="6"/>
      <c r="P12198" s="6"/>
      <c r="Q12198" s="6"/>
      <c r="R12198" s="6"/>
      <c r="S12198" s="6"/>
      <c r="T12198" s="6"/>
      <c r="U12198" s="6"/>
      <c r="V12198" s="6"/>
      <c r="W12198" s="6"/>
    </row>
    <row r="12199" spans="1:23" x14ac:dyDescent="0.25">
      <c r="A12199" s="100" t="s">
        <v>639</v>
      </c>
      <c r="B12199" s="77">
        <v>6.2690000000000001</v>
      </c>
      <c r="C12199" s="77">
        <v>8</v>
      </c>
      <c r="D12199" s="87" t="s">
        <v>46</v>
      </c>
      <c r="J12199" s="6">
        <v>3</v>
      </c>
      <c r="K12199" s="6"/>
      <c r="L12199" s="6"/>
      <c r="M12199" s="6"/>
      <c r="N12199" s="6"/>
      <c r="O12199" s="6"/>
      <c r="P12199" s="6"/>
      <c r="Q12199" s="6"/>
      <c r="R12199" s="6"/>
      <c r="S12199" s="6"/>
      <c r="T12199" s="6"/>
      <c r="U12199" s="6"/>
      <c r="V12199" s="6"/>
      <c r="W12199" s="6"/>
    </row>
    <row r="12200" spans="1:23" x14ac:dyDescent="0.25">
      <c r="A12200" s="79"/>
      <c r="J12200" s="6">
        <v>4</v>
      </c>
      <c r="K12200" s="6"/>
      <c r="L12200" s="6"/>
      <c r="M12200" s="6"/>
      <c r="N12200" s="6"/>
      <c r="O12200" s="6"/>
      <c r="P12200" s="6"/>
      <c r="Q12200" s="6"/>
      <c r="R12200" s="6"/>
      <c r="S12200" s="6"/>
      <c r="T12200" s="6"/>
      <c r="U12200" s="6"/>
      <c r="V12200" s="6"/>
      <c r="W12200" s="6"/>
    </row>
    <row r="12201" spans="1:23" x14ac:dyDescent="0.25">
      <c r="A12201" s="79"/>
      <c r="J12201" s="6">
        <v>5</v>
      </c>
      <c r="K12201" s="6"/>
      <c r="L12201" s="6"/>
      <c r="M12201" s="6"/>
      <c r="N12201" s="6"/>
      <c r="O12201" s="6"/>
      <c r="P12201" s="6"/>
      <c r="Q12201" s="6"/>
      <c r="R12201" s="6"/>
      <c r="S12201" s="6"/>
      <c r="T12201" s="6"/>
      <c r="U12201" s="6"/>
      <c r="V12201" s="6"/>
      <c r="W12201" s="6"/>
    </row>
    <row r="12202" spans="1:23" x14ac:dyDescent="0.25">
      <c r="J12202" s="6">
        <v>6</v>
      </c>
      <c r="K12202" s="6"/>
      <c r="L12202" s="6"/>
      <c r="M12202" s="6"/>
      <c r="N12202" s="6"/>
      <c r="O12202" s="6"/>
      <c r="P12202" s="6"/>
      <c r="Q12202" s="6"/>
      <c r="R12202" s="6"/>
      <c r="S12202" s="6"/>
      <c r="T12202" s="6"/>
      <c r="U12202" s="6"/>
      <c r="V12202" s="6"/>
      <c r="W12202" s="6"/>
    </row>
    <row r="12203" spans="1:23" x14ac:dyDescent="0.25">
      <c r="A12203" s="80"/>
      <c r="J12203" s="6">
        <v>7</v>
      </c>
      <c r="K12203" s="6"/>
      <c r="L12203" s="6"/>
      <c r="M12203" s="6"/>
      <c r="N12203" s="6"/>
      <c r="O12203" s="6"/>
      <c r="P12203" s="6"/>
      <c r="Q12203" s="6"/>
      <c r="R12203" s="6"/>
      <c r="S12203" s="6"/>
      <c r="T12203" s="6"/>
      <c r="U12203" s="6"/>
      <c r="V12203" s="6"/>
      <c r="W12203" s="6"/>
    </row>
    <row r="12204" spans="1:23" ht="31.5" x14ac:dyDescent="0.25">
      <c r="A12204" s="64" t="s">
        <v>590</v>
      </c>
      <c r="J12204" s="6">
        <v>8</v>
      </c>
      <c r="K12204" s="6"/>
      <c r="L12204" s="6"/>
      <c r="M12204" s="6"/>
      <c r="N12204" s="6"/>
      <c r="O12204" s="6"/>
      <c r="P12204" s="6"/>
      <c r="Q12204" s="6"/>
      <c r="R12204" s="6"/>
      <c r="S12204" s="6"/>
      <c r="T12204" s="6"/>
      <c r="U12204" s="6"/>
      <c r="V12204" s="6"/>
      <c r="W12204" s="6"/>
    </row>
    <row r="12205" spans="1:23" x14ac:dyDescent="0.25">
      <c r="A12205" s="79"/>
      <c r="J12205" s="6">
        <v>9</v>
      </c>
      <c r="K12205" s="6"/>
      <c r="L12205" s="6"/>
      <c r="M12205" s="6"/>
      <c r="N12205" s="6"/>
      <c r="O12205" s="6"/>
      <c r="P12205" s="6"/>
      <c r="Q12205" s="6"/>
      <c r="R12205" s="6"/>
      <c r="S12205" s="6"/>
      <c r="T12205" s="6"/>
      <c r="U12205" s="6"/>
      <c r="V12205" s="6"/>
      <c r="W12205" s="6"/>
    </row>
    <row r="12206" spans="1:23" ht="25.5" x14ac:dyDescent="0.25">
      <c r="A12206" s="81" t="s">
        <v>595</v>
      </c>
      <c r="J12206" s="6">
        <v>10</v>
      </c>
      <c r="K12206" s="6"/>
      <c r="L12206" s="6"/>
      <c r="M12206" s="6"/>
      <c r="N12206" s="6"/>
      <c r="O12206" s="6"/>
      <c r="P12206" s="6"/>
      <c r="Q12206" s="6"/>
      <c r="R12206" s="6"/>
      <c r="S12206" s="6"/>
      <c r="T12206" s="6"/>
      <c r="U12206" s="6"/>
      <c r="V12206" s="6"/>
      <c r="W12206" s="6"/>
    </row>
    <row r="12207" spans="1:23" x14ac:dyDescent="0.25">
      <c r="A12207" s="81"/>
      <c r="J12207" s="6">
        <v>11</v>
      </c>
      <c r="K12207" s="6"/>
      <c r="L12207" s="6"/>
      <c r="M12207" s="6"/>
      <c r="N12207" s="6"/>
      <c r="O12207" s="6"/>
      <c r="P12207" s="6"/>
      <c r="Q12207" s="6"/>
      <c r="R12207" s="6"/>
      <c r="S12207" s="6"/>
      <c r="T12207" s="6"/>
      <c r="U12207" s="6"/>
      <c r="V12207" s="6"/>
      <c r="W12207" s="6"/>
    </row>
    <row r="12208" spans="1:23" x14ac:dyDescent="0.25">
      <c r="A12208" s="65"/>
      <c r="J12208" s="6">
        <v>12</v>
      </c>
      <c r="K12208" s="6"/>
      <c r="L12208" s="6"/>
      <c r="M12208" s="6"/>
      <c r="N12208" s="6"/>
      <c r="O12208" s="6"/>
      <c r="P12208" s="6"/>
      <c r="Q12208" s="6"/>
      <c r="R12208" s="6"/>
      <c r="S12208" s="6"/>
      <c r="T12208" s="6"/>
      <c r="U12208" s="6"/>
      <c r="V12208" s="6"/>
      <c r="W12208" s="6"/>
    </row>
    <row r="12209" spans="1:23" x14ac:dyDescent="0.25">
      <c r="A12209" s="65"/>
      <c r="J12209" s="6">
        <v>13</v>
      </c>
      <c r="K12209" s="6"/>
      <c r="L12209" s="6"/>
      <c r="M12209" s="6"/>
      <c r="N12209" s="6"/>
      <c r="O12209" s="6"/>
      <c r="P12209" s="6"/>
      <c r="Q12209" s="6"/>
      <c r="R12209" s="6"/>
      <c r="S12209" s="6"/>
      <c r="T12209" s="6"/>
      <c r="U12209" s="6"/>
      <c r="V12209" s="6"/>
      <c r="W12209" s="6"/>
    </row>
    <row r="12210" spans="1:23" x14ac:dyDescent="0.25">
      <c r="A12210" s="79"/>
      <c r="J12210" s="6">
        <v>14</v>
      </c>
      <c r="K12210" s="6"/>
      <c r="L12210" s="6"/>
      <c r="M12210" s="6"/>
      <c r="N12210" s="6"/>
      <c r="O12210" s="6"/>
      <c r="P12210" s="6"/>
      <c r="Q12210" s="6"/>
      <c r="R12210" s="6"/>
      <c r="S12210" s="6"/>
      <c r="T12210" s="6"/>
      <c r="U12210" s="6"/>
      <c r="V12210" s="6"/>
      <c r="W12210" s="6"/>
    </row>
    <row r="12211" spans="1:23" x14ac:dyDescent="0.25">
      <c r="A12211" s="79"/>
      <c r="J12211" s="6">
        <v>15</v>
      </c>
      <c r="K12211" s="6"/>
      <c r="L12211" s="6"/>
      <c r="M12211" s="6"/>
      <c r="N12211" s="6"/>
      <c r="O12211" s="6"/>
      <c r="P12211" s="6"/>
      <c r="Q12211" s="6"/>
      <c r="R12211" s="6"/>
      <c r="S12211" s="6"/>
      <c r="T12211" s="6"/>
      <c r="U12211" s="6"/>
      <c r="V12211" s="6"/>
      <c r="W12211" s="6"/>
    </row>
    <row r="12212" spans="1:23" x14ac:dyDescent="0.25">
      <c r="J12212" s="6">
        <v>16</v>
      </c>
      <c r="K12212" s="6"/>
      <c r="L12212" s="6"/>
      <c r="M12212" s="6"/>
      <c r="N12212" s="6"/>
      <c r="O12212" s="6"/>
      <c r="P12212" s="6"/>
      <c r="Q12212" s="6"/>
      <c r="R12212" s="6"/>
      <c r="S12212" s="6"/>
      <c r="T12212" s="6"/>
      <c r="U12212" s="6"/>
      <c r="V12212" s="6"/>
      <c r="W12212" s="6"/>
    </row>
    <row r="12213" spans="1:23" x14ac:dyDescent="0.25">
      <c r="A12213" s="80"/>
      <c r="J12213" s="6">
        <v>17</v>
      </c>
      <c r="K12213" s="6"/>
      <c r="L12213" s="6"/>
      <c r="M12213" s="6"/>
      <c r="N12213" s="6"/>
      <c r="O12213" s="6"/>
      <c r="P12213" s="6"/>
      <c r="Q12213" s="6"/>
      <c r="R12213" s="6"/>
      <c r="S12213" s="6"/>
      <c r="T12213" s="6"/>
      <c r="U12213" s="6"/>
      <c r="V12213" s="6"/>
      <c r="W12213" s="6"/>
    </row>
    <row r="12214" spans="1:23" ht="31.5" x14ac:dyDescent="0.25">
      <c r="A12214" s="64" t="s">
        <v>590</v>
      </c>
      <c r="J12214" s="6">
        <v>18</v>
      </c>
      <c r="K12214" s="6"/>
      <c r="L12214" s="6"/>
      <c r="M12214" s="6"/>
      <c r="N12214" s="6"/>
      <c r="O12214" s="6"/>
      <c r="P12214" s="6"/>
      <c r="Q12214" s="6"/>
      <c r="R12214" s="6"/>
      <c r="S12214" s="6"/>
      <c r="T12214" s="6"/>
      <c r="U12214" s="6"/>
      <c r="V12214" s="6"/>
      <c r="W12214" s="6"/>
    </row>
    <row r="12215" spans="1:23" x14ac:dyDescent="0.25">
      <c r="A12215" s="79"/>
      <c r="J12215" s="6">
        <v>19</v>
      </c>
      <c r="K12215" s="6"/>
      <c r="L12215" s="6"/>
      <c r="M12215" s="6"/>
      <c r="N12215" s="6"/>
      <c r="O12215" s="6"/>
      <c r="P12215" s="6"/>
      <c r="Q12215" s="6"/>
      <c r="R12215" s="6"/>
      <c r="S12215" s="6"/>
      <c r="T12215" s="6"/>
      <c r="U12215" s="6"/>
      <c r="V12215" s="6"/>
      <c r="W12215" s="6"/>
    </row>
    <row r="12216" spans="1:23" ht="25.5" x14ac:dyDescent="0.25">
      <c r="A12216" s="81" t="s">
        <v>595</v>
      </c>
      <c r="J12216" s="6">
        <v>20</v>
      </c>
      <c r="K12216" s="6"/>
      <c r="L12216" s="6"/>
      <c r="M12216" s="6"/>
      <c r="N12216" s="6"/>
      <c r="O12216" s="6"/>
      <c r="P12216" s="6"/>
      <c r="Q12216" s="6"/>
      <c r="R12216" s="6"/>
      <c r="S12216" s="6"/>
      <c r="T12216" s="6"/>
      <c r="U12216" s="6"/>
      <c r="V12216" s="6"/>
      <c r="W12216" s="6"/>
    </row>
    <row r="12217" spans="1:23" x14ac:dyDescent="0.25">
      <c r="A12217" s="81"/>
      <c r="J12217" s="6">
        <v>21</v>
      </c>
      <c r="K12217" s="6"/>
      <c r="L12217" s="6"/>
      <c r="M12217" s="6"/>
      <c r="N12217" s="6"/>
      <c r="O12217" s="6"/>
      <c r="P12217" s="6"/>
      <c r="Q12217" s="6"/>
      <c r="R12217" s="6"/>
      <c r="S12217" s="6"/>
      <c r="T12217" s="6"/>
      <c r="U12217" s="6"/>
      <c r="V12217" s="6"/>
      <c r="W12217" s="6"/>
    </row>
    <row r="12218" spans="1:23" ht="89.25" x14ac:dyDescent="0.25">
      <c r="A12218" s="81" t="s">
        <v>1007</v>
      </c>
      <c r="J12218" s="6">
        <v>22</v>
      </c>
      <c r="K12218" s="6"/>
      <c r="L12218" s="6"/>
      <c r="M12218" s="6"/>
      <c r="N12218" s="6"/>
      <c r="O12218" s="6"/>
      <c r="P12218" s="6"/>
      <c r="Q12218" s="6"/>
      <c r="R12218" s="6"/>
      <c r="S12218" s="6"/>
      <c r="T12218" s="6"/>
      <c r="U12218" s="6"/>
      <c r="V12218" s="6"/>
      <c r="W12218" s="6"/>
    </row>
    <row r="12219" spans="1:23" x14ac:dyDescent="0.25">
      <c r="A12219" s="65"/>
      <c r="J12219" s="6">
        <v>23</v>
      </c>
      <c r="K12219" s="6"/>
      <c r="L12219" s="6"/>
      <c r="M12219" s="6"/>
      <c r="N12219" s="6"/>
      <c r="O12219" s="6"/>
      <c r="P12219" s="6"/>
      <c r="Q12219" s="6"/>
      <c r="R12219" s="6"/>
      <c r="S12219" s="6"/>
      <c r="T12219" s="6"/>
      <c r="U12219" s="6"/>
      <c r="V12219" s="6"/>
      <c r="W12219" s="6"/>
    </row>
    <row r="12220" spans="1:23" x14ac:dyDescent="0.25">
      <c r="A12220" s="65"/>
      <c r="J12220" s="6">
        <v>24</v>
      </c>
      <c r="K12220" s="6"/>
      <c r="L12220" s="6"/>
      <c r="M12220" s="6"/>
      <c r="N12220" s="6"/>
      <c r="O12220" s="6"/>
      <c r="P12220" s="6"/>
      <c r="Q12220" s="6"/>
      <c r="R12220" s="6"/>
      <c r="S12220" s="6"/>
      <c r="T12220" s="6"/>
      <c r="U12220" s="6"/>
      <c r="V12220" s="6"/>
      <c r="W12220" s="6"/>
    </row>
    <row r="12221" spans="1:23" ht="140.25" x14ac:dyDescent="0.25">
      <c r="A12221" s="96" t="s">
        <v>624</v>
      </c>
      <c r="B12221" s="97" t="s">
        <v>625</v>
      </c>
      <c r="J12221" s="6">
        <v>25</v>
      </c>
      <c r="K12221" s="6"/>
      <c r="L12221" s="6"/>
      <c r="M12221" s="6"/>
      <c r="N12221" s="6"/>
      <c r="O12221" s="6"/>
      <c r="P12221" s="6"/>
      <c r="Q12221" s="6"/>
      <c r="R12221" s="6"/>
      <c r="S12221" s="6"/>
      <c r="T12221" s="6"/>
      <c r="U12221" s="6"/>
      <c r="V12221" s="6"/>
      <c r="W12221" s="6"/>
    </row>
    <row r="12222" spans="1:23" ht="15.75" thickBot="1" x14ac:dyDescent="0.3">
      <c r="A12222" s="65"/>
      <c r="J12222" s="6">
        <v>26</v>
      </c>
      <c r="K12222" s="6"/>
      <c r="L12222" s="6"/>
      <c r="M12222" s="6"/>
      <c r="N12222" s="6"/>
      <c r="O12222" s="6"/>
      <c r="P12222" s="6"/>
      <c r="Q12222" s="6"/>
      <c r="R12222" s="6"/>
      <c r="S12222" s="6"/>
      <c r="T12222" s="6"/>
      <c r="U12222" s="6"/>
      <c r="V12222" s="6"/>
      <c r="W12222" s="6"/>
    </row>
    <row r="12223" spans="1:23" ht="15.75" thickBot="1" x14ac:dyDescent="0.3">
      <c r="A12223" s="88" t="s">
        <v>626</v>
      </c>
      <c r="B12223" s="89">
        <v>0.05</v>
      </c>
      <c r="J12223" s="6">
        <v>27</v>
      </c>
      <c r="K12223" s="6"/>
      <c r="L12223" s="6"/>
      <c r="M12223" s="6"/>
      <c r="N12223" s="6"/>
      <c r="O12223" s="6"/>
      <c r="P12223" s="6"/>
      <c r="Q12223" s="6"/>
      <c r="R12223" s="6"/>
      <c r="S12223" s="6"/>
      <c r="T12223" s="6"/>
      <c r="U12223" s="6"/>
      <c r="V12223" s="6"/>
      <c r="W12223" s="6"/>
    </row>
    <row r="12224" spans="1:23" ht="39" thickBot="1" x14ac:dyDescent="0.3">
      <c r="A12224" s="110" t="s">
        <v>627</v>
      </c>
      <c r="B12224" s="74">
        <v>18</v>
      </c>
      <c r="J12224" s="6">
        <v>28</v>
      </c>
      <c r="K12224" s="6"/>
      <c r="L12224" s="6"/>
      <c r="M12224" s="6"/>
      <c r="N12224" s="6"/>
      <c r="O12224" s="6"/>
      <c r="P12224" s="6"/>
      <c r="Q12224" s="6"/>
      <c r="R12224" s="6"/>
      <c r="S12224" s="6"/>
      <c r="T12224" s="6"/>
      <c r="U12224" s="6"/>
      <c r="V12224" s="6"/>
      <c r="W12224" s="6"/>
    </row>
    <row r="12225" spans="1:23" ht="39" thickBot="1" x14ac:dyDescent="0.3">
      <c r="A12225" s="110" t="s">
        <v>628</v>
      </c>
      <c r="B12225" s="74">
        <v>1.9246430000000001</v>
      </c>
      <c r="J12225" s="6">
        <v>29</v>
      </c>
      <c r="K12225" s="6"/>
      <c r="L12225" s="6"/>
      <c r="M12225" s="6"/>
      <c r="N12225" s="6"/>
      <c r="O12225" s="6"/>
      <c r="P12225" s="6"/>
      <c r="Q12225" s="6"/>
      <c r="R12225" s="6"/>
      <c r="S12225" s="6"/>
      <c r="T12225" s="6"/>
      <c r="U12225" s="6"/>
      <c r="V12225" s="6"/>
      <c r="W12225" s="6"/>
    </row>
    <row r="12226" spans="1:23" ht="64.5" thickBot="1" x14ac:dyDescent="0.3">
      <c r="A12226" s="110" t="s">
        <v>629</v>
      </c>
      <c r="B12226" s="74">
        <v>3.9969700000000001</v>
      </c>
      <c r="J12226" s="6">
        <v>30</v>
      </c>
      <c r="K12226" s="6"/>
      <c r="L12226" s="6"/>
      <c r="M12226" s="6"/>
      <c r="N12226" s="6"/>
      <c r="O12226" s="6"/>
      <c r="P12226" s="6"/>
      <c r="Q12226" s="6"/>
      <c r="R12226" s="6"/>
      <c r="S12226" s="6"/>
      <c r="T12226" s="6"/>
      <c r="U12226" s="6"/>
      <c r="V12226" s="6"/>
      <c r="W12226" s="6"/>
    </row>
    <row r="12227" spans="1:23" ht="38.25" x14ac:dyDescent="0.25">
      <c r="A12227" s="109" t="s">
        <v>630</v>
      </c>
      <c r="B12227" s="78">
        <v>1.9604999999999999</v>
      </c>
      <c r="J12227" s="6">
        <v>31</v>
      </c>
      <c r="K12227" s="6"/>
      <c r="L12227" s="6"/>
      <c r="M12227" s="6"/>
      <c r="N12227" s="6"/>
      <c r="O12227" s="6"/>
      <c r="P12227" s="6"/>
      <c r="Q12227" s="6"/>
      <c r="R12227" s="6"/>
      <c r="S12227" s="6"/>
      <c r="T12227" s="6"/>
      <c r="U12227" s="6"/>
      <c r="V12227" s="6"/>
      <c r="W12227" s="6"/>
    </row>
    <row r="12228" spans="1:23" ht="15.75" thickBot="1" x14ac:dyDescent="0.3">
      <c r="A12228" s="65"/>
      <c r="J12228" s="6">
        <v>32</v>
      </c>
      <c r="K12228" s="6"/>
      <c r="L12228" s="6"/>
      <c r="M12228" s="6"/>
      <c r="N12228" s="6"/>
      <c r="O12228" s="6"/>
      <c r="P12228" s="6"/>
      <c r="Q12228" s="6"/>
      <c r="R12228" s="6"/>
      <c r="S12228" s="6"/>
      <c r="T12228" s="6"/>
      <c r="U12228" s="6"/>
      <c r="V12228" s="6"/>
      <c r="W12228" s="6"/>
    </row>
    <row r="12229" spans="1:23" x14ac:dyDescent="0.25">
      <c r="A12229" s="254" t="s">
        <v>637</v>
      </c>
      <c r="B12229" s="255"/>
      <c r="C12229" s="255"/>
      <c r="D12229" s="255"/>
      <c r="E12229" s="255"/>
      <c r="J12229" s="6">
        <v>33</v>
      </c>
      <c r="K12229" s="6"/>
      <c r="L12229" s="6"/>
      <c r="M12229" s="6"/>
      <c r="N12229" s="6"/>
      <c r="O12229" s="6"/>
      <c r="P12229" s="6"/>
      <c r="Q12229" s="6"/>
      <c r="R12229" s="6"/>
      <c r="S12229" s="6"/>
      <c r="T12229" s="6"/>
      <c r="U12229" s="6"/>
      <c r="V12229" s="6"/>
      <c r="W12229" s="6"/>
    </row>
    <row r="12230" spans="1:23" ht="15.75" thickBot="1" x14ac:dyDescent="0.3">
      <c r="A12230" s="256" t="s">
        <v>638</v>
      </c>
      <c r="B12230" s="257"/>
      <c r="C12230" s="257"/>
      <c r="D12230" s="257"/>
      <c r="E12230" s="257"/>
      <c r="J12230" s="6">
        <v>34</v>
      </c>
      <c r="K12230" s="6"/>
      <c r="L12230" s="6"/>
      <c r="M12230" s="6"/>
      <c r="N12230" s="6"/>
      <c r="O12230" s="6"/>
      <c r="P12230" s="6"/>
      <c r="Q12230" s="6"/>
      <c r="R12230" s="6"/>
      <c r="S12230" s="6"/>
      <c r="T12230" s="6"/>
      <c r="U12230" s="6"/>
      <c r="V12230" s="6"/>
      <c r="W12230" s="6"/>
    </row>
    <row r="12231" spans="1:23" ht="16.5" thickBot="1" x14ac:dyDescent="0.3">
      <c r="A12231" s="260" t="s">
        <v>634</v>
      </c>
      <c r="B12231" s="261"/>
      <c r="C12231" s="83" t="s">
        <v>635</v>
      </c>
      <c r="D12231" s="83" t="s">
        <v>566</v>
      </c>
      <c r="E12231" s="85" t="s">
        <v>593</v>
      </c>
      <c r="J12231" s="6"/>
      <c r="K12231" s="121" t="s">
        <v>1123</v>
      </c>
      <c r="L12231" s="121" t="s">
        <v>1124</v>
      </c>
      <c r="M12231" s="121" t="str">
        <f>A12218</f>
        <v>Prueba del rango estudentizado de Tukey (HSD) para PF3ha</v>
      </c>
      <c r="N12231" s="136"/>
      <c r="O12231" s="1"/>
      <c r="S12231" s="122" t="str">
        <f>K12231</f>
        <v>Factor</v>
      </c>
      <c r="T12231" s="122" t="str">
        <f>L12231</f>
        <v>Nivel</v>
      </c>
      <c r="U12231" s="114"/>
      <c r="V12231" s="123" t="str">
        <f>M12231</f>
        <v>Prueba del rango estudentizado de Tukey (HSD) para PF3ha</v>
      </c>
      <c r="W12231" s="6"/>
    </row>
    <row r="12232" spans="1:23" ht="16.5" thickBot="1" x14ac:dyDescent="0.3">
      <c r="A12232" s="99"/>
      <c r="B12232" s="67" t="s">
        <v>592</v>
      </c>
      <c r="C12232" s="68">
        <v>4.1413000000000002</v>
      </c>
      <c r="D12232" s="68">
        <v>8</v>
      </c>
      <c r="E12232" s="86" t="s">
        <v>8</v>
      </c>
      <c r="J12232" s="6"/>
      <c r="K12232" s="223" t="s">
        <v>1128</v>
      </c>
      <c r="L12232" s="124" t="str">
        <f>E12232</f>
        <v>Toro</v>
      </c>
      <c r="M12232" s="125">
        <f>C12232</f>
        <v>4.1413000000000002</v>
      </c>
      <c r="N12232" s="125">
        <f>A12232</f>
        <v>0</v>
      </c>
      <c r="O12232" s="125" t="str">
        <f>B12232</f>
        <v>A</v>
      </c>
      <c r="S12232" s="225" t="str">
        <f>K12232</f>
        <v>Genotipo (B)</v>
      </c>
      <c r="T12232" s="133" t="str">
        <f>L12232</f>
        <v>Toro</v>
      </c>
      <c r="U12232" s="134">
        <f t="shared" ref="U12232:U12235" si="717">M12232</f>
        <v>4.1413000000000002</v>
      </c>
      <c r="V12232" s="133">
        <f t="shared" ref="V12232:V12235" si="718">N12232</f>
        <v>0</v>
      </c>
      <c r="W12232" s="133" t="str">
        <f t="shared" ref="W12232:W12235" si="719">O12232</f>
        <v>A</v>
      </c>
    </row>
    <row r="12233" spans="1:23" ht="16.5" thickBot="1" x14ac:dyDescent="0.3">
      <c r="A12233" s="99"/>
      <c r="B12233" s="67" t="s">
        <v>592</v>
      </c>
      <c r="C12233" s="68"/>
      <c r="D12233" s="68"/>
      <c r="E12233" s="86"/>
      <c r="J12233" s="6"/>
      <c r="K12233" s="224"/>
      <c r="L12233" s="124" t="str">
        <f>E12234</f>
        <v>Palomo</v>
      </c>
      <c r="M12233" s="125">
        <f>C12234</f>
        <v>3.6913</v>
      </c>
      <c r="N12233" s="125">
        <f>A12234</f>
        <v>0</v>
      </c>
      <c r="O12233" s="125" t="str">
        <f>B12234</f>
        <v>A</v>
      </c>
      <c r="S12233" s="226"/>
      <c r="T12233" s="133" t="str">
        <f t="shared" ref="T12233:T12235" si="720">L12233</f>
        <v>Palomo</v>
      </c>
      <c r="U12233" s="134">
        <f t="shared" si="717"/>
        <v>3.6913</v>
      </c>
      <c r="V12233" s="133">
        <f t="shared" si="718"/>
        <v>0</v>
      </c>
      <c r="W12233" s="133" t="str">
        <f t="shared" si="719"/>
        <v>A</v>
      </c>
    </row>
    <row r="12234" spans="1:23" ht="16.5" thickBot="1" x14ac:dyDescent="0.3">
      <c r="A12234" s="99"/>
      <c r="B12234" s="67" t="s">
        <v>592</v>
      </c>
      <c r="C12234" s="68">
        <v>3.6913</v>
      </c>
      <c r="D12234" s="68">
        <v>8</v>
      </c>
      <c r="E12234" s="86" t="s">
        <v>7</v>
      </c>
      <c r="J12234" s="6"/>
      <c r="K12234" s="224"/>
      <c r="L12234" s="4" t="str">
        <f>E12236</f>
        <v>Pony</v>
      </c>
      <c r="M12234" s="4">
        <f>C12236</f>
        <v>2.1850000000000001</v>
      </c>
      <c r="N12234" s="4" t="str">
        <f>A12236</f>
        <v>B</v>
      </c>
      <c r="O12234" s="4" t="str">
        <f>B12236</f>
        <v>A</v>
      </c>
      <c r="P12234" s="6"/>
      <c r="Q12234" s="6"/>
      <c r="R12234" s="6"/>
      <c r="S12234" s="226"/>
      <c r="T12234" s="133" t="str">
        <f t="shared" si="720"/>
        <v>Pony</v>
      </c>
      <c r="U12234" s="134">
        <f t="shared" si="717"/>
        <v>2.1850000000000001</v>
      </c>
      <c r="V12234" s="133" t="str">
        <f t="shared" si="718"/>
        <v>B</v>
      </c>
      <c r="W12234" s="133" t="str">
        <f t="shared" si="719"/>
        <v>A</v>
      </c>
    </row>
    <row r="12235" spans="1:23" ht="16.5" thickBot="1" x14ac:dyDescent="0.3">
      <c r="A12235" s="99"/>
      <c r="B12235" s="67" t="s">
        <v>592</v>
      </c>
      <c r="C12235" s="68"/>
      <c r="D12235" s="68"/>
      <c r="E12235" s="86"/>
      <c r="J12235" s="6"/>
      <c r="K12235" s="224"/>
      <c r="L12235" s="4" t="str">
        <f>E12238</f>
        <v>Perseo</v>
      </c>
      <c r="M12235" s="4">
        <f>C12238</f>
        <v>1.0563</v>
      </c>
      <c r="N12235" s="4" t="str">
        <f>A12238</f>
        <v>B</v>
      </c>
      <c r="O12235" s="4">
        <f>B12238</f>
        <v>0</v>
      </c>
      <c r="P12235" s="6"/>
      <c r="Q12235" s="6"/>
      <c r="R12235" s="6"/>
      <c r="S12235" s="227"/>
      <c r="T12235" s="129" t="str">
        <f t="shared" si="720"/>
        <v>Perseo</v>
      </c>
      <c r="U12235" s="135">
        <f t="shared" si="717"/>
        <v>1.0563</v>
      </c>
      <c r="V12235" s="129" t="str">
        <f t="shared" si="718"/>
        <v>B</v>
      </c>
      <c r="W12235" s="129">
        <f t="shared" si="719"/>
        <v>0</v>
      </c>
    </row>
    <row r="12236" spans="1:23" ht="15.75" thickBot="1" x14ac:dyDescent="0.3">
      <c r="A12236" s="99" t="s">
        <v>593</v>
      </c>
      <c r="B12236" s="67" t="s">
        <v>592</v>
      </c>
      <c r="C12236" s="68">
        <v>2.1850000000000001</v>
      </c>
      <c r="D12236" s="68">
        <v>8</v>
      </c>
      <c r="E12236" s="86" t="s">
        <v>11</v>
      </c>
      <c r="J12236" s="6">
        <v>1</v>
      </c>
      <c r="K12236" s="6"/>
      <c r="L12236" s="6"/>
      <c r="M12236" s="6"/>
      <c r="N12236" s="6"/>
      <c r="O12236" s="6"/>
      <c r="P12236" s="6"/>
      <c r="Q12236" s="6"/>
      <c r="R12236" s="6"/>
      <c r="S12236" s="6"/>
      <c r="T12236" s="6"/>
      <c r="U12236" s="6"/>
      <c r="V12236" s="6"/>
      <c r="W12236" s="6"/>
    </row>
    <row r="12237" spans="1:23" ht="15.75" thickBot="1" x14ac:dyDescent="0.3">
      <c r="A12237" s="99" t="s">
        <v>593</v>
      </c>
      <c r="B12237" s="67"/>
      <c r="C12237" s="68"/>
      <c r="D12237" s="68"/>
      <c r="E12237" s="86"/>
      <c r="J12237" s="6">
        <v>2</v>
      </c>
      <c r="K12237" s="6"/>
      <c r="L12237" s="6"/>
      <c r="M12237" s="6"/>
      <c r="N12237" s="6"/>
      <c r="O12237" s="6"/>
      <c r="P12237" s="6"/>
      <c r="Q12237" s="6"/>
      <c r="R12237" s="6"/>
      <c r="S12237" s="6"/>
      <c r="T12237" s="6"/>
      <c r="U12237" s="6"/>
      <c r="V12237" s="6"/>
      <c r="W12237" s="6"/>
    </row>
    <row r="12238" spans="1:23" x14ac:dyDescent="0.25">
      <c r="A12238" s="100" t="s">
        <v>593</v>
      </c>
      <c r="B12238" s="76"/>
      <c r="C12238" s="77">
        <v>1.0563</v>
      </c>
      <c r="D12238" s="77">
        <v>8</v>
      </c>
      <c r="E12238" s="87" t="s">
        <v>46</v>
      </c>
      <c r="J12238" s="6">
        <v>3</v>
      </c>
      <c r="K12238" s="6"/>
      <c r="L12238" s="6"/>
      <c r="M12238" s="6"/>
      <c r="N12238" s="6"/>
      <c r="O12238" s="6"/>
      <c r="P12238" s="6"/>
      <c r="Q12238" s="6"/>
      <c r="R12238" s="6"/>
      <c r="S12238" s="6"/>
      <c r="T12238" s="6"/>
      <c r="U12238" s="6"/>
      <c r="V12238" s="6"/>
      <c r="W12238" s="6"/>
    </row>
    <row r="12239" spans="1:23" x14ac:dyDescent="0.25">
      <c r="A12239" s="79"/>
      <c r="J12239" s="6">
        <v>4</v>
      </c>
      <c r="K12239" s="6"/>
      <c r="L12239" s="6"/>
      <c r="M12239" s="6"/>
      <c r="N12239" s="6"/>
      <c r="O12239" s="6"/>
      <c r="P12239" s="6"/>
      <c r="Q12239" s="6"/>
      <c r="R12239" s="6"/>
      <c r="S12239" s="6"/>
      <c r="T12239" s="6"/>
      <c r="U12239" s="6"/>
      <c r="V12239" s="6"/>
      <c r="W12239" s="6"/>
    </row>
    <row r="12240" spans="1:23" x14ac:dyDescent="0.25">
      <c r="A12240" s="79"/>
      <c r="J12240" s="6">
        <v>5</v>
      </c>
      <c r="K12240" s="6"/>
      <c r="L12240" s="6"/>
      <c r="M12240" s="6"/>
      <c r="N12240" s="6"/>
      <c r="O12240" s="6"/>
      <c r="P12240" s="6"/>
      <c r="Q12240" s="6"/>
      <c r="R12240" s="6"/>
      <c r="S12240" s="6"/>
      <c r="T12240" s="6"/>
      <c r="U12240" s="6"/>
      <c r="V12240" s="6"/>
      <c r="W12240" s="6"/>
    </row>
    <row r="12241" spans="1:23" x14ac:dyDescent="0.25">
      <c r="J12241" s="6">
        <v>6</v>
      </c>
      <c r="K12241" s="6"/>
      <c r="L12241" s="6"/>
      <c r="M12241" s="6"/>
      <c r="N12241" s="6"/>
      <c r="O12241" s="6"/>
      <c r="P12241" s="6"/>
      <c r="Q12241" s="6"/>
      <c r="R12241" s="6"/>
      <c r="S12241" s="6"/>
      <c r="T12241" s="6"/>
      <c r="U12241" s="6"/>
      <c r="V12241" s="6"/>
      <c r="W12241" s="6"/>
    </row>
    <row r="12242" spans="1:23" x14ac:dyDescent="0.25">
      <c r="A12242" s="80"/>
      <c r="J12242" s="6">
        <v>7</v>
      </c>
      <c r="K12242" s="6"/>
      <c r="L12242" s="6"/>
      <c r="M12242" s="6"/>
      <c r="N12242" s="6"/>
      <c r="O12242" s="6"/>
      <c r="P12242" s="6"/>
      <c r="Q12242" s="6"/>
      <c r="R12242" s="6"/>
      <c r="S12242" s="6"/>
      <c r="T12242" s="6"/>
      <c r="U12242" s="6"/>
      <c r="V12242" s="6"/>
      <c r="W12242" s="6"/>
    </row>
    <row r="12243" spans="1:23" ht="31.5" x14ac:dyDescent="0.25">
      <c r="A12243" s="64" t="s">
        <v>590</v>
      </c>
      <c r="J12243" s="6">
        <v>8</v>
      </c>
      <c r="K12243" s="6"/>
      <c r="L12243" s="6"/>
      <c r="M12243" s="6"/>
      <c r="N12243" s="6"/>
      <c r="O12243" s="6"/>
      <c r="P12243" s="6"/>
      <c r="Q12243" s="6"/>
      <c r="R12243" s="6"/>
      <c r="S12243" s="6"/>
      <c r="T12243" s="6"/>
      <c r="U12243" s="6"/>
      <c r="V12243" s="6"/>
      <c r="W12243" s="6"/>
    </row>
    <row r="12244" spans="1:23" x14ac:dyDescent="0.25">
      <c r="A12244" s="79"/>
      <c r="J12244" s="6">
        <v>9</v>
      </c>
      <c r="K12244" s="6"/>
      <c r="L12244" s="6"/>
      <c r="M12244" s="6"/>
      <c r="N12244" s="6"/>
      <c r="O12244" s="6"/>
      <c r="P12244" s="6"/>
      <c r="Q12244" s="6"/>
      <c r="R12244" s="6"/>
      <c r="S12244" s="6"/>
      <c r="T12244" s="6"/>
      <c r="U12244" s="6"/>
      <c r="V12244" s="6"/>
      <c r="W12244" s="6"/>
    </row>
    <row r="12245" spans="1:23" ht="25.5" x14ac:dyDescent="0.25">
      <c r="A12245" s="81" t="s">
        <v>595</v>
      </c>
      <c r="J12245" s="6">
        <v>10</v>
      </c>
      <c r="K12245" s="6"/>
      <c r="L12245" s="6"/>
      <c r="M12245" s="6"/>
      <c r="N12245" s="6"/>
      <c r="O12245" s="6"/>
      <c r="P12245" s="6"/>
      <c r="Q12245" s="6"/>
      <c r="R12245" s="6"/>
      <c r="S12245" s="6"/>
      <c r="T12245" s="6"/>
      <c r="U12245" s="6"/>
      <c r="V12245" s="6"/>
      <c r="W12245" s="6"/>
    </row>
    <row r="12246" spans="1:23" x14ac:dyDescent="0.25">
      <c r="A12246" s="81"/>
      <c r="J12246" s="6">
        <v>11</v>
      </c>
      <c r="K12246" s="6"/>
      <c r="L12246" s="6"/>
      <c r="M12246" s="6"/>
      <c r="N12246" s="6"/>
      <c r="O12246" s="6"/>
      <c r="P12246" s="6"/>
      <c r="Q12246" s="6"/>
      <c r="R12246" s="6"/>
      <c r="S12246" s="6"/>
      <c r="T12246" s="6"/>
      <c r="U12246" s="6"/>
      <c r="V12246" s="6"/>
      <c r="W12246" s="6"/>
    </row>
    <row r="12247" spans="1:23" x14ac:dyDescent="0.25">
      <c r="A12247" s="65"/>
      <c r="J12247" s="6">
        <v>12</v>
      </c>
      <c r="K12247" s="6"/>
      <c r="L12247" s="6"/>
      <c r="M12247" s="6"/>
      <c r="N12247" s="6"/>
      <c r="O12247" s="6"/>
      <c r="P12247" s="6"/>
      <c r="Q12247" s="6"/>
      <c r="R12247" s="6"/>
      <c r="S12247" s="6"/>
      <c r="T12247" s="6"/>
      <c r="U12247" s="6"/>
      <c r="V12247" s="6"/>
      <c r="W12247" s="6"/>
    </row>
    <row r="12248" spans="1:23" x14ac:dyDescent="0.25">
      <c r="A12248" s="65"/>
      <c r="J12248" s="6">
        <v>13</v>
      </c>
      <c r="K12248" s="6"/>
      <c r="L12248" s="6"/>
      <c r="M12248" s="6"/>
      <c r="N12248" s="6"/>
      <c r="O12248" s="6"/>
      <c r="P12248" s="6"/>
      <c r="Q12248" s="6"/>
      <c r="R12248" s="6"/>
      <c r="S12248" s="6"/>
      <c r="T12248" s="6"/>
      <c r="U12248" s="6"/>
      <c r="V12248" s="6"/>
      <c r="W12248" s="6"/>
    </row>
    <row r="12249" spans="1:23" x14ac:dyDescent="0.25">
      <c r="A12249" s="79"/>
      <c r="J12249" s="6">
        <v>14</v>
      </c>
      <c r="K12249" s="6"/>
      <c r="L12249" s="6"/>
      <c r="M12249" s="6"/>
      <c r="N12249" s="6"/>
      <c r="O12249" s="6"/>
      <c r="P12249" s="6"/>
      <c r="Q12249" s="6"/>
      <c r="R12249" s="6"/>
      <c r="S12249" s="6"/>
      <c r="T12249" s="6"/>
      <c r="U12249" s="6"/>
      <c r="V12249" s="6"/>
      <c r="W12249" s="6"/>
    </row>
    <row r="12250" spans="1:23" x14ac:dyDescent="0.25">
      <c r="A12250" s="79"/>
      <c r="J12250" s="6">
        <v>15</v>
      </c>
      <c r="K12250" s="6"/>
      <c r="L12250" s="6"/>
      <c r="M12250" s="6"/>
      <c r="N12250" s="6"/>
      <c r="O12250" s="6"/>
      <c r="P12250" s="6"/>
      <c r="Q12250" s="6"/>
      <c r="R12250" s="6"/>
      <c r="S12250" s="6"/>
      <c r="T12250" s="6"/>
      <c r="U12250" s="6"/>
      <c r="V12250" s="6"/>
      <c r="W12250" s="6"/>
    </row>
    <row r="12251" spans="1:23" x14ac:dyDescent="0.25">
      <c r="J12251" s="6">
        <v>16</v>
      </c>
      <c r="K12251" s="6"/>
      <c r="L12251" s="6"/>
      <c r="M12251" s="6"/>
      <c r="N12251" s="6"/>
      <c r="O12251" s="6"/>
      <c r="P12251" s="6"/>
      <c r="Q12251" s="6"/>
      <c r="R12251" s="6"/>
      <c r="S12251" s="6"/>
      <c r="T12251" s="6"/>
      <c r="U12251" s="6"/>
      <c r="V12251" s="6"/>
      <c r="W12251" s="6"/>
    </row>
    <row r="12252" spans="1:23" x14ac:dyDescent="0.25">
      <c r="A12252" s="80"/>
      <c r="J12252" s="6">
        <v>17</v>
      </c>
      <c r="K12252" s="6"/>
      <c r="L12252" s="6"/>
      <c r="M12252" s="6"/>
      <c r="N12252" s="6"/>
      <c r="O12252" s="6"/>
      <c r="P12252" s="6"/>
      <c r="Q12252" s="6"/>
      <c r="R12252" s="6"/>
      <c r="S12252" s="6"/>
      <c r="T12252" s="6"/>
      <c r="U12252" s="6"/>
      <c r="V12252" s="6"/>
      <c r="W12252" s="6"/>
    </row>
    <row r="12253" spans="1:23" ht="31.5" x14ac:dyDescent="0.25">
      <c r="A12253" s="64" t="s">
        <v>590</v>
      </c>
      <c r="J12253" s="6">
        <v>18</v>
      </c>
      <c r="K12253" s="6"/>
      <c r="L12253" s="6"/>
      <c r="M12253" s="6"/>
      <c r="N12253" s="6"/>
      <c r="O12253" s="6"/>
      <c r="P12253" s="6"/>
      <c r="Q12253" s="6"/>
      <c r="R12253" s="6"/>
      <c r="S12253" s="6"/>
      <c r="T12253" s="6"/>
      <c r="U12253" s="6"/>
      <c r="V12253" s="6"/>
      <c r="W12253" s="6"/>
    </row>
    <row r="12254" spans="1:23" x14ac:dyDescent="0.25">
      <c r="A12254" s="79"/>
      <c r="J12254" s="6">
        <v>19</v>
      </c>
      <c r="K12254" s="6"/>
      <c r="L12254" s="6"/>
      <c r="M12254" s="6"/>
      <c r="N12254" s="6"/>
      <c r="O12254" s="6"/>
      <c r="P12254" s="6"/>
      <c r="Q12254" s="6"/>
      <c r="R12254" s="6"/>
      <c r="S12254" s="6"/>
      <c r="T12254" s="6"/>
      <c r="U12254" s="6"/>
      <c r="V12254" s="6"/>
      <c r="W12254" s="6"/>
    </row>
    <row r="12255" spans="1:23" ht="25.5" x14ac:dyDescent="0.25">
      <c r="A12255" s="81" t="s">
        <v>595</v>
      </c>
      <c r="J12255" s="6">
        <v>20</v>
      </c>
      <c r="K12255" s="6"/>
      <c r="L12255" s="6"/>
      <c r="M12255" s="6"/>
      <c r="N12255" s="6"/>
      <c r="O12255" s="6"/>
      <c r="P12255" s="6"/>
      <c r="Q12255" s="6"/>
      <c r="R12255" s="6"/>
      <c r="S12255" s="6"/>
      <c r="T12255" s="6"/>
      <c r="U12255" s="6"/>
      <c r="V12255" s="6"/>
      <c r="W12255" s="6"/>
    </row>
    <row r="12256" spans="1:23" x14ac:dyDescent="0.25">
      <c r="A12256" s="81"/>
      <c r="J12256" s="6">
        <v>21</v>
      </c>
      <c r="K12256" s="6"/>
      <c r="L12256" s="6"/>
      <c r="M12256" s="6"/>
      <c r="N12256" s="6"/>
      <c r="O12256" s="6"/>
      <c r="P12256" s="6"/>
      <c r="Q12256" s="6"/>
      <c r="R12256" s="6"/>
      <c r="S12256" s="6"/>
      <c r="T12256" s="6"/>
      <c r="U12256" s="6"/>
      <c r="V12256" s="6"/>
      <c r="W12256" s="6"/>
    </row>
    <row r="12257" spans="1:23" ht="89.25" x14ac:dyDescent="0.25">
      <c r="A12257" s="81" t="s">
        <v>1008</v>
      </c>
      <c r="J12257" s="6">
        <v>22</v>
      </c>
      <c r="K12257" s="6"/>
      <c r="L12257" s="6"/>
      <c r="M12257" s="6"/>
      <c r="N12257" s="6"/>
      <c r="O12257" s="6"/>
      <c r="P12257" s="6"/>
      <c r="Q12257" s="6"/>
      <c r="R12257" s="6"/>
      <c r="S12257" s="6"/>
      <c r="T12257" s="6"/>
      <c r="U12257" s="6"/>
      <c r="V12257" s="6"/>
      <c r="W12257" s="6"/>
    </row>
    <row r="12258" spans="1:23" x14ac:dyDescent="0.25">
      <c r="A12258" s="65"/>
      <c r="J12258" s="6">
        <v>23</v>
      </c>
      <c r="K12258" s="6"/>
      <c r="L12258" s="6"/>
      <c r="M12258" s="6"/>
      <c r="N12258" s="6"/>
      <c r="O12258" s="6"/>
      <c r="P12258" s="6"/>
      <c r="Q12258" s="6"/>
      <c r="R12258" s="6"/>
      <c r="S12258" s="6"/>
      <c r="T12258" s="6"/>
      <c r="U12258" s="6"/>
      <c r="V12258" s="6"/>
      <c r="W12258" s="6"/>
    </row>
    <row r="12259" spans="1:23" x14ac:dyDescent="0.25">
      <c r="A12259" s="65"/>
      <c r="J12259" s="6">
        <v>24</v>
      </c>
      <c r="K12259" s="6"/>
      <c r="L12259" s="6"/>
      <c r="M12259" s="6"/>
      <c r="N12259" s="6"/>
      <c r="O12259" s="6"/>
      <c r="P12259" s="6"/>
      <c r="Q12259" s="6"/>
      <c r="R12259" s="6"/>
      <c r="S12259" s="6"/>
      <c r="T12259" s="6"/>
      <c r="U12259" s="6"/>
      <c r="V12259" s="6"/>
      <c r="W12259" s="6"/>
    </row>
    <row r="12260" spans="1:23" ht="140.25" x14ac:dyDescent="0.25">
      <c r="A12260" s="96" t="s">
        <v>624</v>
      </c>
      <c r="B12260" s="97" t="s">
        <v>625</v>
      </c>
      <c r="J12260" s="6">
        <v>25</v>
      </c>
      <c r="K12260" s="6"/>
      <c r="L12260" s="6"/>
      <c r="M12260" s="6"/>
      <c r="N12260" s="6"/>
      <c r="O12260" s="6"/>
      <c r="P12260" s="6"/>
      <c r="Q12260" s="6"/>
      <c r="R12260" s="6"/>
      <c r="S12260" s="6"/>
      <c r="T12260" s="6"/>
      <c r="U12260" s="6"/>
      <c r="V12260" s="6"/>
      <c r="W12260" s="6"/>
    </row>
    <row r="12261" spans="1:23" ht="15.75" thickBot="1" x14ac:dyDescent="0.3">
      <c r="A12261" s="65"/>
      <c r="J12261" s="6">
        <v>26</v>
      </c>
      <c r="K12261" s="6"/>
      <c r="L12261" s="6"/>
      <c r="M12261" s="6"/>
      <c r="N12261" s="6"/>
      <c r="O12261" s="6"/>
      <c r="P12261" s="6"/>
      <c r="Q12261" s="6"/>
      <c r="R12261" s="6"/>
      <c r="S12261" s="6"/>
      <c r="T12261" s="6"/>
      <c r="U12261" s="6"/>
      <c r="V12261" s="6"/>
      <c r="W12261" s="6"/>
    </row>
    <row r="12262" spans="1:23" ht="15.75" thickBot="1" x14ac:dyDescent="0.3">
      <c r="A12262" s="88" t="s">
        <v>626</v>
      </c>
      <c r="B12262" s="89">
        <v>0.05</v>
      </c>
      <c r="J12262" s="6">
        <v>27</v>
      </c>
      <c r="K12262" s="6"/>
      <c r="L12262" s="6"/>
      <c r="M12262" s="6"/>
      <c r="N12262" s="6"/>
      <c r="O12262" s="6"/>
      <c r="P12262" s="6"/>
      <c r="Q12262" s="6"/>
      <c r="R12262" s="6"/>
      <c r="S12262" s="6"/>
      <c r="T12262" s="6"/>
      <c r="U12262" s="6"/>
      <c r="V12262" s="6"/>
      <c r="W12262" s="6"/>
    </row>
    <row r="12263" spans="1:23" ht="39" thickBot="1" x14ac:dyDescent="0.3">
      <c r="A12263" s="110" t="s">
        <v>627</v>
      </c>
      <c r="B12263" s="74">
        <v>18</v>
      </c>
      <c r="J12263" s="6">
        <v>28</v>
      </c>
      <c r="K12263" s="6"/>
      <c r="L12263" s="6"/>
      <c r="M12263" s="6"/>
      <c r="N12263" s="6"/>
      <c r="O12263" s="6"/>
      <c r="P12263" s="6"/>
      <c r="Q12263" s="6"/>
      <c r="R12263" s="6"/>
      <c r="S12263" s="6"/>
      <c r="T12263" s="6"/>
      <c r="U12263" s="6"/>
      <c r="V12263" s="6"/>
      <c r="W12263" s="6"/>
    </row>
    <row r="12264" spans="1:23" ht="39" thickBot="1" x14ac:dyDescent="0.3">
      <c r="A12264" s="110" t="s">
        <v>628</v>
      </c>
      <c r="B12264" s="74">
        <v>18.527059999999999</v>
      </c>
      <c r="J12264" s="6">
        <v>29</v>
      </c>
      <c r="K12264" s="6"/>
      <c r="L12264" s="6"/>
      <c r="M12264" s="6"/>
      <c r="N12264" s="6"/>
      <c r="O12264" s="6"/>
      <c r="P12264" s="6"/>
      <c r="Q12264" s="6"/>
      <c r="R12264" s="6"/>
      <c r="S12264" s="6"/>
      <c r="T12264" s="6"/>
      <c r="U12264" s="6"/>
      <c r="V12264" s="6"/>
      <c r="W12264" s="6"/>
    </row>
    <row r="12265" spans="1:23" ht="64.5" thickBot="1" x14ac:dyDescent="0.3">
      <c r="A12265" s="110" t="s">
        <v>629</v>
      </c>
      <c r="B12265" s="74">
        <v>3.9969700000000001</v>
      </c>
      <c r="J12265" s="6">
        <v>30</v>
      </c>
      <c r="K12265" s="6"/>
      <c r="L12265" s="6"/>
      <c r="M12265" s="6"/>
      <c r="N12265" s="6"/>
      <c r="O12265" s="6"/>
      <c r="P12265" s="6"/>
      <c r="Q12265" s="6"/>
      <c r="R12265" s="6"/>
      <c r="S12265" s="6"/>
      <c r="T12265" s="6"/>
      <c r="U12265" s="6"/>
      <c r="V12265" s="6"/>
      <c r="W12265" s="6"/>
    </row>
    <row r="12266" spans="1:23" ht="38.25" x14ac:dyDescent="0.25">
      <c r="A12266" s="109" t="s">
        <v>630</v>
      </c>
      <c r="B12266" s="78">
        <v>6.0826000000000002</v>
      </c>
      <c r="J12266" s="6">
        <v>31</v>
      </c>
      <c r="K12266" s="6"/>
      <c r="L12266" s="6"/>
      <c r="M12266" s="6"/>
      <c r="N12266" s="6"/>
      <c r="O12266" s="6"/>
      <c r="P12266" s="6"/>
      <c r="Q12266" s="6"/>
      <c r="R12266" s="6"/>
      <c r="S12266" s="6"/>
      <c r="T12266" s="6"/>
      <c r="U12266" s="6"/>
      <c r="V12266" s="6"/>
      <c r="W12266" s="6"/>
    </row>
    <row r="12267" spans="1:23" ht="15.75" thickBot="1" x14ac:dyDescent="0.3">
      <c r="A12267" s="65"/>
      <c r="J12267" s="6">
        <v>32</v>
      </c>
      <c r="K12267" s="6"/>
      <c r="L12267" s="6"/>
      <c r="M12267" s="6"/>
      <c r="N12267" s="6"/>
      <c r="O12267" s="6"/>
      <c r="P12267" s="6"/>
      <c r="Q12267" s="6"/>
      <c r="R12267" s="6"/>
      <c r="S12267" s="6"/>
      <c r="T12267" s="6"/>
      <c r="U12267" s="6"/>
      <c r="V12267" s="6"/>
      <c r="W12267" s="6"/>
    </row>
    <row r="12268" spans="1:23" x14ac:dyDescent="0.25">
      <c r="A12268" s="254" t="s">
        <v>637</v>
      </c>
      <c r="B12268" s="255"/>
      <c r="C12268" s="255"/>
      <c r="D12268" s="255"/>
      <c r="J12268" s="6">
        <v>33</v>
      </c>
      <c r="K12268" s="6"/>
      <c r="L12268" s="6"/>
      <c r="M12268" s="6"/>
      <c r="N12268" s="6"/>
      <c r="O12268" s="6"/>
      <c r="P12268" s="6"/>
      <c r="Q12268" s="6"/>
      <c r="R12268" s="6"/>
      <c r="S12268" s="6"/>
      <c r="T12268" s="6"/>
      <c r="U12268" s="6"/>
      <c r="V12268" s="6"/>
      <c r="W12268" s="6"/>
    </row>
    <row r="12269" spans="1:23" ht="15.75" thickBot="1" x14ac:dyDescent="0.3">
      <c r="A12269" s="256" t="s">
        <v>638</v>
      </c>
      <c r="B12269" s="257"/>
      <c r="C12269" s="257"/>
      <c r="D12269" s="257"/>
      <c r="J12269" s="6">
        <v>34</v>
      </c>
      <c r="K12269" s="6"/>
      <c r="L12269" s="6"/>
      <c r="M12269" s="6"/>
      <c r="N12269" s="6"/>
      <c r="O12269" s="6"/>
      <c r="P12269" s="6"/>
      <c r="Q12269" s="6"/>
      <c r="R12269" s="6"/>
      <c r="S12269" s="6"/>
      <c r="T12269" s="6"/>
      <c r="U12269" s="6"/>
      <c r="V12269" s="6"/>
      <c r="W12269" s="6"/>
    </row>
    <row r="12270" spans="1:23" ht="27" thickBot="1" x14ac:dyDescent="0.3">
      <c r="A12270" s="98" t="s">
        <v>634</v>
      </c>
      <c r="B12270" s="83" t="s">
        <v>635</v>
      </c>
      <c r="C12270" s="83" t="s">
        <v>566</v>
      </c>
      <c r="D12270" s="85" t="s">
        <v>593</v>
      </c>
      <c r="J12270" s="6"/>
      <c r="K12270" s="121" t="s">
        <v>1123</v>
      </c>
      <c r="L12270" s="121" t="s">
        <v>1124</v>
      </c>
      <c r="M12270" s="121" t="str">
        <f>A12257</f>
        <v>Prueba del rango estudentizado de Tukey (HSD) para PF4ha</v>
      </c>
      <c r="N12270" s="136"/>
      <c r="O12270" s="1"/>
      <c r="S12270" s="122" t="str">
        <f>K12270</f>
        <v>Factor</v>
      </c>
      <c r="T12270" s="122" t="str">
        <f>L12270</f>
        <v>Nivel</v>
      </c>
      <c r="U12270" s="114"/>
      <c r="V12270" s="123" t="str">
        <f>M12270</f>
        <v>Prueba del rango estudentizado de Tukey (HSD) para PF4ha</v>
      </c>
      <c r="W12270" s="6"/>
    </row>
    <row r="12271" spans="1:23" ht="16.5" thickBot="1" x14ac:dyDescent="0.3">
      <c r="A12271" s="99" t="s">
        <v>592</v>
      </c>
      <c r="B12271" s="68">
        <v>13.898</v>
      </c>
      <c r="C12271" s="68">
        <v>8</v>
      </c>
      <c r="D12271" s="86" t="s">
        <v>11</v>
      </c>
      <c r="J12271" s="6"/>
      <c r="K12271" s="223" t="s">
        <v>1128</v>
      </c>
      <c r="L12271" s="124" t="str">
        <f>D12271</f>
        <v>Pony</v>
      </c>
      <c r="M12271" s="125">
        <f>B12271</f>
        <v>13.898</v>
      </c>
      <c r="N12271" s="125" t="str">
        <f>A12271</f>
        <v>A</v>
      </c>
      <c r="O12271" s="125">
        <f>B12271</f>
        <v>13.898</v>
      </c>
      <c r="S12271" s="225" t="str">
        <f>K12271</f>
        <v>Genotipo (B)</v>
      </c>
      <c r="T12271" s="133" t="str">
        <f>L12271</f>
        <v>Pony</v>
      </c>
      <c r="U12271" s="134">
        <f t="shared" ref="U12271:U12274" si="721">M12271</f>
        <v>13.898</v>
      </c>
      <c r="V12271" s="133" t="str">
        <f t="shared" ref="V12271:V12274" si="722">N12271</f>
        <v>A</v>
      </c>
      <c r="W12271" s="133">
        <f t="shared" ref="W12271:W12274" si="723">O12271</f>
        <v>13.898</v>
      </c>
    </row>
    <row r="12272" spans="1:23" ht="16.5" thickBot="1" x14ac:dyDescent="0.3">
      <c r="A12272" s="99" t="s">
        <v>592</v>
      </c>
      <c r="B12272" s="68"/>
      <c r="C12272" s="68"/>
      <c r="D12272" s="86"/>
      <c r="J12272" s="6"/>
      <c r="K12272" s="224"/>
      <c r="L12272" s="124" t="str">
        <f>D12273</f>
        <v>Palomo</v>
      </c>
      <c r="M12272" s="125">
        <f>B12273</f>
        <v>12.513999999999999</v>
      </c>
      <c r="N12272" s="125" t="str">
        <f>A12273</f>
        <v>A</v>
      </c>
      <c r="O12272" s="125">
        <f>B12273</f>
        <v>12.513999999999999</v>
      </c>
      <c r="S12272" s="226"/>
      <c r="T12272" s="133" t="str">
        <f t="shared" ref="T12272:T12274" si="724">L12272</f>
        <v>Palomo</v>
      </c>
      <c r="U12272" s="134">
        <f t="shared" si="721"/>
        <v>12.513999999999999</v>
      </c>
      <c r="V12272" s="133" t="str">
        <f t="shared" si="722"/>
        <v>A</v>
      </c>
      <c r="W12272" s="133">
        <f t="shared" si="723"/>
        <v>12.513999999999999</v>
      </c>
    </row>
    <row r="12273" spans="1:23" ht="16.5" thickBot="1" x14ac:dyDescent="0.3">
      <c r="A12273" s="99" t="s">
        <v>592</v>
      </c>
      <c r="B12273" s="68">
        <v>12.513999999999999</v>
      </c>
      <c r="C12273" s="68">
        <v>8</v>
      </c>
      <c r="D12273" s="86" t="s">
        <v>7</v>
      </c>
      <c r="J12273" s="6"/>
      <c r="K12273" s="224"/>
      <c r="L12273" s="4" t="str">
        <f>D12275</f>
        <v>Perseo</v>
      </c>
      <c r="M12273" s="4">
        <f>B12275</f>
        <v>11.023999999999999</v>
      </c>
      <c r="N12273" s="4" t="str">
        <f>A12275</f>
        <v>A</v>
      </c>
      <c r="O12273" s="4">
        <f>B12275</f>
        <v>11.023999999999999</v>
      </c>
      <c r="P12273" s="6"/>
      <c r="Q12273" s="6"/>
      <c r="R12273" s="6"/>
      <c r="S12273" s="226"/>
      <c r="T12273" s="133" t="str">
        <f t="shared" si="724"/>
        <v>Perseo</v>
      </c>
      <c r="U12273" s="134">
        <f t="shared" si="721"/>
        <v>11.023999999999999</v>
      </c>
      <c r="V12273" s="133" t="str">
        <f t="shared" si="722"/>
        <v>A</v>
      </c>
      <c r="W12273" s="133">
        <f t="shared" si="723"/>
        <v>11.023999999999999</v>
      </c>
    </row>
    <row r="12274" spans="1:23" ht="16.5" thickBot="1" x14ac:dyDescent="0.3">
      <c r="A12274" s="99" t="s">
        <v>592</v>
      </c>
      <c r="B12274" s="68"/>
      <c r="C12274" s="68"/>
      <c r="D12274" s="86"/>
      <c r="J12274" s="6"/>
      <c r="K12274" s="224"/>
      <c r="L12274" s="4" t="str">
        <f>D12277</f>
        <v>Toro</v>
      </c>
      <c r="M12274" s="4">
        <f>B12277</f>
        <v>8.7759999999999998</v>
      </c>
      <c r="N12274" s="4" t="str">
        <f>A12277</f>
        <v>A</v>
      </c>
      <c r="O12274" s="4">
        <f>B12277</f>
        <v>8.7759999999999998</v>
      </c>
      <c r="P12274" s="6"/>
      <c r="Q12274" s="6"/>
      <c r="R12274" s="6"/>
      <c r="S12274" s="227"/>
      <c r="T12274" s="129" t="str">
        <f t="shared" si="724"/>
        <v>Toro</v>
      </c>
      <c r="U12274" s="135">
        <f t="shared" si="721"/>
        <v>8.7759999999999998</v>
      </c>
      <c r="V12274" s="129" t="str">
        <f t="shared" si="722"/>
        <v>A</v>
      </c>
      <c r="W12274" s="129">
        <f t="shared" si="723"/>
        <v>8.7759999999999998</v>
      </c>
    </row>
    <row r="12275" spans="1:23" ht="15.75" thickBot="1" x14ac:dyDescent="0.3">
      <c r="A12275" s="99" t="s">
        <v>592</v>
      </c>
      <c r="B12275" s="68">
        <v>11.023999999999999</v>
      </c>
      <c r="C12275" s="68">
        <v>8</v>
      </c>
      <c r="D12275" s="86" t="s">
        <v>46</v>
      </c>
      <c r="J12275" s="6">
        <v>1</v>
      </c>
      <c r="K12275" s="6"/>
      <c r="L12275" s="6"/>
      <c r="M12275" s="6"/>
      <c r="N12275" s="6"/>
      <c r="O12275" s="6"/>
      <c r="P12275" s="6"/>
      <c r="Q12275" s="6"/>
      <c r="R12275" s="6"/>
      <c r="S12275" s="6"/>
      <c r="T12275" s="6"/>
      <c r="U12275" s="6"/>
      <c r="V12275" s="6"/>
      <c r="W12275" s="6"/>
    </row>
    <row r="12276" spans="1:23" ht="15.75" thickBot="1" x14ac:dyDescent="0.3">
      <c r="A12276" s="99" t="s">
        <v>592</v>
      </c>
      <c r="B12276" s="68"/>
      <c r="C12276" s="68"/>
      <c r="D12276" s="86"/>
      <c r="J12276" s="6">
        <v>2</v>
      </c>
      <c r="K12276" s="6"/>
      <c r="L12276" s="6"/>
      <c r="M12276" s="6"/>
      <c r="N12276" s="6"/>
      <c r="O12276" s="6"/>
      <c r="P12276" s="6"/>
      <c r="Q12276" s="6"/>
      <c r="R12276" s="6"/>
      <c r="S12276" s="6"/>
      <c r="T12276" s="6"/>
      <c r="U12276" s="6"/>
      <c r="V12276" s="6"/>
      <c r="W12276" s="6"/>
    </row>
    <row r="12277" spans="1:23" x14ac:dyDescent="0.25">
      <c r="A12277" s="100" t="s">
        <v>592</v>
      </c>
      <c r="B12277" s="77">
        <v>8.7759999999999998</v>
      </c>
      <c r="C12277" s="77">
        <v>8</v>
      </c>
      <c r="D12277" s="87" t="s">
        <v>8</v>
      </c>
      <c r="J12277" s="6">
        <v>3</v>
      </c>
      <c r="K12277" s="6"/>
      <c r="L12277" s="6"/>
      <c r="M12277" s="6"/>
      <c r="N12277" s="6"/>
      <c r="O12277" s="6"/>
      <c r="P12277" s="6"/>
      <c r="Q12277" s="6"/>
      <c r="R12277" s="6"/>
      <c r="S12277" s="6"/>
      <c r="T12277" s="6"/>
      <c r="U12277" s="6"/>
      <c r="V12277" s="6"/>
      <c r="W12277" s="6"/>
    </row>
    <row r="12278" spans="1:23" x14ac:dyDescent="0.25">
      <c r="A12278" s="79"/>
      <c r="J12278" s="6">
        <v>4</v>
      </c>
      <c r="K12278" s="6"/>
      <c r="L12278" s="6"/>
      <c r="M12278" s="6"/>
      <c r="N12278" s="6"/>
      <c r="O12278" s="6"/>
      <c r="P12278" s="6"/>
      <c r="Q12278" s="6"/>
      <c r="R12278" s="6"/>
      <c r="S12278" s="6"/>
      <c r="T12278" s="6"/>
      <c r="U12278" s="6"/>
      <c r="V12278" s="6"/>
      <c r="W12278" s="6"/>
    </row>
    <row r="12279" spans="1:23" x14ac:dyDescent="0.25">
      <c r="A12279" s="79"/>
      <c r="J12279" s="6">
        <v>5</v>
      </c>
      <c r="K12279" s="6"/>
      <c r="L12279" s="6"/>
      <c r="M12279" s="6"/>
      <c r="N12279" s="6"/>
      <c r="O12279" s="6"/>
      <c r="P12279" s="6"/>
      <c r="Q12279" s="6"/>
      <c r="R12279" s="6"/>
      <c r="S12279" s="6"/>
      <c r="T12279" s="6"/>
      <c r="U12279" s="6"/>
      <c r="V12279" s="6"/>
      <c r="W12279" s="6"/>
    </row>
    <row r="12280" spans="1:23" x14ac:dyDescent="0.25">
      <c r="J12280" s="6">
        <v>6</v>
      </c>
      <c r="K12280" s="6"/>
      <c r="L12280" s="6"/>
      <c r="M12280" s="6"/>
      <c r="N12280" s="6"/>
      <c r="O12280" s="6"/>
      <c r="P12280" s="6"/>
      <c r="Q12280" s="6"/>
      <c r="R12280" s="6"/>
      <c r="S12280" s="6"/>
      <c r="T12280" s="6"/>
      <c r="U12280" s="6"/>
      <c r="V12280" s="6"/>
      <c r="W12280" s="6"/>
    </row>
    <row r="12281" spans="1:23" x14ac:dyDescent="0.25">
      <c r="A12281" s="80"/>
      <c r="J12281" s="6">
        <v>7</v>
      </c>
      <c r="K12281" s="6"/>
      <c r="L12281" s="6"/>
      <c r="M12281" s="6"/>
      <c r="N12281" s="6"/>
      <c r="O12281" s="6"/>
      <c r="P12281" s="6"/>
      <c r="Q12281" s="6"/>
      <c r="R12281" s="6"/>
      <c r="S12281" s="6"/>
      <c r="T12281" s="6"/>
      <c r="U12281" s="6"/>
      <c r="V12281" s="6"/>
      <c r="W12281" s="6"/>
    </row>
    <row r="12282" spans="1:23" ht="31.5" x14ac:dyDescent="0.25">
      <c r="A12282" s="64" t="s">
        <v>590</v>
      </c>
      <c r="J12282" s="6">
        <v>8</v>
      </c>
      <c r="K12282" s="6"/>
      <c r="L12282" s="6"/>
      <c r="M12282" s="6"/>
      <c r="N12282" s="6"/>
      <c r="O12282" s="6"/>
      <c r="P12282" s="6"/>
      <c r="Q12282" s="6"/>
      <c r="R12282" s="6"/>
      <c r="S12282" s="6"/>
      <c r="T12282" s="6"/>
      <c r="U12282" s="6"/>
      <c r="V12282" s="6"/>
      <c r="W12282" s="6"/>
    </row>
    <row r="12283" spans="1:23" x14ac:dyDescent="0.25">
      <c r="A12283" s="79"/>
      <c r="J12283" s="6">
        <v>9</v>
      </c>
      <c r="K12283" s="6"/>
      <c r="L12283" s="6"/>
      <c r="M12283" s="6"/>
      <c r="N12283" s="6"/>
      <c r="O12283" s="6"/>
      <c r="P12283" s="6"/>
      <c r="Q12283" s="6"/>
      <c r="R12283" s="6"/>
      <c r="S12283" s="6"/>
      <c r="T12283" s="6"/>
      <c r="U12283" s="6"/>
      <c r="V12283" s="6"/>
      <c r="W12283" s="6"/>
    </row>
    <row r="12284" spans="1:23" ht="25.5" x14ac:dyDescent="0.25">
      <c r="A12284" s="81" t="s">
        <v>595</v>
      </c>
      <c r="J12284" s="6">
        <v>10</v>
      </c>
      <c r="K12284" s="6"/>
      <c r="L12284" s="6"/>
      <c r="M12284" s="6"/>
      <c r="N12284" s="6"/>
      <c r="O12284" s="6"/>
      <c r="P12284" s="6"/>
      <c r="Q12284" s="6"/>
      <c r="R12284" s="6"/>
      <c r="S12284" s="6"/>
      <c r="T12284" s="6"/>
      <c r="U12284" s="6"/>
      <c r="V12284" s="6"/>
      <c r="W12284" s="6"/>
    </row>
    <row r="12285" spans="1:23" x14ac:dyDescent="0.25">
      <c r="A12285" s="81"/>
      <c r="J12285" s="6">
        <v>11</v>
      </c>
      <c r="K12285" s="6"/>
      <c r="L12285" s="6"/>
      <c r="M12285" s="6"/>
      <c r="N12285" s="6"/>
      <c r="O12285" s="6"/>
      <c r="P12285" s="6"/>
      <c r="Q12285" s="6"/>
      <c r="R12285" s="6"/>
      <c r="S12285" s="6"/>
      <c r="T12285" s="6"/>
      <c r="U12285" s="6"/>
      <c r="V12285" s="6"/>
      <c r="W12285" s="6"/>
    </row>
    <row r="12286" spans="1:23" x14ac:dyDescent="0.25">
      <c r="A12286" s="65"/>
      <c r="J12286" s="6">
        <v>12</v>
      </c>
      <c r="K12286" s="6"/>
      <c r="L12286" s="6"/>
      <c r="M12286" s="6"/>
      <c r="N12286" s="6"/>
      <c r="O12286" s="6"/>
      <c r="P12286" s="6"/>
      <c r="Q12286" s="6"/>
      <c r="R12286" s="6"/>
      <c r="S12286" s="6"/>
      <c r="T12286" s="6"/>
      <c r="U12286" s="6"/>
      <c r="V12286" s="6"/>
      <c r="W12286" s="6"/>
    </row>
    <row r="12287" spans="1:23" x14ac:dyDescent="0.25">
      <c r="A12287" s="65"/>
      <c r="J12287" s="6">
        <v>13</v>
      </c>
      <c r="K12287" s="6"/>
      <c r="L12287" s="6"/>
      <c r="M12287" s="6"/>
      <c r="N12287" s="6"/>
      <c r="O12287" s="6"/>
      <c r="P12287" s="6"/>
      <c r="Q12287" s="6"/>
      <c r="R12287" s="6"/>
      <c r="S12287" s="6"/>
      <c r="T12287" s="6"/>
      <c r="U12287" s="6"/>
      <c r="V12287" s="6"/>
      <c r="W12287" s="6"/>
    </row>
    <row r="12288" spans="1:23" x14ac:dyDescent="0.25">
      <c r="A12288" s="79"/>
      <c r="J12288" s="6">
        <v>14</v>
      </c>
      <c r="K12288" s="6"/>
      <c r="L12288" s="6"/>
      <c r="M12288" s="6"/>
      <c r="N12288" s="6"/>
      <c r="O12288" s="6"/>
      <c r="P12288" s="6"/>
      <c r="Q12288" s="6"/>
      <c r="R12288" s="6"/>
      <c r="S12288" s="6"/>
      <c r="T12288" s="6"/>
      <c r="U12288" s="6"/>
      <c r="V12288" s="6"/>
      <c r="W12288" s="6"/>
    </row>
    <row r="12289" spans="1:23" x14ac:dyDescent="0.25">
      <c r="A12289" s="79"/>
      <c r="J12289" s="6">
        <v>15</v>
      </c>
      <c r="K12289" s="6"/>
      <c r="L12289" s="6"/>
      <c r="M12289" s="6"/>
      <c r="N12289" s="6"/>
      <c r="O12289" s="6"/>
      <c r="P12289" s="6"/>
      <c r="Q12289" s="6"/>
      <c r="R12289" s="6"/>
      <c r="S12289" s="6"/>
      <c r="T12289" s="6"/>
      <c r="U12289" s="6"/>
      <c r="V12289" s="6"/>
      <c r="W12289" s="6"/>
    </row>
    <row r="12290" spans="1:23" x14ac:dyDescent="0.25">
      <c r="J12290" s="6">
        <v>16</v>
      </c>
      <c r="K12290" s="6"/>
      <c r="L12290" s="6"/>
      <c r="M12290" s="6"/>
      <c r="N12290" s="6"/>
      <c r="O12290" s="6"/>
      <c r="P12290" s="6"/>
      <c r="Q12290" s="6"/>
      <c r="R12290" s="6"/>
      <c r="S12290" s="6"/>
      <c r="T12290" s="6"/>
      <c r="U12290" s="6"/>
      <c r="V12290" s="6"/>
      <c r="W12290" s="6"/>
    </row>
    <row r="12291" spans="1:23" x14ac:dyDescent="0.25">
      <c r="A12291" s="80"/>
      <c r="J12291" s="6">
        <v>17</v>
      </c>
      <c r="K12291" s="6"/>
      <c r="L12291" s="6"/>
      <c r="M12291" s="6"/>
      <c r="N12291" s="6"/>
      <c r="O12291" s="6"/>
      <c r="P12291" s="6"/>
      <c r="Q12291" s="6"/>
      <c r="R12291" s="6"/>
      <c r="S12291" s="6"/>
      <c r="T12291" s="6"/>
      <c r="U12291" s="6"/>
      <c r="V12291" s="6"/>
      <c r="W12291" s="6"/>
    </row>
    <row r="12292" spans="1:23" ht="31.5" x14ac:dyDescent="0.25">
      <c r="A12292" s="64" t="s">
        <v>590</v>
      </c>
      <c r="J12292" s="6">
        <v>18</v>
      </c>
      <c r="K12292" s="6"/>
      <c r="L12292" s="6"/>
      <c r="M12292" s="6"/>
      <c r="N12292" s="6"/>
      <c r="O12292" s="6"/>
      <c r="P12292" s="6"/>
      <c r="Q12292" s="6"/>
      <c r="R12292" s="6"/>
      <c r="S12292" s="6"/>
      <c r="T12292" s="6"/>
      <c r="U12292" s="6"/>
      <c r="V12292" s="6"/>
      <c r="W12292" s="6"/>
    </row>
    <row r="12293" spans="1:23" x14ac:dyDescent="0.25">
      <c r="A12293" s="79"/>
      <c r="J12293" s="6">
        <v>19</v>
      </c>
      <c r="K12293" s="6"/>
      <c r="L12293" s="6"/>
      <c r="M12293" s="6"/>
      <c r="N12293" s="6"/>
      <c r="O12293" s="6"/>
      <c r="P12293" s="6"/>
      <c r="Q12293" s="6"/>
      <c r="R12293" s="6"/>
      <c r="S12293" s="6"/>
      <c r="T12293" s="6"/>
      <c r="U12293" s="6"/>
      <c r="V12293" s="6"/>
      <c r="W12293" s="6"/>
    </row>
    <row r="12294" spans="1:23" ht="25.5" x14ac:dyDescent="0.25">
      <c r="A12294" s="81" t="s">
        <v>595</v>
      </c>
      <c r="J12294" s="6">
        <v>20</v>
      </c>
      <c r="K12294" s="6"/>
      <c r="L12294" s="6"/>
      <c r="M12294" s="6"/>
      <c r="N12294" s="6"/>
      <c r="O12294" s="6"/>
      <c r="P12294" s="6"/>
      <c r="Q12294" s="6"/>
      <c r="R12294" s="6"/>
      <c r="S12294" s="6"/>
      <c r="T12294" s="6"/>
      <c r="U12294" s="6"/>
      <c r="V12294" s="6"/>
      <c r="W12294" s="6"/>
    </row>
    <row r="12295" spans="1:23" x14ac:dyDescent="0.25">
      <c r="A12295" s="81"/>
      <c r="J12295" s="6">
        <v>21</v>
      </c>
      <c r="K12295" s="6"/>
      <c r="L12295" s="6"/>
      <c r="M12295" s="6"/>
      <c r="N12295" s="6"/>
      <c r="O12295" s="6"/>
      <c r="P12295" s="6"/>
      <c r="Q12295" s="6"/>
      <c r="R12295" s="6"/>
      <c r="S12295" s="6"/>
      <c r="T12295" s="6"/>
      <c r="U12295" s="6"/>
      <c r="V12295" s="6"/>
      <c r="W12295" s="6"/>
    </row>
    <row r="12296" spans="1:23" ht="89.25" x14ac:dyDescent="0.25">
      <c r="A12296" s="81" t="s">
        <v>1009</v>
      </c>
      <c r="J12296" s="6">
        <v>22</v>
      </c>
      <c r="K12296" s="6"/>
      <c r="L12296" s="6"/>
      <c r="M12296" s="6"/>
      <c r="N12296" s="6"/>
      <c r="O12296" s="6"/>
      <c r="P12296" s="6"/>
      <c r="Q12296" s="6"/>
      <c r="R12296" s="6"/>
      <c r="S12296" s="6"/>
      <c r="T12296" s="6"/>
      <c r="U12296" s="6"/>
      <c r="V12296" s="6"/>
      <c r="W12296" s="6"/>
    </row>
    <row r="12297" spans="1:23" x14ac:dyDescent="0.25">
      <c r="A12297" s="65"/>
      <c r="J12297" s="6">
        <v>23</v>
      </c>
      <c r="K12297" s="6"/>
      <c r="L12297" s="6"/>
      <c r="M12297" s="6"/>
      <c r="N12297" s="6"/>
      <c r="O12297" s="6"/>
      <c r="P12297" s="6"/>
      <c r="Q12297" s="6"/>
      <c r="R12297" s="6"/>
      <c r="S12297" s="6"/>
      <c r="T12297" s="6"/>
      <c r="U12297" s="6"/>
      <c r="V12297" s="6"/>
      <c r="W12297" s="6"/>
    </row>
    <row r="12298" spans="1:23" x14ac:dyDescent="0.25">
      <c r="A12298" s="65"/>
      <c r="J12298" s="6">
        <v>24</v>
      </c>
      <c r="K12298" s="6"/>
      <c r="L12298" s="6"/>
      <c r="M12298" s="6"/>
      <c r="N12298" s="6"/>
      <c r="O12298" s="6"/>
      <c r="P12298" s="6"/>
      <c r="Q12298" s="6"/>
      <c r="R12298" s="6"/>
      <c r="S12298" s="6"/>
      <c r="T12298" s="6"/>
      <c r="U12298" s="6"/>
      <c r="V12298" s="6"/>
      <c r="W12298" s="6"/>
    </row>
    <row r="12299" spans="1:23" ht="140.25" x14ac:dyDescent="0.25">
      <c r="A12299" s="96" t="s">
        <v>624</v>
      </c>
      <c r="B12299" s="97" t="s">
        <v>625</v>
      </c>
      <c r="J12299" s="6">
        <v>25</v>
      </c>
      <c r="K12299" s="6"/>
      <c r="L12299" s="6"/>
      <c r="M12299" s="6"/>
      <c r="N12299" s="6"/>
      <c r="O12299" s="6"/>
      <c r="P12299" s="6"/>
      <c r="Q12299" s="6"/>
      <c r="R12299" s="6"/>
      <c r="S12299" s="6"/>
      <c r="T12299" s="6"/>
      <c r="U12299" s="6"/>
      <c r="V12299" s="6"/>
      <c r="W12299" s="6"/>
    </row>
    <row r="12300" spans="1:23" ht="15.75" thickBot="1" x14ac:dyDescent="0.3">
      <c r="A12300" s="65"/>
      <c r="J12300" s="6">
        <v>26</v>
      </c>
      <c r="K12300" s="6"/>
      <c r="L12300" s="6"/>
      <c r="M12300" s="6"/>
      <c r="N12300" s="6"/>
      <c r="O12300" s="6"/>
      <c r="P12300" s="6"/>
      <c r="Q12300" s="6"/>
      <c r="R12300" s="6"/>
      <c r="S12300" s="6"/>
      <c r="T12300" s="6"/>
      <c r="U12300" s="6"/>
      <c r="V12300" s="6"/>
      <c r="W12300" s="6"/>
    </row>
    <row r="12301" spans="1:23" ht="15.75" thickBot="1" x14ac:dyDescent="0.3">
      <c r="A12301" s="88" t="s">
        <v>626</v>
      </c>
      <c r="B12301" s="89">
        <v>0.05</v>
      </c>
      <c r="J12301" s="6">
        <v>27</v>
      </c>
      <c r="K12301" s="6"/>
      <c r="L12301" s="6"/>
      <c r="M12301" s="6"/>
      <c r="N12301" s="6"/>
      <c r="O12301" s="6"/>
      <c r="P12301" s="6"/>
      <c r="Q12301" s="6"/>
      <c r="R12301" s="6"/>
      <c r="S12301" s="6"/>
      <c r="T12301" s="6"/>
      <c r="U12301" s="6"/>
      <c r="V12301" s="6"/>
      <c r="W12301" s="6"/>
    </row>
    <row r="12302" spans="1:23" ht="39" thickBot="1" x14ac:dyDescent="0.3">
      <c r="A12302" s="110" t="s">
        <v>627</v>
      </c>
      <c r="B12302" s="74">
        <v>18</v>
      </c>
      <c r="J12302" s="6">
        <v>28</v>
      </c>
      <c r="K12302" s="6"/>
      <c r="L12302" s="6"/>
      <c r="M12302" s="6"/>
      <c r="N12302" s="6"/>
      <c r="O12302" s="6"/>
      <c r="P12302" s="6"/>
      <c r="Q12302" s="6"/>
      <c r="R12302" s="6"/>
      <c r="S12302" s="6"/>
      <c r="T12302" s="6"/>
      <c r="U12302" s="6"/>
      <c r="V12302" s="6"/>
      <c r="W12302" s="6"/>
    </row>
    <row r="12303" spans="1:23" ht="39" thickBot="1" x14ac:dyDescent="0.3">
      <c r="A12303" s="110" t="s">
        <v>628</v>
      </c>
      <c r="B12303" s="74">
        <v>59.147730000000003</v>
      </c>
      <c r="J12303" s="6">
        <v>29</v>
      </c>
      <c r="K12303" s="6"/>
      <c r="L12303" s="6"/>
      <c r="M12303" s="6"/>
      <c r="N12303" s="6"/>
      <c r="O12303" s="6"/>
      <c r="P12303" s="6"/>
      <c r="Q12303" s="6"/>
      <c r="R12303" s="6"/>
      <c r="S12303" s="6"/>
      <c r="T12303" s="6"/>
      <c r="U12303" s="6"/>
      <c r="V12303" s="6"/>
      <c r="W12303" s="6"/>
    </row>
    <row r="12304" spans="1:23" ht="64.5" thickBot="1" x14ac:dyDescent="0.3">
      <c r="A12304" s="110" t="s">
        <v>629</v>
      </c>
      <c r="B12304" s="74">
        <v>3.9969700000000001</v>
      </c>
      <c r="J12304" s="6">
        <v>30</v>
      </c>
      <c r="K12304" s="6"/>
      <c r="L12304" s="6"/>
      <c r="M12304" s="6"/>
      <c r="N12304" s="6"/>
      <c r="O12304" s="6"/>
      <c r="P12304" s="6"/>
      <c r="Q12304" s="6"/>
      <c r="R12304" s="6"/>
      <c r="S12304" s="6"/>
      <c r="T12304" s="6"/>
      <c r="U12304" s="6"/>
      <c r="V12304" s="6"/>
      <c r="W12304" s="6"/>
    </row>
    <row r="12305" spans="1:23" ht="38.25" x14ac:dyDescent="0.25">
      <c r="A12305" s="109" t="s">
        <v>630</v>
      </c>
      <c r="B12305" s="78">
        <v>10.868</v>
      </c>
      <c r="J12305" s="6">
        <v>31</v>
      </c>
      <c r="K12305" s="6"/>
      <c r="L12305" s="6"/>
      <c r="M12305" s="6"/>
      <c r="N12305" s="6"/>
      <c r="O12305" s="6"/>
      <c r="P12305" s="6"/>
      <c r="Q12305" s="6"/>
      <c r="R12305" s="6"/>
      <c r="S12305" s="6"/>
      <c r="T12305" s="6"/>
      <c r="U12305" s="6"/>
      <c r="V12305" s="6"/>
      <c r="W12305" s="6"/>
    </row>
    <row r="12306" spans="1:23" ht="15.75" thickBot="1" x14ac:dyDescent="0.3">
      <c r="A12306" s="65"/>
      <c r="J12306" s="6">
        <v>32</v>
      </c>
      <c r="K12306" s="6"/>
      <c r="L12306" s="6"/>
      <c r="M12306" s="6"/>
      <c r="N12306" s="6"/>
      <c r="O12306" s="6"/>
      <c r="P12306" s="6"/>
      <c r="Q12306" s="6"/>
      <c r="R12306" s="6"/>
      <c r="S12306" s="6"/>
      <c r="T12306" s="6"/>
      <c r="U12306" s="6"/>
      <c r="V12306" s="6"/>
      <c r="W12306" s="6"/>
    </row>
    <row r="12307" spans="1:23" x14ac:dyDescent="0.25">
      <c r="A12307" s="254" t="s">
        <v>637</v>
      </c>
      <c r="B12307" s="255"/>
      <c r="C12307" s="255"/>
      <c r="D12307" s="255"/>
      <c r="J12307" s="6">
        <v>33</v>
      </c>
      <c r="K12307" s="6"/>
      <c r="L12307" s="6"/>
      <c r="M12307" s="6"/>
      <c r="N12307" s="6"/>
      <c r="O12307" s="6"/>
      <c r="P12307" s="6"/>
      <c r="Q12307" s="6"/>
      <c r="R12307" s="6"/>
      <c r="S12307" s="6"/>
      <c r="T12307" s="6"/>
      <c r="U12307" s="6"/>
      <c r="V12307" s="6"/>
      <c r="W12307" s="6"/>
    </row>
    <row r="12308" spans="1:23" ht="15.75" thickBot="1" x14ac:dyDescent="0.3">
      <c r="A12308" s="256" t="s">
        <v>638</v>
      </c>
      <c r="B12308" s="257"/>
      <c r="C12308" s="257"/>
      <c r="D12308" s="257"/>
      <c r="J12308" s="6">
        <v>34</v>
      </c>
      <c r="K12308" s="6"/>
      <c r="L12308" s="6"/>
      <c r="M12308" s="6"/>
      <c r="N12308" s="6"/>
      <c r="O12308" s="6"/>
      <c r="P12308" s="6"/>
      <c r="Q12308" s="6"/>
      <c r="R12308" s="6"/>
      <c r="S12308" s="6"/>
      <c r="T12308" s="6"/>
      <c r="U12308" s="6"/>
      <c r="V12308" s="6"/>
      <c r="W12308" s="6"/>
    </row>
    <row r="12309" spans="1:23" ht="27" thickBot="1" x14ac:dyDescent="0.3">
      <c r="A12309" s="98" t="s">
        <v>634</v>
      </c>
      <c r="B12309" s="83" t="s">
        <v>635</v>
      </c>
      <c r="C12309" s="83" t="s">
        <v>566</v>
      </c>
      <c r="D12309" s="85" t="s">
        <v>593</v>
      </c>
      <c r="J12309" s="6"/>
      <c r="K12309" s="121" t="s">
        <v>1123</v>
      </c>
      <c r="L12309" s="121" t="s">
        <v>1124</v>
      </c>
      <c r="M12309" s="121" t="str">
        <f>A12296</f>
        <v>Prueba del rango estudentizado de Tukey (HSD) para PFCha</v>
      </c>
      <c r="N12309" s="136"/>
      <c r="O12309" s="1"/>
      <c r="S12309" s="122" t="str">
        <f>K12309</f>
        <v>Factor</v>
      </c>
      <c r="T12309" s="122" t="str">
        <f>L12309</f>
        <v>Nivel</v>
      </c>
      <c r="U12309" s="114"/>
      <c r="V12309" s="123" t="str">
        <f>M12309</f>
        <v>Prueba del rango estudentizado de Tukey (HSD) para PFCha</v>
      </c>
      <c r="W12309" s="6"/>
    </row>
    <row r="12310" spans="1:23" ht="16.5" thickBot="1" x14ac:dyDescent="0.3">
      <c r="A12310" s="99" t="s">
        <v>592</v>
      </c>
      <c r="B12310" s="68">
        <v>64.703999999999994</v>
      </c>
      <c r="C12310" s="68">
        <v>8</v>
      </c>
      <c r="D12310" s="86" t="s">
        <v>8</v>
      </c>
      <c r="J12310" s="6"/>
      <c r="K12310" s="223" t="s">
        <v>1128</v>
      </c>
      <c r="L12310" s="124" t="str">
        <f>D12310</f>
        <v>Toro</v>
      </c>
      <c r="M12310" s="125">
        <f>B12310</f>
        <v>64.703999999999994</v>
      </c>
      <c r="N12310" s="125" t="str">
        <f>A12310</f>
        <v>A</v>
      </c>
      <c r="O12310" s="125">
        <f>B12310</f>
        <v>64.703999999999994</v>
      </c>
      <c r="S12310" s="225" t="str">
        <f>K12310</f>
        <v>Genotipo (B)</v>
      </c>
      <c r="T12310" s="133" t="str">
        <f>L12310</f>
        <v>Toro</v>
      </c>
      <c r="U12310" s="134">
        <f t="shared" ref="U12310:U12313" si="725">M12310</f>
        <v>64.703999999999994</v>
      </c>
      <c r="V12310" s="133" t="str">
        <f t="shared" ref="V12310:V12313" si="726">N12310</f>
        <v>A</v>
      </c>
      <c r="W12310" s="133">
        <f t="shared" ref="W12310:W12313" si="727">O12310</f>
        <v>64.703999999999994</v>
      </c>
    </row>
    <row r="12311" spans="1:23" ht="16.5" thickBot="1" x14ac:dyDescent="0.3">
      <c r="A12311" s="99"/>
      <c r="B12311" s="68"/>
      <c r="C12311" s="68"/>
      <c r="D12311" s="86"/>
      <c r="J12311" s="6"/>
      <c r="K12311" s="224"/>
      <c r="L12311" s="124" t="str">
        <f>D12312</f>
        <v>Pony</v>
      </c>
      <c r="M12311" s="125">
        <f>B12312</f>
        <v>52.344000000000001</v>
      </c>
      <c r="N12311" s="125" t="str">
        <f>A12312</f>
        <v>B</v>
      </c>
      <c r="O12311" s="125">
        <f>B12312</f>
        <v>52.344000000000001</v>
      </c>
      <c r="S12311" s="226"/>
      <c r="T12311" s="133" t="str">
        <f t="shared" ref="T12311:T12313" si="728">L12311</f>
        <v>Pony</v>
      </c>
      <c r="U12311" s="134">
        <f t="shared" si="725"/>
        <v>52.344000000000001</v>
      </c>
      <c r="V12311" s="133" t="str">
        <f t="shared" si="726"/>
        <v>B</v>
      </c>
      <c r="W12311" s="133">
        <f t="shared" si="727"/>
        <v>52.344000000000001</v>
      </c>
    </row>
    <row r="12312" spans="1:23" ht="16.5" thickBot="1" x14ac:dyDescent="0.3">
      <c r="A12312" s="99" t="s">
        <v>593</v>
      </c>
      <c r="B12312" s="68">
        <v>52.344000000000001</v>
      </c>
      <c r="C12312" s="68">
        <v>8</v>
      </c>
      <c r="D12312" s="86" t="s">
        <v>11</v>
      </c>
      <c r="J12312" s="6"/>
      <c r="K12312" s="224"/>
      <c r="L12312" s="4" t="str">
        <f>D12314</f>
        <v>Palomo</v>
      </c>
      <c r="M12312" s="4">
        <f>B12314</f>
        <v>50.759</v>
      </c>
      <c r="N12312" s="4" t="str">
        <f>A12314</f>
        <v>B</v>
      </c>
      <c r="O12312" s="4">
        <f>B12314</f>
        <v>50.759</v>
      </c>
      <c r="P12312" s="6"/>
      <c r="Q12312" s="6"/>
      <c r="R12312" s="6"/>
      <c r="S12312" s="226"/>
      <c r="T12312" s="133" t="str">
        <f t="shared" si="728"/>
        <v>Palomo</v>
      </c>
      <c r="U12312" s="134">
        <f t="shared" si="725"/>
        <v>50.759</v>
      </c>
      <c r="V12312" s="133" t="str">
        <f t="shared" si="726"/>
        <v>B</v>
      </c>
      <c r="W12312" s="133">
        <f t="shared" si="727"/>
        <v>50.759</v>
      </c>
    </row>
    <row r="12313" spans="1:23" ht="16.5" thickBot="1" x14ac:dyDescent="0.3">
      <c r="A12313" s="99" t="s">
        <v>593</v>
      </c>
      <c r="B12313" s="68"/>
      <c r="C12313" s="68"/>
      <c r="D12313" s="86"/>
      <c r="J12313" s="6"/>
      <c r="K12313" s="224"/>
      <c r="L12313" s="4" t="str">
        <f>D12316</f>
        <v>Perseo</v>
      </c>
      <c r="M12313" s="4">
        <f>B12316</f>
        <v>38.234999999999999</v>
      </c>
      <c r="N12313" s="4" t="str">
        <f>A12316</f>
        <v>C</v>
      </c>
      <c r="O12313" s="4">
        <f>B12316</f>
        <v>38.234999999999999</v>
      </c>
      <c r="P12313" s="6"/>
      <c r="Q12313" s="6"/>
      <c r="R12313" s="6"/>
      <c r="S12313" s="227"/>
      <c r="T12313" s="129" t="str">
        <f t="shared" si="728"/>
        <v>Perseo</v>
      </c>
      <c r="U12313" s="135">
        <f t="shared" si="725"/>
        <v>38.234999999999999</v>
      </c>
      <c r="V12313" s="129" t="str">
        <f t="shared" si="726"/>
        <v>C</v>
      </c>
      <c r="W12313" s="129">
        <f t="shared" si="727"/>
        <v>38.234999999999999</v>
      </c>
    </row>
    <row r="12314" spans="1:23" ht="15.75" thickBot="1" x14ac:dyDescent="0.3">
      <c r="A12314" s="99" t="s">
        <v>593</v>
      </c>
      <c r="B12314" s="68">
        <v>50.759</v>
      </c>
      <c r="C12314" s="68">
        <v>8</v>
      </c>
      <c r="D12314" s="86" t="s">
        <v>7</v>
      </c>
      <c r="J12314" s="6">
        <v>1</v>
      </c>
      <c r="K12314" s="6"/>
      <c r="L12314" s="6"/>
      <c r="M12314" s="6"/>
      <c r="N12314" s="6"/>
      <c r="O12314" s="6"/>
      <c r="P12314" s="6"/>
      <c r="Q12314" s="6"/>
      <c r="R12314" s="6"/>
      <c r="S12314" s="6"/>
      <c r="T12314" s="6"/>
      <c r="U12314" s="6"/>
      <c r="V12314" s="6"/>
      <c r="W12314" s="6"/>
    </row>
    <row r="12315" spans="1:23" ht="15.75" thickBot="1" x14ac:dyDescent="0.3">
      <c r="A12315" s="99"/>
      <c r="B12315" s="68"/>
      <c r="C12315" s="68"/>
      <c r="D12315" s="86"/>
      <c r="J12315" s="6">
        <v>2</v>
      </c>
      <c r="K12315" s="6"/>
      <c r="L12315" s="6"/>
      <c r="M12315" s="6"/>
      <c r="N12315" s="6"/>
      <c r="O12315" s="6"/>
      <c r="P12315" s="6"/>
      <c r="Q12315" s="6"/>
      <c r="R12315" s="6"/>
      <c r="S12315" s="6"/>
      <c r="T12315" s="6"/>
      <c r="U12315" s="6"/>
      <c r="V12315" s="6"/>
      <c r="W12315" s="6"/>
    </row>
    <row r="12316" spans="1:23" x14ac:dyDescent="0.25">
      <c r="A12316" s="100" t="s">
        <v>639</v>
      </c>
      <c r="B12316" s="77">
        <v>38.234999999999999</v>
      </c>
      <c r="C12316" s="77">
        <v>8</v>
      </c>
      <c r="D12316" s="87" t="s">
        <v>46</v>
      </c>
      <c r="J12316" s="6">
        <v>3</v>
      </c>
      <c r="K12316" s="6"/>
      <c r="L12316" s="6"/>
      <c r="M12316" s="6"/>
      <c r="N12316" s="6"/>
      <c r="O12316" s="6"/>
      <c r="P12316" s="6"/>
      <c r="Q12316" s="6"/>
      <c r="R12316" s="6"/>
      <c r="S12316" s="6"/>
      <c r="T12316" s="6"/>
      <c r="U12316" s="6"/>
      <c r="V12316" s="6"/>
      <c r="W12316" s="6"/>
    </row>
    <row r="12317" spans="1:23" x14ac:dyDescent="0.25">
      <c r="A12317" s="79"/>
      <c r="J12317" s="6">
        <v>4</v>
      </c>
      <c r="K12317" s="6"/>
      <c r="L12317" s="6"/>
      <c r="M12317" s="6"/>
      <c r="N12317" s="6"/>
      <c r="O12317" s="6"/>
      <c r="P12317" s="6"/>
      <c r="Q12317" s="6"/>
      <c r="R12317" s="6"/>
      <c r="S12317" s="6"/>
      <c r="T12317" s="6"/>
      <c r="U12317" s="6"/>
      <c r="V12317" s="6"/>
      <c r="W12317" s="6"/>
    </row>
    <row r="12318" spans="1:23" x14ac:dyDescent="0.25">
      <c r="A12318" s="79"/>
      <c r="J12318" s="6">
        <v>5</v>
      </c>
      <c r="K12318" s="6"/>
      <c r="L12318" s="6"/>
      <c r="M12318" s="6"/>
      <c r="N12318" s="6"/>
      <c r="O12318" s="6"/>
      <c r="P12318" s="6"/>
      <c r="Q12318" s="6"/>
      <c r="R12318" s="6"/>
      <c r="S12318" s="6"/>
      <c r="T12318" s="6"/>
      <c r="U12318" s="6"/>
      <c r="V12318" s="6"/>
      <c r="W12318" s="6"/>
    </row>
    <row r="12319" spans="1:23" x14ac:dyDescent="0.25">
      <c r="J12319" s="6">
        <v>6</v>
      </c>
      <c r="K12319" s="6"/>
      <c r="L12319" s="6"/>
      <c r="M12319" s="6"/>
      <c r="N12319" s="6"/>
      <c r="O12319" s="6"/>
      <c r="P12319" s="6"/>
      <c r="Q12319" s="6"/>
      <c r="R12319" s="6"/>
      <c r="S12319" s="6"/>
      <c r="T12319" s="6"/>
      <c r="U12319" s="6"/>
      <c r="V12319" s="6"/>
      <c r="W12319" s="6"/>
    </row>
    <row r="12320" spans="1:23" x14ac:dyDescent="0.25">
      <c r="A12320" s="80"/>
      <c r="J12320" s="6">
        <v>7</v>
      </c>
      <c r="K12320" s="6"/>
      <c r="L12320" s="6"/>
      <c r="M12320" s="6"/>
      <c r="N12320" s="6"/>
      <c r="O12320" s="6"/>
      <c r="P12320" s="6"/>
      <c r="Q12320" s="6"/>
      <c r="R12320" s="6"/>
      <c r="S12320" s="6"/>
      <c r="T12320" s="6"/>
      <c r="U12320" s="6"/>
      <c r="V12320" s="6"/>
      <c r="W12320" s="6"/>
    </row>
    <row r="12321" spans="1:23" ht="31.5" x14ac:dyDescent="0.25">
      <c r="A12321" s="64" t="s">
        <v>590</v>
      </c>
      <c r="J12321" s="6">
        <v>8</v>
      </c>
      <c r="K12321" s="6"/>
      <c r="L12321" s="6"/>
      <c r="M12321" s="6"/>
      <c r="N12321" s="6"/>
      <c r="O12321" s="6"/>
      <c r="P12321" s="6"/>
      <c r="Q12321" s="6"/>
      <c r="R12321" s="6"/>
      <c r="S12321" s="6"/>
      <c r="T12321" s="6"/>
      <c r="U12321" s="6"/>
      <c r="V12321" s="6"/>
      <c r="W12321" s="6"/>
    </row>
    <row r="12322" spans="1:23" x14ac:dyDescent="0.25">
      <c r="A12322" s="79"/>
      <c r="J12322" s="6">
        <v>9</v>
      </c>
      <c r="K12322" s="6"/>
      <c r="L12322" s="6"/>
      <c r="M12322" s="6"/>
      <c r="N12322" s="6"/>
      <c r="O12322" s="6"/>
      <c r="P12322" s="6"/>
      <c r="Q12322" s="6"/>
      <c r="R12322" s="6"/>
      <c r="S12322" s="6"/>
      <c r="T12322" s="6"/>
      <c r="U12322" s="6"/>
      <c r="V12322" s="6"/>
      <c r="W12322" s="6"/>
    </row>
    <row r="12323" spans="1:23" ht="25.5" x14ac:dyDescent="0.25">
      <c r="A12323" s="81" t="s">
        <v>595</v>
      </c>
      <c r="J12323" s="6">
        <v>10</v>
      </c>
      <c r="K12323" s="6"/>
      <c r="L12323" s="6"/>
      <c r="M12323" s="6"/>
      <c r="N12323" s="6"/>
      <c r="O12323" s="6"/>
      <c r="P12323" s="6"/>
      <c r="Q12323" s="6"/>
      <c r="R12323" s="6"/>
      <c r="S12323" s="6"/>
      <c r="T12323" s="6"/>
      <c r="U12323" s="6"/>
      <c r="V12323" s="6"/>
      <c r="W12323" s="6"/>
    </row>
    <row r="12324" spans="1:23" x14ac:dyDescent="0.25">
      <c r="A12324" s="81"/>
      <c r="J12324" s="6">
        <v>11</v>
      </c>
      <c r="K12324" s="6"/>
      <c r="L12324" s="6"/>
      <c r="M12324" s="6"/>
      <c r="N12324" s="6"/>
      <c r="O12324" s="6"/>
      <c r="P12324" s="6"/>
      <c r="Q12324" s="6"/>
      <c r="R12324" s="6"/>
      <c r="S12324" s="6"/>
      <c r="T12324" s="6"/>
      <c r="U12324" s="6"/>
      <c r="V12324" s="6"/>
      <c r="W12324" s="6"/>
    </row>
    <row r="12325" spans="1:23" x14ac:dyDescent="0.25">
      <c r="A12325" s="65"/>
      <c r="J12325" s="6">
        <v>12</v>
      </c>
      <c r="K12325" s="6"/>
      <c r="L12325" s="6"/>
      <c r="M12325" s="6"/>
      <c r="N12325" s="6"/>
      <c r="O12325" s="6"/>
      <c r="P12325" s="6"/>
      <c r="Q12325" s="6"/>
      <c r="R12325" s="6"/>
      <c r="S12325" s="6"/>
      <c r="T12325" s="6"/>
      <c r="U12325" s="6"/>
      <c r="V12325" s="6"/>
      <c r="W12325" s="6"/>
    </row>
    <row r="12326" spans="1:23" x14ac:dyDescent="0.25">
      <c r="A12326" s="65"/>
      <c r="J12326" s="6">
        <v>13</v>
      </c>
      <c r="K12326" s="6"/>
      <c r="L12326" s="6"/>
      <c r="M12326" s="6"/>
      <c r="N12326" s="6"/>
      <c r="O12326" s="6"/>
      <c r="P12326" s="6"/>
      <c r="Q12326" s="6"/>
      <c r="R12326" s="6"/>
      <c r="S12326" s="6"/>
      <c r="T12326" s="6"/>
      <c r="U12326" s="6"/>
      <c r="V12326" s="6"/>
      <c r="W12326" s="6"/>
    </row>
    <row r="12327" spans="1:23" x14ac:dyDescent="0.25">
      <c r="A12327" s="79"/>
      <c r="J12327" s="6">
        <v>14</v>
      </c>
      <c r="K12327" s="6"/>
      <c r="L12327" s="6"/>
      <c r="M12327" s="6"/>
      <c r="N12327" s="6"/>
      <c r="O12327" s="6"/>
      <c r="P12327" s="6"/>
      <c r="Q12327" s="6"/>
      <c r="R12327" s="6"/>
      <c r="S12327" s="6"/>
      <c r="T12327" s="6"/>
      <c r="U12327" s="6"/>
      <c r="V12327" s="6"/>
      <c r="W12327" s="6"/>
    </row>
    <row r="12328" spans="1:23" x14ac:dyDescent="0.25">
      <c r="A12328" s="79"/>
      <c r="J12328" s="6">
        <v>15</v>
      </c>
      <c r="K12328" s="6"/>
      <c r="L12328" s="6"/>
      <c r="M12328" s="6"/>
      <c r="N12328" s="6"/>
      <c r="O12328" s="6"/>
      <c r="P12328" s="6"/>
      <c r="Q12328" s="6"/>
      <c r="R12328" s="6"/>
      <c r="S12328" s="6"/>
      <c r="T12328" s="6"/>
      <c r="U12328" s="6"/>
      <c r="V12328" s="6"/>
      <c r="W12328" s="6"/>
    </row>
    <row r="12329" spans="1:23" x14ac:dyDescent="0.25">
      <c r="J12329" s="6">
        <v>16</v>
      </c>
      <c r="K12329" s="6"/>
      <c r="L12329" s="6"/>
      <c r="M12329" s="6"/>
      <c r="N12329" s="6"/>
      <c r="O12329" s="6"/>
      <c r="P12329" s="6"/>
      <c r="Q12329" s="6"/>
      <c r="R12329" s="6"/>
      <c r="S12329" s="6"/>
      <c r="T12329" s="6"/>
      <c r="U12329" s="6"/>
      <c r="V12329" s="6"/>
      <c r="W12329" s="6"/>
    </row>
    <row r="12330" spans="1:23" x14ac:dyDescent="0.25">
      <c r="A12330" s="80"/>
      <c r="J12330" s="6">
        <v>17</v>
      </c>
      <c r="K12330" s="6"/>
      <c r="L12330" s="6"/>
      <c r="M12330" s="6"/>
      <c r="N12330" s="6"/>
      <c r="O12330" s="6"/>
      <c r="P12330" s="6"/>
      <c r="Q12330" s="6"/>
      <c r="R12330" s="6"/>
      <c r="S12330" s="6"/>
      <c r="T12330" s="6"/>
      <c r="U12330" s="6"/>
      <c r="V12330" s="6"/>
      <c r="W12330" s="6"/>
    </row>
    <row r="12331" spans="1:23" ht="31.5" x14ac:dyDescent="0.25">
      <c r="A12331" s="64" t="s">
        <v>590</v>
      </c>
      <c r="J12331" s="6">
        <v>18</v>
      </c>
      <c r="K12331" s="6"/>
      <c r="L12331" s="6"/>
      <c r="M12331" s="6"/>
      <c r="N12331" s="6"/>
      <c r="O12331" s="6"/>
      <c r="P12331" s="6"/>
      <c r="Q12331" s="6"/>
      <c r="R12331" s="6"/>
      <c r="S12331" s="6"/>
      <c r="T12331" s="6"/>
      <c r="U12331" s="6"/>
      <c r="V12331" s="6"/>
      <c r="W12331" s="6"/>
    </row>
    <row r="12332" spans="1:23" x14ac:dyDescent="0.25">
      <c r="A12332" s="79"/>
      <c r="J12332" s="6">
        <v>19</v>
      </c>
      <c r="K12332" s="6"/>
      <c r="L12332" s="6"/>
      <c r="M12332" s="6"/>
      <c r="N12332" s="6"/>
      <c r="O12332" s="6"/>
      <c r="P12332" s="6"/>
      <c r="Q12332" s="6"/>
      <c r="R12332" s="6"/>
      <c r="S12332" s="6"/>
      <c r="T12332" s="6"/>
      <c r="U12332" s="6"/>
      <c r="V12332" s="6"/>
      <c r="W12332" s="6"/>
    </row>
    <row r="12333" spans="1:23" ht="25.5" x14ac:dyDescent="0.25">
      <c r="A12333" s="81" t="s">
        <v>595</v>
      </c>
      <c r="J12333" s="6">
        <v>20</v>
      </c>
      <c r="K12333" s="6"/>
      <c r="L12333" s="6"/>
      <c r="M12333" s="6"/>
      <c r="N12333" s="6"/>
      <c r="O12333" s="6"/>
      <c r="P12333" s="6"/>
      <c r="Q12333" s="6"/>
      <c r="R12333" s="6"/>
      <c r="S12333" s="6"/>
      <c r="T12333" s="6"/>
      <c r="U12333" s="6"/>
      <c r="V12333" s="6"/>
      <c r="W12333" s="6"/>
    </row>
    <row r="12334" spans="1:23" x14ac:dyDescent="0.25">
      <c r="A12334" s="81"/>
      <c r="J12334" s="6">
        <v>21</v>
      </c>
      <c r="K12334" s="6"/>
      <c r="L12334" s="6"/>
      <c r="M12334" s="6"/>
      <c r="N12334" s="6"/>
      <c r="O12334" s="6"/>
      <c r="P12334" s="6"/>
      <c r="Q12334" s="6"/>
      <c r="R12334" s="6"/>
      <c r="S12334" s="6"/>
      <c r="T12334" s="6"/>
      <c r="U12334" s="6"/>
      <c r="V12334" s="6"/>
      <c r="W12334" s="6"/>
    </row>
    <row r="12335" spans="1:23" ht="89.25" x14ac:dyDescent="0.25">
      <c r="A12335" s="81" t="s">
        <v>1010</v>
      </c>
      <c r="J12335" s="6">
        <v>22</v>
      </c>
      <c r="K12335" s="6"/>
      <c r="L12335" s="6"/>
      <c r="M12335" s="6"/>
      <c r="N12335" s="6"/>
      <c r="O12335" s="6"/>
      <c r="P12335" s="6"/>
      <c r="Q12335" s="6"/>
      <c r="R12335" s="6"/>
      <c r="S12335" s="6"/>
      <c r="T12335" s="6"/>
      <c r="U12335" s="6"/>
      <c r="V12335" s="6"/>
      <c r="W12335" s="6"/>
    </row>
    <row r="12336" spans="1:23" x14ac:dyDescent="0.25">
      <c r="A12336" s="65"/>
      <c r="J12336" s="6">
        <v>23</v>
      </c>
      <c r="K12336" s="6"/>
      <c r="L12336" s="6"/>
      <c r="M12336" s="6"/>
      <c r="N12336" s="6"/>
      <c r="O12336" s="6"/>
      <c r="P12336" s="6"/>
      <c r="Q12336" s="6"/>
      <c r="R12336" s="6"/>
      <c r="S12336" s="6"/>
      <c r="T12336" s="6"/>
      <c r="U12336" s="6"/>
      <c r="V12336" s="6"/>
      <c r="W12336" s="6"/>
    </row>
    <row r="12337" spans="1:23" x14ac:dyDescent="0.25">
      <c r="A12337" s="65"/>
      <c r="J12337" s="6">
        <v>24</v>
      </c>
      <c r="K12337" s="6"/>
      <c r="L12337" s="6"/>
      <c r="M12337" s="6"/>
      <c r="N12337" s="6"/>
      <c r="O12337" s="6"/>
      <c r="P12337" s="6"/>
      <c r="Q12337" s="6"/>
      <c r="R12337" s="6"/>
      <c r="S12337" s="6"/>
      <c r="T12337" s="6"/>
      <c r="U12337" s="6"/>
      <c r="V12337" s="6"/>
      <c r="W12337" s="6"/>
    </row>
    <row r="12338" spans="1:23" ht="140.25" x14ac:dyDescent="0.25">
      <c r="A12338" s="96" t="s">
        <v>624</v>
      </c>
      <c r="B12338" s="97" t="s">
        <v>625</v>
      </c>
      <c r="J12338" s="6">
        <v>25</v>
      </c>
      <c r="K12338" s="6"/>
      <c r="L12338" s="6"/>
      <c r="M12338" s="6"/>
      <c r="N12338" s="6"/>
      <c r="O12338" s="6"/>
      <c r="P12338" s="6"/>
      <c r="Q12338" s="6"/>
      <c r="R12338" s="6"/>
      <c r="S12338" s="6"/>
      <c r="T12338" s="6"/>
      <c r="U12338" s="6"/>
      <c r="V12338" s="6"/>
      <c r="W12338" s="6"/>
    </row>
    <row r="12339" spans="1:23" ht="15.75" thickBot="1" x14ac:dyDescent="0.3">
      <c r="A12339" s="65"/>
      <c r="J12339" s="6">
        <v>26</v>
      </c>
      <c r="K12339" s="6"/>
      <c r="L12339" s="6"/>
      <c r="M12339" s="6"/>
      <c r="N12339" s="6"/>
      <c r="O12339" s="6"/>
      <c r="P12339" s="6"/>
      <c r="Q12339" s="6"/>
      <c r="R12339" s="6"/>
      <c r="S12339" s="6"/>
      <c r="T12339" s="6"/>
      <c r="U12339" s="6"/>
      <c r="V12339" s="6"/>
      <c r="W12339" s="6"/>
    </row>
    <row r="12340" spans="1:23" ht="15.75" thickBot="1" x14ac:dyDescent="0.3">
      <c r="A12340" s="88" t="s">
        <v>626</v>
      </c>
      <c r="B12340" s="89">
        <v>0.05</v>
      </c>
      <c r="J12340" s="6">
        <v>27</v>
      </c>
      <c r="K12340" s="6"/>
      <c r="L12340" s="6"/>
      <c r="M12340" s="6"/>
      <c r="N12340" s="6"/>
      <c r="O12340" s="6"/>
      <c r="P12340" s="6"/>
      <c r="Q12340" s="6"/>
      <c r="R12340" s="6"/>
      <c r="S12340" s="6"/>
      <c r="T12340" s="6"/>
      <c r="U12340" s="6"/>
      <c r="V12340" s="6"/>
      <c r="W12340" s="6"/>
    </row>
    <row r="12341" spans="1:23" ht="39" thickBot="1" x14ac:dyDescent="0.3">
      <c r="A12341" s="110" t="s">
        <v>627</v>
      </c>
      <c r="B12341" s="74">
        <v>18</v>
      </c>
      <c r="J12341" s="6">
        <v>28</v>
      </c>
      <c r="K12341" s="6"/>
      <c r="L12341" s="6"/>
      <c r="M12341" s="6"/>
      <c r="N12341" s="6"/>
      <c r="O12341" s="6"/>
      <c r="P12341" s="6"/>
      <c r="Q12341" s="6"/>
      <c r="R12341" s="6"/>
      <c r="S12341" s="6"/>
      <c r="T12341" s="6"/>
      <c r="U12341" s="6"/>
      <c r="V12341" s="6"/>
      <c r="W12341" s="6"/>
    </row>
    <row r="12342" spans="1:23" ht="39" thickBot="1" x14ac:dyDescent="0.3">
      <c r="A12342" s="110" t="s">
        <v>628</v>
      </c>
      <c r="B12342" s="74">
        <v>66.982169999999996</v>
      </c>
      <c r="J12342" s="6">
        <v>29</v>
      </c>
      <c r="K12342" s="6"/>
      <c r="L12342" s="6"/>
      <c r="M12342" s="6"/>
      <c r="N12342" s="6"/>
      <c r="O12342" s="6"/>
      <c r="P12342" s="6"/>
      <c r="Q12342" s="6"/>
      <c r="R12342" s="6"/>
      <c r="S12342" s="6"/>
      <c r="T12342" s="6"/>
      <c r="U12342" s="6"/>
      <c r="V12342" s="6"/>
      <c r="W12342" s="6"/>
    </row>
    <row r="12343" spans="1:23" ht="64.5" thickBot="1" x14ac:dyDescent="0.3">
      <c r="A12343" s="110" t="s">
        <v>629</v>
      </c>
      <c r="B12343" s="74">
        <v>3.9969700000000001</v>
      </c>
      <c r="J12343" s="6">
        <v>30</v>
      </c>
      <c r="K12343" s="6"/>
      <c r="L12343" s="6"/>
      <c r="M12343" s="6"/>
      <c r="N12343" s="6"/>
      <c r="O12343" s="6"/>
      <c r="P12343" s="6"/>
      <c r="Q12343" s="6"/>
      <c r="R12343" s="6"/>
      <c r="S12343" s="6"/>
      <c r="T12343" s="6"/>
      <c r="U12343" s="6"/>
      <c r="V12343" s="6"/>
      <c r="W12343" s="6"/>
    </row>
    <row r="12344" spans="1:23" ht="38.25" x14ac:dyDescent="0.25">
      <c r="A12344" s="109" t="s">
        <v>630</v>
      </c>
      <c r="B12344" s="78">
        <v>11.566000000000001</v>
      </c>
      <c r="J12344" s="6">
        <v>31</v>
      </c>
      <c r="K12344" s="6"/>
      <c r="L12344" s="6"/>
      <c r="M12344" s="6"/>
      <c r="N12344" s="6"/>
      <c r="O12344" s="6"/>
      <c r="P12344" s="6"/>
      <c r="Q12344" s="6"/>
      <c r="R12344" s="6"/>
      <c r="S12344" s="6"/>
      <c r="T12344" s="6"/>
      <c r="U12344" s="6"/>
      <c r="V12344" s="6"/>
      <c r="W12344" s="6"/>
    </row>
    <row r="12345" spans="1:23" ht="15.75" thickBot="1" x14ac:dyDescent="0.3">
      <c r="A12345" s="65"/>
      <c r="J12345" s="6">
        <v>32</v>
      </c>
      <c r="K12345" s="6"/>
      <c r="L12345" s="6"/>
      <c r="M12345" s="6"/>
      <c r="N12345" s="6"/>
      <c r="O12345" s="6"/>
      <c r="P12345" s="6"/>
      <c r="Q12345" s="6"/>
      <c r="R12345" s="6"/>
      <c r="S12345" s="6"/>
      <c r="T12345" s="6"/>
      <c r="U12345" s="6"/>
      <c r="V12345" s="6"/>
      <c r="W12345" s="6"/>
    </row>
    <row r="12346" spans="1:23" x14ac:dyDescent="0.25">
      <c r="A12346" s="254" t="s">
        <v>637</v>
      </c>
      <c r="B12346" s="255"/>
      <c r="C12346" s="255"/>
      <c r="D12346" s="255"/>
      <c r="J12346" s="6">
        <v>33</v>
      </c>
      <c r="K12346" s="6"/>
      <c r="L12346" s="6"/>
      <c r="M12346" s="6"/>
      <c r="N12346" s="6"/>
      <c r="O12346" s="6"/>
      <c r="P12346" s="6"/>
      <c r="Q12346" s="6"/>
      <c r="R12346" s="6"/>
      <c r="S12346" s="6"/>
      <c r="T12346" s="6"/>
      <c r="U12346" s="6"/>
      <c r="V12346" s="6"/>
      <c r="W12346" s="6"/>
    </row>
    <row r="12347" spans="1:23" ht="15.75" thickBot="1" x14ac:dyDescent="0.3">
      <c r="A12347" s="256" t="s">
        <v>638</v>
      </c>
      <c r="B12347" s="257"/>
      <c r="C12347" s="257"/>
      <c r="D12347" s="257"/>
      <c r="J12347" s="6">
        <v>34</v>
      </c>
      <c r="K12347" s="6"/>
      <c r="L12347" s="6"/>
      <c r="M12347" s="6"/>
      <c r="N12347" s="6"/>
      <c r="O12347" s="6"/>
      <c r="P12347" s="6"/>
      <c r="Q12347" s="6"/>
      <c r="R12347" s="6"/>
      <c r="S12347" s="6"/>
      <c r="T12347" s="6"/>
      <c r="U12347" s="6"/>
      <c r="V12347" s="6"/>
      <c r="W12347" s="6"/>
    </row>
    <row r="12348" spans="1:23" ht="27" thickBot="1" x14ac:dyDescent="0.3">
      <c r="A12348" s="98" t="s">
        <v>634</v>
      </c>
      <c r="B12348" s="83" t="s">
        <v>635</v>
      </c>
      <c r="C12348" s="83" t="s">
        <v>566</v>
      </c>
      <c r="D12348" s="85" t="s">
        <v>593</v>
      </c>
      <c r="J12348" s="6"/>
      <c r="K12348" s="121" t="s">
        <v>1123</v>
      </c>
      <c r="L12348" s="121" t="s">
        <v>1124</v>
      </c>
      <c r="M12348" s="121" t="str">
        <f>A12335</f>
        <v>Prueba del rango estudentizado de Tukey (HSD) para PFTha</v>
      </c>
      <c r="N12348" s="136"/>
      <c r="O12348" s="1"/>
      <c r="S12348" s="122" t="str">
        <f>K12348</f>
        <v>Factor</v>
      </c>
      <c r="T12348" s="122" t="str">
        <f>L12348</f>
        <v>Nivel</v>
      </c>
      <c r="U12348" s="114"/>
      <c r="V12348" s="123" t="str">
        <f>M12348</f>
        <v>Prueba del rango estudentizado de Tukey (HSD) para PFTha</v>
      </c>
      <c r="W12348" s="6"/>
    </row>
    <row r="12349" spans="1:23" ht="16.5" thickBot="1" x14ac:dyDescent="0.3">
      <c r="A12349" s="99" t="s">
        <v>592</v>
      </c>
      <c r="B12349" s="68">
        <v>73.477999999999994</v>
      </c>
      <c r="C12349" s="68">
        <v>8</v>
      </c>
      <c r="D12349" s="86" t="s">
        <v>8</v>
      </c>
      <c r="J12349" s="6"/>
      <c r="K12349" s="223" t="s">
        <v>1128</v>
      </c>
      <c r="L12349" s="124" t="str">
        <f>D12349</f>
        <v>Toro</v>
      </c>
      <c r="M12349" s="125">
        <f>B12349</f>
        <v>73.477999999999994</v>
      </c>
      <c r="N12349" s="125" t="str">
        <f>A12349</f>
        <v>A</v>
      </c>
      <c r="O12349" s="125">
        <f>B12349</f>
        <v>73.477999999999994</v>
      </c>
      <c r="S12349" s="225" t="str">
        <f>K12349</f>
        <v>Genotipo (B)</v>
      </c>
      <c r="T12349" s="133" t="str">
        <f>L12349</f>
        <v>Toro</v>
      </c>
      <c r="U12349" s="134">
        <f t="shared" ref="U12349:U12352" si="729">M12349</f>
        <v>73.477999999999994</v>
      </c>
      <c r="V12349" s="133" t="str">
        <f t="shared" ref="V12349:V12352" si="730">N12349</f>
        <v>A</v>
      </c>
      <c r="W12349" s="133">
        <f t="shared" ref="W12349:W12352" si="731">O12349</f>
        <v>73.477999999999994</v>
      </c>
    </row>
    <row r="12350" spans="1:23" ht="16.5" thickBot="1" x14ac:dyDescent="0.3">
      <c r="A12350" s="99" t="s">
        <v>592</v>
      </c>
      <c r="B12350" s="68"/>
      <c r="C12350" s="68"/>
      <c r="D12350" s="86"/>
      <c r="J12350" s="6"/>
      <c r="K12350" s="224"/>
      <c r="L12350" s="124" t="str">
        <f>D12351</f>
        <v>Pony</v>
      </c>
      <c r="M12350" s="125">
        <f>B12351</f>
        <v>66.239999999999995</v>
      </c>
      <c r="N12350" s="125" t="str">
        <f>A12351</f>
        <v>A</v>
      </c>
      <c r="O12350" s="125">
        <f>B12351</f>
        <v>66.239999999999995</v>
      </c>
      <c r="S12350" s="226"/>
      <c r="T12350" s="133" t="str">
        <f t="shared" ref="T12350:T12352" si="732">L12350</f>
        <v>Pony</v>
      </c>
      <c r="U12350" s="134">
        <f t="shared" si="729"/>
        <v>66.239999999999995</v>
      </c>
      <c r="V12350" s="133" t="str">
        <f t="shared" si="730"/>
        <v>A</v>
      </c>
      <c r="W12350" s="133">
        <f t="shared" si="731"/>
        <v>66.239999999999995</v>
      </c>
    </row>
    <row r="12351" spans="1:23" ht="16.5" thickBot="1" x14ac:dyDescent="0.3">
      <c r="A12351" s="99" t="s">
        <v>592</v>
      </c>
      <c r="B12351" s="68">
        <v>66.239999999999995</v>
      </c>
      <c r="C12351" s="68">
        <v>8</v>
      </c>
      <c r="D12351" s="86" t="s">
        <v>11</v>
      </c>
      <c r="J12351" s="6"/>
      <c r="K12351" s="224"/>
      <c r="L12351" s="4" t="str">
        <f>D12353</f>
        <v>Palomo</v>
      </c>
      <c r="M12351" s="4">
        <f>B12353</f>
        <v>63.27</v>
      </c>
      <c r="N12351" s="4" t="str">
        <f>A12353</f>
        <v>A</v>
      </c>
      <c r="O12351" s="4">
        <f>B12353</f>
        <v>63.27</v>
      </c>
      <c r="P12351" s="6"/>
      <c r="Q12351" s="6"/>
      <c r="R12351" s="6"/>
      <c r="S12351" s="226"/>
      <c r="T12351" s="133" t="str">
        <f t="shared" si="732"/>
        <v>Palomo</v>
      </c>
      <c r="U12351" s="134">
        <f t="shared" si="729"/>
        <v>63.27</v>
      </c>
      <c r="V12351" s="133" t="str">
        <f t="shared" si="730"/>
        <v>A</v>
      </c>
      <c r="W12351" s="133">
        <f t="shared" si="731"/>
        <v>63.27</v>
      </c>
    </row>
    <row r="12352" spans="1:23" ht="16.5" thickBot="1" x14ac:dyDescent="0.3">
      <c r="A12352" s="99" t="s">
        <v>592</v>
      </c>
      <c r="B12352" s="68"/>
      <c r="C12352" s="68"/>
      <c r="D12352" s="86"/>
      <c r="J12352" s="6"/>
      <c r="K12352" s="224"/>
      <c r="L12352" s="4" t="str">
        <f>D12355</f>
        <v>Perseo</v>
      </c>
      <c r="M12352" s="4">
        <f>B12355</f>
        <v>49.256</v>
      </c>
      <c r="N12352" s="4" t="str">
        <f>A12355</f>
        <v>B</v>
      </c>
      <c r="O12352" s="4">
        <f>B12355</f>
        <v>49.256</v>
      </c>
      <c r="P12352" s="6"/>
      <c r="Q12352" s="6"/>
      <c r="R12352" s="6"/>
      <c r="S12352" s="227"/>
      <c r="T12352" s="129" t="str">
        <f t="shared" si="732"/>
        <v>Perseo</v>
      </c>
      <c r="U12352" s="135">
        <f t="shared" si="729"/>
        <v>49.256</v>
      </c>
      <c r="V12352" s="129" t="str">
        <f t="shared" si="730"/>
        <v>B</v>
      </c>
      <c r="W12352" s="129">
        <f t="shared" si="731"/>
        <v>49.256</v>
      </c>
    </row>
    <row r="12353" spans="1:23" ht="15.75" thickBot="1" x14ac:dyDescent="0.3">
      <c r="A12353" s="99" t="s">
        <v>592</v>
      </c>
      <c r="B12353" s="68">
        <v>63.27</v>
      </c>
      <c r="C12353" s="68">
        <v>8</v>
      </c>
      <c r="D12353" s="86" t="s">
        <v>7</v>
      </c>
      <c r="J12353" s="6">
        <v>1</v>
      </c>
      <c r="K12353" s="6"/>
      <c r="L12353" s="6"/>
      <c r="M12353" s="6"/>
      <c r="N12353" s="6"/>
      <c r="O12353" s="6"/>
      <c r="P12353" s="6"/>
      <c r="Q12353" s="6"/>
      <c r="R12353" s="6"/>
      <c r="S12353" s="6"/>
      <c r="T12353" s="6"/>
      <c r="U12353" s="6"/>
      <c r="V12353" s="6"/>
      <c r="W12353" s="6"/>
    </row>
    <row r="12354" spans="1:23" ht="15.75" thickBot="1" x14ac:dyDescent="0.3">
      <c r="A12354" s="99"/>
      <c r="B12354" s="68"/>
      <c r="C12354" s="68"/>
      <c r="D12354" s="86"/>
      <c r="J12354" s="6">
        <v>2</v>
      </c>
      <c r="K12354" s="6"/>
      <c r="L12354" s="6"/>
      <c r="M12354" s="6"/>
      <c r="N12354" s="6"/>
      <c r="O12354" s="6"/>
      <c r="P12354" s="6"/>
      <c r="Q12354" s="6"/>
      <c r="R12354" s="6"/>
      <c r="S12354" s="6"/>
      <c r="T12354" s="6"/>
      <c r="U12354" s="6"/>
      <c r="V12354" s="6"/>
      <c r="W12354" s="6"/>
    </row>
    <row r="12355" spans="1:23" x14ac:dyDescent="0.25">
      <c r="A12355" s="100" t="s">
        <v>593</v>
      </c>
      <c r="B12355" s="77">
        <v>49.256</v>
      </c>
      <c r="C12355" s="77">
        <v>8</v>
      </c>
      <c r="D12355" s="87" t="s">
        <v>46</v>
      </c>
      <c r="J12355" s="6">
        <v>3</v>
      </c>
      <c r="K12355" s="6"/>
      <c r="L12355" s="6"/>
      <c r="M12355" s="6"/>
      <c r="N12355" s="6"/>
      <c r="O12355" s="6"/>
      <c r="P12355" s="6"/>
      <c r="Q12355" s="6"/>
      <c r="R12355" s="6"/>
      <c r="S12355" s="6"/>
      <c r="T12355" s="6"/>
      <c r="U12355" s="6"/>
      <c r="V12355" s="6"/>
      <c r="W12355" s="6"/>
    </row>
    <row r="12356" spans="1:23" x14ac:dyDescent="0.25">
      <c r="A12356" s="79"/>
      <c r="J12356" s="6">
        <v>4</v>
      </c>
      <c r="K12356" s="6"/>
      <c r="L12356" s="6"/>
      <c r="M12356" s="6"/>
      <c r="N12356" s="6"/>
      <c r="O12356" s="6"/>
      <c r="P12356" s="6"/>
      <c r="Q12356" s="6"/>
      <c r="R12356" s="6"/>
      <c r="S12356" s="6"/>
      <c r="T12356" s="6"/>
      <c r="U12356" s="6"/>
      <c r="V12356" s="6"/>
      <c r="W12356" s="6"/>
    </row>
    <row r="12357" spans="1:23" x14ac:dyDescent="0.25">
      <c r="A12357" s="79"/>
      <c r="J12357" s="6">
        <v>5</v>
      </c>
      <c r="K12357" s="6"/>
      <c r="L12357" s="6"/>
      <c r="M12357" s="6"/>
      <c r="N12357" s="6"/>
      <c r="O12357" s="6"/>
      <c r="P12357" s="6"/>
      <c r="Q12357" s="6"/>
      <c r="R12357" s="6"/>
      <c r="S12357" s="6"/>
      <c r="T12357" s="6"/>
      <c r="U12357" s="6"/>
      <c r="V12357" s="6"/>
      <c r="W12357" s="6"/>
    </row>
    <row r="12358" spans="1:23" x14ac:dyDescent="0.25">
      <c r="J12358" s="6">
        <v>6</v>
      </c>
      <c r="K12358" s="6"/>
      <c r="L12358" s="6"/>
      <c r="M12358" s="6"/>
      <c r="N12358" s="6"/>
      <c r="O12358" s="6"/>
      <c r="P12358" s="6"/>
      <c r="Q12358" s="6"/>
      <c r="R12358" s="6"/>
      <c r="S12358" s="6"/>
      <c r="T12358" s="6"/>
      <c r="U12358" s="6"/>
      <c r="V12358" s="6"/>
      <c r="W12358" s="6"/>
    </row>
    <row r="12359" spans="1:23" x14ac:dyDescent="0.25">
      <c r="A12359" s="80"/>
      <c r="J12359" s="6">
        <v>7</v>
      </c>
      <c r="K12359" s="6"/>
      <c r="L12359" s="6"/>
      <c r="M12359" s="6"/>
      <c r="N12359" s="6"/>
      <c r="O12359" s="6"/>
      <c r="P12359" s="6"/>
      <c r="Q12359" s="6"/>
      <c r="R12359" s="6"/>
      <c r="S12359" s="6"/>
      <c r="T12359" s="6"/>
      <c r="U12359" s="6"/>
      <c r="V12359" s="6"/>
      <c r="W12359" s="6"/>
    </row>
    <row r="12360" spans="1:23" ht="31.5" x14ac:dyDescent="0.25">
      <c r="A12360" s="64" t="s">
        <v>590</v>
      </c>
      <c r="J12360" s="6">
        <v>8</v>
      </c>
      <c r="K12360" s="6"/>
      <c r="L12360" s="6"/>
      <c r="M12360" s="6"/>
      <c r="N12360" s="6"/>
      <c r="O12360" s="6"/>
      <c r="P12360" s="6"/>
      <c r="Q12360" s="6"/>
      <c r="R12360" s="6"/>
      <c r="S12360" s="6"/>
      <c r="T12360" s="6"/>
      <c r="U12360" s="6"/>
      <c r="V12360" s="6"/>
      <c r="W12360" s="6"/>
    </row>
    <row r="12361" spans="1:23" x14ac:dyDescent="0.25">
      <c r="A12361" s="79"/>
      <c r="J12361" s="6">
        <v>9</v>
      </c>
      <c r="K12361" s="6"/>
      <c r="L12361" s="6"/>
      <c r="M12361" s="6"/>
      <c r="N12361" s="6"/>
      <c r="O12361" s="6"/>
      <c r="P12361" s="6"/>
      <c r="Q12361" s="6"/>
      <c r="R12361" s="6"/>
      <c r="S12361" s="6"/>
      <c r="T12361" s="6"/>
      <c r="U12361" s="6"/>
      <c r="V12361" s="6"/>
      <c r="W12361" s="6"/>
    </row>
    <row r="12362" spans="1:23" ht="25.5" x14ac:dyDescent="0.25">
      <c r="A12362" s="81" t="s">
        <v>595</v>
      </c>
      <c r="J12362" s="6">
        <v>10</v>
      </c>
      <c r="K12362" s="6"/>
      <c r="L12362" s="6"/>
      <c r="M12362" s="6"/>
      <c r="N12362" s="6"/>
      <c r="O12362" s="6"/>
      <c r="P12362" s="6"/>
      <c r="Q12362" s="6"/>
      <c r="R12362" s="6"/>
      <c r="S12362" s="6"/>
      <c r="T12362" s="6"/>
      <c r="U12362" s="6"/>
      <c r="V12362" s="6"/>
      <c r="W12362" s="6"/>
    </row>
    <row r="12363" spans="1:23" x14ac:dyDescent="0.25">
      <c r="A12363" s="81"/>
      <c r="J12363" s="6">
        <v>11</v>
      </c>
      <c r="K12363" s="6"/>
      <c r="L12363" s="6"/>
      <c r="M12363" s="6"/>
      <c r="N12363" s="6"/>
      <c r="O12363" s="6"/>
      <c r="P12363" s="6"/>
      <c r="Q12363" s="6"/>
      <c r="R12363" s="6"/>
      <c r="S12363" s="6"/>
      <c r="T12363" s="6"/>
      <c r="U12363" s="6"/>
      <c r="V12363" s="6"/>
      <c r="W12363" s="6"/>
    </row>
    <row r="12364" spans="1:23" x14ac:dyDescent="0.25">
      <c r="A12364" s="65"/>
      <c r="J12364" s="6">
        <v>12</v>
      </c>
      <c r="K12364" s="6"/>
      <c r="L12364" s="6"/>
      <c r="M12364" s="6"/>
      <c r="N12364" s="6"/>
      <c r="O12364" s="6"/>
      <c r="P12364" s="6"/>
      <c r="Q12364" s="6"/>
      <c r="R12364" s="6"/>
      <c r="S12364" s="6"/>
      <c r="T12364" s="6"/>
      <c r="U12364" s="6"/>
      <c r="V12364" s="6"/>
      <c r="W12364" s="6"/>
    </row>
    <row r="12365" spans="1:23" x14ac:dyDescent="0.25">
      <c r="A12365" s="65"/>
      <c r="J12365" s="6">
        <v>13</v>
      </c>
      <c r="K12365" s="6"/>
      <c r="L12365" s="6"/>
      <c r="M12365" s="6"/>
      <c r="N12365" s="6"/>
      <c r="O12365" s="6"/>
      <c r="P12365" s="6"/>
      <c r="Q12365" s="6"/>
      <c r="R12365" s="6"/>
      <c r="S12365" s="6"/>
      <c r="T12365" s="6"/>
      <c r="U12365" s="6"/>
      <c r="V12365" s="6"/>
      <c r="W12365" s="6"/>
    </row>
    <row r="12366" spans="1:23" x14ac:dyDescent="0.25">
      <c r="A12366" s="79"/>
      <c r="J12366" s="6">
        <v>14</v>
      </c>
      <c r="K12366" s="6"/>
      <c r="L12366" s="6"/>
      <c r="M12366" s="6"/>
      <c r="N12366" s="6"/>
      <c r="O12366" s="6"/>
      <c r="P12366" s="6"/>
      <c r="Q12366" s="6"/>
      <c r="R12366" s="6"/>
      <c r="S12366" s="6"/>
      <c r="T12366" s="6"/>
      <c r="U12366" s="6"/>
      <c r="V12366" s="6"/>
      <c r="W12366" s="6"/>
    </row>
    <row r="12367" spans="1:23" x14ac:dyDescent="0.25">
      <c r="A12367" s="79"/>
      <c r="J12367" s="6">
        <v>15</v>
      </c>
      <c r="K12367" s="6"/>
      <c r="L12367" s="6"/>
      <c r="M12367" s="6"/>
      <c r="N12367" s="6"/>
      <c r="O12367" s="6"/>
      <c r="P12367" s="6"/>
      <c r="Q12367" s="6"/>
      <c r="R12367" s="6"/>
      <c r="S12367" s="6"/>
      <c r="T12367" s="6"/>
      <c r="U12367" s="6"/>
      <c r="V12367" s="6"/>
      <c r="W12367" s="6"/>
    </row>
    <row r="12368" spans="1:23" x14ac:dyDescent="0.25">
      <c r="J12368" s="6">
        <v>16</v>
      </c>
      <c r="K12368" s="6"/>
      <c r="L12368" s="6"/>
      <c r="M12368" s="6"/>
      <c r="N12368" s="6"/>
      <c r="O12368" s="6"/>
      <c r="P12368" s="6"/>
      <c r="Q12368" s="6"/>
      <c r="R12368" s="6"/>
      <c r="S12368" s="6"/>
      <c r="T12368" s="6"/>
      <c r="U12368" s="6"/>
      <c r="V12368" s="6"/>
      <c r="W12368" s="6"/>
    </row>
    <row r="12369" spans="1:23" x14ac:dyDescent="0.25">
      <c r="A12369" s="80"/>
      <c r="J12369" s="6">
        <v>17</v>
      </c>
      <c r="K12369" s="6"/>
      <c r="L12369" s="6"/>
      <c r="M12369" s="6"/>
      <c r="N12369" s="6"/>
      <c r="O12369" s="6"/>
      <c r="P12369" s="6"/>
      <c r="Q12369" s="6"/>
      <c r="R12369" s="6"/>
      <c r="S12369" s="6"/>
      <c r="T12369" s="6"/>
      <c r="U12369" s="6"/>
      <c r="V12369" s="6"/>
      <c r="W12369" s="6"/>
    </row>
    <row r="12370" spans="1:23" ht="31.5" x14ac:dyDescent="0.25">
      <c r="A12370" s="64" t="s">
        <v>590</v>
      </c>
      <c r="J12370" s="6">
        <v>18</v>
      </c>
      <c r="K12370" s="6"/>
      <c r="L12370" s="6"/>
      <c r="M12370" s="6"/>
      <c r="N12370" s="6"/>
      <c r="O12370" s="6"/>
      <c r="P12370" s="6"/>
      <c r="Q12370" s="6"/>
      <c r="R12370" s="6"/>
      <c r="S12370" s="6"/>
      <c r="T12370" s="6"/>
      <c r="U12370" s="6"/>
      <c r="V12370" s="6"/>
      <c r="W12370" s="6"/>
    </row>
    <row r="12371" spans="1:23" x14ac:dyDescent="0.25">
      <c r="A12371" s="79"/>
      <c r="J12371" s="6">
        <v>19</v>
      </c>
      <c r="K12371" s="6"/>
      <c r="L12371" s="6"/>
      <c r="M12371" s="6"/>
      <c r="N12371" s="6"/>
      <c r="O12371" s="6"/>
      <c r="P12371" s="6"/>
      <c r="Q12371" s="6"/>
      <c r="R12371" s="6"/>
      <c r="S12371" s="6"/>
      <c r="T12371" s="6"/>
      <c r="U12371" s="6"/>
      <c r="V12371" s="6"/>
      <c r="W12371" s="6"/>
    </row>
    <row r="12372" spans="1:23" ht="25.5" x14ac:dyDescent="0.25">
      <c r="A12372" s="81" t="s">
        <v>595</v>
      </c>
      <c r="J12372" s="6">
        <v>20</v>
      </c>
      <c r="K12372" s="6"/>
      <c r="L12372" s="6"/>
      <c r="M12372" s="6"/>
      <c r="N12372" s="6"/>
      <c r="O12372" s="6"/>
      <c r="P12372" s="6"/>
      <c r="Q12372" s="6"/>
      <c r="R12372" s="6"/>
      <c r="S12372" s="6"/>
      <c r="T12372" s="6"/>
      <c r="U12372" s="6"/>
      <c r="V12372" s="6"/>
      <c r="W12372" s="6"/>
    </row>
    <row r="12373" spans="1:23" x14ac:dyDescent="0.25">
      <c r="A12373" s="81"/>
      <c r="J12373" s="6">
        <v>21</v>
      </c>
      <c r="K12373" s="6"/>
      <c r="L12373" s="6"/>
      <c r="M12373" s="6"/>
      <c r="N12373" s="6"/>
      <c r="O12373" s="6"/>
      <c r="P12373" s="6"/>
      <c r="Q12373" s="6"/>
      <c r="R12373" s="6"/>
      <c r="S12373" s="6"/>
      <c r="T12373" s="6"/>
      <c r="U12373" s="6"/>
      <c r="V12373" s="6"/>
      <c r="W12373" s="6"/>
    </row>
    <row r="12374" spans="1:23" ht="89.25" x14ac:dyDescent="0.25">
      <c r="A12374" s="81" t="s">
        <v>1011</v>
      </c>
      <c r="J12374" s="6">
        <v>22</v>
      </c>
      <c r="K12374" s="6"/>
      <c r="L12374" s="6"/>
      <c r="M12374" s="6"/>
      <c r="N12374" s="6"/>
      <c r="O12374" s="6"/>
      <c r="P12374" s="6"/>
      <c r="Q12374" s="6"/>
      <c r="R12374" s="6"/>
      <c r="S12374" s="6"/>
      <c r="T12374" s="6"/>
      <c r="U12374" s="6"/>
      <c r="V12374" s="6"/>
      <c r="W12374" s="6"/>
    </row>
    <row r="12375" spans="1:23" x14ac:dyDescent="0.25">
      <c r="A12375" s="65"/>
      <c r="J12375" s="6">
        <v>23</v>
      </c>
      <c r="K12375" s="6"/>
      <c r="L12375" s="6"/>
      <c r="M12375" s="6"/>
      <c r="N12375" s="6"/>
      <c r="O12375" s="6"/>
      <c r="P12375" s="6"/>
      <c r="Q12375" s="6"/>
      <c r="R12375" s="6"/>
      <c r="S12375" s="6"/>
      <c r="T12375" s="6"/>
      <c r="U12375" s="6"/>
      <c r="V12375" s="6"/>
      <c r="W12375" s="6"/>
    </row>
    <row r="12376" spans="1:23" x14ac:dyDescent="0.25">
      <c r="A12376" s="65"/>
      <c r="J12376" s="6">
        <v>24</v>
      </c>
      <c r="K12376" s="6"/>
      <c r="L12376" s="6"/>
      <c r="M12376" s="6"/>
      <c r="N12376" s="6"/>
      <c r="O12376" s="6"/>
      <c r="P12376" s="6"/>
      <c r="Q12376" s="6"/>
      <c r="R12376" s="6"/>
      <c r="S12376" s="6"/>
      <c r="T12376" s="6"/>
      <c r="U12376" s="6"/>
      <c r="V12376" s="6"/>
      <c r="W12376" s="6"/>
    </row>
    <row r="12377" spans="1:23" ht="140.25" x14ac:dyDescent="0.25">
      <c r="A12377" s="96" t="s">
        <v>624</v>
      </c>
      <c r="B12377" s="97" t="s">
        <v>625</v>
      </c>
      <c r="J12377" s="6">
        <v>25</v>
      </c>
      <c r="K12377" s="6"/>
      <c r="L12377" s="6"/>
      <c r="M12377" s="6"/>
      <c r="N12377" s="6"/>
      <c r="O12377" s="6"/>
      <c r="P12377" s="6"/>
      <c r="Q12377" s="6"/>
      <c r="R12377" s="6"/>
      <c r="S12377" s="6"/>
      <c r="T12377" s="6"/>
      <c r="U12377" s="6"/>
      <c r="V12377" s="6"/>
      <c r="W12377" s="6"/>
    </row>
    <row r="12378" spans="1:23" ht="15.75" thickBot="1" x14ac:dyDescent="0.3">
      <c r="A12378" s="65"/>
      <c r="J12378" s="6">
        <v>26</v>
      </c>
      <c r="K12378" s="6"/>
      <c r="L12378" s="6"/>
      <c r="M12378" s="6"/>
      <c r="N12378" s="6"/>
      <c r="O12378" s="6"/>
      <c r="P12378" s="6"/>
      <c r="Q12378" s="6"/>
      <c r="R12378" s="6"/>
      <c r="S12378" s="6"/>
      <c r="T12378" s="6"/>
      <c r="U12378" s="6"/>
      <c r="V12378" s="6"/>
      <c r="W12378" s="6"/>
    </row>
    <row r="12379" spans="1:23" ht="15.75" thickBot="1" x14ac:dyDescent="0.3">
      <c r="A12379" s="88" t="s">
        <v>626</v>
      </c>
      <c r="B12379" s="89">
        <v>0.05</v>
      </c>
      <c r="J12379" s="6">
        <v>27</v>
      </c>
      <c r="K12379" s="6"/>
      <c r="L12379" s="6"/>
      <c r="M12379" s="6"/>
      <c r="N12379" s="6"/>
      <c r="O12379" s="6"/>
      <c r="P12379" s="6"/>
      <c r="Q12379" s="6"/>
      <c r="R12379" s="6"/>
      <c r="S12379" s="6"/>
      <c r="T12379" s="6"/>
      <c r="U12379" s="6"/>
      <c r="V12379" s="6"/>
      <c r="W12379" s="6"/>
    </row>
    <row r="12380" spans="1:23" ht="39" thickBot="1" x14ac:dyDescent="0.3">
      <c r="A12380" s="110" t="s">
        <v>627</v>
      </c>
      <c r="B12380" s="74">
        <v>18</v>
      </c>
      <c r="J12380" s="6">
        <v>28</v>
      </c>
      <c r="K12380" s="6"/>
      <c r="L12380" s="6"/>
      <c r="M12380" s="6"/>
      <c r="N12380" s="6"/>
      <c r="O12380" s="6"/>
      <c r="P12380" s="6"/>
      <c r="Q12380" s="6"/>
      <c r="R12380" s="6"/>
      <c r="S12380" s="6"/>
      <c r="T12380" s="6"/>
      <c r="U12380" s="6"/>
      <c r="V12380" s="6"/>
      <c r="W12380" s="6"/>
    </row>
    <row r="12381" spans="1:23" ht="39" thickBot="1" x14ac:dyDescent="0.3">
      <c r="A12381" s="110" t="s">
        <v>628</v>
      </c>
      <c r="B12381" s="74">
        <v>37.412999999999997</v>
      </c>
      <c r="J12381" s="6">
        <v>29</v>
      </c>
      <c r="K12381" s="6"/>
      <c r="L12381" s="6"/>
      <c r="M12381" s="6"/>
      <c r="N12381" s="6"/>
      <c r="O12381" s="6"/>
      <c r="P12381" s="6"/>
      <c r="Q12381" s="6"/>
      <c r="R12381" s="6"/>
      <c r="S12381" s="6"/>
      <c r="T12381" s="6"/>
      <c r="U12381" s="6"/>
      <c r="V12381" s="6"/>
      <c r="W12381" s="6"/>
    </row>
    <row r="12382" spans="1:23" ht="64.5" thickBot="1" x14ac:dyDescent="0.3">
      <c r="A12382" s="110" t="s">
        <v>629</v>
      </c>
      <c r="B12382" s="74">
        <v>3.9969700000000001</v>
      </c>
      <c r="J12382" s="6">
        <v>30</v>
      </c>
      <c r="K12382" s="6"/>
      <c r="L12382" s="6"/>
      <c r="M12382" s="6"/>
      <c r="N12382" s="6"/>
      <c r="O12382" s="6"/>
      <c r="P12382" s="6"/>
      <c r="Q12382" s="6"/>
      <c r="R12382" s="6"/>
      <c r="S12382" s="6"/>
      <c r="T12382" s="6"/>
      <c r="U12382" s="6"/>
      <c r="V12382" s="6"/>
      <c r="W12382" s="6"/>
    </row>
    <row r="12383" spans="1:23" ht="38.25" x14ac:dyDescent="0.25">
      <c r="A12383" s="109" t="s">
        <v>630</v>
      </c>
      <c r="B12383" s="78">
        <v>8.6435999999999993</v>
      </c>
      <c r="J12383" s="6">
        <v>31</v>
      </c>
      <c r="K12383" s="6"/>
      <c r="L12383" s="6"/>
      <c r="M12383" s="6"/>
      <c r="N12383" s="6"/>
      <c r="O12383" s="6"/>
      <c r="P12383" s="6"/>
      <c r="Q12383" s="6"/>
      <c r="R12383" s="6"/>
      <c r="S12383" s="6"/>
      <c r="T12383" s="6"/>
      <c r="U12383" s="6"/>
      <c r="V12383" s="6"/>
      <c r="W12383" s="6"/>
    </row>
    <row r="12384" spans="1:23" ht="15.75" thickBot="1" x14ac:dyDescent="0.3">
      <c r="A12384" s="65"/>
      <c r="J12384" s="6">
        <v>32</v>
      </c>
      <c r="K12384" s="6"/>
      <c r="L12384" s="6"/>
      <c r="M12384" s="6"/>
      <c r="N12384" s="6"/>
      <c r="O12384" s="6"/>
      <c r="P12384" s="6"/>
      <c r="Q12384" s="6"/>
      <c r="R12384" s="6"/>
      <c r="S12384" s="6"/>
      <c r="T12384" s="6"/>
      <c r="U12384" s="6"/>
      <c r="V12384" s="6"/>
      <c r="W12384" s="6"/>
    </row>
    <row r="12385" spans="1:55" x14ac:dyDescent="0.25">
      <c r="A12385" s="254" t="s">
        <v>637</v>
      </c>
      <c r="B12385" s="255"/>
      <c r="C12385" s="255"/>
      <c r="D12385" s="255"/>
      <c r="J12385" s="6">
        <v>33</v>
      </c>
      <c r="K12385" s="6"/>
      <c r="L12385" s="6"/>
      <c r="M12385" s="6"/>
      <c r="N12385" s="6"/>
      <c r="O12385" s="6"/>
      <c r="P12385" s="6"/>
      <c r="Q12385" s="6"/>
      <c r="R12385" s="6"/>
      <c r="S12385" s="6"/>
      <c r="T12385" s="6"/>
      <c r="U12385" s="6"/>
      <c r="V12385" s="6"/>
      <c r="W12385" s="6"/>
    </row>
    <row r="12386" spans="1:55" ht="15.75" thickBot="1" x14ac:dyDescent="0.3">
      <c r="A12386" s="256" t="s">
        <v>638</v>
      </c>
      <c r="B12386" s="257"/>
      <c r="C12386" s="257"/>
      <c r="D12386" s="257"/>
      <c r="J12386" s="6">
        <v>34</v>
      </c>
      <c r="K12386" s="6"/>
      <c r="L12386" s="6"/>
      <c r="M12386" s="6"/>
      <c r="N12386" s="6"/>
      <c r="O12386" s="6"/>
      <c r="P12386" s="6"/>
      <c r="Q12386" s="6"/>
      <c r="R12386" s="6"/>
      <c r="S12386" s="6"/>
      <c r="T12386" s="6"/>
      <c r="U12386" s="6"/>
      <c r="V12386" s="6"/>
      <c r="W12386" s="6"/>
    </row>
    <row r="12387" spans="1:55" ht="27" thickBot="1" x14ac:dyDescent="0.3">
      <c r="A12387" s="98" t="s">
        <v>634</v>
      </c>
      <c r="B12387" s="83" t="s">
        <v>635</v>
      </c>
      <c r="C12387" s="83" t="s">
        <v>566</v>
      </c>
      <c r="D12387" s="85" t="s">
        <v>593</v>
      </c>
      <c r="J12387" s="6"/>
      <c r="K12387" s="121" t="s">
        <v>1123</v>
      </c>
      <c r="L12387" s="121" t="s">
        <v>1124</v>
      </c>
      <c r="M12387" s="121" t="str">
        <f>A12374</f>
        <v>Prueba del rango estudentizado de Tukey (HSD) para NF1m2</v>
      </c>
      <c r="N12387" s="136"/>
      <c r="O12387" s="1"/>
      <c r="S12387" s="122" t="str">
        <f>K12387</f>
        <v>Factor</v>
      </c>
      <c r="T12387" s="122" t="str">
        <f>L12387</f>
        <v>Nivel</v>
      </c>
      <c r="U12387" s="114"/>
      <c r="V12387" s="123" t="str">
        <f>M12387</f>
        <v>Prueba del rango estudentizado de Tukey (HSD) para NF1m2</v>
      </c>
      <c r="W12387" s="6"/>
      <c r="X12387" s="161"/>
      <c r="Y12387" s="161"/>
      <c r="Z12387" s="161"/>
      <c r="AA12387" s="160"/>
      <c r="AB12387" s="161"/>
      <c r="AC12387" s="161"/>
      <c r="AD12387" s="161"/>
      <c r="AE12387" s="161"/>
      <c r="AF12387" s="161"/>
      <c r="AG12387" s="161"/>
      <c r="AH12387" s="161"/>
      <c r="AI12387" s="161"/>
      <c r="AJ12387" s="161"/>
      <c r="AK12387" s="161"/>
      <c r="AL12387" s="161"/>
      <c r="AM12387" s="161"/>
      <c r="AN12387" s="161"/>
      <c r="AO12387" s="161"/>
      <c r="AP12387" s="161"/>
      <c r="AQ12387" s="161"/>
      <c r="AR12387" s="161"/>
      <c r="AS12387" s="161"/>
      <c r="AT12387" s="161"/>
      <c r="AU12387" s="161"/>
      <c r="AV12387" s="161"/>
      <c r="AW12387" s="161"/>
      <c r="AX12387" s="161"/>
      <c r="AY12387" s="161"/>
      <c r="AZ12387" s="161"/>
      <c r="BA12387" s="161"/>
      <c r="BB12387" s="161"/>
      <c r="BC12387" s="161"/>
    </row>
    <row r="12388" spans="1:55" ht="16.5" thickBot="1" x14ac:dyDescent="0.3">
      <c r="A12388" s="99" t="s">
        <v>592</v>
      </c>
      <c r="B12388" s="68">
        <v>26.501000000000001</v>
      </c>
      <c r="C12388" s="68">
        <v>8</v>
      </c>
      <c r="D12388" s="86" t="s">
        <v>11</v>
      </c>
      <c r="J12388" s="6"/>
      <c r="K12388" s="223" t="s">
        <v>1128</v>
      </c>
      <c r="L12388" s="124" t="str">
        <f>D12388</f>
        <v>Pony</v>
      </c>
      <c r="M12388" s="125">
        <f>B12388</f>
        <v>26.501000000000001</v>
      </c>
      <c r="N12388" s="125" t="str">
        <f>A12388</f>
        <v>A</v>
      </c>
      <c r="O12388" s="125">
        <f>B12388</f>
        <v>26.501000000000001</v>
      </c>
      <c r="S12388" s="225" t="str">
        <f>K12388</f>
        <v>Genotipo (B)</v>
      </c>
      <c r="T12388" s="133" t="str">
        <f>L12388</f>
        <v>Pony</v>
      </c>
      <c r="U12388" s="134">
        <f t="shared" ref="U12388:U12391" si="733">M12388</f>
        <v>26.501000000000001</v>
      </c>
      <c r="V12388" s="133" t="str">
        <f t="shared" ref="V12388:V12391" si="734">N12388</f>
        <v>A</v>
      </c>
      <c r="W12388" s="133">
        <f t="shared" ref="W12388:W12391" si="735">O12388</f>
        <v>26.501000000000001</v>
      </c>
      <c r="X12388" s="160"/>
      <c r="Y12388" s="160"/>
      <c r="Z12388" s="160"/>
      <c r="AA12388" s="160"/>
      <c r="AB12388" s="160"/>
      <c r="AC12388" s="160"/>
      <c r="AD12388" s="160"/>
      <c r="AE12388" s="160"/>
      <c r="AF12388" s="160"/>
      <c r="AG12388" s="160"/>
      <c r="AH12388" s="160"/>
      <c r="AI12388" s="160"/>
      <c r="AJ12388" s="160"/>
      <c r="AK12388" s="160"/>
      <c r="AL12388" s="160"/>
      <c r="AM12388" s="160"/>
      <c r="AN12388" s="160"/>
      <c r="AO12388" s="160"/>
      <c r="AP12388" s="160"/>
      <c r="AQ12388" s="160"/>
      <c r="AR12388" s="160"/>
      <c r="AS12388" s="160"/>
      <c r="AT12388" s="160"/>
      <c r="AU12388" s="160"/>
      <c r="AV12388" s="160"/>
      <c r="AW12388" s="160"/>
      <c r="AX12388" s="160"/>
      <c r="AY12388" s="160"/>
      <c r="AZ12388" s="160"/>
      <c r="BA12388" s="160"/>
      <c r="BB12388" s="160"/>
      <c r="BC12388" s="160"/>
    </row>
    <row r="12389" spans="1:55" ht="16.5" thickBot="1" x14ac:dyDescent="0.3">
      <c r="A12389" s="99" t="s">
        <v>592</v>
      </c>
      <c r="B12389" s="68"/>
      <c r="C12389" s="68"/>
      <c r="D12389" s="86"/>
      <c r="J12389" s="6"/>
      <c r="K12389" s="224"/>
      <c r="L12389" s="124" t="str">
        <f>D12390</f>
        <v>Toro</v>
      </c>
      <c r="M12389" s="125">
        <f>B12390</f>
        <v>26.21</v>
      </c>
      <c r="N12389" s="125" t="str">
        <f>A12390</f>
        <v>A</v>
      </c>
      <c r="O12389" s="125">
        <f>B12390</f>
        <v>26.21</v>
      </c>
      <c r="S12389" s="226"/>
      <c r="T12389" s="133" t="str">
        <f t="shared" ref="T12389:T12391" si="736">L12389</f>
        <v>Toro</v>
      </c>
      <c r="U12389" s="134">
        <f t="shared" si="733"/>
        <v>26.21</v>
      </c>
      <c r="V12389" s="133" t="str">
        <f t="shared" si="734"/>
        <v>A</v>
      </c>
      <c r="W12389" s="133">
        <f t="shared" si="735"/>
        <v>26.21</v>
      </c>
      <c r="X12389" s="160"/>
      <c r="Y12389" s="160"/>
      <c r="Z12389" s="160"/>
      <c r="AA12389" s="160"/>
      <c r="AB12389" s="160"/>
      <c r="AC12389" s="160"/>
      <c r="AD12389" s="160"/>
      <c r="AE12389" s="160"/>
      <c r="AF12389" s="160"/>
      <c r="AG12389" s="160"/>
      <c r="AH12389" s="160"/>
      <c r="AI12389" s="160"/>
      <c r="AJ12389" s="160"/>
      <c r="AK12389" s="160"/>
      <c r="AL12389" s="160"/>
      <c r="AM12389" s="160"/>
      <c r="AN12389" s="160"/>
      <c r="AO12389" s="160"/>
      <c r="AP12389" s="160"/>
      <c r="AQ12389" s="160"/>
      <c r="AR12389" s="160"/>
      <c r="AS12389" s="160"/>
      <c r="AT12389" s="160"/>
      <c r="AU12389" s="160"/>
      <c r="AV12389" s="160"/>
      <c r="AW12389" s="160"/>
      <c r="AX12389" s="160"/>
      <c r="AY12389" s="160"/>
      <c r="AZ12389" s="160"/>
      <c r="BA12389" s="160"/>
      <c r="BB12389" s="160"/>
      <c r="BC12389" s="160"/>
    </row>
    <row r="12390" spans="1:55" ht="16.5" thickBot="1" x14ac:dyDescent="0.3">
      <c r="A12390" s="99" t="s">
        <v>592</v>
      </c>
      <c r="B12390" s="68">
        <v>26.21</v>
      </c>
      <c r="C12390" s="68">
        <v>8</v>
      </c>
      <c r="D12390" s="86" t="s">
        <v>8</v>
      </c>
      <c r="J12390" s="6"/>
      <c r="K12390" s="224"/>
      <c r="L12390" s="4" t="str">
        <f>D12392</f>
        <v>Palomo</v>
      </c>
      <c r="M12390" s="4">
        <f>B12392</f>
        <v>20.25</v>
      </c>
      <c r="N12390" s="4" t="str">
        <f>A12392</f>
        <v>A</v>
      </c>
      <c r="O12390" s="4">
        <f>B12392</f>
        <v>20.25</v>
      </c>
      <c r="P12390" s="6"/>
      <c r="Q12390" s="6"/>
      <c r="R12390" s="6"/>
      <c r="S12390" s="226"/>
      <c r="T12390" s="133" t="str">
        <f t="shared" si="736"/>
        <v>Palomo</v>
      </c>
      <c r="U12390" s="134">
        <f t="shared" si="733"/>
        <v>20.25</v>
      </c>
      <c r="V12390" s="133" t="str">
        <f t="shared" si="734"/>
        <v>A</v>
      </c>
      <c r="W12390" s="133">
        <f t="shared" si="735"/>
        <v>20.25</v>
      </c>
      <c r="X12390" s="160"/>
      <c r="Y12390" s="160"/>
      <c r="Z12390" s="160"/>
      <c r="AA12390" s="160"/>
      <c r="AB12390" s="160"/>
      <c r="AC12390" s="160"/>
      <c r="AD12390" s="160"/>
      <c r="AE12390" s="160"/>
      <c r="AF12390" s="160"/>
      <c r="AG12390" s="160"/>
      <c r="AH12390" s="160"/>
      <c r="AI12390" s="160"/>
      <c r="AJ12390" s="160"/>
      <c r="AK12390" s="160"/>
      <c r="AL12390" s="160"/>
      <c r="AM12390" s="160"/>
      <c r="AN12390" s="160"/>
      <c r="AO12390" s="160"/>
      <c r="AP12390" s="160"/>
      <c r="AQ12390" s="160"/>
      <c r="AR12390" s="160"/>
      <c r="AS12390" s="160"/>
      <c r="AT12390" s="160"/>
      <c r="AU12390" s="160"/>
      <c r="AV12390" s="160"/>
      <c r="AW12390" s="160"/>
      <c r="AX12390" s="160"/>
      <c r="AY12390" s="160"/>
      <c r="AZ12390" s="160"/>
      <c r="BA12390" s="160"/>
      <c r="BB12390" s="160"/>
      <c r="BC12390" s="160"/>
    </row>
    <row r="12391" spans="1:55" ht="16.5" thickBot="1" x14ac:dyDescent="0.3">
      <c r="A12391" s="99" t="s">
        <v>592</v>
      </c>
      <c r="B12391" s="68"/>
      <c r="C12391" s="68"/>
      <c r="D12391" s="86"/>
      <c r="J12391" s="6"/>
      <c r="K12391" s="224"/>
      <c r="L12391" s="4" t="str">
        <f>D12394</f>
        <v>Perseo</v>
      </c>
      <c r="M12391" s="4">
        <f>B12394</f>
        <v>20.25</v>
      </c>
      <c r="N12391" s="4" t="str">
        <f>A12394</f>
        <v>A</v>
      </c>
      <c r="O12391" s="4">
        <f>B12394</f>
        <v>20.25</v>
      </c>
      <c r="P12391" s="6"/>
      <c r="Q12391" s="6"/>
      <c r="R12391" s="6"/>
      <c r="S12391" s="227"/>
      <c r="T12391" s="129" t="str">
        <f t="shared" si="736"/>
        <v>Perseo</v>
      </c>
      <c r="U12391" s="135">
        <f t="shared" si="733"/>
        <v>20.25</v>
      </c>
      <c r="V12391" s="129" t="str">
        <f t="shared" si="734"/>
        <v>A</v>
      </c>
      <c r="W12391" s="129">
        <f t="shared" si="735"/>
        <v>20.25</v>
      </c>
      <c r="X12391" s="160"/>
      <c r="Y12391" s="160"/>
      <c r="Z12391" s="160"/>
      <c r="AA12391" s="160"/>
      <c r="AB12391" s="160"/>
      <c r="AC12391" s="160"/>
      <c r="AD12391" s="160"/>
      <c r="AE12391" s="160"/>
      <c r="AF12391" s="160"/>
      <c r="AG12391" s="160"/>
      <c r="AH12391" s="160"/>
      <c r="AI12391" s="160"/>
      <c r="AJ12391" s="160"/>
      <c r="AK12391" s="160"/>
      <c r="AL12391" s="160"/>
      <c r="AM12391" s="160"/>
      <c r="AN12391" s="160"/>
      <c r="AO12391" s="160"/>
      <c r="AP12391" s="160"/>
      <c r="AQ12391" s="160"/>
      <c r="AR12391" s="160"/>
      <c r="AS12391" s="160"/>
      <c r="AT12391" s="160"/>
      <c r="AU12391" s="160"/>
      <c r="AV12391" s="160"/>
      <c r="AW12391" s="160"/>
      <c r="AX12391" s="160"/>
      <c r="AY12391" s="160"/>
      <c r="AZ12391" s="160"/>
      <c r="BA12391" s="160"/>
      <c r="BB12391" s="160"/>
      <c r="BC12391" s="160"/>
    </row>
    <row r="12392" spans="1:55" ht="15.75" thickBot="1" x14ac:dyDescent="0.3">
      <c r="A12392" s="99" t="s">
        <v>592</v>
      </c>
      <c r="B12392" s="68">
        <v>20.25</v>
      </c>
      <c r="C12392" s="68">
        <v>8</v>
      </c>
      <c r="D12392" s="86" t="s">
        <v>7</v>
      </c>
      <c r="J12392" s="6">
        <v>1</v>
      </c>
      <c r="K12392" s="6"/>
      <c r="L12392" s="6"/>
      <c r="M12392" s="6"/>
      <c r="N12392" s="6"/>
      <c r="O12392" s="6"/>
      <c r="P12392" s="6"/>
      <c r="Q12392" s="6"/>
      <c r="R12392" s="6"/>
      <c r="S12392" s="6"/>
      <c r="T12392" s="6"/>
      <c r="U12392" s="6"/>
      <c r="V12392" s="6"/>
      <c r="W12392" s="6"/>
      <c r="X12392" s="160"/>
      <c r="Y12392" s="160"/>
      <c r="Z12392" s="160"/>
      <c r="AA12392" s="160"/>
      <c r="AB12392" s="160"/>
      <c r="AC12392" s="160"/>
      <c r="AD12392" s="160"/>
      <c r="AE12392" s="160"/>
      <c r="AF12392" s="160"/>
      <c r="AG12392" s="160"/>
      <c r="AH12392" s="160"/>
      <c r="AI12392" s="160"/>
      <c r="AJ12392" s="160"/>
      <c r="AK12392" s="160"/>
      <c r="AL12392" s="160"/>
      <c r="AM12392" s="160"/>
      <c r="AN12392" s="160"/>
      <c r="AO12392" s="160"/>
      <c r="AP12392" s="160"/>
      <c r="AQ12392" s="160"/>
      <c r="AR12392" s="160"/>
      <c r="AS12392" s="160"/>
      <c r="AT12392" s="160"/>
      <c r="AU12392" s="160"/>
      <c r="AV12392" s="160"/>
      <c r="AW12392" s="160"/>
      <c r="AX12392" s="160"/>
      <c r="AY12392" s="160"/>
      <c r="AZ12392" s="160"/>
      <c r="BA12392" s="160"/>
      <c r="BB12392" s="160"/>
      <c r="BC12392" s="160"/>
    </row>
    <row r="12393" spans="1:55" ht="15.75" thickBot="1" x14ac:dyDescent="0.3">
      <c r="A12393" s="99" t="s">
        <v>592</v>
      </c>
      <c r="B12393" s="68"/>
      <c r="C12393" s="68"/>
      <c r="D12393" s="86"/>
      <c r="J12393" s="6">
        <v>2</v>
      </c>
      <c r="K12393" s="6"/>
      <c r="L12393" s="6"/>
      <c r="M12393" s="6"/>
      <c r="N12393" s="6"/>
      <c r="O12393" s="6"/>
      <c r="P12393" s="6"/>
      <c r="Q12393" s="6"/>
      <c r="R12393" s="6"/>
      <c r="S12393" s="6"/>
      <c r="T12393" s="6"/>
      <c r="U12393" s="6"/>
      <c r="V12393" s="6"/>
      <c r="W12393" s="6"/>
      <c r="X12393" s="160"/>
      <c r="Y12393" s="160"/>
      <c r="Z12393" s="160"/>
      <c r="AA12393" s="160"/>
      <c r="AB12393" s="160"/>
      <c r="AC12393" s="160"/>
      <c r="AD12393" s="160"/>
      <c r="AE12393" s="160"/>
      <c r="AF12393" s="160"/>
      <c r="AG12393" s="160"/>
      <c r="AH12393" s="160"/>
      <c r="AI12393" s="160"/>
      <c r="AJ12393" s="160"/>
      <c r="AK12393" s="160"/>
      <c r="AL12393" s="160"/>
      <c r="AM12393" s="160"/>
      <c r="AN12393" s="160"/>
      <c r="AO12393" s="160"/>
      <c r="AP12393" s="160"/>
      <c r="AQ12393" s="160"/>
      <c r="AR12393" s="160"/>
      <c r="AS12393" s="160"/>
      <c r="AT12393" s="160"/>
      <c r="AU12393" s="160"/>
      <c r="AV12393" s="160"/>
      <c r="AW12393" s="160"/>
      <c r="AX12393" s="160"/>
      <c r="AY12393" s="160"/>
      <c r="AZ12393" s="160"/>
      <c r="BA12393" s="160"/>
      <c r="BB12393" s="160"/>
      <c r="BC12393" s="160"/>
    </row>
    <row r="12394" spans="1:55" x14ac:dyDescent="0.25">
      <c r="A12394" s="100" t="s">
        <v>592</v>
      </c>
      <c r="B12394" s="77">
        <v>20.25</v>
      </c>
      <c r="C12394" s="77">
        <v>8</v>
      </c>
      <c r="D12394" s="87" t="s">
        <v>46</v>
      </c>
      <c r="J12394" s="6">
        <v>3</v>
      </c>
      <c r="K12394" s="6"/>
      <c r="L12394" s="6"/>
      <c r="M12394" s="6"/>
      <c r="N12394" s="6"/>
      <c r="O12394" s="6"/>
      <c r="P12394" s="6"/>
      <c r="Q12394" s="6"/>
      <c r="R12394" s="6"/>
      <c r="S12394" s="6"/>
      <c r="T12394" s="6"/>
      <c r="U12394" s="6"/>
      <c r="V12394" s="6"/>
      <c r="W12394" s="6"/>
      <c r="X12394" s="160"/>
      <c r="Y12394" s="160"/>
      <c r="Z12394" s="160"/>
      <c r="AA12394" s="160"/>
      <c r="AB12394" s="160"/>
      <c r="AC12394" s="160"/>
      <c r="AD12394" s="160"/>
      <c r="AE12394" s="160"/>
      <c r="AF12394" s="160"/>
      <c r="AG12394" s="160"/>
      <c r="AH12394" s="160"/>
      <c r="AI12394" s="160"/>
      <c r="AJ12394" s="160"/>
      <c r="AK12394" s="160"/>
      <c r="AL12394" s="160"/>
      <c r="AM12394" s="160"/>
      <c r="AN12394" s="160"/>
      <c r="AO12394" s="160"/>
      <c r="AP12394" s="160"/>
      <c r="AQ12394" s="160"/>
      <c r="AR12394" s="160"/>
      <c r="AS12394" s="160"/>
      <c r="AT12394" s="160"/>
      <c r="AU12394" s="160"/>
      <c r="AV12394" s="160"/>
      <c r="AW12394" s="160"/>
      <c r="AX12394" s="160"/>
      <c r="AY12394" s="160"/>
      <c r="AZ12394" s="160"/>
      <c r="BA12394" s="160"/>
      <c r="BB12394" s="160"/>
      <c r="BC12394" s="160"/>
    </row>
    <row r="12395" spans="1:55" x14ac:dyDescent="0.25">
      <c r="A12395" s="79"/>
      <c r="J12395" s="6">
        <v>4</v>
      </c>
      <c r="K12395" s="6"/>
      <c r="L12395" s="6"/>
      <c r="M12395" s="6"/>
      <c r="N12395" s="6"/>
      <c r="O12395" s="6"/>
      <c r="P12395" s="6"/>
      <c r="Q12395" s="6"/>
      <c r="R12395" s="6"/>
      <c r="S12395" s="6"/>
      <c r="T12395" s="6"/>
      <c r="U12395" s="6"/>
      <c r="V12395" s="6"/>
      <c r="W12395" s="6"/>
      <c r="X12395" s="160"/>
      <c r="Y12395" s="160"/>
      <c r="Z12395" s="160"/>
      <c r="AA12395" s="160"/>
      <c r="AB12395" s="160"/>
      <c r="AC12395" s="160"/>
      <c r="AD12395" s="160"/>
      <c r="AE12395" s="160"/>
      <c r="AF12395" s="160"/>
      <c r="AG12395" s="160"/>
      <c r="AH12395" s="160"/>
      <c r="AI12395" s="160"/>
      <c r="AJ12395" s="160"/>
      <c r="AK12395" s="160"/>
      <c r="AL12395" s="160"/>
      <c r="AM12395" s="160"/>
      <c r="AN12395" s="160"/>
      <c r="AO12395" s="160"/>
      <c r="AP12395" s="160"/>
      <c r="AQ12395" s="160"/>
      <c r="AR12395" s="160"/>
      <c r="AS12395" s="160"/>
      <c r="AT12395" s="160"/>
      <c r="AU12395" s="160"/>
      <c r="AV12395" s="160"/>
      <c r="AW12395" s="160"/>
      <c r="AX12395" s="160"/>
      <c r="AY12395" s="160"/>
      <c r="AZ12395" s="160"/>
      <c r="BA12395" s="160"/>
      <c r="BB12395" s="160"/>
      <c r="BC12395" s="160"/>
    </row>
    <row r="12396" spans="1:55" x14ac:dyDescent="0.25">
      <c r="A12396" s="79"/>
      <c r="J12396" s="6">
        <v>5</v>
      </c>
      <c r="K12396" s="6"/>
      <c r="L12396" s="6"/>
      <c r="M12396" s="6"/>
      <c r="N12396" s="6"/>
      <c r="O12396" s="6"/>
      <c r="P12396" s="6"/>
      <c r="Q12396" s="6"/>
      <c r="R12396" s="6"/>
      <c r="S12396" s="6"/>
      <c r="T12396" s="6"/>
      <c r="U12396" s="6"/>
      <c r="V12396" s="6"/>
      <c r="W12396" s="6"/>
      <c r="X12396" s="160"/>
      <c r="Y12396" s="160"/>
      <c r="Z12396" s="160"/>
      <c r="AA12396" s="160"/>
      <c r="AB12396" s="160"/>
      <c r="AC12396" s="160"/>
      <c r="AD12396" s="160"/>
      <c r="AE12396" s="160"/>
      <c r="AF12396" s="160"/>
      <c r="AG12396" s="160"/>
      <c r="AH12396" s="160"/>
      <c r="AI12396" s="160"/>
      <c r="AJ12396" s="160"/>
      <c r="AK12396" s="160"/>
      <c r="AL12396" s="160"/>
      <c r="AM12396" s="160"/>
      <c r="AN12396" s="160"/>
      <c r="AO12396" s="160"/>
      <c r="AP12396" s="160"/>
      <c r="AQ12396" s="160"/>
      <c r="AR12396" s="160"/>
      <c r="AS12396" s="160"/>
      <c r="AT12396" s="160"/>
      <c r="AU12396" s="160"/>
      <c r="AV12396" s="160"/>
      <c r="AW12396" s="160"/>
      <c r="AX12396" s="160"/>
      <c r="AY12396" s="160"/>
      <c r="AZ12396" s="160"/>
      <c r="BA12396" s="160"/>
      <c r="BB12396" s="160"/>
      <c r="BC12396" s="160"/>
    </row>
    <row r="12397" spans="1:55" x14ac:dyDescent="0.25">
      <c r="J12397" s="6">
        <v>6</v>
      </c>
      <c r="K12397" s="6"/>
      <c r="L12397" s="6"/>
      <c r="M12397" s="6"/>
      <c r="N12397" s="6"/>
      <c r="O12397" s="6"/>
      <c r="P12397" s="6"/>
      <c r="Q12397" s="6"/>
      <c r="R12397" s="6"/>
      <c r="S12397" s="6"/>
      <c r="T12397" s="6"/>
      <c r="U12397" s="6"/>
      <c r="V12397" s="6"/>
      <c r="W12397" s="6"/>
      <c r="X12397" s="160"/>
      <c r="Y12397" s="160"/>
      <c r="Z12397" s="160"/>
      <c r="AA12397" s="160"/>
      <c r="AB12397" s="160"/>
      <c r="AC12397" s="160"/>
      <c r="AD12397" s="160"/>
      <c r="AE12397" s="160"/>
      <c r="AF12397" s="160"/>
      <c r="AG12397" s="160"/>
      <c r="AH12397" s="160"/>
      <c r="AI12397" s="160"/>
      <c r="AJ12397" s="160"/>
      <c r="AK12397" s="160"/>
      <c r="AL12397" s="160"/>
      <c r="AM12397" s="160"/>
      <c r="AN12397" s="160"/>
      <c r="AO12397" s="160"/>
      <c r="AP12397" s="160"/>
      <c r="AQ12397" s="160"/>
      <c r="AR12397" s="160"/>
      <c r="AS12397" s="160"/>
      <c r="AT12397" s="160"/>
      <c r="AU12397" s="160"/>
      <c r="AV12397" s="160"/>
      <c r="AW12397" s="160"/>
      <c r="AX12397" s="160"/>
      <c r="AY12397" s="160"/>
      <c r="AZ12397" s="160"/>
      <c r="BA12397" s="160"/>
      <c r="BB12397" s="160"/>
      <c r="BC12397" s="160"/>
    </row>
    <row r="12398" spans="1:55" x14ac:dyDescent="0.25">
      <c r="A12398" s="80"/>
      <c r="J12398" s="6">
        <v>7</v>
      </c>
      <c r="K12398" s="6"/>
      <c r="L12398" s="6"/>
      <c r="M12398" s="6"/>
      <c r="N12398" s="6"/>
      <c r="O12398" s="6"/>
      <c r="P12398" s="6"/>
      <c r="Q12398" s="6"/>
      <c r="R12398" s="6"/>
      <c r="S12398" s="6"/>
      <c r="T12398" s="6"/>
      <c r="U12398" s="6"/>
      <c r="V12398" s="6"/>
      <c r="W12398" s="6"/>
      <c r="X12398" s="160"/>
      <c r="Y12398" s="160"/>
      <c r="Z12398" s="160"/>
      <c r="AA12398" s="160"/>
      <c r="AB12398" s="160"/>
      <c r="AC12398" s="160"/>
      <c r="AD12398" s="160"/>
      <c r="AE12398" s="160"/>
      <c r="AF12398" s="160"/>
      <c r="AG12398" s="160"/>
      <c r="AH12398" s="160"/>
      <c r="AI12398" s="160"/>
      <c r="AJ12398" s="160"/>
      <c r="AK12398" s="160"/>
      <c r="AL12398" s="160"/>
      <c r="AM12398" s="160"/>
      <c r="AN12398" s="160"/>
      <c r="AO12398" s="160"/>
      <c r="AP12398" s="160"/>
      <c r="AQ12398" s="160"/>
      <c r="AR12398" s="160"/>
      <c r="AS12398" s="160"/>
      <c r="AT12398" s="160"/>
      <c r="AU12398" s="160"/>
      <c r="AV12398" s="160"/>
      <c r="AW12398" s="160"/>
      <c r="AX12398" s="160"/>
      <c r="AY12398" s="160"/>
      <c r="AZ12398" s="160"/>
      <c r="BA12398" s="160"/>
      <c r="BB12398" s="160"/>
      <c r="BC12398" s="160"/>
    </row>
    <row r="12399" spans="1:55" ht="31.5" x14ac:dyDescent="0.25">
      <c r="A12399" s="64" t="s">
        <v>590</v>
      </c>
      <c r="J12399" s="6">
        <v>8</v>
      </c>
      <c r="K12399" s="6"/>
      <c r="L12399" s="6"/>
      <c r="M12399" s="6"/>
      <c r="N12399" s="6"/>
      <c r="O12399" s="6"/>
      <c r="P12399" s="6"/>
      <c r="Q12399" s="6"/>
      <c r="R12399" s="6"/>
      <c r="S12399" s="6"/>
      <c r="T12399" s="6"/>
      <c r="U12399" s="6"/>
      <c r="V12399" s="6"/>
      <c r="W12399" s="6"/>
    </row>
    <row r="12400" spans="1:55" x14ac:dyDescent="0.25">
      <c r="A12400" s="79"/>
      <c r="J12400" s="6">
        <v>9</v>
      </c>
      <c r="K12400" s="6"/>
      <c r="L12400" s="6"/>
      <c r="M12400" s="6"/>
      <c r="N12400" s="6"/>
      <c r="O12400" s="6"/>
      <c r="P12400" s="6"/>
      <c r="Q12400" s="6"/>
      <c r="R12400" s="6"/>
      <c r="S12400" s="6"/>
      <c r="T12400" s="6"/>
      <c r="U12400" s="6"/>
      <c r="V12400" s="6"/>
      <c r="W12400" s="6"/>
    </row>
    <row r="12401" spans="1:23" ht="25.5" x14ac:dyDescent="0.25">
      <c r="A12401" s="81" t="s">
        <v>595</v>
      </c>
      <c r="J12401" s="6">
        <v>10</v>
      </c>
      <c r="K12401" s="6"/>
      <c r="L12401" s="6"/>
      <c r="M12401" s="6"/>
      <c r="N12401" s="6"/>
      <c r="O12401" s="6"/>
      <c r="P12401" s="6"/>
      <c r="Q12401" s="6"/>
      <c r="R12401" s="6"/>
      <c r="S12401" s="6"/>
      <c r="T12401" s="6"/>
      <c r="U12401" s="6"/>
      <c r="V12401" s="6"/>
      <c r="W12401" s="6"/>
    </row>
    <row r="12402" spans="1:23" x14ac:dyDescent="0.25">
      <c r="A12402" s="81"/>
      <c r="J12402" s="6">
        <v>11</v>
      </c>
      <c r="K12402" s="6"/>
      <c r="L12402" s="6"/>
      <c r="M12402" s="6"/>
      <c r="N12402" s="6"/>
      <c r="O12402" s="6"/>
      <c r="P12402" s="6"/>
      <c r="Q12402" s="6"/>
      <c r="R12402" s="6"/>
      <c r="S12402" s="6"/>
      <c r="T12402" s="6"/>
      <c r="U12402" s="6"/>
      <c r="V12402" s="6"/>
      <c r="W12402" s="6"/>
    </row>
    <row r="12403" spans="1:23" x14ac:dyDescent="0.25">
      <c r="A12403" s="65"/>
      <c r="J12403" s="6">
        <v>12</v>
      </c>
      <c r="K12403" s="6"/>
      <c r="L12403" s="6"/>
      <c r="M12403" s="6"/>
      <c r="N12403" s="6"/>
      <c r="O12403" s="6"/>
      <c r="P12403" s="6"/>
      <c r="Q12403" s="6"/>
      <c r="R12403" s="6"/>
      <c r="S12403" s="6"/>
      <c r="T12403" s="6"/>
      <c r="U12403" s="6"/>
      <c r="V12403" s="6"/>
      <c r="W12403" s="6"/>
    </row>
    <row r="12404" spans="1:23" x14ac:dyDescent="0.25">
      <c r="A12404" s="65"/>
      <c r="J12404" s="6">
        <v>13</v>
      </c>
      <c r="K12404" s="6"/>
      <c r="L12404" s="6"/>
      <c r="M12404" s="6"/>
      <c r="N12404" s="6"/>
      <c r="O12404" s="6"/>
      <c r="P12404" s="6"/>
      <c r="Q12404" s="6"/>
      <c r="R12404" s="6"/>
      <c r="S12404" s="6"/>
      <c r="T12404" s="6"/>
      <c r="U12404" s="6"/>
      <c r="V12404" s="6"/>
      <c r="W12404" s="6"/>
    </row>
    <row r="12405" spans="1:23" x14ac:dyDescent="0.25">
      <c r="A12405" s="79"/>
      <c r="J12405" s="6">
        <v>14</v>
      </c>
      <c r="K12405" s="6"/>
      <c r="L12405" s="6"/>
      <c r="M12405" s="6"/>
      <c r="N12405" s="6"/>
      <c r="O12405" s="6"/>
      <c r="P12405" s="6"/>
      <c r="Q12405" s="6"/>
      <c r="R12405" s="6"/>
      <c r="S12405" s="6"/>
      <c r="T12405" s="6"/>
      <c r="U12405" s="6"/>
      <c r="V12405" s="6"/>
      <c r="W12405" s="6"/>
    </row>
    <row r="12406" spans="1:23" x14ac:dyDescent="0.25">
      <c r="A12406" s="79"/>
      <c r="J12406" s="6">
        <v>15</v>
      </c>
      <c r="K12406" s="6"/>
      <c r="L12406" s="6"/>
      <c r="M12406" s="6"/>
      <c r="N12406" s="6"/>
      <c r="O12406" s="6"/>
      <c r="P12406" s="6"/>
      <c r="Q12406" s="6"/>
      <c r="R12406" s="6"/>
      <c r="S12406" s="6"/>
      <c r="T12406" s="6"/>
      <c r="U12406" s="6"/>
      <c r="V12406" s="6"/>
      <c r="W12406" s="6"/>
    </row>
    <row r="12407" spans="1:23" x14ac:dyDescent="0.25">
      <c r="J12407" s="6">
        <v>16</v>
      </c>
      <c r="K12407" s="6"/>
      <c r="L12407" s="6"/>
      <c r="M12407" s="6"/>
      <c r="N12407" s="6"/>
      <c r="O12407" s="6"/>
      <c r="P12407" s="6"/>
      <c r="Q12407" s="6"/>
      <c r="R12407" s="6"/>
      <c r="S12407" s="6"/>
      <c r="T12407" s="6"/>
      <c r="U12407" s="6"/>
      <c r="V12407" s="6"/>
      <c r="W12407" s="6"/>
    </row>
    <row r="12408" spans="1:23" x14ac:dyDescent="0.25">
      <c r="A12408" s="80"/>
      <c r="J12408" s="6">
        <v>17</v>
      </c>
      <c r="K12408" s="6"/>
      <c r="L12408" s="6"/>
      <c r="M12408" s="6"/>
      <c r="N12408" s="6"/>
      <c r="O12408" s="6"/>
      <c r="P12408" s="6"/>
      <c r="Q12408" s="6"/>
      <c r="R12408" s="6"/>
      <c r="S12408" s="6"/>
      <c r="T12408" s="6"/>
      <c r="U12408" s="6"/>
      <c r="V12408" s="6"/>
      <c r="W12408" s="6"/>
    </row>
    <row r="12409" spans="1:23" ht="31.5" x14ac:dyDescent="0.25">
      <c r="A12409" s="64" t="s">
        <v>590</v>
      </c>
      <c r="J12409" s="6">
        <v>18</v>
      </c>
      <c r="K12409" s="6"/>
      <c r="L12409" s="6"/>
      <c r="M12409" s="6"/>
      <c r="N12409" s="6"/>
      <c r="O12409" s="6"/>
      <c r="P12409" s="6"/>
      <c r="Q12409" s="6"/>
      <c r="R12409" s="6"/>
      <c r="S12409" s="6"/>
      <c r="T12409" s="6"/>
      <c r="U12409" s="6"/>
      <c r="V12409" s="6"/>
      <c r="W12409" s="6"/>
    </row>
    <row r="12410" spans="1:23" x14ac:dyDescent="0.25">
      <c r="A12410" s="79"/>
      <c r="J12410" s="6">
        <v>19</v>
      </c>
      <c r="K12410" s="6"/>
      <c r="L12410" s="6"/>
      <c r="M12410" s="6"/>
      <c r="N12410" s="6"/>
      <c r="O12410" s="6"/>
      <c r="P12410" s="6"/>
      <c r="Q12410" s="6"/>
      <c r="R12410" s="6"/>
      <c r="S12410" s="6"/>
      <c r="T12410" s="6"/>
      <c r="U12410" s="6"/>
      <c r="V12410" s="6"/>
      <c r="W12410" s="6"/>
    </row>
    <row r="12411" spans="1:23" ht="25.5" x14ac:dyDescent="0.25">
      <c r="A12411" s="81" t="s">
        <v>595</v>
      </c>
      <c r="J12411" s="6">
        <v>20</v>
      </c>
      <c r="K12411" s="6"/>
      <c r="L12411" s="6"/>
      <c r="M12411" s="6"/>
      <c r="N12411" s="6"/>
      <c r="O12411" s="6"/>
      <c r="P12411" s="6"/>
      <c r="Q12411" s="6"/>
      <c r="R12411" s="6"/>
      <c r="S12411" s="6"/>
      <c r="T12411" s="6"/>
      <c r="U12411" s="6"/>
      <c r="V12411" s="6"/>
      <c r="W12411" s="6"/>
    </row>
    <row r="12412" spans="1:23" x14ac:dyDescent="0.25">
      <c r="A12412" s="81"/>
      <c r="J12412" s="6">
        <v>21</v>
      </c>
      <c r="K12412" s="6"/>
      <c r="L12412" s="6"/>
      <c r="M12412" s="6"/>
      <c r="N12412" s="6"/>
      <c r="O12412" s="6"/>
      <c r="P12412" s="6"/>
      <c r="Q12412" s="6"/>
      <c r="R12412" s="6"/>
      <c r="S12412" s="6"/>
      <c r="T12412" s="6"/>
      <c r="U12412" s="6"/>
      <c r="V12412" s="6"/>
      <c r="W12412" s="6"/>
    </row>
    <row r="12413" spans="1:23" ht="89.25" x14ac:dyDescent="0.25">
      <c r="A12413" s="81" t="s">
        <v>1012</v>
      </c>
      <c r="J12413" s="6">
        <v>22</v>
      </c>
      <c r="K12413" s="6"/>
      <c r="L12413" s="6"/>
      <c r="M12413" s="6"/>
      <c r="N12413" s="6"/>
      <c r="O12413" s="6"/>
      <c r="P12413" s="6"/>
      <c r="Q12413" s="6"/>
      <c r="R12413" s="6"/>
      <c r="S12413" s="6"/>
      <c r="T12413" s="6"/>
      <c r="U12413" s="6"/>
      <c r="V12413" s="6"/>
      <c r="W12413" s="6"/>
    </row>
    <row r="12414" spans="1:23" x14ac:dyDescent="0.25">
      <c r="A12414" s="65"/>
      <c r="J12414" s="6">
        <v>23</v>
      </c>
      <c r="K12414" s="6"/>
      <c r="L12414" s="6"/>
      <c r="M12414" s="6"/>
      <c r="N12414" s="6"/>
      <c r="O12414" s="6"/>
      <c r="P12414" s="6"/>
      <c r="Q12414" s="6"/>
      <c r="R12414" s="6"/>
      <c r="S12414" s="6"/>
      <c r="T12414" s="6"/>
      <c r="U12414" s="6"/>
      <c r="V12414" s="6"/>
      <c r="W12414" s="6"/>
    </row>
    <row r="12415" spans="1:23" x14ac:dyDescent="0.25">
      <c r="A12415" s="65"/>
      <c r="J12415" s="6">
        <v>24</v>
      </c>
      <c r="K12415" s="6"/>
      <c r="L12415" s="6"/>
      <c r="M12415" s="6"/>
      <c r="N12415" s="6"/>
      <c r="O12415" s="6"/>
      <c r="P12415" s="6"/>
      <c r="Q12415" s="6"/>
      <c r="R12415" s="6"/>
      <c r="S12415" s="6"/>
      <c r="T12415" s="6"/>
      <c r="U12415" s="6"/>
      <c r="V12415" s="6"/>
      <c r="W12415" s="6"/>
    </row>
    <row r="12416" spans="1:23" ht="140.25" x14ac:dyDescent="0.25">
      <c r="A12416" s="96" t="s">
        <v>624</v>
      </c>
      <c r="B12416" s="97" t="s">
        <v>625</v>
      </c>
      <c r="J12416" s="6">
        <v>25</v>
      </c>
      <c r="K12416" s="6"/>
      <c r="L12416" s="6"/>
      <c r="M12416" s="6"/>
      <c r="N12416" s="6"/>
      <c r="O12416" s="6"/>
      <c r="P12416" s="6"/>
      <c r="Q12416" s="6"/>
      <c r="R12416" s="6"/>
      <c r="S12416" s="6"/>
      <c r="T12416" s="6"/>
      <c r="U12416" s="6"/>
      <c r="V12416" s="6"/>
      <c r="W12416" s="6"/>
    </row>
    <row r="12417" spans="1:23" ht="15.75" thickBot="1" x14ac:dyDescent="0.3">
      <c r="A12417" s="65"/>
      <c r="J12417" s="6">
        <v>26</v>
      </c>
      <c r="K12417" s="6"/>
      <c r="L12417" s="6"/>
      <c r="M12417" s="6"/>
      <c r="N12417" s="6"/>
      <c r="O12417" s="6"/>
      <c r="P12417" s="6"/>
      <c r="Q12417" s="6"/>
      <c r="R12417" s="6"/>
      <c r="S12417" s="6"/>
      <c r="T12417" s="6"/>
      <c r="U12417" s="6"/>
      <c r="V12417" s="6"/>
      <c r="W12417" s="6"/>
    </row>
    <row r="12418" spans="1:23" ht="15.75" thickBot="1" x14ac:dyDescent="0.3">
      <c r="A12418" s="88" t="s">
        <v>626</v>
      </c>
      <c r="B12418" s="89">
        <v>0.05</v>
      </c>
      <c r="J12418" s="6">
        <v>27</v>
      </c>
      <c r="K12418" s="6"/>
      <c r="L12418" s="6"/>
      <c r="M12418" s="6"/>
      <c r="N12418" s="6"/>
      <c r="O12418" s="6"/>
      <c r="P12418" s="6"/>
      <c r="Q12418" s="6"/>
      <c r="R12418" s="6"/>
      <c r="S12418" s="6"/>
      <c r="T12418" s="6"/>
      <c r="U12418" s="6"/>
      <c r="V12418" s="6"/>
      <c r="W12418" s="6"/>
    </row>
    <row r="12419" spans="1:23" ht="39" thickBot="1" x14ac:dyDescent="0.3">
      <c r="A12419" s="110" t="s">
        <v>627</v>
      </c>
      <c r="B12419" s="74">
        <v>18</v>
      </c>
      <c r="J12419" s="6">
        <v>28</v>
      </c>
      <c r="K12419" s="6"/>
      <c r="L12419" s="6"/>
      <c r="M12419" s="6"/>
      <c r="N12419" s="6"/>
      <c r="O12419" s="6"/>
      <c r="P12419" s="6"/>
      <c r="Q12419" s="6"/>
      <c r="R12419" s="6"/>
      <c r="S12419" s="6"/>
      <c r="T12419" s="6"/>
      <c r="U12419" s="6"/>
      <c r="V12419" s="6"/>
      <c r="W12419" s="6"/>
    </row>
    <row r="12420" spans="1:23" ht="39" thickBot="1" x14ac:dyDescent="0.3">
      <c r="A12420" s="110" t="s">
        <v>628</v>
      </c>
      <c r="B12420" s="74">
        <v>47.245089999999998</v>
      </c>
      <c r="J12420" s="6">
        <v>29</v>
      </c>
      <c r="K12420" s="6"/>
      <c r="L12420" s="6"/>
      <c r="M12420" s="6"/>
      <c r="N12420" s="6"/>
      <c r="O12420" s="6"/>
      <c r="P12420" s="6"/>
      <c r="Q12420" s="6"/>
      <c r="R12420" s="6"/>
      <c r="S12420" s="6"/>
      <c r="T12420" s="6"/>
      <c r="U12420" s="6"/>
      <c r="V12420" s="6"/>
      <c r="W12420" s="6"/>
    </row>
    <row r="12421" spans="1:23" ht="64.5" thickBot="1" x14ac:dyDescent="0.3">
      <c r="A12421" s="110" t="s">
        <v>629</v>
      </c>
      <c r="B12421" s="74">
        <v>3.9969700000000001</v>
      </c>
      <c r="J12421" s="6">
        <v>30</v>
      </c>
      <c r="K12421" s="6"/>
      <c r="L12421" s="6"/>
      <c r="M12421" s="6"/>
      <c r="N12421" s="6"/>
      <c r="O12421" s="6"/>
      <c r="P12421" s="6"/>
      <c r="Q12421" s="6"/>
      <c r="R12421" s="6"/>
      <c r="S12421" s="6"/>
      <c r="T12421" s="6"/>
      <c r="U12421" s="6"/>
      <c r="V12421" s="6"/>
      <c r="W12421" s="6"/>
    </row>
    <row r="12422" spans="1:23" ht="38.25" x14ac:dyDescent="0.25">
      <c r="A12422" s="109" t="s">
        <v>630</v>
      </c>
      <c r="B12422" s="78">
        <v>9.7132000000000005</v>
      </c>
      <c r="J12422" s="6">
        <v>31</v>
      </c>
      <c r="K12422" s="6"/>
      <c r="L12422" s="6"/>
      <c r="M12422" s="6"/>
      <c r="N12422" s="6"/>
      <c r="O12422" s="6"/>
      <c r="P12422" s="6"/>
      <c r="Q12422" s="6"/>
      <c r="R12422" s="6"/>
      <c r="S12422" s="6"/>
      <c r="T12422" s="6"/>
      <c r="U12422" s="6"/>
      <c r="V12422" s="6"/>
      <c r="W12422" s="6"/>
    </row>
    <row r="12423" spans="1:23" ht="15.75" thickBot="1" x14ac:dyDescent="0.3">
      <c r="A12423" s="65"/>
      <c r="J12423" s="6">
        <v>32</v>
      </c>
      <c r="K12423" s="6"/>
      <c r="L12423" s="6"/>
      <c r="M12423" s="6"/>
      <c r="N12423" s="6"/>
      <c r="O12423" s="6"/>
      <c r="P12423" s="6"/>
      <c r="Q12423" s="6"/>
      <c r="R12423" s="6"/>
      <c r="S12423" s="6"/>
      <c r="T12423" s="6"/>
      <c r="U12423" s="6"/>
      <c r="V12423" s="6"/>
      <c r="W12423" s="6"/>
    </row>
    <row r="12424" spans="1:23" x14ac:dyDescent="0.25">
      <c r="A12424" s="254" t="s">
        <v>637</v>
      </c>
      <c r="B12424" s="255"/>
      <c r="C12424" s="255"/>
      <c r="D12424" s="255"/>
      <c r="J12424" s="6">
        <v>33</v>
      </c>
      <c r="K12424" s="6"/>
      <c r="L12424" s="6"/>
      <c r="M12424" s="6"/>
      <c r="N12424" s="6"/>
      <c r="O12424" s="6"/>
      <c r="P12424" s="6"/>
      <c r="Q12424" s="6"/>
      <c r="R12424" s="6"/>
      <c r="S12424" s="6"/>
      <c r="T12424" s="6"/>
      <c r="U12424" s="6"/>
      <c r="V12424" s="6"/>
      <c r="W12424" s="6"/>
    </row>
    <row r="12425" spans="1:23" ht="15.75" thickBot="1" x14ac:dyDescent="0.3">
      <c r="A12425" s="256" t="s">
        <v>638</v>
      </c>
      <c r="B12425" s="257"/>
      <c r="C12425" s="257"/>
      <c r="D12425" s="257"/>
      <c r="J12425" s="6">
        <v>34</v>
      </c>
      <c r="K12425" s="6"/>
      <c r="L12425" s="6"/>
      <c r="M12425" s="6"/>
      <c r="N12425" s="6"/>
      <c r="O12425" s="6"/>
      <c r="P12425" s="6"/>
      <c r="Q12425" s="6"/>
      <c r="R12425" s="6"/>
      <c r="S12425" s="6"/>
      <c r="T12425" s="6"/>
      <c r="U12425" s="6"/>
      <c r="V12425" s="6"/>
      <c r="W12425" s="6"/>
    </row>
    <row r="12426" spans="1:23" ht="27" thickBot="1" x14ac:dyDescent="0.3">
      <c r="A12426" s="98" t="s">
        <v>634</v>
      </c>
      <c r="B12426" s="83" t="s">
        <v>635</v>
      </c>
      <c r="C12426" s="83" t="s">
        <v>566</v>
      </c>
      <c r="D12426" s="85" t="s">
        <v>593</v>
      </c>
      <c r="J12426" s="6"/>
      <c r="K12426" s="121" t="s">
        <v>1123</v>
      </c>
      <c r="L12426" s="121" t="s">
        <v>1124</v>
      </c>
      <c r="M12426" s="121" t="str">
        <f>A12413</f>
        <v>Prueba del rango estudentizado de Tukey (HSD) para NF2m2</v>
      </c>
      <c r="N12426" s="136"/>
      <c r="O12426" s="1"/>
      <c r="S12426" s="122" t="str">
        <f>K12426</f>
        <v>Factor</v>
      </c>
      <c r="T12426" s="122" t="str">
        <f>L12426</f>
        <v>Nivel</v>
      </c>
      <c r="U12426" s="114"/>
      <c r="V12426" s="123" t="str">
        <f>M12426</f>
        <v>Prueba del rango estudentizado de Tukey (HSD) para NF2m2</v>
      </c>
      <c r="W12426" s="6"/>
    </row>
    <row r="12427" spans="1:23" ht="16.5" thickBot="1" x14ac:dyDescent="0.3">
      <c r="A12427" s="99" t="s">
        <v>592</v>
      </c>
      <c r="B12427" s="68">
        <v>40.875999999999998</v>
      </c>
      <c r="C12427" s="68">
        <v>8</v>
      </c>
      <c r="D12427" s="86" t="s">
        <v>8</v>
      </c>
      <c r="J12427" s="6"/>
      <c r="K12427" s="223" t="s">
        <v>1128</v>
      </c>
      <c r="L12427" s="124" t="str">
        <f>D12427</f>
        <v>Toro</v>
      </c>
      <c r="M12427" s="125">
        <f>B12427</f>
        <v>40.875999999999998</v>
      </c>
      <c r="N12427" s="125" t="str">
        <f>A12427</f>
        <v>A</v>
      </c>
      <c r="O12427" s="125">
        <f>B12427</f>
        <v>40.875999999999998</v>
      </c>
      <c r="S12427" s="225" t="str">
        <f>K12427</f>
        <v>Genotipo (B)</v>
      </c>
      <c r="T12427" s="133" t="str">
        <f>L12427</f>
        <v>Toro</v>
      </c>
      <c r="U12427" s="134">
        <f t="shared" ref="U12427:U12430" si="737">M12427</f>
        <v>40.875999999999998</v>
      </c>
      <c r="V12427" s="133" t="str">
        <f t="shared" ref="V12427:V12430" si="738">N12427</f>
        <v>A</v>
      </c>
      <c r="W12427" s="133">
        <f t="shared" ref="W12427:W12430" si="739">O12427</f>
        <v>40.875999999999998</v>
      </c>
    </row>
    <row r="12428" spans="1:23" ht="16.5" thickBot="1" x14ac:dyDescent="0.3">
      <c r="A12428" s="99" t="s">
        <v>592</v>
      </c>
      <c r="B12428" s="68"/>
      <c r="C12428" s="68"/>
      <c r="D12428" s="86"/>
      <c r="J12428" s="6"/>
      <c r="K12428" s="224"/>
      <c r="L12428" s="124" t="str">
        <f>D12429</f>
        <v>Palomo</v>
      </c>
      <c r="M12428" s="125">
        <f>B12429</f>
        <v>32.709000000000003</v>
      </c>
      <c r="N12428" s="125" t="str">
        <f>A12429</f>
        <v>A</v>
      </c>
      <c r="O12428" s="125">
        <f>B12429</f>
        <v>32.709000000000003</v>
      </c>
      <c r="S12428" s="226"/>
      <c r="T12428" s="133" t="str">
        <f t="shared" ref="T12428:T12430" si="740">L12428</f>
        <v>Palomo</v>
      </c>
      <c r="U12428" s="134">
        <f t="shared" si="737"/>
        <v>32.709000000000003</v>
      </c>
      <c r="V12428" s="133" t="str">
        <f t="shared" si="738"/>
        <v>A</v>
      </c>
      <c r="W12428" s="133">
        <f t="shared" si="739"/>
        <v>32.709000000000003</v>
      </c>
    </row>
    <row r="12429" spans="1:23" ht="16.5" thickBot="1" x14ac:dyDescent="0.3">
      <c r="A12429" s="99" t="s">
        <v>592</v>
      </c>
      <c r="B12429" s="68">
        <v>32.709000000000003</v>
      </c>
      <c r="C12429" s="68">
        <v>8</v>
      </c>
      <c r="D12429" s="86" t="s">
        <v>7</v>
      </c>
      <c r="J12429" s="6"/>
      <c r="K12429" s="224"/>
      <c r="L12429" s="4" t="str">
        <f>D12431</f>
        <v>Pony</v>
      </c>
      <c r="M12429" s="4">
        <f>B12431</f>
        <v>22.335000000000001</v>
      </c>
      <c r="N12429" s="4" t="str">
        <f>A12431</f>
        <v>B</v>
      </c>
      <c r="O12429" s="4">
        <f>B12431</f>
        <v>22.335000000000001</v>
      </c>
      <c r="P12429" s="6"/>
      <c r="Q12429" s="6"/>
      <c r="R12429" s="6"/>
      <c r="S12429" s="226"/>
      <c r="T12429" s="133" t="str">
        <f t="shared" si="740"/>
        <v>Pony</v>
      </c>
      <c r="U12429" s="134">
        <f t="shared" si="737"/>
        <v>22.335000000000001</v>
      </c>
      <c r="V12429" s="133" t="str">
        <f t="shared" si="738"/>
        <v>B</v>
      </c>
      <c r="W12429" s="133">
        <f t="shared" si="739"/>
        <v>22.335000000000001</v>
      </c>
    </row>
    <row r="12430" spans="1:23" ht="16.5" thickBot="1" x14ac:dyDescent="0.3">
      <c r="A12430" s="99"/>
      <c r="B12430" s="68"/>
      <c r="C12430" s="68"/>
      <c r="D12430" s="86"/>
      <c r="J12430" s="6"/>
      <c r="K12430" s="224"/>
      <c r="L12430" s="4" t="str">
        <f>D12433</f>
        <v>Perseo</v>
      </c>
      <c r="M12430" s="4">
        <f>B12433</f>
        <v>7.4580000000000002</v>
      </c>
      <c r="N12430" s="4" t="str">
        <f>A12433</f>
        <v>C</v>
      </c>
      <c r="O12430" s="4">
        <f>B12433</f>
        <v>7.4580000000000002</v>
      </c>
      <c r="P12430" s="6"/>
      <c r="Q12430" s="6"/>
      <c r="R12430" s="6"/>
      <c r="S12430" s="227"/>
      <c r="T12430" s="129" t="str">
        <f t="shared" si="740"/>
        <v>Perseo</v>
      </c>
      <c r="U12430" s="135">
        <f t="shared" si="737"/>
        <v>7.4580000000000002</v>
      </c>
      <c r="V12430" s="129" t="str">
        <f t="shared" si="738"/>
        <v>C</v>
      </c>
      <c r="W12430" s="129">
        <f t="shared" si="739"/>
        <v>7.4580000000000002</v>
      </c>
    </row>
    <row r="12431" spans="1:23" ht="15.75" thickBot="1" x14ac:dyDescent="0.3">
      <c r="A12431" s="99" t="s">
        <v>593</v>
      </c>
      <c r="B12431" s="68">
        <v>22.335000000000001</v>
      </c>
      <c r="C12431" s="68">
        <v>8</v>
      </c>
      <c r="D12431" s="86" t="s">
        <v>11</v>
      </c>
      <c r="J12431" s="6">
        <v>1</v>
      </c>
      <c r="K12431" s="6"/>
      <c r="L12431" s="6"/>
      <c r="M12431" s="6"/>
      <c r="N12431" s="6"/>
      <c r="O12431" s="6"/>
      <c r="P12431" s="6"/>
      <c r="Q12431" s="6"/>
      <c r="R12431" s="6"/>
      <c r="S12431" s="6"/>
      <c r="T12431" s="6"/>
      <c r="U12431" s="6"/>
      <c r="V12431" s="6"/>
      <c r="W12431" s="6"/>
    </row>
    <row r="12432" spans="1:23" ht="15.75" thickBot="1" x14ac:dyDescent="0.3">
      <c r="A12432" s="99"/>
      <c r="B12432" s="68"/>
      <c r="C12432" s="68"/>
      <c r="D12432" s="86"/>
      <c r="J12432" s="6">
        <v>2</v>
      </c>
      <c r="K12432" s="6"/>
      <c r="L12432" s="6"/>
      <c r="M12432" s="6"/>
      <c r="N12432" s="6"/>
      <c r="O12432" s="6"/>
      <c r="P12432" s="6"/>
      <c r="Q12432" s="6"/>
      <c r="R12432" s="6"/>
      <c r="S12432" s="6"/>
      <c r="T12432" s="6"/>
      <c r="U12432" s="6"/>
      <c r="V12432" s="6"/>
      <c r="W12432" s="6"/>
    </row>
    <row r="12433" spans="1:23" x14ac:dyDescent="0.25">
      <c r="A12433" s="100" t="s">
        <v>639</v>
      </c>
      <c r="B12433" s="77">
        <v>7.4580000000000002</v>
      </c>
      <c r="C12433" s="77">
        <v>8</v>
      </c>
      <c r="D12433" s="87" t="s">
        <v>46</v>
      </c>
      <c r="J12433" s="6">
        <v>3</v>
      </c>
      <c r="K12433" s="6"/>
      <c r="L12433" s="6"/>
      <c r="M12433" s="6"/>
      <c r="N12433" s="6"/>
      <c r="O12433" s="6"/>
      <c r="P12433" s="6"/>
      <c r="Q12433" s="6"/>
      <c r="R12433" s="6"/>
      <c r="S12433" s="6"/>
      <c r="T12433" s="6"/>
      <c r="U12433" s="6"/>
      <c r="V12433" s="6"/>
      <c r="W12433" s="6"/>
    </row>
    <row r="12434" spans="1:23" x14ac:dyDescent="0.25">
      <c r="A12434" s="79"/>
      <c r="J12434" s="6">
        <v>4</v>
      </c>
      <c r="K12434" s="6"/>
      <c r="L12434" s="6"/>
      <c r="M12434" s="6"/>
      <c r="N12434" s="6"/>
      <c r="O12434" s="6"/>
      <c r="P12434" s="6"/>
      <c r="Q12434" s="6"/>
      <c r="R12434" s="6"/>
      <c r="S12434" s="6"/>
      <c r="T12434" s="6"/>
      <c r="U12434" s="6"/>
      <c r="V12434" s="6"/>
      <c r="W12434" s="6"/>
    </row>
    <row r="12435" spans="1:23" x14ac:dyDescent="0.25">
      <c r="A12435" s="79"/>
      <c r="J12435" s="6">
        <v>5</v>
      </c>
      <c r="K12435" s="6"/>
      <c r="L12435" s="6"/>
      <c r="M12435" s="6"/>
      <c r="N12435" s="6"/>
      <c r="O12435" s="6"/>
      <c r="P12435" s="6"/>
      <c r="Q12435" s="6"/>
      <c r="R12435" s="6"/>
      <c r="S12435" s="6"/>
      <c r="T12435" s="6"/>
      <c r="U12435" s="6"/>
      <c r="V12435" s="6"/>
      <c r="W12435" s="6"/>
    </row>
    <row r="12436" spans="1:23" x14ac:dyDescent="0.25">
      <c r="J12436" s="6">
        <v>6</v>
      </c>
      <c r="K12436" s="6"/>
      <c r="L12436" s="6"/>
      <c r="M12436" s="6"/>
      <c r="N12436" s="6"/>
      <c r="O12436" s="6"/>
      <c r="P12436" s="6"/>
      <c r="Q12436" s="6"/>
      <c r="R12436" s="6"/>
      <c r="S12436" s="6"/>
      <c r="T12436" s="6"/>
      <c r="U12436" s="6"/>
      <c r="V12436" s="6"/>
      <c r="W12436" s="6"/>
    </row>
    <row r="12437" spans="1:23" x14ac:dyDescent="0.25">
      <c r="A12437" s="80"/>
      <c r="J12437" s="6">
        <v>7</v>
      </c>
      <c r="K12437" s="6"/>
      <c r="L12437" s="6"/>
      <c r="M12437" s="6"/>
      <c r="N12437" s="6"/>
      <c r="O12437" s="6"/>
      <c r="P12437" s="6"/>
      <c r="Q12437" s="6"/>
      <c r="R12437" s="6"/>
      <c r="S12437" s="6"/>
      <c r="T12437" s="6"/>
      <c r="U12437" s="6"/>
      <c r="V12437" s="6"/>
      <c r="W12437" s="6"/>
    </row>
    <row r="12438" spans="1:23" ht="31.5" x14ac:dyDescent="0.25">
      <c r="A12438" s="64" t="s">
        <v>590</v>
      </c>
      <c r="J12438" s="6">
        <v>8</v>
      </c>
      <c r="K12438" s="6"/>
      <c r="L12438" s="6"/>
      <c r="M12438" s="6"/>
      <c r="N12438" s="6"/>
      <c r="O12438" s="6"/>
      <c r="P12438" s="6"/>
      <c r="Q12438" s="6"/>
      <c r="R12438" s="6"/>
      <c r="S12438" s="6"/>
      <c r="T12438" s="6"/>
      <c r="U12438" s="6"/>
      <c r="V12438" s="6"/>
      <c r="W12438" s="6"/>
    </row>
    <row r="12439" spans="1:23" x14ac:dyDescent="0.25">
      <c r="A12439" s="79"/>
      <c r="J12439" s="6">
        <v>9</v>
      </c>
      <c r="K12439" s="6"/>
      <c r="L12439" s="6"/>
      <c r="M12439" s="6"/>
      <c r="N12439" s="6"/>
      <c r="O12439" s="6"/>
      <c r="P12439" s="6"/>
      <c r="Q12439" s="6"/>
      <c r="R12439" s="6"/>
      <c r="S12439" s="6"/>
      <c r="T12439" s="6"/>
      <c r="U12439" s="6"/>
      <c r="V12439" s="6"/>
      <c r="W12439" s="6"/>
    </row>
    <row r="12440" spans="1:23" ht="25.5" x14ac:dyDescent="0.25">
      <c r="A12440" s="81" t="s">
        <v>595</v>
      </c>
      <c r="J12440" s="6">
        <v>10</v>
      </c>
      <c r="K12440" s="6"/>
      <c r="L12440" s="6"/>
      <c r="M12440" s="6"/>
      <c r="N12440" s="6"/>
      <c r="O12440" s="6"/>
      <c r="P12440" s="6"/>
      <c r="Q12440" s="6"/>
      <c r="R12440" s="6"/>
      <c r="S12440" s="6"/>
      <c r="T12440" s="6"/>
      <c r="U12440" s="6"/>
      <c r="V12440" s="6"/>
      <c r="W12440" s="6"/>
    </row>
    <row r="12441" spans="1:23" x14ac:dyDescent="0.25">
      <c r="A12441" s="81"/>
      <c r="J12441" s="6">
        <v>11</v>
      </c>
      <c r="K12441" s="6"/>
      <c r="L12441" s="6"/>
      <c r="M12441" s="6"/>
      <c r="N12441" s="6"/>
      <c r="O12441" s="6"/>
      <c r="P12441" s="6"/>
      <c r="Q12441" s="6"/>
      <c r="R12441" s="6"/>
      <c r="S12441" s="6"/>
      <c r="T12441" s="6"/>
      <c r="U12441" s="6"/>
      <c r="V12441" s="6"/>
      <c r="W12441" s="6"/>
    </row>
    <row r="12442" spans="1:23" x14ac:dyDescent="0.25">
      <c r="A12442" s="65"/>
      <c r="J12442" s="6">
        <v>12</v>
      </c>
      <c r="K12442" s="6"/>
      <c r="L12442" s="6"/>
      <c r="M12442" s="6"/>
      <c r="N12442" s="6"/>
      <c r="O12442" s="6"/>
      <c r="P12442" s="6"/>
      <c r="Q12442" s="6"/>
      <c r="R12442" s="6"/>
      <c r="S12442" s="6"/>
      <c r="T12442" s="6"/>
      <c r="U12442" s="6"/>
      <c r="V12442" s="6"/>
      <c r="W12442" s="6"/>
    </row>
    <row r="12443" spans="1:23" x14ac:dyDescent="0.25">
      <c r="A12443" s="65"/>
      <c r="J12443" s="6">
        <v>13</v>
      </c>
      <c r="K12443" s="6"/>
      <c r="L12443" s="6"/>
      <c r="M12443" s="6"/>
      <c r="N12443" s="6"/>
      <c r="O12443" s="6"/>
      <c r="P12443" s="6"/>
      <c r="Q12443" s="6"/>
      <c r="R12443" s="6"/>
      <c r="S12443" s="6"/>
      <c r="T12443" s="6"/>
      <c r="U12443" s="6"/>
      <c r="V12443" s="6"/>
      <c r="W12443" s="6"/>
    </row>
    <row r="12444" spans="1:23" x14ac:dyDescent="0.25">
      <c r="A12444" s="79"/>
      <c r="J12444" s="6">
        <v>14</v>
      </c>
      <c r="K12444" s="6"/>
      <c r="L12444" s="6"/>
      <c r="M12444" s="6"/>
      <c r="N12444" s="6"/>
      <c r="O12444" s="6"/>
      <c r="P12444" s="6"/>
      <c r="Q12444" s="6"/>
      <c r="R12444" s="6"/>
      <c r="S12444" s="6"/>
      <c r="T12444" s="6"/>
      <c r="U12444" s="6"/>
      <c r="V12444" s="6"/>
      <c r="W12444" s="6"/>
    </row>
    <row r="12445" spans="1:23" x14ac:dyDescent="0.25">
      <c r="A12445" s="79"/>
      <c r="J12445" s="6">
        <v>15</v>
      </c>
      <c r="K12445" s="6"/>
      <c r="L12445" s="6"/>
      <c r="M12445" s="6"/>
      <c r="N12445" s="6"/>
      <c r="O12445" s="6"/>
      <c r="P12445" s="6"/>
      <c r="Q12445" s="6"/>
      <c r="R12445" s="6"/>
      <c r="S12445" s="6"/>
      <c r="T12445" s="6"/>
      <c r="U12445" s="6"/>
      <c r="V12445" s="6"/>
      <c r="W12445" s="6"/>
    </row>
    <row r="12446" spans="1:23" x14ac:dyDescent="0.25">
      <c r="J12446" s="6">
        <v>16</v>
      </c>
      <c r="K12446" s="6"/>
      <c r="L12446" s="6"/>
      <c r="M12446" s="6"/>
      <c r="N12446" s="6"/>
      <c r="O12446" s="6"/>
      <c r="P12446" s="6"/>
      <c r="Q12446" s="6"/>
      <c r="R12446" s="6"/>
      <c r="S12446" s="6"/>
      <c r="T12446" s="6"/>
      <c r="U12446" s="6"/>
      <c r="V12446" s="6"/>
      <c r="W12446" s="6"/>
    </row>
    <row r="12447" spans="1:23" x14ac:dyDescent="0.25">
      <c r="A12447" s="80"/>
      <c r="J12447" s="6">
        <v>17</v>
      </c>
      <c r="K12447" s="6"/>
      <c r="L12447" s="6"/>
      <c r="M12447" s="6"/>
      <c r="N12447" s="6"/>
      <c r="O12447" s="6"/>
      <c r="P12447" s="6"/>
      <c r="Q12447" s="6"/>
      <c r="R12447" s="6"/>
      <c r="S12447" s="6"/>
      <c r="T12447" s="6"/>
      <c r="U12447" s="6"/>
      <c r="V12447" s="6"/>
      <c r="W12447" s="6"/>
    </row>
    <row r="12448" spans="1:23" ht="31.5" x14ac:dyDescent="0.25">
      <c r="A12448" s="64" t="s">
        <v>590</v>
      </c>
      <c r="J12448" s="6">
        <v>18</v>
      </c>
      <c r="K12448" s="6"/>
      <c r="L12448" s="6"/>
      <c r="M12448" s="6"/>
      <c r="N12448" s="6"/>
      <c r="O12448" s="6"/>
      <c r="P12448" s="6"/>
      <c r="Q12448" s="6"/>
      <c r="R12448" s="6"/>
      <c r="S12448" s="6"/>
      <c r="T12448" s="6"/>
      <c r="U12448" s="6"/>
      <c r="V12448" s="6"/>
      <c r="W12448" s="6"/>
    </row>
    <row r="12449" spans="1:23" x14ac:dyDescent="0.25">
      <c r="A12449" s="79"/>
      <c r="J12449" s="6">
        <v>19</v>
      </c>
      <c r="K12449" s="6"/>
      <c r="L12449" s="6"/>
      <c r="M12449" s="6"/>
      <c r="N12449" s="6"/>
      <c r="O12449" s="6"/>
      <c r="P12449" s="6"/>
      <c r="Q12449" s="6"/>
      <c r="R12449" s="6"/>
      <c r="S12449" s="6"/>
      <c r="T12449" s="6"/>
      <c r="U12449" s="6"/>
      <c r="V12449" s="6"/>
      <c r="W12449" s="6"/>
    </row>
    <row r="12450" spans="1:23" ht="25.5" x14ac:dyDescent="0.25">
      <c r="A12450" s="81" t="s">
        <v>595</v>
      </c>
      <c r="J12450" s="6">
        <v>20</v>
      </c>
      <c r="K12450" s="6"/>
      <c r="L12450" s="6"/>
      <c r="M12450" s="6"/>
      <c r="N12450" s="6"/>
      <c r="O12450" s="6"/>
      <c r="P12450" s="6"/>
      <c r="Q12450" s="6"/>
      <c r="R12450" s="6"/>
      <c r="S12450" s="6"/>
      <c r="T12450" s="6"/>
      <c r="U12450" s="6"/>
      <c r="V12450" s="6"/>
      <c r="W12450" s="6"/>
    </row>
    <row r="12451" spans="1:23" x14ac:dyDescent="0.25">
      <c r="A12451" s="81"/>
      <c r="J12451" s="6">
        <v>21</v>
      </c>
      <c r="K12451" s="6"/>
      <c r="L12451" s="6"/>
      <c r="M12451" s="6"/>
      <c r="N12451" s="6"/>
      <c r="O12451" s="6"/>
      <c r="P12451" s="6"/>
      <c r="Q12451" s="6"/>
      <c r="R12451" s="6"/>
      <c r="S12451" s="6"/>
      <c r="T12451" s="6"/>
      <c r="U12451" s="6"/>
      <c r="V12451" s="6"/>
      <c r="W12451" s="6"/>
    </row>
    <row r="12452" spans="1:23" ht="89.25" x14ac:dyDescent="0.25">
      <c r="A12452" s="81" t="s">
        <v>1013</v>
      </c>
      <c r="J12452" s="6">
        <v>22</v>
      </c>
      <c r="K12452" s="6"/>
      <c r="L12452" s="6"/>
      <c r="M12452" s="6"/>
      <c r="N12452" s="6"/>
      <c r="O12452" s="6"/>
      <c r="P12452" s="6"/>
      <c r="Q12452" s="6"/>
      <c r="R12452" s="6"/>
      <c r="S12452" s="6"/>
      <c r="T12452" s="6"/>
      <c r="U12452" s="6"/>
      <c r="V12452" s="6"/>
      <c r="W12452" s="6"/>
    </row>
    <row r="12453" spans="1:23" x14ac:dyDescent="0.25">
      <c r="A12453" s="65"/>
      <c r="J12453" s="6">
        <v>23</v>
      </c>
      <c r="K12453" s="6"/>
      <c r="L12453" s="6"/>
      <c r="M12453" s="6"/>
      <c r="N12453" s="6"/>
      <c r="O12453" s="6"/>
      <c r="P12453" s="6"/>
      <c r="Q12453" s="6"/>
      <c r="R12453" s="6"/>
      <c r="S12453" s="6"/>
      <c r="T12453" s="6"/>
      <c r="U12453" s="6"/>
      <c r="V12453" s="6"/>
      <c r="W12453" s="6"/>
    </row>
    <row r="12454" spans="1:23" x14ac:dyDescent="0.25">
      <c r="A12454" s="65"/>
      <c r="J12454" s="6">
        <v>24</v>
      </c>
      <c r="K12454" s="6"/>
      <c r="L12454" s="6"/>
      <c r="M12454" s="6"/>
      <c r="N12454" s="6"/>
      <c r="O12454" s="6"/>
      <c r="P12454" s="6"/>
      <c r="Q12454" s="6"/>
      <c r="R12454" s="6"/>
      <c r="S12454" s="6"/>
      <c r="T12454" s="6"/>
      <c r="U12454" s="6"/>
      <c r="V12454" s="6"/>
      <c r="W12454" s="6"/>
    </row>
    <row r="12455" spans="1:23" ht="140.25" x14ac:dyDescent="0.25">
      <c r="A12455" s="96" t="s">
        <v>624</v>
      </c>
      <c r="B12455" s="97" t="s">
        <v>625</v>
      </c>
      <c r="J12455" s="6">
        <v>25</v>
      </c>
      <c r="K12455" s="6"/>
      <c r="L12455" s="6"/>
      <c r="M12455" s="6"/>
      <c r="N12455" s="6"/>
      <c r="O12455" s="6"/>
      <c r="P12455" s="6"/>
      <c r="Q12455" s="6"/>
      <c r="R12455" s="6"/>
      <c r="S12455" s="6"/>
      <c r="T12455" s="6"/>
      <c r="U12455" s="6"/>
      <c r="V12455" s="6"/>
      <c r="W12455" s="6"/>
    </row>
    <row r="12456" spans="1:23" ht="15.75" thickBot="1" x14ac:dyDescent="0.3">
      <c r="A12456" s="65"/>
      <c r="J12456" s="6">
        <v>26</v>
      </c>
      <c r="K12456" s="6"/>
      <c r="L12456" s="6"/>
      <c r="M12456" s="6"/>
      <c r="N12456" s="6"/>
      <c r="O12456" s="6"/>
      <c r="P12456" s="6"/>
      <c r="Q12456" s="6"/>
      <c r="R12456" s="6"/>
      <c r="S12456" s="6"/>
      <c r="T12456" s="6"/>
      <c r="U12456" s="6"/>
      <c r="V12456" s="6"/>
      <c r="W12456" s="6"/>
    </row>
    <row r="12457" spans="1:23" ht="15.75" thickBot="1" x14ac:dyDescent="0.3">
      <c r="A12457" s="88" t="s">
        <v>626</v>
      </c>
      <c r="B12457" s="89">
        <v>0.05</v>
      </c>
      <c r="J12457" s="6">
        <v>27</v>
      </c>
      <c r="K12457" s="6"/>
      <c r="L12457" s="6"/>
      <c r="M12457" s="6"/>
      <c r="N12457" s="6"/>
      <c r="O12457" s="6"/>
      <c r="P12457" s="6"/>
      <c r="Q12457" s="6"/>
      <c r="R12457" s="6"/>
      <c r="S12457" s="6"/>
      <c r="T12457" s="6"/>
      <c r="U12457" s="6"/>
      <c r="V12457" s="6"/>
      <c r="W12457" s="6"/>
    </row>
    <row r="12458" spans="1:23" ht="39" thickBot="1" x14ac:dyDescent="0.3">
      <c r="A12458" s="110" t="s">
        <v>627</v>
      </c>
      <c r="B12458" s="74">
        <v>18</v>
      </c>
      <c r="J12458" s="6">
        <v>28</v>
      </c>
      <c r="K12458" s="6"/>
      <c r="L12458" s="6"/>
      <c r="M12458" s="6"/>
      <c r="N12458" s="6"/>
      <c r="O12458" s="6"/>
      <c r="P12458" s="6"/>
      <c r="Q12458" s="6"/>
      <c r="R12458" s="6"/>
      <c r="S12458" s="6"/>
      <c r="T12458" s="6"/>
      <c r="U12458" s="6"/>
      <c r="V12458" s="6"/>
      <c r="W12458" s="6"/>
    </row>
    <row r="12459" spans="1:23" ht="39" thickBot="1" x14ac:dyDescent="0.3">
      <c r="A12459" s="110" t="s">
        <v>628</v>
      </c>
      <c r="B12459" s="74">
        <v>4.466653</v>
      </c>
      <c r="J12459" s="6">
        <v>29</v>
      </c>
      <c r="K12459" s="6"/>
      <c r="L12459" s="6"/>
      <c r="M12459" s="6"/>
      <c r="N12459" s="6"/>
      <c r="O12459" s="6"/>
      <c r="P12459" s="6"/>
      <c r="Q12459" s="6"/>
      <c r="R12459" s="6"/>
      <c r="S12459" s="6"/>
      <c r="T12459" s="6"/>
      <c r="U12459" s="6"/>
      <c r="V12459" s="6"/>
      <c r="W12459" s="6"/>
    </row>
    <row r="12460" spans="1:23" ht="64.5" thickBot="1" x14ac:dyDescent="0.3">
      <c r="A12460" s="110" t="s">
        <v>629</v>
      </c>
      <c r="B12460" s="74">
        <v>3.9969700000000001</v>
      </c>
      <c r="J12460" s="6">
        <v>30</v>
      </c>
      <c r="K12460" s="6"/>
      <c r="L12460" s="6"/>
      <c r="M12460" s="6"/>
      <c r="N12460" s="6"/>
      <c r="O12460" s="6"/>
      <c r="P12460" s="6"/>
      <c r="Q12460" s="6"/>
      <c r="R12460" s="6"/>
      <c r="S12460" s="6"/>
      <c r="T12460" s="6"/>
      <c r="U12460" s="6"/>
      <c r="V12460" s="6"/>
      <c r="W12460" s="6"/>
    </row>
    <row r="12461" spans="1:23" ht="38.25" x14ac:dyDescent="0.25">
      <c r="A12461" s="109" t="s">
        <v>630</v>
      </c>
      <c r="B12461" s="78">
        <v>2.9866000000000001</v>
      </c>
      <c r="J12461" s="6">
        <v>31</v>
      </c>
      <c r="K12461" s="6"/>
      <c r="L12461" s="6"/>
      <c r="M12461" s="6"/>
      <c r="N12461" s="6"/>
      <c r="O12461" s="6"/>
      <c r="P12461" s="6"/>
      <c r="Q12461" s="6"/>
      <c r="R12461" s="6"/>
      <c r="S12461" s="6"/>
      <c r="T12461" s="6"/>
      <c r="U12461" s="6"/>
      <c r="V12461" s="6"/>
      <c r="W12461" s="6"/>
    </row>
    <row r="12462" spans="1:23" ht="15.75" thickBot="1" x14ac:dyDescent="0.3">
      <c r="A12462" s="65"/>
      <c r="J12462" s="6">
        <v>32</v>
      </c>
      <c r="K12462" s="6"/>
      <c r="L12462" s="6"/>
      <c r="M12462" s="6"/>
      <c r="N12462" s="6"/>
      <c r="O12462" s="6"/>
      <c r="P12462" s="6"/>
      <c r="Q12462" s="6"/>
      <c r="R12462" s="6"/>
      <c r="S12462" s="6"/>
      <c r="T12462" s="6"/>
      <c r="U12462" s="6"/>
      <c r="V12462" s="6"/>
      <c r="W12462" s="6"/>
    </row>
    <row r="12463" spans="1:23" x14ac:dyDescent="0.25">
      <c r="A12463" s="254" t="s">
        <v>637</v>
      </c>
      <c r="B12463" s="255"/>
      <c r="C12463" s="255"/>
      <c r="D12463" s="255"/>
      <c r="J12463" s="6">
        <v>33</v>
      </c>
      <c r="K12463" s="6"/>
      <c r="L12463" s="6"/>
      <c r="M12463" s="6"/>
      <c r="N12463" s="6"/>
      <c r="O12463" s="6"/>
      <c r="P12463" s="6"/>
      <c r="Q12463" s="6"/>
      <c r="R12463" s="6"/>
      <c r="S12463" s="6"/>
      <c r="T12463" s="6"/>
      <c r="U12463" s="6"/>
      <c r="V12463" s="6"/>
      <c r="W12463" s="6"/>
    </row>
    <row r="12464" spans="1:23" ht="15.75" thickBot="1" x14ac:dyDescent="0.3">
      <c r="A12464" s="256" t="s">
        <v>638</v>
      </c>
      <c r="B12464" s="257"/>
      <c r="C12464" s="257"/>
      <c r="D12464" s="257"/>
      <c r="J12464" s="6">
        <v>34</v>
      </c>
      <c r="K12464" s="6"/>
      <c r="L12464" s="6"/>
      <c r="M12464" s="6"/>
      <c r="N12464" s="6"/>
      <c r="O12464" s="6"/>
      <c r="P12464" s="6"/>
      <c r="Q12464" s="6"/>
      <c r="R12464" s="6"/>
      <c r="S12464" s="6"/>
      <c r="T12464" s="6"/>
      <c r="U12464" s="6"/>
      <c r="V12464" s="6"/>
      <c r="W12464" s="6"/>
    </row>
    <row r="12465" spans="1:23" ht="27" thickBot="1" x14ac:dyDescent="0.3">
      <c r="A12465" s="98" t="s">
        <v>634</v>
      </c>
      <c r="B12465" s="83" t="s">
        <v>635</v>
      </c>
      <c r="C12465" s="83" t="s">
        <v>566</v>
      </c>
      <c r="D12465" s="85" t="s">
        <v>593</v>
      </c>
      <c r="J12465" s="6"/>
      <c r="K12465" s="121" t="s">
        <v>1123</v>
      </c>
      <c r="L12465" s="121" t="s">
        <v>1124</v>
      </c>
      <c r="M12465" s="121" t="str">
        <f>A12452</f>
        <v>Prueba del rango estudentizado de Tukey (HSD) para NFhm2</v>
      </c>
      <c r="N12465" s="136"/>
      <c r="O12465" s="1"/>
      <c r="S12465" s="122" t="str">
        <f>K12465</f>
        <v>Factor</v>
      </c>
      <c r="T12465" s="122" t="str">
        <f>L12465</f>
        <v>Nivel</v>
      </c>
      <c r="U12465" s="114"/>
      <c r="V12465" s="123" t="str">
        <f>M12465</f>
        <v>Prueba del rango estudentizado de Tukey (HSD) para NFhm2</v>
      </c>
      <c r="W12465" s="6"/>
    </row>
    <row r="12466" spans="1:23" ht="16.5" thickBot="1" x14ac:dyDescent="0.3">
      <c r="A12466" s="99" t="s">
        <v>592</v>
      </c>
      <c r="B12466" s="68">
        <v>8.2100000000000009</v>
      </c>
      <c r="C12466" s="68">
        <v>8</v>
      </c>
      <c r="D12466" s="86" t="s">
        <v>7</v>
      </c>
      <c r="J12466" s="6"/>
      <c r="K12466" s="223" t="s">
        <v>1128</v>
      </c>
      <c r="L12466" s="124" t="str">
        <f>D12466</f>
        <v>Palomo</v>
      </c>
      <c r="M12466" s="125">
        <f>B12466</f>
        <v>8.2100000000000009</v>
      </c>
      <c r="N12466" s="125" t="str">
        <f>A12466</f>
        <v>A</v>
      </c>
      <c r="O12466" s="125">
        <f>B12466</f>
        <v>8.2100000000000009</v>
      </c>
      <c r="S12466" s="225" t="str">
        <f>K12466</f>
        <v>Genotipo (B)</v>
      </c>
      <c r="T12466" s="133" t="str">
        <f>L12466</f>
        <v>Palomo</v>
      </c>
      <c r="U12466" s="134">
        <f t="shared" ref="U12466:U12469" si="741">M12466</f>
        <v>8.2100000000000009</v>
      </c>
      <c r="V12466" s="133" t="str">
        <f t="shared" ref="V12466:V12469" si="742">N12466</f>
        <v>A</v>
      </c>
      <c r="W12466" s="133">
        <f t="shared" ref="W12466:W12469" si="743">O12466</f>
        <v>8.2100000000000009</v>
      </c>
    </row>
    <row r="12467" spans="1:23" ht="16.5" thickBot="1" x14ac:dyDescent="0.3">
      <c r="A12467" s="99" t="s">
        <v>592</v>
      </c>
      <c r="B12467" s="68"/>
      <c r="C12467" s="68"/>
      <c r="D12467" s="86"/>
      <c r="J12467" s="6"/>
      <c r="K12467" s="224"/>
      <c r="L12467" s="124" t="str">
        <f>D12468</f>
        <v>Toro</v>
      </c>
      <c r="M12467" s="125">
        <f>B12468</f>
        <v>7.25</v>
      </c>
      <c r="N12467" s="125" t="str">
        <f>A12468</f>
        <v>A</v>
      </c>
      <c r="O12467" s="125">
        <f>B12468</f>
        <v>7.25</v>
      </c>
      <c r="S12467" s="226"/>
      <c r="T12467" s="133" t="str">
        <f t="shared" ref="T12467:T12469" si="744">L12467</f>
        <v>Toro</v>
      </c>
      <c r="U12467" s="134">
        <f t="shared" si="741"/>
        <v>7.25</v>
      </c>
      <c r="V12467" s="133" t="str">
        <f t="shared" si="742"/>
        <v>A</v>
      </c>
      <c r="W12467" s="133">
        <f t="shared" si="743"/>
        <v>7.25</v>
      </c>
    </row>
    <row r="12468" spans="1:23" ht="16.5" thickBot="1" x14ac:dyDescent="0.3">
      <c r="A12468" s="99" t="s">
        <v>592</v>
      </c>
      <c r="B12468" s="68">
        <v>7.25</v>
      </c>
      <c r="C12468" s="68">
        <v>8</v>
      </c>
      <c r="D12468" s="86" t="s">
        <v>8</v>
      </c>
      <c r="J12468" s="6"/>
      <c r="K12468" s="224"/>
      <c r="L12468" s="4" t="str">
        <f>D12470</f>
        <v>Pony</v>
      </c>
      <c r="M12468" s="4">
        <f>B12470</f>
        <v>3.2509999999999999</v>
      </c>
      <c r="N12468" s="4" t="str">
        <f>A12470</f>
        <v>B</v>
      </c>
      <c r="O12468" s="4">
        <f>B12470</f>
        <v>3.2509999999999999</v>
      </c>
      <c r="P12468" s="6"/>
      <c r="Q12468" s="6"/>
      <c r="R12468" s="6"/>
      <c r="S12468" s="226"/>
      <c r="T12468" s="133" t="str">
        <f t="shared" si="744"/>
        <v>Pony</v>
      </c>
      <c r="U12468" s="134">
        <f t="shared" si="741"/>
        <v>3.2509999999999999</v>
      </c>
      <c r="V12468" s="133" t="str">
        <f t="shared" si="742"/>
        <v>B</v>
      </c>
      <c r="W12468" s="133">
        <f t="shared" si="743"/>
        <v>3.2509999999999999</v>
      </c>
    </row>
    <row r="12469" spans="1:23" ht="16.5" thickBot="1" x14ac:dyDescent="0.3">
      <c r="A12469" s="99"/>
      <c r="B12469" s="68"/>
      <c r="C12469" s="68"/>
      <c r="D12469" s="86"/>
      <c r="J12469" s="6"/>
      <c r="K12469" s="224"/>
      <c r="L12469" s="4" t="str">
        <f>D12472</f>
        <v>Perseo</v>
      </c>
      <c r="M12469" s="4">
        <f>B12472</f>
        <v>1.3340000000000001</v>
      </c>
      <c r="N12469" s="4" t="str">
        <f>A12472</f>
        <v>B</v>
      </c>
      <c r="O12469" s="4">
        <f>B12472</f>
        <v>1.3340000000000001</v>
      </c>
      <c r="P12469" s="6"/>
      <c r="Q12469" s="6"/>
      <c r="R12469" s="6"/>
      <c r="S12469" s="227"/>
      <c r="T12469" s="129" t="str">
        <f t="shared" si="744"/>
        <v>Perseo</v>
      </c>
      <c r="U12469" s="135">
        <f t="shared" si="741"/>
        <v>1.3340000000000001</v>
      </c>
      <c r="V12469" s="129" t="str">
        <f t="shared" si="742"/>
        <v>B</v>
      </c>
      <c r="W12469" s="129">
        <f t="shared" si="743"/>
        <v>1.3340000000000001</v>
      </c>
    </row>
    <row r="12470" spans="1:23" ht="15.75" thickBot="1" x14ac:dyDescent="0.3">
      <c r="A12470" s="99" t="s">
        <v>593</v>
      </c>
      <c r="B12470" s="68">
        <v>3.2509999999999999</v>
      </c>
      <c r="C12470" s="68">
        <v>8</v>
      </c>
      <c r="D12470" s="86" t="s">
        <v>11</v>
      </c>
      <c r="J12470" s="6">
        <v>1</v>
      </c>
      <c r="K12470" s="6"/>
      <c r="L12470" s="6"/>
      <c r="M12470" s="6"/>
      <c r="N12470" s="6"/>
      <c r="O12470" s="6"/>
      <c r="P12470" s="6"/>
      <c r="Q12470" s="6"/>
      <c r="R12470" s="6"/>
      <c r="S12470" s="6"/>
      <c r="T12470" s="6"/>
      <c r="U12470" s="6"/>
      <c r="V12470" s="6"/>
      <c r="W12470" s="6"/>
    </row>
    <row r="12471" spans="1:23" ht="15.75" thickBot="1" x14ac:dyDescent="0.3">
      <c r="A12471" s="99" t="s">
        <v>593</v>
      </c>
      <c r="B12471" s="68"/>
      <c r="C12471" s="68"/>
      <c r="D12471" s="86"/>
      <c r="J12471" s="6">
        <v>2</v>
      </c>
      <c r="K12471" s="6"/>
      <c r="L12471" s="6"/>
      <c r="M12471" s="6"/>
      <c r="N12471" s="6"/>
      <c r="O12471" s="6"/>
      <c r="P12471" s="6"/>
      <c r="Q12471" s="6"/>
      <c r="R12471" s="6"/>
      <c r="S12471" s="6"/>
      <c r="T12471" s="6"/>
      <c r="U12471" s="6"/>
      <c r="V12471" s="6"/>
      <c r="W12471" s="6"/>
    </row>
    <row r="12472" spans="1:23" x14ac:dyDescent="0.25">
      <c r="A12472" s="100" t="s">
        <v>593</v>
      </c>
      <c r="B12472" s="77">
        <v>1.3340000000000001</v>
      </c>
      <c r="C12472" s="77">
        <v>8</v>
      </c>
      <c r="D12472" s="87" t="s">
        <v>46</v>
      </c>
      <c r="J12472" s="6">
        <v>3</v>
      </c>
      <c r="K12472" s="6"/>
      <c r="L12472" s="6"/>
      <c r="M12472" s="6"/>
      <c r="N12472" s="6"/>
      <c r="O12472" s="6"/>
      <c r="P12472" s="6"/>
      <c r="Q12472" s="6"/>
      <c r="R12472" s="6"/>
      <c r="S12472" s="6"/>
      <c r="T12472" s="6"/>
      <c r="U12472" s="6"/>
      <c r="V12472" s="6"/>
      <c r="W12472" s="6"/>
    </row>
    <row r="12473" spans="1:23" x14ac:dyDescent="0.25">
      <c r="A12473" s="79"/>
      <c r="J12473" s="6">
        <v>4</v>
      </c>
      <c r="K12473" s="6"/>
      <c r="L12473" s="6"/>
      <c r="M12473" s="6"/>
      <c r="N12473" s="6"/>
      <c r="O12473" s="6"/>
      <c r="P12473" s="6"/>
      <c r="Q12473" s="6"/>
      <c r="R12473" s="6"/>
      <c r="S12473" s="6"/>
      <c r="T12473" s="6"/>
      <c r="U12473" s="6"/>
      <c r="V12473" s="6"/>
      <c r="W12473" s="6"/>
    </row>
    <row r="12474" spans="1:23" x14ac:dyDescent="0.25">
      <c r="A12474" s="79"/>
      <c r="J12474" s="6">
        <v>5</v>
      </c>
      <c r="K12474" s="6"/>
      <c r="L12474" s="6"/>
      <c r="M12474" s="6"/>
      <c r="N12474" s="6"/>
      <c r="O12474" s="6"/>
      <c r="P12474" s="6"/>
      <c r="Q12474" s="6"/>
      <c r="R12474" s="6"/>
      <c r="S12474" s="6"/>
      <c r="T12474" s="6"/>
      <c r="U12474" s="6"/>
      <c r="V12474" s="6"/>
      <c r="W12474" s="6"/>
    </row>
    <row r="12475" spans="1:23" x14ac:dyDescent="0.25">
      <c r="J12475" s="6">
        <v>6</v>
      </c>
      <c r="K12475" s="6"/>
      <c r="L12475" s="6"/>
      <c r="M12475" s="6"/>
      <c r="N12475" s="6"/>
      <c r="O12475" s="6"/>
      <c r="P12475" s="6"/>
      <c r="Q12475" s="6"/>
      <c r="R12475" s="6"/>
      <c r="S12475" s="6"/>
      <c r="T12475" s="6"/>
      <c r="U12475" s="6"/>
      <c r="V12475" s="6"/>
      <c r="W12475" s="6"/>
    </row>
    <row r="12476" spans="1:23" x14ac:dyDescent="0.25">
      <c r="A12476" s="80"/>
      <c r="J12476" s="6">
        <v>7</v>
      </c>
      <c r="K12476" s="6"/>
      <c r="L12476" s="6"/>
      <c r="M12476" s="6"/>
      <c r="N12476" s="6"/>
      <c r="O12476" s="6"/>
      <c r="P12476" s="6"/>
      <c r="Q12476" s="6"/>
      <c r="R12476" s="6"/>
      <c r="S12476" s="6"/>
      <c r="T12476" s="6"/>
      <c r="U12476" s="6"/>
      <c r="V12476" s="6"/>
      <c r="W12476" s="6"/>
    </row>
    <row r="12477" spans="1:23" ht="31.5" x14ac:dyDescent="0.25">
      <c r="A12477" s="64" t="s">
        <v>590</v>
      </c>
      <c r="J12477" s="6">
        <v>8</v>
      </c>
      <c r="K12477" s="6"/>
      <c r="L12477" s="6"/>
      <c r="M12477" s="6"/>
      <c r="N12477" s="6"/>
      <c r="O12477" s="6"/>
      <c r="P12477" s="6"/>
      <c r="Q12477" s="6"/>
      <c r="R12477" s="6"/>
      <c r="S12477" s="6"/>
      <c r="T12477" s="6"/>
      <c r="U12477" s="6"/>
      <c r="V12477" s="6"/>
      <c r="W12477" s="6"/>
    </row>
    <row r="12478" spans="1:23" x14ac:dyDescent="0.25">
      <c r="A12478" s="79"/>
      <c r="J12478" s="6">
        <v>9</v>
      </c>
      <c r="K12478" s="6"/>
      <c r="L12478" s="6"/>
      <c r="M12478" s="6"/>
      <c r="N12478" s="6"/>
      <c r="O12478" s="6"/>
      <c r="P12478" s="6"/>
      <c r="Q12478" s="6"/>
      <c r="R12478" s="6"/>
      <c r="S12478" s="6"/>
      <c r="T12478" s="6"/>
      <c r="U12478" s="6"/>
      <c r="V12478" s="6"/>
      <c r="W12478" s="6"/>
    </row>
    <row r="12479" spans="1:23" ht="25.5" x14ac:dyDescent="0.25">
      <c r="A12479" s="81" t="s">
        <v>595</v>
      </c>
      <c r="J12479" s="6">
        <v>10</v>
      </c>
      <c r="K12479" s="6"/>
      <c r="L12479" s="6"/>
      <c r="M12479" s="6"/>
      <c r="N12479" s="6"/>
      <c r="O12479" s="6"/>
      <c r="P12479" s="6"/>
      <c r="Q12479" s="6"/>
      <c r="R12479" s="6"/>
      <c r="S12479" s="6"/>
      <c r="T12479" s="6"/>
      <c r="U12479" s="6"/>
      <c r="V12479" s="6"/>
      <c r="W12479" s="6"/>
    </row>
    <row r="12480" spans="1:23" x14ac:dyDescent="0.25">
      <c r="A12480" s="81"/>
      <c r="J12480" s="6">
        <v>11</v>
      </c>
      <c r="K12480" s="6"/>
      <c r="L12480" s="6"/>
      <c r="M12480" s="6"/>
      <c r="N12480" s="6"/>
      <c r="O12480" s="6"/>
      <c r="P12480" s="6"/>
      <c r="Q12480" s="6"/>
      <c r="R12480" s="6"/>
      <c r="S12480" s="6"/>
      <c r="T12480" s="6"/>
      <c r="U12480" s="6"/>
      <c r="V12480" s="6"/>
      <c r="W12480" s="6"/>
    </row>
    <row r="12481" spans="1:23" x14ac:dyDescent="0.25">
      <c r="A12481" s="65"/>
      <c r="J12481" s="6">
        <v>12</v>
      </c>
      <c r="K12481" s="6"/>
      <c r="L12481" s="6"/>
      <c r="M12481" s="6"/>
      <c r="N12481" s="6"/>
      <c r="O12481" s="6"/>
      <c r="P12481" s="6"/>
      <c r="Q12481" s="6"/>
      <c r="R12481" s="6"/>
      <c r="S12481" s="6"/>
      <c r="T12481" s="6"/>
      <c r="U12481" s="6"/>
      <c r="V12481" s="6"/>
      <c r="W12481" s="6"/>
    </row>
    <row r="12482" spans="1:23" x14ac:dyDescent="0.25">
      <c r="A12482" s="65"/>
      <c r="J12482" s="6">
        <v>13</v>
      </c>
      <c r="K12482" s="6"/>
      <c r="L12482" s="6"/>
      <c r="M12482" s="6"/>
      <c r="N12482" s="6"/>
      <c r="O12482" s="6"/>
      <c r="P12482" s="6"/>
      <c r="Q12482" s="6"/>
      <c r="R12482" s="6"/>
      <c r="S12482" s="6"/>
      <c r="T12482" s="6"/>
      <c r="U12482" s="6"/>
      <c r="V12482" s="6"/>
      <c r="W12482" s="6"/>
    </row>
    <row r="12483" spans="1:23" x14ac:dyDescent="0.25">
      <c r="A12483" s="79"/>
      <c r="J12483" s="6">
        <v>14</v>
      </c>
      <c r="K12483" s="6"/>
      <c r="L12483" s="6"/>
      <c r="M12483" s="6"/>
      <c r="N12483" s="6"/>
      <c r="O12483" s="6"/>
      <c r="P12483" s="6"/>
      <c r="Q12483" s="6"/>
      <c r="R12483" s="6"/>
      <c r="S12483" s="6"/>
      <c r="T12483" s="6"/>
      <c r="U12483" s="6"/>
      <c r="V12483" s="6"/>
      <c r="W12483" s="6"/>
    </row>
    <row r="12484" spans="1:23" x14ac:dyDescent="0.25">
      <c r="A12484" s="79"/>
      <c r="J12484" s="6">
        <v>15</v>
      </c>
      <c r="K12484" s="6"/>
      <c r="L12484" s="6"/>
      <c r="M12484" s="6"/>
      <c r="N12484" s="6"/>
      <c r="O12484" s="6"/>
      <c r="P12484" s="6"/>
      <c r="Q12484" s="6"/>
      <c r="R12484" s="6"/>
      <c r="S12484" s="6"/>
      <c r="T12484" s="6"/>
      <c r="U12484" s="6"/>
      <c r="V12484" s="6"/>
      <c r="W12484" s="6"/>
    </row>
    <row r="12485" spans="1:23" x14ac:dyDescent="0.25">
      <c r="J12485" s="6">
        <v>16</v>
      </c>
      <c r="K12485" s="6"/>
      <c r="L12485" s="6"/>
      <c r="M12485" s="6"/>
      <c r="N12485" s="6"/>
      <c r="O12485" s="6"/>
      <c r="P12485" s="6"/>
      <c r="Q12485" s="6"/>
      <c r="R12485" s="6"/>
      <c r="S12485" s="6"/>
      <c r="T12485" s="6"/>
      <c r="U12485" s="6"/>
      <c r="V12485" s="6"/>
      <c r="W12485" s="6"/>
    </row>
    <row r="12486" spans="1:23" x14ac:dyDescent="0.25">
      <c r="A12486" s="80"/>
      <c r="J12486" s="6">
        <v>17</v>
      </c>
      <c r="K12486" s="6"/>
      <c r="L12486" s="6"/>
      <c r="M12486" s="6"/>
      <c r="N12486" s="6"/>
      <c r="O12486" s="6"/>
      <c r="P12486" s="6"/>
      <c r="Q12486" s="6"/>
      <c r="R12486" s="6"/>
      <c r="S12486" s="6"/>
      <c r="T12486" s="6"/>
      <c r="U12486" s="6"/>
      <c r="V12486" s="6"/>
      <c r="W12486" s="6"/>
    </row>
    <row r="12487" spans="1:23" ht="31.5" x14ac:dyDescent="0.25">
      <c r="A12487" s="64" t="s">
        <v>590</v>
      </c>
      <c r="J12487" s="6">
        <v>18</v>
      </c>
      <c r="K12487" s="6"/>
      <c r="L12487" s="6"/>
      <c r="M12487" s="6"/>
      <c r="N12487" s="6"/>
      <c r="O12487" s="6"/>
      <c r="P12487" s="6"/>
      <c r="Q12487" s="6"/>
      <c r="R12487" s="6"/>
      <c r="S12487" s="6"/>
      <c r="T12487" s="6"/>
      <c r="U12487" s="6"/>
      <c r="V12487" s="6"/>
      <c r="W12487" s="6"/>
    </row>
    <row r="12488" spans="1:23" x14ac:dyDescent="0.25">
      <c r="A12488" s="79"/>
      <c r="J12488" s="6">
        <v>19</v>
      </c>
      <c r="K12488" s="6"/>
      <c r="L12488" s="6"/>
      <c r="M12488" s="6"/>
      <c r="N12488" s="6"/>
      <c r="O12488" s="6"/>
      <c r="P12488" s="6"/>
      <c r="Q12488" s="6"/>
      <c r="R12488" s="6"/>
      <c r="S12488" s="6"/>
      <c r="T12488" s="6"/>
      <c r="U12488" s="6"/>
      <c r="V12488" s="6"/>
      <c r="W12488" s="6"/>
    </row>
    <row r="12489" spans="1:23" ht="25.5" x14ac:dyDescent="0.25">
      <c r="A12489" s="81" t="s">
        <v>595</v>
      </c>
      <c r="J12489" s="6">
        <v>20</v>
      </c>
      <c r="K12489" s="6"/>
      <c r="L12489" s="6"/>
      <c r="M12489" s="6"/>
      <c r="N12489" s="6"/>
      <c r="O12489" s="6"/>
      <c r="P12489" s="6"/>
      <c r="Q12489" s="6"/>
      <c r="R12489" s="6"/>
      <c r="S12489" s="6"/>
      <c r="T12489" s="6"/>
      <c r="U12489" s="6"/>
      <c r="V12489" s="6"/>
      <c r="W12489" s="6"/>
    </row>
    <row r="12490" spans="1:23" x14ac:dyDescent="0.25">
      <c r="A12490" s="81"/>
      <c r="J12490" s="6">
        <v>21</v>
      </c>
      <c r="K12490" s="6"/>
      <c r="L12490" s="6"/>
      <c r="M12490" s="6"/>
      <c r="N12490" s="6"/>
      <c r="O12490" s="6"/>
      <c r="P12490" s="6"/>
      <c r="Q12490" s="6"/>
      <c r="R12490" s="6"/>
      <c r="S12490" s="6"/>
      <c r="T12490" s="6"/>
      <c r="U12490" s="6"/>
      <c r="V12490" s="6"/>
      <c r="W12490" s="6"/>
    </row>
    <row r="12491" spans="1:23" ht="89.25" x14ac:dyDescent="0.25">
      <c r="A12491" s="81" t="s">
        <v>1014</v>
      </c>
      <c r="J12491" s="6">
        <v>22</v>
      </c>
      <c r="K12491" s="6"/>
      <c r="L12491" s="6"/>
      <c r="M12491" s="6"/>
      <c r="N12491" s="6"/>
      <c r="O12491" s="6"/>
      <c r="P12491" s="6"/>
      <c r="Q12491" s="6"/>
      <c r="R12491" s="6"/>
      <c r="S12491" s="6"/>
      <c r="T12491" s="6"/>
      <c r="U12491" s="6"/>
      <c r="V12491" s="6"/>
      <c r="W12491" s="6"/>
    </row>
    <row r="12492" spans="1:23" x14ac:dyDescent="0.25">
      <c r="A12492" s="65"/>
      <c r="J12492" s="6">
        <v>23</v>
      </c>
      <c r="K12492" s="6"/>
      <c r="L12492" s="6"/>
      <c r="M12492" s="6"/>
      <c r="N12492" s="6"/>
      <c r="O12492" s="6"/>
      <c r="P12492" s="6"/>
      <c r="Q12492" s="6"/>
      <c r="R12492" s="6"/>
      <c r="S12492" s="6"/>
      <c r="T12492" s="6"/>
      <c r="U12492" s="6"/>
      <c r="V12492" s="6"/>
      <c r="W12492" s="6"/>
    </row>
    <row r="12493" spans="1:23" x14ac:dyDescent="0.25">
      <c r="A12493" s="65"/>
      <c r="J12493" s="6">
        <v>24</v>
      </c>
      <c r="K12493" s="6"/>
      <c r="L12493" s="6"/>
      <c r="M12493" s="6"/>
      <c r="N12493" s="6"/>
      <c r="O12493" s="6"/>
      <c r="P12493" s="6"/>
      <c r="Q12493" s="6"/>
      <c r="R12493" s="6"/>
      <c r="S12493" s="6"/>
      <c r="T12493" s="6"/>
      <c r="U12493" s="6"/>
      <c r="V12493" s="6"/>
      <c r="W12493" s="6"/>
    </row>
    <row r="12494" spans="1:23" ht="140.25" x14ac:dyDescent="0.25">
      <c r="A12494" s="96" t="s">
        <v>624</v>
      </c>
      <c r="B12494" s="97" t="s">
        <v>625</v>
      </c>
      <c r="J12494" s="6">
        <v>25</v>
      </c>
      <c r="K12494" s="6"/>
      <c r="L12494" s="6"/>
      <c r="M12494" s="6"/>
      <c r="N12494" s="6"/>
      <c r="O12494" s="6"/>
      <c r="P12494" s="6"/>
      <c r="Q12494" s="6"/>
      <c r="R12494" s="6"/>
      <c r="S12494" s="6"/>
      <c r="T12494" s="6"/>
      <c r="U12494" s="6"/>
      <c r="V12494" s="6"/>
      <c r="W12494" s="6"/>
    </row>
    <row r="12495" spans="1:23" ht="15.75" thickBot="1" x14ac:dyDescent="0.3">
      <c r="A12495" s="65"/>
      <c r="J12495" s="6">
        <v>26</v>
      </c>
      <c r="K12495" s="6"/>
      <c r="L12495" s="6"/>
      <c r="M12495" s="6"/>
      <c r="N12495" s="6"/>
      <c r="O12495" s="6"/>
      <c r="P12495" s="6"/>
      <c r="Q12495" s="6"/>
      <c r="R12495" s="6"/>
      <c r="S12495" s="6"/>
      <c r="T12495" s="6"/>
      <c r="U12495" s="6"/>
      <c r="V12495" s="6"/>
      <c r="W12495" s="6"/>
    </row>
    <row r="12496" spans="1:23" ht="15.75" thickBot="1" x14ac:dyDescent="0.3">
      <c r="A12496" s="88" t="s">
        <v>626</v>
      </c>
      <c r="B12496" s="89">
        <v>0.05</v>
      </c>
      <c r="J12496" s="6">
        <v>27</v>
      </c>
      <c r="K12496" s="6"/>
      <c r="L12496" s="6"/>
      <c r="M12496" s="6"/>
      <c r="N12496" s="6"/>
      <c r="O12496" s="6"/>
      <c r="P12496" s="6"/>
      <c r="Q12496" s="6"/>
      <c r="R12496" s="6"/>
      <c r="S12496" s="6"/>
      <c r="T12496" s="6"/>
      <c r="U12496" s="6"/>
      <c r="V12496" s="6"/>
      <c r="W12496" s="6"/>
    </row>
    <row r="12497" spans="1:23" ht="39" thickBot="1" x14ac:dyDescent="0.3">
      <c r="A12497" s="110" t="s">
        <v>627</v>
      </c>
      <c r="B12497" s="74">
        <v>18</v>
      </c>
      <c r="J12497" s="6">
        <v>28</v>
      </c>
      <c r="K12497" s="6"/>
      <c r="L12497" s="6"/>
      <c r="M12497" s="6"/>
      <c r="N12497" s="6"/>
      <c r="O12497" s="6"/>
      <c r="P12497" s="6"/>
      <c r="Q12497" s="6"/>
      <c r="R12497" s="6"/>
      <c r="S12497" s="6"/>
      <c r="T12497" s="6"/>
      <c r="U12497" s="6"/>
      <c r="V12497" s="6"/>
      <c r="W12497" s="6"/>
    </row>
    <row r="12498" spans="1:23" ht="39" thickBot="1" x14ac:dyDescent="0.3">
      <c r="A12498" s="110" t="s">
        <v>628</v>
      </c>
      <c r="B12498" s="74">
        <v>32.556040000000003</v>
      </c>
      <c r="J12498" s="6">
        <v>29</v>
      </c>
      <c r="K12498" s="6"/>
      <c r="L12498" s="6"/>
      <c r="M12498" s="6"/>
      <c r="N12498" s="6"/>
      <c r="O12498" s="6"/>
      <c r="P12498" s="6"/>
      <c r="Q12498" s="6"/>
      <c r="R12498" s="6"/>
      <c r="S12498" s="6"/>
      <c r="T12498" s="6"/>
      <c r="U12498" s="6"/>
      <c r="V12498" s="6"/>
      <c r="W12498" s="6"/>
    </row>
    <row r="12499" spans="1:23" ht="64.5" thickBot="1" x14ac:dyDescent="0.3">
      <c r="A12499" s="110" t="s">
        <v>629</v>
      </c>
      <c r="B12499" s="74">
        <v>3.9969700000000001</v>
      </c>
      <c r="J12499" s="6">
        <v>30</v>
      </c>
      <c r="K12499" s="6"/>
      <c r="L12499" s="6"/>
      <c r="M12499" s="6"/>
      <c r="N12499" s="6"/>
      <c r="O12499" s="6"/>
      <c r="P12499" s="6"/>
      <c r="Q12499" s="6"/>
      <c r="R12499" s="6"/>
      <c r="S12499" s="6"/>
      <c r="T12499" s="6"/>
      <c r="U12499" s="6"/>
      <c r="V12499" s="6"/>
      <c r="W12499" s="6"/>
    </row>
    <row r="12500" spans="1:23" ht="38.25" x14ac:dyDescent="0.25">
      <c r="A12500" s="109" t="s">
        <v>630</v>
      </c>
      <c r="B12500" s="78">
        <v>8.0631000000000004</v>
      </c>
      <c r="J12500" s="6">
        <v>31</v>
      </c>
      <c r="K12500" s="6"/>
      <c r="L12500" s="6"/>
      <c r="M12500" s="6"/>
      <c r="N12500" s="6"/>
      <c r="O12500" s="6"/>
      <c r="P12500" s="6"/>
      <c r="Q12500" s="6"/>
      <c r="R12500" s="6"/>
      <c r="S12500" s="6"/>
      <c r="T12500" s="6"/>
      <c r="U12500" s="6"/>
      <c r="V12500" s="6"/>
      <c r="W12500" s="6"/>
    </row>
    <row r="12501" spans="1:23" ht="15.75" thickBot="1" x14ac:dyDescent="0.3">
      <c r="A12501" s="65"/>
      <c r="J12501" s="6">
        <v>32</v>
      </c>
      <c r="K12501" s="6"/>
      <c r="L12501" s="6"/>
      <c r="M12501" s="6"/>
      <c r="N12501" s="6"/>
      <c r="O12501" s="6"/>
      <c r="P12501" s="6"/>
      <c r="Q12501" s="6"/>
      <c r="R12501" s="6"/>
      <c r="S12501" s="6"/>
      <c r="T12501" s="6"/>
      <c r="U12501" s="6"/>
      <c r="V12501" s="6"/>
      <c r="W12501" s="6"/>
    </row>
    <row r="12502" spans="1:23" x14ac:dyDescent="0.25">
      <c r="A12502" s="254" t="s">
        <v>637</v>
      </c>
      <c r="B12502" s="255"/>
      <c r="C12502" s="255"/>
      <c r="D12502" s="255"/>
      <c r="E12502" s="255"/>
      <c r="J12502" s="6">
        <v>33</v>
      </c>
      <c r="K12502" s="6"/>
      <c r="L12502" s="6"/>
      <c r="M12502" s="6"/>
      <c r="N12502" s="6"/>
      <c r="O12502" s="6"/>
      <c r="P12502" s="6"/>
      <c r="Q12502" s="6"/>
      <c r="R12502" s="6"/>
      <c r="S12502" s="6"/>
      <c r="T12502" s="6"/>
      <c r="U12502" s="6"/>
      <c r="V12502" s="6"/>
      <c r="W12502" s="6"/>
    </row>
    <row r="12503" spans="1:23" ht="15.75" thickBot="1" x14ac:dyDescent="0.3">
      <c r="A12503" s="256" t="s">
        <v>638</v>
      </c>
      <c r="B12503" s="257"/>
      <c r="C12503" s="257"/>
      <c r="D12503" s="257"/>
      <c r="E12503" s="257"/>
      <c r="J12503" s="6">
        <v>34</v>
      </c>
      <c r="K12503" s="6"/>
      <c r="L12503" s="6"/>
      <c r="M12503" s="6"/>
      <c r="N12503" s="6"/>
      <c r="O12503" s="6"/>
      <c r="P12503" s="6"/>
      <c r="Q12503" s="6"/>
      <c r="R12503" s="6"/>
      <c r="S12503" s="6"/>
      <c r="T12503" s="6"/>
      <c r="U12503" s="6"/>
      <c r="V12503" s="6"/>
      <c r="W12503" s="6"/>
    </row>
    <row r="12504" spans="1:23" ht="16.5" thickBot="1" x14ac:dyDescent="0.3">
      <c r="A12504" s="260" t="s">
        <v>634</v>
      </c>
      <c r="B12504" s="261"/>
      <c r="C12504" s="83" t="s">
        <v>635</v>
      </c>
      <c r="D12504" s="83" t="s">
        <v>566</v>
      </c>
      <c r="E12504" s="85" t="s">
        <v>593</v>
      </c>
      <c r="J12504" s="6"/>
      <c r="K12504" s="121" t="s">
        <v>1123</v>
      </c>
      <c r="L12504" s="121" t="s">
        <v>1124</v>
      </c>
      <c r="M12504" s="121" t="str">
        <f>A12491</f>
        <v>Prueba del rango estudentizado de Tukey (HSD) para NF4m2</v>
      </c>
      <c r="N12504" s="136"/>
      <c r="O12504" s="1"/>
      <c r="S12504" s="122" t="str">
        <f>K12504</f>
        <v>Factor</v>
      </c>
      <c r="T12504" s="122" t="str">
        <f>L12504</f>
        <v>Nivel</v>
      </c>
      <c r="U12504" s="114"/>
      <c r="V12504" s="123" t="str">
        <f>M12504</f>
        <v>Prueba del rango estudentizado de Tukey (HSD) para NF4m2</v>
      </c>
      <c r="W12504" s="6"/>
    </row>
    <row r="12505" spans="1:23" ht="16.5" thickBot="1" x14ac:dyDescent="0.3">
      <c r="A12505" s="99"/>
      <c r="B12505" s="67" t="s">
        <v>592</v>
      </c>
      <c r="C12505" s="68">
        <v>20.044</v>
      </c>
      <c r="D12505" s="68">
        <v>8</v>
      </c>
      <c r="E12505" s="86" t="s">
        <v>7</v>
      </c>
      <c r="J12505" s="6"/>
      <c r="K12505" s="223" t="s">
        <v>1128</v>
      </c>
      <c r="L12505" s="124" t="str">
        <f>E12505</f>
        <v>Palomo</v>
      </c>
      <c r="M12505" s="125">
        <f>C12505</f>
        <v>20.044</v>
      </c>
      <c r="N12505" s="125">
        <f>A12505</f>
        <v>0</v>
      </c>
      <c r="O12505" s="125" t="str">
        <f>B12505</f>
        <v>A</v>
      </c>
      <c r="S12505" s="225" t="str">
        <f>K12505</f>
        <v>Genotipo (B)</v>
      </c>
      <c r="T12505" s="133" t="str">
        <f>L12505</f>
        <v>Palomo</v>
      </c>
      <c r="U12505" s="134">
        <f t="shared" ref="U12505:U12508" si="745">M12505</f>
        <v>20.044</v>
      </c>
      <c r="V12505" s="133">
        <f t="shared" ref="V12505:V12508" si="746">N12505</f>
        <v>0</v>
      </c>
      <c r="W12505" s="133" t="str">
        <f t="shared" ref="W12505:W12508" si="747">O12505</f>
        <v>A</v>
      </c>
    </row>
    <row r="12506" spans="1:23" ht="16.5" thickBot="1" x14ac:dyDescent="0.3">
      <c r="A12506" s="99"/>
      <c r="B12506" s="67" t="s">
        <v>592</v>
      </c>
      <c r="C12506" s="68"/>
      <c r="D12506" s="68"/>
      <c r="E12506" s="86"/>
      <c r="J12506" s="6"/>
      <c r="K12506" s="224"/>
      <c r="L12506" s="124" t="str">
        <f>E12507</f>
        <v>Pony</v>
      </c>
      <c r="M12506" s="125">
        <f>C12507</f>
        <v>18.125</v>
      </c>
      <c r="N12506" s="125">
        <f>A12507</f>
        <v>0</v>
      </c>
      <c r="O12506" s="125" t="str">
        <f>B12507</f>
        <v>A</v>
      </c>
      <c r="S12506" s="226"/>
      <c r="T12506" s="133" t="str">
        <f t="shared" ref="T12506:T12508" si="748">L12506</f>
        <v>Pony</v>
      </c>
      <c r="U12506" s="134">
        <f t="shared" si="745"/>
        <v>18.125</v>
      </c>
      <c r="V12506" s="133">
        <f t="shared" si="746"/>
        <v>0</v>
      </c>
      <c r="W12506" s="133" t="str">
        <f t="shared" si="747"/>
        <v>A</v>
      </c>
    </row>
    <row r="12507" spans="1:23" ht="16.5" thickBot="1" x14ac:dyDescent="0.3">
      <c r="A12507" s="99"/>
      <c r="B12507" s="67" t="s">
        <v>592</v>
      </c>
      <c r="C12507" s="68">
        <v>18.125</v>
      </c>
      <c r="D12507" s="68">
        <v>8</v>
      </c>
      <c r="E12507" s="86" t="s">
        <v>11</v>
      </c>
      <c r="J12507" s="6"/>
      <c r="K12507" s="224"/>
      <c r="L12507" s="4" t="str">
        <f>E12509</f>
        <v>Toro</v>
      </c>
      <c r="M12507" s="4">
        <f>C12509</f>
        <v>12.124000000000001</v>
      </c>
      <c r="N12507" s="4" t="str">
        <f>A12509</f>
        <v>B</v>
      </c>
      <c r="O12507" s="4" t="str">
        <f>B12509</f>
        <v>A</v>
      </c>
      <c r="P12507" s="6"/>
      <c r="Q12507" s="6"/>
      <c r="R12507" s="6"/>
      <c r="S12507" s="226"/>
      <c r="T12507" s="133" t="str">
        <f t="shared" si="748"/>
        <v>Toro</v>
      </c>
      <c r="U12507" s="134">
        <f t="shared" si="745"/>
        <v>12.124000000000001</v>
      </c>
      <c r="V12507" s="133" t="str">
        <f t="shared" si="746"/>
        <v>B</v>
      </c>
      <c r="W12507" s="133" t="str">
        <f t="shared" si="747"/>
        <v>A</v>
      </c>
    </row>
    <row r="12508" spans="1:23" ht="16.5" thickBot="1" x14ac:dyDescent="0.3">
      <c r="A12508" s="99"/>
      <c r="B12508" s="67" t="s">
        <v>592</v>
      </c>
      <c r="C12508" s="68"/>
      <c r="D12508" s="68"/>
      <c r="E12508" s="86"/>
      <c r="J12508" s="6"/>
      <c r="K12508" s="224"/>
      <c r="L12508" s="4" t="str">
        <f>E12511</f>
        <v>Perseo</v>
      </c>
      <c r="M12508" s="4">
        <f>C12511</f>
        <v>9.1679999999999993</v>
      </c>
      <c r="N12508" s="4" t="str">
        <f>A12511</f>
        <v>B</v>
      </c>
      <c r="O12508" s="4">
        <f>B12511</f>
        <v>0</v>
      </c>
      <c r="P12508" s="6"/>
      <c r="Q12508" s="6"/>
      <c r="R12508" s="6"/>
      <c r="S12508" s="227"/>
      <c r="T12508" s="129" t="str">
        <f t="shared" si="748"/>
        <v>Perseo</v>
      </c>
      <c r="U12508" s="135">
        <f t="shared" si="745"/>
        <v>9.1679999999999993</v>
      </c>
      <c r="V12508" s="129" t="str">
        <f t="shared" si="746"/>
        <v>B</v>
      </c>
      <c r="W12508" s="129">
        <f t="shared" si="747"/>
        <v>0</v>
      </c>
    </row>
    <row r="12509" spans="1:23" ht="15.75" thickBot="1" x14ac:dyDescent="0.3">
      <c r="A12509" s="99" t="s">
        <v>593</v>
      </c>
      <c r="B12509" s="67" t="s">
        <v>592</v>
      </c>
      <c r="C12509" s="68">
        <v>12.124000000000001</v>
      </c>
      <c r="D12509" s="68">
        <v>8</v>
      </c>
      <c r="E12509" s="86" t="s">
        <v>8</v>
      </c>
      <c r="J12509" s="6">
        <v>1</v>
      </c>
      <c r="K12509" s="6"/>
      <c r="L12509" s="6"/>
      <c r="M12509" s="6"/>
      <c r="N12509" s="6"/>
      <c r="O12509" s="6"/>
      <c r="P12509" s="6"/>
      <c r="Q12509" s="6"/>
      <c r="R12509" s="6"/>
      <c r="S12509" s="6"/>
      <c r="T12509" s="6"/>
      <c r="U12509" s="6"/>
      <c r="V12509" s="6"/>
      <c r="W12509" s="6"/>
    </row>
    <row r="12510" spans="1:23" ht="15.75" thickBot="1" x14ac:dyDescent="0.3">
      <c r="A12510" s="99" t="s">
        <v>593</v>
      </c>
      <c r="B12510" s="67"/>
      <c r="C12510" s="68"/>
      <c r="D12510" s="68"/>
      <c r="E12510" s="86"/>
      <c r="J12510" s="6">
        <v>2</v>
      </c>
      <c r="K12510" s="6"/>
      <c r="L12510" s="6"/>
      <c r="M12510" s="6"/>
      <c r="N12510" s="6"/>
      <c r="O12510" s="6"/>
      <c r="P12510" s="6"/>
      <c r="Q12510" s="6"/>
      <c r="R12510" s="6"/>
      <c r="S12510" s="6"/>
      <c r="T12510" s="6"/>
      <c r="U12510" s="6"/>
      <c r="V12510" s="6"/>
      <c r="W12510" s="6"/>
    </row>
    <row r="12511" spans="1:23" x14ac:dyDescent="0.25">
      <c r="A12511" s="100" t="s">
        <v>593</v>
      </c>
      <c r="B12511" s="76"/>
      <c r="C12511" s="77">
        <v>9.1679999999999993</v>
      </c>
      <c r="D12511" s="77">
        <v>8</v>
      </c>
      <c r="E12511" s="87" t="s">
        <v>46</v>
      </c>
      <c r="J12511" s="6">
        <v>3</v>
      </c>
      <c r="K12511" s="6"/>
      <c r="L12511" s="6"/>
      <c r="M12511" s="6"/>
      <c r="N12511" s="6"/>
      <c r="O12511" s="6"/>
      <c r="P12511" s="6"/>
      <c r="Q12511" s="6"/>
      <c r="R12511" s="6"/>
      <c r="S12511" s="6"/>
      <c r="T12511" s="6"/>
      <c r="U12511" s="6"/>
      <c r="V12511" s="6"/>
      <c r="W12511" s="6"/>
    </row>
    <row r="12512" spans="1:23" x14ac:dyDescent="0.25">
      <c r="A12512" s="79"/>
      <c r="J12512" s="6">
        <v>4</v>
      </c>
      <c r="K12512" s="6"/>
      <c r="L12512" s="6"/>
      <c r="M12512" s="6"/>
      <c r="N12512" s="6"/>
      <c r="O12512" s="6"/>
      <c r="P12512" s="6"/>
      <c r="Q12512" s="6"/>
      <c r="R12512" s="6"/>
      <c r="S12512" s="6"/>
      <c r="T12512" s="6"/>
      <c r="U12512" s="6"/>
      <c r="V12512" s="6"/>
      <c r="W12512" s="6"/>
    </row>
    <row r="12513" spans="1:23" x14ac:dyDescent="0.25">
      <c r="A12513" s="79"/>
      <c r="J12513" s="6">
        <v>5</v>
      </c>
      <c r="K12513" s="6"/>
      <c r="L12513" s="6"/>
      <c r="M12513" s="6"/>
      <c r="N12513" s="6"/>
      <c r="O12513" s="6"/>
      <c r="P12513" s="6"/>
      <c r="Q12513" s="6"/>
      <c r="R12513" s="6"/>
      <c r="S12513" s="6"/>
      <c r="T12513" s="6"/>
      <c r="U12513" s="6"/>
      <c r="V12513" s="6"/>
      <c r="W12513" s="6"/>
    </row>
    <row r="12514" spans="1:23" x14ac:dyDescent="0.25">
      <c r="J12514" s="6">
        <v>6</v>
      </c>
      <c r="K12514" s="6"/>
      <c r="L12514" s="6"/>
      <c r="M12514" s="6"/>
      <c r="N12514" s="6"/>
      <c r="O12514" s="6"/>
      <c r="P12514" s="6"/>
      <c r="Q12514" s="6"/>
      <c r="R12514" s="6"/>
      <c r="S12514" s="6"/>
      <c r="T12514" s="6"/>
      <c r="U12514" s="6"/>
      <c r="V12514" s="6"/>
      <c r="W12514" s="6"/>
    </row>
    <row r="12515" spans="1:23" x14ac:dyDescent="0.25">
      <c r="A12515" s="80"/>
      <c r="J12515" s="6">
        <v>7</v>
      </c>
      <c r="K12515" s="6"/>
      <c r="L12515" s="6"/>
      <c r="M12515" s="6"/>
      <c r="N12515" s="6"/>
      <c r="O12515" s="6"/>
      <c r="P12515" s="6"/>
      <c r="Q12515" s="6"/>
      <c r="R12515" s="6"/>
      <c r="S12515" s="6"/>
      <c r="T12515" s="6"/>
      <c r="U12515" s="6"/>
      <c r="V12515" s="6"/>
      <c r="W12515" s="6"/>
    </row>
    <row r="12516" spans="1:23" ht="31.5" x14ac:dyDescent="0.25">
      <c r="A12516" s="64" t="s">
        <v>590</v>
      </c>
      <c r="J12516" s="6">
        <v>8</v>
      </c>
      <c r="K12516" s="6"/>
      <c r="L12516" s="6"/>
      <c r="M12516" s="6"/>
      <c r="N12516" s="6"/>
      <c r="O12516" s="6"/>
      <c r="P12516" s="6"/>
      <c r="Q12516" s="6"/>
      <c r="R12516" s="6"/>
      <c r="S12516" s="6"/>
      <c r="T12516" s="6"/>
      <c r="U12516" s="6"/>
      <c r="V12516" s="6"/>
      <c r="W12516" s="6"/>
    </row>
    <row r="12517" spans="1:23" x14ac:dyDescent="0.25">
      <c r="A12517" s="79"/>
      <c r="J12517" s="6">
        <v>9</v>
      </c>
      <c r="K12517" s="6"/>
      <c r="L12517" s="6"/>
      <c r="M12517" s="6"/>
      <c r="N12517" s="6"/>
      <c r="O12517" s="6"/>
      <c r="P12517" s="6"/>
      <c r="Q12517" s="6"/>
      <c r="R12517" s="6"/>
      <c r="S12517" s="6"/>
      <c r="T12517" s="6"/>
      <c r="U12517" s="6"/>
      <c r="V12517" s="6"/>
      <c r="W12517" s="6"/>
    </row>
    <row r="12518" spans="1:23" ht="25.5" x14ac:dyDescent="0.25">
      <c r="A12518" s="81" t="s">
        <v>595</v>
      </c>
      <c r="J12518" s="6">
        <v>10</v>
      </c>
      <c r="K12518" s="6"/>
      <c r="L12518" s="6"/>
      <c r="M12518" s="6"/>
      <c r="N12518" s="6"/>
      <c r="O12518" s="6"/>
      <c r="P12518" s="6"/>
      <c r="Q12518" s="6"/>
      <c r="R12518" s="6"/>
      <c r="S12518" s="6"/>
      <c r="T12518" s="6"/>
      <c r="U12518" s="6"/>
      <c r="V12518" s="6"/>
      <c r="W12518" s="6"/>
    </row>
    <row r="12519" spans="1:23" x14ac:dyDescent="0.25">
      <c r="A12519" s="81"/>
      <c r="J12519" s="6">
        <v>11</v>
      </c>
      <c r="K12519" s="6"/>
      <c r="L12519" s="6"/>
      <c r="M12519" s="6"/>
      <c r="N12519" s="6"/>
      <c r="O12519" s="6"/>
      <c r="P12519" s="6"/>
      <c r="Q12519" s="6"/>
      <c r="R12519" s="6"/>
      <c r="S12519" s="6"/>
      <c r="T12519" s="6"/>
      <c r="U12519" s="6"/>
      <c r="V12519" s="6"/>
      <c r="W12519" s="6"/>
    </row>
    <row r="12520" spans="1:23" x14ac:dyDescent="0.25">
      <c r="A12520" s="65"/>
      <c r="J12520" s="6">
        <v>12</v>
      </c>
      <c r="K12520" s="6"/>
      <c r="L12520" s="6"/>
      <c r="M12520" s="6"/>
      <c r="N12520" s="6"/>
      <c r="O12520" s="6"/>
      <c r="P12520" s="6"/>
      <c r="Q12520" s="6"/>
      <c r="R12520" s="6"/>
      <c r="S12520" s="6"/>
      <c r="T12520" s="6"/>
      <c r="U12520" s="6"/>
      <c r="V12520" s="6"/>
      <c r="W12520" s="6"/>
    </row>
    <row r="12521" spans="1:23" x14ac:dyDescent="0.25">
      <c r="A12521" s="65"/>
      <c r="J12521" s="6">
        <v>13</v>
      </c>
      <c r="K12521" s="6"/>
      <c r="L12521" s="6"/>
      <c r="M12521" s="6"/>
      <c r="N12521" s="6"/>
      <c r="O12521" s="6"/>
      <c r="P12521" s="6"/>
      <c r="Q12521" s="6"/>
      <c r="R12521" s="6"/>
      <c r="S12521" s="6"/>
      <c r="T12521" s="6"/>
      <c r="U12521" s="6"/>
      <c r="V12521" s="6"/>
      <c r="W12521" s="6"/>
    </row>
    <row r="12522" spans="1:23" x14ac:dyDescent="0.25">
      <c r="A12522" s="79"/>
      <c r="J12522" s="6">
        <v>14</v>
      </c>
      <c r="K12522" s="6"/>
      <c r="L12522" s="6"/>
      <c r="M12522" s="6"/>
      <c r="N12522" s="6"/>
      <c r="O12522" s="6"/>
      <c r="P12522" s="6"/>
      <c r="Q12522" s="6"/>
      <c r="R12522" s="6"/>
      <c r="S12522" s="6"/>
      <c r="T12522" s="6"/>
      <c r="U12522" s="6"/>
      <c r="V12522" s="6"/>
      <c r="W12522" s="6"/>
    </row>
    <row r="12523" spans="1:23" x14ac:dyDescent="0.25">
      <c r="A12523" s="79"/>
      <c r="J12523" s="6">
        <v>15</v>
      </c>
      <c r="K12523" s="6"/>
      <c r="L12523" s="6"/>
      <c r="M12523" s="6"/>
      <c r="N12523" s="6"/>
      <c r="O12523" s="6"/>
      <c r="P12523" s="6"/>
      <c r="Q12523" s="6"/>
      <c r="R12523" s="6"/>
      <c r="S12523" s="6"/>
      <c r="T12523" s="6"/>
      <c r="U12523" s="6"/>
      <c r="V12523" s="6"/>
      <c r="W12523" s="6"/>
    </row>
    <row r="12524" spans="1:23" x14ac:dyDescent="0.25">
      <c r="J12524" s="6">
        <v>16</v>
      </c>
      <c r="K12524" s="6"/>
      <c r="L12524" s="6"/>
      <c r="M12524" s="6"/>
      <c r="N12524" s="6"/>
      <c r="O12524" s="6"/>
      <c r="P12524" s="6"/>
      <c r="Q12524" s="6"/>
      <c r="R12524" s="6"/>
      <c r="S12524" s="6"/>
      <c r="T12524" s="6"/>
      <c r="U12524" s="6"/>
      <c r="V12524" s="6"/>
      <c r="W12524" s="6"/>
    </row>
    <row r="12525" spans="1:23" x14ac:dyDescent="0.25">
      <c r="A12525" s="80"/>
      <c r="J12525" s="6">
        <v>17</v>
      </c>
      <c r="K12525" s="6"/>
      <c r="L12525" s="6"/>
      <c r="M12525" s="6"/>
      <c r="N12525" s="6"/>
      <c r="O12525" s="6"/>
      <c r="P12525" s="6"/>
      <c r="Q12525" s="6"/>
      <c r="R12525" s="6"/>
      <c r="S12525" s="6"/>
      <c r="T12525" s="6"/>
      <c r="U12525" s="6"/>
      <c r="V12525" s="6"/>
      <c r="W12525" s="6"/>
    </row>
    <row r="12526" spans="1:23" ht="31.5" x14ac:dyDescent="0.25">
      <c r="A12526" s="64" t="s">
        <v>590</v>
      </c>
      <c r="J12526" s="6">
        <v>18</v>
      </c>
      <c r="K12526" s="6"/>
      <c r="L12526" s="6"/>
      <c r="M12526" s="6"/>
      <c r="N12526" s="6"/>
      <c r="O12526" s="6"/>
      <c r="P12526" s="6"/>
      <c r="Q12526" s="6"/>
      <c r="R12526" s="6"/>
      <c r="S12526" s="6"/>
      <c r="T12526" s="6"/>
      <c r="U12526" s="6"/>
      <c r="V12526" s="6"/>
      <c r="W12526" s="6"/>
    </row>
    <row r="12527" spans="1:23" x14ac:dyDescent="0.25">
      <c r="A12527" s="79"/>
      <c r="J12527" s="6">
        <v>19</v>
      </c>
      <c r="K12527" s="6"/>
      <c r="L12527" s="6"/>
      <c r="M12527" s="6"/>
      <c r="N12527" s="6"/>
      <c r="O12527" s="6"/>
      <c r="P12527" s="6"/>
      <c r="Q12527" s="6"/>
      <c r="R12527" s="6"/>
      <c r="S12527" s="6"/>
      <c r="T12527" s="6"/>
      <c r="U12527" s="6"/>
      <c r="V12527" s="6"/>
      <c r="W12527" s="6"/>
    </row>
    <row r="12528" spans="1:23" ht="25.5" x14ac:dyDescent="0.25">
      <c r="A12528" s="81" t="s">
        <v>595</v>
      </c>
      <c r="J12528" s="6">
        <v>20</v>
      </c>
      <c r="K12528" s="6"/>
      <c r="L12528" s="6"/>
      <c r="M12528" s="6"/>
      <c r="N12528" s="6"/>
      <c r="O12528" s="6"/>
      <c r="P12528" s="6"/>
      <c r="Q12528" s="6"/>
      <c r="R12528" s="6"/>
      <c r="S12528" s="6"/>
      <c r="T12528" s="6"/>
      <c r="U12528" s="6"/>
      <c r="V12528" s="6"/>
      <c r="W12528" s="6"/>
    </row>
    <row r="12529" spans="1:23" x14ac:dyDescent="0.25">
      <c r="A12529" s="81"/>
      <c r="J12529" s="6">
        <v>21</v>
      </c>
      <c r="K12529" s="6"/>
      <c r="L12529" s="6"/>
      <c r="M12529" s="6"/>
      <c r="N12529" s="6"/>
      <c r="O12529" s="6"/>
      <c r="P12529" s="6"/>
      <c r="Q12529" s="6"/>
      <c r="R12529" s="6"/>
      <c r="S12529" s="6"/>
      <c r="T12529" s="6"/>
      <c r="U12529" s="6"/>
      <c r="V12529" s="6"/>
      <c r="W12529" s="6"/>
    </row>
    <row r="12530" spans="1:23" ht="89.25" x14ac:dyDescent="0.25">
      <c r="A12530" s="81" t="s">
        <v>1015</v>
      </c>
      <c r="J12530" s="6">
        <v>22</v>
      </c>
      <c r="K12530" s="6"/>
      <c r="L12530" s="6"/>
      <c r="M12530" s="6"/>
      <c r="N12530" s="6"/>
      <c r="O12530" s="6"/>
      <c r="P12530" s="6"/>
      <c r="Q12530" s="6"/>
      <c r="R12530" s="6"/>
      <c r="S12530" s="6"/>
      <c r="T12530" s="6"/>
      <c r="U12530" s="6"/>
      <c r="V12530" s="6"/>
      <c r="W12530" s="6"/>
    </row>
    <row r="12531" spans="1:23" x14ac:dyDescent="0.25">
      <c r="A12531" s="65"/>
      <c r="J12531" s="6">
        <v>23</v>
      </c>
      <c r="K12531" s="6"/>
      <c r="L12531" s="6"/>
      <c r="M12531" s="6"/>
      <c r="N12531" s="6"/>
      <c r="O12531" s="6"/>
      <c r="P12531" s="6"/>
      <c r="Q12531" s="6"/>
      <c r="R12531" s="6"/>
      <c r="S12531" s="6"/>
      <c r="T12531" s="6"/>
      <c r="U12531" s="6"/>
      <c r="V12531" s="6"/>
      <c r="W12531" s="6"/>
    </row>
    <row r="12532" spans="1:23" x14ac:dyDescent="0.25">
      <c r="A12532" s="65"/>
      <c r="J12532" s="6">
        <v>24</v>
      </c>
      <c r="K12532" s="6"/>
      <c r="L12532" s="6"/>
      <c r="M12532" s="6"/>
      <c r="N12532" s="6"/>
      <c r="O12532" s="6"/>
      <c r="P12532" s="6"/>
      <c r="Q12532" s="6"/>
      <c r="R12532" s="6"/>
      <c r="S12532" s="6"/>
      <c r="T12532" s="6"/>
      <c r="U12532" s="6"/>
      <c r="V12532" s="6"/>
      <c r="W12532" s="6"/>
    </row>
    <row r="12533" spans="1:23" ht="140.25" x14ac:dyDescent="0.25">
      <c r="A12533" s="96" t="s">
        <v>624</v>
      </c>
      <c r="B12533" s="97" t="s">
        <v>625</v>
      </c>
      <c r="J12533" s="6">
        <v>25</v>
      </c>
      <c r="K12533" s="6"/>
      <c r="L12533" s="6"/>
      <c r="M12533" s="6"/>
      <c r="N12533" s="6"/>
      <c r="O12533" s="6"/>
      <c r="P12533" s="6"/>
      <c r="Q12533" s="6"/>
      <c r="R12533" s="6"/>
      <c r="S12533" s="6"/>
      <c r="T12533" s="6"/>
      <c r="U12533" s="6"/>
      <c r="V12533" s="6"/>
      <c r="W12533" s="6"/>
    </row>
    <row r="12534" spans="1:23" ht="15.75" thickBot="1" x14ac:dyDescent="0.3">
      <c r="A12534" s="65"/>
      <c r="J12534" s="6">
        <v>26</v>
      </c>
      <c r="K12534" s="6"/>
      <c r="L12534" s="6"/>
      <c r="M12534" s="6"/>
      <c r="N12534" s="6"/>
      <c r="O12534" s="6"/>
      <c r="P12534" s="6"/>
      <c r="Q12534" s="6"/>
      <c r="R12534" s="6"/>
      <c r="S12534" s="6"/>
      <c r="T12534" s="6"/>
      <c r="U12534" s="6"/>
      <c r="V12534" s="6"/>
      <c r="W12534" s="6"/>
    </row>
    <row r="12535" spans="1:23" ht="15.75" thickBot="1" x14ac:dyDescent="0.3">
      <c r="A12535" s="88" t="s">
        <v>626</v>
      </c>
      <c r="B12535" s="89">
        <v>0.05</v>
      </c>
      <c r="J12535" s="6">
        <v>27</v>
      </c>
      <c r="K12535" s="6"/>
      <c r="L12535" s="6"/>
      <c r="M12535" s="6"/>
      <c r="N12535" s="6"/>
      <c r="O12535" s="6"/>
      <c r="P12535" s="6"/>
      <c r="Q12535" s="6"/>
      <c r="R12535" s="6"/>
      <c r="S12535" s="6"/>
      <c r="T12535" s="6"/>
      <c r="U12535" s="6"/>
      <c r="V12535" s="6"/>
      <c r="W12535" s="6"/>
    </row>
    <row r="12536" spans="1:23" ht="39" thickBot="1" x14ac:dyDescent="0.3">
      <c r="A12536" s="110" t="s">
        <v>627</v>
      </c>
      <c r="B12536" s="74">
        <v>18</v>
      </c>
      <c r="J12536" s="6">
        <v>28</v>
      </c>
      <c r="K12536" s="6"/>
      <c r="L12536" s="6"/>
      <c r="M12536" s="6"/>
      <c r="N12536" s="6"/>
      <c r="O12536" s="6"/>
      <c r="P12536" s="6"/>
      <c r="Q12536" s="6"/>
      <c r="R12536" s="6"/>
      <c r="S12536" s="6"/>
      <c r="T12536" s="6"/>
      <c r="U12536" s="6"/>
      <c r="V12536" s="6"/>
      <c r="W12536" s="6"/>
    </row>
    <row r="12537" spans="1:23" ht="39" thickBot="1" x14ac:dyDescent="0.3">
      <c r="A12537" s="110" t="s">
        <v>628</v>
      </c>
      <c r="B12537" s="74">
        <v>63.580350000000003</v>
      </c>
      <c r="J12537" s="6">
        <v>29</v>
      </c>
      <c r="K12537" s="6"/>
      <c r="L12537" s="6"/>
      <c r="M12537" s="6"/>
      <c r="N12537" s="6"/>
      <c r="O12537" s="6"/>
      <c r="P12537" s="6"/>
      <c r="Q12537" s="6"/>
      <c r="R12537" s="6"/>
      <c r="S12537" s="6"/>
      <c r="T12537" s="6"/>
      <c r="U12537" s="6"/>
      <c r="V12537" s="6"/>
      <c r="W12537" s="6"/>
    </row>
    <row r="12538" spans="1:23" ht="64.5" thickBot="1" x14ac:dyDescent="0.3">
      <c r="A12538" s="110" t="s">
        <v>629</v>
      </c>
      <c r="B12538" s="74">
        <v>3.9969700000000001</v>
      </c>
      <c r="J12538" s="6">
        <v>30</v>
      </c>
      <c r="K12538" s="6"/>
      <c r="L12538" s="6"/>
      <c r="M12538" s="6"/>
      <c r="N12538" s="6"/>
      <c r="O12538" s="6"/>
      <c r="P12538" s="6"/>
      <c r="Q12538" s="6"/>
      <c r="R12538" s="6"/>
      <c r="S12538" s="6"/>
      <c r="T12538" s="6"/>
      <c r="U12538" s="6"/>
      <c r="V12538" s="6"/>
      <c r="W12538" s="6"/>
    </row>
    <row r="12539" spans="1:23" ht="38.25" x14ac:dyDescent="0.25">
      <c r="A12539" s="109" t="s">
        <v>630</v>
      </c>
      <c r="B12539" s="78">
        <v>11.268000000000001</v>
      </c>
      <c r="J12539" s="6">
        <v>31</v>
      </c>
      <c r="K12539" s="6"/>
      <c r="L12539" s="6"/>
      <c r="M12539" s="6"/>
      <c r="N12539" s="6"/>
      <c r="O12539" s="6"/>
      <c r="P12539" s="6"/>
      <c r="Q12539" s="6"/>
      <c r="R12539" s="6"/>
      <c r="S12539" s="6"/>
      <c r="T12539" s="6"/>
      <c r="U12539" s="6"/>
      <c r="V12539" s="6"/>
      <c r="W12539" s="6"/>
    </row>
    <row r="12540" spans="1:23" ht="15.75" thickBot="1" x14ac:dyDescent="0.3">
      <c r="A12540" s="65"/>
      <c r="J12540" s="6">
        <v>32</v>
      </c>
      <c r="K12540" s="6"/>
      <c r="L12540" s="6"/>
      <c r="M12540" s="6"/>
      <c r="N12540" s="6"/>
      <c r="O12540" s="6"/>
      <c r="P12540" s="6"/>
      <c r="Q12540" s="6"/>
      <c r="R12540" s="6"/>
      <c r="S12540" s="6"/>
      <c r="T12540" s="6"/>
      <c r="U12540" s="6"/>
      <c r="V12540" s="6"/>
      <c r="W12540" s="6"/>
    </row>
    <row r="12541" spans="1:23" x14ac:dyDescent="0.25">
      <c r="A12541" s="254" t="s">
        <v>637</v>
      </c>
      <c r="B12541" s="255"/>
      <c r="C12541" s="255"/>
      <c r="D12541" s="255"/>
      <c r="J12541" s="6">
        <v>33</v>
      </c>
      <c r="K12541" s="6"/>
      <c r="L12541" s="6"/>
      <c r="M12541" s="6"/>
      <c r="N12541" s="6"/>
      <c r="O12541" s="6"/>
      <c r="P12541" s="6"/>
      <c r="Q12541" s="6"/>
      <c r="R12541" s="6"/>
      <c r="S12541" s="6"/>
      <c r="T12541" s="6"/>
      <c r="U12541" s="6"/>
      <c r="V12541" s="6"/>
      <c r="W12541" s="6"/>
    </row>
    <row r="12542" spans="1:23" ht="15.75" thickBot="1" x14ac:dyDescent="0.3">
      <c r="A12542" s="256" t="s">
        <v>638</v>
      </c>
      <c r="B12542" s="257"/>
      <c r="C12542" s="257"/>
      <c r="D12542" s="257"/>
      <c r="J12542" s="6">
        <v>34</v>
      </c>
      <c r="K12542" s="6"/>
      <c r="L12542" s="6"/>
      <c r="M12542" s="6"/>
      <c r="N12542" s="6"/>
      <c r="O12542" s="6"/>
      <c r="P12542" s="6"/>
      <c r="Q12542" s="6"/>
      <c r="R12542" s="6"/>
      <c r="S12542" s="6"/>
      <c r="T12542" s="6"/>
      <c r="U12542" s="6"/>
      <c r="V12542" s="6"/>
      <c r="W12542" s="6"/>
    </row>
    <row r="12543" spans="1:23" ht="27" thickBot="1" x14ac:dyDescent="0.3">
      <c r="A12543" s="98" t="s">
        <v>634</v>
      </c>
      <c r="B12543" s="83" t="s">
        <v>635</v>
      </c>
      <c r="C12543" s="83" t="s">
        <v>566</v>
      </c>
      <c r="D12543" s="85" t="s">
        <v>593</v>
      </c>
      <c r="J12543" s="6"/>
      <c r="K12543" s="121" t="s">
        <v>1123</v>
      </c>
      <c r="L12543" s="121" t="s">
        <v>1124</v>
      </c>
      <c r="M12543" s="121" t="str">
        <f>A12530</f>
        <v>Prueba del rango estudentizado de Tukey (HSD) para NFCm2</v>
      </c>
      <c r="N12543" s="136"/>
      <c r="O12543" s="1"/>
      <c r="S12543" s="122" t="str">
        <f>K12543</f>
        <v>Factor</v>
      </c>
      <c r="T12543" s="122" t="str">
        <f>L12543</f>
        <v>Nivel</v>
      </c>
      <c r="U12543" s="114"/>
      <c r="V12543" s="123" t="str">
        <f>M12543</f>
        <v>Prueba del rango estudentizado de Tukey (HSD) para NFCm2</v>
      </c>
      <c r="W12543" s="6"/>
    </row>
    <row r="12544" spans="1:23" ht="16.5" thickBot="1" x14ac:dyDescent="0.3">
      <c r="A12544" s="99" t="s">
        <v>592</v>
      </c>
      <c r="B12544" s="68">
        <v>74.332999999999998</v>
      </c>
      <c r="C12544" s="68">
        <v>8</v>
      </c>
      <c r="D12544" s="86" t="s">
        <v>8</v>
      </c>
      <c r="J12544" s="6"/>
      <c r="K12544" s="223" t="s">
        <v>1128</v>
      </c>
      <c r="L12544" s="124" t="str">
        <f>D12544</f>
        <v>Toro</v>
      </c>
      <c r="M12544" s="125">
        <f>B12544</f>
        <v>74.332999999999998</v>
      </c>
      <c r="N12544" s="125" t="str">
        <f>A12544</f>
        <v>A</v>
      </c>
      <c r="O12544" s="125">
        <f>B12544</f>
        <v>74.332999999999998</v>
      </c>
      <c r="S12544" s="225" t="str">
        <f>K12544</f>
        <v>Genotipo (B)</v>
      </c>
      <c r="T12544" s="133" t="str">
        <f>L12544</f>
        <v>Toro</v>
      </c>
      <c r="U12544" s="134">
        <f t="shared" ref="U12544:U12547" si="749">M12544</f>
        <v>74.332999999999998</v>
      </c>
      <c r="V12544" s="133" t="str">
        <f t="shared" ref="V12544:V12547" si="750">N12544</f>
        <v>A</v>
      </c>
      <c r="W12544" s="133">
        <f t="shared" ref="W12544:W12547" si="751">O12544</f>
        <v>74.332999999999998</v>
      </c>
    </row>
    <row r="12545" spans="1:23" ht="16.5" thickBot="1" x14ac:dyDescent="0.3">
      <c r="A12545" s="99"/>
      <c r="B12545" s="68"/>
      <c r="C12545" s="68"/>
      <c r="D12545" s="86"/>
      <c r="J12545" s="6"/>
      <c r="K12545" s="224"/>
      <c r="L12545" s="124" t="str">
        <f>D12546</f>
        <v>Palomo</v>
      </c>
      <c r="M12545" s="125">
        <f>B12546</f>
        <v>61.165999999999997</v>
      </c>
      <c r="N12545" s="125" t="str">
        <f>A12546</f>
        <v>B</v>
      </c>
      <c r="O12545" s="125">
        <f>B12546</f>
        <v>61.165999999999997</v>
      </c>
      <c r="S12545" s="226"/>
      <c r="T12545" s="133" t="str">
        <f t="shared" ref="T12545:T12547" si="752">L12545</f>
        <v>Palomo</v>
      </c>
      <c r="U12545" s="134">
        <f t="shared" si="749"/>
        <v>61.165999999999997</v>
      </c>
      <c r="V12545" s="133" t="str">
        <f t="shared" si="750"/>
        <v>B</v>
      </c>
      <c r="W12545" s="133">
        <f t="shared" si="751"/>
        <v>61.165999999999997</v>
      </c>
    </row>
    <row r="12546" spans="1:23" ht="16.5" thickBot="1" x14ac:dyDescent="0.3">
      <c r="A12546" s="99" t="s">
        <v>593</v>
      </c>
      <c r="B12546" s="68">
        <v>61.165999999999997</v>
      </c>
      <c r="C12546" s="68">
        <v>8</v>
      </c>
      <c r="D12546" s="86" t="s">
        <v>7</v>
      </c>
      <c r="J12546" s="6"/>
      <c r="K12546" s="224"/>
      <c r="L12546" s="4" t="str">
        <f>D12548</f>
        <v>Pony</v>
      </c>
      <c r="M12546" s="4">
        <f>B12548</f>
        <v>52.084000000000003</v>
      </c>
      <c r="N12546" s="4" t="str">
        <f>A12548</f>
        <v>B</v>
      </c>
      <c r="O12546" s="4">
        <f>B12548</f>
        <v>52.084000000000003</v>
      </c>
      <c r="P12546" s="6"/>
      <c r="Q12546" s="6"/>
      <c r="R12546" s="6"/>
      <c r="S12546" s="226"/>
      <c r="T12546" s="133" t="str">
        <f t="shared" si="752"/>
        <v>Pony</v>
      </c>
      <c r="U12546" s="134">
        <f t="shared" si="749"/>
        <v>52.084000000000003</v>
      </c>
      <c r="V12546" s="133" t="str">
        <f t="shared" si="750"/>
        <v>B</v>
      </c>
      <c r="W12546" s="133">
        <f t="shared" si="751"/>
        <v>52.084000000000003</v>
      </c>
    </row>
    <row r="12547" spans="1:23" ht="16.5" thickBot="1" x14ac:dyDescent="0.3">
      <c r="A12547" s="99" t="s">
        <v>593</v>
      </c>
      <c r="B12547" s="68"/>
      <c r="C12547" s="68"/>
      <c r="D12547" s="86"/>
      <c r="J12547" s="6"/>
      <c r="K12547" s="224"/>
      <c r="L12547" s="4" t="str">
        <f>D12550</f>
        <v>Perseo</v>
      </c>
      <c r="M12547" s="4">
        <f>B12550</f>
        <v>29.04</v>
      </c>
      <c r="N12547" s="4" t="str">
        <f>A12550</f>
        <v>C</v>
      </c>
      <c r="O12547" s="4">
        <f>B12550</f>
        <v>29.04</v>
      </c>
      <c r="P12547" s="6"/>
      <c r="Q12547" s="6"/>
      <c r="R12547" s="6"/>
      <c r="S12547" s="227"/>
      <c r="T12547" s="129" t="str">
        <f t="shared" si="752"/>
        <v>Perseo</v>
      </c>
      <c r="U12547" s="135">
        <f t="shared" si="749"/>
        <v>29.04</v>
      </c>
      <c r="V12547" s="129" t="str">
        <f t="shared" si="750"/>
        <v>C</v>
      </c>
      <c r="W12547" s="129">
        <f t="shared" si="751"/>
        <v>29.04</v>
      </c>
    </row>
    <row r="12548" spans="1:23" ht="15.75" thickBot="1" x14ac:dyDescent="0.3">
      <c r="A12548" s="99" t="s">
        <v>593</v>
      </c>
      <c r="B12548" s="68">
        <v>52.084000000000003</v>
      </c>
      <c r="C12548" s="68">
        <v>8</v>
      </c>
      <c r="D12548" s="86" t="s">
        <v>11</v>
      </c>
      <c r="J12548" s="6">
        <v>1</v>
      </c>
      <c r="K12548" s="6"/>
      <c r="L12548" s="6"/>
      <c r="M12548" s="6"/>
      <c r="N12548" s="6"/>
      <c r="O12548" s="6"/>
      <c r="P12548" s="6"/>
      <c r="Q12548" s="6"/>
      <c r="R12548" s="6"/>
      <c r="S12548" s="6"/>
      <c r="T12548" s="6"/>
      <c r="U12548" s="6"/>
      <c r="V12548" s="6"/>
      <c r="W12548" s="6"/>
    </row>
    <row r="12549" spans="1:23" ht="15.75" thickBot="1" x14ac:dyDescent="0.3">
      <c r="A12549" s="99"/>
      <c r="B12549" s="68"/>
      <c r="C12549" s="68"/>
      <c r="D12549" s="86"/>
      <c r="J12549" s="6">
        <v>2</v>
      </c>
      <c r="K12549" s="6"/>
      <c r="L12549" s="6"/>
      <c r="M12549" s="6"/>
      <c r="N12549" s="6"/>
      <c r="O12549" s="6"/>
      <c r="P12549" s="6"/>
      <c r="Q12549" s="6"/>
      <c r="R12549" s="6"/>
      <c r="S12549" s="6"/>
      <c r="T12549" s="6"/>
      <c r="U12549" s="6"/>
      <c r="V12549" s="6"/>
      <c r="W12549" s="6"/>
    </row>
    <row r="12550" spans="1:23" x14ac:dyDescent="0.25">
      <c r="A12550" s="100" t="s">
        <v>639</v>
      </c>
      <c r="B12550" s="77">
        <v>29.04</v>
      </c>
      <c r="C12550" s="77">
        <v>8</v>
      </c>
      <c r="D12550" s="87" t="s">
        <v>46</v>
      </c>
      <c r="J12550" s="6">
        <v>3</v>
      </c>
      <c r="K12550" s="6"/>
      <c r="L12550" s="6"/>
      <c r="M12550" s="6"/>
      <c r="N12550" s="6"/>
      <c r="O12550" s="6"/>
      <c r="P12550" s="6"/>
      <c r="Q12550" s="6"/>
      <c r="R12550" s="6"/>
      <c r="S12550" s="6"/>
      <c r="T12550" s="6"/>
      <c r="U12550" s="6"/>
      <c r="V12550" s="6"/>
      <c r="W12550" s="6"/>
    </row>
    <row r="12551" spans="1:23" x14ac:dyDescent="0.25">
      <c r="A12551" s="79"/>
      <c r="J12551" s="6">
        <v>4</v>
      </c>
      <c r="K12551" s="6"/>
      <c r="L12551" s="6"/>
      <c r="M12551" s="6"/>
      <c r="N12551" s="6"/>
      <c r="O12551" s="6"/>
      <c r="P12551" s="6"/>
      <c r="Q12551" s="6"/>
      <c r="R12551" s="6"/>
      <c r="S12551" s="6"/>
      <c r="T12551" s="6"/>
      <c r="U12551" s="6"/>
      <c r="V12551" s="6"/>
      <c r="W12551" s="6"/>
    </row>
    <row r="12552" spans="1:23" x14ac:dyDescent="0.25">
      <c r="A12552" s="79"/>
      <c r="J12552" s="6">
        <v>5</v>
      </c>
      <c r="K12552" s="6"/>
      <c r="L12552" s="6"/>
      <c r="M12552" s="6"/>
      <c r="N12552" s="6"/>
      <c r="O12552" s="6"/>
      <c r="P12552" s="6"/>
      <c r="Q12552" s="6"/>
      <c r="R12552" s="6"/>
      <c r="S12552" s="6"/>
      <c r="T12552" s="6"/>
      <c r="U12552" s="6"/>
      <c r="V12552" s="6"/>
      <c r="W12552" s="6"/>
    </row>
    <row r="12553" spans="1:23" x14ac:dyDescent="0.25">
      <c r="J12553" s="6">
        <v>6</v>
      </c>
      <c r="K12553" s="6"/>
      <c r="L12553" s="6"/>
      <c r="M12553" s="6"/>
      <c r="N12553" s="6"/>
      <c r="O12553" s="6"/>
      <c r="P12553" s="6"/>
      <c r="Q12553" s="6"/>
      <c r="R12553" s="6"/>
      <c r="S12553" s="6"/>
      <c r="T12553" s="6"/>
      <c r="U12553" s="6"/>
      <c r="V12553" s="6"/>
      <c r="W12553" s="6"/>
    </row>
    <row r="12554" spans="1:23" x14ac:dyDescent="0.25">
      <c r="A12554" s="80"/>
      <c r="J12554" s="6">
        <v>7</v>
      </c>
      <c r="K12554" s="6"/>
      <c r="L12554" s="6"/>
      <c r="M12554" s="6"/>
      <c r="N12554" s="6"/>
      <c r="O12554" s="6"/>
      <c r="P12554" s="6"/>
      <c r="Q12554" s="6"/>
      <c r="R12554" s="6"/>
      <c r="S12554" s="6"/>
      <c r="T12554" s="6"/>
      <c r="U12554" s="6"/>
      <c r="V12554" s="6"/>
      <c r="W12554" s="6"/>
    </row>
    <row r="12555" spans="1:23" ht="31.5" x14ac:dyDescent="0.25">
      <c r="A12555" s="64" t="s">
        <v>590</v>
      </c>
      <c r="J12555" s="6">
        <v>8</v>
      </c>
      <c r="K12555" s="6"/>
      <c r="L12555" s="6"/>
      <c r="M12555" s="6"/>
      <c r="N12555" s="6"/>
      <c r="O12555" s="6"/>
      <c r="P12555" s="6"/>
      <c r="Q12555" s="6"/>
      <c r="R12555" s="6"/>
      <c r="S12555" s="6"/>
      <c r="T12555" s="6"/>
      <c r="U12555" s="6"/>
      <c r="V12555" s="6"/>
      <c r="W12555" s="6"/>
    </row>
    <row r="12556" spans="1:23" x14ac:dyDescent="0.25">
      <c r="A12556" s="79"/>
      <c r="J12556" s="6">
        <v>9</v>
      </c>
      <c r="K12556" s="6"/>
      <c r="L12556" s="6"/>
      <c r="M12556" s="6"/>
      <c r="N12556" s="6"/>
      <c r="O12556" s="6"/>
      <c r="P12556" s="6"/>
      <c r="Q12556" s="6"/>
      <c r="R12556" s="6"/>
      <c r="S12556" s="6"/>
      <c r="T12556" s="6"/>
      <c r="U12556" s="6"/>
      <c r="V12556" s="6"/>
      <c r="W12556" s="6"/>
    </row>
    <row r="12557" spans="1:23" ht="25.5" x14ac:dyDescent="0.25">
      <c r="A12557" s="81" t="s">
        <v>595</v>
      </c>
      <c r="J12557" s="6">
        <v>10</v>
      </c>
      <c r="K12557" s="6"/>
      <c r="L12557" s="6"/>
      <c r="M12557" s="6"/>
      <c r="N12557" s="6"/>
      <c r="O12557" s="6"/>
      <c r="P12557" s="6"/>
      <c r="Q12557" s="6"/>
      <c r="R12557" s="6"/>
      <c r="S12557" s="6"/>
      <c r="T12557" s="6"/>
      <c r="U12557" s="6"/>
      <c r="V12557" s="6"/>
      <c r="W12557" s="6"/>
    </row>
    <row r="12558" spans="1:23" x14ac:dyDescent="0.25">
      <c r="A12558" s="81"/>
      <c r="J12558" s="6">
        <v>11</v>
      </c>
      <c r="K12558" s="6"/>
      <c r="L12558" s="6"/>
      <c r="M12558" s="6"/>
      <c r="N12558" s="6"/>
      <c r="O12558" s="6"/>
      <c r="P12558" s="6"/>
      <c r="Q12558" s="6"/>
      <c r="R12558" s="6"/>
      <c r="S12558" s="6"/>
      <c r="T12558" s="6"/>
      <c r="U12558" s="6"/>
      <c r="V12558" s="6"/>
      <c r="W12558" s="6"/>
    </row>
    <row r="12559" spans="1:23" x14ac:dyDescent="0.25">
      <c r="A12559" s="65"/>
      <c r="J12559" s="6">
        <v>12</v>
      </c>
      <c r="K12559" s="6"/>
      <c r="L12559" s="6"/>
      <c r="M12559" s="6"/>
      <c r="N12559" s="6"/>
      <c r="O12559" s="6"/>
      <c r="P12559" s="6"/>
      <c r="Q12559" s="6"/>
      <c r="R12559" s="6"/>
      <c r="S12559" s="6"/>
      <c r="T12559" s="6"/>
      <c r="U12559" s="6"/>
      <c r="V12559" s="6"/>
      <c r="W12559" s="6"/>
    </row>
    <row r="12560" spans="1:23" x14ac:dyDescent="0.25">
      <c r="A12560" s="65"/>
      <c r="J12560" s="6">
        <v>13</v>
      </c>
      <c r="K12560" s="6"/>
      <c r="L12560" s="6"/>
      <c r="M12560" s="6"/>
      <c r="N12560" s="6"/>
      <c r="O12560" s="6"/>
      <c r="P12560" s="6"/>
      <c r="Q12560" s="6"/>
      <c r="R12560" s="6"/>
      <c r="S12560" s="6"/>
      <c r="T12560" s="6"/>
      <c r="U12560" s="6"/>
      <c r="V12560" s="6"/>
      <c r="W12560" s="6"/>
    </row>
    <row r="12561" spans="1:23" x14ac:dyDescent="0.25">
      <c r="A12561" s="79"/>
      <c r="J12561" s="6">
        <v>14</v>
      </c>
      <c r="K12561" s="6"/>
      <c r="L12561" s="6"/>
      <c r="M12561" s="6"/>
      <c r="N12561" s="6"/>
      <c r="O12561" s="6"/>
      <c r="P12561" s="6"/>
      <c r="Q12561" s="6"/>
      <c r="R12561" s="6"/>
      <c r="S12561" s="6"/>
      <c r="T12561" s="6"/>
      <c r="U12561" s="6"/>
      <c r="V12561" s="6"/>
      <c r="W12561" s="6"/>
    </row>
    <row r="12562" spans="1:23" x14ac:dyDescent="0.25">
      <c r="A12562" s="79"/>
      <c r="J12562" s="6">
        <v>15</v>
      </c>
      <c r="K12562" s="6"/>
      <c r="L12562" s="6"/>
      <c r="M12562" s="6"/>
      <c r="N12562" s="6"/>
      <c r="O12562" s="6"/>
      <c r="P12562" s="6"/>
      <c r="Q12562" s="6"/>
      <c r="R12562" s="6"/>
      <c r="S12562" s="6"/>
      <c r="T12562" s="6"/>
      <c r="U12562" s="6"/>
      <c r="V12562" s="6"/>
      <c r="W12562" s="6"/>
    </row>
    <row r="12563" spans="1:23" x14ac:dyDescent="0.25">
      <c r="J12563" s="6">
        <v>16</v>
      </c>
      <c r="K12563" s="6"/>
      <c r="L12563" s="6"/>
      <c r="M12563" s="6"/>
      <c r="N12563" s="6"/>
      <c r="O12563" s="6"/>
      <c r="P12563" s="6"/>
      <c r="Q12563" s="6"/>
      <c r="R12563" s="6"/>
      <c r="S12563" s="6"/>
      <c r="T12563" s="6"/>
      <c r="U12563" s="6"/>
      <c r="V12563" s="6"/>
      <c r="W12563" s="6"/>
    </row>
    <row r="12564" spans="1:23" x14ac:dyDescent="0.25">
      <c r="A12564" s="80"/>
      <c r="J12564" s="6">
        <v>17</v>
      </c>
      <c r="K12564" s="6"/>
      <c r="L12564" s="6"/>
      <c r="M12564" s="6"/>
      <c r="N12564" s="6"/>
      <c r="O12564" s="6"/>
      <c r="P12564" s="6"/>
      <c r="Q12564" s="6"/>
      <c r="R12564" s="6"/>
      <c r="S12564" s="6"/>
      <c r="T12564" s="6"/>
      <c r="U12564" s="6"/>
      <c r="V12564" s="6"/>
      <c r="W12564" s="6"/>
    </row>
    <row r="12565" spans="1:23" ht="31.5" x14ac:dyDescent="0.25">
      <c r="A12565" s="64" t="s">
        <v>590</v>
      </c>
      <c r="J12565" s="6">
        <v>18</v>
      </c>
      <c r="K12565" s="6"/>
      <c r="L12565" s="6"/>
      <c r="M12565" s="6"/>
      <c r="N12565" s="6"/>
      <c r="O12565" s="6"/>
      <c r="P12565" s="6"/>
      <c r="Q12565" s="6"/>
      <c r="R12565" s="6"/>
      <c r="S12565" s="6"/>
      <c r="T12565" s="6"/>
      <c r="U12565" s="6"/>
      <c r="V12565" s="6"/>
      <c r="W12565" s="6"/>
    </row>
    <row r="12566" spans="1:23" x14ac:dyDescent="0.25">
      <c r="A12566" s="79"/>
      <c r="J12566" s="6">
        <v>19</v>
      </c>
      <c r="K12566" s="6"/>
      <c r="L12566" s="6"/>
      <c r="M12566" s="6"/>
      <c r="N12566" s="6"/>
      <c r="O12566" s="6"/>
      <c r="P12566" s="6"/>
      <c r="Q12566" s="6"/>
      <c r="R12566" s="6"/>
      <c r="S12566" s="6"/>
      <c r="T12566" s="6"/>
      <c r="U12566" s="6"/>
      <c r="V12566" s="6"/>
      <c r="W12566" s="6"/>
    </row>
    <row r="12567" spans="1:23" ht="25.5" x14ac:dyDescent="0.25">
      <c r="A12567" s="81" t="s">
        <v>595</v>
      </c>
      <c r="J12567" s="6">
        <v>20</v>
      </c>
      <c r="K12567" s="6"/>
      <c r="L12567" s="6"/>
      <c r="M12567" s="6"/>
      <c r="N12567" s="6"/>
      <c r="O12567" s="6"/>
      <c r="P12567" s="6"/>
      <c r="Q12567" s="6"/>
      <c r="R12567" s="6"/>
      <c r="S12567" s="6"/>
      <c r="T12567" s="6"/>
      <c r="U12567" s="6"/>
      <c r="V12567" s="6"/>
      <c r="W12567" s="6"/>
    </row>
    <row r="12568" spans="1:23" x14ac:dyDescent="0.25">
      <c r="A12568" s="81"/>
      <c r="J12568" s="6">
        <v>21</v>
      </c>
      <c r="K12568" s="6"/>
      <c r="L12568" s="6"/>
      <c r="M12568" s="6"/>
      <c r="N12568" s="6"/>
      <c r="O12568" s="6"/>
      <c r="P12568" s="6"/>
      <c r="Q12568" s="6"/>
      <c r="R12568" s="6"/>
      <c r="S12568" s="6"/>
      <c r="T12568" s="6"/>
      <c r="U12568" s="6"/>
      <c r="V12568" s="6"/>
      <c r="W12568" s="6"/>
    </row>
    <row r="12569" spans="1:23" ht="89.25" x14ac:dyDescent="0.25">
      <c r="A12569" s="81" t="s">
        <v>636</v>
      </c>
      <c r="J12569" s="6">
        <v>22</v>
      </c>
      <c r="K12569" s="6"/>
      <c r="L12569" s="6"/>
      <c r="M12569" s="6"/>
      <c r="N12569" s="6"/>
      <c r="O12569" s="6"/>
      <c r="P12569" s="6"/>
      <c r="Q12569" s="6"/>
      <c r="R12569" s="6"/>
      <c r="S12569" s="6"/>
      <c r="T12569" s="6"/>
      <c r="U12569" s="6"/>
      <c r="V12569" s="6"/>
      <c r="W12569" s="6"/>
    </row>
    <row r="12570" spans="1:23" x14ac:dyDescent="0.25">
      <c r="A12570" s="65"/>
      <c r="J12570" s="6">
        <v>23</v>
      </c>
      <c r="K12570" s="6"/>
      <c r="L12570" s="6"/>
      <c r="M12570" s="6"/>
      <c r="N12570" s="6"/>
      <c r="O12570" s="6"/>
      <c r="P12570" s="6"/>
      <c r="Q12570" s="6"/>
      <c r="R12570" s="6"/>
      <c r="S12570" s="6"/>
      <c r="T12570" s="6"/>
      <c r="U12570" s="6"/>
      <c r="V12570" s="6"/>
      <c r="W12570" s="6"/>
    </row>
    <row r="12571" spans="1:23" x14ac:dyDescent="0.25">
      <c r="A12571" s="65"/>
      <c r="J12571" s="6">
        <v>24</v>
      </c>
      <c r="K12571" s="6"/>
      <c r="L12571" s="6"/>
      <c r="M12571" s="6"/>
      <c r="N12571" s="6"/>
      <c r="O12571" s="6"/>
      <c r="P12571" s="6"/>
      <c r="Q12571" s="6"/>
      <c r="R12571" s="6"/>
      <c r="S12571" s="6"/>
      <c r="T12571" s="6"/>
      <c r="U12571" s="6"/>
      <c r="V12571" s="6"/>
      <c r="W12571" s="6"/>
    </row>
    <row r="12572" spans="1:23" ht="140.25" x14ac:dyDescent="0.25">
      <c r="A12572" s="96" t="s">
        <v>624</v>
      </c>
      <c r="B12572" s="97" t="s">
        <v>625</v>
      </c>
      <c r="J12572" s="6">
        <v>25</v>
      </c>
      <c r="K12572" s="6"/>
      <c r="L12572" s="6"/>
      <c r="M12572" s="6"/>
      <c r="N12572" s="6"/>
      <c r="O12572" s="6"/>
      <c r="P12572" s="6"/>
      <c r="Q12572" s="6"/>
      <c r="R12572" s="6"/>
      <c r="S12572" s="6"/>
      <c r="T12572" s="6"/>
      <c r="U12572" s="6"/>
      <c r="V12572" s="6"/>
      <c r="W12572" s="6"/>
    </row>
    <row r="12573" spans="1:23" ht="15.75" thickBot="1" x14ac:dyDescent="0.3">
      <c r="A12573" s="65"/>
      <c r="J12573" s="6">
        <v>26</v>
      </c>
      <c r="K12573" s="6"/>
      <c r="L12573" s="6"/>
      <c r="M12573" s="6"/>
      <c r="N12573" s="6"/>
      <c r="O12573" s="6"/>
      <c r="P12573" s="6"/>
      <c r="Q12573" s="6"/>
      <c r="R12573" s="6"/>
      <c r="S12573" s="6"/>
      <c r="T12573" s="6"/>
      <c r="U12573" s="6"/>
      <c r="V12573" s="6"/>
      <c r="W12573" s="6"/>
    </row>
    <row r="12574" spans="1:23" ht="15.75" thickBot="1" x14ac:dyDescent="0.3">
      <c r="A12574" s="88" t="s">
        <v>626</v>
      </c>
      <c r="B12574" s="89">
        <v>0.05</v>
      </c>
      <c r="J12574" s="6">
        <v>27</v>
      </c>
      <c r="K12574" s="6"/>
      <c r="L12574" s="6"/>
      <c r="M12574" s="6"/>
      <c r="N12574" s="6"/>
      <c r="O12574" s="6"/>
      <c r="P12574" s="6"/>
      <c r="Q12574" s="6"/>
      <c r="R12574" s="6"/>
      <c r="S12574" s="6"/>
      <c r="T12574" s="6"/>
      <c r="U12574" s="6"/>
      <c r="V12574" s="6"/>
      <c r="W12574" s="6"/>
    </row>
    <row r="12575" spans="1:23" ht="39" thickBot="1" x14ac:dyDescent="0.3">
      <c r="A12575" s="110" t="s">
        <v>627</v>
      </c>
      <c r="B12575" s="74">
        <v>18</v>
      </c>
      <c r="J12575" s="6">
        <v>28</v>
      </c>
      <c r="K12575" s="6"/>
      <c r="L12575" s="6"/>
      <c r="M12575" s="6"/>
      <c r="N12575" s="6"/>
      <c r="O12575" s="6"/>
      <c r="P12575" s="6"/>
      <c r="Q12575" s="6"/>
      <c r="R12575" s="6"/>
      <c r="S12575" s="6"/>
      <c r="T12575" s="6"/>
      <c r="U12575" s="6"/>
      <c r="V12575" s="6"/>
      <c r="W12575" s="6"/>
    </row>
    <row r="12576" spans="1:23" ht="39" thickBot="1" x14ac:dyDescent="0.3">
      <c r="A12576" s="110" t="s">
        <v>628</v>
      </c>
      <c r="B12576" s="74">
        <v>53.911969999999997</v>
      </c>
      <c r="J12576" s="6">
        <v>29</v>
      </c>
      <c r="K12576" s="6"/>
      <c r="L12576" s="6"/>
      <c r="M12576" s="6"/>
      <c r="N12576" s="6"/>
      <c r="O12576" s="6"/>
      <c r="P12576" s="6"/>
      <c r="Q12576" s="6"/>
      <c r="R12576" s="6"/>
      <c r="S12576" s="6"/>
      <c r="T12576" s="6"/>
      <c r="U12576" s="6"/>
      <c r="V12576" s="6"/>
      <c r="W12576" s="6"/>
    </row>
    <row r="12577" spans="1:23" ht="64.5" thickBot="1" x14ac:dyDescent="0.3">
      <c r="A12577" s="110" t="s">
        <v>629</v>
      </c>
      <c r="B12577" s="74">
        <v>3.9969700000000001</v>
      </c>
      <c r="J12577" s="6">
        <v>30</v>
      </c>
      <c r="K12577" s="6"/>
      <c r="L12577" s="6"/>
      <c r="M12577" s="6"/>
      <c r="N12577" s="6"/>
      <c r="O12577" s="6"/>
      <c r="P12577" s="6"/>
      <c r="Q12577" s="6"/>
      <c r="R12577" s="6"/>
      <c r="S12577" s="6"/>
      <c r="T12577" s="6"/>
      <c r="U12577" s="6"/>
      <c r="V12577" s="6"/>
      <c r="W12577" s="6"/>
    </row>
    <row r="12578" spans="1:23" ht="38.25" x14ac:dyDescent="0.25">
      <c r="A12578" s="109" t="s">
        <v>630</v>
      </c>
      <c r="B12578" s="78">
        <v>10.375999999999999</v>
      </c>
      <c r="J12578" s="6">
        <v>31</v>
      </c>
      <c r="K12578" s="6"/>
      <c r="L12578" s="6"/>
      <c r="M12578" s="6"/>
      <c r="N12578" s="6"/>
      <c r="O12578" s="6"/>
      <c r="P12578" s="6"/>
      <c r="Q12578" s="6"/>
      <c r="R12578" s="6"/>
      <c r="S12578" s="6"/>
      <c r="T12578" s="6"/>
      <c r="U12578" s="6"/>
      <c r="V12578" s="6"/>
      <c r="W12578" s="6"/>
    </row>
    <row r="12579" spans="1:23" ht="15.75" thickBot="1" x14ac:dyDescent="0.3">
      <c r="A12579" s="65"/>
      <c r="J12579" s="6">
        <v>32</v>
      </c>
      <c r="K12579" s="6"/>
      <c r="L12579" s="6"/>
      <c r="M12579" s="6"/>
      <c r="N12579" s="6"/>
      <c r="O12579" s="6"/>
      <c r="P12579" s="6"/>
      <c r="Q12579" s="6"/>
      <c r="R12579" s="6"/>
      <c r="S12579" s="6"/>
      <c r="T12579" s="6"/>
      <c r="U12579" s="6"/>
      <c r="V12579" s="6"/>
      <c r="W12579" s="6"/>
    </row>
    <row r="12580" spans="1:23" x14ac:dyDescent="0.25">
      <c r="A12580" s="254" t="s">
        <v>637</v>
      </c>
      <c r="B12580" s="255"/>
      <c r="C12580" s="255"/>
      <c r="D12580" s="255"/>
      <c r="J12580" s="6">
        <v>33</v>
      </c>
      <c r="K12580" s="6"/>
      <c r="L12580" s="6"/>
      <c r="M12580" s="6"/>
      <c r="N12580" s="6"/>
      <c r="O12580" s="6"/>
      <c r="P12580" s="6"/>
      <c r="Q12580" s="6"/>
      <c r="R12580" s="6"/>
      <c r="S12580" s="6"/>
      <c r="T12580" s="6"/>
      <c r="U12580" s="6"/>
      <c r="V12580" s="6"/>
      <c r="W12580" s="6"/>
    </row>
    <row r="12581" spans="1:23" ht="15.75" thickBot="1" x14ac:dyDescent="0.3">
      <c r="A12581" s="256" t="s">
        <v>638</v>
      </c>
      <c r="B12581" s="257"/>
      <c r="C12581" s="257"/>
      <c r="D12581" s="257"/>
      <c r="J12581" s="6">
        <v>34</v>
      </c>
      <c r="K12581" s="6"/>
      <c r="L12581" s="6"/>
      <c r="M12581" s="6"/>
      <c r="N12581" s="6"/>
      <c r="O12581" s="6"/>
      <c r="P12581" s="6"/>
      <c r="Q12581" s="6"/>
      <c r="R12581" s="6"/>
      <c r="S12581" s="6"/>
      <c r="T12581" s="6"/>
      <c r="U12581" s="6"/>
      <c r="V12581" s="6"/>
      <c r="W12581" s="6"/>
    </row>
    <row r="12582" spans="1:23" ht="27" thickBot="1" x14ac:dyDescent="0.3">
      <c r="A12582" s="98" t="s">
        <v>634</v>
      </c>
      <c r="B12582" s="83" t="s">
        <v>635</v>
      </c>
      <c r="C12582" s="83" t="s">
        <v>566</v>
      </c>
      <c r="D12582" s="85" t="s">
        <v>593</v>
      </c>
      <c r="J12582" s="6"/>
      <c r="K12582" s="121" t="s">
        <v>1123</v>
      </c>
      <c r="L12582" s="121" t="s">
        <v>1124</v>
      </c>
      <c r="M12582" s="121" t="str">
        <f>A12569</f>
        <v>Prueba del rango estudentizado de Tukey (HSD) para NFTm2</v>
      </c>
      <c r="N12582" s="136"/>
      <c r="O12582" s="1"/>
      <c r="S12582" s="122" t="str">
        <f>K12582</f>
        <v>Factor</v>
      </c>
      <c r="T12582" s="122" t="str">
        <f>L12582</f>
        <v>Nivel</v>
      </c>
      <c r="U12582" s="114"/>
      <c r="V12582" s="123" t="str">
        <f>M12582</f>
        <v>Prueba del rango estudentizado de Tukey (HSD) para NFTm2</v>
      </c>
      <c r="W12582" s="6"/>
    </row>
    <row r="12583" spans="1:23" ht="16.5" thickBot="1" x14ac:dyDescent="0.3">
      <c r="A12583" s="99" t="s">
        <v>592</v>
      </c>
      <c r="B12583" s="68">
        <v>86.459000000000003</v>
      </c>
      <c r="C12583" s="68">
        <v>8</v>
      </c>
      <c r="D12583" s="86" t="s">
        <v>8</v>
      </c>
      <c r="J12583" s="6"/>
      <c r="K12583" s="223" t="s">
        <v>1128</v>
      </c>
      <c r="L12583" s="124" t="str">
        <f>D12583</f>
        <v>Toro</v>
      </c>
      <c r="M12583" s="125">
        <f>B12583</f>
        <v>86.459000000000003</v>
      </c>
      <c r="N12583" s="125" t="str">
        <f>A12583</f>
        <v>A</v>
      </c>
      <c r="O12583" s="125">
        <f>B12583</f>
        <v>86.459000000000003</v>
      </c>
      <c r="S12583" s="225" t="str">
        <f>K12583</f>
        <v>Genotipo (B)</v>
      </c>
      <c r="T12583" s="133" t="str">
        <f>L12583</f>
        <v>Toro</v>
      </c>
      <c r="U12583" s="134">
        <f t="shared" ref="U12583:U12586" si="753">M12583</f>
        <v>86.459000000000003</v>
      </c>
      <c r="V12583" s="133" t="str">
        <f t="shared" ref="V12583:V12586" si="754">N12583</f>
        <v>A</v>
      </c>
      <c r="W12583" s="133">
        <f t="shared" ref="W12583:W12586" si="755">O12583</f>
        <v>86.459000000000003</v>
      </c>
    </row>
    <row r="12584" spans="1:23" ht="16.5" thickBot="1" x14ac:dyDescent="0.3">
      <c r="A12584" s="99" t="s">
        <v>592</v>
      </c>
      <c r="B12584" s="68"/>
      <c r="C12584" s="68"/>
      <c r="D12584" s="86"/>
      <c r="J12584" s="6"/>
      <c r="K12584" s="224"/>
      <c r="L12584" s="124" t="str">
        <f>D12585</f>
        <v>Palomo</v>
      </c>
      <c r="M12584" s="125">
        <f>B12585</f>
        <v>81.207999999999998</v>
      </c>
      <c r="N12584" s="125" t="str">
        <f>A12585</f>
        <v>A</v>
      </c>
      <c r="O12584" s="125">
        <f>B12585</f>
        <v>81.207999999999998</v>
      </c>
      <c r="S12584" s="226"/>
      <c r="T12584" s="133" t="str">
        <f t="shared" ref="T12584:T12586" si="756">L12584</f>
        <v>Palomo</v>
      </c>
      <c r="U12584" s="134">
        <f t="shared" si="753"/>
        <v>81.207999999999998</v>
      </c>
      <c r="V12584" s="133" t="str">
        <f t="shared" si="754"/>
        <v>A</v>
      </c>
      <c r="W12584" s="133">
        <f t="shared" si="755"/>
        <v>81.207999999999998</v>
      </c>
    </row>
    <row r="12585" spans="1:23" ht="16.5" thickBot="1" x14ac:dyDescent="0.3">
      <c r="A12585" s="99" t="s">
        <v>592</v>
      </c>
      <c r="B12585" s="68">
        <v>81.207999999999998</v>
      </c>
      <c r="C12585" s="68">
        <v>8</v>
      </c>
      <c r="D12585" s="86" t="s">
        <v>7</v>
      </c>
      <c r="J12585" s="6"/>
      <c r="K12585" s="224"/>
      <c r="L12585" s="4" t="str">
        <f>D12587</f>
        <v>Pony</v>
      </c>
      <c r="M12585" s="4">
        <f>B12587</f>
        <v>70.209000000000003</v>
      </c>
      <c r="N12585" s="4" t="str">
        <f>A12587</f>
        <v>B</v>
      </c>
      <c r="O12585" s="4">
        <f>B12587</f>
        <v>70.209000000000003</v>
      </c>
      <c r="P12585" s="6"/>
      <c r="Q12585" s="6"/>
      <c r="R12585" s="6"/>
      <c r="S12585" s="226"/>
      <c r="T12585" s="133" t="str">
        <f t="shared" si="756"/>
        <v>Pony</v>
      </c>
      <c r="U12585" s="134">
        <f t="shared" si="753"/>
        <v>70.209000000000003</v>
      </c>
      <c r="V12585" s="133" t="str">
        <f t="shared" si="754"/>
        <v>B</v>
      </c>
      <c r="W12585" s="133">
        <f t="shared" si="755"/>
        <v>70.209000000000003</v>
      </c>
    </row>
    <row r="12586" spans="1:23" ht="16.5" thickBot="1" x14ac:dyDescent="0.3">
      <c r="A12586" s="99"/>
      <c r="B12586" s="68"/>
      <c r="C12586" s="68"/>
      <c r="D12586" s="86"/>
      <c r="J12586" s="6"/>
      <c r="K12586" s="224"/>
      <c r="L12586" s="4" t="str">
        <f>D12589</f>
        <v>Perseo</v>
      </c>
      <c r="M12586" s="4">
        <f>B12589</f>
        <v>38.21</v>
      </c>
      <c r="N12586" s="4" t="str">
        <f>A12589</f>
        <v>C</v>
      </c>
      <c r="O12586" s="4">
        <f>B12589</f>
        <v>38.21</v>
      </c>
      <c r="P12586" s="6"/>
      <c r="Q12586" s="6"/>
      <c r="R12586" s="6"/>
      <c r="S12586" s="227"/>
      <c r="T12586" s="129" t="str">
        <f t="shared" si="756"/>
        <v>Perseo</v>
      </c>
      <c r="U12586" s="135">
        <f t="shared" si="753"/>
        <v>38.21</v>
      </c>
      <c r="V12586" s="129" t="str">
        <f t="shared" si="754"/>
        <v>C</v>
      </c>
      <c r="W12586" s="129">
        <f t="shared" si="755"/>
        <v>38.21</v>
      </c>
    </row>
    <row r="12587" spans="1:23" ht="15.75" thickBot="1" x14ac:dyDescent="0.3">
      <c r="A12587" s="99" t="s">
        <v>593</v>
      </c>
      <c r="B12587" s="68">
        <v>70.209000000000003</v>
      </c>
      <c r="C12587" s="68">
        <v>8</v>
      </c>
      <c r="D12587" s="86" t="s">
        <v>11</v>
      </c>
      <c r="J12587" s="6">
        <v>1</v>
      </c>
      <c r="K12587" s="6"/>
      <c r="L12587" s="6"/>
      <c r="M12587" s="6"/>
      <c r="N12587" s="6"/>
      <c r="O12587" s="6"/>
      <c r="P12587" s="6"/>
      <c r="Q12587" s="6"/>
      <c r="R12587" s="6"/>
      <c r="S12587" s="6"/>
      <c r="T12587" s="6"/>
      <c r="U12587" s="6"/>
      <c r="V12587" s="6"/>
      <c r="W12587" s="6"/>
    </row>
    <row r="12588" spans="1:23" ht="15.75" thickBot="1" x14ac:dyDescent="0.3">
      <c r="A12588" s="99"/>
      <c r="B12588" s="68"/>
      <c r="C12588" s="68"/>
      <c r="D12588" s="86"/>
      <c r="J12588" s="6">
        <v>2</v>
      </c>
      <c r="K12588" s="6"/>
      <c r="L12588" s="6"/>
      <c r="M12588" s="6"/>
      <c r="N12588" s="6"/>
      <c r="O12588" s="6"/>
      <c r="P12588" s="6"/>
      <c r="Q12588" s="6"/>
      <c r="R12588" s="6"/>
      <c r="S12588" s="6"/>
      <c r="T12588" s="6"/>
      <c r="U12588" s="6"/>
      <c r="V12588" s="6"/>
      <c r="W12588" s="6"/>
    </row>
    <row r="12589" spans="1:23" x14ac:dyDescent="0.25">
      <c r="A12589" s="100" t="s">
        <v>639</v>
      </c>
      <c r="B12589" s="77">
        <v>38.21</v>
      </c>
      <c r="C12589" s="77">
        <v>8</v>
      </c>
      <c r="D12589" s="87" t="s">
        <v>46</v>
      </c>
      <c r="J12589" s="6">
        <v>3</v>
      </c>
      <c r="K12589" s="6"/>
      <c r="L12589" s="6"/>
      <c r="M12589" s="6"/>
      <c r="N12589" s="6"/>
      <c r="O12589" s="6"/>
      <c r="P12589" s="6"/>
      <c r="Q12589" s="6"/>
      <c r="R12589" s="6"/>
      <c r="S12589" s="6"/>
      <c r="T12589" s="6"/>
      <c r="U12589" s="6"/>
      <c r="V12589" s="6"/>
      <c r="W12589" s="6"/>
    </row>
    <row r="12590" spans="1:23" x14ac:dyDescent="0.25">
      <c r="A12590" s="79"/>
      <c r="J12590" s="6">
        <v>4</v>
      </c>
      <c r="K12590" s="6"/>
      <c r="L12590" s="6"/>
      <c r="M12590" s="6"/>
      <c r="N12590" s="6"/>
      <c r="O12590" s="6"/>
      <c r="P12590" s="6"/>
      <c r="Q12590" s="6"/>
      <c r="R12590" s="6"/>
      <c r="S12590" s="6"/>
      <c r="T12590" s="6"/>
      <c r="U12590" s="6"/>
      <c r="V12590" s="6"/>
      <c r="W12590" s="6"/>
    </row>
    <row r="12591" spans="1:23" x14ac:dyDescent="0.25">
      <c r="A12591" s="79"/>
      <c r="J12591" s="6">
        <v>5</v>
      </c>
      <c r="K12591" s="6"/>
      <c r="L12591" s="6"/>
      <c r="M12591" s="6"/>
      <c r="N12591" s="6"/>
      <c r="O12591" s="6"/>
      <c r="P12591" s="6"/>
      <c r="Q12591" s="6"/>
      <c r="R12591" s="6"/>
      <c r="S12591" s="6"/>
      <c r="T12591" s="6"/>
      <c r="U12591" s="6"/>
      <c r="V12591" s="6"/>
      <c r="W12591" s="6"/>
    </row>
    <row r="12592" spans="1:23" x14ac:dyDescent="0.25">
      <c r="J12592" s="6">
        <v>6</v>
      </c>
      <c r="K12592" s="6"/>
      <c r="L12592" s="6"/>
      <c r="M12592" s="6"/>
      <c r="N12592" s="6"/>
      <c r="O12592" s="6"/>
      <c r="P12592" s="6"/>
      <c r="Q12592" s="6"/>
      <c r="R12592" s="6"/>
      <c r="S12592" s="6"/>
      <c r="T12592" s="6"/>
      <c r="U12592" s="6"/>
      <c r="V12592" s="6"/>
      <c r="W12592" s="6"/>
    </row>
    <row r="12593" spans="1:23" x14ac:dyDescent="0.25">
      <c r="A12593" s="80"/>
      <c r="J12593" s="6">
        <v>7</v>
      </c>
      <c r="K12593" s="6"/>
      <c r="L12593" s="6"/>
      <c r="M12593" s="6"/>
      <c r="N12593" s="6"/>
      <c r="O12593" s="6"/>
      <c r="P12593" s="6"/>
      <c r="Q12593" s="6"/>
      <c r="R12593" s="6"/>
      <c r="S12593" s="6"/>
      <c r="T12593" s="6"/>
      <c r="U12593" s="6"/>
      <c r="V12593" s="6"/>
      <c r="W12593" s="6"/>
    </row>
    <row r="12594" spans="1:23" ht="31.5" x14ac:dyDescent="0.25">
      <c r="A12594" s="64" t="s">
        <v>590</v>
      </c>
      <c r="J12594" s="6">
        <v>8</v>
      </c>
      <c r="K12594" s="6"/>
      <c r="L12594" s="6"/>
      <c r="M12594" s="6"/>
      <c r="N12594" s="6"/>
      <c r="O12594" s="6"/>
      <c r="P12594" s="6"/>
      <c r="Q12594" s="6"/>
      <c r="R12594" s="6"/>
      <c r="S12594" s="6"/>
      <c r="T12594" s="6"/>
      <c r="U12594" s="6"/>
      <c r="V12594" s="6"/>
      <c r="W12594" s="6"/>
    </row>
    <row r="12595" spans="1:23" x14ac:dyDescent="0.25">
      <c r="A12595" s="79"/>
      <c r="J12595" s="6">
        <v>9</v>
      </c>
      <c r="K12595" s="6"/>
      <c r="L12595" s="6"/>
      <c r="M12595" s="6"/>
      <c r="N12595" s="6"/>
      <c r="O12595" s="6"/>
      <c r="P12595" s="6"/>
      <c r="Q12595" s="6"/>
      <c r="R12595" s="6"/>
      <c r="S12595" s="6"/>
      <c r="T12595" s="6"/>
      <c r="U12595" s="6"/>
      <c r="V12595" s="6"/>
      <c r="W12595" s="6"/>
    </row>
    <row r="12596" spans="1:23" ht="25.5" x14ac:dyDescent="0.25">
      <c r="A12596" s="81" t="s">
        <v>595</v>
      </c>
      <c r="J12596" s="6">
        <v>10</v>
      </c>
      <c r="K12596" s="6"/>
      <c r="L12596" s="6"/>
      <c r="M12596" s="6"/>
      <c r="N12596" s="6"/>
      <c r="O12596" s="6"/>
      <c r="P12596" s="6"/>
      <c r="Q12596" s="6"/>
      <c r="R12596" s="6"/>
      <c r="S12596" s="6"/>
      <c r="T12596" s="6"/>
      <c r="U12596" s="6"/>
      <c r="V12596" s="6"/>
      <c r="W12596" s="6"/>
    </row>
    <row r="12597" spans="1:23" x14ac:dyDescent="0.25">
      <c r="A12597" s="81"/>
      <c r="J12597" s="6">
        <v>11</v>
      </c>
      <c r="K12597" s="6"/>
      <c r="L12597" s="6"/>
      <c r="M12597" s="6"/>
      <c r="N12597" s="6"/>
      <c r="O12597" s="6"/>
      <c r="P12597" s="6"/>
      <c r="Q12597" s="6"/>
      <c r="R12597" s="6"/>
      <c r="S12597" s="6"/>
      <c r="T12597" s="6"/>
      <c r="U12597" s="6"/>
      <c r="V12597" s="6"/>
      <c r="W12597" s="6"/>
    </row>
    <row r="12598" spans="1:23" x14ac:dyDescent="0.25">
      <c r="A12598" s="65"/>
      <c r="J12598" s="6">
        <v>12</v>
      </c>
      <c r="K12598" s="6"/>
      <c r="L12598" s="6"/>
      <c r="M12598" s="6"/>
      <c r="N12598" s="6"/>
      <c r="O12598" s="6"/>
      <c r="P12598" s="6"/>
      <c r="Q12598" s="6"/>
      <c r="R12598" s="6"/>
      <c r="S12598" s="6"/>
      <c r="T12598" s="6"/>
      <c r="U12598" s="6"/>
      <c r="V12598" s="6"/>
      <c r="W12598" s="6"/>
    </row>
    <row r="12599" spans="1:23" x14ac:dyDescent="0.25">
      <c r="A12599" s="65"/>
      <c r="J12599" s="6">
        <v>13</v>
      </c>
      <c r="K12599" s="6"/>
      <c r="L12599" s="6"/>
      <c r="M12599" s="6"/>
      <c r="N12599" s="6"/>
      <c r="O12599" s="6"/>
      <c r="P12599" s="6"/>
      <c r="Q12599" s="6"/>
      <c r="R12599" s="6"/>
      <c r="S12599" s="6"/>
      <c r="T12599" s="6"/>
      <c r="U12599" s="6"/>
      <c r="V12599" s="6"/>
      <c r="W12599" s="6"/>
    </row>
    <row r="12600" spans="1:23" x14ac:dyDescent="0.25">
      <c r="A12600" s="79"/>
      <c r="J12600" s="6">
        <v>14</v>
      </c>
      <c r="K12600" s="6"/>
      <c r="L12600" s="6"/>
      <c r="M12600" s="6"/>
      <c r="N12600" s="6"/>
      <c r="O12600" s="6"/>
      <c r="P12600" s="6"/>
      <c r="Q12600" s="6"/>
      <c r="R12600" s="6"/>
      <c r="S12600" s="6"/>
      <c r="T12600" s="6"/>
      <c r="U12600" s="6"/>
      <c r="V12600" s="6"/>
      <c r="W12600" s="6"/>
    </row>
    <row r="12601" spans="1:23" x14ac:dyDescent="0.25">
      <c r="A12601" s="79"/>
      <c r="J12601" s="6">
        <v>15</v>
      </c>
      <c r="K12601" s="6"/>
      <c r="L12601" s="6"/>
      <c r="M12601" s="6"/>
      <c r="N12601" s="6"/>
      <c r="O12601" s="6"/>
      <c r="P12601" s="6"/>
      <c r="Q12601" s="6"/>
      <c r="R12601" s="6"/>
      <c r="S12601" s="6"/>
      <c r="T12601" s="6"/>
      <c r="U12601" s="6"/>
      <c r="V12601" s="6"/>
      <c r="W12601" s="6"/>
    </row>
    <row r="12602" spans="1:23" x14ac:dyDescent="0.25">
      <c r="J12602" s="6">
        <v>16</v>
      </c>
      <c r="K12602" s="6"/>
      <c r="L12602" s="6"/>
      <c r="M12602" s="6"/>
      <c r="N12602" s="6"/>
      <c r="O12602" s="6"/>
      <c r="P12602" s="6"/>
      <c r="Q12602" s="6"/>
      <c r="R12602" s="6"/>
      <c r="S12602" s="6"/>
      <c r="T12602" s="6"/>
      <c r="U12602" s="6"/>
      <c r="V12602" s="6"/>
      <c r="W12602" s="6"/>
    </row>
    <row r="12603" spans="1:23" x14ac:dyDescent="0.25">
      <c r="A12603" s="80"/>
      <c r="J12603" s="6">
        <v>17</v>
      </c>
      <c r="K12603" s="6"/>
      <c r="L12603" s="6"/>
      <c r="M12603" s="6"/>
      <c r="N12603" s="6"/>
      <c r="O12603" s="6"/>
      <c r="P12603" s="6"/>
      <c r="Q12603" s="6"/>
      <c r="R12603" s="6"/>
      <c r="S12603" s="6"/>
      <c r="T12603" s="6"/>
      <c r="U12603" s="6"/>
      <c r="V12603" s="6"/>
      <c r="W12603" s="6"/>
    </row>
    <row r="12604" spans="1:23" ht="31.5" x14ac:dyDescent="0.25">
      <c r="A12604" s="64" t="s">
        <v>590</v>
      </c>
      <c r="J12604" s="6">
        <v>18</v>
      </c>
      <c r="K12604" s="6"/>
      <c r="L12604" s="6"/>
      <c r="M12604" s="6"/>
      <c r="N12604" s="6"/>
      <c r="O12604" s="6"/>
      <c r="P12604" s="6"/>
      <c r="Q12604" s="6"/>
      <c r="R12604" s="6"/>
      <c r="S12604" s="6"/>
      <c r="T12604" s="6"/>
      <c r="U12604" s="6"/>
      <c r="V12604" s="6"/>
      <c r="W12604" s="6"/>
    </row>
    <row r="12605" spans="1:23" x14ac:dyDescent="0.25">
      <c r="A12605" s="79"/>
      <c r="J12605" s="6">
        <v>19</v>
      </c>
      <c r="K12605" s="6"/>
      <c r="L12605" s="6"/>
      <c r="M12605" s="6"/>
      <c r="N12605" s="6"/>
      <c r="O12605" s="6"/>
      <c r="P12605" s="6"/>
      <c r="Q12605" s="6"/>
      <c r="R12605" s="6"/>
      <c r="S12605" s="6"/>
      <c r="T12605" s="6"/>
      <c r="U12605" s="6"/>
      <c r="V12605" s="6"/>
      <c r="W12605" s="6"/>
    </row>
    <row r="12606" spans="1:23" ht="25.5" x14ac:dyDescent="0.25">
      <c r="A12606" s="81" t="s">
        <v>595</v>
      </c>
      <c r="J12606" s="6">
        <v>20</v>
      </c>
      <c r="K12606" s="6"/>
      <c r="L12606" s="6"/>
      <c r="M12606" s="6"/>
      <c r="N12606" s="6"/>
      <c r="O12606" s="6"/>
      <c r="P12606" s="6"/>
      <c r="Q12606" s="6"/>
      <c r="R12606" s="6"/>
      <c r="S12606" s="6"/>
      <c r="T12606" s="6"/>
      <c r="U12606" s="6"/>
      <c r="V12606" s="6"/>
      <c r="W12606" s="6"/>
    </row>
    <row r="12607" spans="1:23" x14ac:dyDescent="0.25">
      <c r="A12607" s="81"/>
      <c r="J12607" s="6">
        <v>21</v>
      </c>
      <c r="K12607" s="6"/>
      <c r="L12607" s="6"/>
      <c r="M12607" s="6"/>
      <c r="N12607" s="6"/>
      <c r="O12607" s="6"/>
      <c r="P12607" s="6"/>
      <c r="Q12607" s="6"/>
      <c r="R12607" s="6"/>
      <c r="S12607" s="6"/>
      <c r="T12607" s="6"/>
      <c r="U12607" s="6"/>
      <c r="V12607" s="6"/>
      <c r="W12607" s="6"/>
    </row>
    <row r="12608" spans="1:23" ht="89.25" x14ac:dyDescent="0.25">
      <c r="A12608" s="81" t="s">
        <v>1016</v>
      </c>
      <c r="J12608" s="6">
        <v>22</v>
      </c>
      <c r="K12608" s="6"/>
      <c r="L12608" s="6"/>
      <c r="M12608" s="6"/>
      <c r="N12608" s="6"/>
      <c r="O12608" s="6"/>
      <c r="P12608" s="6"/>
      <c r="Q12608" s="6"/>
      <c r="R12608" s="6"/>
      <c r="S12608" s="6"/>
      <c r="T12608" s="6"/>
      <c r="U12608" s="6"/>
      <c r="V12608" s="6"/>
      <c r="W12608" s="6"/>
    </row>
    <row r="12609" spans="1:55" x14ac:dyDescent="0.25">
      <c r="A12609" s="65"/>
      <c r="J12609" s="6">
        <v>23</v>
      </c>
      <c r="K12609" s="6"/>
      <c r="L12609" s="6"/>
      <c r="M12609" s="6"/>
      <c r="N12609" s="6"/>
      <c r="O12609" s="6"/>
      <c r="P12609" s="6"/>
      <c r="Q12609" s="6"/>
      <c r="R12609" s="6"/>
      <c r="S12609" s="6"/>
      <c r="T12609" s="6"/>
      <c r="U12609" s="6"/>
      <c r="V12609" s="6"/>
      <c r="W12609" s="6"/>
    </row>
    <row r="12610" spans="1:55" x14ac:dyDescent="0.25">
      <c r="A12610" s="65"/>
      <c r="J12610" s="6">
        <v>24</v>
      </c>
      <c r="K12610" s="6"/>
      <c r="L12610" s="6"/>
      <c r="M12610" s="6"/>
      <c r="N12610" s="6"/>
      <c r="O12610" s="6"/>
      <c r="P12610" s="6"/>
      <c r="Q12610" s="6"/>
      <c r="R12610" s="6"/>
      <c r="S12610" s="6"/>
      <c r="T12610" s="6"/>
      <c r="U12610" s="6"/>
      <c r="V12610" s="6"/>
      <c r="W12610" s="6"/>
    </row>
    <row r="12611" spans="1:55" ht="140.25" x14ac:dyDescent="0.25">
      <c r="A12611" s="96" t="s">
        <v>624</v>
      </c>
      <c r="B12611" s="97" t="s">
        <v>625</v>
      </c>
      <c r="J12611" s="6">
        <v>25</v>
      </c>
      <c r="K12611" s="6"/>
      <c r="L12611" s="6"/>
      <c r="M12611" s="6"/>
      <c r="N12611" s="6"/>
      <c r="O12611" s="6"/>
      <c r="P12611" s="6"/>
      <c r="Q12611" s="6"/>
      <c r="R12611" s="6"/>
      <c r="S12611" s="6"/>
      <c r="T12611" s="6"/>
      <c r="U12611" s="6"/>
      <c r="V12611" s="6"/>
      <c r="W12611" s="6"/>
    </row>
    <row r="12612" spans="1:55" ht="15.75" thickBot="1" x14ac:dyDescent="0.3">
      <c r="A12612" s="65"/>
      <c r="J12612" s="6">
        <v>26</v>
      </c>
      <c r="K12612" s="6"/>
      <c r="L12612" s="6"/>
      <c r="M12612" s="6"/>
      <c r="N12612" s="6"/>
      <c r="O12612" s="6"/>
      <c r="P12612" s="6"/>
      <c r="Q12612" s="6"/>
      <c r="R12612" s="6"/>
      <c r="S12612" s="6"/>
      <c r="T12612" s="6"/>
      <c r="U12612" s="6"/>
      <c r="V12612" s="6"/>
      <c r="W12612" s="6"/>
    </row>
    <row r="12613" spans="1:55" ht="15.75" thickBot="1" x14ac:dyDescent="0.3">
      <c r="A12613" s="88" t="s">
        <v>626</v>
      </c>
      <c r="B12613" s="89">
        <v>0.05</v>
      </c>
      <c r="J12613" s="6">
        <v>27</v>
      </c>
      <c r="K12613" s="6"/>
      <c r="L12613" s="6"/>
      <c r="M12613" s="6"/>
      <c r="N12613" s="6"/>
      <c r="O12613" s="6"/>
      <c r="P12613" s="6"/>
      <c r="Q12613" s="6"/>
      <c r="R12613" s="6"/>
      <c r="S12613" s="6"/>
      <c r="T12613" s="6"/>
      <c r="U12613" s="6"/>
      <c r="V12613" s="6"/>
      <c r="W12613" s="6"/>
    </row>
    <row r="12614" spans="1:55" ht="39" thickBot="1" x14ac:dyDescent="0.3">
      <c r="A12614" s="110" t="s">
        <v>627</v>
      </c>
      <c r="B12614" s="74">
        <v>18</v>
      </c>
      <c r="J12614" s="6">
        <v>28</v>
      </c>
      <c r="K12614" s="6"/>
      <c r="L12614" s="6"/>
      <c r="M12614" s="6"/>
      <c r="N12614" s="6"/>
      <c r="O12614" s="6"/>
      <c r="P12614" s="6"/>
      <c r="Q12614" s="6"/>
      <c r="R12614" s="6"/>
      <c r="S12614" s="6"/>
      <c r="T12614" s="6"/>
      <c r="U12614" s="6"/>
      <c r="V12614" s="6"/>
      <c r="W12614" s="6"/>
    </row>
    <row r="12615" spans="1:55" ht="39" thickBot="1" x14ac:dyDescent="0.3">
      <c r="A12615" s="110" t="s">
        <v>628</v>
      </c>
      <c r="B12615" s="74">
        <v>0.54105999999999999</v>
      </c>
      <c r="J12615" s="6">
        <v>29</v>
      </c>
      <c r="K12615" s="6"/>
      <c r="L12615" s="6"/>
      <c r="M12615" s="6"/>
      <c r="N12615" s="6"/>
      <c r="O12615" s="6"/>
      <c r="P12615" s="6"/>
      <c r="Q12615" s="6"/>
      <c r="R12615" s="6"/>
      <c r="S12615" s="6"/>
      <c r="T12615" s="6"/>
      <c r="U12615" s="6"/>
      <c r="V12615" s="6"/>
      <c r="W12615" s="6"/>
    </row>
    <row r="12616" spans="1:55" ht="64.5" thickBot="1" x14ac:dyDescent="0.3">
      <c r="A12616" s="110" t="s">
        <v>629</v>
      </c>
      <c r="B12616" s="74">
        <v>3.9969700000000001</v>
      </c>
      <c r="J12616" s="6">
        <v>30</v>
      </c>
      <c r="K12616" s="6"/>
      <c r="L12616" s="6"/>
      <c r="M12616" s="6"/>
      <c r="N12616" s="6"/>
      <c r="O12616" s="6"/>
      <c r="P12616" s="6"/>
      <c r="Q12616" s="6"/>
      <c r="R12616" s="6"/>
      <c r="S12616" s="6"/>
      <c r="T12616" s="6"/>
      <c r="U12616" s="6"/>
      <c r="V12616" s="6"/>
      <c r="W12616" s="6"/>
    </row>
    <row r="12617" spans="1:55" ht="38.25" x14ac:dyDescent="0.25">
      <c r="A12617" s="109" t="s">
        <v>630</v>
      </c>
      <c r="B12617" s="78">
        <v>1.0395000000000001</v>
      </c>
      <c r="J12617" s="6">
        <v>31</v>
      </c>
      <c r="K12617" s="6"/>
      <c r="L12617" s="6"/>
      <c r="M12617" s="6"/>
      <c r="N12617" s="6"/>
      <c r="O12617" s="6"/>
      <c r="P12617" s="6"/>
      <c r="Q12617" s="6"/>
      <c r="R12617" s="6"/>
      <c r="S12617" s="6"/>
      <c r="T12617" s="6"/>
      <c r="U12617" s="6"/>
      <c r="V12617" s="6"/>
      <c r="W12617" s="6"/>
    </row>
    <row r="12618" spans="1:55" ht="15.75" thickBot="1" x14ac:dyDescent="0.3">
      <c r="A12618" s="65"/>
      <c r="J12618" s="6">
        <v>32</v>
      </c>
      <c r="K12618" s="6"/>
      <c r="L12618" s="6"/>
      <c r="M12618" s="6"/>
      <c r="N12618" s="6"/>
      <c r="O12618" s="6"/>
      <c r="P12618" s="6"/>
      <c r="Q12618" s="6"/>
      <c r="R12618" s="6"/>
      <c r="S12618" s="6"/>
      <c r="T12618" s="6"/>
      <c r="U12618" s="6"/>
      <c r="V12618" s="6"/>
      <c r="W12618" s="6"/>
    </row>
    <row r="12619" spans="1:55" x14ac:dyDescent="0.25">
      <c r="A12619" s="254" t="s">
        <v>637</v>
      </c>
      <c r="B12619" s="255"/>
      <c r="C12619" s="255"/>
      <c r="D12619" s="255"/>
      <c r="J12619" s="6">
        <v>33</v>
      </c>
      <c r="K12619" s="6"/>
      <c r="L12619" s="6"/>
      <c r="M12619" s="6"/>
      <c r="N12619" s="6"/>
      <c r="O12619" s="6"/>
      <c r="P12619" s="6"/>
      <c r="Q12619" s="6"/>
      <c r="R12619" s="6"/>
      <c r="S12619" s="6"/>
      <c r="T12619" s="6"/>
      <c r="U12619" s="6"/>
      <c r="V12619" s="6"/>
      <c r="W12619" s="6"/>
    </row>
    <row r="12620" spans="1:55" ht="15.75" thickBot="1" x14ac:dyDescent="0.3">
      <c r="A12620" s="256" t="s">
        <v>638</v>
      </c>
      <c r="B12620" s="257"/>
      <c r="C12620" s="257"/>
      <c r="D12620" s="257"/>
      <c r="J12620" s="6">
        <v>34</v>
      </c>
      <c r="K12620" s="6"/>
      <c r="L12620" s="6"/>
      <c r="M12620" s="6"/>
      <c r="N12620" s="6"/>
      <c r="O12620" s="6"/>
      <c r="P12620" s="6"/>
      <c r="Q12620" s="6"/>
      <c r="R12620" s="6"/>
      <c r="S12620" s="6"/>
      <c r="T12620" s="6"/>
      <c r="U12620" s="6"/>
      <c r="V12620" s="6"/>
      <c r="W12620" s="6"/>
    </row>
    <row r="12621" spans="1:55" ht="27" thickBot="1" x14ac:dyDescent="0.3">
      <c r="A12621" s="98" t="s">
        <v>634</v>
      </c>
      <c r="B12621" s="83" t="s">
        <v>635</v>
      </c>
      <c r="C12621" s="83" t="s">
        <v>566</v>
      </c>
      <c r="D12621" s="85" t="s">
        <v>593</v>
      </c>
      <c r="J12621" s="6"/>
      <c r="K12621" s="121" t="s">
        <v>1123</v>
      </c>
      <c r="L12621" s="121" t="s">
        <v>1124</v>
      </c>
      <c r="M12621" s="121" t="str">
        <f>A12608</f>
        <v>Prueba del rango estudentizado de Tukey (HSD) para PF1m2</v>
      </c>
      <c r="N12621" s="136"/>
      <c r="O12621" s="1"/>
      <c r="S12621" s="122" t="str">
        <f>K12621</f>
        <v>Factor</v>
      </c>
      <c r="T12621" s="122" t="str">
        <f>L12621</f>
        <v>Nivel</v>
      </c>
      <c r="U12621" s="114"/>
      <c r="V12621" s="123" t="str">
        <f>M12621</f>
        <v>Prueba del rango estudentizado de Tukey (HSD) para PF1m2</v>
      </c>
      <c r="W12621" s="6"/>
      <c r="X12621" s="219"/>
      <c r="Y12621" s="219"/>
      <c r="Z12621" s="219"/>
      <c r="AA12621" s="20"/>
      <c r="AB12621" s="219"/>
      <c r="AC12621" s="219"/>
      <c r="AD12621" s="219"/>
      <c r="AE12621" s="219"/>
      <c r="AF12621" s="219"/>
      <c r="AG12621" s="219"/>
      <c r="AH12621" s="219"/>
      <c r="AI12621" s="219"/>
      <c r="AJ12621" s="219"/>
      <c r="AK12621" s="219"/>
      <c r="AL12621" s="219"/>
      <c r="AM12621" s="219"/>
      <c r="AN12621" s="219"/>
      <c r="AO12621" s="219"/>
      <c r="AP12621" s="219"/>
      <c r="AQ12621" s="219"/>
      <c r="AR12621" s="219"/>
      <c r="AS12621" s="219"/>
      <c r="AT12621" s="219"/>
      <c r="AU12621" s="219"/>
      <c r="AV12621" s="219"/>
      <c r="AW12621" s="219"/>
      <c r="AX12621" s="219"/>
      <c r="AY12621" s="219"/>
      <c r="AZ12621" s="219"/>
      <c r="BA12621" s="219"/>
      <c r="BB12621" s="219"/>
      <c r="BC12621" s="219"/>
    </row>
    <row r="12622" spans="1:55" ht="16.5" thickBot="1" x14ac:dyDescent="0.3">
      <c r="A12622" s="99" t="s">
        <v>592</v>
      </c>
      <c r="B12622" s="68">
        <v>3.3538000000000001</v>
      </c>
      <c r="C12622" s="68">
        <v>8</v>
      </c>
      <c r="D12622" s="86" t="s">
        <v>11</v>
      </c>
      <c r="J12622" s="6"/>
      <c r="K12622" s="223" t="s">
        <v>1128</v>
      </c>
      <c r="L12622" s="124" t="str">
        <f>D12622</f>
        <v>Pony</v>
      </c>
      <c r="M12622" s="125">
        <f>B12622</f>
        <v>3.3538000000000001</v>
      </c>
      <c r="N12622" s="125" t="str">
        <f>A12622</f>
        <v>A</v>
      </c>
      <c r="O12622" s="125">
        <f>B12622</f>
        <v>3.3538000000000001</v>
      </c>
      <c r="S12622" s="225" t="str">
        <f>K12622</f>
        <v>Genotipo (B)</v>
      </c>
      <c r="AV12622" s="20"/>
      <c r="AW12622" s="20"/>
      <c r="AX12622" s="20"/>
      <c r="AY12622" s="20"/>
      <c r="AZ12622" s="20"/>
      <c r="BA12622" s="20"/>
      <c r="BB12622" s="20"/>
      <c r="BC12622" s="20"/>
    </row>
    <row r="12623" spans="1:55" ht="16.5" thickBot="1" x14ac:dyDescent="0.3">
      <c r="A12623" s="99" t="s">
        <v>592</v>
      </c>
      <c r="B12623" s="68"/>
      <c r="C12623" s="68"/>
      <c r="D12623" s="86"/>
      <c r="J12623" s="6"/>
      <c r="K12623" s="224"/>
      <c r="L12623" s="124" t="str">
        <f>D12624</f>
        <v>Perseo</v>
      </c>
      <c r="M12623" s="125">
        <f>B12624</f>
        <v>3.09</v>
      </c>
      <c r="N12623" s="125" t="str">
        <f>A12624</f>
        <v>A</v>
      </c>
      <c r="O12623" s="125">
        <f>B12624</f>
        <v>3.09</v>
      </c>
      <c r="S12623" s="226"/>
      <c r="T12623" s="133" t="str">
        <f t="shared" ref="T12623:T12625" si="757">L12623</f>
        <v>Perseo</v>
      </c>
      <c r="U12623" s="134">
        <f t="shared" ref="U12623:U12625" si="758">M12623</f>
        <v>3.09</v>
      </c>
      <c r="V12623" s="133" t="str">
        <f t="shared" ref="V12623:V12625" si="759">N12623</f>
        <v>A</v>
      </c>
      <c r="W12623" s="133">
        <f t="shared" ref="W12623:W12625" si="760">O12623</f>
        <v>3.09</v>
      </c>
      <c r="AV12623" s="20"/>
      <c r="AW12623" s="20"/>
      <c r="AX12623" s="20"/>
      <c r="AY12623" s="20"/>
      <c r="AZ12623" s="20"/>
      <c r="BA12623" s="20"/>
      <c r="BB12623" s="20"/>
      <c r="BC12623" s="20"/>
    </row>
    <row r="12624" spans="1:55" ht="16.5" thickBot="1" x14ac:dyDescent="0.3">
      <c r="A12624" s="99" t="s">
        <v>592</v>
      </c>
      <c r="B12624" s="68">
        <v>3.09</v>
      </c>
      <c r="C12624" s="68">
        <v>8</v>
      </c>
      <c r="D12624" s="86" t="s">
        <v>46</v>
      </c>
      <c r="J12624" s="6"/>
      <c r="K12624" s="224"/>
      <c r="L12624" s="4" t="str">
        <f>D12626</f>
        <v>Toro</v>
      </c>
      <c r="M12624" s="4">
        <f>B12626</f>
        <v>2.9813000000000001</v>
      </c>
      <c r="N12624" s="4" t="str">
        <f>A12626</f>
        <v>A</v>
      </c>
      <c r="O12624" s="4">
        <f>B12626</f>
        <v>2.9813000000000001</v>
      </c>
      <c r="P12624" s="6"/>
      <c r="Q12624" s="6"/>
      <c r="R12624" s="6"/>
      <c r="S12624" s="226"/>
      <c r="T12624" s="133" t="str">
        <f t="shared" si="757"/>
        <v>Toro</v>
      </c>
      <c r="U12624" s="134">
        <f t="shared" si="758"/>
        <v>2.9813000000000001</v>
      </c>
      <c r="V12624" s="133" t="str">
        <f t="shared" si="759"/>
        <v>A</v>
      </c>
      <c r="W12624" s="133">
        <f t="shared" si="760"/>
        <v>2.9813000000000001</v>
      </c>
      <c r="AV12624" s="20"/>
      <c r="AW12624" s="20"/>
      <c r="AX12624" s="20"/>
      <c r="AY12624" s="20"/>
      <c r="AZ12624" s="20"/>
      <c r="BA12624" s="20"/>
      <c r="BB12624" s="20"/>
      <c r="BC12624" s="20"/>
    </row>
    <row r="12625" spans="1:55" ht="16.5" thickBot="1" x14ac:dyDescent="0.3">
      <c r="A12625" s="99" t="s">
        <v>592</v>
      </c>
      <c r="B12625" s="68"/>
      <c r="C12625" s="68"/>
      <c r="D12625" s="86"/>
      <c r="J12625" s="6"/>
      <c r="K12625" s="224"/>
      <c r="L12625" s="4" t="str">
        <f>D12628</f>
        <v>Palomo</v>
      </c>
      <c r="M12625" s="4">
        <f>B12628</f>
        <v>2.3763000000000001</v>
      </c>
      <c r="N12625" s="4" t="str">
        <f>A12628</f>
        <v>A</v>
      </c>
      <c r="O12625" s="4">
        <f>B12628</f>
        <v>2.3763000000000001</v>
      </c>
      <c r="P12625" s="6"/>
      <c r="Q12625" s="6"/>
      <c r="R12625" s="6"/>
      <c r="S12625" s="227"/>
      <c r="T12625" s="129" t="str">
        <f t="shared" si="757"/>
        <v>Palomo</v>
      </c>
      <c r="U12625" s="135">
        <f t="shared" si="758"/>
        <v>2.3763000000000001</v>
      </c>
      <c r="V12625" s="129" t="str">
        <f t="shared" si="759"/>
        <v>A</v>
      </c>
      <c r="W12625" s="129">
        <f t="shared" si="760"/>
        <v>2.3763000000000001</v>
      </c>
      <c r="AV12625" s="20"/>
      <c r="AW12625" s="20"/>
      <c r="AX12625" s="20"/>
      <c r="AY12625" s="20"/>
      <c r="AZ12625" s="20"/>
      <c r="BA12625" s="20"/>
      <c r="BB12625" s="20"/>
      <c r="BC12625" s="20"/>
    </row>
    <row r="12626" spans="1:55" ht="15.75" thickBot="1" x14ac:dyDescent="0.3">
      <c r="A12626" s="99" t="s">
        <v>592</v>
      </c>
      <c r="B12626" s="68">
        <v>2.9813000000000001</v>
      </c>
      <c r="C12626" s="68">
        <v>8</v>
      </c>
      <c r="D12626" s="86" t="s">
        <v>8</v>
      </c>
      <c r="J12626" s="6">
        <v>1</v>
      </c>
      <c r="K12626" s="6"/>
      <c r="L12626" s="6"/>
      <c r="M12626" s="6"/>
      <c r="N12626" s="6"/>
      <c r="O12626" s="6"/>
      <c r="P12626" s="6"/>
      <c r="Q12626" s="6"/>
      <c r="R12626" s="6"/>
      <c r="S12626" s="6"/>
      <c r="T12626" s="6"/>
      <c r="U12626" s="6"/>
      <c r="V12626" s="6"/>
      <c r="W12626" s="6"/>
      <c r="X12626" s="150"/>
    </row>
    <row r="12627" spans="1:55" ht="15.75" thickBot="1" x14ac:dyDescent="0.3">
      <c r="A12627" s="99" t="s">
        <v>592</v>
      </c>
      <c r="B12627" s="68"/>
      <c r="C12627" s="68"/>
      <c r="D12627" s="86"/>
      <c r="J12627" s="6">
        <v>2</v>
      </c>
      <c r="K12627" s="6"/>
      <c r="L12627" s="6"/>
      <c r="M12627" s="6"/>
      <c r="N12627" s="6"/>
      <c r="O12627" s="6"/>
      <c r="P12627" s="6"/>
      <c r="Q12627" s="6"/>
      <c r="R12627" s="6"/>
      <c r="S12627" s="6"/>
      <c r="T12627" s="6"/>
      <c r="U12627" s="6"/>
      <c r="V12627" s="6"/>
      <c r="W12627" s="6"/>
    </row>
    <row r="12628" spans="1:55" x14ac:dyDescent="0.25">
      <c r="A12628" s="100" t="s">
        <v>592</v>
      </c>
      <c r="B12628" s="77">
        <v>2.3763000000000001</v>
      </c>
      <c r="C12628" s="77">
        <v>8</v>
      </c>
      <c r="D12628" s="87" t="s">
        <v>7</v>
      </c>
      <c r="J12628" s="6">
        <v>3</v>
      </c>
      <c r="K12628" s="6"/>
      <c r="L12628" s="6"/>
      <c r="M12628" s="6"/>
      <c r="N12628" s="6"/>
      <c r="O12628" s="6"/>
      <c r="P12628" s="6"/>
      <c r="Q12628" s="6"/>
      <c r="R12628" s="6"/>
      <c r="S12628" s="6"/>
      <c r="T12628" s="6"/>
      <c r="U12628" s="6"/>
      <c r="V12628" s="6"/>
      <c r="W12628" s="6"/>
    </row>
    <row r="12629" spans="1:55" x14ac:dyDescent="0.25">
      <c r="A12629" s="79"/>
      <c r="J12629" s="6">
        <v>4</v>
      </c>
      <c r="K12629" s="6"/>
      <c r="L12629" s="6"/>
      <c r="M12629" s="6"/>
      <c r="N12629" s="6"/>
      <c r="O12629" s="6"/>
      <c r="P12629" s="6"/>
      <c r="Q12629" s="6"/>
      <c r="R12629" s="6"/>
      <c r="S12629" s="6"/>
      <c r="T12629" s="133" t="str">
        <f>L12622</f>
        <v>Pony</v>
      </c>
      <c r="U12629" s="134">
        <f>M12622</f>
        <v>3.3538000000000001</v>
      </c>
      <c r="V12629" s="133" t="str">
        <f>N12622</f>
        <v>A</v>
      </c>
      <c r="W12629" s="133">
        <f>O12622</f>
        <v>3.3538000000000001</v>
      </c>
      <c r="X12629" s="20"/>
      <c r="AM12629" s="20"/>
      <c r="AN12629" s="20"/>
      <c r="AQ12629" s="20"/>
      <c r="AR12629" s="20"/>
      <c r="AU12629" s="20"/>
    </row>
    <row r="12630" spans="1:55" x14ac:dyDescent="0.25">
      <c r="A12630" s="79"/>
      <c r="J12630" s="6">
        <v>5</v>
      </c>
      <c r="K12630" s="6"/>
      <c r="L12630" s="6"/>
      <c r="M12630" s="6"/>
      <c r="N12630" s="6"/>
      <c r="O12630" s="6"/>
      <c r="P12630" s="6"/>
      <c r="Q12630" s="6"/>
      <c r="R12630" s="6"/>
      <c r="S12630" s="6"/>
      <c r="T12630" s="6"/>
      <c r="U12630" s="6"/>
      <c r="V12630" s="6"/>
      <c r="W12630" s="6"/>
      <c r="X12630" s="20"/>
      <c r="AM12630" s="20"/>
      <c r="AN12630" s="20"/>
      <c r="AQ12630" s="20"/>
      <c r="AR12630" s="20"/>
      <c r="AU12630" s="20"/>
    </row>
    <row r="12631" spans="1:55" x14ac:dyDescent="0.25">
      <c r="J12631" s="6">
        <v>6</v>
      </c>
      <c r="K12631" s="6"/>
      <c r="L12631" s="6"/>
      <c r="M12631" s="6"/>
      <c r="N12631" s="6"/>
      <c r="O12631" s="6"/>
      <c r="P12631" s="6"/>
      <c r="Q12631" s="6"/>
      <c r="R12631" s="6"/>
      <c r="S12631" s="6"/>
      <c r="T12631" s="6"/>
      <c r="U12631" s="6"/>
      <c r="V12631" s="6"/>
      <c r="W12631" s="6"/>
      <c r="X12631" s="20"/>
      <c r="AM12631" s="20"/>
      <c r="AN12631" s="20"/>
      <c r="AQ12631" s="20"/>
      <c r="AR12631" s="20"/>
      <c r="AU12631" s="20"/>
    </row>
    <row r="12632" spans="1:55" x14ac:dyDescent="0.25">
      <c r="A12632" s="80"/>
      <c r="J12632" s="6">
        <v>7</v>
      </c>
      <c r="K12632" s="6"/>
      <c r="L12632" s="6"/>
      <c r="M12632" s="6"/>
      <c r="N12632" s="6"/>
      <c r="O12632" s="6"/>
      <c r="P12632" s="6"/>
      <c r="Q12632" s="6"/>
      <c r="R12632" s="6"/>
      <c r="S12632" s="6"/>
      <c r="T12632" s="6"/>
      <c r="U12632" s="6"/>
      <c r="V12632" s="6"/>
      <c r="W12632" s="6"/>
      <c r="X12632" s="20"/>
      <c r="AM12632" s="20"/>
      <c r="AN12632" s="20"/>
      <c r="AQ12632" s="20"/>
      <c r="AR12632" s="20"/>
      <c r="AU12632" s="20"/>
    </row>
    <row r="12633" spans="1:55" ht="31.5" x14ac:dyDescent="0.25">
      <c r="A12633" s="64" t="s">
        <v>590</v>
      </c>
      <c r="J12633" s="6">
        <v>8</v>
      </c>
      <c r="K12633" s="6"/>
      <c r="L12633" s="6"/>
      <c r="M12633" s="6"/>
      <c r="N12633" s="6"/>
      <c r="O12633" s="6"/>
      <c r="P12633" s="6"/>
      <c r="Q12633" s="6"/>
      <c r="R12633" s="6"/>
      <c r="S12633" s="6"/>
      <c r="T12633" s="6"/>
      <c r="U12633" s="6"/>
      <c r="V12633" s="6"/>
      <c r="W12633" s="6"/>
    </row>
    <row r="12634" spans="1:55" x14ac:dyDescent="0.25">
      <c r="A12634" s="79"/>
      <c r="J12634" s="6">
        <v>9</v>
      </c>
      <c r="K12634" s="6"/>
      <c r="L12634" s="6"/>
      <c r="M12634" s="6"/>
      <c r="N12634" s="6"/>
      <c r="O12634" s="6"/>
      <c r="P12634" s="6"/>
      <c r="Q12634" s="6"/>
      <c r="R12634" s="6"/>
      <c r="S12634" s="6"/>
      <c r="T12634" s="6"/>
      <c r="U12634" s="6"/>
      <c r="V12634" s="6"/>
      <c r="W12634" s="6"/>
    </row>
    <row r="12635" spans="1:55" ht="25.5" x14ac:dyDescent="0.25">
      <c r="A12635" s="81" t="s">
        <v>595</v>
      </c>
      <c r="J12635" s="6">
        <v>10</v>
      </c>
      <c r="K12635" s="6"/>
      <c r="L12635" s="6"/>
      <c r="M12635" s="6"/>
      <c r="N12635" s="6"/>
      <c r="O12635" s="6"/>
      <c r="P12635" s="6"/>
      <c r="Q12635" s="6"/>
      <c r="R12635" s="6"/>
      <c r="S12635" s="6"/>
      <c r="T12635" s="6"/>
      <c r="U12635" s="6"/>
      <c r="V12635" s="6"/>
      <c r="W12635" s="6"/>
    </row>
    <row r="12636" spans="1:55" x14ac:dyDescent="0.25">
      <c r="A12636" s="81"/>
      <c r="J12636" s="6">
        <v>11</v>
      </c>
      <c r="K12636" s="6"/>
      <c r="L12636" s="6"/>
      <c r="M12636" s="6"/>
      <c r="N12636" s="6"/>
      <c r="O12636" s="6"/>
      <c r="P12636" s="6"/>
      <c r="Q12636" s="6"/>
      <c r="R12636" s="6"/>
      <c r="S12636" s="6"/>
      <c r="T12636" s="6"/>
      <c r="U12636" s="6"/>
      <c r="V12636" s="6"/>
      <c r="W12636" s="6"/>
    </row>
    <row r="12637" spans="1:55" x14ac:dyDescent="0.25">
      <c r="A12637" s="65"/>
      <c r="J12637" s="6">
        <v>12</v>
      </c>
      <c r="K12637" s="6"/>
      <c r="L12637" s="6"/>
      <c r="M12637" s="6"/>
      <c r="N12637" s="6"/>
      <c r="O12637" s="6"/>
      <c r="P12637" s="6"/>
      <c r="Q12637" s="6"/>
      <c r="R12637" s="6"/>
      <c r="S12637" s="6"/>
      <c r="T12637" s="6"/>
      <c r="U12637" s="6"/>
      <c r="V12637" s="6"/>
      <c r="W12637" s="6"/>
    </row>
    <row r="12638" spans="1:55" x14ac:dyDescent="0.25">
      <c r="A12638" s="65"/>
      <c r="J12638" s="6">
        <v>13</v>
      </c>
      <c r="K12638" s="6"/>
      <c r="L12638" s="6"/>
      <c r="M12638" s="6"/>
      <c r="N12638" s="6"/>
      <c r="O12638" s="6"/>
      <c r="P12638" s="6"/>
      <c r="Q12638" s="6"/>
      <c r="R12638" s="6"/>
      <c r="S12638" s="6"/>
      <c r="T12638" s="6"/>
      <c r="U12638" s="6"/>
      <c r="V12638" s="6"/>
      <c r="W12638" s="6"/>
    </row>
    <row r="12639" spans="1:55" x14ac:dyDescent="0.25">
      <c r="A12639" s="79"/>
      <c r="J12639" s="6">
        <v>14</v>
      </c>
      <c r="K12639" s="6"/>
      <c r="L12639" s="6"/>
      <c r="M12639" s="6"/>
      <c r="N12639" s="6"/>
      <c r="O12639" s="6"/>
      <c r="P12639" s="6"/>
      <c r="Q12639" s="6"/>
      <c r="R12639" s="6"/>
      <c r="S12639" s="6"/>
      <c r="T12639" s="6"/>
      <c r="U12639" s="6"/>
      <c r="V12639" s="6"/>
      <c r="W12639" s="6"/>
    </row>
    <row r="12640" spans="1:55" x14ac:dyDescent="0.25">
      <c r="A12640" s="79"/>
      <c r="J12640" s="6">
        <v>15</v>
      </c>
      <c r="K12640" s="6"/>
      <c r="L12640" s="6"/>
      <c r="M12640" s="6"/>
      <c r="N12640" s="6"/>
      <c r="O12640" s="6"/>
      <c r="P12640" s="6"/>
      <c r="Q12640" s="6"/>
      <c r="R12640" s="6"/>
      <c r="S12640" s="6"/>
      <c r="T12640" s="6"/>
      <c r="U12640" s="6"/>
      <c r="V12640" s="6"/>
      <c r="W12640" s="6"/>
    </row>
    <row r="12641" spans="1:23" x14ac:dyDescent="0.25">
      <c r="J12641" s="6">
        <v>16</v>
      </c>
      <c r="K12641" s="6"/>
      <c r="L12641" s="6"/>
      <c r="M12641" s="6"/>
      <c r="N12641" s="6"/>
      <c r="O12641" s="6"/>
      <c r="P12641" s="6"/>
      <c r="Q12641" s="6"/>
      <c r="R12641" s="6"/>
      <c r="S12641" s="6"/>
      <c r="T12641" s="6"/>
      <c r="U12641" s="6"/>
      <c r="V12641" s="6"/>
      <c r="W12641" s="6"/>
    </row>
    <row r="12642" spans="1:23" x14ac:dyDescent="0.25">
      <c r="A12642" s="80"/>
      <c r="J12642" s="6">
        <v>17</v>
      </c>
      <c r="K12642" s="6"/>
      <c r="L12642" s="6"/>
      <c r="M12642" s="6"/>
      <c r="N12642" s="6"/>
      <c r="O12642" s="6"/>
      <c r="P12642" s="6"/>
      <c r="Q12642" s="6"/>
      <c r="R12642" s="6"/>
      <c r="S12642" s="6"/>
      <c r="T12642" s="6"/>
      <c r="U12642" s="6"/>
      <c r="V12642" s="6"/>
      <c r="W12642" s="6"/>
    </row>
    <row r="12643" spans="1:23" ht="31.5" x14ac:dyDescent="0.25">
      <c r="A12643" s="64" t="s">
        <v>590</v>
      </c>
      <c r="J12643" s="6">
        <v>18</v>
      </c>
      <c r="K12643" s="6"/>
      <c r="L12643" s="6"/>
      <c r="M12643" s="6"/>
      <c r="N12643" s="6"/>
      <c r="O12643" s="6"/>
      <c r="P12643" s="6"/>
      <c r="Q12643" s="6"/>
      <c r="R12643" s="6"/>
      <c r="S12643" s="6"/>
      <c r="T12643" s="6"/>
      <c r="U12643" s="6"/>
      <c r="V12643" s="6"/>
      <c r="W12643" s="6"/>
    </row>
    <row r="12644" spans="1:23" x14ac:dyDescent="0.25">
      <c r="A12644" s="79"/>
      <c r="J12644" s="6">
        <v>19</v>
      </c>
      <c r="K12644" s="6"/>
      <c r="L12644" s="6"/>
      <c r="M12644" s="6"/>
      <c r="N12644" s="6"/>
      <c r="O12644" s="6"/>
      <c r="P12644" s="6"/>
      <c r="Q12644" s="6"/>
      <c r="R12644" s="6"/>
      <c r="S12644" s="6"/>
      <c r="T12644" s="6"/>
      <c r="U12644" s="6"/>
      <c r="V12644" s="6"/>
      <c r="W12644" s="6"/>
    </row>
    <row r="12645" spans="1:23" ht="25.5" x14ac:dyDescent="0.25">
      <c r="A12645" s="81" t="s">
        <v>595</v>
      </c>
      <c r="J12645" s="6">
        <v>20</v>
      </c>
      <c r="K12645" s="6"/>
      <c r="L12645" s="6"/>
      <c r="M12645" s="6"/>
      <c r="N12645" s="6"/>
      <c r="O12645" s="6"/>
      <c r="P12645" s="6"/>
      <c r="Q12645" s="6"/>
      <c r="R12645" s="6"/>
      <c r="S12645" s="6"/>
      <c r="T12645" s="6"/>
      <c r="U12645" s="6"/>
      <c r="V12645" s="6"/>
      <c r="W12645" s="6"/>
    </row>
    <row r="12646" spans="1:23" x14ac:dyDescent="0.25">
      <c r="A12646" s="81"/>
      <c r="J12646" s="6">
        <v>21</v>
      </c>
      <c r="K12646" s="6"/>
      <c r="L12646" s="6"/>
      <c r="M12646" s="6"/>
      <c r="N12646" s="6"/>
      <c r="O12646" s="6"/>
      <c r="P12646" s="6"/>
      <c r="Q12646" s="6"/>
      <c r="R12646" s="6"/>
      <c r="S12646" s="6"/>
      <c r="T12646" s="6"/>
      <c r="U12646" s="6"/>
      <c r="V12646" s="6"/>
      <c r="W12646" s="6"/>
    </row>
    <row r="12647" spans="1:23" ht="89.25" x14ac:dyDescent="0.25">
      <c r="A12647" s="81" t="s">
        <v>1017</v>
      </c>
      <c r="J12647" s="6">
        <v>22</v>
      </c>
      <c r="K12647" s="6"/>
      <c r="L12647" s="6"/>
      <c r="M12647" s="6"/>
      <c r="N12647" s="6"/>
      <c r="O12647" s="6"/>
      <c r="P12647" s="6"/>
      <c r="Q12647" s="6"/>
      <c r="R12647" s="6"/>
      <c r="S12647" s="6"/>
      <c r="T12647" s="6"/>
      <c r="U12647" s="6"/>
      <c r="V12647" s="6"/>
      <c r="W12647" s="6"/>
    </row>
    <row r="12648" spans="1:23" x14ac:dyDescent="0.25">
      <c r="A12648" s="65"/>
      <c r="J12648" s="6">
        <v>23</v>
      </c>
      <c r="K12648" s="6"/>
      <c r="L12648" s="6"/>
      <c r="M12648" s="6"/>
      <c r="N12648" s="6"/>
      <c r="O12648" s="6"/>
      <c r="P12648" s="6"/>
      <c r="Q12648" s="6"/>
      <c r="R12648" s="6"/>
      <c r="S12648" s="6"/>
      <c r="T12648" s="6"/>
      <c r="U12648" s="6"/>
      <c r="V12648" s="6"/>
      <c r="W12648" s="6"/>
    </row>
    <row r="12649" spans="1:23" x14ac:dyDescent="0.25">
      <c r="A12649" s="65"/>
      <c r="J12649" s="6">
        <v>24</v>
      </c>
      <c r="K12649" s="6"/>
      <c r="L12649" s="6"/>
      <c r="M12649" s="6"/>
      <c r="N12649" s="6"/>
      <c r="O12649" s="6"/>
      <c r="P12649" s="6"/>
      <c r="Q12649" s="6"/>
      <c r="R12649" s="6"/>
      <c r="S12649" s="6"/>
      <c r="T12649" s="6"/>
      <c r="U12649" s="6"/>
      <c r="V12649" s="6"/>
      <c r="W12649" s="6"/>
    </row>
    <row r="12650" spans="1:23" ht="140.25" x14ac:dyDescent="0.25">
      <c r="A12650" s="96" t="s">
        <v>624</v>
      </c>
      <c r="B12650" s="97" t="s">
        <v>625</v>
      </c>
      <c r="J12650" s="6">
        <v>25</v>
      </c>
      <c r="K12650" s="6"/>
      <c r="L12650" s="6"/>
      <c r="M12650" s="6"/>
      <c r="N12650" s="6"/>
      <c r="O12650" s="6"/>
      <c r="P12650" s="6"/>
      <c r="Q12650" s="6"/>
      <c r="R12650" s="6"/>
      <c r="S12650" s="6"/>
      <c r="T12650" s="6"/>
      <c r="U12650" s="6"/>
      <c r="V12650" s="6"/>
      <c r="W12650" s="6"/>
    </row>
    <row r="12651" spans="1:23" ht="15.75" thickBot="1" x14ac:dyDescent="0.3">
      <c r="A12651" s="65"/>
      <c r="J12651" s="6">
        <v>26</v>
      </c>
      <c r="K12651" s="6"/>
      <c r="L12651" s="6"/>
      <c r="M12651" s="6"/>
      <c r="N12651" s="6"/>
      <c r="O12651" s="6"/>
      <c r="P12651" s="6"/>
      <c r="Q12651" s="6"/>
      <c r="R12651" s="6"/>
      <c r="S12651" s="6"/>
      <c r="T12651" s="6"/>
      <c r="U12651" s="6"/>
      <c r="V12651" s="6"/>
      <c r="W12651" s="6"/>
    </row>
    <row r="12652" spans="1:23" ht="15.75" thickBot="1" x14ac:dyDescent="0.3">
      <c r="A12652" s="88" t="s">
        <v>626</v>
      </c>
      <c r="B12652" s="89">
        <v>0.05</v>
      </c>
      <c r="J12652" s="6">
        <v>27</v>
      </c>
      <c r="K12652" s="6"/>
      <c r="L12652" s="6"/>
      <c r="M12652" s="6"/>
      <c r="N12652" s="6"/>
      <c r="O12652" s="6"/>
      <c r="P12652" s="6"/>
      <c r="Q12652" s="6"/>
      <c r="R12652" s="6"/>
      <c r="S12652" s="6"/>
      <c r="T12652" s="6"/>
      <c r="U12652" s="6"/>
      <c r="V12652" s="6"/>
      <c r="W12652" s="6"/>
    </row>
    <row r="12653" spans="1:23" ht="39" thickBot="1" x14ac:dyDescent="0.3">
      <c r="A12653" s="110" t="s">
        <v>627</v>
      </c>
      <c r="B12653" s="74">
        <v>18</v>
      </c>
      <c r="J12653" s="6">
        <v>28</v>
      </c>
      <c r="K12653" s="6"/>
      <c r="L12653" s="6"/>
      <c r="M12653" s="6"/>
      <c r="N12653" s="6"/>
      <c r="O12653" s="6"/>
      <c r="P12653" s="6"/>
      <c r="Q12653" s="6"/>
      <c r="R12653" s="6"/>
      <c r="S12653" s="6"/>
      <c r="T12653" s="6"/>
      <c r="U12653" s="6"/>
      <c r="V12653" s="6"/>
      <c r="W12653" s="6"/>
    </row>
    <row r="12654" spans="1:23" ht="39" thickBot="1" x14ac:dyDescent="0.3">
      <c r="A12654" s="110" t="s">
        <v>628</v>
      </c>
      <c r="B12654" s="74">
        <v>0.26138899999999998</v>
      </c>
      <c r="J12654" s="6">
        <v>29</v>
      </c>
      <c r="K12654" s="6"/>
      <c r="L12654" s="6"/>
      <c r="M12654" s="6"/>
      <c r="N12654" s="6"/>
      <c r="O12654" s="6"/>
      <c r="P12654" s="6"/>
      <c r="Q12654" s="6"/>
      <c r="R12654" s="6"/>
      <c r="S12654" s="6"/>
      <c r="T12654" s="6"/>
      <c r="U12654" s="6"/>
      <c r="V12654" s="6"/>
      <c r="W12654" s="6"/>
    </row>
    <row r="12655" spans="1:23" ht="64.5" thickBot="1" x14ac:dyDescent="0.3">
      <c r="A12655" s="110" t="s">
        <v>629</v>
      </c>
      <c r="B12655" s="74">
        <v>3.9969700000000001</v>
      </c>
      <c r="J12655" s="6">
        <v>30</v>
      </c>
      <c r="K12655" s="6"/>
      <c r="L12655" s="6"/>
      <c r="M12655" s="6"/>
      <c r="N12655" s="6"/>
      <c r="O12655" s="6"/>
      <c r="P12655" s="6"/>
      <c r="Q12655" s="6"/>
      <c r="R12655" s="6"/>
      <c r="S12655" s="6"/>
      <c r="T12655" s="6"/>
      <c r="U12655" s="6"/>
      <c r="V12655" s="6"/>
      <c r="W12655" s="6"/>
    </row>
    <row r="12656" spans="1:23" ht="38.25" x14ac:dyDescent="0.25">
      <c r="A12656" s="109" t="s">
        <v>630</v>
      </c>
      <c r="B12656" s="78">
        <v>0.72250000000000003</v>
      </c>
      <c r="J12656" s="6">
        <v>31</v>
      </c>
      <c r="K12656" s="6"/>
      <c r="L12656" s="6"/>
      <c r="M12656" s="6"/>
      <c r="N12656" s="6"/>
      <c r="O12656" s="6"/>
      <c r="P12656" s="6"/>
      <c r="Q12656" s="6"/>
      <c r="R12656" s="6"/>
      <c r="S12656" s="6"/>
      <c r="T12656" s="6"/>
      <c r="U12656" s="6"/>
      <c r="V12656" s="6"/>
      <c r="W12656" s="6"/>
    </row>
    <row r="12657" spans="1:23" ht="15.75" thickBot="1" x14ac:dyDescent="0.3">
      <c r="A12657" s="65"/>
      <c r="J12657" s="6">
        <v>32</v>
      </c>
      <c r="K12657" s="6"/>
      <c r="L12657" s="6"/>
      <c r="M12657" s="6"/>
      <c r="N12657" s="6"/>
      <c r="O12657" s="6"/>
      <c r="P12657" s="6"/>
      <c r="Q12657" s="6"/>
      <c r="R12657" s="6"/>
      <c r="S12657" s="6"/>
      <c r="T12657" s="6"/>
      <c r="U12657" s="6"/>
      <c r="V12657" s="6"/>
      <c r="W12657" s="6"/>
    </row>
    <row r="12658" spans="1:23" x14ac:dyDescent="0.25">
      <c r="A12658" s="254" t="s">
        <v>637</v>
      </c>
      <c r="B12658" s="255"/>
      <c r="C12658" s="255"/>
      <c r="D12658" s="255"/>
      <c r="J12658" s="6">
        <v>33</v>
      </c>
      <c r="K12658" s="6"/>
      <c r="L12658" s="6"/>
      <c r="M12658" s="6"/>
      <c r="N12658" s="6"/>
      <c r="O12658" s="6"/>
      <c r="P12658" s="6"/>
      <c r="Q12658" s="6"/>
      <c r="R12658" s="6"/>
      <c r="S12658" s="6"/>
      <c r="T12658" s="6"/>
      <c r="U12658" s="6"/>
      <c r="V12658" s="6"/>
      <c r="W12658" s="6"/>
    </row>
    <row r="12659" spans="1:23" ht="15.75" thickBot="1" x14ac:dyDescent="0.3">
      <c r="A12659" s="256" t="s">
        <v>638</v>
      </c>
      <c r="B12659" s="257"/>
      <c r="C12659" s="257"/>
      <c r="D12659" s="257"/>
      <c r="J12659" s="6">
        <v>34</v>
      </c>
      <c r="K12659" s="6"/>
      <c r="L12659" s="6"/>
      <c r="M12659" s="6"/>
      <c r="N12659" s="6"/>
      <c r="O12659" s="6"/>
      <c r="P12659" s="6"/>
      <c r="Q12659" s="6"/>
      <c r="R12659" s="6"/>
      <c r="S12659" s="6"/>
      <c r="T12659" s="6"/>
      <c r="U12659" s="6"/>
      <c r="V12659" s="6"/>
      <c r="W12659" s="6"/>
    </row>
    <row r="12660" spans="1:23" ht="27" thickBot="1" x14ac:dyDescent="0.3">
      <c r="A12660" s="98" t="s">
        <v>634</v>
      </c>
      <c r="B12660" s="83" t="s">
        <v>635</v>
      </c>
      <c r="C12660" s="83" t="s">
        <v>566</v>
      </c>
      <c r="D12660" s="85" t="s">
        <v>593</v>
      </c>
      <c r="J12660" s="6"/>
      <c r="K12660" s="121" t="s">
        <v>1123</v>
      </c>
      <c r="L12660" s="121" t="s">
        <v>1124</v>
      </c>
      <c r="M12660" s="121" t="str">
        <f>A12647</f>
        <v>Prueba del rango estudentizado de Tukey (HSD) para PF2m2</v>
      </c>
      <c r="N12660" s="136"/>
      <c r="O12660" s="1"/>
      <c r="S12660" s="122" t="str">
        <f>K12660</f>
        <v>Factor</v>
      </c>
      <c r="T12660" s="122" t="str">
        <f>L12660</f>
        <v>Nivel</v>
      </c>
      <c r="U12660" s="114"/>
      <c r="V12660" s="123" t="str">
        <f>M12660</f>
        <v>Prueba del rango estudentizado de Tukey (HSD) para PF2m2</v>
      </c>
      <c r="W12660" s="6"/>
    </row>
    <row r="12661" spans="1:23" ht="16.5" thickBot="1" x14ac:dyDescent="0.3">
      <c r="A12661" s="99" t="s">
        <v>592</v>
      </c>
      <c r="B12661" s="68">
        <v>3.0762999999999998</v>
      </c>
      <c r="C12661" s="68">
        <v>8</v>
      </c>
      <c r="D12661" s="86" t="s">
        <v>8</v>
      </c>
      <c r="J12661" s="6"/>
      <c r="K12661" s="223" t="s">
        <v>1128</v>
      </c>
      <c r="L12661" s="124" t="str">
        <f>D12661</f>
        <v>Toro</v>
      </c>
      <c r="M12661" s="125">
        <f>B12661</f>
        <v>3.0762999999999998</v>
      </c>
      <c r="N12661" s="125" t="str">
        <f>A12661</f>
        <v>A</v>
      </c>
      <c r="O12661" s="125">
        <f>B12661</f>
        <v>3.0762999999999998</v>
      </c>
      <c r="S12661" s="225" t="str">
        <f>K12661</f>
        <v>Genotipo (B)</v>
      </c>
      <c r="T12661" s="133" t="str">
        <f>L12661</f>
        <v>Toro</v>
      </c>
      <c r="U12661" s="134">
        <f t="shared" ref="U12661:U12664" si="761">M12661</f>
        <v>3.0762999999999998</v>
      </c>
      <c r="V12661" s="133" t="str">
        <f t="shared" ref="V12661:V12664" si="762">N12661</f>
        <v>A</v>
      </c>
      <c r="W12661" s="133">
        <f t="shared" ref="W12661:W12664" si="763">O12661</f>
        <v>3.0762999999999998</v>
      </c>
    </row>
    <row r="12662" spans="1:23" ht="16.5" thickBot="1" x14ac:dyDescent="0.3">
      <c r="A12662" s="99"/>
      <c r="B12662" s="68"/>
      <c r="C12662" s="68"/>
      <c r="D12662" s="86"/>
      <c r="J12662" s="6"/>
      <c r="K12662" s="224"/>
      <c r="L12662" s="124" t="str">
        <f>D12663</f>
        <v>Palomo</v>
      </c>
      <c r="M12662" s="125">
        <f>B12663</f>
        <v>2.3313000000000001</v>
      </c>
      <c r="N12662" s="125" t="str">
        <f>A12663</f>
        <v>B</v>
      </c>
      <c r="O12662" s="125">
        <f>B12663</f>
        <v>2.3313000000000001</v>
      </c>
      <c r="S12662" s="226"/>
      <c r="T12662" s="133" t="str">
        <f t="shared" ref="T12662:T12664" si="764">L12662</f>
        <v>Palomo</v>
      </c>
      <c r="U12662" s="134">
        <f t="shared" si="761"/>
        <v>2.3313000000000001</v>
      </c>
      <c r="V12662" s="133" t="str">
        <f t="shared" si="762"/>
        <v>B</v>
      </c>
      <c r="W12662" s="133">
        <f t="shared" si="763"/>
        <v>2.3313000000000001</v>
      </c>
    </row>
    <row r="12663" spans="1:23" ht="16.5" thickBot="1" x14ac:dyDescent="0.3">
      <c r="A12663" s="99" t="s">
        <v>593</v>
      </c>
      <c r="B12663" s="68">
        <v>2.3313000000000001</v>
      </c>
      <c r="C12663" s="68">
        <v>8</v>
      </c>
      <c r="D12663" s="86" t="s">
        <v>7</v>
      </c>
      <c r="J12663" s="6"/>
      <c r="K12663" s="224"/>
      <c r="L12663" s="4" t="str">
        <f>D12665</f>
        <v>Pony</v>
      </c>
      <c r="M12663" s="4">
        <f>B12665</f>
        <v>1.6637999999999999</v>
      </c>
      <c r="N12663" s="4" t="str">
        <f>A12665</f>
        <v>B</v>
      </c>
      <c r="O12663" s="4">
        <f>B12665</f>
        <v>1.6637999999999999</v>
      </c>
      <c r="P12663" s="6"/>
      <c r="Q12663" s="6"/>
      <c r="R12663" s="6"/>
      <c r="S12663" s="226"/>
      <c r="T12663" s="133" t="str">
        <f t="shared" si="764"/>
        <v>Pony</v>
      </c>
      <c r="U12663" s="134">
        <f t="shared" si="761"/>
        <v>1.6637999999999999</v>
      </c>
      <c r="V12663" s="133" t="str">
        <f t="shared" si="762"/>
        <v>B</v>
      </c>
      <c r="W12663" s="133">
        <f t="shared" si="763"/>
        <v>1.6637999999999999</v>
      </c>
    </row>
    <row r="12664" spans="1:23" ht="16.5" thickBot="1" x14ac:dyDescent="0.3">
      <c r="A12664" s="99" t="s">
        <v>593</v>
      </c>
      <c r="B12664" s="68"/>
      <c r="C12664" s="68"/>
      <c r="D12664" s="86"/>
      <c r="J12664" s="6"/>
      <c r="K12664" s="224"/>
      <c r="L12664" s="4" t="str">
        <f>D12667</f>
        <v>Perseo</v>
      </c>
      <c r="M12664" s="4">
        <f>B12667</f>
        <v>0.62880000000000003</v>
      </c>
      <c r="N12664" s="4" t="str">
        <f>A12667</f>
        <v>C</v>
      </c>
      <c r="O12664" s="4">
        <f>B12667</f>
        <v>0.62880000000000003</v>
      </c>
      <c r="P12664" s="6"/>
      <c r="Q12664" s="6"/>
      <c r="R12664" s="6"/>
      <c r="S12664" s="227"/>
      <c r="T12664" s="129" t="str">
        <f t="shared" si="764"/>
        <v>Perseo</v>
      </c>
      <c r="U12664" s="135">
        <f t="shared" si="761"/>
        <v>0.62880000000000003</v>
      </c>
      <c r="V12664" s="129" t="str">
        <f t="shared" si="762"/>
        <v>C</v>
      </c>
      <c r="W12664" s="129">
        <f t="shared" si="763"/>
        <v>0.62880000000000003</v>
      </c>
    </row>
    <row r="12665" spans="1:23" ht="15.75" thickBot="1" x14ac:dyDescent="0.3">
      <c r="A12665" s="99" t="s">
        <v>593</v>
      </c>
      <c r="B12665" s="68">
        <v>1.6637999999999999</v>
      </c>
      <c r="C12665" s="68">
        <v>8</v>
      </c>
      <c r="D12665" s="86" t="s">
        <v>11</v>
      </c>
      <c r="J12665" s="6">
        <v>1</v>
      </c>
      <c r="K12665" s="6"/>
      <c r="L12665" s="6"/>
      <c r="M12665" s="6"/>
      <c r="N12665" s="6"/>
      <c r="O12665" s="6"/>
      <c r="P12665" s="6"/>
      <c r="Q12665" s="6"/>
      <c r="R12665" s="6"/>
      <c r="S12665" s="6"/>
      <c r="T12665" s="6"/>
      <c r="U12665" s="6"/>
      <c r="V12665" s="6"/>
      <c r="W12665" s="6"/>
    </row>
    <row r="12666" spans="1:23" ht="15.75" thickBot="1" x14ac:dyDescent="0.3">
      <c r="A12666" s="99"/>
      <c r="B12666" s="68"/>
      <c r="C12666" s="68"/>
      <c r="D12666" s="86"/>
      <c r="J12666" s="6">
        <v>2</v>
      </c>
      <c r="K12666" s="6"/>
      <c r="L12666" s="6"/>
      <c r="M12666" s="6"/>
      <c r="N12666" s="6"/>
      <c r="O12666" s="6"/>
      <c r="P12666" s="6"/>
      <c r="Q12666" s="6"/>
      <c r="R12666" s="6"/>
      <c r="S12666" s="6"/>
      <c r="T12666" s="6"/>
      <c r="U12666" s="6"/>
      <c r="V12666" s="6"/>
      <c r="W12666" s="6"/>
    </row>
    <row r="12667" spans="1:23" x14ac:dyDescent="0.25">
      <c r="A12667" s="100" t="s">
        <v>639</v>
      </c>
      <c r="B12667" s="77">
        <v>0.62880000000000003</v>
      </c>
      <c r="C12667" s="77">
        <v>8</v>
      </c>
      <c r="D12667" s="87" t="s">
        <v>46</v>
      </c>
      <c r="J12667" s="6">
        <v>3</v>
      </c>
      <c r="K12667" s="6"/>
      <c r="L12667" s="6"/>
      <c r="M12667" s="6"/>
      <c r="N12667" s="6"/>
      <c r="O12667" s="6"/>
      <c r="P12667" s="6"/>
      <c r="Q12667" s="6"/>
      <c r="R12667" s="6"/>
      <c r="S12667" s="6"/>
      <c r="T12667" s="6"/>
      <c r="U12667" s="6"/>
      <c r="V12667" s="6"/>
      <c r="W12667" s="6"/>
    </row>
    <row r="12668" spans="1:23" x14ac:dyDescent="0.25">
      <c r="A12668" s="79"/>
      <c r="J12668" s="6">
        <v>4</v>
      </c>
      <c r="K12668" s="6"/>
      <c r="L12668" s="6"/>
      <c r="M12668" s="6"/>
      <c r="N12668" s="6"/>
      <c r="O12668" s="6"/>
      <c r="P12668" s="6"/>
      <c r="Q12668" s="6"/>
      <c r="R12668" s="6"/>
      <c r="S12668" s="6"/>
      <c r="T12668" s="6"/>
      <c r="U12668" s="6"/>
      <c r="V12668" s="6"/>
      <c r="W12668" s="6"/>
    </row>
    <row r="12669" spans="1:23" x14ac:dyDescent="0.25">
      <c r="A12669" s="79"/>
      <c r="J12669" s="6">
        <v>5</v>
      </c>
      <c r="K12669" s="6"/>
      <c r="L12669" s="6"/>
      <c r="M12669" s="6"/>
      <c r="N12669" s="6"/>
      <c r="O12669" s="6"/>
      <c r="P12669" s="6"/>
      <c r="Q12669" s="6"/>
      <c r="R12669" s="6"/>
      <c r="S12669" s="6"/>
      <c r="T12669" s="6"/>
      <c r="U12669" s="6"/>
      <c r="V12669" s="6"/>
      <c r="W12669" s="6"/>
    </row>
    <row r="12670" spans="1:23" x14ac:dyDescent="0.25">
      <c r="J12670" s="6">
        <v>6</v>
      </c>
      <c r="K12670" s="6"/>
      <c r="L12670" s="6"/>
      <c r="M12670" s="6"/>
      <c r="N12670" s="6"/>
      <c r="O12670" s="6"/>
      <c r="P12670" s="6"/>
      <c r="Q12670" s="6"/>
      <c r="R12670" s="6"/>
      <c r="S12670" s="6"/>
      <c r="T12670" s="6"/>
      <c r="U12670" s="6"/>
      <c r="V12670" s="6"/>
      <c r="W12670" s="6"/>
    </row>
    <row r="12671" spans="1:23" x14ac:dyDescent="0.25">
      <c r="A12671" s="80"/>
      <c r="J12671" s="6">
        <v>7</v>
      </c>
      <c r="K12671" s="6"/>
      <c r="L12671" s="6"/>
      <c r="M12671" s="6"/>
      <c r="N12671" s="6"/>
      <c r="O12671" s="6"/>
      <c r="P12671" s="6"/>
      <c r="Q12671" s="6"/>
      <c r="R12671" s="6"/>
      <c r="S12671" s="6"/>
      <c r="T12671" s="6"/>
      <c r="U12671" s="6"/>
      <c r="V12671" s="6"/>
      <c r="W12671" s="6"/>
    </row>
    <row r="12672" spans="1:23" ht="31.5" x14ac:dyDescent="0.25">
      <c r="A12672" s="64" t="s">
        <v>590</v>
      </c>
      <c r="J12672" s="6">
        <v>8</v>
      </c>
      <c r="K12672" s="6"/>
      <c r="L12672" s="6"/>
      <c r="M12672" s="6"/>
      <c r="N12672" s="6"/>
      <c r="O12672" s="6"/>
      <c r="P12672" s="6"/>
      <c r="Q12672" s="6"/>
      <c r="R12672" s="6"/>
      <c r="S12672" s="6"/>
      <c r="T12672" s="6"/>
      <c r="U12672" s="6"/>
      <c r="V12672" s="6"/>
      <c r="W12672" s="6"/>
    </row>
    <row r="12673" spans="1:23" x14ac:dyDescent="0.25">
      <c r="A12673" s="79"/>
      <c r="J12673" s="6">
        <v>9</v>
      </c>
      <c r="K12673" s="6"/>
      <c r="L12673" s="6"/>
      <c r="M12673" s="6"/>
      <c r="N12673" s="6"/>
      <c r="O12673" s="6"/>
      <c r="P12673" s="6"/>
      <c r="Q12673" s="6"/>
      <c r="R12673" s="6"/>
      <c r="S12673" s="6"/>
      <c r="T12673" s="6"/>
      <c r="U12673" s="6"/>
      <c r="V12673" s="6"/>
      <c r="W12673" s="6"/>
    </row>
    <row r="12674" spans="1:23" ht="25.5" x14ac:dyDescent="0.25">
      <c r="A12674" s="81" t="s">
        <v>595</v>
      </c>
      <c r="J12674" s="6">
        <v>10</v>
      </c>
      <c r="K12674" s="6"/>
      <c r="L12674" s="6"/>
      <c r="M12674" s="6"/>
      <c r="N12674" s="6"/>
      <c r="O12674" s="6"/>
      <c r="P12674" s="6"/>
      <c r="Q12674" s="6"/>
      <c r="R12674" s="6"/>
      <c r="S12674" s="6"/>
      <c r="T12674" s="6"/>
      <c r="U12674" s="6"/>
      <c r="V12674" s="6"/>
      <c r="W12674" s="6"/>
    </row>
    <row r="12675" spans="1:23" x14ac:dyDescent="0.25">
      <c r="A12675" s="81"/>
      <c r="J12675" s="6">
        <v>11</v>
      </c>
      <c r="K12675" s="6"/>
      <c r="L12675" s="6"/>
      <c r="M12675" s="6"/>
      <c r="N12675" s="6"/>
      <c r="O12675" s="6"/>
      <c r="P12675" s="6"/>
      <c r="Q12675" s="6"/>
      <c r="R12675" s="6"/>
      <c r="S12675" s="6"/>
      <c r="T12675" s="6"/>
      <c r="U12675" s="6"/>
      <c r="V12675" s="6"/>
      <c r="W12675" s="6"/>
    </row>
    <row r="12676" spans="1:23" x14ac:dyDescent="0.25">
      <c r="A12676" s="65"/>
      <c r="J12676" s="6">
        <v>12</v>
      </c>
      <c r="K12676" s="6"/>
      <c r="L12676" s="6"/>
      <c r="M12676" s="6"/>
      <c r="N12676" s="6"/>
      <c r="O12676" s="6"/>
      <c r="P12676" s="6"/>
      <c r="Q12676" s="6"/>
      <c r="R12676" s="6"/>
      <c r="S12676" s="6"/>
      <c r="T12676" s="6"/>
      <c r="U12676" s="6"/>
      <c r="V12676" s="6"/>
      <c r="W12676" s="6"/>
    </row>
    <row r="12677" spans="1:23" x14ac:dyDescent="0.25">
      <c r="A12677" s="65"/>
      <c r="J12677" s="6">
        <v>13</v>
      </c>
      <c r="K12677" s="6"/>
      <c r="L12677" s="6"/>
      <c r="M12677" s="6"/>
      <c r="N12677" s="6"/>
      <c r="O12677" s="6"/>
      <c r="P12677" s="6"/>
      <c r="Q12677" s="6"/>
      <c r="R12677" s="6"/>
      <c r="S12677" s="6"/>
      <c r="T12677" s="6"/>
      <c r="U12677" s="6"/>
      <c r="V12677" s="6"/>
      <c r="W12677" s="6"/>
    </row>
    <row r="12678" spans="1:23" x14ac:dyDescent="0.25">
      <c r="A12678" s="79"/>
      <c r="J12678" s="6">
        <v>14</v>
      </c>
      <c r="K12678" s="6"/>
      <c r="L12678" s="6"/>
      <c r="M12678" s="6"/>
      <c r="N12678" s="6"/>
      <c r="O12678" s="6"/>
      <c r="P12678" s="6"/>
      <c r="Q12678" s="6"/>
      <c r="R12678" s="6"/>
      <c r="S12678" s="6"/>
      <c r="T12678" s="6"/>
      <c r="U12678" s="6"/>
      <c r="V12678" s="6"/>
      <c r="W12678" s="6"/>
    </row>
    <row r="12679" spans="1:23" x14ac:dyDescent="0.25">
      <c r="A12679" s="79"/>
      <c r="J12679" s="6">
        <v>15</v>
      </c>
      <c r="K12679" s="6"/>
      <c r="L12679" s="6"/>
      <c r="M12679" s="6"/>
      <c r="N12679" s="6"/>
      <c r="O12679" s="6"/>
      <c r="P12679" s="6"/>
      <c r="Q12679" s="6"/>
      <c r="R12679" s="6"/>
      <c r="S12679" s="6"/>
      <c r="T12679" s="6"/>
      <c r="U12679" s="6"/>
      <c r="V12679" s="6"/>
      <c r="W12679" s="6"/>
    </row>
    <row r="12680" spans="1:23" x14ac:dyDescent="0.25">
      <c r="J12680" s="6">
        <v>16</v>
      </c>
      <c r="K12680" s="6"/>
      <c r="L12680" s="6"/>
      <c r="M12680" s="6"/>
      <c r="N12680" s="6"/>
      <c r="O12680" s="6"/>
      <c r="P12680" s="6"/>
      <c r="Q12680" s="6"/>
      <c r="R12680" s="6"/>
      <c r="S12680" s="6"/>
      <c r="T12680" s="6"/>
      <c r="U12680" s="6"/>
      <c r="V12680" s="6"/>
      <c r="W12680" s="6"/>
    </row>
    <row r="12681" spans="1:23" x14ac:dyDescent="0.25">
      <c r="A12681" s="80"/>
      <c r="J12681" s="6">
        <v>17</v>
      </c>
      <c r="K12681" s="6"/>
      <c r="L12681" s="6"/>
      <c r="M12681" s="6"/>
      <c r="N12681" s="6"/>
      <c r="O12681" s="6"/>
      <c r="P12681" s="6"/>
      <c r="Q12681" s="6"/>
      <c r="R12681" s="6"/>
      <c r="S12681" s="6"/>
      <c r="T12681" s="6"/>
      <c r="U12681" s="6"/>
      <c r="V12681" s="6"/>
      <c r="W12681" s="6"/>
    </row>
    <row r="12682" spans="1:23" ht="31.5" x14ac:dyDescent="0.25">
      <c r="A12682" s="64" t="s">
        <v>590</v>
      </c>
      <c r="J12682" s="6">
        <v>18</v>
      </c>
      <c r="K12682" s="6"/>
      <c r="L12682" s="6"/>
      <c r="M12682" s="6"/>
      <c r="N12682" s="6"/>
      <c r="O12682" s="6"/>
      <c r="P12682" s="6"/>
      <c r="Q12682" s="6"/>
      <c r="R12682" s="6"/>
      <c r="S12682" s="6"/>
      <c r="T12682" s="6"/>
      <c r="U12682" s="6"/>
      <c r="V12682" s="6"/>
      <c r="W12682" s="6"/>
    </row>
    <row r="12683" spans="1:23" x14ac:dyDescent="0.25">
      <c r="A12683" s="79"/>
      <c r="J12683" s="6">
        <v>19</v>
      </c>
      <c r="K12683" s="6"/>
      <c r="L12683" s="6"/>
      <c r="M12683" s="6"/>
      <c r="N12683" s="6"/>
      <c r="O12683" s="6"/>
      <c r="P12683" s="6"/>
      <c r="Q12683" s="6"/>
      <c r="R12683" s="6"/>
      <c r="S12683" s="6"/>
      <c r="T12683" s="6"/>
      <c r="U12683" s="6"/>
      <c r="V12683" s="6"/>
      <c r="W12683" s="6"/>
    </row>
    <row r="12684" spans="1:23" ht="25.5" x14ac:dyDescent="0.25">
      <c r="A12684" s="81" t="s">
        <v>595</v>
      </c>
      <c r="J12684" s="6">
        <v>20</v>
      </c>
      <c r="K12684" s="6"/>
      <c r="L12684" s="6"/>
      <c r="M12684" s="6"/>
      <c r="N12684" s="6"/>
      <c r="O12684" s="6"/>
      <c r="P12684" s="6"/>
      <c r="Q12684" s="6"/>
      <c r="R12684" s="6"/>
      <c r="S12684" s="6"/>
      <c r="T12684" s="6"/>
      <c r="U12684" s="6"/>
      <c r="V12684" s="6"/>
      <c r="W12684" s="6"/>
    </row>
    <row r="12685" spans="1:23" x14ac:dyDescent="0.25">
      <c r="A12685" s="81"/>
      <c r="J12685" s="6">
        <v>21</v>
      </c>
      <c r="K12685" s="6"/>
      <c r="L12685" s="6"/>
      <c r="M12685" s="6"/>
      <c r="N12685" s="6"/>
      <c r="O12685" s="6"/>
      <c r="P12685" s="6"/>
      <c r="Q12685" s="6"/>
      <c r="R12685" s="6"/>
      <c r="S12685" s="6"/>
      <c r="T12685" s="6"/>
      <c r="U12685" s="6"/>
      <c r="V12685" s="6"/>
      <c r="W12685" s="6"/>
    </row>
    <row r="12686" spans="1:23" ht="89.25" x14ac:dyDescent="0.25">
      <c r="A12686" s="81" t="s">
        <v>1018</v>
      </c>
      <c r="J12686" s="6">
        <v>22</v>
      </c>
      <c r="K12686" s="6"/>
      <c r="L12686" s="6"/>
      <c r="M12686" s="6"/>
      <c r="N12686" s="6"/>
      <c r="O12686" s="6"/>
      <c r="P12686" s="6"/>
      <c r="Q12686" s="6"/>
      <c r="R12686" s="6"/>
      <c r="S12686" s="6"/>
      <c r="T12686" s="6"/>
      <c r="U12686" s="6"/>
      <c r="V12686" s="6"/>
      <c r="W12686" s="6"/>
    </row>
    <row r="12687" spans="1:23" x14ac:dyDescent="0.25">
      <c r="A12687" s="65"/>
      <c r="J12687" s="6">
        <v>23</v>
      </c>
      <c r="K12687" s="6"/>
      <c r="L12687" s="6"/>
      <c r="M12687" s="6"/>
      <c r="N12687" s="6"/>
      <c r="O12687" s="6"/>
      <c r="P12687" s="6"/>
      <c r="Q12687" s="6"/>
      <c r="R12687" s="6"/>
      <c r="S12687" s="6"/>
      <c r="T12687" s="6"/>
      <c r="U12687" s="6"/>
      <c r="V12687" s="6"/>
      <c r="W12687" s="6"/>
    </row>
    <row r="12688" spans="1:23" x14ac:dyDescent="0.25">
      <c r="A12688" s="65"/>
      <c r="J12688" s="6">
        <v>24</v>
      </c>
      <c r="K12688" s="6"/>
      <c r="L12688" s="6"/>
      <c r="M12688" s="6"/>
      <c r="N12688" s="6"/>
      <c r="O12688" s="6"/>
      <c r="P12688" s="6"/>
      <c r="Q12688" s="6"/>
      <c r="R12688" s="6"/>
      <c r="S12688" s="6"/>
      <c r="T12688" s="6"/>
      <c r="U12688" s="6"/>
      <c r="V12688" s="6"/>
      <c r="W12688" s="6"/>
    </row>
    <row r="12689" spans="1:23" ht="140.25" x14ac:dyDescent="0.25">
      <c r="A12689" s="96" t="s">
        <v>624</v>
      </c>
      <c r="B12689" s="97" t="s">
        <v>625</v>
      </c>
      <c r="J12689" s="6">
        <v>25</v>
      </c>
      <c r="K12689" s="6"/>
      <c r="L12689" s="6"/>
      <c r="M12689" s="6"/>
      <c r="N12689" s="6"/>
      <c r="O12689" s="6"/>
      <c r="P12689" s="6"/>
      <c r="Q12689" s="6"/>
      <c r="R12689" s="6"/>
      <c r="S12689" s="6"/>
      <c r="T12689" s="6"/>
      <c r="U12689" s="6"/>
      <c r="V12689" s="6"/>
      <c r="W12689" s="6"/>
    </row>
    <row r="12690" spans="1:23" ht="15.75" thickBot="1" x14ac:dyDescent="0.3">
      <c r="A12690" s="65"/>
      <c r="J12690" s="6">
        <v>26</v>
      </c>
      <c r="K12690" s="6"/>
      <c r="L12690" s="6"/>
      <c r="M12690" s="6"/>
      <c r="N12690" s="6"/>
      <c r="O12690" s="6"/>
      <c r="P12690" s="6"/>
      <c r="Q12690" s="6"/>
      <c r="R12690" s="6"/>
      <c r="S12690" s="6"/>
      <c r="T12690" s="6"/>
      <c r="U12690" s="6"/>
      <c r="V12690" s="6"/>
      <c r="W12690" s="6"/>
    </row>
    <row r="12691" spans="1:23" ht="15.75" thickBot="1" x14ac:dyDescent="0.3">
      <c r="A12691" s="88" t="s">
        <v>626</v>
      </c>
      <c r="B12691" s="89">
        <v>0.05</v>
      </c>
      <c r="J12691" s="6">
        <v>27</v>
      </c>
      <c r="K12691" s="6"/>
      <c r="L12691" s="6"/>
      <c r="M12691" s="6"/>
      <c r="N12691" s="6"/>
      <c r="O12691" s="6"/>
      <c r="P12691" s="6"/>
      <c r="Q12691" s="6"/>
      <c r="R12691" s="6"/>
      <c r="S12691" s="6"/>
      <c r="T12691" s="6"/>
      <c r="U12691" s="6"/>
      <c r="V12691" s="6"/>
      <c r="W12691" s="6"/>
    </row>
    <row r="12692" spans="1:23" ht="39" thickBot="1" x14ac:dyDescent="0.3">
      <c r="A12692" s="110" t="s">
        <v>627</v>
      </c>
      <c r="B12692" s="74">
        <v>18</v>
      </c>
      <c r="J12692" s="6">
        <v>28</v>
      </c>
      <c r="K12692" s="6"/>
      <c r="L12692" s="6"/>
      <c r="M12692" s="6"/>
      <c r="N12692" s="6"/>
      <c r="O12692" s="6"/>
      <c r="P12692" s="6"/>
      <c r="Q12692" s="6"/>
      <c r="R12692" s="6"/>
      <c r="S12692" s="6"/>
      <c r="T12692" s="6"/>
      <c r="U12692" s="6"/>
      <c r="V12692" s="6"/>
      <c r="W12692" s="6"/>
    </row>
    <row r="12693" spans="1:23" ht="39" thickBot="1" x14ac:dyDescent="0.3">
      <c r="A12693" s="110" t="s">
        <v>628</v>
      </c>
      <c r="B12693" s="74">
        <v>1.9363999999999999E-2</v>
      </c>
      <c r="J12693" s="6">
        <v>29</v>
      </c>
      <c r="K12693" s="6"/>
      <c r="L12693" s="6"/>
      <c r="M12693" s="6"/>
      <c r="N12693" s="6"/>
      <c r="O12693" s="6"/>
      <c r="P12693" s="6"/>
      <c r="Q12693" s="6"/>
      <c r="R12693" s="6"/>
      <c r="S12693" s="6"/>
      <c r="T12693" s="6"/>
      <c r="U12693" s="6"/>
      <c r="V12693" s="6"/>
      <c r="W12693" s="6"/>
    </row>
    <row r="12694" spans="1:23" ht="64.5" thickBot="1" x14ac:dyDescent="0.3">
      <c r="A12694" s="110" t="s">
        <v>629</v>
      </c>
      <c r="B12694" s="74">
        <v>3.9969700000000001</v>
      </c>
      <c r="J12694" s="6">
        <v>30</v>
      </c>
      <c r="K12694" s="6"/>
      <c r="L12694" s="6"/>
      <c r="M12694" s="6"/>
      <c r="N12694" s="6"/>
      <c r="O12694" s="6"/>
      <c r="P12694" s="6"/>
      <c r="Q12694" s="6"/>
      <c r="R12694" s="6"/>
      <c r="S12694" s="6"/>
      <c r="T12694" s="6"/>
      <c r="U12694" s="6"/>
      <c r="V12694" s="6"/>
      <c r="W12694" s="6"/>
    </row>
    <row r="12695" spans="1:23" ht="38.25" x14ac:dyDescent="0.25">
      <c r="A12695" s="109" t="s">
        <v>630</v>
      </c>
      <c r="B12695" s="78">
        <v>0.1966</v>
      </c>
      <c r="J12695" s="6">
        <v>31</v>
      </c>
      <c r="K12695" s="6"/>
      <c r="L12695" s="6"/>
      <c r="M12695" s="6"/>
      <c r="N12695" s="6"/>
      <c r="O12695" s="6"/>
      <c r="P12695" s="6"/>
      <c r="Q12695" s="6"/>
      <c r="R12695" s="6"/>
      <c r="S12695" s="6"/>
      <c r="T12695" s="6"/>
      <c r="U12695" s="6"/>
      <c r="V12695" s="6"/>
      <c r="W12695" s="6"/>
    </row>
    <row r="12696" spans="1:23" ht="15.75" thickBot="1" x14ac:dyDescent="0.3">
      <c r="A12696" s="65"/>
      <c r="J12696" s="6">
        <v>32</v>
      </c>
      <c r="K12696" s="6"/>
      <c r="L12696" s="6"/>
      <c r="M12696" s="6"/>
      <c r="N12696" s="6"/>
      <c r="O12696" s="6"/>
      <c r="P12696" s="6"/>
      <c r="Q12696" s="6"/>
      <c r="R12696" s="6"/>
      <c r="S12696" s="6"/>
      <c r="T12696" s="6"/>
      <c r="U12696" s="6"/>
      <c r="V12696" s="6"/>
      <c r="W12696" s="6"/>
    </row>
    <row r="12697" spans="1:23" x14ac:dyDescent="0.25">
      <c r="A12697" s="254" t="s">
        <v>637</v>
      </c>
      <c r="B12697" s="255"/>
      <c r="C12697" s="255"/>
      <c r="D12697" s="255"/>
      <c r="E12697" s="255"/>
      <c r="J12697" s="6">
        <v>33</v>
      </c>
      <c r="K12697" s="6"/>
      <c r="L12697" s="6"/>
      <c r="M12697" s="6"/>
      <c r="N12697" s="6"/>
      <c r="O12697" s="6"/>
      <c r="P12697" s="6"/>
      <c r="Q12697" s="6"/>
      <c r="R12697" s="6"/>
      <c r="S12697" s="6"/>
      <c r="T12697" s="6"/>
      <c r="U12697" s="6"/>
      <c r="V12697" s="6"/>
      <c r="W12697" s="6"/>
    </row>
    <row r="12698" spans="1:23" ht="15.75" thickBot="1" x14ac:dyDescent="0.3">
      <c r="A12698" s="256" t="s">
        <v>638</v>
      </c>
      <c r="B12698" s="257"/>
      <c r="C12698" s="257"/>
      <c r="D12698" s="257"/>
      <c r="E12698" s="257"/>
      <c r="J12698" s="6">
        <v>34</v>
      </c>
      <c r="K12698" s="6"/>
      <c r="L12698" s="6"/>
      <c r="M12698" s="6"/>
      <c r="N12698" s="6"/>
      <c r="O12698" s="6"/>
      <c r="P12698" s="6"/>
      <c r="Q12698" s="6"/>
      <c r="R12698" s="6"/>
      <c r="S12698" s="6"/>
      <c r="T12698" s="6"/>
      <c r="U12698" s="6"/>
      <c r="V12698" s="6"/>
      <c r="W12698" s="6"/>
    </row>
    <row r="12699" spans="1:23" ht="16.5" thickBot="1" x14ac:dyDescent="0.3">
      <c r="A12699" s="260" t="s">
        <v>634</v>
      </c>
      <c r="B12699" s="261"/>
      <c r="C12699" s="83" t="s">
        <v>635</v>
      </c>
      <c r="D12699" s="83" t="s">
        <v>566</v>
      </c>
      <c r="E12699" s="85" t="s">
        <v>593</v>
      </c>
      <c r="J12699" s="6"/>
      <c r="K12699" s="121" t="s">
        <v>1123</v>
      </c>
      <c r="L12699" s="121" t="s">
        <v>1124</v>
      </c>
      <c r="M12699" s="121" t="str">
        <f>A12686</f>
        <v>Prueba del rango estudentizado de Tukey (HSD) para PF3m2</v>
      </c>
      <c r="N12699" s="136"/>
      <c r="O12699" s="1"/>
      <c r="S12699" s="122" t="str">
        <f>K12699</f>
        <v>Factor</v>
      </c>
      <c r="T12699" s="122" t="str">
        <f>L12699</f>
        <v>Nivel</v>
      </c>
      <c r="U12699" s="114"/>
      <c r="V12699" s="123" t="str">
        <f>M12699</f>
        <v>Prueba del rango estudentizado de Tukey (HSD) para PF3m2</v>
      </c>
      <c r="W12699" s="6"/>
    </row>
    <row r="12700" spans="1:23" ht="16.5" thickBot="1" x14ac:dyDescent="0.3">
      <c r="A12700" s="99"/>
      <c r="B12700" s="67" t="s">
        <v>592</v>
      </c>
      <c r="C12700" s="68">
        <v>0.41375000000000001</v>
      </c>
      <c r="D12700" s="68">
        <v>8</v>
      </c>
      <c r="E12700" s="86" t="s">
        <v>8</v>
      </c>
      <c r="J12700" s="6"/>
      <c r="K12700" s="223" t="s">
        <v>1128</v>
      </c>
      <c r="L12700" s="124" t="str">
        <f>E12700</f>
        <v>Toro</v>
      </c>
      <c r="M12700" s="125">
        <f>C12700</f>
        <v>0.41375000000000001</v>
      </c>
      <c r="N12700" s="125">
        <f>A12700</f>
        <v>0</v>
      </c>
      <c r="O12700" s="125" t="str">
        <f>B12700</f>
        <v>A</v>
      </c>
      <c r="S12700" s="225" t="str">
        <f>K12700</f>
        <v>Genotipo (B)</v>
      </c>
      <c r="T12700" s="133" t="str">
        <f>L12700</f>
        <v>Toro</v>
      </c>
      <c r="U12700" s="134">
        <f t="shared" ref="U12700:U12703" si="765">M12700</f>
        <v>0.41375000000000001</v>
      </c>
      <c r="V12700" s="133">
        <f t="shared" ref="V12700:V12703" si="766">N12700</f>
        <v>0</v>
      </c>
      <c r="W12700" s="133" t="str">
        <f t="shared" ref="W12700:W12703" si="767">O12700</f>
        <v>A</v>
      </c>
    </row>
    <row r="12701" spans="1:23" ht="16.5" thickBot="1" x14ac:dyDescent="0.3">
      <c r="A12701" s="99"/>
      <c r="B12701" s="67" t="s">
        <v>592</v>
      </c>
      <c r="C12701" s="68"/>
      <c r="D12701" s="68"/>
      <c r="E12701" s="86"/>
      <c r="J12701" s="6"/>
      <c r="K12701" s="224"/>
      <c r="L12701" s="124" t="str">
        <f>E12702</f>
        <v>Palomo</v>
      </c>
      <c r="M12701" s="125">
        <f>C12702</f>
        <v>0.36875000000000002</v>
      </c>
      <c r="N12701" s="125">
        <f>A12702</f>
        <v>0</v>
      </c>
      <c r="O12701" s="125" t="str">
        <f>B12702</f>
        <v>A</v>
      </c>
      <c r="S12701" s="226"/>
      <c r="T12701" s="133" t="str">
        <f t="shared" ref="T12701:T12703" si="768">L12701</f>
        <v>Palomo</v>
      </c>
      <c r="U12701" s="134">
        <f t="shared" si="765"/>
        <v>0.36875000000000002</v>
      </c>
      <c r="V12701" s="133">
        <f t="shared" si="766"/>
        <v>0</v>
      </c>
      <c r="W12701" s="133" t="str">
        <f t="shared" si="767"/>
        <v>A</v>
      </c>
    </row>
    <row r="12702" spans="1:23" ht="16.5" thickBot="1" x14ac:dyDescent="0.3">
      <c r="A12702" s="99"/>
      <c r="B12702" s="67" t="s">
        <v>592</v>
      </c>
      <c r="C12702" s="68">
        <v>0.36875000000000002</v>
      </c>
      <c r="D12702" s="68">
        <v>8</v>
      </c>
      <c r="E12702" s="86" t="s">
        <v>7</v>
      </c>
      <c r="J12702" s="6"/>
      <c r="K12702" s="224"/>
      <c r="L12702" s="4" t="str">
        <f>E12704</f>
        <v>Pony</v>
      </c>
      <c r="M12702" s="4">
        <f>C12704</f>
        <v>0.21875</v>
      </c>
      <c r="N12702" s="4" t="str">
        <f>A12704</f>
        <v>B</v>
      </c>
      <c r="O12702" s="4" t="str">
        <f>B12704</f>
        <v>A</v>
      </c>
      <c r="P12702" s="6"/>
      <c r="Q12702" s="6"/>
      <c r="R12702" s="6"/>
      <c r="S12702" s="226"/>
      <c r="T12702" s="133" t="str">
        <f t="shared" si="768"/>
        <v>Pony</v>
      </c>
      <c r="U12702" s="134">
        <f t="shared" si="765"/>
        <v>0.21875</v>
      </c>
      <c r="V12702" s="133" t="str">
        <f t="shared" si="766"/>
        <v>B</v>
      </c>
      <c r="W12702" s="133" t="str">
        <f t="shared" si="767"/>
        <v>A</v>
      </c>
    </row>
    <row r="12703" spans="1:23" ht="16.5" thickBot="1" x14ac:dyDescent="0.3">
      <c r="A12703" s="99"/>
      <c r="B12703" s="67" t="s">
        <v>592</v>
      </c>
      <c r="C12703" s="68"/>
      <c r="D12703" s="68"/>
      <c r="E12703" s="86"/>
      <c r="J12703" s="6"/>
      <c r="K12703" s="224"/>
      <c r="L12703" s="4" t="str">
        <f>E12706</f>
        <v>Perseo</v>
      </c>
      <c r="M12703" s="4">
        <f>C12706</f>
        <v>0.1075</v>
      </c>
      <c r="N12703" s="4" t="str">
        <f>A12706</f>
        <v>B</v>
      </c>
      <c r="O12703" s="4">
        <f>B12706</f>
        <v>0</v>
      </c>
      <c r="P12703" s="6"/>
      <c r="Q12703" s="6"/>
      <c r="R12703" s="6"/>
      <c r="S12703" s="227"/>
      <c r="T12703" s="129" t="str">
        <f t="shared" si="768"/>
        <v>Perseo</v>
      </c>
      <c r="U12703" s="135">
        <f t="shared" si="765"/>
        <v>0.1075</v>
      </c>
      <c r="V12703" s="129" t="str">
        <f t="shared" si="766"/>
        <v>B</v>
      </c>
      <c r="W12703" s="129">
        <f t="shared" si="767"/>
        <v>0</v>
      </c>
    </row>
    <row r="12704" spans="1:23" ht="15.75" thickBot="1" x14ac:dyDescent="0.3">
      <c r="A12704" s="99" t="s">
        <v>593</v>
      </c>
      <c r="B12704" s="67" t="s">
        <v>592</v>
      </c>
      <c r="C12704" s="68">
        <v>0.21875</v>
      </c>
      <c r="D12704" s="68">
        <v>8</v>
      </c>
      <c r="E12704" s="86" t="s">
        <v>11</v>
      </c>
      <c r="J12704" s="6">
        <v>1</v>
      </c>
      <c r="K12704" s="6"/>
      <c r="L12704" s="6"/>
      <c r="M12704" s="6"/>
      <c r="N12704" s="6"/>
      <c r="O12704" s="6"/>
      <c r="P12704" s="6"/>
      <c r="Q12704" s="6"/>
      <c r="R12704" s="6"/>
      <c r="S12704" s="6"/>
      <c r="T12704" s="6"/>
      <c r="U12704" s="6"/>
      <c r="V12704" s="6"/>
      <c r="W12704" s="6"/>
    </row>
    <row r="12705" spans="1:23" ht="15.75" thickBot="1" x14ac:dyDescent="0.3">
      <c r="A12705" s="99" t="s">
        <v>593</v>
      </c>
      <c r="B12705" s="67"/>
      <c r="C12705" s="68"/>
      <c r="D12705" s="68"/>
      <c r="E12705" s="86"/>
      <c r="J12705" s="6">
        <v>2</v>
      </c>
      <c r="K12705" s="6"/>
      <c r="L12705" s="6"/>
      <c r="M12705" s="6"/>
      <c r="N12705" s="6"/>
      <c r="O12705" s="6"/>
      <c r="P12705" s="6"/>
      <c r="Q12705" s="6"/>
      <c r="R12705" s="6"/>
      <c r="S12705" s="6"/>
      <c r="T12705" s="6"/>
      <c r="U12705" s="6"/>
      <c r="V12705" s="6"/>
      <c r="W12705" s="6"/>
    </row>
    <row r="12706" spans="1:23" x14ac:dyDescent="0.25">
      <c r="A12706" s="100" t="s">
        <v>593</v>
      </c>
      <c r="B12706" s="76"/>
      <c r="C12706" s="77">
        <v>0.1075</v>
      </c>
      <c r="D12706" s="77">
        <v>8</v>
      </c>
      <c r="E12706" s="87" t="s">
        <v>46</v>
      </c>
      <c r="J12706" s="6">
        <v>3</v>
      </c>
      <c r="K12706" s="6"/>
      <c r="L12706" s="6"/>
      <c r="M12706" s="6"/>
      <c r="N12706" s="6"/>
      <c r="O12706" s="6"/>
      <c r="P12706" s="6"/>
      <c r="Q12706" s="6"/>
      <c r="R12706" s="6"/>
      <c r="S12706" s="6"/>
      <c r="T12706" s="6"/>
      <c r="U12706" s="6"/>
      <c r="V12706" s="6"/>
      <c r="W12706" s="6"/>
    </row>
    <row r="12707" spans="1:23" x14ac:dyDescent="0.25">
      <c r="A12707" s="79"/>
      <c r="J12707" s="6">
        <v>4</v>
      </c>
      <c r="K12707" s="6"/>
      <c r="L12707" s="6"/>
      <c r="M12707" s="6"/>
      <c r="N12707" s="6"/>
      <c r="O12707" s="6"/>
      <c r="P12707" s="6"/>
      <c r="Q12707" s="6"/>
      <c r="R12707" s="6"/>
      <c r="S12707" s="6"/>
      <c r="T12707" s="6"/>
      <c r="U12707" s="6"/>
      <c r="V12707" s="6"/>
      <c r="W12707" s="6"/>
    </row>
    <row r="12708" spans="1:23" x14ac:dyDescent="0.25">
      <c r="A12708" s="79"/>
      <c r="J12708" s="6">
        <v>5</v>
      </c>
      <c r="K12708" s="6"/>
      <c r="L12708" s="6"/>
      <c r="M12708" s="6"/>
      <c r="N12708" s="6"/>
      <c r="O12708" s="6"/>
      <c r="P12708" s="6"/>
      <c r="Q12708" s="6"/>
      <c r="R12708" s="6"/>
      <c r="S12708" s="6"/>
      <c r="T12708" s="6"/>
      <c r="U12708" s="6"/>
      <c r="V12708" s="6"/>
      <c r="W12708" s="6"/>
    </row>
    <row r="12709" spans="1:23" x14ac:dyDescent="0.25">
      <c r="J12709" s="6">
        <v>6</v>
      </c>
      <c r="K12709" s="6"/>
      <c r="L12709" s="6"/>
      <c r="M12709" s="6"/>
      <c r="N12709" s="6"/>
      <c r="O12709" s="6"/>
      <c r="P12709" s="6"/>
      <c r="Q12709" s="6"/>
      <c r="R12709" s="6"/>
      <c r="S12709" s="6"/>
      <c r="T12709" s="6"/>
      <c r="U12709" s="6"/>
      <c r="V12709" s="6"/>
      <c r="W12709" s="6"/>
    </row>
    <row r="12710" spans="1:23" x14ac:dyDescent="0.25">
      <c r="A12710" s="80"/>
      <c r="J12710" s="6">
        <v>7</v>
      </c>
      <c r="K12710" s="6"/>
      <c r="L12710" s="6"/>
      <c r="M12710" s="6"/>
      <c r="N12710" s="6"/>
      <c r="O12710" s="6"/>
      <c r="P12710" s="6"/>
      <c r="Q12710" s="6"/>
      <c r="R12710" s="6"/>
      <c r="S12710" s="6"/>
      <c r="T12710" s="6"/>
      <c r="U12710" s="6"/>
      <c r="V12710" s="6"/>
      <c r="W12710" s="6"/>
    </row>
    <row r="12711" spans="1:23" ht="31.5" x14ac:dyDescent="0.25">
      <c r="A12711" s="64" t="s">
        <v>590</v>
      </c>
      <c r="J12711" s="6">
        <v>8</v>
      </c>
      <c r="K12711" s="6"/>
      <c r="L12711" s="6"/>
      <c r="M12711" s="6"/>
      <c r="N12711" s="6"/>
      <c r="O12711" s="6"/>
      <c r="P12711" s="6"/>
      <c r="Q12711" s="6"/>
      <c r="R12711" s="6"/>
      <c r="S12711" s="6"/>
      <c r="T12711" s="6"/>
      <c r="U12711" s="6"/>
      <c r="V12711" s="6"/>
      <c r="W12711" s="6"/>
    </row>
    <row r="12712" spans="1:23" x14ac:dyDescent="0.25">
      <c r="A12712" s="79"/>
      <c r="J12712" s="6">
        <v>9</v>
      </c>
      <c r="K12712" s="6"/>
      <c r="L12712" s="6"/>
      <c r="M12712" s="6"/>
      <c r="N12712" s="6"/>
      <c r="O12712" s="6"/>
      <c r="P12712" s="6"/>
      <c r="Q12712" s="6"/>
      <c r="R12712" s="6"/>
      <c r="S12712" s="6"/>
      <c r="T12712" s="6"/>
      <c r="U12712" s="6"/>
      <c r="V12712" s="6"/>
      <c r="W12712" s="6"/>
    </row>
    <row r="12713" spans="1:23" ht="25.5" x14ac:dyDescent="0.25">
      <c r="A12713" s="81" t="s">
        <v>595</v>
      </c>
      <c r="J12713" s="6">
        <v>10</v>
      </c>
      <c r="K12713" s="6"/>
      <c r="L12713" s="6"/>
      <c r="M12713" s="6"/>
      <c r="N12713" s="6"/>
      <c r="O12713" s="6"/>
      <c r="P12713" s="6"/>
      <c r="Q12713" s="6"/>
      <c r="R12713" s="6"/>
      <c r="S12713" s="6"/>
      <c r="T12713" s="6"/>
      <c r="U12713" s="6"/>
      <c r="V12713" s="6"/>
      <c r="W12713" s="6"/>
    </row>
    <row r="12714" spans="1:23" x14ac:dyDescent="0.25">
      <c r="A12714" s="81"/>
      <c r="J12714" s="6">
        <v>11</v>
      </c>
      <c r="K12714" s="6"/>
      <c r="L12714" s="6"/>
      <c r="M12714" s="6"/>
      <c r="N12714" s="6"/>
      <c r="O12714" s="6"/>
      <c r="P12714" s="6"/>
      <c r="Q12714" s="6"/>
      <c r="R12714" s="6"/>
      <c r="S12714" s="6"/>
      <c r="T12714" s="6"/>
      <c r="U12714" s="6"/>
      <c r="V12714" s="6"/>
      <c r="W12714" s="6"/>
    </row>
    <row r="12715" spans="1:23" x14ac:dyDescent="0.25">
      <c r="A12715" s="65"/>
      <c r="J12715" s="6">
        <v>12</v>
      </c>
      <c r="K12715" s="6"/>
      <c r="L12715" s="6"/>
      <c r="M12715" s="6"/>
      <c r="N12715" s="6"/>
      <c r="O12715" s="6"/>
      <c r="P12715" s="6"/>
      <c r="Q12715" s="6"/>
      <c r="R12715" s="6"/>
      <c r="S12715" s="6"/>
      <c r="T12715" s="6"/>
      <c r="U12715" s="6"/>
      <c r="V12715" s="6"/>
      <c r="W12715" s="6"/>
    </row>
    <row r="12716" spans="1:23" x14ac:dyDescent="0.25">
      <c r="A12716" s="65"/>
      <c r="J12716" s="6">
        <v>13</v>
      </c>
      <c r="K12716" s="6"/>
      <c r="L12716" s="6"/>
      <c r="M12716" s="6"/>
      <c r="N12716" s="6"/>
      <c r="O12716" s="6"/>
      <c r="P12716" s="6"/>
      <c r="Q12716" s="6"/>
      <c r="R12716" s="6"/>
      <c r="S12716" s="6"/>
      <c r="T12716" s="6"/>
      <c r="U12716" s="6"/>
      <c r="V12716" s="6"/>
      <c r="W12716" s="6"/>
    </row>
    <row r="12717" spans="1:23" x14ac:dyDescent="0.25">
      <c r="A12717" s="79"/>
      <c r="J12717" s="6">
        <v>14</v>
      </c>
      <c r="K12717" s="6"/>
      <c r="L12717" s="6"/>
      <c r="M12717" s="6"/>
      <c r="N12717" s="6"/>
      <c r="O12717" s="6"/>
      <c r="P12717" s="6"/>
      <c r="Q12717" s="6"/>
      <c r="R12717" s="6"/>
      <c r="S12717" s="6"/>
      <c r="T12717" s="6"/>
      <c r="U12717" s="6"/>
      <c r="V12717" s="6"/>
      <c r="W12717" s="6"/>
    </row>
    <row r="12718" spans="1:23" x14ac:dyDescent="0.25">
      <c r="A12718" s="79"/>
      <c r="J12718" s="6">
        <v>15</v>
      </c>
      <c r="K12718" s="6"/>
      <c r="L12718" s="6"/>
      <c r="M12718" s="6"/>
      <c r="N12718" s="6"/>
      <c r="O12718" s="6"/>
      <c r="P12718" s="6"/>
      <c r="Q12718" s="6"/>
      <c r="R12718" s="6"/>
      <c r="S12718" s="6"/>
      <c r="T12718" s="6"/>
      <c r="U12718" s="6"/>
      <c r="V12718" s="6"/>
      <c r="W12718" s="6"/>
    </row>
    <row r="12719" spans="1:23" x14ac:dyDescent="0.25">
      <c r="J12719" s="6">
        <v>16</v>
      </c>
      <c r="K12719" s="6"/>
      <c r="L12719" s="6"/>
      <c r="M12719" s="6"/>
      <c r="N12719" s="6"/>
      <c r="O12719" s="6"/>
      <c r="P12719" s="6"/>
      <c r="Q12719" s="6"/>
      <c r="R12719" s="6"/>
      <c r="S12719" s="6"/>
      <c r="T12719" s="6"/>
      <c r="U12719" s="6"/>
      <c r="V12719" s="6"/>
      <c r="W12719" s="6"/>
    </row>
    <row r="12720" spans="1:23" x14ac:dyDescent="0.25">
      <c r="A12720" s="80"/>
      <c r="J12720" s="6">
        <v>17</v>
      </c>
      <c r="K12720" s="6"/>
      <c r="L12720" s="6"/>
      <c r="M12720" s="6"/>
      <c r="N12720" s="6"/>
      <c r="O12720" s="6"/>
      <c r="P12720" s="6"/>
      <c r="Q12720" s="6"/>
      <c r="R12720" s="6"/>
      <c r="S12720" s="6"/>
      <c r="T12720" s="6"/>
      <c r="U12720" s="6"/>
      <c r="V12720" s="6"/>
      <c r="W12720" s="6"/>
    </row>
    <row r="12721" spans="1:23" ht="31.5" x14ac:dyDescent="0.25">
      <c r="A12721" s="64" t="s">
        <v>590</v>
      </c>
      <c r="J12721" s="6">
        <v>18</v>
      </c>
      <c r="K12721" s="6"/>
      <c r="L12721" s="6"/>
      <c r="M12721" s="6"/>
      <c r="N12721" s="6"/>
      <c r="O12721" s="6"/>
      <c r="P12721" s="6"/>
      <c r="Q12721" s="6"/>
      <c r="R12721" s="6"/>
      <c r="S12721" s="6"/>
      <c r="T12721" s="6"/>
      <c r="U12721" s="6"/>
      <c r="V12721" s="6"/>
      <c r="W12721" s="6"/>
    </row>
    <row r="12722" spans="1:23" x14ac:dyDescent="0.25">
      <c r="A12722" s="79"/>
      <c r="J12722" s="6">
        <v>19</v>
      </c>
      <c r="K12722" s="6"/>
      <c r="L12722" s="6"/>
      <c r="M12722" s="6"/>
      <c r="N12722" s="6"/>
      <c r="O12722" s="6"/>
      <c r="P12722" s="6"/>
      <c r="Q12722" s="6"/>
      <c r="R12722" s="6"/>
      <c r="S12722" s="6"/>
      <c r="T12722" s="6"/>
      <c r="U12722" s="6"/>
      <c r="V12722" s="6"/>
      <c r="W12722" s="6"/>
    </row>
    <row r="12723" spans="1:23" ht="25.5" x14ac:dyDescent="0.25">
      <c r="A12723" s="81" t="s">
        <v>595</v>
      </c>
      <c r="J12723" s="6">
        <v>20</v>
      </c>
      <c r="K12723" s="6"/>
      <c r="L12723" s="6"/>
      <c r="M12723" s="6"/>
      <c r="N12723" s="6"/>
      <c r="O12723" s="6"/>
      <c r="P12723" s="6"/>
      <c r="Q12723" s="6"/>
      <c r="R12723" s="6"/>
      <c r="S12723" s="6"/>
      <c r="T12723" s="6"/>
      <c r="U12723" s="6"/>
      <c r="V12723" s="6"/>
      <c r="W12723" s="6"/>
    </row>
    <row r="12724" spans="1:23" x14ac:dyDescent="0.25">
      <c r="A12724" s="81"/>
      <c r="J12724" s="6">
        <v>21</v>
      </c>
      <c r="K12724" s="6"/>
      <c r="L12724" s="6"/>
      <c r="M12724" s="6"/>
      <c r="N12724" s="6"/>
      <c r="O12724" s="6"/>
      <c r="P12724" s="6"/>
      <c r="Q12724" s="6"/>
      <c r="R12724" s="6"/>
      <c r="S12724" s="6"/>
      <c r="T12724" s="6"/>
      <c r="U12724" s="6"/>
      <c r="V12724" s="6"/>
      <c r="W12724" s="6"/>
    </row>
    <row r="12725" spans="1:23" ht="89.25" x14ac:dyDescent="0.25">
      <c r="A12725" s="81" t="s">
        <v>1019</v>
      </c>
      <c r="J12725" s="6">
        <v>22</v>
      </c>
      <c r="K12725" s="6"/>
      <c r="L12725" s="6"/>
      <c r="M12725" s="6"/>
      <c r="N12725" s="6"/>
      <c r="O12725" s="6"/>
      <c r="P12725" s="6"/>
      <c r="Q12725" s="6"/>
      <c r="R12725" s="6"/>
      <c r="S12725" s="6"/>
      <c r="T12725" s="6"/>
      <c r="U12725" s="6"/>
      <c r="V12725" s="6"/>
      <c r="W12725" s="6"/>
    </row>
    <row r="12726" spans="1:23" x14ac:dyDescent="0.25">
      <c r="A12726" s="65"/>
      <c r="J12726" s="6">
        <v>23</v>
      </c>
      <c r="K12726" s="6"/>
      <c r="L12726" s="6"/>
      <c r="M12726" s="6"/>
      <c r="N12726" s="6"/>
      <c r="O12726" s="6"/>
      <c r="P12726" s="6"/>
      <c r="Q12726" s="6"/>
      <c r="R12726" s="6"/>
      <c r="S12726" s="6"/>
      <c r="T12726" s="6"/>
      <c r="U12726" s="6"/>
      <c r="V12726" s="6"/>
      <c r="W12726" s="6"/>
    </row>
    <row r="12727" spans="1:23" x14ac:dyDescent="0.25">
      <c r="A12727" s="65"/>
      <c r="J12727" s="6">
        <v>24</v>
      </c>
      <c r="K12727" s="6"/>
      <c r="L12727" s="6"/>
      <c r="M12727" s="6"/>
      <c r="N12727" s="6"/>
      <c r="O12727" s="6"/>
      <c r="P12727" s="6"/>
      <c r="Q12727" s="6"/>
      <c r="R12727" s="6"/>
      <c r="S12727" s="6"/>
      <c r="T12727" s="6"/>
      <c r="U12727" s="6"/>
      <c r="V12727" s="6"/>
      <c r="W12727" s="6"/>
    </row>
    <row r="12728" spans="1:23" ht="140.25" x14ac:dyDescent="0.25">
      <c r="A12728" s="96" t="s">
        <v>624</v>
      </c>
      <c r="B12728" s="97" t="s">
        <v>625</v>
      </c>
      <c r="J12728" s="6">
        <v>25</v>
      </c>
      <c r="K12728" s="6"/>
      <c r="L12728" s="6"/>
      <c r="M12728" s="6"/>
      <c r="N12728" s="6"/>
      <c r="O12728" s="6"/>
      <c r="P12728" s="6"/>
      <c r="Q12728" s="6"/>
      <c r="R12728" s="6"/>
      <c r="S12728" s="6"/>
      <c r="T12728" s="6"/>
      <c r="U12728" s="6"/>
      <c r="V12728" s="6"/>
      <c r="W12728" s="6"/>
    </row>
    <row r="12729" spans="1:23" ht="15.75" thickBot="1" x14ac:dyDescent="0.3">
      <c r="A12729" s="65"/>
      <c r="J12729" s="6">
        <v>26</v>
      </c>
      <c r="K12729" s="6"/>
      <c r="L12729" s="6"/>
      <c r="M12729" s="6"/>
      <c r="N12729" s="6"/>
      <c r="O12729" s="6"/>
      <c r="P12729" s="6"/>
      <c r="Q12729" s="6"/>
      <c r="R12729" s="6"/>
      <c r="S12729" s="6"/>
      <c r="T12729" s="6"/>
      <c r="U12729" s="6"/>
      <c r="V12729" s="6"/>
      <c r="W12729" s="6"/>
    </row>
    <row r="12730" spans="1:23" ht="15.75" thickBot="1" x14ac:dyDescent="0.3">
      <c r="A12730" s="88" t="s">
        <v>626</v>
      </c>
      <c r="B12730" s="89">
        <v>0.05</v>
      </c>
      <c r="J12730" s="6">
        <v>27</v>
      </c>
      <c r="K12730" s="6"/>
      <c r="L12730" s="6"/>
      <c r="M12730" s="6"/>
      <c r="N12730" s="6"/>
      <c r="O12730" s="6"/>
      <c r="P12730" s="6"/>
      <c r="Q12730" s="6"/>
      <c r="R12730" s="6"/>
      <c r="S12730" s="6"/>
      <c r="T12730" s="6"/>
      <c r="U12730" s="6"/>
      <c r="V12730" s="6"/>
      <c r="W12730" s="6"/>
    </row>
    <row r="12731" spans="1:23" ht="39" thickBot="1" x14ac:dyDescent="0.3">
      <c r="A12731" s="110" t="s">
        <v>627</v>
      </c>
      <c r="B12731" s="74">
        <v>18</v>
      </c>
      <c r="J12731" s="6">
        <v>28</v>
      </c>
      <c r="K12731" s="6"/>
      <c r="L12731" s="6"/>
      <c r="M12731" s="6"/>
      <c r="N12731" s="6"/>
      <c r="O12731" s="6"/>
      <c r="P12731" s="6"/>
      <c r="Q12731" s="6"/>
      <c r="R12731" s="6"/>
      <c r="S12731" s="6"/>
      <c r="T12731" s="6"/>
      <c r="U12731" s="6"/>
      <c r="V12731" s="6"/>
      <c r="W12731" s="6"/>
    </row>
    <row r="12732" spans="1:23" ht="39" thickBot="1" x14ac:dyDescent="0.3">
      <c r="A12732" s="110" t="s">
        <v>628</v>
      </c>
      <c r="B12732" s="74">
        <v>0.18603500000000001</v>
      </c>
      <c r="J12732" s="6">
        <v>29</v>
      </c>
      <c r="K12732" s="6"/>
      <c r="L12732" s="6"/>
      <c r="M12732" s="6"/>
      <c r="N12732" s="6"/>
      <c r="O12732" s="6"/>
      <c r="P12732" s="6"/>
      <c r="Q12732" s="6"/>
      <c r="R12732" s="6"/>
      <c r="S12732" s="6"/>
      <c r="T12732" s="6"/>
      <c r="U12732" s="6"/>
      <c r="V12732" s="6"/>
      <c r="W12732" s="6"/>
    </row>
    <row r="12733" spans="1:23" ht="64.5" thickBot="1" x14ac:dyDescent="0.3">
      <c r="A12733" s="110" t="s">
        <v>629</v>
      </c>
      <c r="B12733" s="74">
        <v>3.9969700000000001</v>
      </c>
      <c r="J12733" s="6">
        <v>30</v>
      </c>
      <c r="K12733" s="6"/>
      <c r="L12733" s="6"/>
      <c r="M12733" s="6"/>
      <c r="N12733" s="6"/>
      <c r="O12733" s="6"/>
      <c r="P12733" s="6"/>
      <c r="Q12733" s="6"/>
      <c r="R12733" s="6"/>
      <c r="S12733" s="6"/>
      <c r="T12733" s="6"/>
      <c r="U12733" s="6"/>
      <c r="V12733" s="6"/>
      <c r="W12733" s="6"/>
    </row>
    <row r="12734" spans="1:23" ht="38.25" x14ac:dyDescent="0.25">
      <c r="A12734" s="109" t="s">
        <v>630</v>
      </c>
      <c r="B12734" s="78">
        <v>0.60950000000000004</v>
      </c>
      <c r="J12734" s="6">
        <v>31</v>
      </c>
      <c r="K12734" s="6"/>
      <c r="L12734" s="6"/>
      <c r="M12734" s="6"/>
      <c r="N12734" s="6"/>
      <c r="O12734" s="6"/>
      <c r="P12734" s="6"/>
      <c r="Q12734" s="6"/>
      <c r="R12734" s="6"/>
      <c r="S12734" s="6"/>
      <c r="T12734" s="6"/>
      <c r="U12734" s="6"/>
      <c r="V12734" s="6"/>
      <c r="W12734" s="6"/>
    </row>
    <row r="12735" spans="1:23" ht="15.75" thickBot="1" x14ac:dyDescent="0.3">
      <c r="A12735" s="65"/>
      <c r="J12735" s="6">
        <v>32</v>
      </c>
      <c r="K12735" s="6"/>
      <c r="L12735" s="6"/>
      <c r="M12735" s="6"/>
      <c r="N12735" s="6"/>
      <c r="O12735" s="6"/>
      <c r="P12735" s="6"/>
      <c r="Q12735" s="6"/>
      <c r="R12735" s="6"/>
      <c r="S12735" s="6"/>
      <c r="T12735" s="6"/>
      <c r="U12735" s="6"/>
      <c r="V12735" s="6"/>
      <c r="W12735" s="6"/>
    </row>
    <row r="12736" spans="1:23" x14ac:dyDescent="0.25">
      <c r="A12736" s="254" t="s">
        <v>637</v>
      </c>
      <c r="B12736" s="255"/>
      <c r="C12736" s="255"/>
      <c r="D12736" s="255"/>
      <c r="J12736" s="6">
        <v>33</v>
      </c>
      <c r="K12736" s="6"/>
      <c r="L12736" s="6"/>
      <c r="M12736" s="6"/>
      <c r="N12736" s="6"/>
      <c r="O12736" s="6"/>
      <c r="P12736" s="6"/>
      <c r="Q12736" s="6"/>
      <c r="R12736" s="6"/>
      <c r="S12736" s="6"/>
      <c r="T12736" s="6"/>
      <c r="U12736" s="6"/>
      <c r="V12736" s="6"/>
      <c r="W12736" s="6"/>
    </row>
    <row r="12737" spans="1:23" ht="15.75" thickBot="1" x14ac:dyDescent="0.3">
      <c r="A12737" s="256" t="s">
        <v>638</v>
      </c>
      <c r="B12737" s="257"/>
      <c r="C12737" s="257"/>
      <c r="D12737" s="257"/>
      <c r="J12737" s="6">
        <v>34</v>
      </c>
      <c r="K12737" s="6"/>
      <c r="L12737" s="6"/>
      <c r="M12737" s="6"/>
      <c r="N12737" s="6"/>
      <c r="O12737" s="6"/>
      <c r="P12737" s="6"/>
      <c r="Q12737" s="6"/>
      <c r="R12737" s="6"/>
      <c r="S12737" s="6"/>
      <c r="T12737" s="6"/>
      <c r="U12737" s="6"/>
      <c r="V12737" s="6"/>
      <c r="W12737" s="6"/>
    </row>
    <row r="12738" spans="1:23" ht="27" thickBot="1" x14ac:dyDescent="0.3">
      <c r="A12738" s="98" t="s">
        <v>634</v>
      </c>
      <c r="B12738" s="83" t="s">
        <v>635</v>
      </c>
      <c r="C12738" s="83" t="s">
        <v>566</v>
      </c>
      <c r="D12738" s="85" t="s">
        <v>593</v>
      </c>
      <c r="J12738" s="6"/>
      <c r="K12738" s="121" t="s">
        <v>1123</v>
      </c>
      <c r="L12738" s="121" t="s">
        <v>1124</v>
      </c>
      <c r="M12738" s="121" t="str">
        <f>A12725</f>
        <v>Prueba del rango estudentizado de Tukey (HSD) para PF4m2</v>
      </c>
      <c r="N12738" s="136"/>
      <c r="O12738" s="1"/>
      <c r="S12738" s="122" t="str">
        <f>K12738</f>
        <v>Factor</v>
      </c>
      <c r="T12738" s="122" t="str">
        <f>L12738</f>
        <v>Nivel</v>
      </c>
      <c r="U12738" s="114"/>
      <c r="V12738" s="123" t="str">
        <f>M12738</f>
        <v>Prueba del rango estudentizado de Tukey (HSD) para PF4m2</v>
      </c>
      <c r="W12738" s="6"/>
    </row>
    <row r="12739" spans="1:23" ht="16.5" thickBot="1" x14ac:dyDescent="0.3">
      <c r="A12739" s="99" t="s">
        <v>592</v>
      </c>
      <c r="B12739" s="68">
        <v>1.3913</v>
      </c>
      <c r="C12739" s="68">
        <v>8</v>
      </c>
      <c r="D12739" s="86" t="s">
        <v>11</v>
      </c>
      <c r="J12739" s="6"/>
      <c r="K12739" s="223" t="s">
        <v>1128</v>
      </c>
      <c r="L12739" s="124" t="str">
        <f>D12739</f>
        <v>Pony</v>
      </c>
      <c r="M12739" s="125">
        <f>B12739</f>
        <v>1.3913</v>
      </c>
      <c r="N12739" s="125" t="str">
        <f>A12739</f>
        <v>A</v>
      </c>
      <c r="O12739" s="125">
        <f>B12739</f>
        <v>1.3913</v>
      </c>
      <c r="S12739" s="225" t="str">
        <f>K12739</f>
        <v>Genotipo (B)</v>
      </c>
      <c r="T12739" s="133" t="str">
        <f>L12739</f>
        <v>Pony</v>
      </c>
      <c r="U12739" s="134">
        <f t="shared" ref="U12739:U12742" si="769">M12739</f>
        <v>1.3913</v>
      </c>
      <c r="V12739" s="133" t="str">
        <f t="shared" ref="V12739:V12742" si="770">N12739</f>
        <v>A</v>
      </c>
      <c r="W12739" s="133">
        <f t="shared" ref="W12739:W12742" si="771">O12739</f>
        <v>1.3913</v>
      </c>
    </row>
    <row r="12740" spans="1:23" ht="16.5" thickBot="1" x14ac:dyDescent="0.3">
      <c r="A12740" s="99" t="s">
        <v>592</v>
      </c>
      <c r="B12740" s="68"/>
      <c r="C12740" s="68"/>
      <c r="D12740" s="86"/>
      <c r="J12740" s="6"/>
      <c r="K12740" s="224"/>
      <c r="L12740" s="124" t="str">
        <f>D12741</f>
        <v>Palomo</v>
      </c>
      <c r="M12740" s="125">
        <f>B12741</f>
        <v>1.2524999999999999</v>
      </c>
      <c r="N12740" s="125" t="str">
        <f>A12741</f>
        <v>A</v>
      </c>
      <c r="O12740" s="125">
        <f>B12741</f>
        <v>1.2524999999999999</v>
      </c>
      <c r="S12740" s="226"/>
      <c r="T12740" s="133" t="str">
        <f t="shared" ref="T12740:T12742" si="772">L12740</f>
        <v>Palomo</v>
      </c>
      <c r="U12740" s="134">
        <f t="shared" si="769"/>
        <v>1.2524999999999999</v>
      </c>
      <c r="V12740" s="133" t="str">
        <f t="shared" si="770"/>
        <v>A</v>
      </c>
      <c r="W12740" s="133">
        <f t="shared" si="771"/>
        <v>1.2524999999999999</v>
      </c>
    </row>
    <row r="12741" spans="1:23" ht="16.5" thickBot="1" x14ac:dyDescent="0.3">
      <c r="A12741" s="99" t="s">
        <v>592</v>
      </c>
      <c r="B12741" s="68">
        <v>1.2524999999999999</v>
      </c>
      <c r="C12741" s="68">
        <v>8</v>
      </c>
      <c r="D12741" s="86" t="s">
        <v>7</v>
      </c>
      <c r="J12741" s="6"/>
      <c r="K12741" s="224"/>
      <c r="L12741" s="4" t="str">
        <f>D12743</f>
        <v>Perseo</v>
      </c>
      <c r="M12741" s="4">
        <f>B12743</f>
        <v>1.1037999999999999</v>
      </c>
      <c r="N12741" s="4" t="str">
        <f>A12743</f>
        <v>A</v>
      </c>
      <c r="O12741" s="4">
        <f>B12743</f>
        <v>1.1037999999999999</v>
      </c>
      <c r="P12741" s="6"/>
      <c r="Q12741" s="6"/>
      <c r="R12741" s="6"/>
      <c r="S12741" s="226"/>
      <c r="T12741" s="133" t="str">
        <f t="shared" si="772"/>
        <v>Perseo</v>
      </c>
      <c r="U12741" s="134">
        <f t="shared" si="769"/>
        <v>1.1037999999999999</v>
      </c>
      <c r="V12741" s="133" t="str">
        <f t="shared" si="770"/>
        <v>A</v>
      </c>
      <c r="W12741" s="133">
        <f t="shared" si="771"/>
        <v>1.1037999999999999</v>
      </c>
    </row>
    <row r="12742" spans="1:23" ht="16.5" thickBot="1" x14ac:dyDescent="0.3">
      <c r="A12742" s="99" t="s">
        <v>592</v>
      </c>
      <c r="B12742" s="68"/>
      <c r="C12742" s="68"/>
      <c r="D12742" s="86"/>
      <c r="J12742" s="6"/>
      <c r="K12742" s="224"/>
      <c r="L12742" s="4" t="str">
        <f>D12745</f>
        <v>Toro</v>
      </c>
      <c r="M12742" s="4">
        <f>B12745</f>
        <v>0.87880000000000003</v>
      </c>
      <c r="N12742" s="4" t="str">
        <f>A12745</f>
        <v>A</v>
      </c>
      <c r="O12742" s="4">
        <f>B12745</f>
        <v>0.87880000000000003</v>
      </c>
      <c r="P12742" s="6"/>
      <c r="Q12742" s="6"/>
      <c r="R12742" s="6"/>
      <c r="S12742" s="227"/>
      <c r="T12742" s="129" t="str">
        <f t="shared" si="772"/>
        <v>Toro</v>
      </c>
      <c r="U12742" s="135">
        <f t="shared" si="769"/>
        <v>0.87880000000000003</v>
      </c>
      <c r="V12742" s="129" t="str">
        <f t="shared" si="770"/>
        <v>A</v>
      </c>
      <c r="W12742" s="129">
        <f t="shared" si="771"/>
        <v>0.87880000000000003</v>
      </c>
    </row>
    <row r="12743" spans="1:23" ht="15.75" thickBot="1" x14ac:dyDescent="0.3">
      <c r="A12743" s="99" t="s">
        <v>592</v>
      </c>
      <c r="B12743" s="68">
        <v>1.1037999999999999</v>
      </c>
      <c r="C12743" s="68">
        <v>8</v>
      </c>
      <c r="D12743" s="86" t="s">
        <v>46</v>
      </c>
      <c r="J12743" s="6">
        <v>1</v>
      </c>
      <c r="K12743" s="6"/>
      <c r="L12743" s="6"/>
      <c r="M12743" s="6"/>
      <c r="N12743" s="6"/>
      <c r="O12743" s="6"/>
      <c r="P12743" s="6"/>
      <c r="Q12743" s="6"/>
      <c r="R12743" s="6"/>
      <c r="S12743" s="6"/>
      <c r="T12743" s="6"/>
      <c r="U12743" s="6"/>
      <c r="V12743" s="6"/>
      <c r="W12743" s="6"/>
    </row>
    <row r="12744" spans="1:23" ht="15.75" thickBot="1" x14ac:dyDescent="0.3">
      <c r="A12744" s="99" t="s">
        <v>592</v>
      </c>
      <c r="B12744" s="68"/>
      <c r="C12744" s="68"/>
      <c r="D12744" s="86"/>
      <c r="J12744" s="6">
        <v>2</v>
      </c>
      <c r="K12744" s="6"/>
      <c r="L12744" s="6"/>
      <c r="M12744" s="6"/>
      <c r="N12744" s="6"/>
      <c r="O12744" s="6"/>
      <c r="P12744" s="6"/>
      <c r="Q12744" s="6"/>
      <c r="R12744" s="6"/>
      <c r="S12744" s="6"/>
      <c r="T12744" s="6"/>
      <c r="U12744" s="6"/>
      <c r="V12744" s="6"/>
      <c r="W12744" s="6"/>
    </row>
    <row r="12745" spans="1:23" x14ac:dyDescent="0.25">
      <c r="A12745" s="100" t="s">
        <v>592</v>
      </c>
      <c r="B12745" s="77">
        <v>0.87880000000000003</v>
      </c>
      <c r="C12745" s="77">
        <v>8</v>
      </c>
      <c r="D12745" s="87" t="s">
        <v>8</v>
      </c>
      <c r="J12745" s="6">
        <v>3</v>
      </c>
      <c r="K12745" s="6"/>
      <c r="L12745" s="6"/>
      <c r="M12745" s="6"/>
      <c r="N12745" s="6"/>
      <c r="O12745" s="6"/>
      <c r="P12745" s="6"/>
      <c r="Q12745" s="6"/>
      <c r="R12745" s="6"/>
      <c r="S12745" s="6"/>
      <c r="T12745" s="6"/>
      <c r="U12745" s="6"/>
      <c r="V12745" s="6"/>
      <c r="W12745" s="6"/>
    </row>
    <row r="12746" spans="1:23" x14ac:dyDescent="0.25">
      <c r="A12746" s="79"/>
      <c r="J12746" s="6">
        <v>4</v>
      </c>
      <c r="K12746" s="6"/>
      <c r="L12746" s="6"/>
      <c r="M12746" s="6"/>
      <c r="N12746" s="6"/>
      <c r="O12746" s="6"/>
      <c r="P12746" s="6"/>
      <c r="Q12746" s="6"/>
      <c r="R12746" s="6"/>
      <c r="S12746" s="6"/>
      <c r="T12746" s="6"/>
      <c r="U12746" s="6"/>
      <c r="V12746" s="6"/>
      <c r="W12746" s="6"/>
    </row>
    <row r="12747" spans="1:23" x14ac:dyDescent="0.25">
      <c r="A12747" s="79"/>
      <c r="J12747" s="6">
        <v>5</v>
      </c>
      <c r="K12747" s="6"/>
      <c r="L12747" s="6"/>
      <c r="M12747" s="6"/>
      <c r="N12747" s="6"/>
      <c r="O12747" s="6"/>
      <c r="P12747" s="6"/>
      <c r="Q12747" s="6"/>
      <c r="R12747" s="6"/>
      <c r="S12747" s="6"/>
      <c r="T12747" s="6"/>
      <c r="U12747" s="6"/>
      <c r="V12747" s="6"/>
      <c r="W12747" s="6"/>
    </row>
    <row r="12748" spans="1:23" x14ac:dyDescent="0.25">
      <c r="J12748" s="6">
        <v>6</v>
      </c>
      <c r="K12748" s="6"/>
      <c r="L12748" s="6"/>
      <c r="M12748" s="6"/>
      <c r="N12748" s="6"/>
      <c r="O12748" s="6"/>
      <c r="P12748" s="6"/>
      <c r="Q12748" s="6"/>
      <c r="R12748" s="6"/>
      <c r="S12748" s="6"/>
      <c r="T12748" s="6"/>
      <c r="U12748" s="6"/>
      <c r="V12748" s="6"/>
      <c r="W12748" s="6"/>
    </row>
    <row r="12749" spans="1:23" x14ac:dyDescent="0.25">
      <c r="A12749" s="80"/>
      <c r="J12749" s="6">
        <v>7</v>
      </c>
      <c r="K12749" s="6"/>
      <c r="L12749" s="6"/>
      <c r="M12749" s="6"/>
      <c r="N12749" s="6"/>
      <c r="O12749" s="6"/>
      <c r="P12749" s="6"/>
      <c r="Q12749" s="6"/>
      <c r="R12749" s="6"/>
      <c r="S12749" s="6"/>
      <c r="T12749" s="6"/>
      <c r="U12749" s="6"/>
      <c r="V12749" s="6"/>
      <c r="W12749" s="6"/>
    </row>
    <row r="12750" spans="1:23" ht="31.5" x14ac:dyDescent="0.25">
      <c r="A12750" s="64" t="s">
        <v>590</v>
      </c>
      <c r="J12750" s="6">
        <v>8</v>
      </c>
      <c r="K12750" s="6"/>
      <c r="L12750" s="6"/>
      <c r="M12750" s="6"/>
      <c r="N12750" s="6"/>
      <c r="O12750" s="6"/>
      <c r="P12750" s="6"/>
      <c r="Q12750" s="6"/>
      <c r="R12750" s="6"/>
      <c r="S12750" s="6"/>
      <c r="T12750" s="6"/>
      <c r="U12750" s="6"/>
      <c r="V12750" s="6"/>
      <c r="W12750" s="6"/>
    </row>
    <row r="12751" spans="1:23" x14ac:dyDescent="0.25">
      <c r="A12751" s="79"/>
      <c r="J12751" s="6">
        <v>9</v>
      </c>
      <c r="K12751" s="6"/>
      <c r="L12751" s="6"/>
      <c r="M12751" s="6"/>
      <c r="N12751" s="6"/>
      <c r="O12751" s="6"/>
      <c r="P12751" s="6"/>
      <c r="Q12751" s="6"/>
      <c r="R12751" s="6"/>
      <c r="S12751" s="6"/>
      <c r="T12751" s="6"/>
      <c r="U12751" s="6"/>
      <c r="V12751" s="6"/>
      <c r="W12751" s="6"/>
    </row>
    <row r="12752" spans="1:23" ht="25.5" x14ac:dyDescent="0.25">
      <c r="A12752" s="81" t="s">
        <v>595</v>
      </c>
      <c r="J12752" s="6">
        <v>10</v>
      </c>
      <c r="K12752" s="6"/>
      <c r="L12752" s="6"/>
      <c r="M12752" s="6"/>
      <c r="N12752" s="6"/>
      <c r="O12752" s="6"/>
      <c r="P12752" s="6"/>
      <c r="Q12752" s="6"/>
      <c r="R12752" s="6"/>
      <c r="S12752" s="6"/>
      <c r="T12752" s="6"/>
      <c r="U12752" s="6"/>
      <c r="V12752" s="6"/>
      <c r="W12752" s="6"/>
    </row>
    <row r="12753" spans="1:23" x14ac:dyDescent="0.25">
      <c r="A12753" s="81"/>
      <c r="J12753" s="6">
        <v>11</v>
      </c>
      <c r="K12753" s="6"/>
      <c r="L12753" s="6"/>
      <c r="M12753" s="6"/>
      <c r="N12753" s="6"/>
      <c r="O12753" s="6"/>
      <c r="P12753" s="6"/>
      <c r="Q12753" s="6"/>
      <c r="R12753" s="6"/>
      <c r="S12753" s="6"/>
      <c r="T12753" s="6"/>
      <c r="U12753" s="6"/>
      <c r="V12753" s="6"/>
      <c r="W12753" s="6"/>
    </row>
    <row r="12754" spans="1:23" x14ac:dyDescent="0.25">
      <c r="A12754" s="65"/>
      <c r="J12754" s="6">
        <v>12</v>
      </c>
      <c r="K12754" s="6"/>
      <c r="L12754" s="6"/>
      <c r="M12754" s="6"/>
      <c r="N12754" s="6"/>
      <c r="O12754" s="6"/>
      <c r="P12754" s="6"/>
      <c r="Q12754" s="6"/>
      <c r="R12754" s="6"/>
      <c r="S12754" s="6"/>
      <c r="T12754" s="6"/>
      <c r="U12754" s="6"/>
      <c r="V12754" s="6"/>
      <c r="W12754" s="6"/>
    </row>
    <row r="12755" spans="1:23" x14ac:dyDescent="0.25">
      <c r="A12755" s="65"/>
      <c r="J12755" s="6">
        <v>13</v>
      </c>
      <c r="K12755" s="6"/>
      <c r="L12755" s="6"/>
      <c r="M12755" s="6"/>
      <c r="N12755" s="6"/>
      <c r="O12755" s="6"/>
      <c r="P12755" s="6"/>
      <c r="Q12755" s="6"/>
      <c r="R12755" s="6"/>
      <c r="S12755" s="6"/>
      <c r="T12755" s="6"/>
      <c r="U12755" s="6"/>
      <c r="V12755" s="6"/>
      <c r="W12755" s="6"/>
    </row>
    <row r="12756" spans="1:23" x14ac:dyDescent="0.25">
      <c r="A12756" s="79"/>
      <c r="J12756" s="6">
        <v>14</v>
      </c>
      <c r="K12756" s="6"/>
      <c r="L12756" s="6"/>
      <c r="M12756" s="6"/>
      <c r="N12756" s="6"/>
      <c r="O12756" s="6"/>
      <c r="P12756" s="6"/>
      <c r="Q12756" s="6"/>
      <c r="R12756" s="6"/>
      <c r="S12756" s="6"/>
      <c r="T12756" s="6"/>
      <c r="U12756" s="6"/>
      <c r="V12756" s="6"/>
      <c r="W12756" s="6"/>
    </row>
    <row r="12757" spans="1:23" x14ac:dyDescent="0.25">
      <c r="A12757" s="79"/>
      <c r="J12757" s="6">
        <v>15</v>
      </c>
      <c r="K12757" s="6"/>
      <c r="L12757" s="6"/>
      <c r="M12757" s="6"/>
      <c r="N12757" s="6"/>
      <c r="O12757" s="6"/>
      <c r="P12757" s="6"/>
      <c r="Q12757" s="6"/>
      <c r="R12757" s="6"/>
      <c r="S12757" s="6"/>
      <c r="T12757" s="6"/>
      <c r="U12757" s="6"/>
      <c r="V12757" s="6"/>
      <c r="W12757" s="6"/>
    </row>
    <row r="12758" spans="1:23" x14ac:dyDescent="0.25">
      <c r="J12758" s="6">
        <v>16</v>
      </c>
      <c r="K12758" s="6"/>
      <c r="L12758" s="6"/>
      <c r="M12758" s="6"/>
      <c r="N12758" s="6"/>
      <c r="O12758" s="6"/>
      <c r="P12758" s="6"/>
      <c r="Q12758" s="6"/>
      <c r="R12758" s="6"/>
      <c r="S12758" s="6"/>
      <c r="T12758" s="6"/>
      <c r="U12758" s="6"/>
      <c r="V12758" s="6"/>
      <c r="W12758" s="6"/>
    </row>
    <row r="12759" spans="1:23" x14ac:dyDescent="0.25">
      <c r="A12759" s="80"/>
      <c r="J12759" s="6">
        <v>17</v>
      </c>
      <c r="K12759" s="6"/>
      <c r="L12759" s="6"/>
      <c r="M12759" s="6"/>
      <c r="N12759" s="6"/>
      <c r="O12759" s="6"/>
      <c r="P12759" s="6"/>
      <c r="Q12759" s="6"/>
      <c r="R12759" s="6"/>
      <c r="S12759" s="6"/>
      <c r="T12759" s="6"/>
      <c r="U12759" s="6"/>
      <c r="V12759" s="6"/>
      <c r="W12759" s="6"/>
    </row>
    <row r="12760" spans="1:23" ht="31.5" x14ac:dyDescent="0.25">
      <c r="A12760" s="64" t="s">
        <v>590</v>
      </c>
      <c r="J12760" s="6">
        <v>18</v>
      </c>
      <c r="K12760" s="6"/>
      <c r="L12760" s="6"/>
      <c r="M12760" s="6"/>
      <c r="N12760" s="6"/>
      <c r="O12760" s="6"/>
      <c r="P12760" s="6"/>
      <c r="Q12760" s="6"/>
      <c r="R12760" s="6"/>
      <c r="S12760" s="6"/>
      <c r="T12760" s="6"/>
      <c r="U12760" s="6"/>
      <c r="V12760" s="6"/>
      <c r="W12760" s="6"/>
    </row>
    <row r="12761" spans="1:23" x14ac:dyDescent="0.25">
      <c r="A12761" s="79"/>
      <c r="J12761" s="6">
        <v>19</v>
      </c>
      <c r="K12761" s="6"/>
      <c r="L12761" s="6"/>
      <c r="M12761" s="6"/>
      <c r="N12761" s="6"/>
      <c r="O12761" s="6"/>
      <c r="P12761" s="6"/>
      <c r="Q12761" s="6"/>
      <c r="R12761" s="6"/>
      <c r="S12761" s="6"/>
      <c r="T12761" s="6"/>
      <c r="U12761" s="6"/>
      <c r="V12761" s="6"/>
      <c r="W12761" s="6"/>
    </row>
    <row r="12762" spans="1:23" ht="25.5" x14ac:dyDescent="0.25">
      <c r="A12762" s="81" t="s">
        <v>595</v>
      </c>
      <c r="J12762" s="6">
        <v>20</v>
      </c>
      <c r="K12762" s="6"/>
      <c r="L12762" s="6"/>
      <c r="M12762" s="6"/>
      <c r="N12762" s="6"/>
      <c r="O12762" s="6"/>
      <c r="P12762" s="6"/>
      <c r="Q12762" s="6"/>
      <c r="R12762" s="6"/>
      <c r="S12762" s="6"/>
      <c r="T12762" s="6"/>
      <c r="U12762" s="6"/>
      <c r="V12762" s="6"/>
      <c r="W12762" s="6"/>
    </row>
    <row r="12763" spans="1:23" x14ac:dyDescent="0.25">
      <c r="A12763" s="81"/>
      <c r="J12763" s="6">
        <v>21</v>
      </c>
      <c r="K12763" s="6"/>
      <c r="L12763" s="6"/>
      <c r="M12763" s="6"/>
      <c r="N12763" s="6"/>
      <c r="O12763" s="6"/>
      <c r="P12763" s="6"/>
      <c r="Q12763" s="6"/>
      <c r="R12763" s="6"/>
      <c r="S12763" s="6"/>
      <c r="T12763" s="6"/>
      <c r="U12763" s="6"/>
      <c r="V12763" s="6"/>
      <c r="W12763" s="6"/>
    </row>
    <row r="12764" spans="1:23" ht="89.25" x14ac:dyDescent="0.25">
      <c r="A12764" s="81" t="s">
        <v>1020</v>
      </c>
      <c r="J12764" s="6">
        <v>22</v>
      </c>
      <c r="K12764" s="6"/>
      <c r="L12764" s="6"/>
      <c r="M12764" s="6"/>
      <c r="N12764" s="6"/>
      <c r="O12764" s="6"/>
      <c r="P12764" s="6"/>
      <c r="Q12764" s="6"/>
      <c r="R12764" s="6"/>
      <c r="S12764" s="6"/>
      <c r="T12764" s="6"/>
      <c r="U12764" s="6"/>
      <c r="V12764" s="6"/>
      <c r="W12764" s="6"/>
    </row>
    <row r="12765" spans="1:23" x14ac:dyDescent="0.25">
      <c r="A12765" s="65"/>
      <c r="J12765" s="6">
        <v>23</v>
      </c>
      <c r="K12765" s="6"/>
      <c r="L12765" s="6"/>
      <c r="M12765" s="6"/>
      <c r="N12765" s="6"/>
      <c r="O12765" s="6"/>
      <c r="P12765" s="6"/>
      <c r="Q12765" s="6"/>
      <c r="R12765" s="6"/>
      <c r="S12765" s="6"/>
      <c r="T12765" s="6"/>
      <c r="U12765" s="6"/>
      <c r="V12765" s="6"/>
      <c r="W12765" s="6"/>
    </row>
    <row r="12766" spans="1:23" x14ac:dyDescent="0.25">
      <c r="A12766" s="65"/>
      <c r="J12766" s="6">
        <v>24</v>
      </c>
      <c r="K12766" s="6"/>
      <c r="L12766" s="6"/>
      <c r="M12766" s="6"/>
      <c r="N12766" s="6"/>
      <c r="O12766" s="6"/>
      <c r="P12766" s="6"/>
      <c r="Q12766" s="6"/>
      <c r="R12766" s="6"/>
      <c r="S12766" s="6"/>
      <c r="T12766" s="6"/>
      <c r="U12766" s="6"/>
      <c r="V12766" s="6"/>
      <c r="W12766" s="6"/>
    </row>
    <row r="12767" spans="1:23" ht="140.25" x14ac:dyDescent="0.25">
      <c r="A12767" s="96" t="s">
        <v>624</v>
      </c>
      <c r="B12767" s="97" t="s">
        <v>625</v>
      </c>
      <c r="J12767" s="6">
        <v>25</v>
      </c>
      <c r="K12767" s="6"/>
      <c r="L12767" s="6"/>
      <c r="M12767" s="6"/>
      <c r="N12767" s="6"/>
      <c r="O12767" s="6"/>
      <c r="P12767" s="6"/>
      <c r="Q12767" s="6"/>
      <c r="R12767" s="6"/>
      <c r="S12767" s="6"/>
      <c r="T12767" s="6"/>
      <c r="U12767" s="6"/>
      <c r="V12767" s="6"/>
      <c r="W12767" s="6"/>
    </row>
    <row r="12768" spans="1:23" ht="15.75" thickBot="1" x14ac:dyDescent="0.3">
      <c r="A12768" s="65"/>
      <c r="J12768" s="6">
        <v>26</v>
      </c>
      <c r="K12768" s="6"/>
      <c r="L12768" s="6"/>
      <c r="M12768" s="6"/>
      <c r="N12768" s="6"/>
      <c r="O12768" s="6"/>
      <c r="P12768" s="6"/>
      <c r="Q12768" s="6"/>
      <c r="R12768" s="6"/>
      <c r="S12768" s="6"/>
      <c r="T12768" s="6"/>
      <c r="U12768" s="6"/>
      <c r="V12768" s="6"/>
      <c r="W12768" s="6"/>
    </row>
    <row r="12769" spans="1:23" ht="15.75" thickBot="1" x14ac:dyDescent="0.3">
      <c r="A12769" s="88" t="s">
        <v>626</v>
      </c>
      <c r="B12769" s="89">
        <v>0.05</v>
      </c>
      <c r="J12769" s="6">
        <v>27</v>
      </c>
      <c r="K12769" s="6"/>
      <c r="L12769" s="6"/>
      <c r="M12769" s="6"/>
      <c r="N12769" s="6"/>
      <c r="O12769" s="6"/>
      <c r="P12769" s="6"/>
      <c r="Q12769" s="6"/>
      <c r="R12769" s="6"/>
      <c r="S12769" s="6"/>
      <c r="T12769" s="6"/>
      <c r="U12769" s="6"/>
      <c r="V12769" s="6"/>
      <c r="W12769" s="6"/>
    </row>
    <row r="12770" spans="1:23" ht="39" thickBot="1" x14ac:dyDescent="0.3">
      <c r="A12770" s="110" t="s">
        <v>627</v>
      </c>
      <c r="B12770" s="74">
        <v>18</v>
      </c>
      <c r="J12770" s="6">
        <v>28</v>
      </c>
      <c r="K12770" s="6"/>
      <c r="L12770" s="6"/>
      <c r="M12770" s="6"/>
      <c r="N12770" s="6"/>
      <c r="O12770" s="6"/>
      <c r="P12770" s="6"/>
      <c r="Q12770" s="6"/>
      <c r="R12770" s="6"/>
      <c r="S12770" s="6"/>
      <c r="T12770" s="6"/>
      <c r="U12770" s="6"/>
      <c r="V12770" s="6"/>
      <c r="W12770" s="6"/>
    </row>
    <row r="12771" spans="1:23" ht="39" thickBot="1" x14ac:dyDescent="0.3">
      <c r="A12771" s="110" t="s">
        <v>628</v>
      </c>
      <c r="B12771" s="74">
        <v>0.59321500000000005</v>
      </c>
      <c r="J12771" s="6">
        <v>29</v>
      </c>
      <c r="K12771" s="6"/>
      <c r="L12771" s="6"/>
      <c r="M12771" s="6"/>
      <c r="N12771" s="6"/>
      <c r="O12771" s="6"/>
      <c r="P12771" s="6"/>
      <c r="Q12771" s="6"/>
      <c r="R12771" s="6"/>
      <c r="S12771" s="6"/>
      <c r="T12771" s="6"/>
      <c r="U12771" s="6"/>
      <c r="V12771" s="6"/>
      <c r="W12771" s="6"/>
    </row>
    <row r="12772" spans="1:23" ht="64.5" thickBot="1" x14ac:dyDescent="0.3">
      <c r="A12772" s="110" t="s">
        <v>629</v>
      </c>
      <c r="B12772" s="74">
        <v>3.9969700000000001</v>
      </c>
      <c r="J12772" s="6">
        <v>30</v>
      </c>
      <c r="K12772" s="6"/>
      <c r="L12772" s="6"/>
      <c r="M12772" s="6"/>
      <c r="N12772" s="6"/>
      <c r="O12772" s="6"/>
      <c r="P12772" s="6"/>
      <c r="Q12772" s="6"/>
      <c r="R12772" s="6"/>
      <c r="S12772" s="6"/>
      <c r="T12772" s="6"/>
      <c r="U12772" s="6"/>
      <c r="V12772" s="6"/>
      <c r="W12772" s="6"/>
    </row>
    <row r="12773" spans="1:23" ht="38.25" x14ac:dyDescent="0.25">
      <c r="A12773" s="109" t="s">
        <v>630</v>
      </c>
      <c r="B12773" s="78">
        <v>1.0884</v>
      </c>
      <c r="J12773" s="6">
        <v>31</v>
      </c>
      <c r="K12773" s="6"/>
      <c r="L12773" s="6"/>
      <c r="M12773" s="6"/>
      <c r="N12773" s="6"/>
      <c r="O12773" s="6"/>
      <c r="P12773" s="6"/>
      <c r="Q12773" s="6"/>
      <c r="R12773" s="6"/>
      <c r="S12773" s="6"/>
      <c r="T12773" s="6"/>
      <c r="U12773" s="6"/>
      <c r="V12773" s="6"/>
      <c r="W12773" s="6"/>
    </row>
    <row r="12774" spans="1:23" ht="15.75" thickBot="1" x14ac:dyDescent="0.3">
      <c r="A12774" s="65"/>
      <c r="J12774" s="6">
        <v>32</v>
      </c>
      <c r="K12774" s="6"/>
      <c r="L12774" s="6"/>
      <c r="M12774" s="6"/>
      <c r="N12774" s="6"/>
      <c r="O12774" s="6"/>
      <c r="P12774" s="6"/>
      <c r="Q12774" s="6"/>
      <c r="R12774" s="6"/>
      <c r="S12774" s="6"/>
      <c r="T12774" s="6"/>
      <c r="U12774" s="6"/>
      <c r="V12774" s="6"/>
      <c r="W12774" s="6"/>
    </row>
    <row r="12775" spans="1:23" x14ac:dyDescent="0.25">
      <c r="A12775" s="254" t="s">
        <v>637</v>
      </c>
      <c r="B12775" s="255"/>
      <c r="C12775" s="255"/>
      <c r="D12775" s="255"/>
      <c r="J12775" s="6">
        <v>33</v>
      </c>
      <c r="K12775" s="6"/>
      <c r="L12775" s="6"/>
      <c r="M12775" s="6"/>
      <c r="N12775" s="6"/>
      <c r="O12775" s="6"/>
      <c r="P12775" s="6"/>
      <c r="Q12775" s="6"/>
      <c r="R12775" s="6"/>
      <c r="S12775" s="6"/>
      <c r="T12775" s="6"/>
      <c r="U12775" s="6"/>
      <c r="V12775" s="6"/>
      <c r="W12775" s="6"/>
    </row>
    <row r="12776" spans="1:23" ht="15.75" thickBot="1" x14ac:dyDescent="0.3">
      <c r="A12776" s="256" t="s">
        <v>638</v>
      </c>
      <c r="B12776" s="257"/>
      <c r="C12776" s="257"/>
      <c r="D12776" s="257"/>
      <c r="J12776" s="6">
        <v>34</v>
      </c>
      <c r="K12776" s="6"/>
      <c r="L12776" s="6"/>
      <c r="M12776" s="6"/>
      <c r="N12776" s="6"/>
      <c r="O12776" s="6"/>
      <c r="P12776" s="6"/>
      <c r="Q12776" s="6"/>
      <c r="R12776" s="6"/>
      <c r="S12776" s="6"/>
      <c r="T12776" s="6"/>
      <c r="U12776" s="6"/>
      <c r="V12776" s="6"/>
      <c r="W12776" s="6"/>
    </row>
    <row r="12777" spans="1:23" ht="27" thickBot="1" x14ac:dyDescent="0.3">
      <c r="A12777" s="98" t="s">
        <v>634</v>
      </c>
      <c r="B12777" s="83" t="s">
        <v>635</v>
      </c>
      <c r="C12777" s="83" t="s">
        <v>566</v>
      </c>
      <c r="D12777" s="85" t="s">
        <v>593</v>
      </c>
      <c r="J12777" s="6"/>
      <c r="K12777" s="121" t="s">
        <v>1123</v>
      </c>
      <c r="L12777" s="121" t="s">
        <v>1124</v>
      </c>
      <c r="M12777" s="121" t="str">
        <f>A12764</f>
        <v>Prueba del rango estudentizado de Tukey (HSD) para PFCm2</v>
      </c>
      <c r="N12777" s="136"/>
      <c r="O12777" s="1"/>
      <c r="S12777" s="122" t="str">
        <f>K12777</f>
        <v>Factor</v>
      </c>
      <c r="T12777" s="122" t="str">
        <f>L12777</f>
        <v>Nivel</v>
      </c>
      <c r="U12777" s="114"/>
      <c r="V12777" s="123" t="str">
        <f>M12777</f>
        <v>Prueba del rango estudentizado de Tukey (HSD) para PFCm2</v>
      </c>
      <c r="W12777" s="6"/>
    </row>
    <row r="12778" spans="1:23" ht="16.5" thickBot="1" x14ac:dyDescent="0.3">
      <c r="A12778" s="99" t="s">
        <v>592</v>
      </c>
      <c r="B12778" s="68">
        <v>6.4713000000000003</v>
      </c>
      <c r="C12778" s="68">
        <v>8</v>
      </c>
      <c r="D12778" s="86" t="s">
        <v>8</v>
      </c>
      <c r="J12778" s="6"/>
      <c r="K12778" s="223" t="s">
        <v>1128</v>
      </c>
      <c r="L12778" s="124" t="str">
        <f>D12778</f>
        <v>Toro</v>
      </c>
      <c r="M12778" s="125">
        <f>B12778</f>
        <v>6.4713000000000003</v>
      </c>
      <c r="N12778" s="125" t="str">
        <f>A12778</f>
        <v>A</v>
      </c>
      <c r="O12778" s="125">
        <f>B12778</f>
        <v>6.4713000000000003</v>
      </c>
      <c r="S12778" s="225" t="str">
        <f>K12778</f>
        <v>Genotipo (B)</v>
      </c>
      <c r="T12778" s="133" t="str">
        <f>L12778</f>
        <v>Toro</v>
      </c>
      <c r="U12778" s="134">
        <f t="shared" ref="U12778:U12781" si="773">M12778</f>
        <v>6.4713000000000003</v>
      </c>
      <c r="V12778" s="133" t="str">
        <f t="shared" ref="V12778:V12781" si="774">N12778</f>
        <v>A</v>
      </c>
      <c r="W12778" s="133">
        <f t="shared" ref="W12778:W12781" si="775">O12778</f>
        <v>6.4713000000000003</v>
      </c>
    </row>
    <row r="12779" spans="1:23" ht="16.5" thickBot="1" x14ac:dyDescent="0.3">
      <c r="A12779" s="99"/>
      <c r="B12779" s="68"/>
      <c r="C12779" s="68"/>
      <c r="D12779" s="86"/>
      <c r="J12779" s="6"/>
      <c r="K12779" s="224"/>
      <c r="L12779" s="124" t="str">
        <f>D12780</f>
        <v>Pony</v>
      </c>
      <c r="M12779" s="125">
        <f>B12780</f>
        <v>5.2363</v>
      </c>
      <c r="N12779" s="125" t="str">
        <f>A12780</f>
        <v>B</v>
      </c>
      <c r="O12779" s="125">
        <f>B12780</f>
        <v>5.2363</v>
      </c>
      <c r="S12779" s="226"/>
      <c r="T12779" s="133" t="str">
        <f t="shared" ref="T12779:T12781" si="776">L12779</f>
        <v>Pony</v>
      </c>
      <c r="U12779" s="134">
        <f t="shared" si="773"/>
        <v>5.2363</v>
      </c>
      <c r="V12779" s="133" t="str">
        <f t="shared" si="774"/>
        <v>B</v>
      </c>
      <c r="W12779" s="133">
        <f t="shared" si="775"/>
        <v>5.2363</v>
      </c>
    </row>
    <row r="12780" spans="1:23" ht="16.5" thickBot="1" x14ac:dyDescent="0.3">
      <c r="A12780" s="99" t="s">
        <v>593</v>
      </c>
      <c r="B12780" s="68">
        <v>5.2363</v>
      </c>
      <c r="C12780" s="68">
        <v>8</v>
      </c>
      <c r="D12780" s="86" t="s">
        <v>11</v>
      </c>
      <c r="J12780" s="6"/>
      <c r="K12780" s="224"/>
      <c r="L12780" s="4" t="str">
        <f>D12782</f>
        <v>Palomo</v>
      </c>
      <c r="M12780" s="4">
        <f>B12782</f>
        <v>5.0774999999999997</v>
      </c>
      <c r="N12780" s="4" t="str">
        <f>A12782</f>
        <v>B</v>
      </c>
      <c r="O12780" s="4">
        <f>B12782</f>
        <v>5.0774999999999997</v>
      </c>
      <c r="P12780" s="6"/>
      <c r="Q12780" s="6"/>
      <c r="R12780" s="6"/>
      <c r="S12780" s="226"/>
      <c r="T12780" s="133" t="str">
        <f t="shared" si="776"/>
        <v>Palomo</v>
      </c>
      <c r="U12780" s="134">
        <f t="shared" si="773"/>
        <v>5.0774999999999997</v>
      </c>
      <c r="V12780" s="133" t="str">
        <f t="shared" si="774"/>
        <v>B</v>
      </c>
      <c r="W12780" s="133">
        <f t="shared" si="775"/>
        <v>5.0774999999999997</v>
      </c>
    </row>
    <row r="12781" spans="1:23" ht="16.5" thickBot="1" x14ac:dyDescent="0.3">
      <c r="A12781" s="99" t="s">
        <v>593</v>
      </c>
      <c r="B12781" s="68"/>
      <c r="C12781" s="68"/>
      <c r="D12781" s="86"/>
      <c r="J12781" s="6"/>
      <c r="K12781" s="224"/>
      <c r="L12781" s="4" t="str">
        <f>D12784</f>
        <v>Perseo</v>
      </c>
      <c r="M12781" s="4">
        <f>B12784</f>
        <v>3.8224999999999998</v>
      </c>
      <c r="N12781" s="4" t="str">
        <f>A12784</f>
        <v>C</v>
      </c>
      <c r="O12781" s="4">
        <f>B12784</f>
        <v>3.8224999999999998</v>
      </c>
      <c r="P12781" s="6"/>
      <c r="Q12781" s="6"/>
      <c r="R12781" s="6"/>
      <c r="S12781" s="227"/>
      <c r="T12781" s="129" t="str">
        <f t="shared" si="776"/>
        <v>Perseo</v>
      </c>
      <c r="U12781" s="135">
        <f t="shared" si="773"/>
        <v>3.8224999999999998</v>
      </c>
      <c r="V12781" s="129" t="str">
        <f t="shared" si="774"/>
        <v>C</v>
      </c>
      <c r="W12781" s="129">
        <f t="shared" si="775"/>
        <v>3.8224999999999998</v>
      </c>
    </row>
    <row r="12782" spans="1:23" ht="15.75" thickBot="1" x14ac:dyDescent="0.3">
      <c r="A12782" s="99" t="s">
        <v>593</v>
      </c>
      <c r="B12782" s="68">
        <v>5.0774999999999997</v>
      </c>
      <c r="C12782" s="68">
        <v>8</v>
      </c>
      <c r="D12782" s="86" t="s">
        <v>7</v>
      </c>
      <c r="J12782" s="6">
        <v>1</v>
      </c>
      <c r="K12782" s="6"/>
      <c r="L12782" s="6"/>
      <c r="M12782" s="6"/>
      <c r="N12782" s="6"/>
      <c r="O12782" s="6"/>
      <c r="P12782" s="6"/>
      <c r="Q12782" s="6"/>
      <c r="R12782" s="6"/>
      <c r="S12782" s="6"/>
      <c r="T12782" s="6"/>
      <c r="U12782" s="6"/>
      <c r="V12782" s="6"/>
      <c r="W12782" s="6"/>
    </row>
    <row r="12783" spans="1:23" ht="15.75" thickBot="1" x14ac:dyDescent="0.3">
      <c r="A12783" s="99"/>
      <c r="B12783" s="68"/>
      <c r="C12783" s="68"/>
      <c r="D12783" s="86"/>
      <c r="J12783" s="6">
        <v>2</v>
      </c>
      <c r="K12783" s="6"/>
      <c r="L12783" s="6"/>
      <c r="M12783" s="6"/>
      <c r="N12783" s="6"/>
      <c r="O12783" s="6"/>
      <c r="P12783" s="6"/>
      <c r="Q12783" s="6"/>
      <c r="R12783" s="6"/>
      <c r="S12783" s="6"/>
      <c r="T12783" s="6"/>
      <c r="U12783" s="6"/>
      <c r="V12783" s="6"/>
      <c r="W12783" s="6"/>
    </row>
    <row r="12784" spans="1:23" x14ac:dyDescent="0.25">
      <c r="A12784" s="100" t="s">
        <v>639</v>
      </c>
      <c r="B12784" s="77">
        <v>3.8224999999999998</v>
      </c>
      <c r="C12784" s="77">
        <v>8</v>
      </c>
      <c r="D12784" s="87" t="s">
        <v>46</v>
      </c>
      <c r="J12784" s="6">
        <v>3</v>
      </c>
      <c r="K12784" s="6"/>
      <c r="L12784" s="6"/>
      <c r="M12784" s="6"/>
      <c r="N12784" s="6"/>
      <c r="O12784" s="6"/>
      <c r="P12784" s="6"/>
      <c r="Q12784" s="6"/>
      <c r="R12784" s="6"/>
      <c r="S12784" s="6"/>
      <c r="T12784" s="6"/>
      <c r="U12784" s="6"/>
      <c r="V12784" s="6"/>
      <c r="W12784" s="6"/>
    </row>
    <row r="12785" spans="1:23" x14ac:dyDescent="0.25">
      <c r="A12785" s="79"/>
      <c r="J12785" s="6">
        <v>4</v>
      </c>
      <c r="K12785" s="6"/>
      <c r="L12785" s="6"/>
      <c r="M12785" s="6"/>
      <c r="N12785" s="6"/>
      <c r="O12785" s="6"/>
      <c r="P12785" s="6"/>
      <c r="Q12785" s="6"/>
      <c r="R12785" s="6"/>
      <c r="S12785" s="6"/>
      <c r="T12785" s="6"/>
      <c r="U12785" s="6"/>
      <c r="V12785" s="6"/>
      <c r="W12785" s="6"/>
    </row>
    <row r="12786" spans="1:23" x14ac:dyDescent="0.25">
      <c r="A12786" s="79"/>
      <c r="J12786" s="6">
        <v>5</v>
      </c>
      <c r="K12786" s="6"/>
      <c r="L12786" s="6"/>
      <c r="M12786" s="6"/>
      <c r="N12786" s="6"/>
      <c r="O12786" s="6"/>
      <c r="P12786" s="6"/>
      <c r="Q12786" s="6"/>
      <c r="R12786" s="6"/>
      <c r="S12786" s="6"/>
      <c r="T12786" s="6"/>
      <c r="U12786" s="6"/>
      <c r="V12786" s="6"/>
      <c r="W12786" s="6"/>
    </row>
    <row r="12787" spans="1:23" x14ac:dyDescent="0.25">
      <c r="J12787" s="6">
        <v>6</v>
      </c>
      <c r="K12787" s="6"/>
      <c r="L12787" s="6"/>
      <c r="M12787" s="6"/>
      <c r="N12787" s="6"/>
      <c r="O12787" s="6"/>
      <c r="P12787" s="6"/>
      <c r="Q12787" s="6"/>
      <c r="R12787" s="6"/>
      <c r="S12787" s="6"/>
      <c r="T12787" s="6"/>
      <c r="U12787" s="6"/>
      <c r="V12787" s="6"/>
      <c r="W12787" s="6"/>
    </row>
    <row r="12788" spans="1:23" x14ac:dyDescent="0.25">
      <c r="A12788" s="80"/>
      <c r="J12788" s="6">
        <v>7</v>
      </c>
      <c r="K12788" s="6"/>
      <c r="L12788" s="6"/>
      <c r="M12788" s="6"/>
      <c r="N12788" s="6"/>
      <c r="O12788" s="6"/>
      <c r="P12788" s="6"/>
      <c r="Q12788" s="6"/>
      <c r="R12788" s="6"/>
      <c r="S12788" s="6"/>
      <c r="T12788" s="6"/>
      <c r="U12788" s="6"/>
      <c r="V12788" s="6"/>
      <c r="W12788" s="6"/>
    </row>
    <row r="12789" spans="1:23" ht="31.5" x14ac:dyDescent="0.25">
      <c r="A12789" s="64" t="s">
        <v>590</v>
      </c>
      <c r="J12789" s="6">
        <v>8</v>
      </c>
      <c r="K12789" s="6"/>
      <c r="L12789" s="6"/>
      <c r="M12789" s="6"/>
      <c r="N12789" s="6"/>
      <c r="O12789" s="6"/>
      <c r="P12789" s="6"/>
      <c r="Q12789" s="6"/>
      <c r="R12789" s="6"/>
      <c r="S12789" s="6"/>
      <c r="T12789" s="6"/>
      <c r="U12789" s="6"/>
      <c r="V12789" s="6"/>
      <c r="W12789" s="6"/>
    </row>
    <row r="12790" spans="1:23" x14ac:dyDescent="0.25">
      <c r="A12790" s="79"/>
      <c r="J12790" s="6">
        <v>9</v>
      </c>
      <c r="K12790" s="6"/>
      <c r="L12790" s="6"/>
      <c r="M12790" s="6"/>
      <c r="N12790" s="6"/>
      <c r="O12790" s="6"/>
      <c r="P12790" s="6"/>
      <c r="Q12790" s="6"/>
      <c r="R12790" s="6"/>
      <c r="S12790" s="6"/>
      <c r="T12790" s="6"/>
      <c r="U12790" s="6"/>
      <c r="V12790" s="6"/>
      <c r="W12790" s="6"/>
    </row>
    <row r="12791" spans="1:23" ht="25.5" x14ac:dyDescent="0.25">
      <c r="A12791" s="81" t="s">
        <v>595</v>
      </c>
      <c r="J12791" s="6">
        <v>10</v>
      </c>
      <c r="K12791" s="6"/>
      <c r="L12791" s="6"/>
      <c r="M12791" s="6"/>
      <c r="N12791" s="6"/>
      <c r="O12791" s="6"/>
      <c r="P12791" s="6"/>
      <c r="Q12791" s="6"/>
      <c r="R12791" s="6"/>
      <c r="S12791" s="6"/>
      <c r="T12791" s="6"/>
      <c r="U12791" s="6"/>
      <c r="V12791" s="6"/>
      <c r="W12791" s="6"/>
    </row>
    <row r="12792" spans="1:23" x14ac:dyDescent="0.25">
      <c r="A12792" s="81"/>
      <c r="J12792" s="6">
        <v>11</v>
      </c>
      <c r="K12792" s="6"/>
      <c r="L12792" s="6"/>
      <c r="M12792" s="6"/>
      <c r="N12792" s="6"/>
      <c r="O12792" s="6"/>
      <c r="P12792" s="6"/>
      <c r="Q12792" s="6"/>
      <c r="R12792" s="6"/>
      <c r="S12792" s="6"/>
      <c r="T12792" s="6"/>
      <c r="U12792" s="6"/>
      <c r="V12792" s="6"/>
      <c r="W12792" s="6"/>
    </row>
    <row r="12793" spans="1:23" x14ac:dyDescent="0.25">
      <c r="A12793" s="65"/>
      <c r="J12793" s="6">
        <v>12</v>
      </c>
      <c r="K12793" s="6"/>
      <c r="L12793" s="6"/>
      <c r="M12793" s="6"/>
      <c r="N12793" s="6"/>
      <c r="O12793" s="6"/>
      <c r="P12793" s="6"/>
      <c r="Q12793" s="6"/>
      <c r="R12793" s="6"/>
      <c r="S12793" s="6"/>
      <c r="T12793" s="6"/>
      <c r="U12793" s="6"/>
      <c r="V12793" s="6"/>
      <c r="W12793" s="6"/>
    </row>
    <row r="12794" spans="1:23" x14ac:dyDescent="0.25">
      <c r="A12794" s="65"/>
      <c r="J12794" s="6">
        <v>13</v>
      </c>
      <c r="K12794" s="6"/>
      <c r="L12794" s="6"/>
      <c r="M12794" s="6"/>
      <c r="N12794" s="6"/>
      <c r="O12794" s="6"/>
      <c r="P12794" s="6"/>
      <c r="Q12794" s="6"/>
      <c r="R12794" s="6"/>
      <c r="S12794" s="6"/>
      <c r="T12794" s="6"/>
      <c r="U12794" s="6"/>
      <c r="V12794" s="6"/>
      <c r="W12794" s="6"/>
    </row>
    <row r="12795" spans="1:23" x14ac:dyDescent="0.25">
      <c r="A12795" s="79"/>
      <c r="J12795" s="6">
        <v>14</v>
      </c>
      <c r="K12795" s="6"/>
      <c r="L12795" s="6"/>
      <c r="M12795" s="6"/>
      <c r="N12795" s="6"/>
      <c r="O12795" s="6"/>
      <c r="P12795" s="6"/>
      <c r="Q12795" s="6"/>
      <c r="R12795" s="6"/>
      <c r="S12795" s="6"/>
      <c r="T12795" s="6"/>
      <c r="U12795" s="6"/>
      <c r="V12795" s="6"/>
      <c r="W12795" s="6"/>
    </row>
    <row r="12796" spans="1:23" x14ac:dyDescent="0.25">
      <c r="A12796" s="79"/>
      <c r="J12796" s="6">
        <v>15</v>
      </c>
      <c r="K12796" s="6"/>
      <c r="L12796" s="6"/>
      <c r="M12796" s="6"/>
      <c r="N12796" s="6"/>
      <c r="O12796" s="6"/>
      <c r="P12796" s="6"/>
      <c r="Q12796" s="6"/>
      <c r="R12796" s="6"/>
      <c r="S12796" s="6"/>
      <c r="T12796" s="6"/>
      <c r="U12796" s="6"/>
      <c r="V12796" s="6"/>
      <c r="W12796" s="6"/>
    </row>
    <row r="12797" spans="1:23" x14ac:dyDescent="0.25">
      <c r="J12797" s="6">
        <v>16</v>
      </c>
      <c r="K12797" s="6"/>
      <c r="L12797" s="6"/>
      <c r="M12797" s="6"/>
      <c r="N12797" s="6"/>
      <c r="O12797" s="6"/>
      <c r="P12797" s="6"/>
      <c r="Q12797" s="6"/>
      <c r="R12797" s="6"/>
      <c r="S12797" s="6"/>
      <c r="T12797" s="6"/>
      <c r="U12797" s="6"/>
      <c r="V12797" s="6"/>
      <c r="W12797" s="6"/>
    </row>
    <row r="12798" spans="1:23" x14ac:dyDescent="0.25">
      <c r="A12798" s="80"/>
      <c r="J12798" s="6">
        <v>17</v>
      </c>
      <c r="K12798" s="6"/>
      <c r="L12798" s="6"/>
      <c r="M12798" s="6"/>
      <c r="N12798" s="6"/>
      <c r="O12798" s="6"/>
      <c r="P12798" s="6"/>
      <c r="Q12798" s="6"/>
      <c r="R12798" s="6"/>
      <c r="S12798" s="6"/>
      <c r="T12798" s="6"/>
      <c r="U12798" s="6"/>
      <c r="V12798" s="6"/>
      <c r="W12798" s="6"/>
    </row>
    <row r="12799" spans="1:23" ht="31.5" x14ac:dyDescent="0.25">
      <c r="A12799" s="64" t="s">
        <v>590</v>
      </c>
      <c r="J12799" s="6">
        <v>18</v>
      </c>
      <c r="K12799" s="6"/>
      <c r="L12799" s="6"/>
      <c r="M12799" s="6"/>
      <c r="N12799" s="6"/>
      <c r="O12799" s="6"/>
      <c r="P12799" s="6"/>
      <c r="Q12799" s="6"/>
      <c r="R12799" s="6"/>
      <c r="S12799" s="6"/>
      <c r="T12799" s="6"/>
      <c r="U12799" s="6"/>
      <c r="V12799" s="6"/>
      <c r="W12799" s="6"/>
    </row>
    <row r="12800" spans="1:23" x14ac:dyDescent="0.25">
      <c r="A12800" s="79"/>
      <c r="J12800" s="6">
        <v>19</v>
      </c>
      <c r="K12800" s="6"/>
      <c r="L12800" s="6"/>
      <c r="M12800" s="6"/>
      <c r="N12800" s="6"/>
      <c r="O12800" s="6"/>
      <c r="P12800" s="6"/>
      <c r="Q12800" s="6"/>
      <c r="R12800" s="6"/>
      <c r="S12800" s="6"/>
      <c r="T12800" s="6"/>
      <c r="U12800" s="6"/>
      <c r="V12800" s="6"/>
      <c r="W12800" s="6"/>
    </row>
    <row r="12801" spans="1:23" ht="25.5" x14ac:dyDescent="0.25">
      <c r="A12801" s="81" t="s">
        <v>595</v>
      </c>
      <c r="J12801" s="6">
        <v>20</v>
      </c>
      <c r="K12801" s="6"/>
      <c r="L12801" s="6"/>
      <c r="M12801" s="6"/>
      <c r="N12801" s="6"/>
      <c r="O12801" s="6"/>
      <c r="P12801" s="6"/>
      <c r="Q12801" s="6"/>
      <c r="R12801" s="6"/>
      <c r="S12801" s="6"/>
      <c r="T12801" s="6"/>
      <c r="U12801" s="6"/>
      <c r="V12801" s="6"/>
      <c r="W12801" s="6"/>
    </row>
    <row r="12802" spans="1:23" x14ac:dyDescent="0.25">
      <c r="A12802" s="81"/>
      <c r="J12802" s="6">
        <v>21</v>
      </c>
      <c r="K12802" s="6"/>
      <c r="L12802" s="6"/>
      <c r="M12802" s="6"/>
      <c r="N12802" s="6"/>
      <c r="O12802" s="6"/>
      <c r="P12802" s="6"/>
      <c r="Q12802" s="6"/>
      <c r="R12802" s="6"/>
      <c r="S12802" s="6"/>
      <c r="T12802" s="6"/>
      <c r="U12802" s="6"/>
      <c r="V12802" s="6"/>
      <c r="W12802" s="6"/>
    </row>
    <row r="12803" spans="1:23" ht="89.25" x14ac:dyDescent="0.25">
      <c r="A12803" s="81" t="s">
        <v>1021</v>
      </c>
      <c r="J12803" s="6">
        <v>22</v>
      </c>
      <c r="K12803" s="6"/>
      <c r="L12803" s="6"/>
      <c r="M12803" s="6"/>
      <c r="N12803" s="6"/>
      <c r="O12803" s="6"/>
      <c r="P12803" s="6"/>
      <c r="Q12803" s="6"/>
      <c r="R12803" s="6"/>
      <c r="S12803" s="6"/>
      <c r="T12803" s="6"/>
      <c r="U12803" s="6"/>
      <c r="V12803" s="6"/>
      <c r="W12803" s="6"/>
    </row>
    <row r="12804" spans="1:23" x14ac:dyDescent="0.25">
      <c r="A12804" s="65"/>
      <c r="J12804" s="6">
        <v>23</v>
      </c>
      <c r="K12804" s="6"/>
      <c r="L12804" s="6"/>
      <c r="M12804" s="6"/>
      <c r="N12804" s="6"/>
      <c r="O12804" s="6"/>
      <c r="P12804" s="6"/>
      <c r="Q12804" s="6"/>
      <c r="R12804" s="6"/>
      <c r="S12804" s="6"/>
      <c r="T12804" s="6"/>
      <c r="U12804" s="6"/>
      <c r="V12804" s="6"/>
      <c r="W12804" s="6"/>
    </row>
    <row r="12805" spans="1:23" x14ac:dyDescent="0.25">
      <c r="A12805" s="65"/>
      <c r="J12805" s="6">
        <v>24</v>
      </c>
      <c r="K12805" s="6"/>
      <c r="L12805" s="6"/>
      <c r="M12805" s="6"/>
      <c r="N12805" s="6"/>
      <c r="O12805" s="6"/>
      <c r="P12805" s="6"/>
      <c r="Q12805" s="6"/>
      <c r="R12805" s="6"/>
      <c r="S12805" s="6"/>
      <c r="T12805" s="6"/>
      <c r="U12805" s="6"/>
      <c r="V12805" s="6"/>
      <c r="W12805" s="6"/>
    </row>
    <row r="12806" spans="1:23" ht="140.25" x14ac:dyDescent="0.25">
      <c r="A12806" s="96" t="s">
        <v>624</v>
      </c>
      <c r="B12806" s="97" t="s">
        <v>625</v>
      </c>
      <c r="J12806" s="6">
        <v>25</v>
      </c>
      <c r="K12806" s="6"/>
      <c r="L12806" s="6"/>
      <c r="M12806" s="6"/>
      <c r="N12806" s="6"/>
      <c r="O12806" s="6"/>
      <c r="P12806" s="6"/>
      <c r="Q12806" s="6"/>
      <c r="R12806" s="6"/>
      <c r="S12806" s="6"/>
      <c r="T12806" s="6"/>
      <c r="U12806" s="6"/>
      <c r="V12806" s="6"/>
      <c r="W12806" s="6"/>
    </row>
    <row r="12807" spans="1:23" ht="15.75" thickBot="1" x14ac:dyDescent="0.3">
      <c r="A12807" s="65"/>
      <c r="J12807" s="6">
        <v>26</v>
      </c>
      <c r="K12807" s="6"/>
      <c r="L12807" s="6"/>
      <c r="M12807" s="6"/>
      <c r="N12807" s="6"/>
      <c r="O12807" s="6"/>
      <c r="P12807" s="6"/>
      <c r="Q12807" s="6"/>
      <c r="R12807" s="6"/>
      <c r="S12807" s="6"/>
      <c r="T12807" s="6"/>
      <c r="U12807" s="6"/>
      <c r="V12807" s="6"/>
      <c r="W12807" s="6"/>
    </row>
    <row r="12808" spans="1:23" ht="15.75" thickBot="1" x14ac:dyDescent="0.3">
      <c r="A12808" s="88" t="s">
        <v>626</v>
      </c>
      <c r="B12808" s="89">
        <v>0.05</v>
      </c>
      <c r="J12808" s="6">
        <v>27</v>
      </c>
      <c r="K12808" s="6"/>
      <c r="L12808" s="6"/>
      <c r="M12808" s="6"/>
      <c r="N12808" s="6"/>
      <c r="O12808" s="6"/>
      <c r="P12808" s="6"/>
      <c r="Q12808" s="6"/>
      <c r="R12808" s="6"/>
      <c r="S12808" s="6"/>
      <c r="T12808" s="6"/>
      <c r="U12808" s="6"/>
      <c r="V12808" s="6"/>
      <c r="W12808" s="6"/>
    </row>
    <row r="12809" spans="1:23" ht="39" thickBot="1" x14ac:dyDescent="0.3">
      <c r="A12809" s="110" t="s">
        <v>627</v>
      </c>
      <c r="B12809" s="74">
        <v>18</v>
      </c>
      <c r="J12809" s="6">
        <v>28</v>
      </c>
      <c r="K12809" s="6"/>
      <c r="L12809" s="6"/>
      <c r="M12809" s="6"/>
      <c r="N12809" s="6"/>
      <c r="O12809" s="6"/>
      <c r="P12809" s="6"/>
      <c r="Q12809" s="6"/>
      <c r="R12809" s="6"/>
      <c r="S12809" s="6"/>
      <c r="T12809" s="6"/>
      <c r="U12809" s="6"/>
      <c r="V12809" s="6"/>
      <c r="W12809" s="6"/>
    </row>
    <row r="12810" spans="1:23" ht="39" thickBot="1" x14ac:dyDescent="0.3">
      <c r="A12810" s="110" t="s">
        <v>628</v>
      </c>
      <c r="B12810" s="74">
        <v>0.67026300000000005</v>
      </c>
      <c r="J12810" s="6">
        <v>29</v>
      </c>
      <c r="K12810" s="6"/>
      <c r="L12810" s="6"/>
      <c r="M12810" s="6"/>
      <c r="N12810" s="6"/>
      <c r="O12810" s="6"/>
      <c r="P12810" s="6"/>
      <c r="Q12810" s="6"/>
      <c r="R12810" s="6"/>
      <c r="S12810" s="6"/>
      <c r="T12810" s="6"/>
      <c r="U12810" s="6"/>
      <c r="V12810" s="6"/>
      <c r="W12810" s="6"/>
    </row>
    <row r="12811" spans="1:23" ht="64.5" thickBot="1" x14ac:dyDescent="0.3">
      <c r="A12811" s="110" t="s">
        <v>629</v>
      </c>
      <c r="B12811" s="74">
        <v>3.9969700000000001</v>
      </c>
      <c r="J12811" s="6">
        <v>30</v>
      </c>
      <c r="K12811" s="6"/>
      <c r="L12811" s="6"/>
      <c r="M12811" s="6"/>
      <c r="N12811" s="6"/>
      <c r="O12811" s="6"/>
      <c r="P12811" s="6"/>
      <c r="Q12811" s="6"/>
      <c r="R12811" s="6"/>
      <c r="S12811" s="6"/>
      <c r="T12811" s="6"/>
      <c r="U12811" s="6"/>
      <c r="V12811" s="6"/>
      <c r="W12811" s="6"/>
    </row>
    <row r="12812" spans="1:23" ht="38.25" x14ac:dyDescent="0.25">
      <c r="A12812" s="109" t="s">
        <v>630</v>
      </c>
      <c r="B12812" s="78">
        <v>1.1569</v>
      </c>
      <c r="J12812" s="6">
        <v>31</v>
      </c>
      <c r="K12812" s="6"/>
      <c r="L12812" s="6"/>
      <c r="M12812" s="6"/>
      <c r="N12812" s="6"/>
      <c r="O12812" s="6"/>
      <c r="P12812" s="6"/>
      <c r="Q12812" s="6"/>
      <c r="R12812" s="6"/>
      <c r="S12812" s="6"/>
      <c r="T12812" s="6"/>
      <c r="U12812" s="6"/>
      <c r="V12812" s="6"/>
      <c r="W12812" s="6"/>
    </row>
    <row r="12813" spans="1:23" ht="15.75" thickBot="1" x14ac:dyDescent="0.3">
      <c r="A12813" s="65"/>
      <c r="J12813" s="6">
        <v>32</v>
      </c>
      <c r="K12813" s="6"/>
      <c r="L12813" s="6"/>
      <c r="M12813" s="6"/>
      <c r="N12813" s="6"/>
      <c r="O12813" s="6"/>
      <c r="P12813" s="6"/>
      <c r="Q12813" s="6"/>
      <c r="R12813" s="6"/>
      <c r="S12813" s="6"/>
      <c r="T12813" s="6"/>
      <c r="U12813" s="6"/>
      <c r="V12813" s="6"/>
      <c r="W12813" s="6"/>
    </row>
    <row r="12814" spans="1:23" x14ac:dyDescent="0.25">
      <c r="A12814" s="254" t="s">
        <v>637</v>
      </c>
      <c r="B12814" s="255"/>
      <c r="C12814" s="255"/>
      <c r="D12814" s="255"/>
      <c r="J12814" s="6">
        <v>33</v>
      </c>
      <c r="K12814" s="6"/>
      <c r="L12814" s="6"/>
      <c r="M12814" s="6"/>
      <c r="N12814" s="6"/>
      <c r="O12814" s="6"/>
      <c r="P12814" s="6"/>
      <c r="Q12814" s="6"/>
      <c r="R12814" s="6"/>
      <c r="S12814" s="6"/>
      <c r="T12814" s="6"/>
      <c r="U12814" s="6"/>
      <c r="V12814" s="6"/>
      <c r="W12814" s="6"/>
    </row>
    <row r="12815" spans="1:23" ht="15.75" thickBot="1" x14ac:dyDescent="0.3">
      <c r="A12815" s="256" t="s">
        <v>638</v>
      </c>
      <c r="B12815" s="257"/>
      <c r="C12815" s="257"/>
      <c r="D12815" s="257"/>
      <c r="J12815" s="6">
        <v>34</v>
      </c>
      <c r="K12815" s="6"/>
      <c r="L12815" s="6"/>
      <c r="M12815" s="6"/>
      <c r="N12815" s="6"/>
      <c r="O12815" s="6"/>
      <c r="P12815" s="6"/>
      <c r="Q12815" s="6"/>
      <c r="R12815" s="6"/>
      <c r="S12815" s="6"/>
      <c r="T12815" s="6"/>
      <c r="U12815" s="6"/>
      <c r="V12815" s="6"/>
      <c r="W12815" s="6"/>
    </row>
    <row r="12816" spans="1:23" ht="27" thickBot="1" x14ac:dyDescent="0.3">
      <c r="A12816" s="98" t="s">
        <v>634</v>
      </c>
      <c r="B12816" s="83" t="s">
        <v>635</v>
      </c>
      <c r="C12816" s="83" t="s">
        <v>566</v>
      </c>
      <c r="D12816" s="85" t="s">
        <v>593</v>
      </c>
      <c r="J12816" s="6"/>
      <c r="K12816" s="121" t="s">
        <v>1123</v>
      </c>
      <c r="L12816" s="121" t="s">
        <v>1124</v>
      </c>
      <c r="M12816" s="121" t="str">
        <f>A12803</f>
        <v>Prueba del rango estudentizado de Tukey (HSD) para PFTm2</v>
      </c>
      <c r="N12816" s="136"/>
      <c r="O12816" s="1"/>
      <c r="S12816" s="122" t="str">
        <f>K12816</f>
        <v>Factor</v>
      </c>
      <c r="T12816" s="122" t="str">
        <f>L12816</f>
        <v>Nivel</v>
      </c>
      <c r="U12816" s="114"/>
      <c r="V12816" s="123" t="str">
        <f>M12816</f>
        <v>Prueba del rango estudentizado de Tukey (HSD) para PFTm2</v>
      </c>
      <c r="W12816" s="6"/>
    </row>
    <row r="12817" spans="1:23" ht="16.5" thickBot="1" x14ac:dyDescent="0.3">
      <c r="A12817" s="99" t="s">
        <v>592</v>
      </c>
      <c r="B12817" s="68">
        <v>7.3475000000000001</v>
      </c>
      <c r="C12817" s="68">
        <v>8</v>
      </c>
      <c r="D12817" s="86" t="s">
        <v>8</v>
      </c>
      <c r="J12817" s="6"/>
      <c r="K12817" s="223" t="s">
        <v>1128</v>
      </c>
      <c r="L12817" s="124" t="str">
        <f>D12817</f>
        <v>Toro</v>
      </c>
      <c r="M12817" s="125">
        <f>B12817</f>
        <v>7.3475000000000001</v>
      </c>
      <c r="N12817" s="125" t="str">
        <f>A12817</f>
        <v>A</v>
      </c>
      <c r="O12817" s="125">
        <f>B12817</f>
        <v>7.3475000000000001</v>
      </c>
      <c r="S12817" s="225" t="str">
        <f>K12817</f>
        <v>Genotipo (B)</v>
      </c>
      <c r="T12817" s="133" t="str">
        <f>L12817</f>
        <v>Toro</v>
      </c>
      <c r="U12817" s="134">
        <f t="shared" ref="U12817:U12820" si="777">M12817</f>
        <v>7.3475000000000001</v>
      </c>
      <c r="V12817" s="133" t="str">
        <f t="shared" ref="V12817:V12820" si="778">N12817</f>
        <v>A</v>
      </c>
      <c r="W12817" s="133">
        <f t="shared" ref="W12817:W12820" si="779">O12817</f>
        <v>7.3475000000000001</v>
      </c>
    </row>
    <row r="12818" spans="1:23" ht="16.5" thickBot="1" x14ac:dyDescent="0.3">
      <c r="A12818" s="99" t="s">
        <v>592</v>
      </c>
      <c r="B12818" s="68"/>
      <c r="C12818" s="68"/>
      <c r="D12818" s="86"/>
      <c r="J12818" s="6"/>
      <c r="K12818" s="224"/>
      <c r="L12818" s="124" t="str">
        <f>D12819</f>
        <v>Pony</v>
      </c>
      <c r="M12818" s="125">
        <f>B12819</f>
        <v>6.625</v>
      </c>
      <c r="N12818" s="125" t="str">
        <f>A12819</f>
        <v>A</v>
      </c>
      <c r="O12818" s="125">
        <f>B12819</f>
        <v>6.625</v>
      </c>
      <c r="S12818" s="226"/>
      <c r="T12818" s="133" t="str">
        <f t="shared" ref="T12818:T12820" si="780">L12818</f>
        <v>Pony</v>
      </c>
      <c r="U12818" s="134">
        <f t="shared" si="777"/>
        <v>6.625</v>
      </c>
      <c r="V12818" s="133" t="str">
        <f t="shared" si="778"/>
        <v>A</v>
      </c>
      <c r="W12818" s="133">
        <f t="shared" si="779"/>
        <v>6.625</v>
      </c>
    </row>
    <row r="12819" spans="1:23" ht="16.5" thickBot="1" x14ac:dyDescent="0.3">
      <c r="A12819" s="99" t="s">
        <v>592</v>
      </c>
      <c r="B12819" s="68">
        <v>6.625</v>
      </c>
      <c r="C12819" s="68">
        <v>8</v>
      </c>
      <c r="D12819" s="86" t="s">
        <v>11</v>
      </c>
      <c r="J12819" s="6"/>
      <c r="K12819" s="224"/>
      <c r="L12819" s="4" t="str">
        <f>D12821</f>
        <v>Palomo</v>
      </c>
      <c r="M12819" s="4">
        <f>B12821</f>
        <v>6.3274999999999997</v>
      </c>
      <c r="N12819" s="4" t="str">
        <f>A12821</f>
        <v>A</v>
      </c>
      <c r="O12819" s="4">
        <f>B12821</f>
        <v>6.3274999999999997</v>
      </c>
      <c r="P12819" s="6"/>
      <c r="Q12819" s="6"/>
      <c r="R12819" s="6"/>
      <c r="S12819" s="226"/>
      <c r="T12819" s="133" t="str">
        <f t="shared" si="780"/>
        <v>Palomo</v>
      </c>
      <c r="U12819" s="134">
        <f t="shared" si="777"/>
        <v>6.3274999999999997</v>
      </c>
      <c r="V12819" s="133" t="str">
        <f t="shared" si="778"/>
        <v>A</v>
      </c>
      <c r="W12819" s="133">
        <f t="shared" si="779"/>
        <v>6.3274999999999997</v>
      </c>
    </row>
    <row r="12820" spans="1:23" ht="16.5" thickBot="1" x14ac:dyDescent="0.3">
      <c r="A12820" s="99" t="s">
        <v>592</v>
      </c>
      <c r="B12820" s="68"/>
      <c r="C12820" s="68"/>
      <c r="D12820" s="86"/>
      <c r="J12820" s="6"/>
      <c r="K12820" s="224"/>
      <c r="L12820" s="4" t="str">
        <f>D12823</f>
        <v>Perseo</v>
      </c>
      <c r="M12820" s="4">
        <f>B12823</f>
        <v>4.9263000000000003</v>
      </c>
      <c r="N12820" s="4" t="str">
        <f>A12823</f>
        <v>B</v>
      </c>
      <c r="O12820" s="4">
        <f>B12823</f>
        <v>4.9263000000000003</v>
      </c>
      <c r="P12820" s="6"/>
      <c r="Q12820" s="6"/>
      <c r="R12820" s="6"/>
      <c r="S12820" s="227"/>
      <c r="T12820" s="129" t="str">
        <f t="shared" si="780"/>
        <v>Perseo</v>
      </c>
      <c r="U12820" s="135">
        <f t="shared" si="777"/>
        <v>4.9263000000000003</v>
      </c>
      <c r="V12820" s="129" t="str">
        <f t="shared" si="778"/>
        <v>B</v>
      </c>
      <c r="W12820" s="129">
        <f t="shared" si="779"/>
        <v>4.9263000000000003</v>
      </c>
    </row>
    <row r="12821" spans="1:23" ht="15.75" thickBot="1" x14ac:dyDescent="0.3">
      <c r="A12821" s="99" t="s">
        <v>592</v>
      </c>
      <c r="B12821" s="68">
        <v>6.3274999999999997</v>
      </c>
      <c r="C12821" s="68">
        <v>8</v>
      </c>
      <c r="D12821" s="86" t="s">
        <v>7</v>
      </c>
      <c r="J12821" s="6"/>
      <c r="K12821" s="6"/>
      <c r="L12821" s="6"/>
      <c r="M12821" s="6"/>
      <c r="N12821" s="6"/>
      <c r="O12821" s="6"/>
      <c r="P12821" s="6"/>
      <c r="Q12821" s="6"/>
      <c r="R12821" s="6"/>
      <c r="S12821" s="6"/>
      <c r="T12821" s="6"/>
      <c r="U12821" s="6"/>
      <c r="V12821" s="6"/>
      <c r="W12821" s="6"/>
    </row>
    <row r="12822" spans="1:23" ht="15.75" thickBot="1" x14ac:dyDescent="0.3">
      <c r="A12822" s="99"/>
      <c r="B12822" s="68"/>
      <c r="C12822" s="68"/>
      <c r="D12822" s="86"/>
      <c r="J12822" s="6"/>
      <c r="K12822" s="6"/>
      <c r="L12822" s="6"/>
      <c r="M12822" s="6"/>
      <c r="N12822" s="6"/>
      <c r="O12822" s="6"/>
      <c r="P12822" s="6"/>
      <c r="Q12822" s="6"/>
      <c r="R12822" s="6"/>
      <c r="S12822" s="6"/>
      <c r="T12822" s="6"/>
      <c r="U12822" s="6"/>
      <c r="V12822" s="6"/>
      <c r="W12822" s="6"/>
    </row>
    <row r="12823" spans="1:23" x14ac:dyDescent="0.25">
      <c r="A12823" s="100" t="s">
        <v>593</v>
      </c>
      <c r="B12823" s="77">
        <v>4.9263000000000003</v>
      </c>
      <c r="C12823" s="77">
        <v>8</v>
      </c>
      <c r="D12823" s="87" t="s">
        <v>46</v>
      </c>
      <c r="J12823" s="6"/>
      <c r="K12823" s="6"/>
      <c r="L12823" s="6"/>
      <c r="M12823" s="6"/>
      <c r="N12823" s="6"/>
      <c r="O12823" s="6"/>
      <c r="P12823" s="6"/>
      <c r="Q12823" s="6"/>
      <c r="R12823" s="6"/>
      <c r="S12823" s="6"/>
      <c r="T12823" s="6"/>
      <c r="U12823" s="6"/>
      <c r="V12823" s="6"/>
      <c r="W12823" s="6"/>
    </row>
    <row r="12824" spans="1:23" x14ac:dyDescent="0.25">
      <c r="A12824" s="79"/>
      <c r="J12824" s="6"/>
      <c r="K12824" s="6"/>
      <c r="L12824" s="6"/>
      <c r="M12824" s="6"/>
      <c r="N12824" s="6"/>
      <c r="O12824" s="6"/>
      <c r="P12824" s="6"/>
      <c r="Q12824" s="6"/>
      <c r="R12824" s="6"/>
      <c r="S12824" s="6"/>
      <c r="T12824" s="6"/>
      <c r="U12824" s="6"/>
      <c r="V12824" s="6"/>
      <c r="W12824" s="6"/>
    </row>
    <row r="12825" spans="1:23" x14ac:dyDescent="0.25">
      <c r="A12825" s="79"/>
      <c r="J12825" s="6"/>
      <c r="K12825" s="6"/>
      <c r="L12825" s="6"/>
      <c r="M12825" s="6"/>
      <c r="N12825" s="6"/>
      <c r="O12825" s="6"/>
      <c r="P12825" s="6"/>
      <c r="Q12825" s="6"/>
      <c r="R12825" s="6"/>
      <c r="S12825" s="6"/>
      <c r="T12825" s="6"/>
      <c r="U12825" s="6"/>
      <c r="V12825" s="6"/>
      <c r="W12825" s="6"/>
    </row>
    <row r="12826" spans="1:23" x14ac:dyDescent="0.25">
      <c r="I12826" s="58" t="s">
        <v>1131</v>
      </c>
      <c r="J12826" s="6"/>
      <c r="K12826" s="6"/>
      <c r="L12826" s="6"/>
      <c r="M12826" s="6"/>
      <c r="N12826" s="6"/>
      <c r="O12826" s="6"/>
      <c r="P12826" s="6"/>
      <c r="Q12826" s="6"/>
      <c r="R12826" s="6"/>
      <c r="S12826" s="6"/>
      <c r="T12826" s="6"/>
      <c r="U12826" s="6"/>
      <c r="V12826" s="6"/>
      <c r="W12826" s="6"/>
    </row>
    <row r="12827" spans="1:23" x14ac:dyDescent="0.25">
      <c r="A12827" s="80"/>
      <c r="J12827" s="6"/>
      <c r="K12827" s="6"/>
      <c r="L12827" s="6"/>
      <c r="M12827" s="6"/>
      <c r="N12827" s="6"/>
      <c r="O12827" s="6"/>
      <c r="P12827" s="6"/>
      <c r="Q12827" s="6"/>
      <c r="R12827" s="6"/>
      <c r="S12827" s="6"/>
      <c r="T12827" s="6"/>
      <c r="U12827" s="6"/>
      <c r="V12827" s="6"/>
      <c r="W12827" s="6"/>
    </row>
    <row r="12828" spans="1:23" ht="31.5" x14ac:dyDescent="0.25">
      <c r="A12828" s="64" t="s">
        <v>590</v>
      </c>
      <c r="J12828" s="6"/>
      <c r="K12828" s="6"/>
      <c r="L12828" s="6"/>
      <c r="M12828" s="6"/>
      <c r="N12828" s="6"/>
      <c r="O12828" s="6"/>
      <c r="P12828" s="6"/>
      <c r="Q12828" s="6"/>
      <c r="R12828" s="6"/>
      <c r="S12828" s="6"/>
      <c r="T12828" s="6"/>
      <c r="U12828" s="6"/>
      <c r="V12828" s="6"/>
      <c r="W12828" s="6"/>
    </row>
    <row r="12829" spans="1:23" x14ac:dyDescent="0.25">
      <c r="A12829" s="79"/>
      <c r="J12829" s="6"/>
      <c r="K12829" s="6"/>
      <c r="L12829" s="6"/>
      <c r="M12829" s="6"/>
      <c r="N12829" s="6"/>
      <c r="O12829" s="6"/>
      <c r="P12829" s="6"/>
      <c r="Q12829" s="6"/>
      <c r="R12829" s="6"/>
      <c r="S12829" s="6"/>
      <c r="T12829" s="6"/>
      <c r="U12829" s="6"/>
      <c r="V12829" s="6"/>
      <c r="W12829" s="6"/>
    </row>
    <row r="12830" spans="1:23" ht="25.5" x14ac:dyDescent="0.25">
      <c r="A12830" s="81" t="s">
        <v>595</v>
      </c>
      <c r="J12830" s="6"/>
      <c r="K12830" s="6"/>
      <c r="L12830" s="6"/>
      <c r="M12830" s="6"/>
      <c r="N12830" s="6"/>
      <c r="O12830" s="6"/>
      <c r="P12830" s="6"/>
      <c r="Q12830" s="6"/>
      <c r="R12830" s="6"/>
      <c r="S12830" s="6"/>
      <c r="T12830" s="6"/>
      <c r="U12830" s="6"/>
      <c r="V12830" s="6"/>
      <c r="W12830" s="6"/>
    </row>
    <row r="12831" spans="1:23" x14ac:dyDescent="0.25">
      <c r="A12831" s="81"/>
      <c r="J12831" s="6"/>
      <c r="K12831" s="6"/>
      <c r="L12831" s="6"/>
      <c r="M12831" s="6"/>
      <c r="N12831" s="6"/>
      <c r="O12831" s="6"/>
      <c r="P12831" s="6"/>
      <c r="Q12831" s="6"/>
      <c r="R12831" s="6"/>
      <c r="S12831" s="6"/>
      <c r="T12831" s="6"/>
      <c r="U12831" s="6"/>
      <c r="V12831" s="6"/>
      <c r="W12831" s="6"/>
    </row>
    <row r="12832" spans="1:23" x14ac:dyDescent="0.25">
      <c r="A12832" s="65"/>
      <c r="J12832" s="6"/>
      <c r="K12832" s="6"/>
      <c r="L12832" s="6"/>
      <c r="M12832" s="6"/>
      <c r="N12832" s="6"/>
      <c r="O12832" s="6"/>
      <c r="P12832" s="6"/>
      <c r="Q12832" s="6"/>
      <c r="R12832" s="6"/>
      <c r="S12832" s="6"/>
      <c r="T12832" s="6"/>
      <c r="U12832" s="6"/>
      <c r="V12832" s="6"/>
      <c r="W12832" s="6"/>
    </row>
    <row r="12833" spans="1:23" x14ac:dyDescent="0.25">
      <c r="A12833" s="65"/>
      <c r="J12833" s="6"/>
      <c r="K12833" s="6"/>
      <c r="L12833" s="6"/>
      <c r="M12833" s="6"/>
      <c r="N12833" s="6"/>
      <c r="O12833" s="6"/>
      <c r="P12833" s="6"/>
      <c r="Q12833" s="6"/>
      <c r="R12833" s="6"/>
      <c r="S12833" s="6"/>
      <c r="T12833" s="6"/>
      <c r="U12833" s="6"/>
      <c r="V12833" s="6"/>
      <c r="W12833" s="6"/>
    </row>
    <row r="12834" spans="1:23" x14ac:dyDescent="0.25">
      <c r="A12834" s="65"/>
      <c r="J12834" s="6"/>
      <c r="K12834" s="6"/>
      <c r="L12834" s="6"/>
      <c r="M12834" s="6"/>
      <c r="N12834" s="6"/>
      <c r="O12834" s="6"/>
      <c r="P12834" s="6"/>
      <c r="Q12834" s="6"/>
      <c r="R12834" s="6"/>
      <c r="S12834" s="6"/>
      <c r="T12834" s="6"/>
      <c r="U12834" s="6"/>
      <c r="V12834" s="6"/>
      <c r="W12834" s="6"/>
    </row>
    <row r="12835" spans="1:23" x14ac:dyDescent="0.25">
      <c r="A12835" s="65"/>
      <c r="J12835" s="6"/>
      <c r="K12835" s="6"/>
      <c r="L12835" s="6"/>
      <c r="M12835" s="6"/>
      <c r="N12835" s="6"/>
      <c r="O12835" s="6"/>
      <c r="P12835" s="6"/>
      <c r="Q12835" s="6"/>
      <c r="R12835" s="6"/>
      <c r="S12835" s="6"/>
      <c r="T12835" s="6"/>
      <c r="U12835" s="6"/>
      <c r="V12835" s="6"/>
      <c r="W12835" s="6"/>
    </row>
    <row r="12836" spans="1:23" x14ac:dyDescent="0.25">
      <c r="A12836" s="65"/>
      <c r="J12836" s="6"/>
      <c r="K12836" s="6"/>
      <c r="L12836" s="6"/>
      <c r="M12836" s="6"/>
      <c r="N12836" s="6"/>
      <c r="O12836" s="6"/>
      <c r="P12836" s="6"/>
      <c r="Q12836" s="6"/>
      <c r="R12836" s="6"/>
      <c r="S12836" s="6"/>
      <c r="T12836" s="6"/>
      <c r="U12836" s="6"/>
      <c r="V12836" s="6"/>
      <c r="W12836" s="6"/>
    </row>
    <row r="12837" spans="1:23" x14ac:dyDescent="0.25">
      <c r="A12837" s="65"/>
      <c r="J12837" s="6"/>
      <c r="K12837" s="6"/>
      <c r="L12837" s="6"/>
      <c r="M12837" s="6"/>
      <c r="N12837" s="6"/>
      <c r="O12837" s="6"/>
      <c r="P12837" s="6"/>
      <c r="Q12837" s="6"/>
      <c r="R12837" s="6"/>
      <c r="S12837" s="6"/>
      <c r="T12837" s="6"/>
      <c r="U12837" s="6"/>
      <c r="V12837" s="6"/>
      <c r="W12837" s="6"/>
    </row>
    <row r="12838" spans="1:23" x14ac:dyDescent="0.25">
      <c r="A12838" s="65"/>
      <c r="J12838" s="6"/>
      <c r="K12838" s="6"/>
      <c r="L12838" s="6"/>
      <c r="M12838" s="6"/>
      <c r="N12838" s="6"/>
      <c r="O12838" s="6"/>
      <c r="P12838" s="6"/>
      <c r="Q12838" s="6"/>
      <c r="R12838" s="6"/>
      <c r="S12838" s="6"/>
      <c r="T12838" s="6"/>
      <c r="U12838" s="6"/>
      <c r="V12838" s="6"/>
      <c r="W12838" s="6"/>
    </row>
    <row r="12839" spans="1:23" x14ac:dyDescent="0.25">
      <c r="A12839" s="65"/>
      <c r="J12839" s="6"/>
      <c r="K12839" s="6"/>
      <c r="L12839" s="6"/>
      <c r="M12839" s="6"/>
      <c r="N12839" s="6"/>
      <c r="O12839" s="6"/>
      <c r="P12839" s="6"/>
      <c r="Q12839" s="6"/>
      <c r="R12839" s="6"/>
      <c r="S12839" s="6"/>
      <c r="T12839" s="6"/>
      <c r="U12839" s="6"/>
      <c r="V12839" s="6"/>
      <c r="W12839" s="6"/>
    </row>
    <row r="12840" spans="1:23" x14ac:dyDescent="0.25">
      <c r="A12840" s="65"/>
      <c r="J12840" s="6"/>
      <c r="K12840" s="6"/>
      <c r="L12840" s="6"/>
      <c r="M12840" s="6"/>
      <c r="N12840" s="6"/>
      <c r="O12840" s="6"/>
      <c r="P12840" s="6"/>
      <c r="Q12840" s="6"/>
      <c r="R12840" s="6"/>
      <c r="S12840" s="6"/>
      <c r="T12840" s="6"/>
      <c r="U12840" s="6"/>
      <c r="V12840" s="6"/>
      <c r="W12840" s="6"/>
    </row>
    <row r="12841" spans="1:23" x14ac:dyDescent="0.25">
      <c r="A12841" s="65"/>
      <c r="J12841" s="6"/>
      <c r="K12841" s="6"/>
      <c r="L12841" s="6"/>
      <c r="M12841" s="6"/>
      <c r="N12841" s="6"/>
      <c r="O12841" s="6"/>
      <c r="P12841" s="6"/>
      <c r="Q12841" s="6"/>
      <c r="R12841" s="6"/>
      <c r="S12841" s="6"/>
      <c r="T12841" s="6"/>
      <c r="U12841" s="6"/>
      <c r="V12841" s="6"/>
      <c r="W12841" s="6"/>
    </row>
    <row r="12842" spans="1:23" x14ac:dyDescent="0.25">
      <c r="A12842" s="65"/>
      <c r="J12842" s="6"/>
      <c r="K12842" s="6"/>
      <c r="L12842" s="6"/>
      <c r="M12842" s="6"/>
      <c r="N12842" s="6"/>
      <c r="O12842" s="6"/>
      <c r="P12842" s="6"/>
      <c r="Q12842" s="6"/>
      <c r="R12842" s="6"/>
      <c r="S12842" s="6"/>
      <c r="T12842" s="6"/>
      <c r="U12842" s="6"/>
      <c r="V12842" s="6"/>
      <c r="W12842" s="6"/>
    </row>
    <row r="12843" spans="1:23" x14ac:dyDescent="0.25">
      <c r="A12843" s="65"/>
      <c r="J12843" s="6"/>
      <c r="K12843" s="6"/>
      <c r="L12843" s="6"/>
      <c r="M12843" s="6"/>
      <c r="N12843" s="6"/>
      <c r="O12843" s="6"/>
      <c r="P12843" s="6"/>
      <c r="Q12843" s="6"/>
      <c r="R12843" s="6"/>
      <c r="S12843" s="6"/>
      <c r="T12843" s="6"/>
      <c r="U12843" s="6"/>
      <c r="V12843" s="6"/>
      <c r="W12843" s="6"/>
    </row>
    <row r="12844" spans="1:23" x14ac:dyDescent="0.25">
      <c r="A12844" s="65"/>
      <c r="J12844" s="6"/>
      <c r="K12844" s="6"/>
      <c r="L12844" s="6"/>
      <c r="M12844" s="6"/>
      <c r="N12844" s="6"/>
      <c r="O12844" s="6"/>
      <c r="P12844" s="6"/>
      <c r="Q12844" s="6"/>
      <c r="R12844" s="6"/>
      <c r="S12844" s="6"/>
      <c r="T12844" s="6"/>
      <c r="U12844" s="6"/>
      <c r="V12844" s="6"/>
      <c r="W12844" s="6"/>
    </row>
    <row r="12845" spans="1:23" x14ac:dyDescent="0.25">
      <c r="A12845" s="65"/>
      <c r="J12845" s="6"/>
      <c r="K12845" s="6"/>
      <c r="L12845" s="6"/>
      <c r="M12845" s="6"/>
      <c r="N12845" s="6"/>
      <c r="O12845" s="6"/>
      <c r="P12845" s="6"/>
      <c r="Q12845" s="6"/>
      <c r="R12845" s="6"/>
      <c r="S12845" s="6"/>
      <c r="T12845" s="6"/>
      <c r="U12845" s="6"/>
      <c r="V12845" s="6"/>
      <c r="W12845" s="6"/>
    </row>
    <row r="12846" spans="1:23" x14ac:dyDescent="0.25">
      <c r="A12846" s="65"/>
      <c r="J12846" s="6"/>
      <c r="K12846" s="6"/>
      <c r="L12846" s="6"/>
      <c r="M12846" s="6"/>
      <c r="N12846" s="6"/>
      <c r="O12846" s="6"/>
      <c r="P12846" s="6"/>
      <c r="Q12846" s="6"/>
      <c r="R12846" s="6"/>
      <c r="S12846" s="6"/>
      <c r="T12846" s="6"/>
      <c r="U12846" s="6"/>
      <c r="V12846" s="6"/>
      <c r="W12846" s="6"/>
    </row>
    <row r="12847" spans="1:23" x14ac:dyDescent="0.25">
      <c r="A12847" s="65"/>
      <c r="J12847" s="6"/>
      <c r="K12847" s="6"/>
      <c r="L12847" s="6"/>
      <c r="M12847" s="6"/>
      <c r="N12847" s="6"/>
      <c r="O12847" s="6"/>
      <c r="P12847" s="6"/>
      <c r="Q12847" s="6"/>
      <c r="R12847" s="6"/>
      <c r="S12847" s="6"/>
      <c r="T12847" s="6"/>
      <c r="U12847" s="6"/>
      <c r="V12847" s="6"/>
      <c r="W12847" s="6"/>
    </row>
    <row r="12848" spans="1:23" x14ac:dyDescent="0.25">
      <c r="A12848" s="65"/>
      <c r="J12848" s="6"/>
      <c r="K12848" s="6"/>
      <c r="L12848" s="6"/>
      <c r="M12848" s="6"/>
      <c r="N12848" s="6"/>
      <c r="O12848" s="6"/>
      <c r="P12848" s="6"/>
      <c r="Q12848" s="6"/>
      <c r="R12848" s="6"/>
      <c r="S12848" s="6"/>
      <c r="T12848" s="6"/>
      <c r="U12848" s="6"/>
      <c r="V12848" s="6"/>
      <c r="W12848" s="6"/>
    </row>
    <row r="12849" spans="1:23" x14ac:dyDescent="0.25">
      <c r="A12849" s="65"/>
      <c r="J12849" s="6"/>
      <c r="K12849" s="6"/>
      <c r="L12849" s="6"/>
      <c r="M12849" s="6"/>
      <c r="N12849" s="6"/>
      <c r="O12849" s="6"/>
      <c r="P12849" s="6"/>
      <c r="Q12849" s="6"/>
      <c r="R12849" s="6"/>
      <c r="S12849" s="6"/>
      <c r="T12849" s="6"/>
      <c r="U12849" s="6"/>
      <c r="V12849" s="6"/>
      <c r="W12849" s="6"/>
    </row>
    <row r="12850" spans="1:23" x14ac:dyDescent="0.25">
      <c r="A12850" s="65"/>
      <c r="J12850" s="6"/>
      <c r="K12850" s="6"/>
      <c r="L12850" s="6"/>
      <c r="M12850" s="6"/>
      <c r="N12850" s="6"/>
      <c r="O12850" s="6"/>
      <c r="P12850" s="6"/>
      <c r="Q12850" s="6"/>
      <c r="R12850" s="6"/>
      <c r="S12850" s="6"/>
      <c r="T12850" s="6"/>
      <c r="U12850" s="6"/>
      <c r="V12850" s="6"/>
      <c r="W12850" s="6"/>
    </row>
    <row r="12851" spans="1:23" x14ac:dyDescent="0.25">
      <c r="A12851" s="65"/>
      <c r="J12851" s="6"/>
      <c r="K12851" s="6"/>
      <c r="L12851" s="6"/>
      <c r="M12851" s="6"/>
      <c r="N12851" s="6"/>
      <c r="O12851" s="6"/>
      <c r="P12851" s="6"/>
      <c r="Q12851" s="6"/>
      <c r="R12851" s="6"/>
      <c r="S12851" s="6"/>
      <c r="T12851" s="6"/>
      <c r="U12851" s="6"/>
      <c r="V12851" s="6"/>
      <c r="W12851" s="6"/>
    </row>
    <row r="12852" spans="1:23" x14ac:dyDescent="0.25">
      <c r="A12852" s="65"/>
      <c r="J12852" s="6"/>
      <c r="K12852" s="6"/>
      <c r="L12852" s="6"/>
      <c r="M12852" s="6"/>
      <c r="N12852" s="6"/>
      <c r="O12852" s="6"/>
      <c r="P12852" s="6"/>
      <c r="Q12852" s="6"/>
      <c r="R12852" s="6"/>
      <c r="S12852" s="6"/>
      <c r="T12852" s="6"/>
      <c r="U12852" s="6"/>
      <c r="V12852" s="6"/>
      <c r="W12852" s="6"/>
    </row>
    <row r="12853" spans="1:23" x14ac:dyDescent="0.25">
      <c r="A12853" s="65"/>
      <c r="J12853" s="6"/>
      <c r="K12853" s="6"/>
      <c r="L12853" s="6"/>
      <c r="M12853" s="6"/>
      <c r="N12853" s="6"/>
      <c r="O12853" s="6"/>
      <c r="P12853" s="6"/>
      <c r="Q12853" s="6"/>
      <c r="R12853" s="6"/>
      <c r="S12853" s="6"/>
      <c r="T12853" s="6"/>
      <c r="U12853" s="6"/>
      <c r="V12853" s="6"/>
      <c r="W12853" s="6"/>
    </row>
    <row r="12854" spans="1:23" x14ac:dyDescent="0.25">
      <c r="A12854" s="65"/>
      <c r="J12854" s="6"/>
      <c r="K12854" s="6"/>
      <c r="L12854" s="6"/>
      <c r="M12854" s="6"/>
      <c r="N12854" s="6"/>
      <c r="O12854" s="6"/>
      <c r="P12854" s="6"/>
      <c r="Q12854" s="6"/>
      <c r="R12854" s="6"/>
      <c r="S12854" s="6"/>
      <c r="T12854" s="6"/>
      <c r="U12854" s="6"/>
      <c r="V12854" s="6"/>
      <c r="W12854" s="6"/>
    </row>
    <row r="12855" spans="1:23" x14ac:dyDescent="0.25">
      <c r="A12855" s="65"/>
    </row>
    <row r="12856" spans="1:23" x14ac:dyDescent="0.25">
      <c r="A12856" s="65"/>
    </row>
    <row r="12857" spans="1:23" x14ac:dyDescent="0.25">
      <c r="A12857" s="65"/>
    </row>
    <row r="12858" spans="1:23" x14ac:dyDescent="0.25">
      <c r="A12858" s="65"/>
    </row>
    <row r="12859" spans="1:23" x14ac:dyDescent="0.25">
      <c r="A12859" s="65"/>
    </row>
    <row r="12860" spans="1:23" x14ac:dyDescent="0.25">
      <c r="A12860" s="65"/>
    </row>
    <row r="12861" spans="1:23" x14ac:dyDescent="0.25">
      <c r="A12861" s="65"/>
    </row>
    <row r="12862" spans="1:23" x14ac:dyDescent="0.25">
      <c r="A12862" s="65"/>
    </row>
    <row r="12863" spans="1:23" x14ac:dyDescent="0.25">
      <c r="A12863" s="65"/>
    </row>
    <row r="12864" spans="1:23" x14ac:dyDescent="0.25">
      <c r="A12864" s="65"/>
    </row>
    <row r="12865" spans="1:1" x14ac:dyDescent="0.25">
      <c r="A12865" s="65"/>
    </row>
    <row r="12866" spans="1:1" x14ac:dyDescent="0.25">
      <c r="A12866" s="65"/>
    </row>
    <row r="12867" spans="1:1" x14ac:dyDescent="0.25">
      <c r="A12867" s="65"/>
    </row>
    <row r="12868" spans="1:1" x14ac:dyDescent="0.25">
      <c r="A12868" s="65"/>
    </row>
    <row r="12869" spans="1:1" x14ac:dyDescent="0.25">
      <c r="A12869" s="65"/>
    </row>
    <row r="12870" spans="1:1" x14ac:dyDescent="0.25">
      <c r="A12870" s="65"/>
    </row>
    <row r="12871" spans="1:1" x14ac:dyDescent="0.25">
      <c r="A12871" s="65"/>
    </row>
    <row r="12872" spans="1:1" x14ac:dyDescent="0.25">
      <c r="A12872" s="65"/>
    </row>
    <row r="12873" spans="1:1" x14ac:dyDescent="0.25">
      <c r="A12873" s="65"/>
    </row>
    <row r="12874" spans="1:1" x14ac:dyDescent="0.25">
      <c r="A12874" s="65"/>
    </row>
    <row r="12875" spans="1:1" x14ac:dyDescent="0.25">
      <c r="A12875" s="65"/>
    </row>
    <row r="12876" spans="1:1" x14ac:dyDescent="0.25">
      <c r="A12876" s="65"/>
    </row>
    <row r="12877" spans="1:1" x14ac:dyDescent="0.25">
      <c r="A12877" s="65"/>
    </row>
    <row r="12878" spans="1:1" x14ac:dyDescent="0.25">
      <c r="A12878" s="65"/>
    </row>
    <row r="12879" spans="1:1" x14ac:dyDescent="0.25">
      <c r="A12879" s="65"/>
    </row>
    <row r="12880" spans="1:1" x14ac:dyDescent="0.25">
      <c r="A12880" s="65"/>
    </row>
    <row r="12881" spans="1:1" x14ac:dyDescent="0.25">
      <c r="A12881" s="65"/>
    </row>
    <row r="12882" spans="1:1" x14ac:dyDescent="0.25">
      <c r="A12882" s="65"/>
    </row>
    <row r="12883" spans="1:1" x14ac:dyDescent="0.25">
      <c r="A12883" s="65"/>
    </row>
    <row r="12884" spans="1:1" x14ac:dyDescent="0.25">
      <c r="A12884" s="65"/>
    </row>
    <row r="12885" spans="1:1" x14ac:dyDescent="0.25">
      <c r="A12885" s="65"/>
    </row>
    <row r="12886" spans="1:1" x14ac:dyDescent="0.25">
      <c r="A12886" s="65"/>
    </row>
    <row r="12887" spans="1:1" x14ac:dyDescent="0.25">
      <c r="A12887" s="65"/>
    </row>
    <row r="12888" spans="1:1" x14ac:dyDescent="0.25">
      <c r="A12888" s="65"/>
    </row>
    <row r="12889" spans="1:1" x14ac:dyDescent="0.25">
      <c r="A12889" s="65"/>
    </row>
    <row r="12890" spans="1:1" x14ac:dyDescent="0.25">
      <c r="A12890" s="65"/>
    </row>
    <row r="12891" spans="1:1" x14ac:dyDescent="0.25">
      <c r="A12891" s="65"/>
    </row>
    <row r="12892" spans="1:1" x14ac:dyDescent="0.25">
      <c r="A12892" s="65"/>
    </row>
    <row r="12893" spans="1:1" x14ac:dyDescent="0.25">
      <c r="A12893" s="65"/>
    </row>
    <row r="12894" spans="1:1" x14ac:dyDescent="0.25">
      <c r="A12894" s="65"/>
    </row>
    <row r="12895" spans="1:1" x14ac:dyDescent="0.25">
      <c r="A12895" s="65"/>
    </row>
    <row r="12896" spans="1:1" x14ac:dyDescent="0.25">
      <c r="A12896" s="65"/>
    </row>
    <row r="12897" spans="1:1" x14ac:dyDescent="0.25">
      <c r="A12897" s="65"/>
    </row>
    <row r="12898" spans="1:1" x14ac:dyDescent="0.25">
      <c r="A12898" s="65"/>
    </row>
    <row r="12899" spans="1:1" x14ac:dyDescent="0.25">
      <c r="A12899" s="65"/>
    </row>
    <row r="12900" spans="1:1" x14ac:dyDescent="0.25">
      <c r="A12900" s="65"/>
    </row>
    <row r="12901" spans="1:1" x14ac:dyDescent="0.25">
      <c r="A12901" s="65"/>
    </row>
    <row r="12902" spans="1:1" x14ac:dyDescent="0.25">
      <c r="A12902" s="65"/>
    </row>
    <row r="12903" spans="1:1" x14ac:dyDescent="0.25">
      <c r="A12903" s="65"/>
    </row>
    <row r="12904" spans="1:1" x14ac:dyDescent="0.25">
      <c r="A12904" s="65"/>
    </row>
    <row r="12905" spans="1:1" x14ac:dyDescent="0.25">
      <c r="A12905" s="65"/>
    </row>
    <row r="12906" spans="1:1" x14ac:dyDescent="0.25">
      <c r="A12906" s="65"/>
    </row>
    <row r="12907" spans="1:1" x14ac:dyDescent="0.25">
      <c r="A12907" s="65"/>
    </row>
    <row r="12908" spans="1:1" x14ac:dyDescent="0.25">
      <c r="A12908" s="65"/>
    </row>
    <row r="12909" spans="1:1" x14ac:dyDescent="0.25">
      <c r="A12909" s="65"/>
    </row>
    <row r="12910" spans="1:1" x14ac:dyDescent="0.25">
      <c r="A12910" s="65"/>
    </row>
    <row r="12911" spans="1:1" x14ac:dyDescent="0.25">
      <c r="A12911" s="65"/>
    </row>
    <row r="12912" spans="1:1" x14ac:dyDescent="0.25">
      <c r="A12912" s="65"/>
    </row>
    <row r="12913" spans="1:1" x14ac:dyDescent="0.25">
      <c r="A12913" s="65"/>
    </row>
    <row r="12914" spans="1:1" x14ac:dyDescent="0.25">
      <c r="A12914" s="65"/>
    </row>
    <row r="12915" spans="1:1" x14ac:dyDescent="0.25">
      <c r="A12915" s="65"/>
    </row>
    <row r="12916" spans="1:1" x14ac:dyDescent="0.25">
      <c r="A12916" s="65"/>
    </row>
    <row r="12917" spans="1:1" x14ac:dyDescent="0.25">
      <c r="A12917" s="65"/>
    </row>
    <row r="12918" spans="1:1" x14ac:dyDescent="0.25">
      <c r="A12918" s="65"/>
    </row>
    <row r="12919" spans="1:1" x14ac:dyDescent="0.25">
      <c r="A12919" s="65"/>
    </row>
    <row r="12920" spans="1:1" x14ac:dyDescent="0.25">
      <c r="A12920" s="65"/>
    </row>
    <row r="12921" spans="1:1" x14ac:dyDescent="0.25">
      <c r="A12921" s="65"/>
    </row>
    <row r="12922" spans="1:1" x14ac:dyDescent="0.25">
      <c r="A12922" s="65"/>
    </row>
    <row r="12923" spans="1:1" x14ac:dyDescent="0.25">
      <c r="A12923" s="65"/>
    </row>
    <row r="12924" spans="1:1" x14ac:dyDescent="0.25">
      <c r="A12924" s="65"/>
    </row>
    <row r="12925" spans="1:1" x14ac:dyDescent="0.25">
      <c r="A12925" s="65"/>
    </row>
    <row r="12926" spans="1:1" x14ac:dyDescent="0.25">
      <c r="A12926" s="65"/>
    </row>
    <row r="12927" spans="1:1" x14ac:dyDescent="0.25">
      <c r="A12927" s="65"/>
    </row>
    <row r="12928" spans="1:1" x14ac:dyDescent="0.25">
      <c r="A12928" s="65"/>
    </row>
    <row r="12929" spans="1:1" x14ac:dyDescent="0.25">
      <c r="A12929" s="65"/>
    </row>
    <row r="12930" spans="1:1" x14ac:dyDescent="0.25">
      <c r="A12930" s="65"/>
    </row>
    <row r="12931" spans="1:1" x14ac:dyDescent="0.25">
      <c r="A12931" s="65"/>
    </row>
    <row r="12932" spans="1:1" x14ac:dyDescent="0.25">
      <c r="A12932" s="65"/>
    </row>
    <row r="12933" spans="1:1" x14ac:dyDescent="0.25">
      <c r="A12933" s="65"/>
    </row>
    <row r="12934" spans="1:1" x14ac:dyDescent="0.25">
      <c r="A12934" s="65"/>
    </row>
    <row r="12935" spans="1:1" x14ac:dyDescent="0.25">
      <c r="A12935" s="65"/>
    </row>
    <row r="12936" spans="1:1" x14ac:dyDescent="0.25">
      <c r="A12936" s="65"/>
    </row>
    <row r="12937" spans="1:1" x14ac:dyDescent="0.25">
      <c r="A12937" s="65"/>
    </row>
    <row r="12938" spans="1:1" x14ac:dyDescent="0.25">
      <c r="A12938" s="65"/>
    </row>
    <row r="12939" spans="1:1" x14ac:dyDescent="0.25">
      <c r="A12939" s="65"/>
    </row>
    <row r="12940" spans="1:1" x14ac:dyDescent="0.25">
      <c r="A12940" s="65"/>
    </row>
    <row r="12941" spans="1:1" x14ac:dyDescent="0.25">
      <c r="A12941" s="65"/>
    </row>
    <row r="12942" spans="1:1" x14ac:dyDescent="0.25">
      <c r="A12942" s="65"/>
    </row>
    <row r="12943" spans="1:1" x14ac:dyDescent="0.25">
      <c r="A12943" s="65"/>
    </row>
    <row r="12944" spans="1:1" x14ac:dyDescent="0.25">
      <c r="A12944" s="65"/>
    </row>
    <row r="12945" spans="1:1" x14ac:dyDescent="0.25">
      <c r="A12945" s="65"/>
    </row>
    <row r="12946" spans="1:1" x14ac:dyDescent="0.25">
      <c r="A12946" s="65"/>
    </row>
    <row r="12947" spans="1:1" x14ac:dyDescent="0.25">
      <c r="A12947" s="65"/>
    </row>
    <row r="12948" spans="1:1" x14ac:dyDescent="0.25">
      <c r="A12948" s="65"/>
    </row>
    <row r="12949" spans="1:1" x14ac:dyDescent="0.25">
      <c r="A12949" s="65"/>
    </row>
    <row r="12950" spans="1:1" x14ac:dyDescent="0.25">
      <c r="A12950" s="65"/>
    </row>
    <row r="12951" spans="1:1" x14ac:dyDescent="0.25">
      <c r="A12951" s="65"/>
    </row>
    <row r="12952" spans="1:1" x14ac:dyDescent="0.25">
      <c r="A12952" s="65"/>
    </row>
    <row r="12953" spans="1:1" x14ac:dyDescent="0.25">
      <c r="A12953" s="65"/>
    </row>
    <row r="12954" spans="1:1" x14ac:dyDescent="0.25">
      <c r="A12954" s="65"/>
    </row>
    <row r="12955" spans="1:1" x14ac:dyDescent="0.25">
      <c r="A12955" s="65"/>
    </row>
    <row r="12956" spans="1:1" x14ac:dyDescent="0.25">
      <c r="A12956" s="65"/>
    </row>
    <row r="12957" spans="1:1" x14ac:dyDescent="0.25">
      <c r="A12957" s="65"/>
    </row>
    <row r="12958" spans="1:1" x14ac:dyDescent="0.25">
      <c r="A12958" s="65"/>
    </row>
    <row r="12959" spans="1:1" x14ac:dyDescent="0.25">
      <c r="A12959" s="65"/>
    </row>
    <row r="12960" spans="1:1" x14ac:dyDescent="0.25">
      <c r="A12960" s="65"/>
    </row>
    <row r="12961" spans="1:1" x14ac:dyDescent="0.25">
      <c r="A12961" s="65"/>
    </row>
    <row r="12962" spans="1:1" x14ac:dyDescent="0.25">
      <c r="A12962" s="65"/>
    </row>
    <row r="12963" spans="1:1" x14ac:dyDescent="0.25">
      <c r="A12963" s="65"/>
    </row>
    <row r="12964" spans="1:1" x14ac:dyDescent="0.25">
      <c r="A12964" s="65"/>
    </row>
    <row r="12965" spans="1:1" x14ac:dyDescent="0.25">
      <c r="A12965" s="65"/>
    </row>
    <row r="12966" spans="1:1" x14ac:dyDescent="0.25">
      <c r="A12966" s="65"/>
    </row>
    <row r="12967" spans="1:1" x14ac:dyDescent="0.25">
      <c r="A12967" s="65"/>
    </row>
    <row r="12968" spans="1:1" x14ac:dyDescent="0.25">
      <c r="A12968" s="65"/>
    </row>
    <row r="12969" spans="1:1" x14ac:dyDescent="0.25">
      <c r="A12969" s="65"/>
    </row>
    <row r="12970" spans="1:1" x14ac:dyDescent="0.25">
      <c r="A12970" s="65"/>
    </row>
    <row r="12971" spans="1:1" x14ac:dyDescent="0.25">
      <c r="A12971" s="65"/>
    </row>
    <row r="12972" spans="1:1" x14ac:dyDescent="0.25">
      <c r="A12972" s="65"/>
    </row>
    <row r="12973" spans="1:1" x14ac:dyDescent="0.25">
      <c r="A12973" s="65"/>
    </row>
    <row r="12974" spans="1:1" x14ac:dyDescent="0.25">
      <c r="A12974" s="65"/>
    </row>
    <row r="12975" spans="1:1" x14ac:dyDescent="0.25">
      <c r="A12975" s="65"/>
    </row>
    <row r="12976" spans="1:1" x14ac:dyDescent="0.25">
      <c r="A12976" s="65"/>
    </row>
    <row r="12977" spans="1:1" x14ac:dyDescent="0.25">
      <c r="A12977" s="65"/>
    </row>
    <row r="12978" spans="1:1" x14ac:dyDescent="0.25">
      <c r="A12978" s="65"/>
    </row>
    <row r="12979" spans="1:1" x14ac:dyDescent="0.25">
      <c r="A12979" s="65"/>
    </row>
    <row r="12980" spans="1:1" x14ac:dyDescent="0.25">
      <c r="A12980" s="65"/>
    </row>
    <row r="12981" spans="1:1" x14ac:dyDescent="0.25">
      <c r="A12981" s="65"/>
    </row>
    <row r="12982" spans="1:1" x14ac:dyDescent="0.25">
      <c r="A12982" s="65"/>
    </row>
    <row r="12983" spans="1:1" x14ac:dyDescent="0.25">
      <c r="A12983" s="65"/>
    </row>
    <row r="12984" spans="1:1" x14ac:dyDescent="0.25">
      <c r="A12984" s="65"/>
    </row>
    <row r="12985" spans="1:1" x14ac:dyDescent="0.25">
      <c r="A12985" s="65"/>
    </row>
    <row r="12986" spans="1:1" x14ac:dyDescent="0.25">
      <c r="A12986" s="65"/>
    </row>
    <row r="12987" spans="1:1" x14ac:dyDescent="0.25">
      <c r="A12987" s="65"/>
    </row>
    <row r="12988" spans="1:1" x14ac:dyDescent="0.25">
      <c r="A12988" s="65"/>
    </row>
    <row r="12989" spans="1:1" x14ac:dyDescent="0.25">
      <c r="A12989" s="65"/>
    </row>
    <row r="12990" spans="1:1" x14ac:dyDescent="0.25">
      <c r="A12990" s="65"/>
    </row>
    <row r="12991" spans="1:1" x14ac:dyDescent="0.25">
      <c r="A12991" s="65"/>
    </row>
    <row r="12992" spans="1:1" x14ac:dyDescent="0.25">
      <c r="A12992" s="65"/>
    </row>
    <row r="12993" spans="1:1" x14ac:dyDescent="0.25">
      <c r="A12993" s="65"/>
    </row>
    <row r="12994" spans="1:1" x14ac:dyDescent="0.25">
      <c r="A12994" s="65"/>
    </row>
    <row r="12995" spans="1:1" x14ac:dyDescent="0.25">
      <c r="A12995" s="65"/>
    </row>
    <row r="12996" spans="1:1" x14ac:dyDescent="0.25">
      <c r="A12996" s="65"/>
    </row>
    <row r="12997" spans="1:1" x14ac:dyDescent="0.25">
      <c r="A12997" s="65"/>
    </row>
    <row r="12998" spans="1:1" x14ac:dyDescent="0.25">
      <c r="A12998" s="65"/>
    </row>
    <row r="12999" spans="1:1" x14ac:dyDescent="0.25">
      <c r="A12999" s="65"/>
    </row>
    <row r="13000" spans="1:1" x14ac:dyDescent="0.25">
      <c r="A13000" s="65"/>
    </row>
    <row r="13001" spans="1:1" x14ac:dyDescent="0.25">
      <c r="A13001" s="65"/>
    </row>
    <row r="13002" spans="1:1" x14ac:dyDescent="0.25">
      <c r="A13002" s="65"/>
    </row>
    <row r="13003" spans="1:1" x14ac:dyDescent="0.25">
      <c r="A13003" s="65"/>
    </row>
    <row r="13004" spans="1:1" x14ac:dyDescent="0.25">
      <c r="A13004" s="65"/>
    </row>
    <row r="13005" spans="1:1" x14ac:dyDescent="0.25">
      <c r="A13005" s="65"/>
    </row>
    <row r="13006" spans="1:1" x14ac:dyDescent="0.25">
      <c r="A13006" s="65"/>
    </row>
    <row r="13007" spans="1:1" x14ac:dyDescent="0.25">
      <c r="A13007" s="65"/>
    </row>
    <row r="13008" spans="1:1" x14ac:dyDescent="0.25">
      <c r="A13008" s="65"/>
    </row>
    <row r="13009" spans="1:1" x14ac:dyDescent="0.25">
      <c r="A13009" s="65"/>
    </row>
    <row r="13010" spans="1:1" x14ac:dyDescent="0.25">
      <c r="A13010" s="65"/>
    </row>
    <row r="13011" spans="1:1" x14ac:dyDescent="0.25">
      <c r="A13011" s="65"/>
    </row>
    <row r="13012" spans="1:1" x14ac:dyDescent="0.25">
      <c r="A13012" s="65"/>
    </row>
    <row r="13013" spans="1:1" x14ac:dyDescent="0.25">
      <c r="A13013" s="65"/>
    </row>
    <row r="13014" spans="1:1" x14ac:dyDescent="0.25">
      <c r="A13014" s="65"/>
    </row>
    <row r="13015" spans="1:1" x14ac:dyDescent="0.25">
      <c r="A13015" s="65"/>
    </row>
    <row r="13016" spans="1:1" x14ac:dyDescent="0.25">
      <c r="A13016" s="65"/>
    </row>
    <row r="13017" spans="1:1" x14ac:dyDescent="0.25">
      <c r="A13017" s="65"/>
    </row>
    <row r="13018" spans="1:1" x14ac:dyDescent="0.25">
      <c r="A13018" s="65"/>
    </row>
    <row r="13019" spans="1:1" x14ac:dyDescent="0.25">
      <c r="A13019" s="65"/>
    </row>
    <row r="13020" spans="1:1" x14ac:dyDescent="0.25">
      <c r="A13020" s="65"/>
    </row>
    <row r="13021" spans="1:1" x14ac:dyDescent="0.25">
      <c r="A13021" s="65"/>
    </row>
    <row r="13022" spans="1:1" x14ac:dyDescent="0.25">
      <c r="A13022" s="65"/>
    </row>
    <row r="13023" spans="1:1" x14ac:dyDescent="0.25">
      <c r="A13023" s="65"/>
    </row>
    <row r="13024" spans="1:1" x14ac:dyDescent="0.25">
      <c r="A13024" s="65"/>
    </row>
    <row r="13025" spans="1:1" x14ac:dyDescent="0.25">
      <c r="A13025" s="65"/>
    </row>
    <row r="13026" spans="1:1" x14ac:dyDescent="0.25">
      <c r="A13026" s="65"/>
    </row>
    <row r="13027" spans="1:1" x14ac:dyDescent="0.25">
      <c r="A13027" s="65"/>
    </row>
    <row r="13028" spans="1:1" x14ac:dyDescent="0.25">
      <c r="A13028" s="65"/>
    </row>
    <row r="13029" spans="1:1" x14ac:dyDescent="0.25">
      <c r="A13029" s="65"/>
    </row>
    <row r="13030" spans="1:1" x14ac:dyDescent="0.25">
      <c r="A13030" s="65"/>
    </row>
    <row r="13031" spans="1:1" x14ac:dyDescent="0.25">
      <c r="A13031" s="65"/>
    </row>
    <row r="13032" spans="1:1" x14ac:dyDescent="0.25">
      <c r="A13032" s="65"/>
    </row>
    <row r="13033" spans="1:1" x14ac:dyDescent="0.25">
      <c r="A13033" s="65"/>
    </row>
    <row r="13034" spans="1:1" x14ac:dyDescent="0.25">
      <c r="A13034" s="65"/>
    </row>
    <row r="13035" spans="1:1" x14ac:dyDescent="0.25">
      <c r="A13035" s="65"/>
    </row>
    <row r="13036" spans="1:1" x14ac:dyDescent="0.25">
      <c r="A13036" s="65"/>
    </row>
    <row r="13037" spans="1:1" x14ac:dyDescent="0.25">
      <c r="A13037" s="65"/>
    </row>
    <row r="13038" spans="1:1" x14ac:dyDescent="0.25">
      <c r="A13038" s="65"/>
    </row>
    <row r="13039" spans="1:1" x14ac:dyDescent="0.25">
      <c r="A13039" s="65"/>
    </row>
    <row r="13040" spans="1:1" x14ac:dyDescent="0.25">
      <c r="A13040" s="65"/>
    </row>
    <row r="13041" spans="1:1" x14ac:dyDescent="0.25">
      <c r="A13041" s="65"/>
    </row>
    <row r="13042" spans="1:1" x14ac:dyDescent="0.25">
      <c r="A13042" s="65"/>
    </row>
    <row r="13043" spans="1:1" x14ac:dyDescent="0.25">
      <c r="A13043" s="65"/>
    </row>
    <row r="13044" spans="1:1" x14ac:dyDescent="0.25">
      <c r="A13044" s="65"/>
    </row>
    <row r="13045" spans="1:1" x14ac:dyDescent="0.25">
      <c r="A13045" s="65"/>
    </row>
    <row r="13046" spans="1:1" x14ac:dyDescent="0.25">
      <c r="A13046" s="65"/>
    </row>
    <row r="13047" spans="1:1" x14ac:dyDescent="0.25">
      <c r="A13047" s="65"/>
    </row>
    <row r="13048" spans="1:1" x14ac:dyDescent="0.25">
      <c r="A13048" s="65"/>
    </row>
    <row r="13049" spans="1:1" x14ac:dyDescent="0.25">
      <c r="A13049" s="65"/>
    </row>
    <row r="13050" spans="1:1" x14ac:dyDescent="0.25">
      <c r="A13050" s="65"/>
    </row>
    <row r="13051" spans="1:1" x14ac:dyDescent="0.25">
      <c r="A13051" s="65"/>
    </row>
    <row r="13052" spans="1:1" x14ac:dyDescent="0.25">
      <c r="A13052" s="65"/>
    </row>
    <row r="13053" spans="1:1" x14ac:dyDescent="0.25">
      <c r="A13053" s="65"/>
    </row>
    <row r="13054" spans="1:1" x14ac:dyDescent="0.25">
      <c r="A13054" s="65"/>
    </row>
    <row r="13055" spans="1:1" x14ac:dyDescent="0.25">
      <c r="A13055" s="65"/>
    </row>
    <row r="13056" spans="1:1" x14ac:dyDescent="0.25">
      <c r="A13056" s="65"/>
    </row>
    <row r="13057" spans="1:1" x14ac:dyDescent="0.25">
      <c r="A13057" s="65"/>
    </row>
    <row r="13058" spans="1:1" x14ac:dyDescent="0.25">
      <c r="A13058" s="65"/>
    </row>
    <row r="13059" spans="1:1" x14ac:dyDescent="0.25">
      <c r="A13059" s="65"/>
    </row>
    <row r="13060" spans="1:1" x14ac:dyDescent="0.25">
      <c r="A13060" s="65"/>
    </row>
    <row r="13061" spans="1:1" x14ac:dyDescent="0.25">
      <c r="A13061" s="65"/>
    </row>
    <row r="13062" spans="1:1" x14ac:dyDescent="0.25">
      <c r="A13062" s="65"/>
    </row>
    <row r="13063" spans="1:1" x14ac:dyDescent="0.25">
      <c r="A13063" s="65"/>
    </row>
    <row r="13064" spans="1:1" x14ac:dyDescent="0.25">
      <c r="A13064" s="65"/>
    </row>
    <row r="13065" spans="1:1" x14ac:dyDescent="0.25">
      <c r="A13065" s="65"/>
    </row>
    <row r="13066" spans="1:1" x14ac:dyDescent="0.25">
      <c r="A13066" s="65"/>
    </row>
    <row r="13067" spans="1:1" x14ac:dyDescent="0.25">
      <c r="A13067" s="65"/>
    </row>
    <row r="13068" spans="1:1" x14ac:dyDescent="0.25">
      <c r="A13068" s="65"/>
    </row>
    <row r="13069" spans="1:1" x14ac:dyDescent="0.25">
      <c r="A13069" s="65"/>
    </row>
    <row r="13070" spans="1:1" x14ac:dyDescent="0.25">
      <c r="A13070" s="65"/>
    </row>
    <row r="13071" spans="1:1" x14ac:dyDescent="0.25">
      <c r="A13071" s="65"/>
    </row>
    <row r="13072" spans="1:1" x14ac:dyDescent="0.25">
      <c r="A13072" s="65"/>
    </row>
    <row r="13073" spans="1:251" x14ac:dyDescent="0.25">
      <c r="A13073" s="65"/>
    </row>
    <row r="13074" spans="1:251" x14ac:dyDescent="0.25">
      <c r="A13074" s="65"/>
    </row>
    <row r="13075" spans="1:251" x14ac:dyDescent="0.25">
      <c r="A13075" s="65"/>
    </row>
    <row r="13076" spans="1:251" x14ac:dyDescent="0.25">
      <c r="A13076" s="65"/>
    </row>
    <row r="13077" spans="1:251" x14ac:dyDescent="0.25">
      <c r="A13077" s="65"/>
    </row>
    <row r="13078" spans="1:251" x14ac:dyDescent="0.25">
      <c r="A13078" s="65"/>
    </row>
    <row r="13079" spans="1:251" x14ac:dyDescent="0.25">
      <c r="A13079" s="65"/>
    </row>
    <row r="13080" spans="1:251" ht="15.75" thickBot="1" x14ac:dyDescent="0.3">
      <c r="A13080" s="65"/>
    </row>
    <row r="13081" spans="1:251" ht="15.75" thickBot="1" x14ac:dyDescent="0.3">
      <c r="A13081" s="101" t="s">
        <v>640</v>
      </c>
      <c r="B13081" s="102" t="s">
        <v>640</v>
      </c>
      <c r="C13081" s="258" t="s">
        <v>566</v>
      </c>
      <c r="D13081" s="250" t="s">
        <v>48</v>
      </c>
      <c r="E13081" s="251"/>
      <c r="F13081" s="250" t="s">
        <v>49</v>
      </c>
      <c r="G13081" s="251"/>
      <c r="H13081" s="250" t="s">
        <v>50</v>
      </c>
      <c r="I13081" s="251"/>
      <c r="J13081" s="250" t="s">
        <v>51</v>
      </c>
      <c r="K13081" s="251"/>
      <c r="L13081" s="250" t="s">
        <v>52</v>
      </c>
      <c r="M13081" s="251"/>
      <c r="N13081" s="250" t="s">
        <v>53</v>
      </c>
      <c r="O13081" s="251"/>
      <c r="P13081" s="250" t="s">
        <v>54</v>
      </c>
      <c r="Q13081" s="251"/>
      <c r="R13081" s="250" t="s">
        <v>55</v>
      </c>
      <c r="S13081" s="251"/>
      <c r="T13081" s="250" t="s">
        <v>56</v>
      </c>
      <c r="U13081" s="251"/>
      <c r="V13081" s="250" t="s">
        <v>57</v>
      </c>
      <c r="W13081" s="251"/>
      <c r="X13081" s="250" t="s">
        <v>58</v>
      </c>
      <c r="Y13081" s="251"/>
      <c r="Z13081" s="250" t="s">
        <v>59</v>
      </c>
      <c r="AA13081" s="251"/>
      <c r="AB13081" s="250" t="s">
        <v>60</v>
      </c>
      <c r="AC13081" s="251"/>
      <c r="AD13081" s="250" t="s">
        <v>61</v>
      </c>
      <c r="AE13081" s="251"/>
      <c r="AF13081" s="250" t="s">
        <v>62</v>
      </c>
      <c r="AG13081" s="251"/>
      <c r="AH13081" s="250" t="s">
        <v>63</v>
      </c>
      <c r="AI13081" s="251"/>
      <c r="AJ13081" s="250" t="s">
        <v>64</v>
      </c>
      <c r="AK13081" s="251"/>
      <c r="AL13081" s="250" t="s">
        <v>65</v>
      </c>
      <c r="AM13081" s="251"/>
      <c r="AN13081" s="250" t="s">
        <v>66</v>
      </c>
      <c r="AO13081" s="251"/>
      <c r="AP13081" s="250" t="s">
        <v>67</v>
      </c>
      <c r="AQ13081" s="251"/>
      <c r="AR13081" s="250" t="s">
        <v>68</v>
      </c>
      <c r="AS13081" s="251"/>
      <c r="AT13081" s="250" t="s">
        <v>69</v>
      </c>
      <c r="AU13081" s="251"/>
      <c r="AV13081" s="250" t="s">
        <v>70</v>
      </c>
      <c r="AW13081" s="251"/>
      <c r="AX13081" s="250" t="s">
        <v>71</v>
      </c>
      <c r="AY13081" s="251"/>
      <c r="AZ13081" s="250" t="s">
        <v>72</v>
      </c>
      <c r="BA13081" s="251"/>
      <c r="BB13081" s="250" t="s">
        <v>73</v>
      </c>
      <c r="BC13081" s="251"/>
      <c r="BD13081" s="250" t="s">
        <v>74</v>
      </c>
      <c r="BE13081" s="251"/>
      <c r="BF13081" s="250" t="s">
        <v>75</v>
      </c>
      <c r="BG13081" s="251"/>
      <c r="BH13081" s="250" t="s">
        <v>76</v>
      </c>
      <c r="BI13081" s="251"/>
      <c r="BJ13081" s="250" t="s">
        <v>77</v>
      </c>
      <c r="BK13081" s="251"/>
      <c r="BL13081" s="250" t="s">
        <v>78</v>
      </c>
      <c r="BM13081" s="251"/>
      <c r="BN13081" s="250" t="s">
        <v>79</v>
      </c>
      <c r="BO13081" s="251"/>
      <c r="BP13081" s="250" t="s">
        <v>80</v>
      </c>
      <c r="BQ13081" s="251"/>
      <c r="BR13081" s="250" t="s">
        <v>81</v>
      </c>
      <c r="BS13081" s="251"/>
      <c r="BT13081" s="250" t="s">
        <v>82</v>
      </c>
      <c r="BU13081" s="251"/>
      <c r="BV13081" s="250" t="s">
        <v>83</v>
      </c>
      <c r="BW13081" s="251"/>
      <c r="BX13081" s="250" t="s">
        <v>84</v>
      </c>
      <c r="BY13081" s="251"/>
      <c r="BZ13081" s="250" t="s">
        <v>85</v>
      </c>
      <c r="CA13081" s="251"/>
      <c r="CB13081" s="250" t="s">
        <v>86</v>
      </c>
      <c r="CC13081" s="251"/>
      <c r="CD13081" s="250" t="s">
        <v>87</v>
      </c>
      <c r="CE13081" s="251"/>
      <c r="CF13081" s="250" t="s">
        <v>88</v>
      </c>
      <c r="CG13081" s="251"/>
      <c r="CH13081" s="250" t="s">
        <v>89</v>
      </c>
      <c r="CI13081" s="251"/>
      <c r="CJ13081" s="250" t="s">
        <v>90</v>
      </c>
      <c r="CK13081" s="251"/>
      <c r="CL13081" s="250" t="s">
        <v>91</v>
      </c>
      <c r="CM13081" s="251"/>
      <c r="CN13081" s="250" t="s">
        <v>92</v>
      </c>
      <c r="CO13081" s="251"/>
      <c r="CP13081" s="250" t="s">
        <v>93</v>
      </c>
      <c r="CQ13081" s="251"/>
      <c r="CR13081" s="250" t="s">
        <v>94</v>
      </c>
      <c r="CS13081" s="251"/>
      <c r="CT13081" s="250" t="s">
        <v>95</v>
      </c>
      <c r="CU13081" s="251"/>
      <c r="CV13081" s="250" t="s">
        <v>96</v>
      </c>
      <c r="CW13081" s="251"/>
      <c r="CX13081" s="250" t="s">
        <v>97</v>
      </c>
      <c r="CY13081" s="251"/>
      <c r="CZ13081" s="250" t="s">
        <v>98</v>
      </c>
      <c r="DA13081" s="251"/>
      <c r="DB13081" s="250" t="s">
        <v>99</v>
      </c>
      <c r="DC13081" s="251"/>
      <c r="DD13081" s="250" t="s">
        <v>100</v>
      </c>
      <c r="DE13081" s="251"/>
      <c r="DF13081" s="250" t="s">
        <v>101</v>
      </c>
      <c r="DG13081" s="251"/>
      <c r="DH13081" s="250" t="s">
        <v>102</v>
      </c>
      <c r="DI13081" s="251"/>
      <c r="DJ13081" s="250" t="s">
        <v>103</v>
      </c>
      <c r="DK13081" s="251"/>
      <c r="DL13081" s="250" t="s">
        <v>104</v>
      </c>
      <c r="DM13081" s="251"/>
      <c r="DN13081" s="250" t="s">
        <v>105</v>
      </c>
      <c r="DO13081" s="251"/>
      <c r="DP13081" s="250" t="s">
        <v>106</v>
      </c>
      <c r="DQ13081" s="251"/>
      <c r="DR13081" s="250" t="s">
        <v>107</v>
      </c>
      <c r="DS13081" s="251"/>
      <c r="DT13081" s="250" t="s">
        <v>108</v>
      </c>
      <c r="DU13081" s="251"/>
      <c r="DV13081" s="250" t="s">
        <v>109</v>
      </c>
      <c r="DW13081" s="251"/>
      <c r="DX13081" s="250" t="s">
        <v>110</v>
      </c>
      <c r="DY13081" s="251"/>
      <c r="DZ13081" s="250" t="s">
        <v>111</v>
      </c>
      <c r="EA13081" s="251"/>
      <c r="EB13081" s="250" t="s">
        <v>112</v>
      </c>
      <c r="EC13081" s="251"/>
      <c r="ED13081" s="250" t="s">
        <v>113</v>
      </c>
      <c r="EE13081" s="251"/>
      <c r="EF13081" s="250" t="s">
        <v>114</v>
      </c>
      <c r="EG13081" s="251"/>
      <c r="EH13081" s="250" t="s">
        <v>115</v>
      </c>
      <c r="EI13081" s="251"/>
      <c r="EJ13081" s="250" t="s">
        <v>116</v>
      </c>
      <c r="EK13081" s="251"/>
      <c r="EL13081" s="250" t="s">
        <v>117</v>
      </c>
      <c r="EM13081" s="251"/>
      <c r="EN13081" s="250" t="s">
        <v>118</v>
      </c>
      <c r="EO13081" s="251"/>
      <c r="EP13081" s="250" t="s">
        <v>119</v>
      </c>
      <c r="EQ13081" s="251"/>
      <c r="ER13081" s="250" t="s">
        <v>120</v>
      </c>
      <c r="ES13081" s="251"/>
      <c r="ET13081" s="250" t="s">
        <v>121</v>
      </c>
      <c r="EU13081" s="251"/>
      <c r="EV13081" s="250" t="s">
        <v>122</v>
      </c>
      <c r="EW13081" s="251"/>
      <c r="EX13081" s="250" t="s">
        <v>123</v>
      </c>
      <c r="EY13081" s="251"/>
      <c r="EZ13081" s="250" t="s">
        <v>124</v>
      </c>
      <c r="FA13081" s="251"/>
      <c r="FB13081" s="250" t="s">
        <v>125</v>
      </c>
      <c r="FC13081" s="251"/>
      <c r="FD13081" s="250" t="s">
        <v>126</v>
      </c>
      <c r="FE13081" s="251"/>
      <c r="FF13081" s="250" t="s">
        <v>127</v>
      </c>
      <c r="FG13081" s="251"/>
      <c r="FH13081" s="250" t="s">
        <v>128</v>
      </c>
      <c r="FI13081" s="251"/>
      <c r="FJ13081" s="250" t="s">
        <v>129</v>
      </c>
      <c r="FK13081" s="251"/>
      <c r="FL13081" s="250" t="s">
        <v>130</v>
      </c>
      <c r="FM13081" s="251"/>
      <c r="FN13081" s="250" t="s">
        <v>131</v>
      </c>
      <c r="FO13081" s="251"/>
      <c r="FP13081" s="250" t="s">
        <v>529</v>
      </c>
      <c r="FQ13081" s="251"/>
      <c r="FR13081" s="250" t="s">
        <v>530</v>
      </c>
      <c r="FS13081" s="251"/>
      <c r="FT13081" s="250" t="s">
        <v>531</v>
      </c>
      <c r="FU13081" s="251"/>
      <c r="FV13081" s="250" t="s">
        <v>532</v>
      </c>
      <c r="FW13081" s="251"/>
      <c r="FX13081" s="250" t="s">
        <v>533</v>
      </c>
      <c r="FY13081" s="251"/>
      <c r="FZ13081" s="250" t="s">
        <v>528</v>
      </c>
      <c r="GA13081" s="251"/>
      <c r="GB13081" s="250" t="s">
        <v>534</v>
      </c>
      <c r="GC13081" s="251"/>
      <c r="GD13081" s="250" t="s">
        <v>535</v>
      </c>
      <c r="GE13081" s="251"/>
      <c r="GF13081" s="250" t="s">
        <v>536</v>
      </c>
      <c r="GG13081" s="251"/>
      <c r="GH13081" s="250" t="s">
        <v>537</v>
      </c>
      <c r="GI13081" s="251"/>
      <c r="GJ13081" s="250" t="s">
        <v>538</v>
      </c>
      <c r="GK13081" s="251"/>
      <c r="GL13081" s="250" t="s">
        <v>539</v>
      </c>
      <c r="GM13081" s="251"/>
      <c r="GN13081" s="250" t="s">
        <v>540</v>
      </c>
      <c r="GO13081" s="251"/>
      <c r="GP13081" s="250" t="s">
        <v>541</v>
      </c>
      <c r="GQ13081" s="251"/>
      <c r="GR13081" s="250" t="s">
        <v>542</v>
      </c>
      <c r="GS13081" s="251"/>
      <c r="GT13081" s="250" t="s">
        <v>543</v>
      </c>
      <c r="GU13081" s="251"/>
      <c r="GV13081" s="250" t="s">
        <v>546</v>
      </c>
      <c r="GW13081" s="251"/>
      <c r="GX13081" s="250" t="s">
        <v>547</v>
      </c>
      <c r="GY13081" s="251"/>
      <c r="GZ13081" s="250" t="s">
        <v>558</v>
      </c>
      <c r="HA13081" s="251"/>
      <c r="HB13081" s="250" t="s">
        <v>549</v>
      </c>
      <c r="HC13081" s="251"/>
      <c r="HD13081" s="250" t="s">
        <v>585</v>
      </c>
      <c r="HE13081" s="251"/>
      <c r="HF13081" s="250" t="s">
        <v>548</v>
      </c>
      <c r="HG13081" s="251"/>
      <c r="HH13081" s="250" t="s">
        <v>550</v>
      </c>
      <c r="HI13081" s="251"/>
      <c r="HJ13081" s="250" t="s">
        <v>551</v>
      </c>
      <c r="HK13081" s="251"/>
      <c r="HL13081" s="250" t="s">
        <v>557</v>
      </c>
      <c r="HM13081" s="251"/>
      <c r="HN13081" s="250" t="s">
        <v>552</v>
      </c>
      <c r="HO13081" s="251"/>
      <c r="HP13081" s="250" t="s">
        <v>586</v>
      </c>
      <c r="HQ13081" s="251"/>
      <c r="HR13081" s="250" t="s">
        <v>553</v>
      </c>
      <c r="HS13081" s="251"/>
      <c r="HT13081" s="250" t="s">
        <v>554</v>
      </c>
      <c r="HU13081" s="251"/>
      <c r="HV13081" s="250" t="s">
        <v>555</v>
      </c>
      <c r="HW13081" s="251"/>
      <c r="HX13081" s="250" t="s">
        <v>556</v>
      </c>
      <c r="HY13081" s="251"/>
      <c r="HZ13081" s="250" t="s">
        <v>559</v>
      </c>
      <c r="IA13081" s="251"/>
      <c r="IB13081" s="250" t="s">
        <v>587</v>
      </c>
      <c r="IC13081" s="251"/>
      <c r="ID13081" s="250" t="s">
        <v>560</v>
      </c>
      <c r="IE13081" s="251"/>
      <c r="IF13081" s="250" t="s">
        <v>561</v>
      </c>
      <c r="IG13081" s="251"/>
      <c r="IH13081" s="250" t="s">
        <v>562</v>
      </c>
      <c r="II13081" s="251"/>
      <c r="IJ13081" s="250" t="s">
        <v>589</v>
      </c>
      <c r="IK13081" s="251"/>
      <c r="IL13081" s="250" t="s">
        <v>564</v>
      </c>
      <c r="IM13081" s="251"/>
      <c r="IN13081" s="250" t="s">
        <v>588</v>
      </c>
      <c r="IO13081" s="251"/>
      <c r="IP13081" s="250" t="s">
        <v>565</v>
      </c>
      <c r="IQ13081" s="252"/>
    </row>
    <row r="13082" spans="1:251" ht="15.75" thickBot="1" x14ac:dyDescent="0.3">
      <c r="A13082" s="84" t="s">
        <v>592</v>
      </c>
      <c r="B13082" s="82" t="s">
        <v>593</v>
      </c>
      <c r="C13082" s="259"/>
      <c r="D13082" s="83" t="s">
        <v>635</v>
      </c>
      <c r="E13082" s="83" t="s">
        <v>641</v>
      </c>
      <c r="F13082" s="83" t="s">
        <v>635</v>
      </c>
      <c r="G13082" s="83" t="s">
        <v>641</v>
      </c>
      <c r="H13082" s="83" t="s">
        <v>635</v>
      </c>
      <c r="I13082" s="83" t="s">
        <v>641</v>
      </c>
      <c r="J13082" s="83" t="s">
        <v>635</v>
      </c>
      <c r="K13082" s="83" t="s">
        <v>641</v>
      </c>
      <c r="L13082" s="83" t="s">
        <v>635</v>
      </c>
      <c r="M13082" s="83" t="s">
        <v>641</v>
      </c>
      <c r="N13082" s="83" t="s">
        <v>635</v>
      </c>
      <c r="O13082" s="83" t="s">
        <v>641</v>
      </c>
      <c r="P13082" s="83" t="s">
        <v>635</v>
      </c>
      <c r="Q13082" s="83" t="s">
        <v>641</v>
      </c>
      <c r="R13082" s="83" t="s">
        <v>635</v>
      </c>
      <c r="S13082" s="83" t="s">
        <v>641</v>
      </c>
      <c r="T13082" s="83" t="s">
        <v>635</v>
      </c>
      <c r="U13082" s="83" t="s">
        <v>641</v>
      </c>
      <c r="V13082" s="83" t="s">
        <v>635</v>
      </c>
      <c r="W13082" s="83" t="s">
        <v>641</v>
      </c>
      <c r="X13082" s="83" t="s">
        <v>635</v>
      </c>
      <c r="Y13082" s="83" t="s">
        <v>641</v>
      </c>
      <c r="Z13082" s="83" t="s">
        <v>635</v>
      </c>
      <c r="AA13082" s="83" t="s">
        <v>641</v>
      </c>
      <c r="AB13082" s="83" t="s">
        <v>635</v>
      </c>
      <c r="AC13082" s="83" t="s">
        <v>641</v>
      </c>
      <c r="AD13082" s="83" t="s">
        <v>635</v>
      </c>
      <c r="AE13082" s="83" t="s">
        <v>641</v>
      </c>
      <c r="AF13082" s="83" t="s">
        <v>635</v>
      </c>
      <c r="AG13082" s="83" t="s">
        <v>641</v>
      </c>
      <c r="AH13082" s="83" t="s">
        <v>635</v>
      </c>
      <c r="AI13082" s="83" t="s">
        <v>641</v>
      </c>
      <c r="AJ13082" s="83" t="s">
        <v>635</v>
      </c>
      <c r="AK13082" s="83" t="s">
        <v>641</v>
      </c>
      <c r="AL13082" s="83" t="s">
        <v>635</v>
      </c>
      <c r="AM13082" s="83" t="s">
        <v>641</v>
      </c>
      <c r="AN13082" s="83" t="s">
        <v>635</v>
      </c>
      <c r="AO13082" s="83" t="s">
        <v>641</v>
      </c>
      <c r="AP13082" s="83" t="s">
        <v>635</v>
      </c>
      <c r="AQ13082" s="83" t="s">
        <v>641</v>
      </c>
      <c r="AR13082" s="83" t="s">
        <v>635</v>
      </c>
      <c r="AS13082" s="83" t="s">
        <v>641</v>
      </c>
      <c r="AT13082" s="83" t="s">
        <v>635</v>
      </c>
      <c r="AU13082" s="83" t="s">
        <v>641</v>
      </c>
      <c r="AV13082" s="83" t="s">
        <v>635</v>
      </c>
      <c r="AW13082" s="83" t="s">
        <v>641</v>
      </c>
      <c r="AX13082" s="83" t="s">
        <v>635</v>
      </c>
      <c r="AY13082" s="83" t="s">
        <v>641</v>
      </c>
      <c r="AZ13082" s="83" t="s">
        <v>635</v>
      </c>
      <c r="BA13082" s="83" t="s">
        <v>641</v>
      </c>
      <c r="BB13082" s="83" t="s">
        <v>635</v>
      </c>
      <c r="BC13082" s="83" t="s">
        <v>641</v>
      </c>
      <c r="BD13082" s="83" t="s">
        <v>635</v>
      </c>
      <c r="BE13082" s="83" t="s">
        <v>641</v>
      </c>
      <c r="BF13082" s="83" t="s">
        <v>635</v>
      </c>
      <c r="BG13082" s="83" t="s">
        <v>641</v>
      </c>
      <c r="BH13082" s="83" t="s">
        <v>635</v>
      </c>
      <c r="BI13082" s="83" t="s">
        <v>641</v>
      </c>
      <c r="BJ13082" s="83" t="s">
        <v>635</v>
      </c>
      <c r="BK13082" s="83" t="s">
        <v>641</v>
      </c>
      <c r="BL13082" s="83" t="s">
        <v>635</v>
      </c>
      <c r="BM13082" s="83" t="s">
        <v>641</v>
      </c>
      <c r="BN13082" s="83" t="s">
        <v>635</v>
      </c>
      <c r="BO13082" s="83" t="s">
        <v>641</v>
      </c>
      <c r="BP13082" s="83" t="s">
        <v>635</v>
      </c>
      <c r="BQ13082" s="83" t="s">
        <v>641</v>
      </c>
      <c r="BR13082" s="83" t="s">
        <v>635</v>
      </c>
      <c r="BS13082" s="83" t="s">
        <v>641</v>
      </c>
      <c r="BT13082" s="83" t="s">
        <v>635</v>
      </c>
      <c r="BU13082" s="83" t="s">
        <v>641</v>
      </c>
      <c r="BV13082" s="83" t="s">
        <v>635</v>
      </c>
      <c r="BW13082" s="83" t="s">
        <v>641</v>
      </c>
      <c r="BX13082" s="83" t="s">
        <v>635</v>
      </c>
      <c r="BY13082" s="83" t="s">
        <v>641</v>
      </c>
      <c r="BZ13082" s="83" t="s">
        <v>635</v>
      </c>
      <c r="CA13082" s="83" t="s">
        <v>641</v>
      </c>
      <c r="CB13082" s="83" t="s">
        <v>635</v>
      </c>
      <c r="CC13082" s="83" t="s">
        <v>641</v>
      </c>
      <c r="CD13082" s="83" t="s">
        <v>635</v>
      </c>
      <c r="CE13082" s="83" t="s">
        <v>641</v>
      </c>
      <c r="CF13082" s="83" t="s">
        <v>635</v>
      </c>
      <c r="CG13082" s="83" t="s">
        <v>641</v>
      </c>
      <c r="CH13082" s="83" t="s">
        <v>635</v>
      </c>
      <c r="CI13082" s="83" t="s">
        <v>641</v>
      </c>
      <c r="CJ13082" s="83" t="s">
        <v>635</v>
      </c>
      <c r="CK13082" s="83" t="s">
        <v>641</v>
      </c>
      <c r="CL13082" s="83" t="s">
        <v>635</v>
      </c>
      <c r="CM13082" s="83" t="s">
        <v>641</v>
      </c>
      <c r="CN13082" s="83" t="s">
        <v>635</v>
      </c>
      <c r="CO13082" s="83" t="s">
        <v>641</v>
      </c>
      <c r="CP13082" s="83" t="s">
        <v>635</v>
      </c>
      <c r="CQ13082" s="83" t="s">
        <v>641</v>
      </c>
      <c r="CR13082" s="83" t="s">
        <v>635</v>
      </c>
      <c r="CS13082" s="83" t="s">
        <v>641</v>
      </c>
      <c r="CT13082" s="83" t="s">
        <v>635</v>
      </c>
      <c r="CU13082" s="83" t="s">
        <v>641</v>
      </c>
      <c r="CV13082" s="83" t="s">
        <v>635</v>
      </c>
      <c r="CW13082" s="83" t="s">
        <v>641</v>
      </c>
      <c r="CX13082" s="83" t="s">
        <v>635</v>
      </c>
      <c r="CY13082" s="83" t="s">
        <v>641</v>
      </c>
      <c r="CZ13082" s="83" t="s">
        <v>635</v>
      </c>
      <c r="DA13082" s="83" t="s">
        <v>641</v>
      </c>
      <c r="DB13082" s="83" t="s">
        <v>635</v>
      </c>
      <c r="DC13082" s="83" t="s">
        <v>641</v>
      </c>
      <c r="DD13082" s="83" t="s">
        <v>635</v>
      </c>
      <c r="DE13082" s="83" t="s">
        <v>641</v>
      </c>
      <c r="DF13082" s="83" t="s">
        <v>635</v>
      </c>
      <c r="DG13082" s="83" t="s">
        <v>641</v>
      </c>
      <c r="DH13082" s="83" t="s">
        <v>635</v>
      </c>
      <c r="DI13082" s="83" t="s">
        <v>641</v>
      </c>
      <c r="DJ13082" s="83" t="s">
        <v>635</v>
      </c>
      <c r="DK13082" s="83" t="s">
        <v>641</v>
      </c>
      <c r="DL13082" s="83" t="s">
        <v>635</v>
      </c>
      <c r="DM13082" s="83" t="s">
        <v>641</v>
      </c>
      <c r="DN13082" s="83" t="s">
        <v>635</v>
      </c>
      <c r="DO13082" s="83" t="s">
        <v>641</v>
      </c>
      <c r="DP13082" s="83" t="s">
        <v>635</v>
      </c>
      <c r="DQ13082" s="83" t="s">
        <v>641</v>
      </c>
      <c r="DR13082" s="83" t="s">
        <v>635</v>
      </c>
      <c r="DS13082" s="83" t="s">
        <v>641</v>
      </c>
      <c r="DT13082" s="83" t="s">
        <v>635</v>
      </c>
      <c r="DU13082" s="83" t="s">
        <v>641</v>
      </c>
      <c r="DV13082" s="83" t="s">
        <v>635</v>
      </c>
      <c r="DW13082" s="83" t="s">
        <v>641</v>
      </c>
      <c r="DX13082" s="83" t="s">
        <v>635</v>
      </c>
      <c r="DY13082" s="83" t="s">
        <v>641</v>
      </c>
      <c r="DZ13082" s="83" t="s">
        <v>635</v>
      </c>
      <c r="EA13082" s="83" t="s">
        <v>641</v>
      </c>
      <c r="EB13082" s="83" t="s">
        <v>635</v>
      </c>
      <c r="EC13082" s="83" t="s">
        <v>641</v>
      </c>
      <c r="ED13082" s="83" t="s">
        <v>635</v>
      </c>
      <c r="EE13082" s="83" t="s">
        <v>641</v>
      </c>
      <c r="EF13082" s="83" t="s">
        <v>635</v>
      </c>
      <c r="EG13082" s="83" t="s">
        <v>641</v>
      </c>
      <c r="EH13082" s="83" t="s">
        <v>635</v>
      </c>
      <c r="EI13082" s="83" t="s">
        <v>641</v>
      </c>
      <c r="EJ13082" s="83" t="s">
        <v>635</v>
      </c>
      <c r="EK13082" s="83" t="s">
        <v>641</v>
      </c>
      <c r="EL13082" s="83" t="s">
        <v>635</v>
      </c>
      <c r="EM13082" s="83" t="s">
        <v>641</v>
      </c>
      <c r="EN13082" s="83" t="s">
        <v>635</v>
      </c>
      <c r="EO13082" s="83" t="s">
        <v>641</v>
      </c>
      <c r="EP13082" s="83" t="s">
        <v>635</v>
      </c>
      <c r="EQ13082" s="83" t="s">
        <v>641</v>
      </c>
      <c r="ER13082" s="83" t="s">
        <v>635</v>
      </c>
      <c r="ES13082" s="83" t="s">
        <v>641</v>
      </c>
      <c r="ET13082" s="83" t="s">
        <v>635</v>
      </c>
      <c r="EU13082" s="83" t="s">
        <v>641</v>
      </c>
      <c r="EV13082" s="83" t="s">
        <v>635</v>
      </c>
      <c r="EW13082" s="83" t="s">
        <v>641</v>
      </c>
      <c r="EX13082" s="83" t="s">
        <v>635</v>
      </c>
      <c r="EY13082" s="83" t="s">
        <v>641</v>
      </c>
      <c r="EZ13082" s="83" t="s">
        <v>635</v>
      </c>
      <c r="FA13082" s="83" t="s">
        <v>641</v>
      </c>
      <c r="FB13082" s="83" t="s">
        <v>635</v>
      </c>
      <c r="FC13082" s="83" t="s">
        <v>641</v>
      </c>
      <c r="FD13082" s="83" t="s">
        <v>635</v>
      </c>
      <c r="FE13082" s="83" t="s">
        <v>641</v>
      </c>
      <c r="FF13082" s="83" t="s">
        <v>635</v>
      </c>
      <c r="FG13082" s="83" t="s">
        <v>641</v>
      </c>
      <c r="FH13082" s="83" t="s">
        <v>635</v>
      </c>
      <c r="FI13082" s="83" t="s">
        <v>641</v>
      </c>
      <c r="FJ13082" s="83" t="s">
        <v>635</v>
      </c>
      <c r="FK13082" s="83" t="s">
        <v>641</v>
      </c>
      <c r="FL13082" s="83" t="s">
        <v>635</v>
      </c>
      <c r="FM13082" s="83" t="s">
        <v>641</v>
      </c>
      <c r="FN13082" s="83" t="s">
        <v>635</v>
      </c>
      <c r="FO13082" s="83" t="s">
        <v>641</v>
      </c>
      <c r="FP13082" s="83" t="s">
        <v>635</v>
      </c>
      <c r="FQ13082" s="83" t="s">
        <v>641</v>
      </c>
      <c r="FR13082" s="83" t="s">
        <v>635</v>
      </c>
      <c r="FS13082" s="83" t="s">
        <v>641</v>
      </c>
      <c r="FT13082" s="83" t="s">
        <v>635</v>
      </c>
      <c r="FU13082" s="83" t="s">
        <v>641</v>
      </c>
      <c r="FV13082" s="83" t="s">
        <v>635</v>
      </c>
      <c r="FW13082" s="83" t="s">
        <v>641</v>
      </c>
      <c r="FX13082" s="83" t="s">
        <v>635</v>
      </c>
      <c r="FY13082" s="83" t="s">
        <v>641</v>
      </c>
      <c r="FZ13082" s="83" t="s">
        <v>635</v>
      </c>
      <c r="GA13082" s="83" t="s">
        <v>641</v>
      </c>
      <c r="GB13082" s="83" t="s">
        <v>635</v>
      </c>
      <c r="GC13082" s="83" t="s">
        <v>641</v>
      </c>
      <c r="GD13082" s="83" t="s">
        <v>635</v>
      </c>
      <c r="GE13082" s="83" t="s">
        <v>641</v>
      </c>
      <c r="GF13082" s="83" t="s">
        <v>635</v>
      </c>
      <c r="GG13082" s="83" t="s">
        <v>641</v>
      </c>
      <c r="GH13082" s="83" t="s">
        <v>635</v>
      </c>
      <c r="GI13082" s="83" t="s">
        <v>641</v>
      </c>
      <c r="GJ13082" s="83" t="s">
        <v>635</v>
      </c>
      <c r="GK13082" s="83" t="s">
        <v>641</v>
      </c>
      <c r="GL13082" s="83" t="s">
        <v>635</v>
      </c>
      <c r="GM13082" s="83" t="s">
        <v>641</v>
      </c>
      <c r="GN13082" s="83" t="s">
        <v>635</v>
      </c>
      <c r="GO13082" s="83" t="s">
        <v>641</v>
      </c>
      <c r="GP13082" s="83" t="s">
        <v>635</v>
      </c>
      <c r="GQ13082" s="83" t="s">
        <v>641</v>
      </c>
      <c r="GR13082" s="83" t="s">
        <v>635</v>
      </c>
      <c r="GS13082" s="83" t="s">
        <v>641</v>
      </c>
      <c r="GT13082" s="83" t="s">
        <v>635</v>
      </c>
      <c r="GU13082" s="83" t="s">
        <v>641</v>
      </c>
      <c r="GV13082" s="83" t="s">
        <v>635</v>
      </c>
      <c r="GW13082" s="83" t="s">
        <v>641</v>
      </c>
      <c r="GX13082" s="83" t="s">
        <v>635</v>
      </c>
      <c r="GY13082" s="83" t="s">
        <v>641</v>
      </c>
      <c r="GZ13082" s="83" t="s">
        <v>635</v>
      </c>
      <c r="HA13082" s="83" t="s">
        <v>641</v>
      </c>
      <c r="HB13082" s="83" t="s">
        <v>635</v>
      </c>
      <c r="HC13082" s="83" t="s">
        <v>641</v>
      </c>
      <c r="HD13082" s="83" t="s">
        <v>635</v>
      </c>
      <c r="HE13082" s="83" t="s">
        <v>641</v>
      </c>
      <c r="HF13082" s="83" t="s">
        <v>635</v>
      </c>
      <c r="HG13082" s="83" t="s">
        <v>641</v>
      </c>
      <c r="HH13082" s="83" t="s">
        <v>635</v>
      </c>
      <c r="HI13082" s="83" t="s">
        <v>641</v>
      </c>
      <c r="HJ13082" s="83" t="s">
        <v>635</v>
      </c>
      <c r="HK13082" s="83" t="s">
        <v>641</v>
      </c>
      <c r="HL13082" s="83" t="s">
        <v>635</v>
      </c>
      <c r="HM13082" s="83" t="s">
        <v>641</v>
      </c>
      <c r="HN13082" s="83" t="s">
        <v>635</v>
      </c>
      <c r="HO13082" s="83" t="s">
        <v>641</v>
      </c>
      <c r="HP13082" s="83" t="s">
        <v>635</v>
      </c>
      <c r="HQ13082" s="83" t="s">
        <v>641</v>
      </c>
      <c r="HR13082" s="83" t="s">
        <v>635</v>
      </c>
      <c r="HS13082" s="83" t="s">
        <v>641</v>
      </c>
      <c r="HT13082" s="83" t="s">
        <v>635</v>
      </c>
      <c r="HU13082" s="83" t="s">
        <v>641</v>
      </c>
      <c r="HV13082" s="83" t="s">
        <v>635</v>
      </c>
      <c r="HW13082" s="83" t="s">
        <v>641</v>
      </c>
      <c r="HX13082" s="83" t="s">
        <v>635</v>
      </c>
      <c r="HY13082" s="83" t="s">
        <v>641</v>
      </c>
      <c r="HZ13082" s="83" t="s">
        <v>635</v>
      </c>
      <c r="IA13082" s="83" t="s">
        <v>641</v>
      </c>
      <c r="IB13082" s="83" t="s">
        <v>635</v>
      </c>
      <c r="IC13082" s="83" t="s">
        <v>641</v>
      </c>
      <c r="ID13082" s="83" t="s">
        <v>635</v>
      </c>
      <c r="IE13082" s="83" t="s">
        <v>641</v>
      </c>
      <c r="IF13082" s="83" t="s">
        <v>635</v>
      </c>
      <c r="IG13082" s="83" t="s">
        <v>641</v>
      </c>
      <c r="IH13082" s="83" t="s">
        <v>635</v>
      </c>
      <c r="II13082" s="83" t="s">
        <v>641</v>
      </c>
      <c r="IJ13082" s="83" t="s">
        <v>635</v>
      </c>
      <c r="IK13082" s="83" t="s">
        <v>641</v>
      </c>
      <c r="IL13082" s="83" t="s">
        <v>635</v>
      </c>
      <c r="IM13082" s="83" t="s">
        <v>641</v>
      </c>
      <c r="IN13082" s="83" t="s">
        <v>635</v>
      </c>
      <c r="IO13082" s="83" t="s">
        <v>641</v>
      </c>
      <c r="IP13082" s="83" t="s">
        <v>635</v>
      </c>
      <c r="IQ13082" s="95" t="s">
        <v>641</v>
      </c>
    </row>
    <row r="13083" spans="1:251" ht="15.75" thickBot="1" x14ac:dyDescent="0.3">
      <c r="A13083" s="110" t="s">
        <v>45</v>
      </c>
      <c r="B13083" s="66" t="s">
        <v>7</v>
      </c>
      <c r="C13083" s="68">
        <v>4</v>
      </c>
      <c r="D13083" s="68">
        <v>17.75</v>
      </c>
      <c r="E13083" s="68">
        <v>5.9651767199999997</v>
      </c>
      <c r="F13083" s="68">
        <v>18.25</v>
      </c>
      <c r="G13083" s="68">
        <v>8.7702147400000001</v>
      </c>
      <c r="H13083" s="68">
        <v>19</v>
      </c>
      <c r="I13083" s="68">
        <v>9.2014492000000008</v>
      </c>
      <c r="J13083" s="68">
        <v>9.25</v>
      </c>
      <c r="K13083" s="68">
        <v>6.1305246999999996</v>
      </c>
      <c r="L13083" s="68">
        <v>5.25</v>
      </c>
      <c r="M13083" s="68">
        <v>3.5</v>
      </c>
      <c r="N13083" s="68">
        <v>3</v>
      </c>
      <c r="O13083" s="68">
        <v>3.5590260800000002</v>
      </c>
      <c r="P13083" s="68">
        <v>9.75</v>
      </c>
      <c r="Q13083" s="68">
        <v>4.1129875599999997</v>
      </c>
      <c r="R13083" s="68">
        <v>18.5</v>
      </c>
      <c r="S13083" s="68">
        <v>10.969655100000001</v>
      </c>
      <c r="T13083" s="68">
        <v>25</v>
      </c>
      <c r="U13083" s="68">
        <v>10.327955599999999</v>
      </c>
      <c r="V13083" s="68">
        <v>24.25</v>
      </c>
      <c r="W13083" s="68">
        <v>2.6299556000000002</v>
      </c>
      <c r="X13083" s="68">
        <v>23.75</v>
      </c>
      <c r="Y13083" s="68">
        <v>13.524668800000001</v>
      </c>
      <c r="Z13083" s="68">
        <v>15.75</v>
      </c>
      <c r="AA13083" s="68">
        <v>8.9953692000000007</v>
      </c>
      <c r="AB13083" s="68">
        <v>0</v>
      </c>
      <c r="AC13083" s="68">
        <v>0</v>
      </c>
      <c r="AD13083" s="68">
        <v>3</v>
      </c>
      <c r="AE13083" s="68">
        <v>2.1602469000000002</v>
      </c>
      <c r="AF13083" s="68">
        <v>7</v>
      </c>
      <c r="AG13083" s="68">
        <v>2.1602469000000002</v>
      </c>
      <c r="AH13083" s="68">
        <v>7.25</v>
      </c>
      <c r="AI13083" s="68">
        <v>7.1355915400000001</v>
      </c>
      <c r="AJ13083" s="68">
        <v>7.25</v>
      </c>
      <c r="AK13083" s="68">
        <v>2.0615528099999998</v>
      </c>
      <c r="AL13083" s="68">
        <v>4.25</v>
      </c>
      <c r="AM13083" s="68">
        <v>2.8722813199999999</v>
      </c>
      <c r="AN13083" s="68">
        <v>6.25</v>
      </c>
      <c r="AO13083" s="68">
        <v>4.5</v>
      </c>
      <c r="AP13083" s="68">
        <v>9.25</v>
      </c>
      <c r="AQ13083" s="68">
        <v>6.1846584399999998</v>
      </c>
      <c r="AR13083" s="68">
        <v>8.5</v>
      </c>
      <c r="AS13083" s="68">
        <v>3.6968454999999998</v>
      </c>
      <c r="AT13083" s="68">
        <v>11.25</v>
      </c>
      <c r="AU13083" s="68">
        <v>11.2952792</v>
      </c>
      <c r="AV13083" s="68">
        <v>6</v>
      </c>
      <c r="AW13083" s="68">
        <v>2.9439202999999998</v>
      </c>
      <c r="AX13083" s="68">
        <v>17</v>
      </c>
      <c r="AY13083" s="68">
        <v>15.9791531</v>
      </c>
      <c r="AZ13083" s="68">
        <v>1.9750000000000001</v>
      </c>
      <c r="BA13083" s="68">
        <v>0.78860637</v>
      </c>
      <c r="BB13083" s="68">
        <v>2.2549999999999999</v>
      </c>
      <c r="BC13083" s="68">
        <v>1.06026726</v>
      </c>
      <c r="BD13083" s="68">
        <v>2.2999999999999998</v>
      </c>
      <c r="BE13083" s="68">
        <v>1.2210105099999999</v>
      </c>
      <c r="BF13083" s="68">
        <v>1.0874999999999999</v>
      </c>
      <c r="BG13083" s="68">
        <v>0.72329684999999999</v>
      </c>
      <c r="BH13083" s="68">
        <v>0.60750000000000004</v>
      </c>
      <c r="BI13083" s="68">
        <v>0.40235764000000002</v>
      </c>
      <c r="BJ13083" s="68">
        <v>0.3775</v>
      </c>
      <c r="BK13083" s="68">
        <v>0.46585942000000002</v>
      </c>
      <c r="BL13083" s="68">
        <v>0.64</v>
      </c>
      <c r="BM13083" s="68">
        <v>0.25179357000000002</v>
      </c>
      <c r="BN13083" s="68">
        <v>1.39</v>
      </c>
      <c r="BO13083" s="68">
        <v>0.82369088000000001</v>
      </c>
      <c r="BP13083" s="68">
        <v>1.72</v>
      </c>
      <c r="BQ13083" s="68">
        <v>0.70185469</v>
      </c>
      <c r="BR13083" s="68">
        <v>1.75</v>
      </c>
      <c r="BS13083" s="68">
        <v>0.23579652000000001</v>
      </c>
      <c r="BT13083" s="68">
        <v>1.66</v>
      </c>
      <c r="BU13083" s="68">
        <v>0.96498704999999996</v>
      </c>
      <c r="BV13083" s="68">
        <v>1.0900000000000001</v>
      </c>
      <c r="BW13083" s="68">
        <v>0.65181796999999997</v>
      </c>
      <c r="BX13083" s="68">
        <v>0</v>
      </c>
      <c r="BY13083" s="68">
        <v>0</v>
      </c>
      <c r="BZ13083" s="68">
        <v>0.39750000000000002</v>
      </c>
      <c r="CA13083" s="68">
        <v>0.35027370000000002</v>
      </c>
      <c r="CB13083" s="68">
        <v>0.26</v>
      </c>
      <c r="CC13083" s="68">
        <v>8.4852810000000001E-2</v>
      </c>
      <c r="CD13083" s="68">
        <v>0.26250000000000001</v>
      </c>
      <c r="CE13083" s="68">
        <v>0.2338625</v>
      </c>
      <c r="CF13083" s="68">
        <v>0.23250000000000001</v>
      </c>
      <c r="CG13083" s="68">
        <v>7.2743840000000004E-2</v>
      </c>
      <c r="CH13083" s="68">
        <v>0.16500000000000001</v>
      </c>
      <c r="CI13083" s="68">
        <v>0.11030261</v>
      </c>
      <c r="CJ13083" s="68">
        <v>0.31</v>
      </c>
      <c r="CK13083" s="68">
        <v>0.21197484</v>
      </c>
      <c r="CL13083" s="68">
        <v>0.84</v>
      </c>
      <c r="CM13083" s="68">
        <v>0.65762198000000005</v>
      </c>
      <c r="CN13083" s="68">
        <v>0.63749999999999996</v>
      </c>
      <c r="CO13083" s="68">
        <v>0.25223996999999998</v>
      </c>
      <c r="CP13083" s="68">
        <v>0.69</v>
      </c>
      <c r="CQ13083" s="68">
        <v>0.37273761999999999</v>
      </c>
      <c r="CR13083" s="68">
        <v>0.26250000000000001</v>
      </c>
      <c r="CS13083" s="68">
        <v>0.1059481</v>
      </c>
      <c r="CT13083" s="68">
        <v>0.53249999999999997</v>
      </c>
      <c r="CU13083" s="68">
        <v>0.45595139000000001</v>
      </c>
      <c r="CV13083" s="68">
        <v>57.177500000000002</v>
      </c>
      <c r="CW13083" s="68">
        <v>3.2180985999999998</v>
      </c>
      <c r="CX13083" s="68">
        <v>59.774999999999999</v>
      </c>
      <c r="CY13083" s="68">
        <v>3.03350732</v>
      </c>
      <c r="CZ13083" s="68">
        <v>58.774999999999999</v>
      </c>
      <c r="DA13083" s="68">
        <v>1.1385809899999999</v>
      </c>
      <c r="DB13083" s="68">
        <v>58.337499999999999</v>
      </c>
      <c r="DC13083" s="68">
        <v>2.86012092</v>
      </c>
      <c r="DD13083" s="68">
        <v>53.827500000000001</v>
      </c>
      <c r="DE13083" s="68">
        <v>3.4672695999999998</v>
      </c>
      <c r="DF13083" s="68">
        <v>42.047499999999999</v>
      </c>
      <c r="DG13083" s="68">
        <v>28.441883900000001</v>
      </c>
      <c r="DH13083" s="68">
        <v>46.774999999999999</v>
      </c>
      <c r="DI13083" s="68">
        <v>1.1227495999999999</v>
      </c>
      <c r="DJ13083" s="68">
        <v>51.827500000000001</v>
      </c>
      <c r="DK13083" s="68">
        <v>0.80673729999999999</v>
      </c>
      <c r="DL13083" s="68">
        <v>49</v>
      </c>
      <c r="DM13083" s="68">
        <v>3.74016934</v>
      </c>
      <c r="DN13083" s="68">
        <v>49.87</v>
      </c>
      <c r="DO13083" s="68">
        <v>1.7027428899999999</v>
      </c>
      <c r="DP13083" s="68">
        <v>44.942500000000003</v>
      </c>
      <c r="DQ13083" s="68">
        <v>1.3024688</v>
      </c>
      <c r="DR13083" s="68">
        <v>49.052500000000002</v>
      </c>
      <c r="DS13083" s="68">
        <v>4.1992488999999997</v>
      </c>
      <c r="DT13083" s="68">
        <v>73.172499999999999</v>
      </c>
      <c r="DU13083" s="68">
        <v>2.5319212000000002</v>
      </c>
      <c r="DV13083" s="68">
        <v>77.284999999999997</v>
      </c>
      <c r="DW13083" s="68">
        <v>4.0125013000000003</v>
      </c>
      <c r="DX13083" s="68">
        <v>68.402500000000003</v>
      </c>
      <c r="DY13083" s="68">
        <v>0.63814179999999998</v>
      </c>
      <c r="DZ13083" s="68">
        <v>73.03</v>
      </c>
      <c r="EA13083" s="68">
        <v>5.6135609999999998</v>
      </c>
      <c r="EB13083" s="68">
        <v>61.497500000000002</v>
      </c>
      <c r="EC13083" s="68">
        <v>2.2338960999999999</v>
      </c>
      <c r="ED13083" s="68">
        <v>53.42</v>
      </c>
      <c r="EE13083" s="68">
        <v>35.682969800000002</v>
      </c>
      <c r="EF13083" s="68">
        <v>61.8125</v>
      </c>
      <c r="EG13083" s="68">
        <v>4.4326318000000002</v>
      </c>
      <c r="EH13083" s="68">
        <v>64.382499999999993</v>
      </c>
      <c r="EI13083" s="68">
        <v>0.54981060000000004</v>
      </c>
      <c r="EJ13083" s="68">
        <v>58.865000000000002</v>
      </c>
      <c r="EK13083" s="68">
        <v>2.8714978699999998</v>
      </c>
      <c r="EL13083" s="68">
        <v>62.255000000000003</v>
      </c>
      <c r="EM13083" s="68">
        <v>5.2638673999999996</v>
      </c>
      <c r="EN13083" s="68">
        <v>58.21</v>
      </c>
      <c r="EO13083" s="68">
        <v>1.8759176</v>
      </c>
      <c r="EP13083" s="68">
        <v>56.967500000000001</v>
      </c>
      <c r="EQ13083" s="68">
        <v>3.6202888999999998</v>
      </c>
      <c r="ER13083" s="68">
        <v>0.125</v>
      </c>
      <c r="ES13083" s="68">
        <v>1.290994E-2</v>
      </c>
      <c r="ET13083" s="68">
        <v>0.14749999999999999</v>
      </c>
      <c r="EU13083" s="68">
        <v>2.2173559999999998E-2</v>
      </c>
      <c r="EV13083" s="68">
        <v>0.14000000000000001</v>
      </c>
      <c r="EW13083" s="68">
        <v>8.1649700000000006E-3</v>
      </c>
      <c r="EX13083" s="68">
        <v>0.13750000000000001</v>
      </c>
      <c r="EY13083" s="68">
        <v>1.258306E-2</v>
      </c>
      <c r="EZ13083" s="68">
        <v>0.13750000000000001</v>
      </c>
      <c r="FA13083" s="68">
        <v>9.5742699999999993E-3</v>
      </c>
      <c r="FB13083" s="68">
        <v>9.7500000000000003E-2</v>
      </c>
      <c r="FC13083" s="68">
        <v>6.8495739999999999E-2</v>
      </c>
      <c r="FD13083" s="68">
        <v>8.5000000000000006E-2</v>
      </c>
      <c r="FE13083" s="68">
        <v>5.7735E-3</v>
      </c>
      <c r="FF13083" s="68">
        <v>9.7500000000000003E-2</v>
      </c>
      <c r="FG13083" s="68">
        <v>5.0000000000000001E-3</v>
      </c>
      <c r="FH13083" s="68">
        <v>8.5000000000000006E-2</v>
      </c>
      <c r="FI13083" s="68">
        <v>1.290994E-2</v>
      </c>
      <c r="FJ13083" s="68">
        <v>8.7499999999999994E-2</v>
      </c>
      <c r="FK13083" s="68">
        <v>5.0000000000000001E-3</v>
      </c>
      <c r="FL13083" s="68">
        <v>0.09</v>
      </c>
      <c r="FM13083" s="68">
        <v>1.4142139999999999E-2</v>
      </c>
      <c r="FN13083" s="68">
        <v>8.2500000000000004E-2</v>
      </c>
      <c r="FO13083" s="68">
        <v>2.061553E-2</v>
      </c>
      <c r="FP13083" s="68">
        <v>72.5</v>
      </c>
      <c r="FQ13083" s="68">
        <v>17.691806</v>
      </c>
      <c r="FR13083" s="68">
        <v>117</v>
      </c>
      <c r="FS13083" s="68">
        <v>30.144098400000001</v>
      </c>
      <c r="FT13083" s="68">
        <v>28.75</v>
      </c>
      <c r="FU13083" s="68">
        <v>6.5</v>
      </c>
      <c r="FV13083" s="68">
        <v>58.25</v>
      </c>
      <c r="FW13083" s="68">
        <v>40.186025800000003</v>
      </c>
      <c r="FX13083" s="68">
        <v>276.5</v>
      </c>
      <c r="FY13083" s="68">
        <v>12.4498996</v>
      </c>
      <c r="FZ13083" s="68">
        <v>8.5924999999999994</v>
      </c>
      <c r="GA13083" s="68">
        <v>1.98059545</v>
      </c>
      <c r="GB13083" s="68">
        <v>8.2349999999999994</v>
      </c>
      <c r="GC13083" s="68">
        <v>2.3478003900000002</v>
      </c>
      <c r="GD13083" s="68">
        <v>1.3049999999999999</v>
      </c>
      <c r="GE13083" s="68">
        <v>0.31606961</v>
      </c>
      <c r="GF13083" s="68">
        <v>3.2574999999999998</v>
      </c>
      <c r="GG13083" s="68">
        <v>1.74494269</v>
      </c>
      <c r="GH13083" s="68">
        <v>21.3825</v>
      </c>
      <c r="GI13083" s="68">
        <v>2.5260163000000002</v>
      </c>
      <c r="GJ13083" s="68">
        <v>54.99</v>
      </c>
      <c r="GK13083" s="68">
        <v>5.0703977</v>
      </c>
      <c r="GL13083" s="68">
        <v>48.58</v>
      </c>
      <c r="GM13083" s="68">
        <v>1.26567505</v>
      </c>
      <c r="GN13083" s="68">
        <v>67.802499999999995</v>
      </c>
      <c r="GO13083" s="68">
        <v>7.8765998000000002</v>
      </c>
      <c r="GP13083" s="68">
        <v>60.414999999999999</v>
      </c>
      <c r="GQ13083" s="68">
        <v>1.4114885800000001</v>
      </c>
      <c r="GR13083" s="68">
        <v>0.1275</v>
      </c>
      <c r="GS13083" s="68">
        <v>2.061553E-2</v>
      </c>
      <c r="GT13083" s="68">
        <v>8.5000000000000006E-2</v>
      </c>
      <c r="GU13083" s="68">
        <v>5.7735E-3</v>
      </c>
      <c r="GV13083" s="68">
        <v>241.66749999999999</v>
      </c>
      <c r="GW13083" s="68">
        <v>58.971085000000002</v>
      </c>
      <c r="GX13083" s="68">
        <v>390</v>
      </c>
      <c r="GY13083" s="68">
        <v>100.481802</v>
      </c>
      <c r="GZ13083" s="68">
        <v>95.834999999999994</v>
      </c>
      <c r="HA13083" s="68">
        <v>21.666923300000001</v>
      </c>
      <c r="HB13083" s="68">
        <v>194.16749999999999</v>
      </c>
      <c r="HC13083" s="68">
        <v>133.954712</v>
      </c>
      <c r="HD13083" s="68">
        <v>727.5</v>
      </c>
      <c r="HE13083" s="68">
        <v>156.89822100000001</v>
      </c>
      <c r="HF13083" s="68">
        <v>921.66499999999996</v>
      </c>
      <c r="HG13083" s="68">
        <v>41.500469000000002</v>
      </c>
      <c r="HH13083" s="68">
        <v>28.627500000000001</v>
      </c>
      <c r="HI13083" s="68">
        <v>6.6021985000000001</v>
      </c>
      <c r="HJ13083" s="68">
        <v>27.44</v>
      </c>
      <c r="HK13083" s="68">
        <v>7.8174036600000001</v>
      </c>
      <c r="HL13083" s="68">
        <v>4.3475000000000001</v>
      </c>
      <c r="HM13083" s="68">
        <v>1.0550947799999999</v>
      </c>
      <c r="HN13083" s="68">
        <v>10.852499999999999</v>
      </c>
      <c r="HO13083" s="68">
        <v>5.8087197399999999</v>
      </c>
      <c r="HP13083" s="68">
        <v>60.422499999999999</v>
      </c>
      <c r="HQ13083" s="68">
        <v>13.327869</v>
      </c>
      <c r="HR13083" s="68">
        <v>71.272499999999994</v>
      </c>
      <c r="HS13083" s="68">
        <v>8.4133639000000002</v>
      </c>
      <c r="HT13083" s="68">
        <v>24.1675</v>
      </c>
      <c r="HU13083" s="68">
        <v>5.8956672000000001</v>
      </c>
      <c r="HV13083" s="68">
        <v>39</v>
      </c>
      <c r="HW13083" s="68">
        <v>10.049507500000001</v>
      </c>
      <c r="HX13083" s="68">
        <v>9.5850000000000009</v>
      </c>
      <c r="HY13083" s="68">
        <v>2.1669256300000002</v>
      </c>
      <c r="HZ13083" s="68">
        <v>19.4175</v>
      </c>
      <c r="IA13083" s="68">
        <v>13.396634799999999</v>
      </c>
      <c r="IB13083" s="68">
        <v>72.75</v>
      </c>
      <c r="IC13083" s="68">
        <v>15.6882716</v>
      </c>
      <c r="ID13083" s="68">
        <v>92.165000000000006</v>
      </c>
      <c r="IE13083" s="68">
        <v>4.1507709999999998</v>
      </c>
      <c r="IF13083" s="68">
        <v>2.8624999999999998</v>
      </c>
      <c r="IG13083" s="68">
        <v>0.66112908000000004</v>
      </c>
      <c r="IH13083" s="68">
        <v>2.7450000000000001</v>
      </c>
      <c r="II13083" s="68">
        <v>0.78309216000000004</v>
      </c>
      <c r="IJ13083" s="68">
        <v>0.4325</v>
      </c>
      <c r="IK13083" s="68">
        <v>0.10688779</v>
      </c>
      <c r="IL13083" s="68">
        <v>1.0874999999999999</v>
      </c>
      <c r="IM13083" s="68">
        <v>0.58231577999999995</v>
      </c>
      <c r="IN13083" s="68">
        <v>6.0449999999999999</v>
      </c>
      <c r="IO13083" s="68">
        <v>1.33577693</v>
      </c>
      <c r="IP13083" s="68">
        <v>7.1275000000000004</v>
      </c>
      <c r="IQ13083" s="74">
        <v>0.83902224999999997</v>
      </c>
    </row>
    <row r="13084" spans="1:251" ht="15.75" thickBot="1" x14ac:dyDescent="0.3">
      <c r="A13084" s="110" t="s">
        <v>45</v>
      </c>
      <c r="B13084" s="66" t="s">
        <v>46</v>
      </c>
      <c r="C13084" s="68">
        <v>4</v>
      </c>
      <c r="D13084" s="68">
        <v>2.25</v>
      </c>
      <c r="E13084" s="68">
        <v>2.6299556399999999</v>
      </c>
      <c r="F13084" s="68">
        <v>6</v>
      </c>
      <c r="G13084" s="68">
        <v>2.8284271200000002</v>
      </c>
      <c r="H13084" s="68">
        <v>8.75</v>
      </c>
      <c r="I13084" s="68">
        <v>4.0311288999999997</v>
      </c>
      <c r="J13084" s="68">
        <v>17</v>
      </c>
      <c r="K13084" s="68">
        <v>9.4162979</v>
      </c>
      <c r="L13084" s="68">
        <v>18.25</v>
      </c>
      <c r="M13084" s="68">
        <v>4.8562674000000001</v>
      </c>
      <c r="N13084" s="68">
        <v>17.75</v>
      </c>
      <c r="O13084" s="68">
        <v>5.8523499599999997</v>
      </c>
      <c r="P13084" s="68">
        <v>0.25</v>
      </c>
      <c r="Q13084" s="68">
        <v>0.5</v>
      </c>
      <c r="R13084" s="68">
        <v>2.25</v>
      </c>
      <c r="S13084" s="68">
        <v>2.0615527999999999</v>
      </c>
      <c r="T13084" s="68">
        <v>2.75</v>
      </c>
      <c r="U13084" s="68">
        <v>0.95742709999999998</v>
      </c>
      <c r="V13084" s="68">
        <v>4.5</v>
      </c>
      <c r="W13084" s="68">
        <v>3</v>
      </c>
      <c r="X13084" s="68">
        <v>4.25</v>
      </c>
      <c r="Y13084" s="68">
        <v>1.2583057</v>
      </c>
      <c r="Z13084" s="68">
        <v>7.5</v>
      </c>
      <c r="AA13084" s="68">
        <v>2.0816659999999998</v>
      </c>
      <c r="AB13084" s="68">
        <v>0</v>
      </c>
      <c r="AC13084" s="68">
        <v>0</v>
      </c>
      <c r="AD13084" s="68">
        <v>0.75</v>
      </c>
      <c r="AE13084" s="68">
        <v>0.95742711000000003</v>
      </c>
      <c r="AF13084" s="68">
        <v>0.25</v>
      </c>
      <c r="AG13084" s="68">
        <v>0.5</v>
      </c>
      <c r="AH13084" s="68">
        <v>2</v>
      </c>
      <c r="AI13084" s="68">
        <v>3.36650165</v>
      </c>
      <c r="AJ13084" s="68">
        <v>2</v>
      </c>
      <c r="AK13084" s="68">
        <v>3.36650165</v>
      </c>
      <c r="AL13084" s="68">
        <v>1</v>
      </c>
      <c r="AM13084" s="68">
        <v>1.1547005400000001</v>
      </c>
      <c r="AN13084" s="68">
        <v>2.5</v>
      </c>
      <c r="AO13084" s="68">
        <v>1.2909944499999999</v>
      </c>
      <c r="AP13084" s="68">
        <v>3.5</v>
      </c>
      <c r="AQ13084" s="68">
        <v>2.0816659999999998</v>
      </c>
      <c r="AR13084" s="68">
        <v>3</v>
      </c>
      <c r="AS13084" s="68">
        <v>2.7080128000000001</v>
      </c>
      <c r="AT13084" s="68">
        <v>4.75</v>
      </c>
      <c r="AU13084" s="68">
        <v>3.3040379</v>
      </c>
      <c r="AV13084" s="68">
        <v>7</v>
      </c>
      <c r="AW13084" s="68">
        <v>2.9439202999999998</v>
      </c>
      <c r="AX13084" s="68">
        <v>8.25</v>
      </c>
      <c r="AY13084" s="68">
        <v>5.3150728999999997</v>
      </c>
      <c r="AZ13084" s="68">
        <v>0.35499999999999998</v>
      </c>
      <c r="BA13084" s="68">
        <v>0.40286474</v>
      </c>
      <c r="BB13084" s="68">
        <v>0.90500000000000003</v>
      </c>
      <c r="BC13084" s="68">
        <v>0.46364497999999998</v>
      </c>
      <c r="BD13084" s="68">
        <v>1.4375</v>
      </c>
      <c r="BE13084" s="68">
        <v>0.57331637999999996</v>
      </c>
      <c r="BF13084" s="68">
        <v>2.7825000000000002</v>
      </c>
      <c r="BG13084" s="68">
        <v>1.5408520400000001</v>
      </c>
      <c r="BH13084" s="68">
        <v>2.9224999999999999</v>
      </c>
      <c r="BI13084" s="68">
        <v>0.84385524000000001</v>
      </c>
      <c r="BJ13084" s="68">
        <v>2.7149999999999999</v>
      </c>
      <c r="BK13084" s="68">
        <v>0.98922529000000003</v>
      </c>
      <c r="BL13084" s="68">
        <v>2.5000000000000001E-2</v>
      </c>
      <c r="BM13084" s="68">
        <v>0.05</v>
      </c>
      <c r="BN13084" s="68">
        <v>0.39250000000000002</v>
      </c>
      <c r="BO13084" s="68">
        <v>0.40011457</v>
      </c>
      <c r="BP13084" s="68">
        <v>0.23749999999999999</v>
      </c>
      <c r="BQ13084" s="68">
        <v>8.6554409999999998E-2</v>
      </c>
      <c r="BR13084" s="68">
        <v>0.27250000000000002</v>
      </c>
      <c r="BS13084" s="68">
        <v>0.12038134</v>
      </c>
      <c r="BT13084" s="68">
        <v>0.34</v>
      </c>
      <c r="BU13084" s="68">
        <v>0.11284207</v>
      </c>
      <c r="BV13084" s="68">
        <v>0.66749999999999998</v>
      </c>
      <c r="BW13084" s="68">
        <v>0.14773286999999999</v>
      </c>
      <c r="BX13084" s="68">
        <v>0</v>
      </c>
      <c r="BY13084" s="68">
        <v>0</v>
      </c>
      <c r="BZ13084" s="68">
        <v>0.28749999999999998</v>
      </c>
      <c r="CA13084" s="68">
        <v>0.33757714999999999</v>
      </c>
      <c r="CB13084" s="68">
        <v>7.4999999999999997E-3</v>
      </c>
      <c r="CC13084" s="68">
        <v>1.4999999999999999E-2</v>
      </c>
      <c r="CD13084" s="68">
        <v>0.08</v>
      </c>
      <c r="CE13084" s="68">
        <v>0.13466006999999999</v>
      </c>
      <c r="CF13084" s="68">
        <v>1.7500000000000002E-2</v>
      </c>
      <c r="CG13084" s="68">
        <v>2.061553E-2</v>
      </c>
      <c r="CH13084" s="68">
        <v>3.7499999999999999E-2</v>
      </c>
      <c r="CI13084" s="68">
        <v>4.3493289999999997E-2</v>
      </c>
      <c r="CJ13084" s="68">
        <v>0.245</v>
      </c>
      <c r="CK13084" s="68">
        <v>5.0662279999999997E-2</v>
      </c>
      <c r="CL13084" s="68">
        <v>0.41749999999999998</v>
      </c>
      <c r="CM13084" s="68">
        <v>0.22261701</v>
      </c>
      <c r="CN13084" s="68">
        <v>0.53749999999999998</v>
      </c>
      <c r="CO13084" s="68">
        <v>0.35789895999999999</v>
      </c>
      <c r="CP13084" s="68">
        <v>0.60499999999999998</v>
      </c>
      <c r="CQ13084" s="68">
        <v>0.40959329</v>
      </c>
      <c r="CR13084" s="68">
        <v>0.97</v>
      </c>
      <c r="CS13084" s="68">
        <v>0.45555826999999999</v>
      </c>
      <c r="CT13084" s="68">
        <v>1.0125</v>
      </c>
      <c r="CU13084" s="68">
        <v>0.29124731999999998</v>
      </c>
      <c r="CV13084" s="68">
        <v>44.685000000000002</v>
      </c>
      <c r="CW13084" s="68">
        <v>30.0593474</v>
      </c>
      <c r="CX13084" s="68">
        <v>59.872500000000002</v>
      </c>
      <c r="CY13084" s="68">
        <v>3.8903588099999999</v>
      </c>
      <c r="CZ13084" s="68">
        <v>62.96</v>
      </c>
      <c r="DA13084" s="68">
        <v>3.0585726499999999</v>
      </c>
      <c r="DB13084" s="68">
        <v>63.46</v>
      </c>
      <c r="DC13084" s="68">
        <v>2.6312227799999999</v>
      </c>
      <c r="DD13084" s="68">
        <v>57.055</v>
      </c>
      <c r="DE13084" s="68">
        <v>5.3635963999999996</v>
      </c>
      <c r="DF13084" s="68">
        <v>59.39</v>
      </c>
      <c r="DG13084" s="68">
        <v>4.6397269999999997</v>
      </c>
      <c r="DH13084" s="68">
        <v>11.3675</v>
      </c>
      <c r="DI13084" s="68">
        <v>22.734999999999999</v>
      </c>
      <c r="DJ13084" s="68">
        <v>37.770000000000003</v>
      </c>
      <c r="DK13084" s="68">
        <v>25.185409799999999</v>
      </c>
      <c r="DL13084" s="68">
        <v>48.435000000000002</v>
      </c>
      <c r="DM13084" s="68">
        <v>2.4328926499999999</v>
      </c>
      <c r="DN13084" s="68">
        <v>49.842500000000001</v>
      </c>
      <c r="DO13084" s="68">
        <v>2.0134112800000001</v>
      </c>
      <c r="DP13084" s="68">
        <v>42.902500000000003</v>
      </c>
      <c r="DQ13084" s="68">
        <v>2.4944522</v>
      </c>
      <c r="DR13084" s="68">
        <v>50.277500000000003</v>
      </c>
      <c r="DS13084" s="68">
        <v>3.2261883999999998</v>
      </c>
      <c r="DT13084" s="68">
        <v>60.744999999999997</v>
      </c>
      <c r="DU13084" s="68">
        <v>40.735604000000002</v>
      </c>
      <c r="DV13084" s="68">
        <v>77.650000000000006</v>
      </c>
      <c r="DW13084" s="68">
        <v>6.6880490400000001</v>
      </c>
      <c r="DX13084" s="68">
        <v>80.47</v>
      </c>
      <c r="DY13084" s="68">
        <v>6.7564488000000003</v>
      </c>
      <c r="DZ13084" s="68">
        <v>80.287499999999994</v>
      </c>
      <c r="EA13084" s="68">
        <v>4.9984022000000001</v>
      </c>
      <c r="EB13084" s="68">
        <v>76.594999999999999</v>
      </c>
      <c r="EC13084" s="68">
        <v>2.3899024</v>
      </c>
      <c r="ED13084" s="68">
        <v>73.452500000000001</v>
      </c>
      <c r="EE13084" s="68">
        <v>0.35093920000000001</v>
      </c>
      <c r="EF13084" s="68">
        <v>16.3475</v>
      </c>
      <c r="EG13084" s="68">
        <v>32.695</v>
      </c>
      <c r="EH13084" s="68">
        <v>49.927500000000002</v>
      </c>
      <c r="EI13084" s="68">
        <v>33.644638399999998</v>
      </c>
      <c r="EJ13084" s="68">
        <v>69.194999999999993</v>
      </c>
      <c r="EK13084" s="68">
        <v>5.1144533799999996</v>
      </c>
      <c r="EL13084" s="68">
        <v>64.39</v>
      </c>
      <c r="EM13084" s="68">
        <v>1.75257905</v>
      </c>
      <c r="EN13084" s="68">
        <v>61.9375</v>
      </c>
      <c r="EO13084" s="68">
        <v>3.7535172000000001</v>
      </c>
      <c r="EP13084" s="68">
        <v>60.83</v>
      </c>
      <c r="EQ13084" s="68">
        <v>0.67027360000000002</v>
      </c>
      <c r="ER13084" s="68">
        <v>0.14000000000000001</v>
      </c>
      <c r="ES13084" s="68">
        <v>9.5568470000000003E-2</v>
      </c>
      <c r="ET13084" s="68">
        <v>0.155</v>
      </c>
      <c r="EU13084" s="68">
        <v>2.645751E-2</v>
      </c>
      <c r="EV13084" s="68">
        <v>0.1875</v>
      </c>
      <c r="EW13084" s="68">
        <v>1.707825E-2</v>
      </c>
      <c r="EX13084" s="68">
        <v>0.1825</v>
      </c>
      <c r="EY13084" s="68">
        <v>3.0956959999999999E-2</v>
      </c>
      <c r="EZ13084" s="68">
        <v>0.17749999999999999</v>
      </c>
      <c r="FA13084" s="68">
        <v>2.9860790000000002E-2</v>
      </c>
      <c r="FB13084" s="68">
        <v>0.16250000000000001</v>
      </c>
      <c r="FC13084" s="68">
        <v>1.8929689999999999E-2</v>
      </c>
      <c r="FD13084" s="68">
        <v>2.2499999999999999E-2</v>
      </c>
      <c r="FE13084" s="68">
        <v>4.4999999999999998E-2</v>
      </c>
      <c r="FF13084" s="68">
        <v>7.0000000000000007E-2</v>
      </c>
      <c r="FG13084" s="68">
        <v>4.7609520000000002E-2</v>
      </c>
      <c r="FH13084" s="68">
        <v>9.5000000000000001E-2</v>
      </c>
      <c r="FI13084" s="68">
        <v>5.7735E-3</v>
      </c>
      <c r="FJ13084" s="68">
        <v>9.2499999999999999E-2</v>
      </c>
      <c r="FK13084" s="68">
        <v>9.5742699999999993E-3</v>
      </c>
      <c r="FL13084" s="68">
        <v>9.5000000000000001E-2</v>
      </c>
      <c r="FM13084" s="68">
        <v>5.7735E-3</v>
      </c>
      <c r="FN13084" s="68">
        <v>0.09</v>
      </c>
      <c r="FO13084" s="68">
        <v>0</v>
      </c>
      <c r="FP13084" s="68">
        <v>70</v>
      </c>
      <c r="FQ13084" s="68">
        <v>24.953289699999999</v>
      </c>
      <c r="FR13084" s="68">
        <v>21.5</v>
      </c>
      <c r="FS13084" s="68">
        <v>3.4156502999999998</v>
      </c>
      <c r="FT13084" s="68">
        <v>6</v>
      </c>
      <c r="FU13084" s="68">
        <v>4.9665547999999999</v>
      </c>
      <c r="FV13084" s="68">
        <v>29</v>
      </c>
      <c r="FW13084" s="68">
        <v>4.0824828999999996</v>
      </c>
      <c r="FX13084" s="68">
        <v>126.5</v>
      </c>
      <c r="FY13084" s="68">
        <v>32.015621199999998</v>
      </c>
      <c r="FZ13084" s="68">
        <v>11.112500000000001</v>
      </c>
      <c r="GA13084" s="68">
        <v>3.9380737699999999</v>
      </c>
      <c r="GB13084" s="68">
        <v>1.925</v>
      </c>
      <c r="GC13084" s="68">
        <v>0.39162056000000001</v>
      </c>
      <c r="GD13084" s="68">
        <v>0.42749999999999999</v>
      </c>
      <c r="GE13084" s="68">
        <v>0.35789895999999999</v>
      </c>
      <c r="GF13084" s="68">
        <v>3.7725</v>
      </c>
      <c r="GG13084" s="68">
        <v>1.05689403</v>
      </c>
      <c r="GH13084" s="68">
        <v>17.232500000000002</v>
      </c>
      <c r="GI13084" s="68">
        <v>4.7177068899999997</v>
      </c>
      <c r="GJ13084" s="68">
        <v>57.905000000000001</v>
      </c>
      <c r="GK13084" s="68">
        <v>4.3485515000000001</v>
      </c>
      <c r="GL13084" s="68">
        <v>40.102499999999999</v>
      </c>
      <c r="GM13084" s="68">
        <v>0.84381574000000004</v>
      </c>
      <c r="GN13084" s="68">
        <v>74.864999999999995</v>
      </c>
      <c r="GO13084" s="68">
        <v>6.9456436999999998</v>
      </c>
      <c r="GP13084" s="68">
        <v>53.772500000000001</v>
      </c>
      <c r="GQ13084" s="68">
        <v>1.30844373</v>
      </c>
      <c r="GR13084" s="68">
        <v>0.16750000000000001</v>
      </c>
      <c r="GS13084" s="68">
        <v>1.707825E-2</v>
      </c>
      <c r="GT13084" s="68">
        <v>7.4999999999999997E-2</v>
      </c>
      <c r="GU13084" s="68">
        <v>5.7735E-3</v>
      </c>
      <c r="GV13084" s="68">
        <v>233.33250000000001</v>
      </c>
      <c r="GW13084" s="68">
        <v>83.175004999999999</v>
      </c>
      <c r="GX13084" s="68">
        <v>71.667500000000004</v>
      </c>
      <c r="GY13084" s="68">
        <v>11.383387000000001</v>
      </c>
      <c r="GZ13084" s="68">
        <v>20</v>
      </c>
      <c r="HA13084" s="68">
        <v>16.5547355</v>
      </c>
      <c r="HB13084" s="68">
        <v>96.667500000000004</v>
      </c>
      <c r="HC13084" s="68">
        <v>13.606916</v>
      </c>
      <c r="HD13084" s="68">
        <v>324.9975</v>
      </c>
      <c r="HE13084" s="68">
        <v>98.600485000000006</v>
      </c>
      <c r="HF13084" s="68">
        <v>421.66750000000002</v>
      </c>
      <c r="HG13084" s="68">
        <v>106.71951799999999</v>
      </c>
      <c r="HH13084" s="68">
        <v>37.034999999999997</v>
      </c>
      <c r="HI13084" s="68">
        <v>13.1189901</v>
      </c>
      <c r="HJ13084" s="68">
        <v>6.4074999999999998</v>
      </c>
      <c r="HK13084" s="68">
        <v>1.3053320100000001</v>
      </c>
      <c r="HL13084" s="68">
        <v>1.4175</v>
      </c>
      <c r="HM13084" s="68">
        <v>1.18907177</v>
      </c>
      <c r="HN13084" s="68">
        <v>12.5725</v>
      </c>
      <c r="HO13084" s="68">
        <v>3.5219916200000001</v>
      </c>
      <c r="HP13084" s="68">
        <v>44.86</v>
      </c>
      <c r="HQ13084" s="68">
        <v>13.6274747</v>
      </c>
      <c r="HR13084" s="68">
        <v>57.43</v>
      </c>
      <c r="HS13084" s="68">
        <v>15.7256076</v>
      </c>
      <c r="HT13084" s="68">
        <v>23.3325</v>
      </c>
      <c r="HU13084" s="68">
        <v>8.3151363000000007</v>
      </c>
      <c r="HV13084" s="68">
        <v>7.1675000000000004</v>
      </c>
      <c r="HW13084" s="68">
        <v>1.1364380999999999</v>
      </c>
      <c r="HX13084" s="68">
        <v>2</v>
      </c>
      <c r="HY13084" s="68">
        <v>1.65507301</v>
      </c>
      <c r="HZ13084" s="68">
        <v>9.6675000000000004</v>
      </c>
      <c r="IA13084" s="68">
        <v>1.3594698999999999</v>
      </c>
      <c r="IB13084" s="68">
        <v>32.497500000000002</v>
      </c>
      <c r="IC13084" s="68">
        <v>9.8592879</v>
      </c>
      <c r="ID13084" s="68">
        <v>42.167499999999997</v>
      </c>
      <c r="IE13084" s="68">
        <v>10.672654700000001</v>
      </c>
      <c r="IF13084" s="68">
        <v>3.7025000000000001</v>
      </c>
      <c r="IG13084" s="68">
        <v>1.3101749199999999</v>
      </c>
      <c r="IH13084" s="68">
        <v>0.64249999999999996</v>
      </c>
      <c r="II13084" s="68">
        <v>0.12893797000000001</v>
      </c>
      <c r="IJ13084" s="68">
        <v>0.14249999999999999</v>
      </c>
      <c r="IK13084" s="68">
        <v>0.12093387</v>
      </c>
      <c r="IL13084" s="68">
        <v>1.26</v>
      </c>
      <c r="IM13084" s="68">
        <v>0.3537419</v>
      </c>
      <c r="IN13084" s="68">
        <v>4.4850000000000003</v>
      </c>
      <c r="IO13084" s="68">
        <v>1.36395259</v>
      </c>
      <c r="IP13084" s="68">
        <v>5.7424999999999997</v>
      </c>
      <c r="IQ13084" s="74">
        <v>1.5730305099999999</v>
      </c>
    </row>
    <row r="13085" spans="1:251" ht="15.75" thickBot="1" x14ac:dyDescent="0.3">
      <c r="A13085" s="110" t="s">
        <v>45</v>
      </c>
      <c r="B13085" s="66" t="s">
        <v>11</v>
      </c>
      <c r="C13085" s="68">
        <v>4</v>
      </c>
      <c r="D13085" s="68">
        <v>8</v>
      </c>
      <c r="E13085" s="68">
        <v>6.6833125500000001</v>
      </c>
      <c r="F13085" s="68">
        <v>18</v>
      </c>
      <c r="G13085" s="68">
        <v>7.7888809600000002</v>
      </c>
      <c r="H13085" s="68">
        <v>25.25</v>
      </c>
      <c r="I13085" s="68">
        <v>11.3247517</v>
      </c>
      <c r="J13085" s="68">
        <v>24.25</v>
      </c>
      <c r="K13085" s="68">
        <v>9.0323492999999999</v>
      </c>
      <c r="L13085" s="68">
        <v>14.5</v>
      </c>
      <c r="M13085" s="68">
        <v>5.9721576000000001</v>
      </c>
      <c r="N13085" s="68">
        <v>10</v>
      </c>
      <c r="O13085" s="68">
        <v>6.1644139999999998</v>
      </c>
      <c r="P13085" s="68">
        <v>3.5</v>
      </c>
      <c r="Q13085" s="68">
        <v>1.2909944499999999</v>
      </c>
      <c r="R13085" s="68">
        <v>7.75</v>
      </c>
      <c r="S13085" s="68">
        <v>4.7871354999999998</v>
      </c>
      <c r="T13085" s="68">
        <v>9.5</v>
      </c>
      <c r="U13085" s="68">
        <v>1.7320507999999999</v>
      </c>
      <c r="V13085" s="68">
        <v>14.5</v>
      </c>
      <c r="W13085" s="68">
        <v>9.8488577999999993</v>
      </c>
      <c r="X13085" s="68">
        <v>15</v>
      </c>
      <c r="Y13085" s="68">
        <v>3.7416573999999998</v>
      </c>
      <c r="Z13085" s="68">
        <v>15.75</v>
      </c>
      <c r="AA13085" s="68">
        <v>9.7425184999999992</v>
      </c>
      <c r="AB13085" s="68">
        <v>0</v>
      </c>
      <c r="AC13085" s="68">
        <v>0</v>
      </c>
      <c r="AD13085" s="68">
        <v>0.75</v>
      </c>
      <c r="AE13085" s="68">
        <v>1.5</v>
      </c>
      <c r="AF13085" s="68">
        <v>1</v>
      </c>
      <c r="AG13085" s="68">
        <v>1.4142135600000001</v>
      </c>
      <c r="AH13085" s="68">
        <v>2.5</v>
      </c>
      <c r="AI13085" s="68">
        <v>2.6457513100000001</v>
      </c>
      <c r="AJ13085" s="68">
        <v>2.5</v>
      </c>
      <c r="AK13085" s="68">
        <v>1.9148542200000001</v>
      </c>
      <c r="AL13085" s="68">
        <v>3.75</v>
      </c>
      <c r="AM13085" s="68">
        <v>1.5</v>
      </c>
      <c r="AN13085" s="68">
        <v>2.5</v>
      </c>
      <c r="AO13085" s="68">
        <v>2.6457513100000001</v>
      </c>
      <c r="AP13085" s="68">
        <v>11.5</v>
      </c>
      <c r="AQ13085" s="68">
        <v>4.2031733999999998</v>
      </c>
      <c r="AR13085" s="68">
        <v>7</v>
      </c>
      <c r="AS13085" s="68">
        <v>2.9439202899999999</v>
      </c>
      <c r="AT13085" s="68">
        <v>21.25</v>
      </c>
      <c r="AU13085" s="68">
        <v>2.7537853000000001</v>
      </c>
      <c r="AV13085" s="68">
        <v>10</v>
      </c>
      <c r="AW13085" s="68">
        <v>7.1180522000000002</v>
      </c>
      <c r="AX13085" s="68">
        <v>8.25</v>
      </c>
      <c r="AY13085" s="68">
        <v>3.7749172</v>
      </c>
      <c r="AZ13085" s="68">
        <v>0.89249999999999996</v>
      </c>
      <c r="BA13085" s="68">
        <v>0.58168576999999999</v>
      </c>
      <c r="BB13085" s="68">
        <v>2.1850000000000001</v>
      </c>
      <c r="BC13085" s="68">
        <v>1.0411692100000001</v>
      </c>
      <c r="BD13085" s="68">
        <v>3.1875</v>
      </c>
      <c r="BE13085" s="68">
        <v>1.5050221500000001</v>
      </c>
      <c r="BF13085" s="68">
        <v>3.0649999999999999</v>
      </c>
      <c r="BG13085" s="68">
        <v>1.2588486800000001</v>
      </c>
      <c r="BH13085" s="68">
        <v>1.4524999999999999</v>
      </c>
      <c r="BI13085" s="68">
        <v>0.94760663000000001</v>
      </c>
      <c r="BJ13085" s="68">
        <v>1.2875000000000001</v>
      </c>
      <c r="BK13085" s="68">
        <v>0.80533118999999997</v>
      </c>
      <c r="BL13085" s="68">
        <v>0.26250000000000001</v>
      </c>
      <c r="BM13085" s="68">
        <v>0.11528948999999999</v>
      </c>
      <c r="BN13085" s="68">
        <v>0.59499999999999997</v>
      </c>
      <c r="BO13085" s="68">
        <v>0.42367440000000001</v>
      </c>
      <c r="BP13085" s="68">
        <v>0.70750000000000002</v>
      </c>
      <c r="BQ13085" s="68">
        <v>0.12526638000000001</v>
      </c>
      <c r="BR13085" s="68">
        <v>1.1325000000000001</v>
      </c>
      <c r="BS13085" s="68">
        <v>0.71644375999999999</v>
      </c>
      <c r="BT13085" s="68">
        <v>1.125</v>
      </c>
      <c r="BU13085" s="68">
        <v>0.19052558999999999</v>
      </c>
      <c r="BV13085" s="68">
        <v>1.2775000000000001</v>
      </c>
      <c r="BW13085" s="68">
        <v>0.82415108000000004</v>
      </c>
      <c r="BX13085" s="68">
        <v>0</v>
      </c>
      <c r="BY13085" s="68">
        <v>0</v>
      </c>
      <c r="BZ13085" s="68">
        <v>3.2500000000000001E-2</v>
      </c>
      <c r="CA13085" s="68">
        <v>6.5000000000000002E-2</v>
      </c>
      <c r="CB13085" s="68">
        <v>0.04</v>
      </c>
      <c r="CC13085" s="68">
        <v>5.2281290000000001E-2</v>
      </c>
      <c r="CD13085" s="68">
        <v>8.5000000000000006E-2</v>
      </c>
      <c r="CE13085" s="68">
        <v>9.3273789999999995E-2</v>
      </c>
      <c r="CF13085" s="68">
        <v>9.5000000000000001E-2</v>
      </c>
      <c r="CG13085" s="68">
        <v>6.9522180000000003E-2</v>
      </c>
      <c r="CH13085" s="68">
        <v>0.30249999999999999</v>
      </c>
      <c r="CI13085" s="68">
        <v>0.31030899000000001</v>
      </c>
      <c r="CJ13085" s="68">
        <v>0.17</v>
      </c>
      <c r="CK13085" s="68">
        <v>0.17262677000000001</v>
      </c>
      <c r="CL13085" s="68">
        <v>1.04</v>
      </c>
      <c r="CM13085" s="68">
        <v>0.46007246000000002</v>
      </c>
      <c r="CN13085" s="68">
        <v>0.59</v>
      </c>
      <c r="CO13085" s="68">
        <v>0.21400934999999999</v>
      </c>
      <c r="CP13085" s="68">
        <v>1.8225</v>
      </c>
      <c r="CQ13085" s="68">
        <v>0.36554753000000001</v>
      </c>
      <c r="CR13085" s="68">
        <v>0.67500000000000004</v>
      </c>
      <c r="CS13085" s="68">
        <v>0.28101008</v>
      </c>
      <c r="CT13085" s="68">
        <v>0.64749999999999996</v>
      </c>
      <c r="CU13085" s="68">
        <v>0.33737961</v>
      </c>
      <c r="CV13085" s="68">
        <v>56.435000000000002</v>
      </c>
      <c r="CW13085" s="68">
        <v>1.8847545999999999</v>
      </c>
      <c r="CX13085" s="68">
        <v>56.744999999999997</v>
      </c>
      <c r="CY13085" s="68">
        <v>4.4703653799999996</v>
      </c>
      <c r="CZ13085" s="68">
        <v>57.68</v>
      </c>
      <c r="DA13085" s="68">
        <v>3.2406892300000001</v>
      </c>
      <c r="DB13085" s="68">
        <v>58.577500000000001</v>
      </c>
      <c r="DC13085" s="68">
        <v>2.8140525300000001</v>
      </c>
      <c r="DD13085" s="68">
        <v>55.317500000000003</v>
      </c>
      <c r="DE13085" s="68">
        <v>3.1424234000000002</v>
      </c>
      <c r="DF13085" s="68">
        <v>58.322499999999998</v>
      </c>
      <c r="DG13085" s="68">
        <v>4.9410145999999999</v>
      </c>
      <c r="DH13085" s="68">
        <v>44.884999999999998</v>
      </c>
      <c r="DI13085" s="68">
        <v>1.7189241</v>
      </c>
      <c r="DJ13085" s="68">
        <v>47.127499999999998</v>
      </c>
      <c r="DK13085" s="68">
        <v>1.9962359999999999</v>
      </c>
      <c r="DL13085" s="68">
        <v>46.03</v>
      </c>
      <c r="DM13085" s="68">
        <v>3.0309734399999999</v>
      </c>
      <c r="DN13085" s="68">
        <v>51.217500000000001</v>
      </c>
      <c r="DO13085" s="68">
        <v>1.6567111000000001</v>
      </c>
      <c r="DP13085" s="68">
        <v>42.414999999999999</v>
      </c>
      <c r="DQ13085" s="68">
        <v>2.2889954000000001</v>
      </c>
      <c r="DR13085" s="68">
        <v>48.277500000000003</v>
      </c>
      <c r="DS13085" s="68">
        <v>1.8130337999999999</v>
      </c>
      <c r="DT13085" s="68">
        <v>76.172499999999999</v>
      </c>
      <c r="DU13085" s="68">
        <v>6.7032249999999998</v>
      </c>
      <c r="DV13085" s="68">
        <v>77.797499999999999</v>
      </c>
      <c r="DW13085" s="68">
        <v>4.6551790200000003</v>
      </c>
      <c r="DX13085" s="68">
        <v>77.185000000000002</v>
      </c>
      <c r="DY13085" s="68">
        <v>6.0844310000000004</v>
      </c>
      <c r="DZ13085" s="68">
        <v>75.69</v>
      </c>
      <c r="EA13085" s="68">
        <v>3.1448052</v>
      </c>
      <c r="EB13085" s="68">
        <v>68.935000000000002</v>
      </c>
      <c r="EC13085" s="68">
        <v>7.8628768999999998</v>
      </c>
      <c r="ED13085" s="68">
        <v>69.502499999999998</v>
      </c>
      <c r="EE13085" s="68">
        <v>5.2125130000000004</v>
      </c>
      <c r="EF13085" s="68">
        <v>65.242500000000007</v>
      </c>
      <c r="EG13085" s="68">
        <v>5.0154984999999996</v>
      </c>
      <c r="EH13085" s="68">
        <v>64.665000000000006</v>
      </c>
      <c r="EI13085" s="68">
        <v>4.7510314999999999</v>
      </c>
      <c r="EJ13085" s="68">
        <v>63.884999999999998</v>
      </c>
      <c r="EK13085" s="68">
        <v>5.10200941</v>
      </c>
      <c r="EL13085" s="68">
        <v>65.944999999999993</v>
      </c>
      <c r="EM13085" s="68">
        <v>4.0458497299999996</v>
      </c>
      <c r="EN13085" s="68">
        <v>58.482500000000002</v>
      </c>
      <c r="EO13085" s="68">
        <v>4.5803010999999998</v>
      </c>
      <c r="EP13085" s="68">
        <v>67.707499999999996</v>
      </c>
      <c r="EQ13085" s="68">
        <v>2.4904668000000001</v>
      </c>
      <c r="ER13085" s="68">
        <v>0.155</v>
      </c>
      <c r="ES13085" s="68">
        <v>3.1091259999999999E-2</v>
      </c>
      <c r="ET13085" s="68">
        <v>0.14000000000000001</v>
      </c>
      <c r="EU13085" s="68">
        <v>2.5819890000000002E-2</v>
      </c>
      <c r="EV13085" s="68">
        <v>0.1525</v>
      </c>
      <c r="EW13085" s="68">
        <v>2.061553E-2</v>
      </c>
      <c r="EX13085" s="68">
        <v>0.15</v>
      </c>
      <c r="EY13085" s="68">
        <v>1.154701E-2</v>
      </c>
      <c r="EZ13085" s="68">
        <v>0.14749999999999999</v>
      </c>
      <c r="FA13085" s="68">
        <v>1.4999999999999999E-2</v>
      </c>
      <c r="FB13085" s="68">
        <v>0.14249999999999999</v>
      </c>
      <c r="FC13085" s="68">
        <v>9.5742699999999993E-3</v>
      </c>
      <c r="FD13085" s="68">
        <v>0.08</v>
      </c>
      <c r="FE13085" s="68">
        <v>8.1649700000000006E-3</v>
      </c>
      <c r="FF13085" s="68">
        <v>0.08</v>
      </c>
      <c r="FG13085" s="68">
        <v>1.154701E-2</v>
      </c>
      <c r="FH13085" s="68">
        <v>8.7499999999999994E-2</v>
      </c>
      <c r="FI13085" s="68">
        <v>9.5742699999999993E-3</v>
      </c>
      <c r="FJ13085" s="68">
        <v>9.5000000000000001E-2</v>
      </c>
      <c r="FK13085" s="68">
        <v>5.7735E-3</v>
      </c>
      <c r="FL13085" s="68">
        <v>8.5000000000000006E-2</v>
      </c>
      <c r="FM13085" s="68">
        <v>5.7735E-3</v>
      </c>
      <c r="FN13085" s="68">
        <v>9.7500000000000003E-2</v>
      </c>
      <c r="FO13085" s="68">
        <v>5.0000000000000001E-3</v>
      </c>
      <c r="FP13085" s="68">
        <v>100</v>
      </c>
      <c r="FQ13085" s="68">
        <v>22.6126808</v>
      </c>
      <c r="FR13085" s="68">
        <v>66</v>
      </c>
      <c r="FS13085" s="68">
        <v>20.1990099</v>
      </c>
      <c r="FT13085" s="68">
        <v>10.5</v>
      </c>
      <c r="FU13085" s="68">
        <v>3.7859389000000001</v>
      </c>
      <c r="FV13085" s="68">
        <v>60.5</v>
      </c>
      <c r="FW13085" s="68">
        <v>1.2909944</v>
      </c>
      <c r="FX13085" s="68">
        <v>237</v>
      </c>
      <c r="FY13085" s="68">
        <v>21.087120899999999</v>
      </c>
      <c r="FZ13085" s="68">
        <v>12.057499999999999</v>
      </c>
      <c r="GA13085" s="68">
        <v>2.8121092299999999</v>
      </c>
      <c r="GB13085" s="68">
        <v>5.085</v>
      </c>
      <c r="GC13085" s="68">
        <v>1.5315460599999999</v>
      </c>
      <c r="GD13085" s="68">
        <v>0.55249999999999999</v>
      </c>
      <c r="GE13085" s="68">
        <v>0.32024730000000001</v>
      </c>
      <c r="GF13085" s="68">
        <v>4.93</v>
      </c>
      <c r="GG13085" s="68">
        <v>0.68905733000000002</v>
      </c>
      <c r="GH13085" s="68">
        <v>22.614999999999998</v>
      </c>
      <c r="GI13085" s="68">
        <v>2.9911480500000001</v>
      </c>
      <c r="GJ13085" s="68">
        <v>57.18</v>
      </c>
      <c r="GK13085" s="68">
        <v>0.85064680000000004</v>
      </c>
      <c r="GL13085" s="68">
        <v>46.66</v>
      </c>
      <c r="GM13085" s="68">
        <v>0.48641546000000002</v>
      </c>
      <c r="GN13085" s="68">
        <v>74.215000000000003</v>
      </c>
      <c r="GO13085" s="68">
        <v>1.2953634999999999</v>
      </c>
      <c r="GP13085" s="68">
        <v>64.322500000000005</v>
      </c>
      <c r="GQ13085" s="68">
        <v>2.74142755</v>
      </c>
      <c r="GR13085" s="68">
        <v>0.14749999999999999</v>
      </c>
      <c r="GS13085" s="68">
        <v>9.5742699999999993E-3</v>
      </c>
      <c r="GT13085" s="68">
        <v>8.5000000000000006E-2</v>
      </c>
      <c r="GU13085" s="68">
        <v>5.7735E-3</v>
      </c>
      <c r="GV13085" s="68">
        <v>333.33499999999998</v>
      </c>
      <c r="GW13085" s="68">
        <v>75.374374000000003</v>
      </c>
      <c r="GX13085" s="68">
        <v>220.0025</v>
      </c>
      <c r="GY13085" s="68">
        <v>67.328712999999993</v>
      </c>
      <c r="GZ13085" s="68">
        <v>35</v>
      </c>
      <c r="HA13085" s="68">
        <v>12.616861699999999</v>
      </c>
      <c r="HB13085" s="68">
        <v>201.66749999999999</v>
      </c>
      <c r="HC13085" s="68">
        <v>4.302886</v>
      </c>
      <c r="HD13085" s="68">
        <v>588.33249999999998</v>
      </c>
      <c r="HE13085" s="68">
        <v>71.621097000000006</v>
      </c>
      <c r="HF13085" s="68">
        <v>790</v>
      </c>
      <c r="HG13085" s="68">
        <v>70.291246000000001</v>
      </c>
      <c r="HH13085" s="68">
        <v>40.182499999999997</v>
      </c>
      <c r="HI13085" s="68">
        <v>9.3776770000000003</v>
      </c>
      <c r="HJ13085" s="68">
        <v>16.940000000000001</v>
      </c>
      <c r="HK13085" s="68">
        <v>5.1086984600000003</v>
      </c>
      <c r="HL13085" s="68">
        <v>1.8274999999999999</v>
      </c>
      <c r="HM13085" s="68">
        <v>1.0613003000000001</v>
      </c>
      <c r="HN13085" s="68">
        <v>16.420000000000002</v>
      </c>
      <c r="HO13085" s="68">
        <v>2.30113016</v>
      </c>
      <c r="HP13085" s="68">
        <v>58.954999999999998</v>
      </c>
      <c r="HQ13085" s="68">
        <v>7.9588378999999998</v>
      </c>
      <c r="HR13085" s="68">
        <v>75.375</v>
      </c>
      <c r="HS13085" s="68">
        <v>9.9625783000000006</v>
      </c>
      <c r="HT13085" s="68">
        <v>33.335000000000001</v>
      </c>
      <c r="HU13085" s="68">
        <v>7.5363319999999998</v>
      </c>
      <c r="HV13085" s="68">
        <v>22.002500000000001</v>
      </c>
      <c r="HW13085" s="68">
        <v>6.7316832</v>
      </c>
      <c r="HX13085" s="68">
        <v>3.5</v>
      </c>
      <c r="HY13085" s="68">
        <v>1.25904726</v>
      </c>
      <c r="HZ13085" s="68">
        <v>20.1675</v>
      </c>
      <c r="IA13085" s="68">
        <v>0.42991279999999998</v>
      </c>
      <c r="IB13085" s="68">
        <v>58.832500000000003</v>
      </c>
      <c r="IC13085" s="68">
        <v>7.1618078000000001</v>
      </c>
      <c r="ID13085" s="68">
        <v>79</v>
      </c>
      <c r="IE13085" s="68">
        <v>7.0298838000000003</v>
      </c>
      <c r="IF13085" s="68">
        <v>4.0175000000000001</v>
      </c>
      <c r="IG13085" s="68">
        <v>0.93759888000000002</v>
      </c>
      <c r="IH13085" s="68">
        <v>1.6950000000000001</v>
      </c>
      <c r="II13085" s="68">
        <v>0.50875665000000003</v>
      </c>
      <c r="IJ13085" s="68">
        <v>0.1825</v>
      </c>
      <c r="IK13085" s="68">
        <v>0.10812801</v>
      </c>
      <c r="IL13085" s="68">
        <v>1.6425000000000001</v>
      </c>
      <c r="IM13085" s="68">
        <v>0.22838199000000001</v>
      </c>
      <c r="IN13085" s="68">
        <v>5.8975</v>
      </c>
      <c r="IO13085" s="68">
        <v>0.79474838999999997</v>
      </c>
      <c r="IP13085" s="68">
        <v>7.5374999999999996</v>
      </c>
      <c r="IQ13085" s="74">
        <v>0.99874505000000002</v>
      </c>
    </row>
    <row r="13086" spans="1:251" ht="15.75" thickBot="1" x14ac:dyDescent="0.3">
      <c r="A13086" s="110" t="s">
        <v>45</v>
      </c>
      <c r="B13086" s="66" t="s">
        <v>8</v>
      </c>
      <c r="C13086" s="68">
        <v>4</v>
      </c>
      <c r="D13086" s="68">
        <v>14.5</v>
      </c>
      <c r="E13086" s="68">
        <v>7.5498344399999997</v>
      </c>
      <c r="F13086" s="68">
        <v>16.25</v>
      </c>
      <c r="G13086" s="68">
        <v>6.9462219899999997</v>
      </c>
      <c r="H13086" s="68">
        <v>20.5</v>
      </c>
      <c r="I13086" s="68">
        <v>9.1469485000000006</v>
      </c>
      <c r="J13086" s="68">
        <v>20.25</v>
      </c>
      <c r="K13086" s="68">
        <v>16.317168899999999</v>
      </c>
      <c r="L13086" s="68">
        <v>13.5</v>
      </c>
      <c r="M13086" s="68">
        <v>11.61895</v>
      </c>
      <c r="N13086" s="68">
        <v>4</v>
      </c>
      <c r="O13086" s="68">
        <v>2.1602469000000002</v>
      </c>
      <c r="P13086" s="68">
        <v>11.75</v>
      </c>
      <c r="Q13086" s="68">
        <v>6.7019897500000001</v>
      </c>
      <c r="R13086" s="68">
        <v>26.25</v>
      </c>
      <c r="S13086" s="68">
        <v>9.3941470999999996</v>
      </c>
      <c r="T13086" s="68">
        <v>21.75</v>
      </c>
      <c r="U13086" s="68">
        <v>9.8446262999999998</v>
      </c>
      <c r="V13086" s="68">
        <v>20</v>
      </c>
      <c r="W13086" s="68">
        <v>9.4162979</v>
      </c>
      <c r="X13086" s="68">
        <v>22.25</v>
      </c>
      <c r="Y13086" s="68">
        <v>9.6393292000000006</v>
      </c>
      <c r="Z13086" s="68">
        <v>19.25</v>
      </c>
      <c r="AA13086" s="68">
        <v>6.7019897999999998</v>
      </c>
      <c r="AB13086" s="68">
        <v>0</v>
      </c>
      <c r="AC13086" s="68">
        <v>0</v>
      </c>
      <c r="AD13086" s="68">
        <v>2.75</v>
      </c>
      <c r="AE13086" s="68">
        <v>2.8722813199999999</v>
      </c>
      <c r="AF13086" s="68">
        <v>6</v>
      </c>
      <c r="AG13086" s="68">
        <v>6.7330032900000001</v>
      </c>
      <c r="AH13086" s="68">
        <v>6.75</v>
      </c>
      <c r="AI13086" s="68">
        <v>5.9090326299999996</v>
      </c>
      <c r="AJ13086" s="68">
        <v>7.25</v>
      </c>
      <c r="AK13086" s="68">
        <v>3.3040379299999998</v>
      </c>
      <c r="AL13086" s="68">
        <v>4.75</v>
      </c>
      <c r="AM13086" s="68">
        <v>2.2173557800000001</v>
      </c>
      <c r="AN13086" s="68">
        <v>6</v>
      </c>
      <c r="AO13086" s="68">
        <v>3.4641016200000001</v>
      </c>
      <c r="AP13086" s="68">
        <v>5.75</v>
      </c>
      <c r="AQ13086" s="68">
        <v>3.59397644</v>
      </c>
      <c r="AR13086" s="68">
        <v>7</v>
      </c>
      <c r="AS13086" s="68">
        <v>2.9439202899999999</v>
      </c>
      <c r="AT13086" s="68">
        <v>12.25</v>
      </c>
      <c r="AU13086" s="68">
        <v>6.7019897999999998</v>
      </c>
      <c r="AV13086" s="68">
        <v>7.75</v>
      </c>
      <c r="AW13086" s="68">
        <v>3.3040379</v>
      </c>
      <c r="AX13086" s="68">
        <v>7</v>
      </c>
      <c r="AY13086" s="68">
        <v>4.6188022000000002</v>
      </c>
      <c r="AZ13086" s="68">
        <v>1.5549999999999999</v>
      </c>
      <c r="BA13086" s="68">
        <v>0.88020830999999999</v>
      </c>
      <c r="BB13086" s="68">
        <v>1.9775</v>
      </c>
      <c r="BC13086" s="68">
        <v>0.89048207999999995</v>
      </c>
      <c r="BD13086" s="68">
        <v>2.19</v>
      </c>
      <c r="BE13086" s="68">
        <v>0.91662423999999998</v>
      </c>
      <c r="BF13086" s="68">
        <v>2.5</v>
      </c>
      <c r="BG13086" s="68">
        <v>2.0887476299999999</v>
      </c>
      <c r="BH13086" s="68">
        <v>1.53</v>
      </c>
      <c r="BI13086" s="68">
        <v>1.35852862</v>
      </c>
      <c r="BJ13086" s="68">
        <v>0.44750000000000001</v>
      </c>
      <c r="BK13086" s="68">
        <v>0.25395210000000001</v>
      </c>
      <c r="BL13086" s="68">
        <v>0.73250000000000004</v>
      </c>
      <c r="BM13086" s="68">
        <v>0.44813502</v>
      </c>
      <c r="BN13086" s="68">
        <v>2.1324999999999998</v>
      </c>
      <c r="BO13086" s="68">
        <v>0.49875679000000001</v>
      </c>
      <c r="BP13086" s="68">
        <v>1.6875</v>
      </c>
      <c r="BQ13086" s="68">
        <v>0.69269402000000002</v>
      </c>
      <c r="BR13086" s="68">
        <v>1.365</v>
      </c>
      <c r="BS13086" s="68">
        <v>0.62319071000000004</v>
      </c>
      <c r="BT13086" s="68">
        <v>1.615</v>
      </c>
      <c r="BU13086" s="68">
        <v>0.77134082000000004</v>
      </c>
      <c r="BV13086" s="68">
        <v>1.4075</v>
      </c>
      <c r="BW13086" s="68">
        <v>0.42169301999999997</v>
      </c>
      <c r="BX13086" s="68">
        <v>0</v>
      </c>
      <c r="BY13086" s="68">
        <v>0</v>
      </c>
      <c r="BZ13086" s="68">
        <v>0.46500000000000002</v>
      </c>
      <c r="CA13086" s="68">
        <v>0.26938201000000001</v>
      </c>
      <c r="CB13086" s="68">
        <v>0.22</v>
      </c>
      <c r="CC13086" s="68">
        <v>0.24832773999999999</v>
      </c>
      <c r="CD13086" s="68">
        <v>0.25750000000000001</v>
      </c>
      <c r="CE13086" s="68">
        <v>0.19568257</v>
      </c>
      <c r="CF13086" s="68">
        <v>0.36249999999999999</v>
      </c>
      <c r="CG13086" s="68">
        <v>0.34315933999999998</v>
      </c>
      <c r="CH13086" s="68">
        <v>0.1825</v>
      </c>
      <c r="CI13086" s="68">
        <v>6.7019899999999993E-2</v>
      </c>
      <c r="CJ13086" s="68">
        <v>0.34749999999999998</v>
      </c>
      <c r="CK13086" s="68">
        <v>0.21700613999999999</v>
      </c>
      <c r="CL13086" s="68">
        <v>0.5</v>
      </c>
      <c r="CM13086" s="68">
        <v>0.21893682</v>
      </c>
      <c r="CN13086" s="68">
        <v>0.44</v>
      </c>
      <c r="CO13086" s="68">
        <v>0.20297783</v>
      </c>
      <c r="CP13086" s="68">
        <v>0.9325</v>
      </c>
      <c r="CQ13086" s="68">
        <v>0.58857879999999996</v>
      </c>
      <c r="CR13086" s="68">
        <v>0.65</v>
      </c>
      <c r="CS13086" s="68">
        <v>0.30659418999999999</v>
      </c>
      <c r="CT13086" s="68">
        <v>0.34499999999999997</v>
      </c>
      <c r="CU13086" s="68">
        <v>0.24186773</v>
      </c>
      <c r="CV13086" s="68">
        <v>57.715000000000003</v>
      </c>
      <c r="CW13086" s="68">
        <v>3.9202252999999998</v>
      </c>
      <c r="CX13086" s="68">
        <v>59.405000000000001</v>
      </c>
      <c r="CY13086" s="68">
        <v>3.98150307</v>
      </c>
      <c r="CZ13086" s="68">
        <v>61.447499999999998</v>
      </c>
      <c r="DA13086" s="68">
        <v>4.6063099799999998</v>
      </c>
      <c r="DB13086" s="68">
        <v>61.85</v>
      </c>
      <c r="DC13086" s="68">
        <v>2.2975784400000001</v>
      </c>
      <c r="DD13086" s="68">
        <v>54.005000000000003</v>
      </c>
      <c r="DE13086" s="68">
        <v>2.7552192999999998</v>
      </c>
      <c r="DF13086" s="68">
        <v>55.78</v>
      </c>
      <c r="DG13086" s="68">
        <v>3.7705348999999999</v>
      </c>
      <c r="DH13086" s="68">
        <v>47.667499999999997</v>
      </c>
      <c r="DI13086" s="68">
        <v>1.9708268</v>
      </c>
      <c r="DJ13086" s="68">
        <v>52.252499999999998</v>
      </c>
      <c r="DK13086" s="68">
        <v>2.4376405999999999</v>
      </c>
      <c r="DL13086" s="68">
        <v>53.217500000000001</v>
      </c>
      <c r="DM13086" s="68">
        <v>1.33342604</v>
      </c>
      <c r="DN13086" s="68">
        <v>49.9</v>
      </c>
      <c r="DO13086" s="68">
        <v>5.7271866300000003</v>
      </c>
      <c r="DP13086" s="68">
        <v>46.84</v>
      </c>
      <c r="DQ13086" s="68">
        <v>2.6779096</v>
      </c>
      <c r="DR13086" s="68">
        <v>48.8125</v>
      </c>
      <c r="DS13086" s="68">
        <v>3.3301788999999999</v>
      </c>
      <c r="DT13086" s="68">
        <v>65.322500000000005</v>
      </c>
      <c r="DU13086" s="68">
        <v>1.7785082999999999</v>
      </c>
      <c r="DV13086" s="68">
        <v>70.637500000000003</v>
      </c>
      <c r="DW13086" s="68">
        <v>3.3232952999999998</v>
      </c>
      <c r="DX13086" s="68">
        <v>70.987499999999997</v>
      </c>
      <c r="DY13086" s="68">
        <v>5.4687742000000004</v>
      </c>
      <c r="DZ13086" s="68">
        <v>67.790000000000006</v>
      </c>
      <c r="EA13086" s="68">
        <v>4.6920571000000004</v>
      </c>
      <c r="EB13086" s="68">
        <v>58.677500000000002</v>
      </c>
      <c r="EC13086" s="68">
        <v>3.9291846000000001</v>
      </c>
      <c r="ED13086" s="68">
        <v>65.487499999999997</v>
      </c>
      <c r="EE13086" s="68">
        <v>8.1639996999999997</v>
      </c>
      <c r="EF13086" s="68">
        <v>59.954999999999998</v>
      </c>
      <c r="EG13086" s="68">
        <v>4.3287142000000003</v>
      </c>
      <c r="EH13086" s="68">
        <v>63.524999999999999</v>
      </c>
      <c r="EI13086" s="68">
        <v>4.1741786000000003</v>
      </c>
      <c r="EJ13086" s="68">
        <v>60.877499999999998</v>
      </c>
      <c r="EK13086" s="68">
        <v>2.9943878100000001</v>
      </c>
      <c r="EL13086" s="68">
        <v>59.98</v>
      </c>
      <c r="EM13086" s="68">
        <v>2.0304843400000001</v>
      </c>
      <c r="EN13086" s="68">
        <v>51.875</v>
      </c>
      <c r="EO13086" s="68">
        <v>5.1420132000000001</v>
      </c>
      <c r="EP13086" s="68">
        <v>58.16</v>
      </c>
      <c r="EQ13086" s="68">
        <v>2.5485158999999999</v>
      </c>
      <c r="ER13086" s="68">
        <v>0.14749999999999999</v>
      </c>
      <c r="ES13086" s="68">
        <v>4.8562670000000002E-2</v>
      </c>
      <c r="ET13086" s="68">
        <v>0.13500000000000001</v>
      </c>
      <c r="EU13086" s="68">
        <v>1.290994E-2</v>
      </c>
      <c r="EV13086" s="68">
        <v>0.14499999999999999</v>
      </c>
      <c r="EW13086" s="68">
        <v>2.0816660000000001E-2</v>
      </c>
      <c r="EX13086" s="68">
        <v>0.14000000000000001</v>
      </c>
      <c r="EY13086" s="68">
        <v>8.1649700000000006E-3</v>
      </c>
      <c r="EZ13086" s="68">
        <v>0.13250000000000001</v>
      </c>
      <c r="FA13086" s="68">
        <v>1.4999999999999999E-2</v>
      </c>
      <c r="FB13086" s="68">
        <v>0.115</v>
      </c>
      <c r="FC13086" s="68">
        <v>0.01</v>
      </c>
      <c r="FD13086" s="68">
        <v>8.7499999999999994E-2</v>
      </c>
      <c r="FE13086" s="68">
        <v>5.0000000000000001E-3</v>
      </c>
      <c r="FF13086" s="68">
        <v>9.2499999999999999E-2</v>
      </c>
      <c r="FG13086" s="68">
        <v>5.0000000000000001E-3</v>
      </c>
      <c r="FH13086" s="68">
        <v>0.09</v>
      </c>
      <c r="FI13086" s="68">
        <v>8.1649700000000006E-3</v>
      </c>
      <c r="FJ13086" s="68">
        <v>9.2499999999999999E-2</v>
      </c>
      <c r="FK13086" s="68">
        <v>5.0000000000000001E-3</v>
      </c>
      <c r="FL13086" s="68">
        <v>8.7499999999999994E-2</v>
      </c>
      <c r="FM13086" s="68">
        <v>1.258306E-2</v>
      </c>
      <c r="FN13086" s="68">
        <v>8.5000000000000006E-2</v>
      </c>
      <c r="FO13086" s="68">
        <v>1.290994E-2</v>
      </c>
      <c r="FP13086" s="68">
        <v>89</v>
      </c>
      <c r="FQ13086" s="68">
        <v>30.474032699999999</v>
      </c>
      <c r="FR13086" s="68">
        <v>121.25</v>
      </c>
      <c r="FS13086" s="68">
        <v>31.351501800000001</v>
      </c>
      <c r="FT13086" s="68">
        <v>27.5</v>
      </c>
      <c r="FU13086" s="68">
        <v>12.688577499999999</v>
      </c>
      <c r="FV13086" s="68">
        <v>45.75</v>
      </c>
      <c r="FW13086" s="68">
        <v>10.9658561</v>
      </c>
      <c r="FX13086" s="68">
        <v>283.5</v>
      </c>
      <c r="FY13086" s="68">
        <v>40.967466799999997</v>
      </c>
      <c r="FZ13086" s="68">
        <v>10.185</v>
      </c>
      <c r="GA13086" s="68">
        <v>3.2916308000000001</v>
      </c>
      <c r="GB13086" s="68">
        <v>8.9250000000000007</v>
      </c>
      <c r="GC13086" s="68">
        <v>2.1065374399999999</v>
      </c>
      <c r="GD13086" s="68">
        <v>1.48</v>
      </c>
      <c r="GE13086" s="68">
        <v>0.71194568999999996</v>
      </c>
      <c r="GF13086" s="68">
        <v>3.2050000000000001</v>
      </c>
      <c r="GG13086" s="68">
        <v>0.94676643000000005</v>
      </c>
      <c r="GH13086" s="68">
        <v>23.787500000000001</v>
      </c>
      <c r="GI13086" s="68">
        <v>3.3748518500000002</v>
      </c>
      <c r="GJ13086" s="68">
        <v>58.3675</v>
      </c>
      <c r="GK13086" s="68">
        <v>0.82693709999999998</v>
      </c>
      <c r="GL13086" s="68">
        <v>49.782499999999999</v>
      </c>
      <c r="GM13086" s="68">
        <v>1.40181727</v>
      </c>
      <c r="GN13086" s="68">
        <v>66.484999999999999</v>
      </c>
      <c r="GO13086" s="68">
        <v>2.0334945000000002</v>
      </c>
      <c r="GP13086" s="68">
        <v>59.064999999999998</v>
      </c>
      <c r="GQ13086" s="68">
        <v>2.1190013400000001</v>
      </c>
      <c r="GR13086" s="68">
        <v>0.13500000000000001</v>
      </c>
      <c r="GS13086" s="68">
        <v>5.7735E-3</v>
      </c>
      <c r="GT13086" s="68">
        <v>8.7499999999999994E-2</v>
      </c>
      <c r="GU13086" s="68">
        <v>5.0000000000000001E-3</v>
      </c>
      <c r="GV13086" s="68">
        <v>296.66750000000002</v>
      </c>
      <c r="GW13086" s="68">
        <v>101.57763</v>
      </c>
      <c r="GX13086" s="68">
        <v>404.16750000000002</v>
      </c>
      <c r="GY13086" s="68">
        <v>104.505174</v>
      </c>
      <c r="GZ13086" s="68">
        <v>91.667500000000004</v>
      </c>
      <c r="HA13086" s="68">
        <v>42.295652599999997</v>
      </c>
      <c r="HB13086" s="68">
        <v>152.4975</v>
      </c>
      <c r="HC13086" s="68">
        <v>36.551865999999997</v>
      </c>
      <c r="HD13086" s="68">
        <v>792.5</v>
      </c>
      <c r="HE13086" s="68">
        <v>102.13777899999999</v>
      </c>
      <c r="HF13086" s="68">
        <v>945</v>
      </c>
      <c r="HG13086" s="68">
        <v>136.55860200000001</v>
      </c>
      <c r="HH13086" s="68">
        <v>33.947499999999998</v>
      </c>
      <c r="HI13086" s="68">
        <v>10.9794061</v>
      </c>
      <c r="HJ13086" s="68">
        <v>29.754999999999999</v>
      </c>
      <c r="HK13086" s="68">
        <v>7.0253374800000001</v>
      </c>
      <c r="HL13086" s="68">
        <v>4.9225000000000003</v>
      </c>
      <c r="HM13086" s="68">
        <v>2.3736522500000001</v>
      </c>
      <c r="HN13086" s="68">
        <v>10.6675</v>
      </c>
      <c r="HO13086" s="68">
        <v>3.1550739600000002</v>
      </c>
      <c r="HP13086" s="68">
        <v>68.625</v>
      </c>
      <c r="HQ13086" s="68">
        <v>8.2832743000000004</v>
      </c>
      <c r="HR13086" s="68">
        <v>79.287499999999994</v>
      </c>
      <c r="HS13086" s="68">
        <v>11.244187800000001</v>
      </c>
      <c r="HT13086" s="68">
        <v>29.6675</v>
      </c>
      <c r="HU13086" s="68">
        <v>10.155531699999999</v>
      </c>
      <c r="HV13086" s="68">
        <v>40.417499999999997</v>
      </c>
      <c r="HW13086" s="68">
        <v>10.450669400000001</v>
      </c>
      <c r="HX13086" s="68">
        <v>9.1675000000000004</v>
      </c>
      <c r="HY13086" s="68">
        <v>4.2299202100000004</v>
      </c>
      <c r="HZ13086" s="68">
        <v>15.2475</v>
      </c>
      <c r="IA13086" s="68">
        <v>3.6542976999999999</v>
      </c>
      <c r="IB13086" s="68">
        <v>79.25</v>
      </c>
      <c r="IC13086" s="68">
        <v>10.212538</v>
      </c>
      <c r="ID13086" s="68">
        <v>94.5</v>
      </c>
      <c r="IE13086" s="68">
        <v>13.656202499999999</v>
      </c>
      <c r="IF13086" s="68">
        <v>3.395</v>
      </c>
      <c r="IG13086" s="68">
        <v>1.1009844099999999</v>
      </c>
      <c r="IH13086" s="68">
        <v>2.9775</v>
      </c>
      <c r="II13086" s="68">
        <v>0.70248962000000004</v>
      </c>
      <c r="IJ13086" s="68">
        <v>0.49249999999999999</v>
      </c>
      <c r="IK13086" s="68">
        <v>0.23865945</v>
      </c>
      <c r="IL13086" s="68">
        <v>1.0674999999999999</v>
      </c>
      <c r="IM13086" s="68">
        <v>0.31826352000000002</v>
      </c>
      <c r="IN13086" s="68">
        <v>6.8624999999999998</v>
      </c>
      <c r="IO13086" s="68">
        <v>0.82971381</v>
      </c>
      <c r="IP13086" s="68">
        <v>7.9275000000000002</v>
      </c>
      <c r="IQ13086" s="74">
        <v>1.1278113000000001</v>
      </c>
    </row>
    <row r="13087" spans="1:251" ht="15.75" thickBot="1" x14ac:dyDescent="0.3">
      <c r="A13087" s="110" t="s">
        <v>47</v>
      </c>
      <c r="B13087" s="66" t="s">
        <v>7</v>
      </c>
      <c r="C13087" s="68">
        <v>4</v>
      </c>
      <c r="D13087" s="68">
        <v>8.5</v>
      </c>
      <c r="E13087" s="68">
        <v>3.6968454999999998</v>
      </c>
      <c r="F13087" s="68">
        <v>14.5</v>
      </c>
      <c r="G13087" s="68">
        <v>6.8556546000000003</v>
      </c>
      <c r="H13087" s="68">
        <v>9.5</v>
      </c>
      <c r="I13087" s="68">
        <v>5.7445626000000001</v>
      </c>
      <c r="J13087" s="68">
        <v>12.5</v>
      </c>
      <c r="K13087" s="68">
        <v>7.8951462000000001</v>
      </c>
      <c r="L13087" s="68">
        <v>2.5</v>
      </c>
      <c r="M13087" s="68">
        <v>3.7859389000000001</v>
      </c>
      <c r="N13087" s="68">
        <v>1.5</v>
      </c>
      <c r="O13087" s="68">
        <v>1.9148542200000001</v>
      </c>
      <c r="P13087" s="68">
        <v>5.5</v>
      </c>
      <c r="Q13087" s="68">
        <v>3.8729833500000002</v>
      </c>
      <c r="R13087" s="68">
        <v>16.5</v>
      </c>
      <c r="S13087" s="68">
        <v>9.8488577999999993</v>
      </c>
      <c r="T13087" s="68">
        <v>15.5</v>
      </c>
      <c r="U13087" s="68">
        <v>11.120551499999999</v>
      </c>
      <c r="V13087" s="68">
        <v>19.75</v>
      </c>
      <c r="W13087" s="68">
        <v>15.1959424</v>
      </c>
      <c r="X13087" s="68">
        <v>18.25</v>
      </c>
      <c r="Y13087" s="68">
        <v>12.2848145</v>
      </c>
      <c r="Z13087" s="68">
        <v>3.75</v>
      </c>
      <c r="AA13087" s="68">
        <v>2.7537853000000001</v>
      </c>
      <c r="AB13087" s="68">
        <v>0</v>
      </c>
      <c r="AC13087" s="68">
        <v>0</v>
      </c>
      <c r="AD13087" s="68">
        <v>3.75</v>
      </c>
      <c r="AE13087" s="68">
        <v>1.25830574</v>
      </c>
      <c r="AF13087" s="68">
        <v>5</v>
      </c>
      <c r="AG13087" s="68">
        <v>1.6329931600000001</v>
      </c>
      <c r="AH13087" s="68">
        <v>7.25</v>
      </c>
      <c r="AI13087" s="68">
        <v>9.5</v>
      </c>
      <c r="AJ13087" s="68">
        <v>3.5</v>
      </c>
      <c r="AK13087" s="68">
        <v>3.8729833500000002</v>
      </c>
      <c r="AL13087" s="68">
        <v>1</v>
      </c>
      <c r="AM13087" s="68">
        <v>1.4142135600000001</v>
      </c>
      <c r="AN13087" s="68">
        <v>3.75</v>
      </c>
      <c r="AO13087" s="68">
        <v>6.2383224200000003</v>
      </c>
      <c r="AP13087" s="68">
        <v>4.5</v>
      </c>
      <c r="AQ13087" s="68">
        <v>3.7859389000000001</v>
      </c>
      <c r="AR13087" s="68">
        <v>9.75</v>
      </c>
      <c r="AS13087" s="68">
        <v>7.67571929</v>
      </c>
      <c r="AT13087" s="68">
        <v>13.75</v>
      </c>
      <c r="AU13087" s="68">
        <v>5.1881275000000002</v>
      </c>
      <c r="AV13087" s="68">
        <v>19.5</v>
      </c>
      <c r="AW13087" s="68">
        <v>11.8462371</v>
      </c>
      <c r="AX13087" s="68">
        <v>10.75</v>
      </c>
      <c r="AY13087" s="68">
        <v>4.3493294999999996</v>
      </c>
      <c r="AZ13087" s="68">
        <v>0.88500000000000001</v>
      </c>
      <c r="BA13087" s="68">
        <v>0.38552994000000002</v>
      </c>
      <c r="BB13087" s="68">
        <v>1.69</v>
      </c>
      <c r="BC13087" s="68">
        <v>0.86328828999999996</v>
      </c>
      <c r="BD13087" s="68">
        <v>1.1599999999999999</v>
      </c>
      <c r="BE13087" s="68">
        <v>0.81318305000000002</v>
      </c>
      <c r="BF13087" s="68">
        <v>1.5149999999999999</v>
      </c>
      <c r="BG13087" s="68">
        <v>1.0637825599999999</v>
      </c>
      <c r="BH13087" s="68">
        <v>0.27750000000000002</v>
      </c>
      <c r="BI13087" s="68">
        <v>0.42664387999999998</v>
      </c>
      <c r="BJ13087" s="68">
        <v>0.1525</v>
      </c>
      <c r="BK13087" s="68">
        <v>0.19585284</v>
      </c>
      <c r="BL13087" s="68">
        <v>0.36749999999999999</v>
      </c>
      <c r="BM13087" s="68">
        <v>0.29769951</v>
      </c>
      <c r="BN13087" s="68">
        <v>1.2475000000000001</v>
      </c>
      <c r="BO13087" s="68">
        <v>0.70320101000000002</v>
      </c>
      <c r="BP13087" s="68">
        <v>1.1725000000000001</v>
      </c>
      <c r="BQ13087" s="68">
        <v>0.79189120000000002</v>
      </c>
      <c r="BR13087" s="68">
        <v>1.44</v>
      </c>
      <c r="BS13087" s="68">
        <v>1.0300161800000001</v>
      </c>
      <c r="BT13087" s="68">
        <v>1.2725</v>
      </c>
      <c r="BU13087" s="68">
        <v>0.85690820000000001</v>
      </c>
      <c r="BV13087" s="68">
        <v>0.26250000000000001</v>
      </c>
      <c r="BW13087" s="68">
        <v>0.2027108</v>
      </c>
      <c r="BX13087" s="68">
        <v>0</v>
      </c>
      <c r="BY13087" s="68">
        <v>0</v>
      </c>
      <c r="BZ13087" s="68">
        <v>0.32500000000000001</v>
      </c>
      <c r="CA13087" s="68">
        <v>0.28478061999999998</v>
      </c>
      <c r="CB13087" s="68">
        <v>0.18</v>
      </c>
      <c r="CC13087" s="68">
        <v>4.5460609999999999E-2</v>
      </c>
      <c r="CD13087" s="68">
        <v>0.23749999999999999</v>
      </c>
      <c r="CE13087" s="68">
        <v>0.30203477000000001</v>
      </c>
      <c r="CF13087" s="68">
        <v>0.13500000000000001</v>
      </c>
      <c r="CG13087" s="68">
        <v>0.1396424</v>
      </c>
      <c r="CH13087" s="68">
        <v>4.2500000000000003E-2</v>
      </c>
      <c r="CI13087" s="68">
        <v>5.6789079999999999E-2</v>
      </c>
      <c r="CJ13087" s="68">
        <v>0.2175</v>
      </c>
      <c r="CK13087" s="68">
        <v>0.38352531000000001</v>
      </c>
      <c r="CL13087" s="68">
        <v>0.49</v>
      </c>
      <c r="CM13087" s="68">
        <v>0.34880749</v>
      </c>
      <c r="CN13087" s="68">
        <v>0.59499999999999997</v>
      </c>
      <c r="CO13087" s="68">
        <v>0.49332207</v>
      </c>
      <c r="CP13087" s="68">
        <v>1.3174999999999999</v>
      </c>
      <c r="CQ13087" s="68">
        <v>0.31552866000000002</v>
      </c>
      <c r="CR13087" s="68">
        <v>1.1675</v>
      </c>
      <c r="CS13087" s="68">
        <v>0.94312865999999995</v>
      </c>
      <c r="CT13087" s="68">
        <v>0.47749999999999998</v>
      </c>
      <c r="CU13087" s="68">
        <v>0.33529837000000001</v>
      </c>
      <c r="CV13087" s="68">
        <v>54.895000000000003</v>
      </c>
      <c r="CW13087" s="68">
        <v>3.7988550999999999</v>
      </c>
      <c r="CX13087" s="68">
        <v>57.827500000000001</v>
      </c>
      <c r="CY13087" s="68">
        <v>2.77448344</v>
      </c>
      <c r="CZ13087" s="68">
        <v>57.704999999999998</v>
      </c>
      <c r="DA13087" s="68">
        <v>3.5285266000000002</v>
      </c>
      <c r="DB13087" s="68">
        <v>55.805</v>
      </c>
      <c r="DC13087" s="68">
        <v>1.0250365800000001</v>
      </c>
      <c r="DD13087" s="68">
        <v>25.047499999999999</v>
      </c>
      <c r="DE13087" s="68">
        <v>28.973870300000002</v>
      </c>
      <c r="DF13087" s="68">
        <v>26.887499999999999</v>
      </c>
      <c r="DG13087" s="68">
        <v>31.051758299999999</v>
      </c>
      <c r="DH13087" s="68">
        <v>47.002499999999998</v>
      </c>
      <c r="DI13087" s="68">
        <v>3.2525618000000001</v>
      </c>
      <c r="DJ13087" s="68">
        <v>59.115000000000002</v>
      </c>
      <c r="DK13087" s="68">
        <v>8.7515959999999993</v>
      </c>
      <c r="DL13087" s="68">
        <v>49.707500000000003</v>
      </c>
      <c r="DM13087" s="68">
        <v>1.7632805600000001</v>
      </c>
      <c r="DN13087" s="68">
        <v>52.6875</v>
      </c>
      <c r="DO13087" s="68">
        <v>4.9611381400000001</v>
      </c>
      <c r="DP13087" s="68">
        <v>44.642499999999998</v>
      </c>
      <c r="DQ13087" s="68">
        <v>1.4609215</v>
      </c>
      <c r="DR13087" s="68">
        <v>45.362499999999997</v>
      </c>
      <c r="DS13087" s="68">
        <v>3.0557528</v>
      </c>
      <c r="DT13087" s="68">
        <v>70.017499999999998</v>
      </c>
      <c r="DU13087" s="68">
        <v>5.8051377999999998</v>
      </c>
      <c r="DV13087" s="68">
        <v>74.077500000000001</v>
      </c>
      <c r="DW13087" s="68">
        <v>5.9097793200000002</v>
      </c>
      <c r="DX13087" s="68">
        <v>72.724999999999994</v>
      </c>
      <c r="DY13087" s="68">
        <v>5.2955170000000003</v>
      </c>
      <c r="DZ13087" s="68">
        <v>72.432500000000005</v>
      </c>
      <c r="EA13087" s="68">
        <v>3.8093164000000002</v>
      </c>
      <c r="EB13087" s="68">
        <v>31.782499999999999</v>
      </c>
      <c r="EC13087" s="68">
        <v>36.788429700000002</v>
      </c>
      <c r="ED13087" s="68">
        <v>31.5825</v>
      </c>
      <c r="EE13087" s="68">
        <v>36.477745200000001</v>
      </c>
      <c r="EF13087" s="68">
        <v>65.17</v>
      </c>
      <c r="EG13087" s="68">
        <v>2.8299941</v>
      </c>
      <c r="EH13087" s="68">
        <v>59.037500000000001</v>
      </c>
      <c r="EI13087" s="68">
        <v>10.7962536</v>
      </c>
      <c r="EJ13087" s="68">
        <v>68.724999999999994</v>
      </c>
      <c r="EK13087" s="68">
        <v>6.6309099399999996</v>
      </c>
      <c r="EL13087" s="68">
        <v>64.302499999999995</v>
      </c>
      <c r="EM13087" s="68">
        <v>1.2746862400000001</v>
      </c>
      <c r="EN13087" s="68">
        <v>42.32</v>
      </c>
      <c r="EO13087" s="68">
        <v>28.625721500000001</v>
      </c>
      <c r="EP13087" s="68">
        <v>56.725000000000001</v>
      </c>
      <c r="EQ13087" s="68">
        <v>3.5745536000000002</v>
      </c>
      <c r="ER13087" s="68">
        <v>0.1225</v>
      </c>
      <c r="ES13087" s="68">
        <v>1.707825E-2</v>
      </c>
      <c r="ET13087" s="68">
        <v>0.13750000000000001</v>
      </c>
      <c r="EU13087" s="68">
        <v>2.5000000000000001E-2</v>
      </c>
      <c r="EV13087" s="68">
        <v>0.14000000000000001</v>
      </c>
      <c r="EW13087" s="68">
        <v>1.825742E-2</v>
      </c>
      <c r="EX13087" s="68">
        <v>0.13500000000000001</v>
      </c>
      <c r="EY13087" s="68">
        <v>1.290994E-2</v>
      </c>
      <c r="EZ13087" s="68">
        <v>6.25E-2</v>
      </c>
      <c r="FA13087" s="68">
        <v>7.3200639999999997E-2</v>
      </c>
      <c r="FB13087" s="68">
        <v>5.5E-2</v>
      </c>
      <c r="FC13087" s="68">
        <v>6.3508529999999994E-2</v>
      </c>
      <c r="FD13087" s="68">
        <v>8.2500000000000004E-2</v>
      </c>
      <c r="FE13087" s="68">
        <v>5.0000000000000001E-3</v>
      </c>
      <c r="FF13087" s="68">
        <v>9.5000000000000001E-2</v>
      </c>
      <c r="FG13087" s="68">
        <v>5.7735E-3</v>
      </c>
      <c r="FH13087" s="68">
        <v>9.5000000000000001E-2</v>
      </c>
      <c r="FI13087" s="68">
        <v>0.01</v>
      </c>
      <c r="FJ13087" s="68">
        <v>0.09</v>
      </c>
      <c r="FK13087" s="68">
        <v>8.1649700000000006E-3</v>
      </c>
      <c r="FL13087" s="68">
        <v>0.09</v>
      </c>
      <c r="FM13087" s="68">
        <v>0</v>
      </c>
      <c r="FN13087" s="68">
        <v>7.0000000000000007E-2</v>
      </c>
      <c r="FO13087" s="68">
        <v>8.1649700000000006E-3</v>
      </c>
      <c r="FP13087" s="68">
        <v>49</v>
      </c>
      <c r="FQ13087" s="68">
        <v>26.4575131</v>
      </c>
      <c r="FR13087" s="68">
        <v>79.25</v>
      </c>
      <c r="FS13087" s="68">
        <v>34.383862499999999</v>
      </c>
      <c r="FT13087" s="68">
        <v>20.5</v>
      </c>
      <c r="FU13087" s="68">
        <v>8.5440036999999993</v>
      </c>
      <c r="FV13087" s="68">
        <v>62</v>
      </c>
      <c r="FW13087" s="68">
        <v>19.748417700000001</v>
      </c>
      <c r="FX13087" s="68">
        <v>210.75</v>
      </c>
      <c r="FY13087" s="68">
        <v>37.562170700000003</v>
      </c>
      <c r="FZ13087" s="68">
        <v>5.6725000000000003</v>
      </c>
      <c r="GA13087" s="68">
        <v>3.4495253300000002</v>
      </c>
      <c r="GB13087" s="68">
        <v>5.75</v>
      </c>
      <c r="GC13087" s="68">
        <v>2.33787653</v>
      </c>
      <c r="GD13087" s="68">
        <v>0.91249999999999998</v>
      </c>
      <c r="GE13087" s="68">
        <v>0.36151302000000002</v>
      </c>
      <c r="GF13087" s="68">
        <v>4.2525000000000004</v>
      </c>
      <c r="GG13087" s="68">
        <v>2.13847882</v>
      </c>
      <c r="GH13087" s="68">
        <v>16.5825</v>
      </c>
      <c r="GI13087" s="68">
        <v>3.8808364599999998</v>
      </c>
      <c r="GJ13087" s="68">
        <v>46.362499999999997</v>
      </c>
      <c r="GK13087" s="68">
        <v>10.8951958</v>
      </c>
      <c r="GL13087" s="68">
        <v>49.755000000000003</v>
      </c>
      <c r="GM13087" s="68">
        <v>1.43894637</v>
      </c>
      <c r="GN13087" s="68">
        <v>58.77</v>
      </c>
      <c r="GO13087" s="68">
        <v>13.213493100000001</v>
      </c>
      <c r="GP13087" s="68">
        <v>59.3825</v>
      </c>
      <c r="GQ13087" s="68">
        <v>5.2103830599999998</v>
      </c>
      <c r="GR13087" s="68">
        <v>0.1075</v>
      </c>
      <c r="GS13087" s="68">
        <v>3.2015620000000002E-2</v>
      </c>
      <c r="GT13087" s="68">
        <v>8.5000000000000006E-2</v>
      </c>
      <c r="GU13087" s="68">
        <v>5.7735E-3</v>
      </c>
      <c r="GV13087" s="68">
        <v>163.33250000000001</v>
      </c>
      <c r="GW13087" s="68">
        <v>88.192340000000002</v>
      </c>
      <c r="GX13087" s="68">
        <v>264.16750000000002</v>
      </c>
      <c r="GY13087" s="68">
        <v>114.612996</v>
      </c>
      <c r="GZ13087" s="68">
        <v>68.334999999999994</v>
      </c>
      <c r="HA13087" s="68">
        <v>28.477281600000001</v>
      </c>
      <c r="HB13087" s="68">
        <v>206.67</v>
      </c>
      <c r="HC13087" s="68">
        <v>65.828058999999996</v>
      </c>
      <c r="HD13087" s="68">
        <v>495.83249999999998</v>
      </c>
      <c r="HE13087" s="68">
        <v>155.88029</v>
      </c>
      <c r="HF13087" s="68">
        <v>702.5</v>
      </c>
      <c r="HG13087" s="68">
        <v>125.206467</v>
      </c>
      <c r="HH13087" s="68">
        <v>18.899999999999999</v>
      </c>
      <c r="HI13087" s="68">
        <v>11.4963298</v>
      </c>
      <c r="HJ13087" s="68">
        <v>19.157499999999999</v>
      </c>
      <c r="HK13087" s="68">
        <v>7.7881678399999998</v>
      </c>
      <c r="HL13087" s="68">
        <v>3.0350000000000001</v>
      </c>
      <c r="HM13087" s="68">
        <v>1.2001249899999999</v>
      </c>
      <c r="HN13087" s="68">
        <v>14.175000000000001</v>
      </c>
      <c r="HO13087" s="68">
        <v>7.1275358100000004</v>
      </c>
      <c r="HP13087" s="68">
        <v>41.094999999999999</v>
      </c>
      <c r="HQ13087" s="68">
        <v>15.0673212</v>
      </c>
      <c r="HR13087" s="68">
        <v>55.267499999999998</v>
      </c>
      <c r="HS13087" s="68">
        <v>12.9411421</v>
      </c>
      <c r="HT13087" s="68">
        <v>16.3325</v>
      </c>
      <c r="HU13087" s="68">
        <v>8.8198010999999994</v>
      </c>
      <c r="HV13087" s="68">
        <v>26.4175</v>
      </c>
      <c r="HW13087" s="68">
        <v>11.461408799999999</v>
      </c>
      <c r="HX13087" s="68">
        <v>6.835</v>
      </c>
      <c r="HY13087" s="68">
        <v>2.8452709299999999</v>
      </c>
      <c r="HZ13087" s="68">
        <v>20.67</v>
      </c>
      <c r="IA13087" s="68">
        <v>6.5828059000000003</v>
      </c>
      <c r="IB13087" s="68">
        <v>49.582500000000003</v>
      </c>
      <c r="IC13087" s="68">
        <v>15.586847799999999</v>
      </c>
      <c r="ID13087" s="68">
        <v>70.25</v>
      </c>
      <c r="IE13087" s="68">
        <v>12.5199547</v>
      </c>
      <c r="IF13087" s="68">
        <v>1.89</v>
      </c>
      <c r="IG13087" s="68">
        <v>1.1483321200000001</v>
      </c>
      <c r="IH13087" s="68">
        <v>1.9175</v>
      </c>
      <c r="II13087" s="68">
        <v>0.78197932999999997</v>
      </c>
      <c r="IJ13087" s="68">
        <v>0.30499999999999999</v>
      </c>
      <c r="IK13087" s="68">
        <v>0.12233833</v>
      </c>
      <c r="IL13087" s="68">
        <v>1.4175</v>
      </c>
      <c r="IM13087" s="68">
        <v>0.71210368999999996</v>
      </c>
      <c r="IN13087" s="68">
        <v>4.1100000000000003</v>
      </c>
      <c r="IO13087" s="68">
        <v>1.5088847999999999</v>
      </c>
      <c r="IP13087" s="68">
        <v>5.5274999999999999</v>
      </c>
      <c r="IQ13087" s="74">
        <v>1.2938927099999999</v>
      </c>
    </row>
    <row r="13088" spans="1:251" ht="15.75" thickBot="1" x14ac:dyDescent="0.3">
      <c r="A13088" s="110" t="s">
        <v>47</v>
      </c>
      <c r="B13088" s="66" t="s">
        <v>46</v>
      </c>
      <c r="C13088" s="68">
        <v>4</v>
      </c>
      <c r="D13088" s="68">
        <v>3.5</v>
      </c>
      <c r="E13088" s="68">
        <v>1.2909944499999999</v>
      </c>
      <c r="F13088" s="68">
        <v>6.5</v>
      </c>
      <c r="G13088" s="68">
        <v>3.1091263499999999</v>
      </c>
      <c r="H13088" s="68">
        <v>10.25</v>
      </c>
      <c r="I13088" s="68">
        <v>4.9916596999999996</v>
      </c>
      <c r="J13088" s="68">
        <v>12.25</v>
      </c>
      <c r="K13088" s="68">
        <v>6.7019897999999998</v>
      </c>
      <c r="L13088" s="68">
        <v>12.25</v>
      </c>
      <c r="M13088" s="68">
        <v>11.757975999999999</v>
      </c>
      <c r="N13088" s="68">
        <v>6.75</v>
      </c>
      <c r="O13088" s="68">
        <v>3.4034296400000001</v>
      </c>
      <c r="P13088" s="68">
        <v>1</v>
      </c>
      <c r="Q13088" s="68">
        <v>0.81649658000000003</v>
      </c>
      <c r="R13088" s="68">
        <v>3</v>
      </c>
      <c r="S13088" s="68">
        <v>0.81649660000000002</v>
      </c>
      <c r="T13088" s="68">
        <v>4.5</v>
      </c>
      <c r="U13088" s="68">
        <v>2.8867512999999998</v>
      </c>
      <c r="V13088" s="68">
        <v>4</v>
      </c>
      <c r="W13088" s="68">
        <v>2.1602469000000002</v>
      </c>
      <c r="X13088" s="68">
        <v>4.5</v>
      </c>
      <c r="Y13088" s="68">
        <v>3.6968454999999998</v>
      </c>
      <c r="Z13088" s="68">
        <v>6.25</v>
      </c>
      <c r="AA13088" s="68">
        <v>3.2015620999999999</v>
      </c>
      <c r="AB13088" s="68">
        <v>0</v>
      </c>
      <c r="AC13088" s="68">
        <v>0</v>
      </c>
      <c r="AD13088" s="68">
        <v>0.25</v>
      </c>
      <c r="AE13088" s="68">
        <v>0.5</v>
      </c>
      <c r="AF13088" s="68">
        <v>0.5</v>
      </c>
      <c r="AG13088" s="68">
        <v>1</v>
      </c>
      <c r="AH13088" s="68">
        <v>0.75</v>
      </c>
      <c r="AI13088" s="68">
        <v>0.95742711000000003</v>
      </c>
      <c r="AJ13088" s="68">
        <v>0.25</v>
      </c>
      <c r="AK13088" s="68">
        <v>0.5</v>
      </c>
      <c r="AL13088" s="68">
        <v>0.25</v>
      </c>
      <c r="AM13088" s="68">
        <v>0.5</v>
      </c>
      <c r="AN13088" s="68">
        <v>2.25</v>
      </c>
      <c r="AO13088" s="68">
        <v>2.0615528099999998</v>
      </c>
      <c r="AP13088" s="68">
        <v>2.75</v>
      </c>
      <c r="AQ13088" s="68">
        <v>2.2173557800000001</v>
      </c>
      <c r="AR13088" s="68">
        <v>3</v>
      </c>
      <c r="AS13088" s="68">
        <v>1.6329931600000001</v>
      </c>
      <c r="AT13088" s="68">
        <v>4.75</v>
      </c>
      <c r="AU13088" s="68">
        <v>2.7537853000000001</v>
      </c>
      <c r="AV13088" s="68">
        <v>5.5</v>
      </c>
      <c r="AW13088" s="68">
        <v>4.1231055999999997</v>
      </c>
      <c r="AX13088" s="68">
        <v>7.75</v>
      </c>
      <c r="AY13088" s="68">
        <v>5.6789082999999998</v>
      </c>
      <c r="AZ13088" s="68">
        <v>0.42499999999999999</v>
      </c>
      <c r="BA13088" s="68">
        <v>0.10630146</v>
      </c>
      <c r="BB13088" s="68">
        <v>1.0075000000000001</v>
      </c>
      <c r="BC13088" s="68">
        <v>0.3830905</v>
      </c>
      <c r="BD13088" s="68">
        <v>1.4624999999999999</v>
      </c>
      <c r="BE13088" s="68">
        <v>0.67044139999999997</v>
      </c>
      <c r="BF13088" s="68">
        <v>1.7350000000000001</v>
      </c>
      <c r="BG13088" s="68">
        <v>0.93525398000000004</v>
      </c>
      <c r="BH13088" s="68">
        <v>1.7925</v>
      </c>
      <c r="BI13088" s="68">
        <v>1.6840699699999999</v>
      </c>
      <c r="BJ13088" s="68">
        <v>1.0275000000000001</v>
      </c>
      <c r="BK13088" s="68">
        <v>0.55751682000000002</v>
      </c>
      <c r="BL13088" s="68">
        <v>0.08</v>
      </c>
      <c r="BM13088" s="68">
        <v>6.9761500000000004E-2</v>
      </c>
      <c r="BN13088" s="68">
        <v>0.22750000000000001</v>
      </c>
      <c r="BO13088" s="68">
        <v>7.1355920000000003E-2</v>
      </c>
      <c r="BP13088" s="68">
        <v>0.38</v>
      </c>
      <c r="BQ13088" s="68">
        <v>0.24055491000000001</v>
      </c>
      <c r="BR13088" s="68">
        <v>0.3</v>
      </c>
      <c r="BS13088" s="68">
        <v>0.13711308999999999</v>
      </c>
      <c r="BT13088" s="68">
        <v>0.33500000000000002</v>
      </c>
      <c r="BU13088" s="68">
        <v>0.27682726000000002</v>
      </c>
      <c r="BV13088" s="68">
        <v>0.53</v>
      </c>
      <c r="BW13088" s="68">
        <v>0.28774989000000001</v>
      </c>
      <c r="BX13088" s="68">
        <v>0</v>
      </c>
      <c r="BY13088" s="68">
        <v>0</v>
      </c>
      <c r="BZ13088" s="68">
        <v>0.13750000000000001</v>
      </c>
      <c r="CA13088" s="68">
        <v>0.27500000000000002</v>
      </c>
      <c r="CB13088" s="68">
        <v>2.5000000000000001E-2</v>
      </c>
      <c r="CC13088" s="68">
        <v>0.05</v>
      </c>
      <c r="CD13088" s="68">
        <v>2.75E-2</v>
      </c>
      <c r="CE13088" s="68">
        <v>3.7749169999999999E-2</v>
      </c>
      <c r="CF13088" s="68">
        <v>1.2500000000000001E-2</v>
      </c>
      <c r="CG13088" s="68">
        <v>2.5000000000000001E-2</v>
      </c>
      <c r="CH13088" s="68">
        <v>0.01</v>
      </c>
      <c r="CI13088" s="68">
        <v>0.02</v>
      </c>
      <c r="CJ13088" s="68">
        <v>0.25</v>
      </c>
      <c r="CK13088" s="68">
        <v>0.23622024</v>
      </c>
      <c r="CL13088" s="68">
        <v>0.4325</v>
      </c>
      <c r="CM13088" s="68">
        <v>0.29284524000000001</v>
      </c>
      <c r="CN13088" s="68">
        <v>0.43</v>
      </c>
      <c r="CO13088" s="68">
        <v>0.32041639999999999</v>
      </c>
      <c r="CP13088" s="68">
        <v>0.48749999999999999</v>
      </c>
      <c r="CQ13088" s="68">
        <v>0.23228932999999999</v>
      </c>
      <c r="CR13088" s="68">
        <v>0.53</v>
      </c>
      <c r="CS13088" s="68">
        <v>0.42638010999999998</v>
      </c>
      <c r="CT13088" s="68">
        <v>0.72750000000000004</v>
      </c>
      <c r="CU13088" s="68">
        <v>0.50625257000000001</v>
      </c>
      <c r="CV13088" s="68">
        <v>56.344999999999999</v>
      </c>
      <c r="CW13088" s="68">
        <v>3.3907964000000002</v>
      </c>
      <c r="CX13088" s="68">
        <v>60.475000000000001</v>
      </c>
      <c r="CY13088" s="68">
        <v>2.6950881199999999</v>
      </c>
      <c r="CZ13088" s="68">
        <v>59.207500000000003</v>
      </c>
      <c r="DA13088" s="68">
        <v>3.3443621700000001</v>
      </c>
      <c r="DB13088" s="68">
        <v>57.667499999999997</v>
      </c>
      <c r="DC13088" s="68">
        <v>2.3058819700000002</v>
      </c>
      <c r="DD13088" s="68">
        <v>56.14</v>
      </c>
      <c r="DE13088" s="68">
        <v>6.5820210000000001</v>
      </c>
      <c r="DF13088" s="68">
        <v>56.622500000000002</v>
      </c>
      <c r="DG13088" s="68">
        <v>3.4585775000000001</v>
      </c>
      <c r="DH13088" s="68">
        <v>34.765000000000001</v>
      </c>
      <c r="DI13088" s="68">
        <v>23.677858199999999</v>
      </c>
      <c r="DJ13088" s="68">
        <v>47.905000000000001</v>
      </c>
      <c r="DK13088" s="68">
        <v>1.5550455999999999</v>
      </c>
      <c r="DL13088" s="68">
        <v>49.484999999999999</v>
      </c>
      <c r="DM13088" s="68">
        <v>2.8135920099999998</v>
      </c>
      <c r="DN13088" s="68">
        <v>46.134999999999998</v>
      </c>
      <c r="DO13088" s="68">
        <v>3.8893401299999999</v>
      </c>
      <c r="DP13088" s="68">
        <v>29.17</v>
      </c>
      <c r="DQ13088" s="68">
        <v>19.483495600000001</v>
      </c>
      <c r="DR13088" s="68">
        <v>49.667499999999997</v>
      </c>
      <c r="DS13088" s="68">
        <v>1.6681801000000001</v>
      </c>
      <c r="DT13088" s="68">
        <v>80.825000000000003</v>
      </c>
      <c r="DU13088" s="68">
        <v>2.3992846000000001</v>
      </c>
      <c r="DV13088" s="68">
        <v>83.747500000000002</v>
      </c>
      <c r="DW13088" s="68">
        <v>1.6562885199999999</v>
      </c>
      <c r="DX13088" s="68">
        <v>78.97</v>
      </c>
      <c r="DY13088" s="68">
        <v>1.6244999</v>
      </c>
      <c r="DZ13088" s="68">
        <v>75.327500000000001</v>
      </c>
      <c r="EA13088" s="68">
        <v>13.340465699999999</v>
      </c>
      <c r="EB13088" s="68">
        <v>72.314999999999998</v>
      </c>
      <c r="EC13088" s="68">
        <v>4.4278700999999998</v>
      </c>
      <c r="ED13088" s="68">
        <v>71.432500000000005</v>
      </c>
      <c r="EE13088" s="68">
        <v>5.2013420000000004</v>
      </c>
      <c r="EF13088" s="68">
        <v>49.717500000000001</v>
      </c>
      <c r="EG13088" s="68">
        <v>33.188662100000002</v>
      </c>
      <c r="EH13088" s="68">
        <v>68.452500000000001</v>
      </c>
      <c r="EI13088" s="68">
        <v>8.5217814000000001</v>
      </c>
      <c r="EJ13088" s="68">
        <v>73.465000000000003</v>
      </c>
      <c r="EK13088" s="68">
        <v>5.3552497600000004</v>
      </c>
      <c r="EL13088" s="68">
        <v>66.635000000000005</v>
      </c>
      <c r="EM13088" s="68">
        <v>2.9628983600000001</v>
      </c>
      <c r="EN13088" s="68">
        <v>42.752499999999998</v>
      </c>
      <c r="EO13088" s="68">
        <v>29.300104000000001</v>
      </c>
      <c r="EP13088" s="68">
        <v>66.317499999999995</v>
      </c>
      <c r="EQ13088" s="68">
        <v>6.0241091999999998</v>
      </c>
      <c r="ER13088" s="68">
        <v>0.15</v>
      </c>
      <c r="ES13088" s="68">
        <v>1.4142139999999999E-2</v>
      </c>
      <c r="ET13088" s="68">
        <v>0.16</v>
      </c>
      <c r="EU13088" s="68">
        <v>1.4142139999999999E-2</v>
      </c>
      <c r="EV13088" s="68">
        <v>0.14249999999999999</v>
      </c>
      <c r="EW13088" s="68">
        <v>1.707825E-2</v>
      </c>
      <c r="EX13088" s="68">
        <v>0.155</v>
      </c>
      <c r="EY13088" s="68">
        <v>2.3804760000000001E-2</v>
      </c>
      <c r="EZ13088" s="68">
        <v>0.16500000000000001</v>
      </c>
      <c r="FA13088" s="68">
        <v>3.3166250000000001E-2</v>
      </c>
      <c r="FB13088" s="68">
        <v>0.14000000000000001</v>
      </c>
      <c r="FC13088" s="68">
        <v>2.5819890000000002E-2</v>
      </c>
      <c r="FD13088" s="68">
        <v>5.7500000000000002E-2</v>
      </c>
      <c r="FE13088" s="68">
        <v>3.8622099999999999E-2</v>
      </c>
      <c r="FF13088" s="68">
        <v>8.5000000000000006E-2</v>
      </c>
      <c r="FG13088" s="68">
        <v>1.290994E-2</v>
      </c>
      <c r="FH13088" s="68">
        <v>9.7500000000000003E-2</v>
      </c>
      <c r="FI13088" s="68">
        <v>5.0000000000000001E-3</v>
      </c>
      <c r="FJ13088" s="68">
        <v>8.2500000000000004E-2</v>
      </c>
      <c r="FK13088" s="68">
        <v>9.5742699999999993E-3</v>
      </c>
      <c r="FL13088" s="68">
        <v>5.2499999999999998E-2</v>
      </c>
      <c r="FM13088" s="68">
        <v>3.5939760000000001E-2</v>
      </c>
      <c r="FN13088" s="68">
        <v>9.2499999999999999E-2</v>
      </c>
      <c r="FO13088" s="68">
        <v>5.0000000000000001E-3</v>
      </c>
      <c r="FP13088" s="68">
        <v>51.5</v>
      </c>
      <c r="FQ13088" s="68">
        <v>17.8232058</v>
      </c>
      <c r="FR13088" s="68">
        <v>23.25</v>
      </c>
      <c r="FS13088" s="68">
        <v>7.2284160999999996</v>
      </c>
      <c r="FT13088" s="68">
        <v>2</v>
      </c>
      <c r="FU13088" s="68">
        <v>0.81649660000000002</v>
      </c>
      <c r="FV13088" s="68">
        <v>26</v>
      </c>
      <c r="FW13088" s="68">
        <v>8.1649657999999992</v>
      </c>
      <c r="FX13088" s="68">
        <v>102.75</v>
      </c>
      <c r="FY13088" s="68">
        <v>29.702693499999999</v>
      </c>
      <c r="FZ13088" s="68">
        <v>7.4375</v>
      </c>
      <c r="GA13088" s="68">
        <v>2.7978488800000001</v>
      </c>
      <c r="GB13088" s="68">
        <v>1.8425</v>
      </c>
      <c r="GC13088" s="68">
        <v>0.56061722000000003</v>
      </c>
      <c r="GD13088" s="68">
        <v>0.21249999999999999</v>
      </c>
      <c r="GE13088" s="68">
        <v>0.22677080999999999</v>
      </c>
      <c r="GF13088" s="68">
        <v>2.8450000000000002</v>
      </c>
      <c r="GG13088" s="68">
        <v>0.87210472999999999</v>
      </c>
      <c r="GH13088" s="68">
        <v>12.327500000000001</v>
      </c>
      <c r="GI13088" s="68">
        <v>3.8498863600000002</v>
      </c>
      <c r="GJ13088" s="68">
        <v>57.7425</v>
      </c>
      <c r="GK13088" s="68">
        <v>1.1645994</v>
      </c>
      <c r="GL13088" s="68">
        <v>42.854999999999997</v>
      </c>
      <c r="GM13088" s="68">
        <v>4.4029422</v>
      </c>
      <c r="GN13088" s="68">
        <v>77.102500000000006</v>
      </c>
      <c r="GO13088" s="68">
        <v>3.0907105000000001</v>
      </c>
      <c r="GP13088" s="68">
        <v>61.222499999999997</v>
      </c>
      <c r="GQ13088" s="68">
        <v>7.4534080600000001</v>
      </c>
      <c r="GR13088" s="68">
        <v>0.14749999999999999</v>
      </c>
      <c r="GS13088" s="68">
        <v>9.5742699999999993E-3</v>
      </c>
      <c r="GT13088" s="68">
        <v>7.7499999999999999E-2</v>
      </c>
      <c r="GU13088" s="68">
        <v>9.5742699999999993E-3</v>
      </c>
      <c r="GV13088" s="68">
        <v>171.66749999999999</v>
      </c>
      <c r="GW13088" s="68">
        <v>59.408037</v>
      </c>
      <c r="GX13088" s="68">
        <v>77.497500000000002</v>
      </c>
      <c r="GY13088" s="68">
        <v>24.094374999999999</v>
      </c>
      <c r="GZ13088" s="68">
        <v>6.6675000000000004</v>
      </c>
      <c r="HA13088" s="68">
        <v>2.7230175999999999</v>
      </c>
      <c r="HB13088" s="68">
        <v>86.667500000000004</v>
      </c>
      <c r="HC13088" s="68">
        <v>27.217914</v>
      </c>
      <c r="HD13088" s="68">
        <v>255.83250000000001</v>
      </c>
      <c r="HE13088" s="68">
        <v>77.809584999999998</v>
      </c>
      <c r="HF13088" s="68">
        <v>342.5025</v>
      </c>
      <c r="HG13088" s="68">
        <v>99.007435000000001</v>
      </c>
      <c r="HH13088" s="68">
        <v>24.782499999999999</v>
      </c>
      <c r="HI13088" s="68">
        <v>9.3240277000000003</v>
      </c>
      <c r="HJ13088" s="68">
        <v>6.13</v>
      </c>
      <c r="HK13088" s="68">
        <v>1.8648145599999999</v>
      </c>
      <c r="HL13088" s="68">
        <v>0.69499999999999995</v>
      </c>
      <c r="HM13088" s="68">
        <v>0.76251776000000004</v>
      </c>
      <c r="HN13088" s="68">
        <v>9.4749999999999996</v>
      </c>
      <c r="HO13088" s="68">
        <v>2.9039111599999998</v>
      </c>
      <c r="HP13088" s="68">
        <v>31.61</v>
      </c>
      <c r="HQ13088" s="68">
        <v>11.013646100000001</v>
      </c>
      <c r="HR13088" s="68">
        <v>41.082500000000003</v>
      </c>
      <c r="HS13088" s="68">
        <v>12.841724599999999</v>
      </c>
      <c r="HT13088" s="68">
        <v>17.1675</v>
      </c>
      <c r="HU13088" s="68">
        <v>5.9384193999999999</v>
      </c>
      <c r="HV13088" s="68">
        <v>7.7474999999999996</v>
      </c>
      <c r="HW13088" s="68">
        <v>2.4091266999999998</v>
      </c>
      <c r="HX13088" s="68">
        <v>0.66749999999999998</v>
      </c>
      <c r="HY13088" s="68">
        <v>0.27354159</v>
      </c>
      <c r="HZ13088" s="68">
        <v>8.6675000000000004</v>
      </c>
      <c r="IA13088" s="68">
        <v>2.7230175999999999</v>
      </c>
      <c r="IB13088" s="68">
        <v>25.5825</v>
      </c>
      <c r="IC13088" s="68">
        <v>7.7792345999999997</v>
      </c>
      <c r="ID13088" s="68">
        <v>34.252499999999998</v>
      </c>
      <c r="IE13088" s="68">
        <v>9.8993547999999993</v>
      </c>
      <c r="IF13088" s="68">
        <v>2.4775</v>
      </c>
      <c r="IG13088" s="68">
        <v>0.93314432999999997</v>
      </c>
      <c r="IH13088" s="68">
        <v>0.61499999999999999</v>
      </c>
      <c r="II13088" s="68">
        <v>0.18645822000000001</v>
      </c>
      <c r="IJ13088" s="68">
        <v>7.2499999999999995E-2</v>
      </c>
      <c r="IK13088" s="68">
        <v>7.228416E-2</v>
      </c>
      <c r="IL13088" s="68">
        <v>0.94750000000000001</v>
      </c>
      <c r="IM13088" s="68">
        <v>0.29307280000000002</v>
      </c>
      <c r="IN13088" s="68">
        <v>3.16</v>
      </c>
      <c r="IO13088" s="68">
        <v>1.1021494199999999</v>
      </c>
      <c r="IP13088" s="68">
        <v>4.1100000000000003</v>
      </c>
      <c r="IQ13088" s="74">
        <v>1.28197764</v>
      </c>
    </row>
    <row r="13089" spans="1:251" ht="15.75" thickBot="1" x14ac:dyDescent="0.3">
      <c r="A13089" s="110" t="s">
        <v>47</v>
      </c>
      <c r="B13089" s="66" t="s">
        <v>11</v>
      </c>
      <c r="C13089" s="68">
        <v>4</v>
      </c>
      <c r="D13089" s="68">
        <v>4</v>
      </c>
      <c r="E13089" s="68">
        <v>4.5460605699999999</v>
      </c>
      <c r="F13089" s="68">
        <v>9.75</v>
      </c>
      <c r="G13089" s="68">
        <v>5.5602757699999996</v>
      </c>
      <c r="H13089" s="68">
        <v>11.25</v>
      </c>
      <c r="I13089" s="68">
        <v>6.8495742000000002</v>
      </c>
      <c r="J13089" s="68">
        <v>16.25</v>
      </c>
      <c r="K13089" s="68">
        <v>4.6457866000000001</v>
      </c>
      <c r="L13089" s="68">
        <v>12.5</v>
      </c>
      <c r="M13089" s="68">
        <v>8.3466559999999994</v>
      </c>
      <c r="N13089" s="68">
        <v>5.25</v>
      </c>
      <c r="O13089" s="68">
        <v>9.1787798800000004</v>
      </c>
      <c r="P13089" s="68">
        <v>6.75</v>
      </c>
      <c r="Q13089" s="68">
        <v>4.9916597100000004</v>
      </c>
      <c r="R13089" s="68">
        <v>10.5</v>
      </c>
      <c r="S13089" s="68">
        <v>5.5075704999999999</v>
      </c>
      <c r="T13089" s="68">
        <v>15</v>
      </c>
      <c r="U13089" s="68">
        <v>4.0824828999999996</v>
      </c>
      <c r="V13089" s="68">
        <v>12.75</v>
      </c>
      <c r="W13089" s="68">
        <v>5.3150728999999997</v>
      </c>
      <c r="X13089" s="68">
        <v>12.25</v>
      </c>
      <c r="Y13089" s="68">
        <v>5.4390562999999998</v>
      </c>
      <c r="Z13089" s="68">
        <v>10.75</v>
      </c>
      <c r="AA13089" s="68">
        <v>8.2209082999999996</v>
      </c>
      <c r="AB13089" s="68">
        <v>0</v>
      </c>
      <c r="AC13089" s="68">
        <v>0</v>
      </c>
      <c r="AD13089" s="68">
        <v>1.75</v>
      </c>
      <c r="AE13089" s="68">
        <v>1.70782513</v>
      </c>
      <c r="AF13089" s="68">
        <v>2.5</v>
      </c>
      <c r="AG13089" s="68">
        <v>2.0816659999999998</v>
      </c>
      <c r="AH13089" s="68">
        <v>0.75</v>
      </c>
      <c r="AI13089" s="68">
        <v>1.5</v>
      </c>
      <c r="AJ13089" s="68">
        <v>1.75</v>
      </c>
      <c r="AK13089" s="68">
        <v>1.25830574</v>
      </c>
      <c r="AL13089" s="68">
        <v>2.25</v>
      </c>
      <c r="AM13089" s="68">
        <v>2.6299556399999999</v>
      </c>
      <c r="AN13089" s="68">
        <v>4.5</v>
      </c>
      <c r="AO13089" s="68">
        <v>3.8729833500000002</v>
      </c>
      <c r="AP13089" s="68">
        <v>8.5</v>
      </c>
      <c r="AQ13089" s="68">
        <v>4.0414518800000003</v>
      </c>
      <c r="AR13089" s="68">
        <v>6</v>
      </c>
      <c r="AS13089" s="68">
        <v>3.2659863200000001</v>
      </c>
      <c r="AT13089" s="68">
        <v>12</v>
      </c>
      <c r="AU13089" s="68">
        <v>3.9157799999999998</v>
      </c>
      <c r="AV13089" s="68">
        <v>9.5</v>
      </c>
      <c r="AW13089" s="68">
        <v>3.1091264000000001</v>
      </c>
      <c r="AX13089" s="68">
        <v>7.75</v>
      </c>
      <c r="AY13089" s="68">
        <v>7.5883683</v>
      </c>
      <c r="AZ13089" s="68">
        <v>0.435</v>
      </c>
      <c r="BA13089" s="68">
        <v>0.46493727000000001</v>
      </c>
      <c r="BB13089" s="68">
        <v>1.9850000000000001</v>
      </c>
      <c r="BC13089" s="68">
        <v>0.97988094999999997</v>
      </c>
      <c r="BD13089" s="68">
        <v>1.36</v>
      </c>
      <c r="BE13089" s="68">
        <v>0.84194219999999997</v>
      </c>
      <c r="BF13089" s="68">
        <v>2.0499999999999998</v>
      </c>
      <c r="BG13089" s="68">
        <v>0.73652335999999996</v>
      </c>
      <c r="BH13089" s="68">
        <v>1.6174999999999999</v>
      </c>
      <c r="BI13089" s="68">
        <v>0.94454132999999996</v>
      </c>
      <c r="BJ13089" s="68">
        <v>0.63749999999999996</v>
      </c>
      <c r="BK13089" s="68">
        <v>1.11646391</v>
      </c>
      <c r="BL13089" s="68">
        <v>0.44750000000000001</v>
      </c>
      <c r="BM13089" s="68">
        <v>0.30181395999999999</v>
      </c>
      <c r="BN13089" s="68">
        <v>0.81499999999999995</v>
      </c>
      <c r="BO13089" s="68">
        <v>0.40583248</v>
      </c>
      <c r="BP13089" s="68">
        <v>1.1375</v>
      </c>
      <c r="BQ13089" s="68">
        <v>0.30955612999999998</v>
      </c>
      <c r="BR13089" s="68">
        <v>0.99250000000000005</v>
      </c>
      <c r="BS13089" s="68">
        <v>0.40202611999999999</v>
      </c>
      <c r="BT13089" s="68">
        <v>0.78500000000000003</v>
      </c>
      <c r="BU13089" s="68">
        <v>0.50665570000000004</v>
      </c>
      <c r="BV13089" s="68">
        <v>0.72499999999999998</v>
      </c>
      <c r="BW13089" s="68">
        <v>0.58813263999999998</v>
      </c>
      <c r="BX13089" s="68">
        <v>0</v>
      </c>
      <c r="BY13089" s="68">
        <v>0</v>
      </c>
      <c r="BZ13089" s="68">
        <v>0.3725</v>
      </c>
      <c r="CA13089" s="68">
        <v>0.39877939000000001</v>
      </c>
      <c r="CB13089" s="68">
        <v>9.5000000000000001E-2</v>
      </c>
      <c r="CC13089" s="68">
        <v>8.5440039999999995E-2</v>
      </c>
      <c r="CD13089" s="68">
        <v>2.75E-2</v>
      </c>
      <c r="CE13089" s="68">
        <v>5.5E-2</v>
      </c>
      <c r="CF13089" s="68">
        <v>0.18</v>
      </c>
      <c r="CG13089" s="68">
        <v>0.25152866000000002</v>
      </c>
      <c r="CH13089" s="68">
        <v>9.5000000000000001E-2</v>
      </c>
      <c r="CI13089" s="68">
        <v>0.11090537</v>
      </c>
      <c r="CJ13089" s="68">
        <v>0.27250000000000002</v>
      </c>
      <c r="CK13089" s="68">
        <v>0.27158484999999999</v>
      </c>
      <c r="CL13089" s="68">
        <v>0.77249999999999996</v>
      </c>
      <c r="CM13089" s="68">
        <v>0.40019787000000001</v>
      </c>
      <c r="CN13089" s="68">
        <v>0.5</v>
      </c>
      <c r="CO13089" s="68">
        <v>0.35355339000000002</v>
      </c>
      <c r="CP13089" s="68">
        <v>1.0825</v>
      </c>
      <c r="CQ13089" s="68">
        <v>0.22425803999999999</v>
      </c>
      <c r="CR13089" s="68">
        <v>0.39500000000000002</v>
      </c>
      <c r="CS13089" s="68">
        <v>0.24131584</v>
      </c>
      <c r="CT13089" s="68">
        <v>0.4</v>
      </c>
      <c r="CU13089" s="68">
        <v>0.35071355999999998</v>
      </c>
      <c r="CV13089" s="68">
        <v>39.03</v>
      </c>
      <c r="CW13089" s="68">
        <v>26.0272088</v>
      </c>
      <c r="CX13089" s="68">
        <v>59.907499999999999</v>
      </c>
      <c r="CY13089" s="68">
        <v>4.6200243499999996</v>
      </c>
      <c r="CZ13089" s="68">
        <v>54.015000000000001</v>
      </c>
      <c r="DA13089" s="68">
        <v>3.15499076</v>
      </c>
      <c r="DB13089" s="68">
        <v>58.3125</v>
      </c>
      <c r="DC13089" s="68">
        <v>3.8175417500000002</v>
      </c>
      <c r="DD13089" s="68">
        <v>49.3675</v>
      </c>
      <c r="DE13089" s="68">
        <v>2.1402239000000001</v>
      </c>
      <c r="DF13089" s="68">
        <v>42.0625</v>
      </c>
      <c r="DG13089" s="68">
        <v>28.263444400000001</v>
      </c>
      <c r="DH13089" s="68">
        <v>41.917499999999997</v>
      </c>
      <c r="DI13089" s="68">
        <v>5.3272155000000003</v>
      </c>
      <c r="DJ13089" s="68">
        <v>49.637500000000003</v>
      </c>
      <c r="DK13089" s="68">
        <v>1.8876153</v>
      </c>
      <c r="DL13089" s="68">
        <v>48.35</v>
      </c>
      <c r="DM13089" s="68">
        <v>1.92546098</v>
      </c>
      <c r="DN13089" s="68">
        <v>45.72</v>
      </c>
      <c r="DO13089" s="68">
        <v>2.7147130000000002</v>
      </c>
      <c r="DP13089" s="68">
        <v>41.945</v>
      </c>
      <c r="DQ13089" s="68">
        <v>4.7782736999999997</v>
      </c>
      <c r="DR13089" s="68">
        <v>34.572499999999998</v>
      </c>
      <c r="DS13089" s="68">
        <v>23.084576899999998</v>
      </c>
      <c r="DT13089" s="68">
        <v>57.042499999999997</v>
      </c>
      <c r="DU13089" s="68">
        <v>38.151386500000001</v>
      </c>
      <c r="DV13089" s="68">
        <v>75.709999999999994</v>
      </c>
      <c r="DW13089" s="68">
        <v>5.3932859500000001</v>
      </c>
      <c r="DX13089" s="68">
        <v>73.582499999999996</v>
      </c>
      <c r="DY13089" s="68">
        <v>13.4437058</v>
      </c>
      <c r="DZ13089" s="68">
        <v>75.342500000000001</v>
      </c>
      <c r="EA13089" s="68">
        <v>9.0579408000000008</v>
      </c>
      <c r="EB13089" s="68">
        <v>66.217500000000001</v>
      </c>
      <c r="EC13089" s="68">
        <v>4.7142080999999996</v>
      </c>
      <c r="ED13089" s="68">
        <v>53.17</v>
      </c>
      <c r="EE13089" s="68">
        <v>35.498238499999999</v>
      </c>
      <c r="EF13089" s="68">
        <v>67.564999999999998</v>
      </c>
      <c r="EG13089" s="68">
        <v>5.8709255000000002</v>
      </c>
      <c r="EH13089" s="68">
        <v>63.325000000000003</v>
      </c>
      <c r="EI13089" s="68">
        <v>4.9388560999999997</v>
      </c>
      <c r="EJ13089" s="68">
        <v>65.507499999999993</v>
      </c>
      <c r="EK13089" s="68">
        <v>1.43402406</v>
      </c>
      <c r="EL13089" s="68">
        <v>67.885000000000005</v>
      </c>
      <c r="EM13089" s="68">
        <v>3.9038485299999999</v>
      </c>
      <c r="EN13089" s="68">
        <v>55.594999999999999</v>
      </c>
      <c r="EO13089" s="68">
        <v>1.8937529</v>
      </c>
      <c r="EP13089" s="68">
        <v>44.532499999999999</v>
      </c>
      <c r="EQ13089" s="68">
        <v>29.866245599999999</v>
      </c>
      <c r="ER13089" s="68">
        <v>9.7500000000000003E-2</v>
      </c>
      <c r="ES13089" s="68">
        <v>6.7019899999999993E-2</v>
      </c>
      <c r="ET13089" s="68">
        <v>0.14749999999999999</v>
      </c>
      <c r="EU13089" s="68">
        <v>3.2015620000000002E-2</v>
      </c>
      <c r="EV13089" s="68">
        <v>0.13750000000000001</v>
      </c>
      <c r="EW13089" s="68">
        <v>9.5742699999999993E-3</v>
      </c>
      <c r="EX13089" s="68">
        <v>0.155</v>
      </c>
      <c r="EY13089" s="68">
        <v>3.6968460000000002E-2</v>
      </c>
      <c r="EZ13089" s="68">
        <v>0.1275</v>
      </c>
      <c r="FA13089" s="68">
        <v>1.8929689999999999E-2</v>
      </c>
      <c r="FB13089" s="68">
        <v>9.7500000000000003E-2</v>
      </c>
      <c r="FC13089" s="68">
        <v>6.7019899999999993E-2</v>
      </c>
      <c r="FD13089" s="68">
        <v>7.7499999999999999E-2</v>
      </c>
      <c r="FE13089" s="68">
        <v>5.0000000000000001E-3</v>
      </c>
      <c r="FF13089" s="68">
        <v>9.5000000000000001E-2</v>
      </c>
      <c r="FG13089" s="68">
        <v>5.7735E-3</v>
      </c>
      <c r="FH13089" s="68">
        <v>8.7499999999999994E-2</v>
      </c>
      <c r="FI13089" s="68">
        <v>5.0000000000000001E-3</v>
      </c>
      <c r="FJ13089" s="68">
        <v>0.09</v>
      </c>
      <c r="FK13089" s="68">
        <v>8.1649700000000006E-3</v>
      </c>
      <c r="FL13089" s="68">
        <v>8.2500000000000004E-2</v>
      </c>
      <c r="FM13089" s="68">
        <v>1.707825E-2</v>
      </c>
      <c r="FN13089" s="68">
        <v>0.06</v>
      </c>
      <c r="FO13089" s="68">
        <v>4.0824829999999999E-2</v>
      </c>
      <c r="FP13089" s="68">
        <v>59</v>
      </c>
      <c r="FQ13089" s="68">
        <v>26.1661359</v>
      </c>
      <c r="FR13089" s="68">
        <v>68</v>
      </c>
      <c r="FS13089" s="68">
        <v>24.792472</v>
      </c>
      <c r="FT13089" s="68">
        <v>9</v>
      </c>
      <c r="FU13089" s="68">
        <v>5.2915026000000003</v>
      </c>
      <c r="FV13089" s="68">
        <v>48.25</v>
      </c>
      <c r="FW13089" s="68">
        <v>10.904891900000001</v>
      </c>
      <c r="FX13089" s="68">
        <v>184.25</v>
      </c>
      <c r="FY13089" s="68">
        <v>34.615747900000002</v>
      </c>
      <c r="FZ13089" s="68">
        <v>8.0724999999999998</v>
      </c>
      <c r="GA13089" s="68">
        <v>2.0774563800000001</v>
      </c>
      <c r="GB13089" s="68">
        <v>4.8875000000000002</v>
      </c>
      <c r="GC13089" s="68">
        <v>1.87291885</v>
      </c>
      <c r="GD13089" s="68">
        <v>0.76500000000000001</v>
      </c>
      <c r="GE13089" s="68">
        <v>0.71481932000000004</v>
      </c>
      <c r="GF13089" s="68">
        <v>3.415</v>
      </c>
      <c r="GG13089" s="68">
        <v>0.75013331999999999</v>
      </c>
      <c r="GH13089" s="68">
        <v>17.135000000000002</v>
      </c>
      <c r="GI13089" s="68">
        <v>3.1937282300000001</v>
      </c>
      <c r="GJ13089" s="68">
        <v>50.452500000000001</v>
      </c>
      <c r="GK13089" s="68">
        <v>11.190258800000001</v>
      </c>
      <c r="GL13089" s="68">
        <v>43.69</v>
      </c>
      <c r="GM13089" s="68">
        <v>3.30108063</v>
      </c>
      <c r="GN13089" s="68">
        <v>66.844999999999999</v>
      </c>
      <c r="GO13089" s="68">
        <v>14.4848806</v>
      </c>
      <c r="GP13089" s="68">
        <v>60.732500000000002</v>
      </c>
      <c r="GQ13089" s="68">
        <v>5.35100847</v>
      </c>
      <c r="GR13089" s="68">
        <v>0.1275</v>
      </c>
      <c r="GS13089" s="68">
        <v>3.8622099999999999E-2</v>
      </c>
      <c r="GT13089" s="68">
        <v>0.08</v>
      </c>
      <c r="GU13089" s="68">
        <v>8.1649700000000006E-3</v>
      </c>
      <c r="GV13089" s="68">
        <v>196.66749999999999</v>
      </c>
      <c r="GW13089" s="68">
        <v>87.222787999999994</v>
      </c>
      <c r="GX13089" s="68">
        <v>226.66749999999999</v>
      </c>
      <c r="GY13089" s="68">
        <v>82.643500000000003</v>
      </c>
      <c r="GZ13089" s="68">
        <v>30.002500000000001</v>
      </c>
      <c r="HA13089" s="68">
        <v>17.637712199999999</v>
      </c>
      <c r="HB13089" s="68">
        <v>160.83250000000001</v>
      </c>
      <c r="HC13089" s="68">
        <v>36.351498999999997</v>
      </c>
      <c r="HD13089" s="68">
        <v>453.33499999999998</v>
      </c>
      <c r="HE13089" s="68">
        <v>126.110387</v>
      </c>
      <c r="HF13089" s="68">
        <v>614.16750000000002</v>
      </c>
      <c r="HG13089" s="68">
        <v>115.38488700000001</v>
      </c>
      <c r="HH13089" s="68">
        <v>26.905000000000001</v>
      </c>
      <c r="HI13089" s="68">
        <v>6.9211824999999996</v>
      </c>
      <c r="HJ13089" s="68">
        <v>16.29</v>
      </c>
      <c r="HK13089" s="68">
        <v>6.2504613200000003</v>
      </c>
      <c r="HL13089" s="68">
        <v>2.5425</v>
      </c>
      <c r="HM13089" s="68">
        <v>2.3789686099999998</v>
      </c>
      <c r="HN13089" s="68">
        <v>11.375</v>
      </c>
      <c r="HO13089" s="68">
        <v>2.50059326</v>
      </c>
      <c r="HP13089" s="68">
        <v>45.732500000000002</v>
      </c>
      <c r="HQ13089" s="68">
        <v>8.4454420999999993</v>
      </c>
      <c r="HR13089" s="68">
        <v>57.104999999999997</v>
      </c>
      <c r="HS13089" s="68">
        <v>10.648863800000001</v>
      </c>
      <c r="HT13089" s="68">
        <v>19.6675</v>
      </c>
      <c r="HU13089" s="68">
        <v>8.7243811000000004</v>
      </c>
      <c r="HV13089" s="68">
        <v>22.6675</v>
      </c>
      <c r="HW13089" s="68">
        <v>8.2660847999999998</v>
      </c>
      <c r="HX13089" s="68">
        <v>3.0024999999999999</v>
      </c>
      <c r="HY13089" s="68">
        <v>1.7632049400000001</v>
      </c>
      <c r="HZ13089" s="68">
        <v>16.0825</v>
      </c>
      <c r="IA13089" s="68">
        <v>3.6368244000000001</v>
      </c>
      <c r="IB13089" s="68">
        <v>45.335000000000001</v>
      </c>
      <c r="IC13089" s="68">
        <v>12.611488100000001</v>
      </c>
      <c r="ID13089" s="68">
        <v>61.417499999999997</v>
      </c>
      <c r="IE13089" s="68">
        <v>11.5376438</v>
      </c>
      <c r="IF13089" s="68">
        <v>2.69</v>
      </c>
      <c r="IG13089" s="68">
        <v>0.69156826999999998</v>
      </c>
      <c r="IH13089" s="68">
        <v>1.6325000000000001</v>
      </c>
      <c r="II13089" s="68">
        <v>0.62430627999999999</v>
      </c>
      <c r="IJ13089" s="68">
        <v>0.255</v>
      </c>
      <c r="IK13089" s="68">
        <v>0.23671360999999999</v>
      </c>
      <c r="IL13089" s="68">
        <v>1.1399999999999999</v>
      </c>
      <c r="IM13089" s="68">
        <v>0.25019992000000002</v>
      </c>
      <c r="IN13089" s="68">
        <v>4.5750000000000002</v>
      </c>
      <c r="IO13089" s="68">
        <v>0.84231822999999995</v>
      </c>
      <c r="IP13089" s="68">
        <v>5.7125000000000004</v>
      </c>
      <c r="IQ13089" s="74">
        <v>1.06349659</v>
      </c>
    </row>
    <row r="13090" spans="1:251" x14ac:dyDescent="0.25">
      <c r="A13090" s="109" t="s">
        <v>47</v>
      </c>
      <c r="B13090" s="103" t="s">
        <v>8</v>
      </c>
      <c r="C13090" s="77">
        <v>4</v>
      </c>
      <c r="D13090" s="77">
        <v>5.25</v>
      </c>
      <c r="E13090" s="77">
        <v>4.5734742400000004</v>
      </c>
      <c r="F13090" s="77">
        <v>17</v>
      </c>
      <c r="G13090" s="77">
        <v>5.4772255799999998</v>
      </c>
      <c r="H13090" s="77">
        <v>9.75</v>
      </c>
      <c r="I13090" s="77">
        <v>5.1881275000000002</v>
      </c>
      <c r="J13090" s="77">
        <v>23.75</v>
      </c>
      <c r="K13090" s="77">
        <v>11.6153634</v>
      </c>
      <c r="L13090" s="77">
        <v>8.25</v>
      </c>
      <c r="M13090" s="77">
        <v>2.0615527999999999</v>
      </c>
      <c r="N13090" s="77">
        <v>4.25</v>
      </c>
      <c r="O13090" s="77">
        <v>5.3150729099999996</v>
      </c>
      <c r="P13090" s="77">
        <v>8</v>
      </c>
      <c r="Q13090" s="77">
        <v>6.1644139999999998</v>
      </c>
      <c r="R13090" s="77">
        <v>17.75</v>
      </c>
      <c r="S13090" s="77">
        <v>9.1423921000000004</v>
      </c>
      <c r="T13090" s="77">
        <v>21.5</v>
      </c>
      <c r="U13090" s="77">
        <v>6.2449979999999998</v>
      </c>
      <c r="V13090" s="77">
        <v>29.25</v>
      </c>
      <c r="W13090" s="77">
        <v>20.9184926</v>
      </c>
      <c r="X13090" s="77">
        <v>22.75</v>
      </c>
      <c r="Y13090" s="77">
        <v>7.8898669000000003</v>
      </c>
      <c r="Z13090" s="77">
        <v>24.75</v>
      </c>
      <c r="AA13090" s="77">
        <v>12.6062154</v>
      </c>
      <c r="AB13090" s="77">
        <v>0</v>
      </c>
      <c r="AC13090" s="77">
        <v>0</v>
      </c>
      <c r="AD13090" s="77">
        <v>3.5</v>
      </c>
      <c r="AE13090" s="77">
        <v>3.6968454999999998</v>
      </c>
      <c r="AF13090" s="77">
        <v>1.25</v>
      </c>
      <c r="AG13090" s="77">
        <v>0.95742711000000003</v>
      </c>
      <c r="AH13090" s="77">
        <v>2</v>
      </c>
      <c r="AI13090" s="77">
        <v>2.8284271200000002</v>
      </c>
      <c r="AJ13090" s="77">
        <v>4.5</v>
      </c>
      <c r="AK13090" s="77">
        <v>1.7320508100000001</v>
      </c>
      <c r="AL13090" s="77">
        <v>4.75</v>
      </c>
      <c r="AM13090" s="77">
        <v>2.98607881</v>
      </c>
      <c r="AN13090" s="77">
        <v>4.25</v>
      </c>
      <c r="AO13090" s="77">
        <v>5.3150729099999996</v>
      </c>
      <c r="AP13090" s="77">
        <v>2.5</v>
      </c>
      <c r="AQ13090" s="77">
        <v>1.2909944499999999</v>
      </c>
      <c r="AR13090" s="77">
        <v>2</v>
      </c>
      <c r="AS13090" s="77">
        <v>1.4142135600000001</v>
      </c>
      <c r="AT13090" s="77">
        <v>5.75</v>
      </c>
      <c r="AU13090" s="77">
        <v>4.9244288999999997</v>
      </c>
      <c r="AV13090" s="77">
        <v>4.75</v>
      </c>
      <c r="AW13090" s="77">
        <v>3.5939763999999998</v>
      </c>
      <c r="AX13090" s="77">
        <v>7.75</v>
      </c>
      <c r="AY13090" s="77">
        <v>2.6299556000000002</v>
      </c>
      <c r="AZ13090" s="77">
        <v>0.53749999999999998</v>
      </c>
      <c r="BA13090" s="77">
        <v>0.42913673000000002</v>
      </c>
      <c r="BB13090" s="77">
        <v>2.0125000000000002</v>
      </c>
      <c r="BC13090" s="77">
        <v>0.70006546999999997</v>
      </c>
      <c r="BD13090" s="77">
        <v>1.1125</v>
      </c>
      <c r="BE13090" s="77">
        <v>0.63552472000000004</v>
      </c>
      <c r="BF13090" s="77">
        <v>2.6749999999999998</v>
      </c>
      <c r="BG13090" s="77">
        <v>1.3141664</v>
      </c>
      <c r="BH13090" s="77">
        <v>0.89749999999999996</v>
      </c>
      <c r="BI13090" s="77">
        <v>0.26924277000000002</v>
      </c>
      <c r="BJ13090" s="77">
        <v>0.48249999999999998</v>
      </c>
      <c r="BK13090" s="77">
        <v>0.59477586999999998</v>
      </c>
      <c r="BL13090" s="77">
        <v>0.56999999999999995</v>
      </c>
      <c r="BM13090" s="77">
        <v>0.41912607000000002</v>
      </c>
      <c r="BN13090" s="77">
        <v>1.4125000000000001</v>
      </c>
      <c r="BO13090" s="77">
        <v>0.68951070000000003</v>
      </c>
      <c r="BP13090" s="77">
        <v>1.6775</v>
      </c>
      <c r="BQ13090" s="77">
        <v>0.39373214000000001</v>
      </c>
      <c r="BR13090" s="77">
        <v>2.4249999999999998</v>
      </c>
      <c r="BS13090" s="77">
        <v>1.69250308</v>
      </c>
      <c r="BT13090" s="77">
        <v>1.6975</v>
      </c>
      <c r="BU13090" s="77">
        <v>0.63268606999999999</v>
      </c>
      <c r="BV13090" s="77">
        <v>1.7524999999999999</v>
      </c>
      <c r="BW13090" s="77">
        <v>0.93096276</v>
      </c>
      <c r="BX13090" s="77">
        <v>0</v>
      </c>
      <c r="BY13090" s="77">
        <v>0</v>
      </c>
      <c r="BZ13090" s="77">
        <v>0.55000000000000004</v>
      </c>
      <c r="CA13090" s="77">
        <v>0.18257419</v>
      </c>
      <c r="CB13090" s="77">
        <v>4.7500000000000001E-2</v>
      </c>
      <c r="CC13090" s="77">
        <v>3.5939760000000001E-2</v>
      </c>
      <c r="CD13090" s="77">
        <v>7.7499999999999999E-2</v>
      </c>
      <c r="CE13090" s="77">
        <v>0.11324752</v>
      </c>
      <c r="CF13090" s="77">
        <v>0.16</v>
      </c>
      <c r="CG13090" s="77">
        <v>5.354126E-2</v>
      </c>
      <c r="CH13090" s="77">
        <v>0.1825</v>
      </c>
      <c r="CI13090" s="77">
        <v>0.13573872000000001</v>
      </c>
      <c r="CJ13090" s="77">
        <v>0.36749999999999999</v>
      </c>
      <c r="CK13090" s="77">
        <v>0.22779742</v>
      </c>
      <c r="CL13090" s="77">
        <v>0.3125</v>
      </c>
      <c r="CM13090" s="77">
        <v>0.10904891999999999</v>
      </c>
      <c r="CN13090" s="77">
        <v>0.14499999999999999</v>
      </c>
      <c r="CO13090" s="77">
        <v>0.10723805</v>
      </c>
      <c r="CP13090" s="77">
        <v>0.47249999999999998</v>
      </c>
      <c r="CQ13090" s="77">
        <v>0.32663690000000001</v>
      </c>
      <c r="CR13090" s="77">
        <v>0.29249999999999998</v>
      </c>
      <c r="CS13090" s="77">
        <v>9.4295630000000005E-2</v>
      </c>
      <c r="CT13090" s="77">
        <v>0.48499999999999999</v>
      </c>
      <c r="CU13090" s="77">
        <v>0.13025616000000001</v>
      </c>
      <c r="CV13090" s="77">
        <v>42.917499999999997</v>
      </c>
      <c r="CW13090" s="77">
        <v>28.6319895</v>
      </c>
      <c r="CX13090" s="77">
        <v>64.989999999999995</v>
      </c>
      <c r="CY13090" s="77">
        <v>6.8113043299999996</v>
      </c>
      <c r="CZ13090" s="77">
        <v>59.3675</v>
      </c>
      <c r="DA13090" s="77">
        <v>3.08585347</v>
      </c>
      <c r="DB13090" s="77">
        <v>62.13</v>
      </c>
      <c r="DC13090" s="77">
        <v>3.2127350799999999</v>
      </c>
      <c r="DD13090" s="77">
        <v>51.594999999999999</v>
      </c>
      <c r="DE13090" s="77">
        <v>3.5179776</v>
      </c>
      <c r="DF13090" s="77">
        <v>45.15</v>
      </c>
      <c r="DG13090" s="77">
        <v>30.117949200000002</v>
      </c>
      <c r="DH13090" s="77">
        <v>40.03</v>
      </c>
      <c r="DI13090" s="77">
        <v>26.750293500000002</v>
      </c>
      <c r="DJ13090" s="77">
        <v>53.972499999999997</v>
      </c>
      <c r="DK13090" s="77">
        <v>1.6648799000000001</v>
      </c>
      <c r="DL13090" s="77">
        <v>51.024999999999999</v>
      </c>
      <c r="DM13090" s="77">
        <v>1.1995693700000001</v>
      </c>
      <c r="DN13090" s="77">
        <v>50.212499999999999</v>
      </c>
      <c r="DO13090" s="77">
        <v>1.7449809000000001</v>
      </c>
      <c r="DP13090" s="77">
        <v>45.664999999999999</v>
      </c>
      <c r="DQ13090" s="77">
        <v>2.5932540999999998</v>
      </c>
      <c r="DR13090" s="77">
        <v>50.692500000000003</v>
      </c>
      <c r="DS13090" s="77">
        <v>1.9441257999999999</v>
      </c>
      <c r="DT13090" s="77">
        <v>49.532499999999999</v>
      </c>
      <c r="DU13090" s="77">
        <v>33.028714100000002</v>
      </c>
      <c r="DV13090" s="77">
        <v>69.89</v>
      </c>
      <c r="DW13090" s="77">
        <v>2.1965579100000001</v>
      </c>
      <c r="DX13090" s="77">
        <v>65.692499999999995</v>
      </c>
      <c r="DY13090" s="77">
        <v>4.3356459000000003</v>
      </c>
      <c r="DZ13090" s="77">
        <v>67.832499999999996</v>
      </c>
      <c r="EA13090" s="77">
        <v>5.3051633999999996</v>
      </c>
      <c r="EB13090" s="77">
        <v>60.32</v>
      </c>
      <c r="EC13090" s="77">
        <v>5.7522574999999998</v>
      </c>
      <c r="ED13090" s="77">
        <v>45.692500000000003</v>
      </c>
      <c r="EE13090" s="77">
        <v>30.615733800000001</v>
      </c>
      <c r="EF13090" s="77">
        <v>42.792499999999997</v>
      </c>
      <c r="EG13090" s="77">
        <v>28.549995200000001</v>
      </c>
      <c r="EH13090" s="77">
        <v>63.975000000000001</v>
      </c>
      <c r="EI13090" s="77">
        <v>3.3964148000000001</v>
      </c>
      <c r="EJ13090" s="77">
        <v>59.844999999999999</v>
      </c>
      <c r="EK13090" s="77">
        <v>2.8796353899999998</v>
      </c>
      <c r="EL13090" s="77">
        <v>59.947499999999998</v>
      </c>
      <c r="EM13090" s="77">
        <v>1.85724482</v>
      </c>
      <c r="EN13090" s="77">
        <v>52.87</v>
      </c>
      <c r="EO13090" s="77">
        <v>2.5322716999999999</v>
      </c>
      <c r="EP13090" s="77">
        <v>55.862499999999997</v>
      </c>
      <c r="EQ13090" s="77">
        <v>3.2824418999999998</v>
      </c>
      <c r="ER13090" s="77">
        <v>0.09</v>
      </c>
      <c r="ES13090" s="77">
        <v>0.06</v>
      </c>
      <c r="ET13090" s="77">
        <v>0.13750000000000001</v>
      </c>
      <c r="EU13090" s="77">
        <v>5.0000000000000001E-3</v>
      </c>
      <c r="EV13090" s="77">
        <v>0.1275</v>
      </c>
      <c r="EW13090" s="77">
        <v>9.5742699999999993E-3</v>
      </c>
      <c r="EX13090" s="77">
        <v>0.14249999999999999</v>
      </c>
      <c r="EY13090" s="77">
        <v>5.0000000000000001E-3</v>
      </c>
      <c r="EZ13090" s="77">
        <v>0.1225</v>
      </c>
      <c r="FA13090" s="77">
        <v>2.061553E-2</v>
      </c>
      <c r="FB13090" s="77">
        <v>9.7500000000000003E-2</v>
      </c>
      <c r="FC13090" s="77">
        <v>6.6520670000000004E-2</v>
      </c>
      <c r="FD13090" s="77">
        <v>5.7500000000000002E-2</v>
      </c>
      <c r="FE13090" s="77">
        <v>3.8622099999999999E-2</v>
      </c>
      <c r="FF13090" s="77">
        <v>9.5000000000000001E-2</v>
      </c>
      <c r="FG13090" s="77">
        <v>5.7735E-3</v>
      </c>
      <c r="FH13090" s="77">
        <v>0.09</v>
      </c>
      <c r="FI13090" s="77">
        <v>8.1649700000000006E-3</v>
      </c>
      <c r="FJ13090" s="77">
        <v>8.7499999999999994E-2</v>
      </c>
      <c r="FK13090" s="77">
        <v>5.0000000000000001E-3</v>
      </c>
      <c r="FL13090" s="77">
        <v>8.2500000000000004E-2</v>
      </c>
      <c r="FM13090" s="77">
        <v>5.0000000000000001E-3</v>
      </c>
      <c r="FN13090" s="77">
        <v>8.5000000000000006E-2</v>
      </c>
      <c r="FO13090" s="77">
        <v>5.7735E-3</v>
      </c>
      <c r="FP13090" s="77">
        <v>68.25</v>
      </c>
      <c r="FQ13090" s="77">
        <v>23.157072400000001</v>
      </c>
      <c r="FR13090" s="77">
        <v>124</v>
      </c>
      <c r="FS13090" s="77">
        <v>32.362529799999997</v>
      </c>
      <c r="FT13090" s="77">
        <v>16</v>
      </c>
      <c r="FU13090" s="77">
        <v>7.7888809999999999</v>
      </c>
      <c r="FV13090" s="77">
        <v>27</v>
      </c>
      <c r="FW13090" s="77">
        <v>3.3665015999999999</v>
      </c>
      <c r="FX13090" s="77">
        <v>235.25</v>
      </c>
      <c r="FY13090" s="77">
        <v>50.3611954</v>
      </c>
      <c r="FZ13090" s="77">
        <v>7.7050000000000001</v>
      </c>
      <c r="GA13090" s="77">
        <v>2.7102582900000001</v>
      </c>
      <c r="GB13090" s="77">
        <v>9.5250000000000004</v>
      </c>
      <c r="GC13090" s="77">
        <v>2.6091825000000002</v>
      </c>
      <c r="GD13090" s="77">
        <v>1.01</v>
      </c>
      <c r="GE13090" s="77">
        <v>0.25729361000000001</v>
      </c>
      <c r="GF13090" s="77">
        <v>2.0674999999999999</v>
      </c>
      <c r="GG13090" s="77">
        <v>0.18839232</v>
      </c>
      <c r="GH13090" s="77">
        <v>20.305</v>
      </c>
      <c r="GI13090" s="77">
        <v>4.58226654</v>
      </c>
      <c r="GJ13090" s="77">
        <v>54.36</v>
      </c>
      <c r="GK13090" s="77">
        <v>6.2059810000000004</v>
      </c>
      <c r="GL13090" s="77">
        <v>48.6</v>
      </c>
      <c r="GM13090" s="77">
        <v>5.1092726199999996</v>
      </c>
      <c r="GN13090" s="77">
        <v>59.827500000000001</v>
      </c>
      <c r="GO13090" s="77">
        <v>6.1799911999999999</v>
      </c>
      <c r="GP13090" s="77">
        <v>55.884999999999998</v>
      </c>
      <c r="GQ13090" s="77">
        <v>6.0775132000000003</v>
      </c>
      <c r="GR13090" s="77">
        <v>0.11749999999999999</v>
      </c>
      <c r="GS13090" s="77">
        <v>1.4999999999999999E-2</v>
      </c>
      <c r="GT13090" s="77">
        <v>8.5000000000000006E-2</v>
      </c>
      <c r="GU13090" s="77">
        <v>0.01</v>
      </c>
      <c r="GV13090" s="77">
        <v>227.5025</v>
      </c>
      <c r="GW13090" s="77">
        <v>77.190924999999993</v>
      </c>
      <c r="GX13090" s="77">
        <v>413.33499999999998</v>
      </c>
      <c r="GY13090" s="77">
        <v>107.873829</v>
      </c>
      <c r="GZ13090" s="77">
        <v>53.332500000000003</v>
      </c>
      <c r="HA13090" s="77">
        <v>25.963079400000002</v>
      </c>
      <c r="HB13090" s="77">
        <v>90</v>
      </c>
      <c r="HC13090" s="77">
        <v>11.218372</v>
      </c>
      <c r="HD13090" s="77">
        <v>694.16499999999996</v>
      </c>
      <c r="HE13090" s="77">
        <v>162.35390000000001</v>
      </c>
      <c r="HF13090" s="77">
        <v>784.16750000000002</v>
      </c>
      <c r="HG13090" s="77">
        <v>167.87060199999999</v>
      </c>
      <c r="HH13090" s="77">
        <v>25.677499999999998</v>
      </c>
      <c r="HI13090" s="77">
        <v>9.0348819000000002</v>
      </c>
      <c r="HJ13090" s="77">
        <v>31.7425</v>
      </c>
      <c r="HK13090" s="77">
        <v>8.6937424799999992</v>
      </c>
      <c r="HL13090" s="77">
        <v>3.36</v>
      </c>
      <c r="HM13090" s="77">
        <v>0.85143016999999999</v>
      </c>
      <c r="HN13090" s="77">
        <v>6.8849999999999998</v>
      </c>
      <c r="HO13090" s="77">
        <v>0.63005290999999997</v>
      </c>
      <c r="HP13090" s="77">
        <v>60.782499999999999</v>
      </c>
      <c r="HQ13090" s="77">
        <v>14.9096688</v>
      </c>
      <c r="HR13090" s="77">
        <v>67.667500000000004</v>
      </c>
      <c r="HS13090" s="77">
        <v>15.276010299999999</v>
      </c>
      <c r="HT13090" s="77">
        <v>22.752500000000001</v>
      </c>
      <c r="HU13090" s="77">
        <v>7.7197079999999998</v>
      </c>
      <c r="HV13090" s="77">
        <v>41.335000000000001</v>
      </c>
      <c r="HW13090" s="77">
        <v>10.786239699999999</v>
      </c>
      <c r="HX13090" s="77">
        <v>5.3324999999999996</v>
      </c>
      <c r="HY13090" s="77">
        <v>2.5964382700000002</v>
      </c>
      <c r="HZ13090" s="77">
        <v>9</v>
      </c>
      <c r="IA13090" s="77">
        <v>1.1188685</v>
      </c>
      <c r="IB13090" s="77">
        <v>69.415000000000006</v>
      </c>
      <c r="IC13090" s="77">
        <v>16.236653</v>
      </c>
      <c r="ID13090" s="77">
        <v>78.417500000000004</v>
      </c>
      <c r="IE13090" s="77">
        <v>16.7870156</v>
      </c>
      <c r="IF13090" s="77">
        <v>2.5674999999999999</v>
      </c>
      <c r="IG13090" s="77">
        <v>0.90433677000000001</v>
      </c>
      <c r="IH13090" s="77">
        <v>3.1749999999999998</v>
      </c>
      <c r="II13090" s="77">
        <v>0.86677563000000002</v>
      </c>
      <c r="IJ13090" s="77">
        <v>0.33500000000000002</v>
      </c>
      <c r="IK13090" s="77">
        <v>8.8881940000000006E-2</v>
      </c>
      <c r="IL13090" s="77">
        <v>0.69</v>
      </c>
      <c r="IM13090" s="77">
        <v>0.06</v>
      </c>
      <c r="IN13090" s="77">
        <v>6.08</v>
      </c>
      <c r="IO13090" s="77">
        <v>1.49485785</v>
      </c>
      <c r="IP13090" s="77">
        <v>6.7675000000000001</v>
      </c>
      <c r="IQ13090" s="78">
        <v>1.5281442999999999</v>
      </c>
    </row>
    <row r="13091" spans="1:251" x14ac:dyDescent="0.25">
      <c r="A13091" s="79"/>
    </row>
    <row r="13092" spans="1:251" x14ac:dyDescent="0.25">
      <c r="A13092" s="79"/>
    </row>
    <row r="13094" spans="1:251" x14ac:dyDescent="0.25">
      <c r="A13094" s="80"/>
    </row>
    <row r="13095" spans="1:251" ht="31.5" x14ac:dyDescent="0.25">
      <c r="A13095" s="64" t="s">
        <v>590</v>
      </c>
    </row>
    <row r="13096" spans="1:251" x14ac:dyDescent="0.25">
      <c r="A13096" s="79"/>
    </row>
    <row r="13097" spans="1:251" ht="25.5" x14ac:dyDescent="0.25">
      <c r="A13097" s="81" t="s">
        <v>642</v>
      </c>
    </row>
    <row r="13098" spans="1:251" ht="15.75" thickBot="1" x14ac:dyDescent="0.3">
      <c r="A13098" s="65"/>
    </row>
    <row r="13099" spans="1:251" ht="409.5" x14ac:dyDescent="0.25">
      <c r="A13099" s="104" t="s">
        <v>1022</v>
      </c>
      <c r="B13099" s="105" t="s">
        <v>1023</v>
      </c>
    </row>
    <row r="13100" spans="1:251" ht="15.75" thickBot="1" x14ac:dyDescent="0.3">
      <c r="A13100" s="65"/>
    </row>
    <row r="13101" spans="1:251" ht="15.75" thickBot="1" x14ac:dyDescent="0.3">
      <c r="A13101" s="253" t="s">
        <v>643</v>
      </c>
      <c r="B13101" s="252"/>
      <c r="C13101" s="252"/>
      <c r="D13101" s="252"/>
      <c r="E13101" s="252"/>
      <c r="F13101" s="252"/>
      <c r="G13101" s="252"/>
    </row>
    <row r="13102" spans="1:251" ht="15.75" thickBot="1" x14ac:dyDescent="0.3">
      <c r="A13102" s="84" t="s">
        <v>644</v>
      </c>
      <c r="B13102" s="83" t="s">
        <v>566</v>
      </c>
      <c r="C13102" s="83" t="s">
        <v>635</v>
      </c>
      <c r="D13102" s="83" t="s">
        <v>641</v>
      </c>
      <c r="E13102" s="83" t="s">
        <v>645</v>
      </c>
      <c r="F13102" s="83" t="s">
        <v>646</v>
      </c>
      <c r="G13102" s="95" t="s">
        <v>647</v>
      </c>
    </row>
    <row r="13103" spans="1:251" ht="15.75" thickBot="1" x14ac:dyDescent="0.3">
      <c r="A13103" s="110" t="s">
        <v>650</v>
      </c>
      <c r="B13103" s="68">
        <v>32</v>
      </c>
      <c r="C13103" s="68">
        <v>4.5</v>
      </c>
      <c r="D13103" s="68">
        <v>2.32795</v>
      </c>
      <c r="E13103" s="68">
        <v>144</v>
      </c>
      <c r="F13103" s="68">
        <v>1</v>
      </c>
      <c r="G13103" s="74">
        <v>8</v>
      </c>
    </row>
    <row r="13104" spans="1:251" ht="15.75" thickBot="1" x14ac:dyDescent="0.3">
      <c r="A13104" s="110" t="s">
        <v>594</v>
      </c>
      <c r="B13104" s="68">
        <v>32</v>
      </c>
      <c r="C13104" s="68">
        <v>2.5</v>
      </c>
      <c r="D13104" s="68">
        <v>1.13592</v>
      </c>
      <c r="E13104" s="68">
        <v>80</v>
      </c>
      <c r="F13104" s="68">
        <v>1</v>
      </c>
      <c r="G13104" s="74">
        <v>4</v>
      </c>
    </row>
    <row r="13105" spans="1:7" ht="15.75" thickBot="1" x14ac:dyDescent="0.3">
      <c r="A13105" s="110" t="s">
        <v>48</v>
      </c>
      <c r="B13105" s="68">
        <v>32</v>
      </c>
      <c r="C13105" s="68">
        <v>7.96875</v>
      </c>
      <c r="D13105" s="68">
        <v>6.8649899999999997</v>
      </c>
      <c r="E13105" s="68">
        <v>255</v>
      </c>
      <c r="F13105" s="68">
        <v>0</v>
      </c>
      <c r="G13105" s="74">
        <v>25</v>
      </c>
    </row>
    <row r="13106" spans="1:7" ht="15.75" thickBot="1" x14ac:dyDescent="0.3">
      <c r="A13106" s="110" t="s">
        <v>49</v>
      </c>
      <c r="B13106" s="68">
        <v>32</v>
      </c>
      <c r="C13106" s="68">
        <v>13.28125</v>
      </c>
      <c r="D13106" s="68">
        <v>7.3275199999999998</v>
      </c>
      <c r="E13106" s="68">
        <v>425</v>
      </c>
      <c r="F13106" s="68">
        <v>3</v>
      </c>
      <c r="G13106" s="74">
        <v>28</v>
      </c>
    </row>
    <row r="13107" spans="1:7" ht="15.75" thickBot="1" x14ac:dyDescent="0.3">
      <c r="A13107" s="110" t="s">
        <v>50</v>
      </c>
      <c r="B13107" s="68">
        <v>32</v>
      </c>
      <c r="C13107" s="68">
        <v>14.28125</v>
      </c>
      <c r="D13107" s="68">
        <v>8.9017400000000002</v>
      </c>
      <c r="E13107" s="68">
        <v>457</v>
      </c>
      <c r="F13107" s="68">
        <v>3</v>
      </c>
      <c r="G13107" s="74">
        <v>38</v>
      </c>
    </row>
    <row r="13108" spans="1:7" ht="15.75" thickBot="1" x14ac:dyDescent="0.3">
      <c r="A13108" s="110" t="s">
        <v>51</v>
      </c>
      <c r="B13108" s="68">
        <v>32</v>
      </c>
      <c r="C13108" s="68">
        <v>16.9375</v>
      </c>
      <c r="D13108" s="68">
        <v>9.9383199999999992</v>
      </c>
      <c r="E13108" s="68">
        <v>542</v>
      </c>
      <c r="F13108" s="68">
        <v>2</v>
      </c>
      <c r="G13108" s="74">
        <v>42</v>
      </c>
    </row>
    <row r="13109" spans="1:7" ht="15.75" thickBot="1" x14ac:dyDescent="0.3">
      <c r="A13109" s="110" t="s">
        <v>52</v>
      </c>
      <c r="B13109" s="68">
        <v>32</v>
      </c>
      <c r="C13109" s="68">
        <v>10.875</v>
      </c>
      <c r="D13109" s="68">
        <v>8.1309799999999992</v>
      </c>
      <c r="E13109" s="68">
        <v>348</v>
      </c>
      <c r="F13109" s="68">
        <v>0</v>
      </c>
      <c r="G13109" s="74">
        <v>30</v>
      </c>
    </row>
    <row r="13110" spans="1:7" ht="15.75" thickBot="1" x14ac:dyDescent="0.3">
      <c r="A13110" s="110" t="s">
        <v>53</v>
      </c>
      <c r="B13110" s="68">
        <v>32</v>
      </c>
      <c r="C13110" s="68">
        <v>6.5625</v>
      </c>
      <c r="D13110" s="68">
        <v>6.73909</v>
      </c>
      <c r="E13110" s="68">
        <v>210</v>
      </c>
      <c r="F13110" s="68">
        <v>0</v>
      </c>
      <c r="G13110" s="74">
        <v>21</v>
      </c>
    </row>
    <row r="13111" spans="1:7" ht="15.75" thickBot="1" x14ac:dyDescent="0.3">
      <c r="A13111" s="110" t="s">
        <v>54</v>
      </c>
      <c r="B13111" s="68">
        <v>32</v>
      </c>
      <c r="C13111" s="68">
        <v>5.8125</v>
      </c>
      <c r="D13111" s="68">
        <v>5.3607699999999996</v>
      </c>
      <c r="E13111" s="68">
        <v>186</v>
      </c>
      <c r="F13111" s="68">
        <v>0</v>
      </c>
      <c r="G13111" s="74">
        <v>21</v>
      </c>
    </row>
    <row r="13112" spans="1:7" ht="15.75" thickBot="1" x14ac:dyDescent="0.3">
      <c r="A13112" s="110" t="s">
        <v>55</v>
      </c>
      <c r="B13112" s="68">
        <v>32</v>
      </c>
      <c r="C13112" s="68">
        <v>12.8125</v>
      </c>
      <c r="D13112" s="68">
        <v>10.318910000000001</v>
      </c>
      <c r="E13112" s="68">
        <v>410</v>
      </c>
      <c r="F13112" s="68">
        <v>0</v>
      </c>
      <c r="G13112" s="74">
        <v>35</v>
      </c>
    </row>
    <row r="13113" spans="1:7" ht="15.75" thickBot="1" x14ac:dyDescent="0.3">
      <c r="A13113" s="110" t="s">
        <v>56</v>
      </c>
      <c r="B13113" s="68">
        <v>32</v>
      </c>
      <c r="C13113" s="68">
        <v>14.4375</v>
      </c>
      <c r="D13113" s="68">
        <v>9.9836600000000004</v>
      </c>
      <c r="E13113" s="68">
        <v>462</v>
      </c>
      <c r="F13113" s="68">
        <v>1</v>
      </c>
      <c r="G13113" s="74">
        <v>37</v>
      </c>
    </row>
    <row r="13114" spans="1:7" ht="15.75" thickBot="1" x14ac:dyDescent="0.3">
      <c r="A13114" s="110" t="s">
        <v>57</v>
      </c>
      <c r="B13114" s="68">
        <v>32</v>
      </c>
      <c r="C13114" s="68">
        <v>16.125</v>
      </c>
      <c r="D13114" s="68">
        <v>12.64847</v>
      </c>
      <c r="E13114" s="68">
        <v>516</v>
      </c>
      <c r="F13114" s="68">
        <v>2</v>
      </c>
      <c r="G13114" s="74">
        <v>50</v>
      </c>
    </row>
    <row r="13115" spans="1:7" ht="15.75" thickBot="1" x14ac:dyDescent="0.3">
      <c r="A13115" s="110" t="s">
        <v>58</v>
      </c>
      <c r="B13115" s="68">
        <v>32</v>
      </c>
      <c r="C13115" s="68">
        <v>15.375</v>
      </c>
      <c r="D13115" s="68">
        <v>10.428710000000001</v>
      </c>
      <c r="E13115" s="68">
        <v>492</v>
      </c>
      <c r="F13115" s="68">
        <v>0</v>
      </c>
      <c r="G13115" s="74">
        <v>38</v>
      </c>
    </row>
    <row r="13116" spans="1:7" ht="15.75" thickBot="1" x14ac:dyDescent="0.3">
      <c r="A13116" s="110" t="s">
        <v>59</v>
      </c>
      <c r="B13116" s="68">
        <v>32</v>
      </c>
      <c r="C13116" s="68">
        <v>12.96875</v>
      </c>
      <c r="D13116" s="68">
        <v>9.5764600000000009</v>
      </c>
      <c r="E13116" s="68">
        <v>415</v>
      </c>
      <c r="F13116" s="68">
        <v>0</v>
      </c>
      <c r="G13116" s="74">
        <v>38</v>
      </c>
    </row>
    <row r="13117" spans="1:7" ht="15.75" thickBot="1" x14ac:dyDescent="0.3">
      <c r="A13117" s="110" t="s">
        <v>60</v>
      </c>
      <c r="B13117" s="68">
        <v>32</v>
      </c>
      <c r="C13117" s="68">
        <v>0</v>
      </c>
      <c r="D13117" s="68">
        <v>0</v>
      </c>
      <c r="E13117" s="68">
        <v>0</v>
      </c>
      <c r="F13117" s="68">
        <v>0</v>
      </c>
      <c r="G13117" s="74">
        <v>0</v>
      </c>
    </row>
    <row r="13118" spans="1:7" ht="15.75" thickBot="1" x14ac:dyDescent="0.3">
      <c r="A13118" s="110" t="s">
        <v>61</v>
      </c>
      <c r="B13118" s="68">
        <v>32</v>
      </c>
      <c r="C13118" s="68">
        <v>2.0625</v>
      </c>
      <c r="D13118" s="68">
        <v>2.2423700000000002</v>
      </c>
      <c r="E13118" s="68">
        <v>66</v>
      </c>
      <c r="F13118" s="68">
        <v>0</v>
      </c>
      <c r="G13118" s="74">
        <v>9</v>
      </c>
    </row>
    <row r="13119" spans="1:7" ht="15.75" thickBot="1" x14ac:dyDescent="0.3">
      <c r="A13119" s="110" t="s">
        <v>62</v>
      </c>
      <c r="B13119" s="68">
        <v>32</v>
      </c>
      <c r="C13119" s="68">
        <v>2.9375</v>
      </c>
      <c r="D13119" s="68">
        <v>3.5189599999999999</v>
      </c>
      <c r="E13119" s="68">
        <v>94</v>
      </c>
      <c r="F13119" s="68">
        <v>0</v>
      </c>
      <c r="G13119" s="74">
        <v>16</v>
      </c>
    </row>
    <row r="13120" spans="1:7" ht="15.75" thickBot="1" x14ac:dyDescent="0.3">
      <c r="A13120" s="110" t="s">
        <v>63</v>
      </c>
      <c r="B13120" s="68">
        <v>32</v>
      </c>
      <c r="C13120" s="68">
        <v>3.65625</v>
      </c>
      <c r="D13120" s="68">
        <v>5.2462499999999999</v>
      </c>
      <c r="E13120" s="68">
        <v>117</v>
      </c>
      <c r="F13120" s="68">
        <v>0</v>
      </c>
      <c r="G13120" s="74">
        <v>20</v>
      </c>
    </row>
    <row r="13121" spans="1:7" ht="15.75" thickBot="1" x14ac:dyDescent="0.3">
      <c r="A13121" s="110" t="s">
        <v>64</v>
      </c>
      <c r="B13121" s="68">
        <v>32</v>
      </c>
      <c r="C13121" s="68">
        <v>3.625</v>
      </c>
      <c r="D13121" s="68">
        <v>3.2799499999999999</v>
      </c>
      <c r="E13121" s="68">
        <v>116</v>
      </c>
      <c r="F13121" s="68">
        <v>0</v>
      </c>
      <c r="G13121" s="74">
        <v>11</v>
      </c>
    </row>
    <row r="13122" spans="1:7" ht="15.75" thickBot="1" x14ac:dyDescent="0.3">
      <c r="A13122" s="110" t="s">
        <v>65</v>
      </c>
      <c r="B13122" s="68">
        <v>32</v>
      </c>
      <c r="C13122" s="68">
        <v>2.75</v>
      </c>
      <c r="D13122" s="68">
        <v>2.54</v>
      </c>
      <c r="E13122" s="68">
        <v>88</v>
      </c>
      <c r="F13122" s="68">
        <v>0</v>
      </c>
      <c r="G13122" s="74">
        <v>9</v>
      </c>
    </row>
    <row r="13123" spans="1:7" ht="15.75" thickBot="1" x14ac:dyDescent="0.3">
      <c r="A13123" s="110" t="s">
        <v>66</v>
      </c>
      <c r="B13123" s="68">
        <v>32</v>
      </c>
      <c r="C13123" s="68">
        <v>4</v>
      </c>
      <c r="D13123" s="68">
        <v>3.81</v>
      </c>
      <c r="E13123" s="68">
        <v>128</v>
      </c>
      <c r="F13123" s="68">
        <v>0</v>
      </c>
      <c r="G13123" s="74">
        <v>13</v>
      </c>
    </row>
    <row r="13124" spans="1:7" ht="15.75" thickBot="1" x14ac:dyDescent="0.3">
      <c r="A13124" s="110" t="s">
        <v>67</v>
      </c>
      <c r="B13124" s="68">
        <v>32</v>
      </c>
      <c r="C13124" s="68">
        <v>6.03125</v>
      </c>
      <c r="D13124" s="68">
        <v>4.5613000000000001</v>
      </c>
      <c r="E13124" s="68">
        <v>193</v>
      </c>
      <c r="F13124" s="68">
        <v>1</v>
      </c>
      <c r="G13124" s="74">
        <v>18</v>
      </c>
    </row>
    <row r="13125" spans="1:7" ht="15.75" thickBot="1" x14ac:dyDescent="0.3">
      <c r="A13125" s="110" t="s">
        <v>68</v>
      </c>
      <c r="B13125" s="68">
        <v>32</v>
      </c>
      <c r="C13125" s="68">
        <v>5.78125</v>
      </c>
      <c r="D13125" s="68">
        <v>4.2558100000000003</v>
      </c>
      <c r="E13125" s="68">
        <v>185</v>
      </c>
      <c r="F13125" s="68">
        <v>1</v>
      </c>
      <c r="G13125" s="74">
        <v>21</v>
      </c>
    </row>
    <row r="13126" spans="1:7" ht="15.75" thickBot="1" x14ac:dyDescent="0.3">
      <c r="A13126" s="110" t="s">
        <v>69</v>
      </c>
      <c r="B13126" s="68">
        <v>32</v>
      </c>
      <c r="C13126" s="68">
        <v>10.71875</v>
      </c>
      <c r="D13126" s="68">
        <v>7.3538899999999998</v>
      </c>
      <c r="E13126" s="68">
        <v>343</v>
      </c>
      <c r="F13126" s="68">
        <v>0</v>
      </c>
      <c r="G13126" s="74">
        <v>28</v>
      </c>
    </row>
    <row r="13127" spans="1:7" ht="15.75" thickBot="1" x14ac:dyDescent="0.3">
      <c r="A13127" s="110" t="s">
        <v>70</v>
      </c>
      <c r="B13127" s="68">
        <v>32</v>
      </c>
      <c r="C13127" s="68">
        <v>8.75</v>
      </c>
      <c r="D13127" s="68">
        <v>6.7202200000000003</v>
      </c>
      <c r="E13127" s="68">
        <v>280</v>
      </c>
      <c r="F13127" s="68">
        <v>2</v>
      </c>
      <c r="G13127" s="74">
        <v>35</v>
      </c>
    </row>
    <row r="13128" spans="1:7" ht="15.75" thickBot="1" x14ac:dyDescent="0.3">
      <c r="A13128" s="110" t="s">
        <v>71</v>
      </c>
      <c r="B13128" s="68">
        <v>32</v>
      </c>
      <c r="C13128" s="68">
        <v>9.3125</v>
      </c>
      <c r="D13128" s="68">
        <v>7.20411</v>
      </c>
      <c r="E13128" s="68">
        <v>298</v>
      </c>
      <c r="F13128" s="68">
        <v>2</v>
      </c>
      <c r="G13128" s="74">
        <v>40</v>
      </c>
    </row>
    <row r="13129" spans="1:7" ht="15.75" thickBot="1" x14ac:dyDescent="0.3">
      <c r="A13129" s="110" t="s">
        <v>72</v>
      </c>
      <c r="B13129" s="68">
        <v>32</v>
      </c>
      <c r="C13129" s="68">
        <v>0.88249999999999995</v>
      </c>
      <c r="D13129" s="68">
        <v>0.74451999999999996</v>
      </c>
      <c r="E13129" s="68">
        <v>28.24</v>
      </c>
      <c r="F13129" s="68">
        <v>0</v>
      </c>
      <c r="G13129" s="74">
        <v>2.73</v>
      </c>
    </row>
    <row r="13130" spans="1:7" ht="15.75" thickBot="1" x14ac:dyDescent="0.3">
      <c r="A13130" s="110" t="s">
        <v>73</v>
      </c>
      <c r="B13130" s="68">
        <v>32</v>
      </c>
      <c r="C13130" s="68">
        <v>1.7521899999999999</v>
      </c>
      <c r="D13130" s="68">
        <v>0.88410999999999995</v>
      </c>
      <c r="E13130" s="68">
        <v>56.07</v>
      </c>
      <c r="F13130" s="68">
        <v>0.51</v>
      </c>
      <c r="G13130" s="74">
        <v>3.51</v>
      </c>
    </row>
    <row r="13131" spans="1:7" ht="15.75" thickBot="1" x14ac:dyDescent="0.3">
      <c r="A13131" s="110" t="s">
        <v>74</v>
      </c>
      <c r="B13131" s="68">
        <v>32</v>
      </c>
      <c r="C13131" s="68">
        <v>1.7762500000000001</v>
      </c>
      <c r="D13131" s="68">
        <v>1.0779399999999999</v>
      </c>
      <c r="E13131" s="68">
        <v>56.84</v>
      </c>
      <c r="F13131" s="68">
        <v>0.53</v>
      </c>
      <c r="G13131" s="74">
        <v>5.01</v>
      </c>
    </row>
    <row r="13132" spans="1:7" ht="15.75" thickBot="1" x14ac:dyDescent="0.3">
      <c r="A13132" s="110" t="s">
        <v>75</v>
      </c>
      <c r="B13132" s="68">
        <v>32</v>
      </c>
      <c r="C13132" s="68">
        <v>2.17625</v>
      </c>
      <c r="D13132" s="68">
        <v>1.30433</v>
      </c>
      <c r="E13132" s="68">
        <v>69.64</v>
      </c>
      <c r="F13132" s="68">
        <v>0.22</v>
      </c>
      <c r="G13132" s="74">
        <v>5.32</v>
      </c>
    </row>
    <row r="13133" spans="1:7" ht="15.75" thickBot="1" x14ac:dyDescent="0.3">
      <c r="A13133" s="110" t="s">
        <v>76</v>
      </c>
      <c r="B13133" s="68">
        <v>32</v>
      </c>
      <c r="C13133" s="68">
        <v>1.3871899999999999</v>
      </c>
      <c r="D13133" s="68">
        <v>1.1572199999999999</v>
      </c>
      <c r="E13133" s="68">
        <v>44.39</v>
      </c>
      <c r="F13133" s="68">
        <v>0</v>
      </c>
      <c r="G13133" s="74">
        <v>4.1100000000000003</v>
      </c>
    </row>
    <row r="13134" spans="1:7" ht="15.75" thickBot="1" x14ac:dyDescent="0.3">
      <c r="A13134" s="110" t="s">
        <v>77</v>
      </c>
      <c r="B13134" s="68">
        <v>32</v>
      </c>
      <c r="C13134" s="68">
        <v>0.89093999999999995</v>
      </c>
      <c r="D13134" s="68">
        <v>0.99243999999999999</v>
      </c>
      <c r="E13134" s="68">
        <v>28.51</v>
      </c>
      <c r="F13134" s="68">
        <v>0</v>
      </c>
      <c r="G13134" s="74">
        <v>3.54</v>
      </c>
    </row>
    <row r="13135" spans="1:7" ht="15.75" thickBot="1" x14ac:dyDescent="0.3">
      <c r="A13135" s="110" t="s">
        <v>78</v>
      </c>
      <c r="B13135" s="68">
        <v>32</v>
      </c>
      <c r="C13135" s="68">
        <v>0.39062999999999998</v>
      </c>
      <c r="D13135" s="68">
        <v>0.34860000000000002</v>
      </c>
      <c r="E13135" s="68">
        <v>12.5</v>
      </c>
      <c r="F13135" s="68">
        <v>0</v>
      </c>
      <c r="G13135" s="74">
        <v>1.38</v>
      </c>
    </row>
    <row r="13136" spans="1:7" ht="15.75" thickBot="1" x14ac:dyDescent="0.3">
      <c r="A13136" s="110" t="s">
        <v>79</v>
      </c>
      <c r="B13136" s="68">
        <v>32</v>
      </c>
      <c r="C13136" s="68">
        <v>1.0265599999999999</v>
      </c>
      <c r="D13136" s="68">
        <v>0.77288000000000001</v>
      </c>
      <c r="E13136" s="68">
        <v>32.85</v>
      </c>
      <c r="F13136" s="68">
        <v>0</v>
      </c>
      <c r="G13136" s="74">
        <v>2.64</v>
      </c>
    </row>
    <row r="13137" spans="1:7" ht="15.75" thickBot="1" x14ac:dyDescent="0.3">
      <c r="A13137" s="110" t="s">
        <v>80</v>
      </c>
      <c r="B13137" s="68">
        <v>32</v>
      </c>
      <c r="C13137" s="68">
        <v>1.0900000000000001</v>
      </c>
      <c r="D13137" s="68">
        <v>0.71245999999999998</v>
      </c>
      <c r="E13137" s="68">
        <v>34.880000000000003</v>
      </c>
      <c r="F13137" s="68">
        <v>0.1</v>
      </c>
      <c r="G13137" s="74">
        <v>2.54</v>
      </c>
    </row>
    <row r="13138" spans="1:7" ht="15.75" thickBot="1" x14ac:dyDescent="0.3">
      <c r="A13138" s="110" t="s">
        <v>81</v>
      </c>
      <c r="B13138" s="68">
        <v>32</v>
      </c>
      <c r="C13138" s="68">
        <v>1.2096899999999999</v>
      </c>
      <c r="D13138" s="68">
        <v>0.97804000000000002</v>
      </c>
      <c r="E13138" s="68">
        <v>38.71</v>
      </c>
      <c r="F13138" s="68">
        <v>0.17</v>
      </c>
      <c r="G13138" s="74">
        <v>4.0199999999999996</v>
      </c>
    </row>
    <row r="13139" spans="1:7" ht="15.75" thickBot="1" x14ac:dyDescent="0.3">
      <c r="A13139" s="110" t="s">
        <v>82</v>
      </c>
      <c r="B13139" s="68">
        <v>32</v>
      </c>
      <c r="C13139" s="68">
        <v>1.10375</v>
      </c>
      <c r="D13139" s="68">
        <v>0.76288999999999996</v>
      </c>
      <c r="E13139" s="68">
        <v>35.32</v>
      </c>
      <c r="F13139" s="68">
        <v>0</v>
      </c>
      <c r="G13139" s="74">
        <v>2.74</v>
      </c>
    </row>
    <row r="13140" spans="1:7" ht="15.75" thickBot="1" x14ac:dyDescent="0.3">
      <c r="A13140" s="110" t="s">
        <v>83</v>
      </c>
      <c r="B13140" s="68">
        <v>32</v>
      </c>
      <c r="C13140" s="68">
        <v>0.96406000000000003</v>
      </c>
      <c r="D13140" s="68">
        <v>0.69452000000000003</v>
      </c>
      <c r="E13140" s="68">
        <v>30.85</v>
      </c>
      <c r="F13140" s="68">
        <v>0</v>
      </c>
      <c r="G13140" s="74">
        <v>2.64</v>
      </c>
    </row>
    <row r="13141" spans="1:7" ht="15.75" thickBot="1" x14ac:dyDescent="0.3">
      <c r="A13141" s="110" t="s">
        <v>84</v>
      </c>
      <c r="B13141" s="68">
        <v>32</v>
      </c>
      <c r="C13141" s="68">
        <v>0</v>
      </c>
      <c r="D13141" s="68">
        <v>0</v>
      </c>
      <c r="E13141" s="68">
        <v>0</v>
      </c>
      <c r="F13141" s="68">
        <v>0</v>
      </c>
      <c r="G13141" s="74">
        <v>0</v>
      </c>
    </row>
    <row r="13142" spans="1:7" ht="15.75" thickBot="1" x14ac:dyDescent="0.3">
      <c r="A13142" s="110" t="s">
        <v>85</v>
      </c>
      <c r="B13142" s="68">
        <v>32</v>
      </c>
      <c r="C13142" s="68">
        <v>0.32094</v>
      </c>
      <c r="D13142" s="68">
        <v>0.29981000000000002</v>
      </c>
      <c r="E13142" s="68">
        <v>10.27</v>
      </c>
      <c r="F13142" s="68">
        <v>0</v>
      </c>
      <c r="G13142" s="74">
        <v>0.9</v>
      </c>
    </row>
    <row r="13143" spans="1:7" ht="15.75" thickBot="1" x14ac:dyDescent="0.3">
      <c r="A13143" s="110" t="s">
        <v>86</v>
      </c>
      <c r="B13143" s="68">
        <v>32</v>
      </c>
      <c r="C13143" s="68">
        <v>0.10938000000000001</v>
      </c>
      <c r="D13143" s="68">
        <v>0.12950999999999999</v>
      </c>
      <c r="E13143" s="68">
        <v>3.5</v>
      </c>
      <c r="F13143" s="68">
        <v>0</v>
      </c>
      <c r="G13143" s="74">
        <v>0.59</v>
      </c>
    </row>
    <row r="13144" spans="1:7" ht="15.75" thickBot="1" x14ac:dyDescent="0.3">
      <c r="A13144" s="110" t="s">
        <v>87</v>
      </c>
      <c r="B13144" s="68">
        <v>32</v>
      </c>
      <c r="C13144" s="68">
        <v>0.13188</v>
      </c>
      <c r="D13144" s="68">
        <v>0.17774999999999999</v>
      </c>
      <c r="E13144" s="68">
        <v>4.22</v>
      </c>
      <c r="F13144" s="68">
        <v>0</v>
      </c>
      <c r="G13144" s="74">
        <v>0.63</v>
      </c>
    </row>
    <row r="13145" spans="1:7" ht="15.75" thickBot="1" x14ac:dyDescent="0.3">
      <c r="A13145" s="110" t="s">
        <v>88</v>
      </c>
      <c r="B13145" s="68">
        <v>32</v>
      </c>
      <c r="C13145" s="68">
        <v>0.14938000000000001</v>
      </c>
      <c r="D13145" s="68">
        <v>0.18089</v>
      </c>
      <c r="E13145" s="68">
        <v>4.78</v>
      </c>
      <c r="F13145" s="68">
        <v>0</v>
      </c>
      <c r="G13145" s="74">
        <v>0.87</v>
      </c>
    </row>
    <row r="13146" spans="1:7" ht="15.75" thickBot="1" x14ac:dyDescent="0.3">
      <c r="A13146" s="110" t="s">
        <v>89</v>
      </c>
      <c r="B13146" s="68">
        <v>32</v>
      </c>
      <c r="C13146" s="68">
        <v>0.12719</v>
      </c>
      <c r="D13146" s="68">
        <v>0.15246999999999999</v>
      </c>
      <c r="E13146" s="68">
        <v>4.07</v>
      </c>
      <c r="F13146" s="68">
        <v>0</v>
      </c>
      <c r="G13146" s="74">
        <v>0.76</v>
      </c>
    </row>
    <row r="13147" spans="1:7" ht="15.75" thickBot="1" x14ac:dyDescent="0.3">
      <c r="A13147" s="110" t="s">
        <v>90</v>
      </c>
      <c r="B13147" s="68">
        <v>32</v>
      </c>
      <c r="C13147" s="68">
        <v>0.27250000000000002</v>
      </c>
      <c r="D13147" s="68">
        <v>0.21865999999999999</v>
      </c>
      <c r="E13147" s="68">
        <v>8.7200000000000006</v>
      </c>
      <c r="F13147" s="68">
        <v>0</v>
      </c>
      <c r="G13147" s="74">
        <v>0.79</v>
      </c>
    </row>
    <row r="13148" spans="1:7" ht="15.75" thickBot="1" x14ac:dyDescent="0.3">
      <c r="A13148" s="110" t="s">
        <v>91</v>
      </c>
      <c r="B13148" s="68">
        <v>32</v>
      </c>
      <c r="C13148" s="68">
        <v>0.60063</v>
      </c>
      <c r="D13148" s="68">
        <v>0.40765000000000001</v>
      </c>
      <c r="E13148" s="68">
        <v>19.22</v>
      </c>
      <c r="F13148" s="68">
        <v>0.13</v>
      </c>
      <c r="G13148" s="74">
        <v>1.75</v>
      </c>
    </row>
    <row r="13149" spans="1:7" ht="15.75" thickBot="1" x14ac:dyDescent="0.3">
      <c r="A13149" s="110" t="s">
        <v>92</v>
      </c>
      <c r="B13149" s="68">
        <v>32</v>
      </c>
      <c r="C13149" s="68">
        <v>0.48437999999999998</v>
      </c>
      <c r="D13149" s="68">
        <v>0.30919999999999997</v>
      </c>
      <c r="E13149" s="68">
        <v>15.5</v>
      </c>
      <c r="F13149" s="68">
        <v>0.05</v>
      </c>
      <c r="G13149" s="74">
        <v>1.33</v>
      </c>
    </row>
    <row r="13150" spans="1:7" ht="15.75" thickBot="1" x14ac:dyDescent="0.3">
      <c r="A13150" s="110" t="s">
        <v>93</v>
      </c>
      <c r="B13150" s="68">
        <v>32</v>
      </c>
      <c r="C13150" s="68">
        <v>0.92625000000000002</v>
      </c>
      <c r="D13150" s="68">
        <v>0.55196000000000001</v>
      </c>
      <c r="E13150" s="68">
        <v>29.64</v>
      </c>
      <c r="F13150" s="68">
        <v>0</v>
      </c>
      <c r="G13150" s="74">
        <v>2.2400000000000002</v>
      </c>
    </row>
    <row r="13151" spans="1:7" ht="15.75" thickBot="1" x14ac:dyDescent="0.3">
      <c r="A13151" s="110" t="s">
        <v>94</v>
      </c>
      <c r="B13151" s="68">
        <v>32</v>
      </c>
      <c r="C13151" s="68">
        <v>0.61780999999999997</v>
      </c>
      <c r="D13151" s="68">
        <v>0.49088999999999999</v>
      </c>
      <c r="E13151" s="68">
        <v>19.77</v>
      </c>
      <c r="F13151" s="68">
        <v>7.0000000000000007E-2</v>
      </c>
      <c r="G13151" s="74">
        <v>2.5</v>
      </c>
    </row>
    <row r="13152" spans="1:7" ht="15.75" thickBot="1" x14ac:dyDescent="0.3">
      <c r="A13152" s="110" t="s">
        <v>95</v>
      </c>
      <c r="B13152" s="68">
        <v>32</v>
      </c>
      <c r="C13152" s="68">
        <v>0.57843999999999995</v>
      </c>
      <c r="D13152" s="68">
        <v>0.36862</v>
      </c>
      <c r="E13152" s="68">
        <v>18.510000000000002</v>
      </c>
      <c r="F13152" s="68">
        <v>0.03</v>
      </c>
      <c r="G13152" s="74">
        <v>1.33</v>
      </c>
    </row>
    <row r="13153" spans="1:7" ht="15.75" thickBot="1" x14ac:dyDescent="0.3">
      <c r="A13153" s="110" t="s">
        <v>96</v>
      </c>
      <c r="B13153" s="68">
        <v>32</v>
      </c>
      <c r="C13153" s="68">
        <v>51.15</v>
      </c>
      <c r="D13153" s="68">
        <v>17.026810000000001</v>
      </c>
      <c r="E13153" s="68">
        <v>1637</v>
      </c>
      <c r="F13153" s="68">
        <v>0</v>
      </c>
      <c r="G13153" s="74">
        <v>65.16</v>
      </c>
    </row>
    <row r="13154" spans="1:7" ht="15.75" thickBot="1" x14ac:dyDescent="0.3">
      <c r="A13154" s="110" t="s">
        <v>97</v>
      </c>
      <c r="B13154" s="68">
        <v>32</v>
      </c>
      <c r="C13154" s="68">
        <v>59.874690000000001</v>
      </c>
      <c r="D13154" s="68">
        <v>4.3685</v>
      </c>
      <c r="E13154" s="68">
        <v>1916</v>
      </c>
      <c r="F13154" s="68">
        <v>51.54</v>
      </c>
      <c r="G13154" s="74">
        <v>74.489999999999995</v>
      </c>
    </row>
    <row r="13155" spans="1:7" ht="15.75" thickBot="1" x14ac:dyDescent="0.3">
      <c r="A13155" s="110" t="s">
        <v>98</v>
      </c>
      <c r="B13155" s="68">
        <v>32</v>
      </c>
      <c r="C13155" s="68">
        <v>58.894689999999997</v>
      </c>
      <c r="D13155" s="68">
        <v>3.8385799999999999</v>
      </c>
      <c r="E13155" s="68">
        <v>1885</v>
      </c>
      <c r="F13155" s="68">
        <v>49.8</v>
      </c>
      <c r="G13155" s="74">
        <v>66.67</v>
      </c>
    </row>
    <row r="13156" spans="1:7" ht="15.75" thickBot="1" x14ac:dyDescent="0.3">
      <c r="A13156" s="110" t="s">
        <v>99</v>
      </c>
      <c r="B13156" s="68">
        <v>32</v>
      </c>
      <c r="C13156" s="68">
        <v>59.517499999999998</v>
      </c>
      <c r="D13156" s="68">
        <v>3.4718300000000002</v>
      </c>
      <c r="E13156" s="68">
        <v>1905</v>
      </c>
      <c r="F13156" s="68">
        <v>52.61</v>
      </c>
      <c r="G13156" s="74">
        <v>65.510000000000005</v>
      </c>
    </row>
    <row r="13157" spans="1:7" ht="15.75" thickBot="1" x14ac:dyDescent="0.3">
      <c r="A13157" s="110" t="s">
        <v>100</v>
      </c>
      <c r="B13157" s="68">
        <v>32</v>
      </c>
      <c r="C13157" s="68">
        <v>50.294379999999997</v>
      </c>
      <c r="D13157" s="68">
        <v>13.864929999999999</v>
      </c>
      <c r="E13157" s="68">
        <v>1609</v>
      </c>
      <c r="F13157" s="68">
        <v>0</v>
      </c>
      <c r="G13157" s="74">
        <v>62.21</v>
      </c>
    </row>
    <row r="13158" spans="1:7" ht="15.75" thickBot="1" x14ac:dyDescent="0.3">
      <c r="A13158" s="110" t="s">
        <v>101</v>
      </c>
      <c r="B13158" s="68">
        <v>32</v>
      </c>
      <c r="C13158" s="68">
        <v>48.282809999999998</v>
      </c>
      <c r="D13158" s="68">
        <v>21.42792</v>
      </c>
      <c r="E13158" s="68">
        <v>1545</v>
      </c>
      <c r="F13158" s="68">
        <v>0</v>
      </c>
      <c r="G13158" s="74">
        <v>65.900000000000006</v>
      </c>
    </row>
    <row r="13159" spans="1:7" ht="15.75" thickBot="1" x14ac:dyDescent="0.3">
      <c r="A13159" s="110" t="s">
        <v>102</v>
      </c>
      <c r="B13159" s="68">
        <v>32</v>
      </c>
      <c r="C13159" s="68">
        <v>39.301250000000003</v>
      </c>
      <c r="D13159" s="68">
        <v>17.614889999999999</v>
      </c>
      <c r="E13159" s="68">
        <v>1258</v>
      </c>
      <c r="F13159" s="68">
        <v>0</v>
      </c>
      <c r="G13159" s="74">
        <v>55.86</v>
      </c>
    </row>
    <row r="13160" spans="1:7" ht="15.75" thickBot="1" x14ac:dyDescent="0.3">
      <c r="A13160" s="110" t="s">
        <v>103</v>
      </c>
      <c r="B13160" s="68">
        <v>32</v>
      </c>
      <c r="C13160" s="68">
        <v>49.950940000000003</v>
      </c>
      <c r="D13160" s="68">
        <v>10.26911</v>
      </c>
      <c r="E13160" s="68">
        <v>1598</v>
      </c>
      <c r="F13160" s="68">
        <v>0</v>
      </c>
      <c r="G13160" s="74">
        <v>68.709999999999994</v>
      </c>
    </row>
    <row r="13161" spans="1:7" ht="15.75" thickBot="1" x14ac:dyDescent="0.3">
      <c r="A13161" s="110" t="s">
        <v>104</v>
      </c>
      <c r="B13161" s="68">
        <v>32</v>
      </c>
      <c r="C13161" s="68">
        <v>49.40625</v>
      </c>
      <c r="D13161" s="68">
        <v>2.9215399999999998</v>
      </c>
      <c r="E13161" s="68">
        <v>1581</v>
      </c>
      <c r="F13161" s="68">
        <v>42.88</v>
      </c>
      <c r="G13161" s="74">
        <v>55.08</v>
      </c>
    </row>
    <row r="13162" spans="1:7" ht="15.75" thickBot="1" x14ac:dyDescent="0.3">
      <c r="A13162" s="110" t="s">
        <v>105</v>
      </c>
      <c r="B13162" s="68">
        <v>32</v>
      </c>
      <c r="C13162" s="68">
        <v>49.448129999999999</v>
      </c>
      <c r="D13162" s="68">
        <v>3.7521900000000001</v>
      </c>
      <c r="E13162" s="68">
        <v>1582</v>
      </c>
      <c r="F13162" s="68">
        <v>41.83</v>
      </c>
      <c r="G13162" s="74">
        <v>59.65</v>
      </c>
    </row>
    <row r="13163" spans="1:7" ht="15.75" thickBot="1" x14ac:dyDescent="0.3">
      <c r="A13163" s="110" t="s">
        <v>106</v>
      </c>
      <c r="B13163" s="68">
        <v>32</v>
      </c>
      <c r="C13163" s="68">
        <v>42.315309999999997</v>
      </c>
      <c r="D13163" s="68">
        <v>8.3552</v>
      </c>
      <c r="E13163" s="68">
        <v>1354</v>
      </c>
      <c r="F13163" s="68">
        <v>0</v>
      </c>
      <c r="G13163" s="74">
        <v>50.44</v>
      </c>
    </row>
    <row r="13164" spans="1:7" ht="15.75" thickBot="1" x14ac:dyDescent="0.3">
      <c r="A13164" s="110" t="s">
        <v>107</v>
      </c>
      <c r="B13164" s="68">
        <v>32</v>
      </c>
      <c r="C13164" s="68">
        <v>47.089379999999998</v>
      </c>
      <c r="D13164" s="68">
        <v>9.0951599999999999</v>
      </c>
      <c r="E13164" s="68">
        <v>1507</v>
      </c>
      <c r="F13164" s="68">
        <v>0</v>
      </c>
      <c r="G13164" s="74">
        <v>53.8</v>
      </c>
    </row>
    <row r="13165" spans="1:7" ht="15.75" thickBot="1" x14ac:dyDescent="0.3">
      <c r="A13165" s="110" t="s">
        <v>108</v>
      </c>
      <c r="B13165" s="68">
        <v>32</v>
      </c>
      <c r="C13165" s="68">
        <v>66.603750000000005</v>
      </c>
      <c r="D13165" s="68">
        <v>22.696459999999998</v>
      </c>
      <c r="E13165" s="68">
        <v>2131</v>
      </c>
      <c r="F13165" s="68">
        <v>0</v>
      </c>
      <c r="G13165" s="74">
        <v>86.78</v>
      </c>
    </row>
    <row r="13166" spans="1:7" ht="15.75" thickBot="1" x14ac:dyDescent="0.3">
      <c r="A13166" s="110" t="s">
        <v>109</v>
      </c>
      <c r="B13166" s="68">
        <v>32</v>
      </c>
      <c r="C13166" s="68">
        <v>75.849379999999996</v>
      </c>
      <c r="D13166" s="68">
        <v>5.8050100000000002</v>
      </c>
      <c r="E13166" s="68">
        <v>2427</v>
      </c>
      <c r="F13166" s="68">
        <v>66.819999999999993</v>
      </c>
      <c r="G13166" s="74">
        <v>85.3</v>
      </c>
    </row>
    <row r="13167" spans="1:7" ht="15.75" thickBot="1" x14ac:dyDescent="0.3">
      <c r="A13167" s="110" t="s">
        <v>110</v>
      </c>
      <c r="B13167" s="68">
        <v>32</v>
      </c>
      <c r="C13167" s="68">
        <v>73.50188</v>
      </c>
      <c r="D13167" s="68">
        <v>7.5634100000000002</v>
      </c>
      <c r="E13167" s="68">
        <v>2352</v>
      </c>
      <c r="F13167" s="68">
        <v>54.24</v>
      </c>
      <c r="G13167" s="74">
        <v>86.89</v>
      </c>
    </row>
    <row r="13168" spans="1:7" ht="15.75" thickBot="1" x14ac:dyDescent="0.3">
      <c r="A13168" s="110" t="s">
        <v>111</v>
      </c>
      <c r="B13168" s="68">
        <v>32</v>
      </c>
      <c r="C13168" s="68">
        <v>73.466560000000001</v>
      </c>
      <c r="D13168" s="68">
        <v>7.3351199999999999</v>
      </c>
      <c r="E13168" s="68">
        <v>2351</v>
      </c>
      <c r="F13168" s="68">
        <v>56.91</v>
      </c>
      <c r="G13168" s="74">
        <v>86.4</v>
      </c>
    </row>
    <row r="13169" spans="1:7" ht="15.75" thickBot="1" x14ac:dyDescent="0.3">
      <c r="A13169" s="110" t="s">
        <v>112</v>
      </c>
      <c r="B13169" s="68">
        <v>32</v>
      </c>
      <c r="C13169" s="68">
        <v>62.042499999999997</v>
      </c>
      <c r="D13169" s="68">
        <v>17.77891</v>
      </c>
      <c r="E13169" s="68">
        <v>1985</v>
      </c>
      <c r="F13169" s="68">
        <v>0</v>
      </c>
      <c r="G13169" s="74">
        <v>79.62</v>
      </c>
    </row>
    <row r="13170" spans="1:7" ht="15.75" thickBot="1" x14ac:dyDescent="0.3">
      <c r="A13170" s="110" t="s">
        <v>113</v>
      </c>
      <c r="B13170" s="68">
        <v>32</v>
      </c>
      <c r="C13170" s="68">
        <v>57.967500000000001</v>
      </c>
      <c r="D13170" s="68">
        <v>25.8856</v>
      </c>
      <c r="E13170" s="68">
        <v>1855</v>
      </c>
      <c r="F13170" s="68">
        <v>0</v>
      </c>
      <c r="G13170" s="74">
        <v>77.55</v>
      </c>
    </row>
    <row r="13171" spans="1:7" ht="15.75" thickBot="1" x14ac:dyDescent="0.3">
      <c r="A13171" s="110" t="s">
        <v>114</v>
      </c>
      <c r="B13171" s="68">
        <v>32</v>
      </c>
      <c r="C13171" s="68">
        <v>53.575310000000002</v>
      </c>
      <c r="D13171" s="68">
        <v>23.855920000000001</v>
      </c>
      <c r="E13171" s="68">
        <v>1714</v>
      </c>
      <c r="F13171" s="68">
        <v>0</v>
      </c>
      <c r="G13171" s="74">
        <v>74.81</v>
      </c>
    </row>
    <row r="13172" spans="1:7" ht="15.75" thickBot="1" x14ac:dyDescent="0.3">
      <c r="A13172" s="110" t="s">
        <v>115</v>
      </c>
      <c r="B13172" s="68">
        <v>32</v>
      </c>
      <c r="C13172" s="68">
        <v>62.161250000000003</v>
      </c>
      <c r="D13172" s="68">
        <v>12.774649999999999</v>
      </c>
      <c r="E13172" s="68">
        <v>1989</v>
      </c>
      <c r="F13172" s="68">
        <v>0</v>
      </c>
      <c r="G13172" s="74">
        <v>80.38</v>
      </c>
    </row>
    <row r="13173" spans="1:7" ht="15.75" thickBot="1" x14ac:dyDescent="0.3">
      <c r="A13173" s="110" t="s">
        <v>116</v>
      </c>
      <c r="B13173" s="68">
        <v>32</v>
      </c>
      <c r="C13173" s="68">
        <v>65.045630000000003</v>
      </c>
      <c r="D13173" s="68">
        <v>6.2229400000000004</v>
      </c>
      <c r="E13173" s="68">
        <v>2081</v>
      </c>
      <c r="F13173" s="68">
        <v>55.32</v>
      </c>
      <c r="G13173" s="74">
        <v>80.61</v>
      </c>
    </row>
    <row r="13174" spans="1:7" ht="15.75" thickBot="1" x14ac:dyDescent="0.3">
      <c r="A13174" s="110" t="s">
        <v>117</v>
      </c>
      <c r="B13174" s="68">
        <v>32</v>
      </c>
      <c r="C13174" s="68">
        <v>63.917499999999997</v>
      </c>
      <c r="D13174" s="68">
        <v>3.9661499999999998</v>
      </c>
      <c r="E13174" s="68">
        <v>2045</v>
      </c>
      <c r="F13174" s="68">
        <v>57.88</v>
      </c>
      <c r="G13174" s="74">
        <v>72.72</v>
      </c>
    </row>
    <row r="13175" spans="1:7" ht="15.75" thickBot="1" x14ac:dyDescent="0.3">
      <c r="A13175" s="110" t="s">
        <v>118</v>
      </c>
      <c r="B13175" s="68">
        <v>32</v>
      </c>
      <c r="C13175" s="68">
        <v>53.005310000000001</v>
      </c>
      <c r="D13175" s="68">
        <v>14.71837</v>
      </c>
      <c r="E13175" s="68">
        <v>1696</v>
      </c>
      <c r="F13175" s="68">
        <v>0</v>
      </c>
      <c r="G13175" s="74">
        <v>66.3</v>
      </c>
    </row>
    <row r="13176" spans="1:7" ht="15.75" thickBot="1" x14ac:dyDescent="0.3">
      <c r="A13176" s="110" t="s">
        <v>119</v>
      </c>
      <c r="B13176" s="68">
        <v>32</v>
      </c>
      <c r="C13176" s="68">
        <v>58.387810000000002</v>
      </c>
      <c r="D13176" s="68">
        <v>11.8727</v>
      </c>
      <c r="E13176" s="68">
        <v>1868</v>
      </c>
      <c r="F13176" s="68">
        <v>0</v>
      </c>
      <c r="G13176" s="74">
        <v>73.5</v>
      </c>
    </row>
    <row r="13177" spans="1:7" ht="15.75" thickBot="1" x14ac:dyDescent="0.3">
      <c r="A13177" s="110" t="s">
        <v>120</v>
      </c>
      <c r="B13177" s="68">
        <v>32</v>
      </c>
      <c r="C13177" s="68">
        <v>0.12844</v>
      </c>
      <c r="D13177" s="68">
        <v>5.0869999999999999E-2</v>
      </c>
      <c r="E13177" s="68">
        <v>4.1100000000000003</v>
      </c>
      <c r="F13177" s="68">
        <v>0</v>
      </c>
      <c r="G13177" s="74">
        <v>0.22</v>
      </c>
    </row>
    <row r="13178" spans="1:7" ht="15.75" thickBot="1" x14ac:dyDescent="0.3">
      <c r="A13178" s="110" t="s">
        <v>121</v>
      </c>
      <c r="B13178" s="68">
        <v>32</v>
      </c>
      <c r="C13178" s="68">
        <v>0.14499999999999999</v>
      </c>
      <c r="D13178" s="68">
        <v>2.1250000000000002E-2</v>
      </c>
      <c r="E13178" s="68">
        <v>4.6399999999999997</v>
      </c>
      <c r="F13178" s="68">
        <v>0.1</v>
      </c>
      <c r="G13178" s="74">
        <v>0.19</v>
      </c>
    </row>
    <row r="13179" spans="1:7" ht="15.75" thickBot="1" x14ac:dyDescent="0.3">
      <c r="A13179" s="110" t="s">
        <v>122</v>
      </c>
      <c r="B13179" s="68">
        <v>32</v>
      </c>
      <c r="C13179" s="68">
        <v>0.14656</v>
      </c>
      <c r="D13179" s="68">
        <v>2.2089999999999999E-2</v>
      </c>
      <c r="E13179" s="68">
        <v>4.6900000000000004</v>
      </c>
      <c r="F13179" s="68">
        <v>0.12</v>
      </c>
      <c r="G13179" s="74">
        <v>0.21</v>
      </c>
    </row>
    <row r="13180" spans="1:7" ht="15.75" thickBot="1" x14ac:dyDescent="0.3">
      <c r="A13180" s="110" t="s">
        <v>123</v>
      </c>
      <c r="B13180" s="68">
        <v>32</v>
      </c>
      <c r="C13180" s="68">
        <v>0.14968999999999999</v>
      </c>
      <c r="D13180" s="68">
        <v>2.3349999999999999E-2</v>
      </c>
      <c r="E13180" s="68">
        <v>4.79</v>
      </c>
      <c r="F13180" s="68">
        <v>0.1</v>
      </c>
      <c r="G13180" s="74">
        <v>0.21</v>
      </c>
    </row>
    <row r="13181" spans="1:7" ht="15.75" thickBot="1" x14ac:dyDescent="0.3">
      <c r="A13181" s="110" t="s">
        <v>124</v>
      </c>
      <c r="B13181" s="68">
        <v>32</v>
      </c>
      <c r="C13181" s="68">
        <v>0.13406000000000001</v>
      </c>
      <c r="D13181" s="68">
        <v>4.376E-2</v>
      </c>
      <c r="E13181" s="68">
        <v>4.29</v>
      </c>
      <c r="F13181" s="68">
        <v>0</v>
      </c>
      <c r="G13181" s="74">
        <v>0.21</v>
      </c>
    </row>
    <row r="13182" spans="1:7" ht="15.75" thickBot="1" x14ac:dyDescent="0.3">
      <c r="A13182" s="110" t="s">
        <v>125</v>
      </c>
      <c r="B13182" s="68">
        <v>32</v>
      </c>
      <c r="C13182" s="68">
        <v>0.11344</v>
      </c>
      <c r="D13182" s="68">
        <v>5.3620000000000001E-2</v>
      </c>
      <c r="E13182" s="68">
        <v>3.63</v>
      </c>
      <c r="F13182" s="68">
        <v>0</v>
      </c>
      <c r="G13182" s="74">
        <v>0.19</v>
      </c>
    </row>
    <row r="13183" spans="1:7" ht="15.75" thickBot="1" x14ac:dyDescent="0.3">
      <c r="A13183" s="110" t="s">
        <v>126</v>
      </c>
      <c r="B13183" s="68">
        <v>32</v>
      </c>
      <c r="C13183" s="68">
        <v>6.8750000000000006E-2</v>
      </c>
      <c r="D13183" s="68">
        <v>3.066E-2</v>
      </c>
      <c r="E13183" s="68">
        <v>2.2000000000000002</v>
      </c>
      <c r="F13183" s="68">
        <v>0</v>
      </c>
      <c r="G13183" s="74">
        <v>0.09</v>
      </c>
    </row>
    <row r="13184" spans="1:7" ht="15.75" thickBot="1" x14ac:dyDescent="0.3">
      <c r="A13184" s="110" t="s">
        <v>127</v>
      </c>
      <c r="B13184" s="68">
        <v>32</v>
      </c>
      <c r="C13184" s="68">
        <v>8.8749999999999996E-2</v>
      </c>
      <c r="D13184" s="68">
        <v>1.8620000000000001E-2</v>
      </c>
      <c r="E13184" s="68">
        <v>2.84</v>
      </c>
      <c r="F13184" s="68">
        <v>0</v>
      </c>
      <c r="G13184" s="74">
        <v>0.1</v>
      </c>
    </row>
    <row r="13185" spans="1:7" ht="15.75" thickBot="1" x14ac:dyDescent="0.3">
      <c r="A13185" s="110" t="s">
        <v>128</v>
      </c>
      <c r="B13185" s="68">
        <v>32</v>
      </c>
      <c r="C13185" s="68">
        <v>9.0939999999999993E-2</v>
      </c>
      <c r="D13185" s="68">
        <v>8.5599999999999999E-3</v>
      </c>
      <c r="E13185" s="68">
        <v>2.91</v>
      </c>
      <c r="F13185" s="68">
        <v>7.0000000000000007E-2</v>
      </c>
      <c r="G13185" s="74">
        <v>0.1</v>
      </c>
    </row>
    <row r="13186" spans="1:7" ht="15.75" thickBot="1" x14ac:dyDescent="0.3">
      <c r="A13186" s="110" t="s">
        <v>129</v>
      </c>
      <c r="B13186" s="68">
        <v>32</v>
      </c>
      <c r="C13186" s="68">
        <v>8.9690000000000006E-2</v>
      </c>
      <c r="D13186" s="68">
        <v>7.4000000000000003E-3</v>
      </c>
      <c r="E13186" s="68">
        <v>2.87</v>
      </c>
      <c r="F13186" s="68">
        <v>7.0000000000000007E-2</v>
      </c>
      <c r="G13186" s="74">
        <v>0.1</v>
      </c>
    </row>
    <row r="13187" spans="1:7" ht="15.75" thickBot="1" x14ac:dyDescent="0.3">
      <c r="A13187" s="110" t="s">
        <v>130</v>
      </c>
      <c r="B13187" s="68">
        <v>32</v>
      </c>
      <c r="C13187" s="68">
        <v>8.3129999999999996E-2</v>
      </c>
      <c r="D13187" s="68">
        <v>1.874E-2</v>
      </c>
      <c r="E13187" s="68">
        <v>2.66</v>
      </c>
      <c r="F13187" s="68">
        <v>0</v>
      </c>
      <c r="G13187" s="74">
        <v>0.1</v>
      </c>
    </row>
    <row r="13188" spans="1:7" ht="15.75" thickBot="1" x14ac:dyDescent="0.3">
      <c r="A13188" s="110" t="s">
        <v>131</v>
      </c>
      <c r="B13188" s="68">
        <v>32</v>
      </c>
      <c r="C13188" s="68">
        <v>8.2809999999999995E-2</v>
      </c>
      <c r="D13188" s="68">
        <v>1.9220000000000001E-2</v>
      </c>
      <c r="E13188" s="68">
        <v>2.65</v>
      </c>
      <c r="F13188" s="68">
        <v>0</v>
      </c>
      <c r="G13188" s="74">
        <v>0.1</v>
      </c>
    </row>
    <row r="13189" spans="1:7" ht="15.75" thickBot="1" x14ac:dyDescent="0.3">
      <c r="A13189" s="110" t="s">
        <v>529</v>
      </c>
      <c r="B13189" s="68">
        <v>32</v>
      </c>
      <c r="C13189" s="68">
        <v>69.90625</v>
      </c>
      <c r="D13189" s="68">
        <v>26.965160000000001</v>
      </c>
      <c r="E13189" s="68">
        <v>2237</v>
      </c>
      <c r="F13189" s="68">
        <v>22</v>
      </c>
      <c r="G13189" s="74">
        <v>126</v>
      </c>
    </row>
    <row r="13190" spans="1:7" ht="15.75" thickBot="1" x14ac:dyDescent="0.3">
      <c r="A13190" s="110" t="s">
        <v>530</v>
      </c>
      <c r="B13190" s="68">
        <v>32</v>
      </c>
      <c r="C13190" s="68">
        <v>77.53125</v>
      </c>
      <c r="D13190" s="68">
        <v>45.219169999999998</v>
      </c>
      <c r="E13190" s="68">
        <v>2481</v>
      </c>
      <c r="F13190" s="68">
        <v>17</v>
      </c>
      <c r="G13190" s="74">
        <v>162</v>
      </c>
    </row>
    <row r="13191" spans="1:7" ht="15.75" thickBot="1" x14ac:dyDescent="0.3">
      <c r="A13191" s="110" t="s">
        <v>531</v>
      </c>
      <c r="B13191" s="68">
        <v>32</v>
      </c>
      <c r="C13191" s="68">
        <v>15.03125</v>
      </c>
      <c r="D13191" s="68">
        <v>11.28083</v>
      </c>
      <c r="E13191" s="68">
        <v>481</v>
      </c>
      <c r="F13191" s="68">
        <v>0</v>
      </c>
      <c r="G13191" s="74">
        <v>42</v>
      </c>
    </row>
    <row r="13192" spans="1:7" ht="15.75" thickBot="1" x14ac:dyDescent="0.3">
      <c r="A13192" s="110" t="s">
        <v>532</v>
      </c>
      <c r="B13192" s="68">
        <v>32</v>
      </c>
      <c r="C13192" s="68">
        <v>44.59375</v>
      </c>
      <c r="D13192" s="68">
        <v>20.979040000000001</v>
      </c>
      <c r="E13192" s="68">
        <v>1427</v>
      </c>
      <c r="F13192" s="68">
        <v>20</v>
      </c>
      <c r="G13192" s="74">
        <v>116</v>
      </c>
    </row>
    <row r="13193" spans="1:7" ht="15.75" thickBot="1" x14ac:dyDescent="0.3">
      <c r="A13193" s="110" t="s">
        <v>533</v>
      </c>
      <c r="B13193" s="68">
        <v>32</v>
      </c>
      <c r="C13193" s="68">
        <v>207.0625</v>
      </c>
      <c r="D13193" s="68">
        <v>69.336460000000002</v>
      </c>
      <c r="E13193" s="68">
        <v>6626</v>
      </c>
      <c r="F13193" s="68">
        <v>77</v>
      </c>
      <c r="G13193" s="74">
        <v>322</v>
      </c>
    </row>
    <row r="13194" spans="1:7" ht="15.75" thickBot="1" x14ac:dyDescent="0.3">
      <c r="A13194" s="110" t="s">
        <v>528</v>
      </c>
      <c r="B13194" s="68">
        <v>32</v>
      </c>
      <c r="C13194" s="68">
        <v>8.8543800000000008</v>
      </c>
      <c r="D13194" s="68">
        <v>3.28112</v>
      </c>
      <c r="E13194" s="68">
        <v>283.33999999999997</v>
      </c>
      <c r="F13194" s="68">
        <v>2.61</v>
      </c>
      <c r="G13194" s="74">
        <v>15.43</v>
      </c>
    </row>
    <row r="13195" spans="1:7" ht="15.75" thickBot="1" x14ac:dyDescent="0.3">
      <c r="A13195" s="110" t="s">
        <v>534</v>
      </c>
      <c r="B13195" s="68">
        <v>32</v>
      </c>
      <c r="C13195" s="68">
        <v>5.7718800000000003</v>
      </c>
      <c r="D13195" s="68">
        <v>3.2724899999999999</v>
      </c>
      <c r="E13195" s="68">
        <v>184.7</v>
      </c>
      <c r="F13195" s="68">
        <v>1.46</v>
      </c>
      <c r="G13195" s="74">
        <v>12.43</v>
      </c>
    </row>
    <row r="13196" spans="1:7" ht="15.75" thickBot="1" x14ac:dyDescent="0.3">
      <c r="A13196" s="110" t="s">
        <v>535</v>
      </c>
      <c r="B13196" s="68">
        <v>32</v>
      </c>
      <c r="C13196" s="68">
        <v>0.83313000000000004</v>
      </c>
      <c r="D13196" s="68">
        <v>0.56901999999999997</v>
      </c>
      <c r="E13196" s="68">
        <v>26.66</v>
      </c>
      <c r="F13196" s="68">
        <v>0</v>
      </c>
      <c r="G13196" s="74">
        <v>2.2400000000000002</v>
      </c>
    </row>
    <row r="13197" spans="1:7" ht="15.75" thickBot="1" x14ac:dyDescent="0.3">
      <c r="A13197" s="110" t="s">
        <v>536</v>
      </c>
      <c r="B13197" s="68">
        <v>32</v>
      </c>
      <c r="C13197" s="68">
        <v>3.4681299999999999</v>
      </c>
      <c r="D13197" s="68">
        <v>1.33972</v>
      </c>
      <c r="E13197" s="68">
        <v>110.98</v>
      </c>
      <c r="F13197" s="68">
        <v>1.61</v>
      </c>
      <c r="G13197" s="74">
        <v>7.14</v>
      </c>
    </row>
    <row r="13198" spans="1:7" ht="15.75" thickBot="1" x14ac:dyDescent="0.3">
      <c r="A13198" s="110" t="s">
        <v>537</v>
      </c>
      <c r="B13198" s="68">
        <v>32</v>
      </c>
      <c r="C13198" s="68">
        <v>18.920940000000002</v>
      </c>
      <c r="D13198" s="68">
        <v>4.8570099999999998</v>
      </c>
      <c r="E13198" s="68">
        <v>605.47</v>
      </c>
      <c r="F13198" s="68">
        <v>7.76</v>
      </c>
      <c r="G13198" s="74">
        <v>28.13</v>
      </c>
    </row>
    <row r="13199" spans="1:7" ht="15.75" thickBot="1" x14ac:dyDescent="0.3">
      <c r="A13199" s="110" t="s">
        <v>538</v>
      </c>
      <c r="B13199" s="68">
        <v>32</v>
      </c>
      <c r="C13199" s="68">
        <v>54.67</v>
      </c>
      <c r="D13199" s="68">
        <v>6.9490800000000004</v>
      </c>
      <c r="E13199" s="68">
        <v>1749</v>
      </c>
      <c r="F13199" s="68">
        <v>33.69</v>
      </c>
      <c r="G13199" s="74">
        <v>62.38</v>
      </c>
    </row>
    <row r="13200" spans="1:7" ht="15.75" thickBot="1" x14ac:dyDescent="0.3">
      <c r="A13200" s="110" t="s">
        <v>539</v>
      </c>
      <c r="B13200" s="68">
        <v>32</v>
      </c>
      <c r="C13200" s="68">
        <v>46.253129999999999</v>
      </c>
      <c r="D13200" s="68">
        <v>4.2347999999999999</v>
      </c>
      <c r="E13200" s="68">
        <v>1480</v>
      </c>
      <c r="F13200" s="68">
        <v>38.99</v>
      </c>
      <c r="G13200" s="74">
        <v>51.67</v>
      </c>
    </row>
    <row r="13201" spans="1:7" ht="15.75" thickBot="1" x14ac:dyDescent="0.3">
      <c r="A13201" s="110" t="s">
        <v>540</v>
      </c>
      <c r="B13201" s="68">
        <v>32</v>
      </c>
      <c r="C13201" s="68">
        <v>68.239059999999995</v>
      </c>
      <c r="D13201" s="68">
        <v>9.7384500000000003</v>
      </c>
      <c r="E13201" s="68">
        <v>2184</v>
      </c>
      <c r="F13201" s="68">
        <v>45.69</v>
      </c>
      <c r="G13201" s="74">
        <v>80.790000000000006</v>
      </c>
    </row>
    <row r="13202" spans="1:7" ht="15.75" thickBot="1" x14ac:dyDescent="0.3">
      <c r="A13202" s="110" t="s">
        <v>541</v>
      </c>
      <c r="B13202" s="68">
        <v>32</v>
      </c>
      <c r="C13202" s="68">
        <v>59.349690000000002</v>
      </c>
      <c r="D13202" s="68">
        <v>5.04765</v>
      </c>
      <c r="E13202" s="68">
        <v>1899</v>
      </c>
      <c r="F13202" s="68">
        <v>46.88</v>
      </c>
      <c r="G13202" s="74">
        <v>69.03</v>
      </c>
    </row>
    <row r="13203" spans="1:7" ht="15.75" thickBot="1" x14ac:dyDescent="0.3">
      <c r="A13203" s="110" t="s">
        <v>542</v>
      </c>
      <c r="B13203" s="68">
        <v>32</v>
      </c>
      <c r="C13203" s="68">
        <v>0.13469</v>
      </c>
      <c r="D13203" s="68">
        <v>2.615E-2</v>
      </c>
      <c r="E13203" s="68">
        <v>4.3099999999999996</v>
      </c>
      <c r="F13203" s="68">
        <v>7.0000000000000007E-2</v>
      </c>
      <c r="G13203" s="74">
        <v>0.19</v>
      </c>
    </row>
    <row r="13204" spans="1:7" ht="15.75" thickBot="1" x14ac:dyDescent="0.3">
      <c r="A13204" s="110" t="s">
        <v>543</v>
      </c>
      <c r="B13204" s="68">
        <v>32</v>
      </c>
      <c r="C13204" s="68">
        <v>8.2500000000000004E-2</v>
      </c>
      <c r="D13204" s="68">
        <v>7.62E-3</v>
      </c>
      <c r="E13204" s="68">
        <v>2.64</v>
      </c>
      <c r="F13204" s="68">
        <v>7.0000000000000007E-2</v>
      </c>
      <c r="G13204" s="74">
        <v>0.09</v>
      </c>
    </row>
    <row r="13205" spans="1:7" ht="15.75" thickBot="1" x14ac:dyDescent="0.3">
      <c r="A13205" s="110" t="s">
        <v>546</v>
      </c>
      <c r="B13205" s="68">
        <v>32</v>
      </c>
      <c r="C13205" s="68">
        <v>233.02155999999999</v>
      </c>
      <c r="D13205" s="68">
        <v>89.883600000000001</v>
      </c>
      <c r="E13205" s="68">
        <v>7457</v>
      </c>
      <c r="F13205" s="68">
        <v>73.33</v>
      </c>
      <c r="G13205" s="74">
        <v>420</v>
      </c>
    </row>
    <row r="13206" spans="1:7" ht="15.75" thickBot="1" x14ac:dyDescent="0.3">
      <c r="A13206" s="110" t="s">
        <v>547</v>
      </c>
      <c r="B13206" s="68">
        <v>32</v>
      </c>
      <c r="C13206" s="68">
        <v>258.43813</v>
      </c>
      <c r="D13206" s="68">
        <v>150.73108999999999</v>
      </c>
      <c r="E13206" s="68">
        <v>8270</v>
      </c>
      <c r="F13206" s="68">
        <v>56.67</v>
      </c>
      <c r="G13206" s="74">
        <v>540</v>
      </c>
    </row>
    <row r="13207" spans="1:7" ht="15.75" thickBot="1" x14ac:dyDescent="0.3">
      <c r="A13207" s="110" t="s">
        <v>558</v>
      </c>
      <c r="B13207" s="68">
        <v>32</v>
      </c>
      <c r="C13207" s="68">
        <v>50.104999999999997</v>
      </c>
      <c r="D13207" s="68">
        <v>37.602670000000003</v>
      </c>
      <c r="E13207" s="68">
        <v>1603</v>
      </c>
      <c r="F13207" s="68">
        <v>0</v>
      </c>
      <c r="G13207" s="74">
        <v>140</v>
      </c>
    </row>
    <row r="13208" spans="1:7" ht="15.75" thickBot="1" x14ac:dyDescent="0.3">
      <c r="A13208" s="110" t="s">
        <v>549</v>
      </c>
      <c r="B13208" s="68">
        <v>32</v>
      </c>
      <c r="C13208" s="68">
        <v>148.64625000000001</v>
      </c>
      <c r="D13208" s="68">
        <v>69.930670000000006</v>
      </c>
      <c r="E13208" s="68">
        <v>4757</v>
      </c>
      <c r="F13208" s="68">
        <v>66.67</v>
      </c>
      <c r="G13208" s="74">
        <v>386.67</v>
      </c>
    </row>
    <row r="13209" spans="1:7" ht="15.75" thickBot="1" x14ac:dyDescent="0.3">
      <c r="A13209" s="110" t="s">
        <v>585</v>
      </c>
      <c r="B13209" s="68">
        <v>32</v>
      </c>
      <c r="C13209" s="68">
        <v>541.56187999999997</v>
      </c>
      <c r="D13209" s="68">
        <v>213.518</v>
      </c>
      <c r="E13209" s="68">
        <v>17330</v>
      </c>
      <c r="F13209" s="68">
        <v>176.67</v>
      </c>
      <c r="G13209" s="74">
        <v>880</v>
      </c>
    </row>
    <row r="13210" spans="1:7" ht="15.75" thickBot="1" x14ac:dyDescent="0.3">
      <c r="A13210" s="110" t="s">
        <v>548</v>
      </c>
      <c r="B13210" s="68">
        <v>32</v>
      </c>
      <c r="C13210" s="68">
        <v>690.20875000000001</v>
      </c>
      <c r="D13210" s="68">
        <v>231.12065000000001</v>
      </c>
      <c r="E13210" s="68">
        <v>22087</v>
      </c>
      <c r="F13210" s="68">
        <v>256.67</v>
      </c>
      <c r="G13210" s="74">
        <v>1073</v>
      </c>
    </row>
    <row r="13211" spans="1:7" ht="15.75" thickBot="1" x14ac:dyDescent="0.3">
      <c r="A13211" s="110" t="s">
        <v>550</v>
      </c>
      <c r="B13211" s="68">
        <v>32</v>
      </c>
      <c r="C13211" s="68">
        <v>29.507190000000001</v>
      </c>
      <c r="D13211" s="68">
        <v>10.936820000000001</v>
      </c>
      <c r="E13211" s="68">
        <v>944.23</v>
      </c>
      <c r="F13211" s="68">
        <v>8.6999999999999993</v>
      </c>
      <c r="G13211" s="74">
        <v>51.42</v>
      </c>
    </row>
    <row r="13212" spans="1:7" ht="15.75" thickBot="1" x14ac:dyDescent="0.3">
      <c r="A13212" s="110" t="s">
        <v>551</v>
      </c>
      <c r="B13212" s="68">
        <v>32</v>
      </c>
      <c r="C13212" s="68">
        <v>19.232810000000001</v>
      </c>
      <c r="D13212" s="68">
        <v>10.9099</v>
      </c>
      <c r="E13212" s="68">
        <v>615.45000000000005</v>
      </c>
      <c r="F13212" s="68">
        <v>4.8499999999999996</v>
      </c>
      <c r="G13212" s="74">
        <v>41.43</v>
      </c>
    </row>
    <row r="13213" spans="1:7" ht="15.75" thickBot="1" x14ac:dyDescent="0.3">
      <c r="A13213" s="110" t="s">
        <v>557</v>
      </c>
      <c r="B13213" s="68">
        <v>32</v>
      </c>
      <c r="C13213" s="68">
        <v>2.76844</v>
      </c>
      <c r="D13213" s="68">
        <v>1.8968700000000001</v>
      </c>
      <c r="E13213" s="68">
        <v>88.59</v>
      </c>
      <c r="F13213" s="68">
        <v>0</v>
      </c>
      <c r="G13213" s="74">
        <v>7.45</v>
      </c>
    </row>
    <row r="13214" spans="1:7" ht="15.75" thickBot="1" x14ac:dyDescent="0.3">
      <c r="A13214" s="110" t="s">
        <v>552</v>
      </c>
      <c r="B13214" s="68">
        <v>32</v>
      </c>
      <c r="C13214" s="68">
        <v>11.552809999999999</v>
      </c>
      <c r="D13214" s="68">
        <v>4.4645799999999998</v>
      </c>
      <c r="E13214" s="68">
        <v>369.69</v>
      </c>
      <c r="F13214" s="68">
        <v>5.37</v>
      </c>
      <c r="G13214" s="74">
        <v>23.8</v>
      </c>
    </row>
    <row r="13215" spans="1:7" ht="15.75" thickBot="1" x14ac:dyDescent="0.3">
      <c r="A13215" s="110" t="s">
        <v>586</v>
      </c>
      <c r="B13215" s="68">
        <v>32</v>
      </c>
      <c r="C13215" s="68">
        <v>51.510309999999997</v>
      </c>
      <c r="D13215" s="68">
        <v>15.85735</v>
      </c>
      <c r="E13215" s="68">
        <v>1648</v>
      </c>
      <c r="F13215" s="68">
        <v>19.12</v>
      </c>
      <c r="G13215" s="74">
        <v>78.8</v>
      </c>
    </row>
    <row r="13216" spans="1:7" ht="15.75" thickBot="1" x14ac:dyDescent="0.3">
      <c r="A13216" s="110" t="s">
        <v>553</v>
      </c>
      <c r="B13216" s="68">
        <v>32</v>
      </c>
      <c r="C13216" s="68">
        <v>63.060940000000002</v>
      </c>
      <c r="D13216" s="68">
        <v>16.191330000000001</v>
      </c>
      <c r="E13216" s="68">
        <v>2018</v>
      </c>
      <c r="F13216" s="68">
        <v>25.85</v>
      </c>
      <c r="G13216" s="74">
        <v>93.75</v>
      </c>
    </row>
    <row r="13217" spans="1:127" ht="15.75" thickBot="1" x14ac:dyDescent="0.3">
      <c r="A13217" s="110" t="s">
        <v>554</v>
      </c>
      <c r="B13217" s="68">
        <v>32</v>
      </c>
      <c r="C13217" s="68">
        <v>23.302810000000001</v>
      </c>
      <c r="D13217" s="68">
        <v>8.9881200000000003</v>
      </c>
      <c r="E13217" s="68">
        <v>745.69</v>
      </c>
      <c r="F13217" s="68">
        <v>7.33</v>
      </c>
      <c r="G13217" s="74">
        <v>42</v>
      </c>
    </row>
    <row r="13218" spans="1:127" ht="15.75" thickBot="1" x14ac:dyDescent="0.3">
      <c r="A13218" s="110" t="s">
        <v>555</v>
      </c>
      <c r="B13218" s="68">
        <v>32</v>
      </c>
      <c r="C13218" s="68">
        <v>25.844380000000001</v>
      </c>
      <c r="D13218" s="68">
        <v>15.073589999999999</v>
      </c>
      <c r="E13218" s="68">
        <v>827.02</v>
      </c>
      <c r="F13218" s="68">
        <v>5.67</v>
      </c>
      <c r="G13218" s="74">
        <v>54</v>
      </c>
    </row>
    <row r="13219" spans="1:127" ht="15.75" thickBot="1" x14ac:dyDescent="0.3">
      <c r="A13219" s="110" t="s">
        <v>556</v>
      </c>
      <c r="B13219" s="68">
        <v>32</v>
      </c>
      <c r="C13219" s="68">
        <v>5.0112500000000004</v>
      </c>
      <c r="D13219" s="68">
        <v>3.7601900000000001</v>
      </c>
      <c r="E13219" s="68">
        <v>160.36000000000001</v>
      </c>
      <c r="F13219" s="68">
        <v>0</v>
      </c>
      <c r="G13219" s="74">
        <v>14</v>
      </c>
    </row>
    <row r="13220" spans="1:127" ht="15.75" thickBot="1" x14ac:dyDescent="0.3">
      <c r="A13220" s="110" t="s">
        <v>559</v>
      </c>
      <c r="B13220" s="68">
        <v>32</v>
      </c>
      <c r="C13220" s="68">
        <v>14.865</v>
      </c>
      <c r="D13220" s="68">
        <v>6.9935600000000004</v>
      </c>
      <c r="E13220" s="68">
        <v>475.68</v>
      </c>
      <c r="F13220" s="68">
        <v>6.67</v>
      </c>
      <c r="G13220" s="74">
        <v>38.67</v>
      </c>
    </row>
    <row r="13221" spans="1:127" ht="15.75" thickBot="1" x14ac:dyDescent="0.3">
      <c r="A13221" s="110" t="s">
        <v>587</v>
      </c>
      <c r="B13221" s="68">
        <v>32</v>
      </c>
      <c r="C13221" s="68">
        <v>54.155630000000002</v>
      </c>
      <c r="D13221" s="68">
        <v>21.351769999999998</v>
      </c>
      <c r="E13221" s="68">
        <v>1733</v>
      </c>
      <c r="F13221" s="68">
        <v>17.670000000000002</v>
      </c>
      <c r="G13221" s="74">
        <v>88</v>
      </c>
    </row>
    <row r="13222" spans="1:127" ht="15.75" thickBot="1" x14ac:dyDescent="0.3">
      <c r="A13222" s="110" t="s">
        <v>560</v>
      </c>
      <c r="B13222" s="68">
        <v>32</v>
      </c>
      <c r="C13222" s="68">
        <v>69.021249999999995</v>
      </c>
      <c r="D13222" s="68">
        <v>23.111280000000001</v>
      </c>
      <c r="E13222" s="68">
        <v>2209</v>
      </c>
      <c r="F13222" s="68">
        <v>25.67</v>
      </c>
      <c r="G13222" s="74">
        <v>107.33</v>
      </c>
    </row>
    <row r="13223" spans="1:127" ht="15.75" thickBot="1" x14ac:dyDescent="0.3">
      <c r="A13223" s="110" t="s">
        <v>561</v>
      </c>
      <c r="B13223" s="68">
        <v>32</v>
      </c>
      <c r="C13223" s="68">
        <v>2.95031</v>
      </c>
      <c r="D13223" s="68">
        <v>1.09368</v>
      </c>
      <c r="E13223" s="68">
        <v>94.41</v>
      </c>
      <c r="F13223" s="68">
        <v>0.87</v>
      </c>
      <c r="G13223" s="74">
        <v>5.14</v>
      </c>
    </row>
    <row r="13224" spans="1:127" ht="15.75" thickBot="1" x14ac:dyDescent="0.3">
      <c r="A13224" s="110" t="s">
        <v>562</v>
      </c>
      <c r="B13224" s="68">
        <v>32</v>
      </c>
      <c r="C13224" s="68">
        <v>1.925</v>
      </c>
      <c r="D13224" s="68">
        <v>1.0906800000000001</v>
      </c>
      <c r="E13224" s="68">
        <v>61.6</v>
      </c>
      <c r="F13224" s="68">
        <v>0.49</v>
      </c>
      <c r="G13224" s="74">
        <v>4.1399999999999997</v>
      </c>
    </row>
    <row r="13225" spans="1:127" ht="15.75" thickBot="1" x14ac:dyDescent="0.3">
      <c r="A13225" s="110" t="s">
        <v>589</v>
      </c>
      <c r="B13225" s="68">
        <v>32</v>
      </c>
      <c r="C13225" s="68">
        <v>0.27718999999999999</v>
      </c>
      <c r="D13225" s="68">
        <v>0.18947</v>
      </c>
      <c r="E13225" s="68">
        <v>8.8699999999999992</v>
      </c>
      <c r="F13225" s="68">
        <v>0</v>
      </c>
      <c r="G13225" s="74">
        <v>0.75</v>
      </c>
    </row>
    <row r="13226" spans="1:127" ht="15.75" thickBot="1" x14ac:dyDescent="0.3">
      <c r="A13226" s="110" t="s">
        <v>564</v>
      </c>
      <c r="B13226" s="68">
        <v>32</v>
      </c>
      <c r="C13226" s="68">
        <v>1.15656</v>
      </c>
      <c r="D13226" s="68">
        <v>0.44677</v>
      </c>
      <c r="E13226" s="68">
        <v>37.01</v>
      </c>
      <c r="F13226" s="68">
        <v>0.54</v>
      </c>
      <c r="G13226" s="74">
        <v>2.38</v>
      </c>
    </row>
    <row r="13227" spans="1:127" ht="15.75" thickBot="1" x14ac:dyDescent="0.3">
      <c r="A13227" s="110" t="s">
        <v>588</v>
      </c>
      <c r="B13227" s="68">
        <v>32</v>
      </c>
      <c r="C13227" s="68">
        <v>5.1518800000000002</v>
      </c>
      <c r="D13227" s="68">
        <v>1.5871299999999999</v>
      </c>
      <c r="E13227" s="68">
        <v>164.86</v>
      </c>
      <c r="F13227" s="68">
        <v>1.91</v>
      </c>
      <c r="G13227" s="74">
        <v>7.88</v>
      </c>
    </row>
    <row r="13228" spans="1:127" x14ac:dyDescent="0.25">
      <c r="A13228" s="109" t="s">
        <v>565</v>
      </c>
      <c r="B13228" s="77">
        <v>32</v>
      </c>
      <c r="C13228" s="77">
        <v>6.3065600000000002</v>
      </c>
      <c r="D13228" s="77">
        <v>1.6186700000000001</v>
      </c>
      <c r="E13228" s="77">
        <v>201.81</v>
      </c>
      <c r="F13228" s="77">
        <v>2.59</v>
      </c>
      <c r="G13228" s="78">
        <v>9.3800000000000008</v>
      </c>
    </row>
    <row r="13229" spans="1:127" ht="15.75" thickBot="1" x14ac:dyDescent="0.3">
      <c r="A13229" s="65"/>
    </row>
    <row r="13230" spans="1:127" x14ac:dyDescent="0.25">
      <c r="A13230" s="254" t="s">
        <v>648</v>
      </c>
      <c r="B13230" s="255"/>
      <c r="C13230" s="255"/>
      <c r="D13230" s="255"/>
      <c r="E13230" s="255"/>
      <c r="F13230" s="255"/>
      <c r="G13230" s="255"/>
      <c r="H13230" s="255"/>
      <c r="I13230" s="255"/>
      <c r="J13230" s="255"/>
      <c r="K13230" s="255"/>
      <c r="L13230" s="255"/>
      <c r="M13230" s="255"/>
      <c r="N13230" s="255"/>
      <c r="O13230" s="255"/>
      <c r="P13230" s="255"/>
      <c r="Q13230" s="255"/>
      <c r="R13230" s="255"/>
      <c r="S13230" s="255"/>
      <c r="T13230" s="255"/>
      <c r="U13230" s="255"/>
      <c r="V13230" s="255"/>
      <c r="W13230" s="255"/>
      <c r="X13230" s="255"/>
      <c r="Y13230" s="255"/>
      <c r="Z13230" s="255"/>
      <c r="AA13230" s="255"/>
      <c r="AB13230" s="255"/>
      <c r="AC13230" s="255"/>
      <c r="AD13230" s="255"/>
      <c r="AE13230" s="255"/>
      <c r="AF13230" s="255"/>
      <c r="AG13230" s="255"/>
      <c r="AH13230" s="255"/>
      <c r="AI13230" s="255"/>
      <c r="AJ13230" s="255"/>
      <c r="AK13230" s="255"/>
      <c r="AL13230" s="255"/>
      <c r="AM13230" s="255"/>
      <c r="AN13230" s="255"/>
      <c r="AO13230" s="255"/>
      <c r="AP13230" s="255"/>
      <c r="AQ13230" s="255"/>
      <c r="AR13230" s="255"/>
      <c r="AS13230" s="255"/>
      <c r="AT13230" s="255"/>
      <c r="AU13230" s="255"/>
      <c r="AV13230" s="255"/>
      <c r="AW13230" s="255"/>
      <c r="AX13230" s="255"/>
      <c r="AY13230" s="255"/>
      <c r="AZ13230" s="255"/>
      <c r="BA13230" s="255"/>
      <c r="BB13230" s="255"/>
      <c r="BC13230" s="255"/>
      <c r="BD13230" s="255"/>
      <c r="BE13230" s="255"/>
      <c r="BF13230" s="255"/>
      <c r="BG13230" s="255"/>
      <c r="BH13230" s="255"/>
      <c r="BI13230" s="255"/>
      <c r="BJ13230" s="255"/>
      <c r="BK13230" s="255"/>
      <c r="BL13230" s="255"/>
      <c r="BM13230" s="255"/>
      <c r="BN13230" s="255"/>
      <c r="BO13230" s="255"/>
      <c r="BP13230" s="255"/>
      <c r="BQ13230" s="255"/>
      <c r="BR13230" s="255"/>
      <c r="BS13230" s="255"/>
      <c r="BT13230" s="255"/>
      <c r="BU13230" s="255"/>
      <c r="BV13230" s="255"/>
      <c r="BW13230" s="255"/>
      <c r="BX13230" s="255"/>
      <c r="BY13230" s="255"/>
      <c r="BZ13230" s="255"/>
      <c r="CA13230" s="255"/>
      <c r="CB13230" s="255"/>
      <c r="CC13230" s="255"/>
      <c r="CD13230" s="255"/>
      <c r="CE13230" s="255"/>
      <c r="CF13230" s="255"/>
      <c r="CG13230" s="255"/>
      <c r="CH13230" s="255"/>
      <c r="CI13230" s="255"/>
      <c r="CJ13230" s="255"/>
      <c r="CK13230" s="255"/>
      <c r="CL13230" s="255"/>
      <c r="CM13230" s="255"/>
      <c r="CN13230" s="255"/>
      <c r="CO13230" s="255"/>
      <c r="CP13230" s="255"/>
      <c r="CQ13230" s="255"/>
      <c r="CR13230" s="255"/>
      <c r="CS13230" s="255"/>
      <c r="CT13230" s="255"/>
      <c r="CU13230" s="255"/>
      <c r="CV13230" s="255"/>
      <c r="CW13230" s="255"/>
      <c r="CX13230" s="255"/>
      <c r="CY13230" s="255"/>
      <c r="CZ13230" s="255"/>
      <c r="DA13230" s="255"/>
      <c r="DB13230" s="255"/>
      <c r="DC13230" s="255"/>
      <c r="DD13230" s="255"/>
      <c r="DE13230" s="255"/>
      <c r="DF13230" s="255"/>
      <c r="DG13230" s="255"/>
      <c r="DH13230" s="255"/>
      <c r="DI13230" s="255"/>
      <c r="DJ13230" s="255"/>
      <c r="DK13230" s="255"/>
      <c r="DL13230" s="255"/>
      <c r="DM13230" s="255"/>
      <c r="DN13230" s="255"/>
      <c r="DO13230" s="255"/>
      <c r="DP13230" s="255"/>
      <c r="DQ13230" s="255"/>
      <c r="DR13230" s="255"/>
      <c r="DS13230" s="255"/>
      <c r="DT13230" s="255"/>
      <c r="DU13230" s="255"/>
      <c r="DV13230" s="255"/>
      <c r="DW13230" s="255"/>
    </row>
    <row r="13231" spans="1:127" ht="15.75" thickBot="1" x14ac:dyDescent="0.3">
      <c r="A13231" s="256" t="s">
        <v>649</v>
      </c>
      <c r="B13231" s="257"/>
      <c r="C13231" s="257"/>
      <c r="D13231" s="257"/>
      <c r="E13231" s="257"/>
      <c r="F13231" s="257"/>
      <c r="G13231" s="257"/>
      <c r="H13231" s="257"/>
      <c r="I13231" s="257"/>
      <c r="J13231" s="257"/>
      <c r="K13231" s="257"/>
      <c r="L13231" s="257"/>
      <c r="M13231" s="257"/>
      <c r="N13231" s="257"/>
      <c r="O13231" s="257"/>
      <c r="P13231" s="257"/>
      <c r="Q13231" s="257"/>
      <c r="R13231" s="257"/>
      <c r="S13231" s="257"/>
      <c r="T13231" s="257"/>
      <c r="U13231" s="257"/>
      <c r="V13231" s="257"/>
      <c r="W13231" s="257"/>
      <c r="X13231" s="257"/>
      <c r="Y13231" s="257"/>
      <c r="Z13231" s="257"/>
      <c r="AA13231" s="257"/>
      <c r="AB13231" s="257"/>
      <c r="AC13231" s="257"/>
      <c r="AD13231" s="257"/>
      <c r="AE13231" s="257"/>
      <c r="AF13231" s="257"/>
      <c r="AG13231" s="257"/>
      <c r="AH13231" s="257"/>
      <c r="AI13231" s="257"/>
      <c r="AJ13231" s="257"/>
      <c r="AK13231" s="257"/>
      <c r="AL13231" s="257"/>
      <c r="AM13231" s="257"/>
      <c r="AN13231" s="257"/>
      <c r="AO13231" s="257"/>
      <c r="AP13231" s="257"/>
      <c r="AQ13231" s="257"/>
      <c r="AR13231" s="257"/>
      <c r="AS13231" s="257"/>
      <c r="AT13231" s="257"/>
      <c r="AU13231" s="257"/>
      <c r="AV13231" s="257"/>
      <c r="AW13231" s="257"/>
      <c r="AX13231" s="257"/>
      <c r="AY13231" s="257"/>
      <c r="AZ13231" s="257"/>
      <c r="BA13231" s="257"/>
      <c r="BB13231" s="257"/>
      <c r="BC13231" s="257"/>
      <c r="BD13231" s="257"/>
      <c r="BE13231" s="257"/>
      <c r="BF13231" s="257"/>
      <c r="BG13231" s="257"/>
      <c r="BH13231" s="257"/>
      <c r="BI13231" s="257"/>
      <c r="BJ13231" s="257"/>
      <c r="BK13231" s="257"/>
      <c r="BL13231" s="257"/>
      <c r="BM13231" s="257"/>
      <c r="BN13231" s="257"/>
      <c r="BO13231" s="257"/>
      <c r="BP13231" s="257"/>
      <c r="BQ13231" s="257"/>
      <c r="BR13231" s="257"/>
      <c r="BS13231" s="257"/>
      <c r="BT13231" s="257"/>
      <c r="BU13231" s="257"/>
      <c r="BV13231" s="257"/>
      <c r="BW13231" s="257"/>
      <c r="BX13231" s="257"/>
      <c r="BY13231" s="257"/>
      <c r="BZ13231" s="257"/>
      <c r="CA13231" s="257"/>
      <c r="CB13231" s="257"/>
      <c r="CC13231" s="257"/>
      <c r="CD13231" s="257"/>
      <c r="CE13231" s="257"/>
      <c r="CF13231" s="257"/>
      <c r="CG13231" s="257"/>
      <c r="CH13231" s="257"/>
      <c r="CI13231" s="257"/>
      <c r="CJ13231" s="257"/>
      <c r="CK13231" s="257"/>
      <c r="CL13231" s="257"/>
      <c r="CM13231" s="257"/>
      <c r="CN13231" s="257"/>
      <c r="CO13231" s="257"/>
      <c r="CP13231" s="257"/>
      <c r="CQ13231" s="257"/>
      <c r="CR13231" s="257"/>
      <c r="CS13231" s="257"/>
      <c r="CT13231" s="257"/>
      <c r="CU13231" s="257"/>
      <c r="CV13231" s="257"/>
      <c r="CW13231" s="257"/>
      <c r="CX13231" s="257"/>
      <c r="CY13231" s="257"/>
      <c r="CZ13231" s="257"/>
      <c r="DA13231" s="257"/>
      <c r="DB13231" s="257"/>
      <c r="DC13231" s="257"/>
      <c r="DD13231" s="257"/>
      <c r="DE13231" s="257"/>
      <c r="DF13231" s="257"/>
      <c r="DG13231" s="257"/>
      <c r="DH13231" s="257"/>
      <c r="DI13231" s="257"/>
      <c r="DJ13231" s="257"/>
      <c r="DK13231" s="257"/>
      <c r="DL13231" s="257"/>
      <c r="DM13231" s="257"/>
      <c r="DN13231" s="257"/>
      <c r="DO13231" s="257"/>
      <c r="DP13231" s="257"/>
      <c r="DQ13231" s="257"/>
      <c r="DR13231" s="257"/>
      <c r="DS13231" s="257"/>
      <c r="DT13231" s="257"/>
      <c r="DU13231" s="257"/>
      <c r="DV13231" s="257"/>
      <c r="DW13231" s="257"/>
    </row>
    <row r="13232" spans="1:127" ht="15.75" thickBot="1" x14ac:dyDescent="0.3">
      <c r="A13232" s="107"/>
      <c r="B13232" s="83" t="s">
        <v>650</v>
      </c>
      <c r="C13232" s="83" t="s">
        <v>594</v>
      </c>
      <c r="D13232" s="83" t="s">
        <v>48</v>
      </c>
      <c r="E13232" s="83" t="s">
        <v>49</v>
      </c>
      <c r="F13232" s="83" t="s">
        <v>50</v>
      </c>
      <c r="G13232" s="83" t="s">
        <v>51</v>
      </c>
      <c r="H13232" s="83" t="s">
        <v>52</v>
      </c>
      <c r="I13232" s="83" t="s">
        <v>53</v>
      </c>
      <c r="J13232" s="83" t="s">
        <v>54</v>
      </c>
      <c r="K13232" s="83" t="s">
        <v>55</v>
      </c>
      <c r="L13232" s="83" t="s">
        <v>56</v>
      </c>
      <c r="M13232" s="83" t="s">
        <v>57</v>
      </c>
      <c r="N13232" s="83" t="s">
        <v>58</v>
      </c>
      <c r="O13232" s="83" t="s">
        <v>59</v>
      </c>
      <c r="P13232" s="83" t="s">
        <v>60</v>
      </c>
      <c r="Q13232" s="83" t="s">
        <v>61</v>
      </c>
      <c r="R13232" s="83" t="s">
        <v>62</v>
      </c>
      <c r="S13232" s="83" t="s">
        <v>63</v>
      </c>
      <c r="T13232" s="83" t="s">
        <v>64</v>
      </c>
      <c r="U13232" s="83" t="s">
        <v>65</v>
      </c>
      <c r="V13232" s="83" t="s">
        <v>66</v>
      </c>
      <c r="W13232" s="83" t="s">
        <v>67</v>
      </c>
      <c r="X13232" s="83" t="s">
        <v>68</v>
      </c>
      <c r="Y13232" s="83" t="s">
        <v>69</v>
      </c>
      <c r="Z13232" s="83" t="s">
        <v>70</v>
      </c>
      <c r="AA13232" s="83" t="s">
        <v>71</v>
      </c>
      <c r="AB13232" s="83" t="s">
        <v>72</v>
      </c>
      <c r="AC13232" s="83" t="s">
        <v>73</v>
      </c>
      <c r="AD13232" s="83" t="s">
        <v>74</v>
      </c>
      <c r="AE13232" s="83" t="s">
        <v>75</v>
      </c>
      <c r="AF13232" s="83" t="s">
        <v>76</v>
      </c>
      <c r="AG13232" s="83" t="s">
        <v>77</v>
      </c>
      <c r="AH13232" s="83" t="s">
        <v>78</v>
      </c>
      <c r="AI13232" s="83" t="s">
        <v>79</v>
      </c>
      <c r="AJ13232" s="83" t="s">
        <v>80</v>
      </c>
      <c r="AK13232" s="83" t="s">
        <v>81</v>
      </c>
      <c r="AL13232" s="83" t="s">
        <v>82</v>
      </c>
      <c r="AM13232" s="83" t="s">
        <v>83</v>
      </c>
      <c r="AN13232" s="83" t="s">
        <v>84</v>
      </c>
      <c r="AO13232" s="83" t="s">
        <v>85</v>
      </c>
      <c r="AP13232" s="83" t="s">
        <v>86</v>
      </c>
      <c r="AQ13232" s="83" t="s">
        <v>87</v>
      </c>
      <c r="AR13232" s="83" t="s">
        <v>88</v>
      </c>
      <c r="AS13232" s="83" t="s">
        <v>89</v>
      </c>
      <c r="AT13232" s="83" t="s">
        <v>90</v>
      </c>
      <c r="AU13232" s="83" t="s">
        <v>91</v>
      </c>
      <c r="AV13232" s="83" t="s">
        <v>92</v>
      </c>
      <c r="AW13232" s="83" t="s">
        <v>93</v>
      </c>
      <c r="AX13232" s="83" t="s">
        <v>94</v>
      </c>
      <c r="AY13232" s="83" t="s">
        <v>95</v>
      </c>
      <c r="AZ13232" s="83" t="s">
        <v>96</v>
      </c>
      <c r="BA13232" s="83" t="s">
        <v>97</v>
      </c>
      <c r="BB13232" s="83" t="s">
        <v>98</v>
      </c>
      <c r="BC13232" s="83" t="s">
        <v>99</v>
      </c>
      <c r="BD13232" s="83" t="s">
        <v>100</v>
      </c>
      <c r="BE13232" s="83" t="s">
        <v>101</v>
      </c>
      <c r="BF13232" s="83" t="s">
        <v>102</v>
      </c>
      <c r="BG13232" s="83" t="s">
        <v>103</v>
      </c>
      <c r="BH13232" s="83" t="s">
        <v>104</v>
      </c>
      <c r="BI13232" s="83" t="s">
        <v>105</v>
      </c>
      <c r="BJ13232" s="83" t="s">
        <v>106</v>
      </c>
      <c r="BK13232" s="83" t="s">
        <v>107</v>
      </c>
      <c r="BL13232" s="83" t="s">
        <v>108</v>
      </c>
      <c r="BM13232" s="83" t="s">
        <v>109</v>
      </c>
      <c r="BN13232" s="83" t="s">
        <v>110</v>
      </c>
      <c r="BO13232" s="83" t="s">
        <v>111</v>
      </c>
      <c r="BP13232" s="83" t="s">
        <v>112</v>
      </c>
      <c r="BQ13232" s="83" t="s">
        <v>113</v>
      </c>
      <c r="BR13232" s="83" t="s">
        <v>114</v>
      </c>
      <c r="BS13232" s="83" t="s">
        <v>115</v>
      </c>
      <c r="BT13232" s="83" t="s">
        <v>116</v>
      </c>
      <c r="BU13232" s="83" t="s">
        <v>117</v>
      </c>
      <c r="BV13232" s="83" t="s">
        <v>118</v>
      </c>
      <c r="BW13232" s="83" t="s">
        <v>119</v>
      </c>
      <c r="BX13232" s="83" t="s">
        <v>120</v>
      </c>
      <c r="BY13232" s="83" t="s">
        <v>121</v>
      </c>
      <c r="BZ13232" s="83" t="s">
        <v>122</v>
      </c>
      <c r="CA13232" s="83" t="s">
        <v>123</v>
      </c>
      <c r="CB13232" s="83" t="s">
        <v>124</v>
      </c>
      <c r="CC13232" s="83" t="s">
        <v>125</v>
      </c>
      <c r="CD13232" s="83" t="s">
        <v>126</v>
      </c>
      <c r="CE13232" s="83" t="s">
        <v>127</v>
      </c>
      <c r="CF13232" s="83" t="s">
        <v>128</v>
      </c>
      <c r="CG13232" s="83" t="s">
        <v>129</v>
      </c>
      <c r="CH13232" s="83" t="s">
        <v>130</v>
      </c>
      <c r="CI13232" s="83" t="s">
        <v>131</v>
      </c>
      <c r="CJ13232" s="83" t="s">
        <v>529</v>
      </c>
      <c r="CK13232" s="83" t="s">
        <v>530</v>
      </c>
      <c r="CL13232" s="83" t="s">
        <v>531</v>
      </c>
      <c r="CM13232" s="83" t="s">
        <v>532</v>
      </c>
      <c r="CN13232" s="83" t="s">
        <v>533</v>
      </c>
      <c r="CO13232" s="83" t="s">
        <v>528</v>
      </c>
      <c r="CP13232" s="83" t="s">
        <v>534</v>
      </c>
      <c r="CQ13232" s="83" t="s">
        <v>535</v>
      </c>
      <c r="CR13232" s="83" t="s">
        <v>536</v>
      </c>
      <c r="CS13232" s="83" t="s">
        <v>537</v>
      </c>
      <c r="CT13232" s="83" t="s">
        <v>538</v>
      </c>
      <c r="CU13232" s="83" t="s">
        <v>539</v>
      </c>
      <c r="CV13232" s="83" t="s">
        <v>540</v>
      </c>
      <c r="CW13232" s="83" t="s">
        <v>541</v>
      </c>
      <c r="CX13232" s="83" t="s">
        <v>542</v>
      </c>
      <c r="CY13232" s="83" t="s">
        <v>543</v>
      </c>
      <c r="CZ13232" s="83" t="s">
        <v>546</v>
      </c>
      <c r="DA13232" s="83" t="s">
        <v>547</v>
      </c>
      <c r="DB13232" s="83" t="s">
        <v>558</v>
      </c>
      <c r="DC13232" s="83" t="s">
        <v>549</v>
      </c>
      <c r="DD13232" s="83" t="s">
        <v>585</v>
      </c>
      <c r="DE13232" s="83" t="s">
        <v>548</v>
      </c>
      <c r="DF13232" s="83" t="s">
        <v>550</v>
      </c>
      <c r="DG13232" s="83" t="s">
        <v>551</v>
      </c>
      <c r="DH13232" s="83" t="s">
        <v>557</v>
      </c>
      <c r="DI13232" s="83" t="s">
        <v>552</v>
      </c>
      <c r="DJ13232" s="83" t="s">
        <v>586</v>
      </c>
      <c r="DK13232" s="83" t="s">
        <v>553</v>
      </c>
      <c r="DL13232" s="83" t="s">
        <v>554</v>
      </c>
      <c r="DM13232" s="83" t="s">
        <v>555</v>
      </c>
      <c r="DN13232" s="83" t="s">
        <v>556</v>
      </c>
      <c r="DO13232" s="83" t="s">
        <v>559</v>
      </c>
      <c r="DP13232" s="83" t="s">
        <v>587</v>
      </c>
      <c r="DQ13232" s="83" t="s">
        <v>560</v>
      </c>
      <c r="DR13232" s="83" t="s">
        <v>561</v>
      </c>
      <c r="DS13232" s="83" t="s">
        <v>562</v>
      </c>
      <c r="DT13232" s="83" t="s">
        <v>589</v>
      </c>
      <c r="DU13232" s="83" t="s">
        <v>564</v>
      </c>
      <c r="DV13232" s="83" t="s">
        <v>588</v>
      </c>
      <c r="DW13232" s="95" t="s">
        <v>565</v>
      </c>
    </row>
    <row r="13233" spans="1:127" x14ac:dyDescent="0.25">
      <c r="A13233" s="247" t="s">
        <v>650</v>
      </c>
      <c r="B13233" s="77">
        <v>1</v>
      </c>
      <c r="C13233" s="77">
        <v>0</v>
      </c>
      <c r="D13233" s="106">
        <v>-0.44507999999999998</v>
      </c>
      <c r="E13233" s="106">
        <v>-0.33377000000000001</v>
      </c>
      <c r="F13233" s="106">
        <v>-0.56584000000000001</v>
      </c>
      <c r="G13233" s="106">
        <v>-9.8989999999999995E-2</v>
      </c>
      <c r="H13233" s="106">
        <v>-0.13463</v>
      </c>
      <c r="I13233" s="106">
        <v>-0.15010000000000001</v>
      </c>
      <c r="J13233" s="106">
        <v>-0.19903000000000001</v>
      </c>
      <c r="K13233" s="106">
        <v>-0.15576999999999999</v>
      </c>
      <c r="L13233" s="106">
        <v>-0.16378000000000001</v>
      </c>
      <c r="M13233" s="106">
        <v>-8.9829999999999993E-2</v>
      </c>
      <c r="N13233" s="106">
        <v>-0.21923999999999999</v>
      </c>
      <c r="O13233" s="106">
        <v>-0.18737999999999999</v>
      </c>
      <c r="P13233" s="77" t="s">
        <v>677</v>
      </c>
      <c r="Q13233" s="77">
        <v>3.7080000000000002E-2</v>
      </c>
      <c r="R13233" s="106">
        <v>-0.25989000000000001</v>
      </c>
      <c r="S13233" s="106">
        <v>-0.20205999999999999</v>
      </c>
      <c r="T13233" s="106">
        <v>-0.34643000000000002</v>
      </c>
      <c r="U13233" s="106">
        <v>-0.34915000000000002</v>
      </c>
      <c r="V13233" s="106">
        <v>-0.12002</v>
      </c>
      <c r="W13233" s="106">
        <v>-0.56960999999999995</v>
      </c>
      <c r="X13233" s="106">
        <v>-0.32071</v>
      </c>
      <c r="Y13233" s="106">
        <v>-0.49463000000000001</v>
      </c>
      <c r="Z13233" s="77">
        <v>0</v>
      </c>
      <c r="AA13233" s="106">
        <v>-0.15003</v>
      </c>
      <c r="AB13233" s="106">
        <v>-0.4612</v>
      </c>
      <c r="AC13233" s="106">
        <v>-0.28955999999999998</v>
      </c>
      <c r="AD13233" s="106">
        <v>-0.54452999999999996</v>
      </c>
      <c r="AE13233" s="106">
        <v>-0.10750999999999999</v>
      </c>
      <c r="AF13233" s="106">
        <v>-2.9520000000000001E-2</v>
      </c>
      <c r="AG13233" s="106">
        <v>-0.11889</v>
      </c>
      <c r="AH13233" s="106">
        <v>-0.18285000000000001</v>
      </c>
      <c r="AI13233" s="106">
        <v>-0.16825999999999999</v>
      </c>
      <c r="AJ13233" s="106">
        <v>-0.12253</v>
      </c>
      <c r="AK13233" s="106">
        <v>-4.2720000000000001E-2</v>
      </c>
      <c r="AL13233" s="106">
        <v>-0.21523999999999999</v>
      </c>
      <c r="AM13233" s="106">
        <v>-0.21138999999999999</v>
      </c>
      <c r="AN13233" s="77" t="s">
        <v>677</v>
      </c>
      <c r="AO13233" s="77">
        <v>0.10746</v>
      </c>
      <c r="AP13233" s="106">
        <v>-0.25678000000000001</v>
      </c>
      <c r="AQ13233" s="106">
        <v>-0.22450999999999999</v>
      </c>
      <c r="AR13233" s="106">
        <v>-0.22367999999999999</v>
      </c>
      <c r="AS13233" s="106">
        <v>-0.42215000000000003</v>
      </c>
      <c r="AT13233" s="77">
        <v>6.1469999999999997E-2</v>
      </c>
      <c r="AU13233" s="106">
        <v>-0.44630999999999998</v>
      </c>
      <c r="AV13233" s="106">
        <v>-0.28277999999999998</v>
      </c>
      <c r="AW13233" s="106">
        <v>-0.44184000000000001</v>
      </c>
      <c r="AX13233" s="77">
        <v>6.3499999999999997E-3</v>
      </c>
      <c r="AY13233" s="77">
        <v>8.0800000000000004E-3</v>
      </c>
      <c r="AZ13233" s="106">
        <v>-0.14005000000000001</v>
      </c>
      <c r="BA13233" s="77">
        <v>0.30125999999999997</v>
      </c>
      <c r="BB13233" s="106">
        <v>-4.7050000000000002E-2</v>
      </c>
      <c r="BC13233" s="106">
        <v>-8.5330000000000003E-2</v>
      </c>
      <c r="BD13233" s="106">
        <v>-0.19980999999999999</v>
      </c>
      <c r="BE13233" s="106">
        <v>-0.12984000000000001</v>
      </c>
      <c r="BF13233" s="106">
        <v>-0.11959</v>
      </c>
      <c r="BG13233" s="77">
        <v>0.13122</v>
      </c>
      <c r="BH13233" s="77">
        <v>0.22477</v>
      </c>
      <c r="BI13233" s="106">
        <v>-0.21881</v>
      </c>
      <c r="BJ13233" s="106">
        <v>-0.32058999999999999</v>
      </c>
      <c r="BK13233" s="106">
        <v>-2.4760000000000001E-2</v>
      </c>
      <c r="BL13233" s="106">
        <v>-9.1880000000000003E-2</v>
      </c>
      <c r="BM13233" s="77">
        <v>6.2330000000000003E-2</v>
      </c>
      <c r="BN13233" s="106">
        <v>-0.01</v>
      </c>
      <c r="BO13233" s="106">
        <v>-7.3840000000000003E-2</v>
      </c>
      <c r="BP13233" s="106">
        <v>-0.11423999999999999</v>
      </c>
      <c r="BQ13233" s="106">
        <v>-0.15751999999999999</v>
      </c>
      <c r="BR13233" s="106">
        <v>-0.15905</v>
      </c>
      <c r="BS13233" s="77">
        <v>5.296E-2</v>
      </c>
      <c r="BT13233" s="77">
        <v>0.40889999999999999</v>
      </c>
      <c r="BU13233" s="77">
        <v>6.8159999999999998E-2</v>
      </c>
      <c r="BV13233" s="106">
        <v>-0.32351999999999997</v>
      </c>
      <c r="BW13233" s="106">
        <v>-8.3699999999999997E-2</v>
      </c>
      <c r="BX13233" s="106">
        <v>-0.17842</v>
      </c>
      <c r="BY13233" s="77">
        <v>0.11737</v>
      </c>
      <c r="BZ13233" s="106">
        <v>-0.24782000000000001</v>
      </c>
      <c r="CA13233" s="77">
        <v>2.077E-2</v>
      </c>
      <c r="CB13233" s="106">
        <v>-0.13457</v>
      </c>
      <c r="CC13233" s="106">
        <v>-0.13568</v>
      </c>
      <c r="CD13233" s="106">
        <v>-0.23046</v>
      </c>
      <c r="CE13233" s="77">
        <v>8.1850000000000006E-2</v>
      </c>
      <c r="CF13233" s="77">
        <v>0.33182</v>
      </c>
      <c r="CG13233" s="106">
        <v>-0.36521999999999999</v>
      </c>
      <c r="CH13233" s="106">
        <v>-0.39928000000000002</v>
      </c>
      <c r="CI13233" s="106">
        <v>-0.14061999999999999</v>
      </c>
      <c r="CJ13233" s="106">
        <v>-0.50539999999999996</v>
      </c>
      <c r="CK13233" s="106">
        <v>-0.21068000000000001</v>
      </c>
      <c r="CL13233" s="106">
        <v>-0.34700999999999999</v>
      </c>
      <c r="CM13233" s="106">
        <v>-0.43561</v>
      </c>
      <c r="CN13233" s="106">
        <v>-0.52220999999999995</v>
      </c>
      <c r="CO13233" s="106">
        <v>-0.45066000000000001</v>
      </c>
      <c r="CP13233" s="106">
        <v>-0.19317000000000001</v>
      </c>
      <c r="CQ13233" s="106">
        <v>-0.25424000000000002</v>
      </c>
      <c r="CR13233" s="106">
        <v>-0.36738999999999999</v>
      </c>
      <c r="CS13233" s="106">
        <v>-0.56552999999999998</v>
      </c>
      <c r="CT13233" s="106">
        <v>-0.17021</v>
      </c>
      <c r="CU13233" s="106">
        <v>-0.15071000000000001</v>
      </c>
      <c r="CV13233" s="106">
        <v>-0.14463999999999999</v>
      </c>
      <c r="CW13233" s="106">
        <v>-0.20005999999999999</v>
      </c>
      <c r="CX13233" s="106">
        <v>-0.18282000000000001</v>
      </c>
      <c r="CY13233" s="106">
        <v>-0.20003000000000001</v>
      </c>
      <c r="CZ13233" s="106">
        <v>-0.50539999999999996</v>
      </c>
      <c r="DA13233" s="106">
        <v>-0.21068000000000001</v>
      </c>
      <c r="DB13233" s="106">
        <v>-0.34700999999999999</v>
      </c>
      <c r="DC13233" s="106">
        <v>-0.43559999999999999</v>
      </c>
      <c r="DD13233" s="106">
        <v>-0.42259000000000002</v>
      </c>
      <c r="DE13233" s="106">
        <v>-0.5222</v>
      </c>
      <c r="DF13233" s="106">
        <v>-0.4506</v>
      </c>
      <c r="DG13233" s="106">
        <v>-0.19323000000000001</v>
      </c>
      <c r="DH13233" s="106">
        <v>-0.25424999999999998</v>
      </c>
      <c r="DI13233" s="106">
        <v>-0.36703000000000002</v>
      </c>
      <c r="DJ13233" s="106">
        <v>-0.47420000000000001</v>
      </c>
      <c r="DK13233" s="106">
        <v>-0.56562000000000001</v>
      </c>
      <c r="DL13233" s="106">
        <v>-0.50541999999999998</v>
      </c>
      <c r="DM13233" s="106">
        <v>-0.21071999999999999</v>
      </c>
      <c r="DN13233" s="106">
        <v>-0.34703000000000001</v>
      </c>
      <c r="DO13233" s="106">
        <v>-0.43552999999999997</v>
      </c>
      <c r="DP13233" s="106">
        <v>-0.42259999999999998</v>
      </c>
      <c r="DQ13233" s="106">
        <v>-0.52219000000000004</v>
      </c>
      <c r="DR13233" s="106">
        <v>-0.45061000000000001</v>
      </c>
      <c r="DS13233" s="106">
        <v>-0.19311</v>
      </c>
      <c r="DT13233" s="106">
        <v>-0.24976000000000001</v>
      </c>
      <c r="DU13233" s="106">
        <v>-0.36737999999999998</v>
      </c>
      <c r="DV13233" s="106">
        <v>-0.47416999999999998</v>
      </c>
      <c r="DW13233" s="108">
        <v>-0.56538999999999995</v>
      </c>
    </row>
    <row r="13234" spans="1:127" ht="15.75" thickBot="1" x14ac:dyDescent="0.3">
      <c r="A13234" s="248"/>
      <c r="B13234" s="68"/>
      <c r="C13234" s="68">
        <v>1</v>
      </c>
      <c r="D13234" s="68">
        <v>1.0699999999999999E-2</v>
      </c>
      <c r="E13234" s="68">
        <v>6.1899999999999997E-2</v>
      </c>
      <c r="F13234" s="68">
        <v>6.9999999999999999E-4</v>
      </c>
      <c r="G13234" s="68">
        <v>0.58989999999999998</v>
      </c>
      <c r="H13234" s="68">
        <v>0.46260000000000001</v>
      </c>
      <c r="I13234" s="68">
        <v>0.41220000000000001</v>
      </c>
      <c r="J13234" s="68">
        <v>0.27479999999999999</v>
      </c>
      <c r="K13234" s="68">
        <v>0.39460000000000001</v>
      </c>
      <c r="L13234" s="68">
        <v>0.37040000000000001</v>
      </c>
      <c r="M13234" s="68">
        <v>0.62490000000000001</v>
      </c>
      <c r="N13234" s="68">
        <v>0.22800000000000001</v>
      </c>
      <c r="O13234" s="68">
        <v>0.3044</v>
      </c>
      <c r="P13234" s="68" t="s">
        <v>677</v>
      </c>
      <c r="Q13234" s="68">
        <v>0.84030000000000005</v>
      </c>
      <c r="R13234" s="68">
        <v>0.15090000000000001</v>
      </c>
      <c r="S13234" s="68">
        <v>0.26740000000000003</v>
      </c>
      <c r="T13234" s="68">
        <v>5.21E-2</v>
      </c>
      <c r="U13234" s="68">
        <v>5.0200000000000002E-2</v>
      </c>
      <c r="V13234" s="68">
        <v>0.51290000000000002</v>
      </c>
      <c r="W13234" s="68">
        <v>6.9999999999999999E-4</v>
      </c>
      <c r="X13234" s="68">
        <v>7.3499999999999996E-2</v>
      </c>
      <c r="Y13234" s="68">
        <v>4.0000000000000001E-3</v>
      </c>
      <c r="Z13234" s="68">
        <v>1</v>
      </c>
      <c r="AA13234" s="68">
        <v>0.41249999999999998</v>
      </c>
      <c r="AB13234" s="68">
        <v>7.9000000000000008E-3</v>
      </c>
      <c r="AC13234" s="68">
        <v>0.1079</v>
      </c>
      <c r="AD13234" s="68">
        <v>1.2999999999999999E-3</v>
      </c>
      <c r="AE13234" s="68">
        <v>0.55810000000000004</v>
      </c>
      <c r="AF13234" s="68">
        <v>0.87260000000000004</v>
      </c>
      <c r="AG13234" s="68">
        <v>0.51690000000000003</v>
      </c>
      <c r="AH13234" s="68">
        <v>0.3165</v>
      </c>
      <c r="AI13234" s="68">
        <v>0.35730000000000001</v>
      </c>
      <c r="AJ13234" s="68">
        <v>0.50409999999999999</v>
      </c>
      <c r="AK13234" s="68">
        <v>0.81640000000000001</v>
      </c>
      <c r="AL13234" s="68">
        <v>0.23680000000000001</v>
      </c>
      <c r="AM13234" s="68">
        <v>0.2455</v>
      </c>
      <c r="AN13234" s="68" t="s">
        <v>677</v>
      </c>
      <c r="AO13234" s="68">
        <v>0.55830000000000002</v>
      </c>
      <c r="AP13234" s="68">
        <v>0.156</v>
      </c>
      <c r="AQ13234" s="68">
        <v>0.2167</v>
      </c>
      <c r="AR13234" s="68">
        <v>0.2185</v>
      </c>
      <c r="AS13234" s="68">
        <v>1.61E-2</v>
      </c>
      <c r="AT13234" s="68">
        <v>0.73819999999999997</v>
      </c>
      <c r="AU13234" s="68">
        <v>1.0500000000000001E-2</v>
      </c>
      <c r="AV13234" s="68">
        <v>0.1168</v>
      </c>
      <c r="AW13234" s="68">
        <v>1.1299999999999999E-2</v>
      </c>
      <c r="AX13234" s="68">
        <v>0.97250000000000003</v>
      </c>
      <c r="AY13234" s="68">
        <v>0.96499999999999997</v>
      </c>
      <c r="AZ13234" s="68">
        <v>0.4446</v>
      </c>
      <c r="BA13234" s="68">
        <v>9.3799999999999994E-2</v>
      </c>
      <c r="BB13234" s="68">
        <v>0.79820000000000002</v>
      </c>
      <c r="BC13234" s="68">
        <v>0.64239999999999997</v>
      </c>
      <c r="BD13234" s="68">
        <v>0.27289999999999998</v>
      </c>
      <c r="BE13234" s="68">
        <v>0.4788</v>
      </c>
      <c r="BF13234" s="68">
        <v>0.51449999999999996</v>
      </c>
      <c r="BG13234" s="68">
        <v>0.47410000000000002</v>
      </c>
      <c r="BH13234" s="68">
        <v>0.2162</v>
      </c>
      <c r="BI13234" s="68">
        <v>0.22889999999999999</v>
      </c>
      <c r="BJ13234" s="68">
        <v>7.3599999999999999E-2</v>
      </c>
      <c r="BK13234" s="68">
        <v>0.89300000000000002</v>
      </c>
      <c r="BL13234" s="68">
        <v>0.61699999999999999</v>
      </c>
      <c r="BM13234" s="68">
        <v>0.73470000000000002</v>
      </c>
      <c r="BN13234" s="68">
        <v>0.95669999999999999</v>
      </c>
      <c r="BO13234" s="68">
        <v>0.68799999999999994</v>
      </c>
      <c r="BP13234" s="68">
        <v>0.53359999999999996</v>
      </c>
      <c r="BQ13234" s="68">
        <v>0.38919999999999999</v>
      </c>
      <c r="BR13234" s="68">
        <v>0.3846</v>
      </c>
      <c r="BS13234" s="68">
        <v>0.77349999999999997</v>
      </c>
      <c r="BT13234" s="68">
        <v>2.01E-2</v>
      </c>
      <c r="BU13234" s="68">
        <v>0.71089999999999998</v>
      </c>
      <c r="BV13234" s="68">
        <v>7.0900000000000005E-2</v>
      </c>
      <c r="BW13234" s="68">
        <v>0.64880000000000004</v>
      </c>
      <c r="BX13234" s="68">
        <v>0.3286</v>
      </c>
      <c r="BY13234" s="68">
        <v>0.52229999999999999</v>
      </c>
      <c r="BZ13234" s="68">
        <v>0.1714</v>
      </c>
      <c r="CA13234" s="68">
        <v>0.91010000000000002</v>
      </c>
      <c r="CB13234" s="68">
        <v>0.46279999999999999</v>
      </c>
      <c r="CC13234" s="68">
        <v>0.45900000000000002</v>
      </c>
      <c r="CD13234" s="68">
        <v>0.2044</v>
      </c>
      <c r="CE13234" s="68">
        <v>0.65610000000000002</v>
      </c>
      <c r="CF13234" s="68">
        <v>6.3500000000000001E-2</v>
      </c>
      <c r="CG13234" s="68">
        <v>3.9800000000000002E-2</v>
      </c>
      <c r="CH13234" s="68">
        <v>2.3599999999999999E-2</v>
      </c>
      <c r="CI13234" s="68">
        <v>0.44269999999999998</v>
      </c>
      <c r="CJ13234" s="68">
        <v>3.2000000000000002E-3</v>
      </c>
      <c r="CK13234" s="68">
        <v>0.24709999999999999</v>
      </c>
      <c r="CL13234" s="68">
        <v>5.1700000000000003E-2</v>
      </c>
      <c r="CM13234" s="68">
        <v>1.2699999999999999E-2</v>
      </c>
      <c r="CN13234" s="68">
        <v>2.2000000000000001E-3</v>
      </c>
      <c r="CO13234" s="68">
        <v>9.5999999999999992E-3</v>
      </c>
      <c r="CP13234" s="68">
        <v>0.28949999999999998</v>
      </c>
      <c r="CQ13234" s="68">
        <v>0.1603</v>
      </c>
      <c r="CR13234" s="68">
        <v>3.8600000000000002E-2</v>
      </c>
      <c r="CS13234" s="68">
        <v>6.9999999999999999E-4</v>
      </c>
      <c r="CT13234" s="68">
        <v>0.35170000000000001</v>
      </c>
      <c r="CU13234" s="68">
        <v>0.4103</v>
      </c>
      <c r="CV13234" s="68">
        <v>0.42959999999999998</v>
      </c>
      <c r="CW13234" s="68">
        <v>0.27229999999999999</v>
      </c>
      <c r="CX13234" s="68">
        <v>0.31659999999999999</v>
      </c>
      <c r="CY13234" s="68">
        <v>0.27229999999999999</v>
      </c>
      <c r="CZ13234" s="68">
        <v>3.2000000000000002E-3</v>
      </c>
      <c r="DA13234" s="68">
        <v>0.24709999999999999</v>
      </c>
      <c r="DB13234" s="68">
        <v>5.1700000000000003E-2</v>
      </c>
      <c r="DC13234" s="68">
        <v>1.2699999999999999E-2</v>
      </c>
      <c r="DD13234" s="68">
        <v>1.6E-2</v>
      </c>
      <c r="DE13234" s="68">
        <v>2.2000000000000001E-3</v>
      </c>
      <c r="DF13234" s="68">
        <v>9.7000000000000003E-3</v>
      </c>
      <c r="DG13234" s="68">
        <v>0.2893</v>
      </c>
      <c r="DH13234" s="68">
        <v>0.16020000000000001</v>
      </c>
      <c r="DI13234" s="68">
        <v>3.8800000000000001E-2</v>
      </c>
      <c r="DJ13234" s="68">
        <v>6.1000000000000004E-3</v>
      </c>
      <c r="DK13234" s="68">
        <v>6.9999999999999999E-4</v>
      </c>
      <c r="DL13234" s="68">
        <v>3.2000000000000002E-3</v>
      </c>
      <c r="DM13234" s="68">
        <v>0.247</v>
      </c>
      <c r="DN13234" s="68">
        <v>5.1700000000000003E-2</v>
      </c>
      <c r="DO13234" s="68">
        <v>1.2699999999999999E-2</v>
      </c>
      <c r="DP13234" s="68">
        <v>1.6E-2</v>
      </c>
      <c r="DQ13234" s="68">
        <v>2.2000000000000001E-3</v>
      </c>
      <c r="DR13234" s="68">
        <v>9.7000000000000003E-3</v>
      </c>
      <c r="DS13234" s="68">
        <v>0.28960000000000002</v>
      </c>
      <c r="DT13234" s="68">
        <v>0.16800000000000001</v>
      </c>
      <c r="DU13234" s="68">
        <v>3.8600000000000002E-2</v>
      </c>
      <c r="DV13234" s="68">
        <v>6.1000000000000004E-3</v>
      </c>
      <c r="DW13234" s="74">
        <v>6.9999999999999999E-4</v>
      </c>
    </row>
    <row r="13235" spans="1:127" x14ac:dyDescent="0.25">
      <c r="A13235" s="247" t="s">
        <v>594</v>
      </c>
      <c r="B13235" s="77">
        <v>0</v>
      </c>
      <c r="C13235" s="77">
        <v>1</v>
      </c>
      <c r="D13235" s="106">
        <v>-0.20476</v>
      </c>
      <c r="E13235" s="77">
        <v>0.19958999999999999</v>
      </c>
      <c r="F13235" s="77">
        <v>8.1350000000000006E-2</v>
      </c>
      <c r="G13235" s="77">
        <v>0.27431</v>
      </c>
      <c r="H13235" s="77">
        <v>0.34926000000000001</v>
      </c>
      <c r="I13235" s="77">
        <v>0.29919000000000001</v>
      </c>
      <c r="J13235" s="77">
        <v>0.10065</v>
      </c>
      <c r="K13235" s="77">
        <v>0.25044</v>
      </c>
      <c r="L13235" s="77">
        <v>0.14222000000000001</v>
      </c>
      <c r="M13235" s="77">
        <v>0.29187000000000002</v>
      </c>
      <c r="N13235" s="77">
        <v>0.11165</v>
      </c>
      <c r="O13235" s="77">
        <v>0.27133000000000002</v>
      </c>
      <c r="P13235" s="77" t="s">
        <v>677</v>
      </c>
      <c r="Q13235" s="77">
        <v>1.2659999999999999E-2</v>
      </c>
      <c r="R13235" s="77">
        <v>0.16139999999999999</v>
      </c>
      <c r="S13235" s="77">
        <v>0.19758000000000001</v>
      </c>
      <c r="T13235" s="77">
        <v>7.7920000000000003E-2</v>
      </c>
      <c r="U13235" s="77">
        <v>0.19006999999999999</v>
      </c>
      <c r="V13235" s="106">
        <v>-2.2360000000000001E-2</v>
      </c>
      <c r="W13235" s="106">
        <v>-1.5559999999999999E-2</v>
      </c>
      <c r="X13235" s="77">
        <v>2.3349999999999999E-2</v>
      </c>
      <c r="Y13235" s="77">
        <v>4.827E-2</v>
      </c>
      <c r="Z13235" s="106">
        <v>-0.34228999999999998</v>
      </c>
      <c r="AA13235" s="106">
        <v>-0.34688999999999998</v>
      </c>
      <c r="AB13235" s="106">
        <v>-0.17660000000000001</v>
      </c>
      <c r="AC13235" s="77">
        <v>5.6689999999999997E-2</v>
      </c>
      <c r="AD13235" s="77">
        <v>6.5600000000000006E-2</v>
      </c>
      <c r="AE13235" s="77">
        <v>0.28021000000000001</v>
      </c>
      <c r="AF13235" s="77">
        <v>0.34515000000000001</v>
      </c>
      <c r="AG13235" s="77">
        <v>0.27512999999999999</v>
      </c>
      <c r="AH13235" s="77">
        <v>0.15559000000000001</v>
      </c>
      <c r="AI13235" s="77">
        <v>0.17471</v>
      </c>
      <c r="AJ13235" s="77">
        <v>0.15465000000000001</v>
      </c>
      <c r="AK13235" s="77">
        <v>0.31141000000000002</v>
      </c>
      <c r="AL13235" s="77">
        <v>0.13252</v>
      </c>
      <c r="AM13235" s="77">
        <v>0.28520000000000001</v>
      </c>
      <c r="AN13235" s="77" t="s">
        <v>677</v>
      </c>
      <c r="AO13235" s="106">
        <v>-0.1094</v>
      </c>
      <c r="AP13235" s="77">
        <v>0.16664000000000001</v>
      </c>
      <c r="AQ13235" s="77">
        <v>0.13420000000000001</v>
      </c>
      <c r="AR13235" s="77">
        <v>0</v>
      </c>
      <c r="AS13235" s="77">
        <v>0.21512000000000001</v>
      </c>
      <c r="AT13235" s="106">
        <v>-1.4290000000000001E-2</v>
      </c>
      <c r="AU13235" s="106">
        <v>-6.5479999999999997E-2</v>
      </c>
      <c r="AV13235" s="77">
        <v>7.6230000000000006E-2</v>
      </c>
      <c r="AW13235" s="77">
        <v>0.13686000000000001</v>
      </c>
      <c r="AX13235" s="106">
        <v>-0.15822</v>
      </c>
      <c r="AY13235" s="106">
        <v>-0.35092000000000001</v>
      </c>
      <c r="AZ13235" s="77">
        <v>0.18365999999999999</v>
      </c>
      <c r="BA13235" s="77">
        <v>2.31E-3</v>
      </c>
      <c r="BB13235" s="106">
        <v>-0.18410000000000001</v>
      </c>
      <c r="BC13235" s="77">
        <v>0.17038</v>
      </c>
      <c r="BD13235" s="77">
        <v>0.1003</v>
      </c>
      <c r="BE13235" s="77">
        <v>0.39901999999999999</v>
      </c>
      <c r="BF13235" s="77">
        <v>0.16599</v>
      </c>
      <c r="BG13235" s="106">
        <v>-0.15626000000000001</v>
      </c>
      <c r="BH13235" s="106">
        <v>-0.23533000000000001</v>
      </c>
      <c r="BI13235" s="106">
        <v>-0.19595000000000001</v>
      </c>
      <c r="BJ13235" s="106">
        <v>-3.9480000000000001E-2</v>
      </c>
      <c r="BK13235" s="106">
        <v>-7.8710000000000002E-2</v>
      </c>
      <c r="BL13235" s="77">
        <v>0.21518000000000001</v>
      </c>
      <c r="BM13235" s="77">
        <v>0.27018999999999999</v>
      </c>
      <c r="BN13235" s="106">
        <v>-0.15206</v>
      </c>
      <c r="BO13235" s="77">
        <v>0.17974000000000001</v>
      </c>
      <c r="BP13235" s="77">
        <v>5.7570000000000003E-2</v>
      </c>
      <c r="BQ13235" s="77">
        <v>0.29430000000000001</v>
      </c>
      <c r="BR13235" s="77">
        <v>0.17902000000000001</v>
      </c>
      <c r="BS13235" s="106">
        <v>-0.24506</v>
      </c>
      <c r="BT13235" s="106">
        <v>-0.10605000000000001</v>
      </c>
      <c r="BU13235" s="106">
        <v>-4.9050000000000003E-2</v>
      </c>
      <c r="BV13235" s="77">
        <v>0.16224</v>
      </c>
      <c r="BW13235" s="106">
        <v>-9.3890000000000001E-2</v>
      </c>
      <c r="BX13235" s="106">
        <v>-2.7899999999999999E-3</v>
      </c>
      <c r="BY13235" s="77">
        <v>0.25390000000000001</v>
      </c>
      <c r="BZ13235" s="106">
        <v>-0.16072</v>
      </c>
      <c r="CA13235" s="77">
        <v>0.22503000000000001</v>
      </c>
      <c r="CB13235" s="77">
        <v>0.21737999999999999</v>
      </c>
      <c r="CC13235" s="77">
        <v>0.37869000000000003</v>
      </c>
      <c r="CD13235" s="77">
        <v>0.24077999999999999</v>
      </c>
      <c r="CE13235" s="106">
        <v>-0.28975000000000001</v>
      </c>
      <c r="CF13235" s="106">
        <v>-0.31513999999999998</v>
      </c>
      <c r="CG13235" s="106">
        <v>-0.32625999999999999</v>
      </c>
      <c r="CH13235" s="77">
        <v>0.15153</v>
      </c>
      <c r="CI13235" s="77">
        <v>7.3899999999999999E-3</v>
      </c>
      <c r="CJ13235" s="77">
        <v>0.31014999999999998</v>
      </c>
      <c r="CK13235" s="77">
        <v>0.26533000000000001</v>
      </c>
      <c r="CL13235" s="77">
        <v>0.2102</v>
      </c>
      <c r="CM13235" s="106">
        <v>-0.21454999999999999</v>
      </c>
      <c r="CN13235" s="77">
        <v>0.26294000000000001</v>
      </c>
      <c r="CO13235" s="77">
        <v>0.31245000000000001</v>
      </c>
      <c r="CP13235" s="77">
        <v>0.27587</v>
      </c>
      <c r="CQ13235" s="77">
        <v>8.0350000000000005E-2</v>
      </c>
      <c r="CR13235" s="106">
        <v>-0.10387</v>
      </c>
      <c r="CS13235" s="77">
        <v>0.37785000000000002</v>
      </c>
      <c r="CT13235" s="77">
        <v>0.31095</v>
      </c>
      <c r="CU13235" s="106">
        <v>-4.5199999999999997E-2</v>
      </c>
      <c r="CV13235" s="77">
        <v>0.26118000000000002</v>
      </c>
      <c r="CW13235" s="77">
        <v>5.151E-2</v>
      </c>
      <c r="CX13235" s="77">
        <v>0.28778999999999999</v>
      </c>
      <c r="CY13235" s="106">
        <v>-7.4539999999999995E-2</v>
      </c>
      <c r="CZ13235" s="77">
        <v>0.31014999999999998</v>
      </c>
      <c r="DA13235" s="77">
        <v>0.26533000000000001</v>
      </c>
      <c r="DB13235" s="77">
        <v>0.21021000000000001</v>
      </c>
      <c r="DC13235" s="106">
        <v>-0.21456</v>
      </c>
      <c r="DD13235" s="77">
        <v>0.35488999999999998</v>
      </c>
      <c r="DE13235" s="77">
        <v>0.26294000000000001</v>
      </c>
      <c r="DF13235" s="77">
        <v>0.31256</v>
      </c>
      <c r="DG13235" s="77">
        <v>0.27572000000000002</v>
      </c>
      <c r="DH13235" s="77">
        <v>8.0619999999999997E-2</v>
      </c>
      <c r="DI13235" s="106">
        <v>-0.10352</v>
      </c>
      <c r="DJ13235" s="77">
        <v>0.41497000000000001</v>
      </c>
      <c r="DK13235" s="77">
        <v>0.37780000000000002</v>
      </c>
      <c r="DL13235" s="77">
        <v>0.31014999999999998</v>
      </c>
      <c r="DM13235" s="77">
        <v>0.26529999999999998</v>
      </c>
      <c r="DN13235" s="77">
        <v>0.21026</v>
      </c>
      <c r="DO13235" s="106">
        <v>-0.21460000000000001</v>
      </c>
      <c r="DP13235" s="77">
        <v>0.35486000000000001</v>
      </c>
      <c r="DQ13235" s="77">
        <v>0.26295000000000002</v>
      </c>
      <c r="DR13235" s="77">
        <v>0.3125</v>
      </c>
      <c r="DS13235" s="77">
        <v>0.27546999999999999</v>
      </c>
      <c r="DT13235" s="77">
        <v>8.0189999999999997E-2</v>
      </c>
      <c r="DU13235" s="106">
        <v>-0.10265000000000001</v>
      </c>
      <c r="DV13235" s="77">
        <v>0.41565000000000002</v>
      </c>
      <c r="DW13235" s="78">
        <v>0.37798999999999999</v>
      </c>
    </row>
    <row r="13236" spans="1:127" ht="15.75" thickBot="1" x14ac:dyDescent="0.3">
      <c r="A13236" s="248"/>
      <c r="B13236" s="68">
        <v>1</v>
      </c>
      <c r="C13236" s="68"/>
      <c r="D13236" s="68">
        <v>0.26090000000000002</v>
      </c>
      <c r="E13236" s="68">
        <v>0.27339999999999998</v>
      </c>
      <c r="F13236" s="68">
        <v>0.65800000000000003</v>
      </c>
      <c r="G13236" s="68">
        <v>0.12870000000000001</v>
      </c>
      <c r="H13236" s="68">
        <v>5.0099999999999999E-2</v>
      </c>
      <c r="I13236" s="68">
        <v>9.6199999999999994E-2</v>
      </c>
      <c r="J13236" s="68">
        <v>0.58360000000000001</v>
      </c>
      <c r="K13236" s="68">
        <v>0.1668</v>
      </c>
      <c r="L13236" s="68">
        <v>0.4375</v>
      </c>
      <c r="M13236" s="68">
        <v>0.105</v>
      </c>
      <c r="N13236" s="68">
        <v>0.54300000000000004</v>
      </c>
      <c r="O13236" s="68">
        <v>0.1331</v>
      </c>
      <c r="P13236" s="68" t="s">
        <v>677</v>
      </c>
      <c r="Q13236" s="68">
        <v>0.94520000000000004</v>
      </c>
      <c r="R13236" s="68">
        <v>0.3775</v>
      </c>
      <c r="S13236" s="68">
        <v>0.27839999999999998</v>
      </c>
      <c r="T13236" s="68">
        <v>0.67159999999999997</v>
      </c>
      <c r="U13236" s="68">
        <v>0.2974</v>
      </c>
      <c r="V13236" s="68">
        <v>0.90329999999999999</v>
      </c>
      <c r="W13236" s="68">
        <v>0.93259999999999998</v>
      </c>
      <c r="X13236" s="68">
        <v>0.89900000000000002</v>
      </c>
      <c r="Y13236" s="68">
        <v>0.79310000000000003</v>
      </c>
      <c r="Z13236" s="68">
        <v>5.5199999999999999E-2</v>
      </c>
      <c r="AA13236" s="68">
        <v>5.1799999999999999E-2</v>
      </c>
      <c r="AB13236" s="68">
        <v>0.33360000000000001</v>
      </c>
      <c r="AC13236" s="68">
        <v>0.75790000000000002</v>
      </c>
      <c r="AD13236" s="68">
        <v>0.72130000000000005</v>
      </c>
      <c r="AE13236" s="68">
        <v>0.1203</v>
      </c>
      <c r="AF13236" s="68">
        <v>5.2999999999999999E-2</v>
      </c>
      <c r="AG13236" s="68">
        <v>0.1275</v>
      </c>
      <c r="AH13236" s="68">
        <v>0.39510000000000001</v>
      </c>
      <c r="AI13236" s="68">
        <v>0.33889999999999998</v>
      </c>
      <c r="AJ13236" s="68">
        <v>0.39800000000000002</v>
      </c>
      <c r="AK13236" s="68">
        <v>8.2799999999999999E-2</v>
      </c>
      <c r="AL13236" s="68">
        <v>0.46970000000000001</v>
      </c>
      <c r="AM13236" s="68">
        <v>0.11360000000000001</v>
      </c>
      <c r="AN13236" s="68" t="s">
        <v>677</v>
      </c>
      <c r="AO13236" s="68">
        <v>0.55110000000000003</v>
      </c>
      <c r="AP13236" s="68">
        <v>0.36199999999999999</v>
      </c>
      <c r="AQ13236" s="68">
        <v>0.46400000000000002</v>
      </c>
      <c r="AR13236" s="68">
        <v>1</v>
      </c>
      <c r="AS13236" s="68">
        <v>0.23699999999999999</v>
      </c>
      <c r="AT13236" s="68">
        <v>0.93810000000000004</v>
      </c>
      <c r="AU13236" s="68">
        <v>0.7218</v>
      </c>
      <c r="AV13236" s="68">
        <v>0.6784</v>
      </c>
      <c r="AW13236" s="68">
        <v>0.4551</v>
      </c>
      <c r="AX13236" s="68">
        <v>0.3871</v>
      </c>
      <c r="AY13236" s="68">
        <v>4.8899999999999999E-2</v>
      </c>
      <c r="AZ13236" s="68">
        <v>0.31430000000000002</v>
      </c>
      <c r="BA13236" s="68">
        <v>0.99</v>
      </c>
      <c r="BB13236" s="68">
        <v>0.31309999999999999</v>
      </c>
      <c r="BC13236" s="68">
        <v>0.35120000000000001</v>
      </c>
      <c r="BD13236" s="68">
        <v>0.58489999999999998</v>
      </c>
      <c r="BE13236" s="68">
        <v>2.3699999999999999E-2</v>
      </c>
      <c r="BF13236" s="68">
        <v>0.3639</v>
      </c>
      <c r="BG13236" s="68">
        <v>0.3931</v>
      </c>
      <c r="BH13236" s="68">
        <v>0.1948</v>
      </c>
      <c r="BI13236" s="68">
        <v>0.28249999999999997</v>
      </c>
      <c r="BJ13236" s="68">
        <v>0.83009999999999995</v>
      </c>
      <c r="BK13236" s="68">
        <v>0.66849999999999998</v>
      </c>
      <c r="BL13236" s="68">
        <v>0.2369</v>
      </c>
      <c r="BM13236" s="68">
        <v>0.1348</v>
      </c>
      <c r="BN13236" s="68">
        <v>0.40610000000000002</v>
      </c>
      <c r="BO13236" s="68">
        <v>0.32500000000000001</v>
      </c>
      <c r="BP13236" s="68">
        <v>0.75429999999999997</v>
      </c>
      <c r="BQ13236" s="68">
        <v>0.10199999999999999</v>
      </c>
      <c r="BR13236" s="68">
        <v>0.32690000000000002</v>
      </c>
      <c r="BS13236" s="68">
        <v>0.1764</v>
      </c>
      <c r="BT13236" s="68">
        <v>0.5635</v>
      </c>
      <c r="BU13236" s="68">
        <v>0.78979999999999995</v>
      </c>
      <c r="BV13236" s="68">
        <v>0.375</v>
      </c>
      <c r="BW13236" s="68">
        <v>0.60929999999999995</v>
      </c>
      <c r="BX13236" s="68">
        <v>0.9879</v>
      </c>
      <c r="BY13236" s="68">
        <v>0.1608</v>
      </c>
      <c r="BZ13236" s="68">
        <v>0.3795</v>
      </c>
      <c r="CA13236" s="68">
        <v>0.21560000000000001</v>
      </c>
      <c r="CB13236" s="68">
        <v>0.23200000000000001</v>
      </c>
      <c r="CC13236" s="68">
        <v>3.2599999999999997E-2</v>
      </c>
      <c r="CD13236" s="68">
        <v>0.18429999999999999</v>
      </c>
      <c r="CE13236" s="68">
        <v>0.1077</v>
      </c>
      <c r="CF13236" s="68">
        <v>7.8899999999999998E-2</v>
      </c>
      <c r="CG13236" s="68">
        <v>6.8400000000000002E-2</v>
      </c>
      <c r="CH13236" s="68">
        <v>0.40770000000000001</v>
      </c>
      <c r="CI13236" s="68">
        <v>0.96799999999999997</v>
      </c>
      <c r="CJ13236" s="68">
        <v>8.4099999999999994E-2</v>
      </c>
      <c r="CK13236" s="68">
        <v>0.14219999999999999</v>
      </c>
      <c r="CL13236" s="68">
        <v>0.2482</v>
      </c>
      <c r="CM13236" s="68">
        <v>0.23830000000000001</v>
      </c>
      <c r="CN13236" s="68">
        <v>0.14599999999999999</v>
      </c>
      <c r="CO13236" s="68">
        <v>8.1699999999999995E-2</v>
      </c>
      <c r="CP13236" s="68">
        <v>0.12640000000000001</v>
      </c>
      <c r="CQ13236" s="68">
        <v>0.66200000000000003</v>
      </c>
      <c r="CR13236" s="68">
        <v>0.5716</v>
      </c>
      <c r="CS13236" s="68">
        <v>3.3000000000000002E-2</v>
      </c>
      <c r="CT13236" s="68">
        <v>8.3199999999999996E-2</v>
      </c>
      <c r="CU13236" s="68">
        <v>0.80600000000000005</v>
      </c>
      <c r="CV13236" s="68">
        <v>0.14879999999999999</v>
      </c>
      <c r="CW13236" s="68">
        <v>0.77949999999999997</v>
      </c>
      <c r="CX13236" s="68">
        <v>0.11020000000000001</v>
      </c>
      <c r="CY13236" s="68">
        <v>0.68520000000000003</v>
      </c>
      <c r="CZ13236" s="68">
        <v>8.4099999999999994E-2</v>
      </c>
      <c r="DA13236" s="68">
        <v>0.14219999999999999</v>
      </c>
      <c r="DB13236" s="68">
        <v>0.2482</v>
      </c>
      <c r="DC13236" s="68">
        <v>0.23830000000000001</v>
      </c>
      <c r="DD13236" s="68">
        <v>4.6300000000000001E-2</v>
      </c>
      <c r="DE13236" s="68">
        <v>0.1459</v>
      </c>
      <c r="DF13236" s="68">
        <v>8.1600000000000006E-2</v>
      </c>
      <c r="DG13236" s="68">
        <v>0.12670000000000001</v>
      </c>
      <c r="DH13236" s="68">
        <v>0.66090000000000004</v>
      </c>
      <c r="DI13236" s="68">
        <v>0.57289999999999996</v>
      </c>
      <c r="DJ13236" s="68">
        <v>1.8200000000000001E-2</v>
      </c>
      <c r="DK13236" s="68">
        <v>3.3000000000000002E-2</v>
      </c>
      <c r="DL13236" s="68">
        <v>8.4099999999999994E-2</v>
      </c>
      <c r="DM13236" s="68">
        <v>0.14219999999999999</v>
      </c>
      <c r="DN13236" s="68">
        <v>0.24809999999999999</v>
      </c>
      <c r="DO13236" s="68">
        <v>0.2382</v>
      </c>
      <c r="DP13236" s="68">
        <v>4.6300000000000001E-2</v>
      </c>
      <c r="DQ13236" s="68">
        <v>0.1459</v>
      </c>
      <c r="DR13236" s="68">
        <v>8.1600000000000006E-2</v>
      </c>
      <c r="DS13236" s="68">
        <v>0.127</v>
      </c>
      <c r="DT13236" s="68">
        <v>0.66259999999999997</v>
      </c>
      <c r="DU13236" s="68">
        <v>0.57609999999999995</v>
      </c>
      <c r="DV13236" s="68">
        <v>1.7999999999999999E-2</v>
      </c>
      <c r="DW13236" s="74">
        <v>3.2899999999999999E-2</v>
      </c>
    </row>
    <row r="13237" spans="1:127" x14ac:dyDescent="0.25">
      <c r="A13237" s="247" t="s">
        <v>48</v>
      </c>
      <c r="B13237" s="106">
        <v>-0.44507999999999998</v>
      </c>
      <c r="C13237" s="106">
        <v>-0.20476</v>
      </c>
      <c r="D13237" s="77">
        <v>1</v>
      </c>
      <c r="E13237" s="77">
        <v>0.32401999999999997</v>
      </c>
      <c r="F13237" s="77">
        <v>0.21973999999999999</v>
      </c>
      <c r="G13237" s="106">
        <v>-0.16314999999999999</v>
      </c>
      <c r="H13237" s="106">
        <v>-0.30347000000000002</v>
      </c>
      <c r="I13237" s="106">
        <v>-0.39426</v>
      </c>
      <c r="J13237" s="77">
        <v>0.59938999999999998</v>
      </c>
      <c r="K13237" s="77">
        <v>0.38288</v>
      </c>
      <c r="L13237" s="77">
        <v>0.27837000000000001</v>
      </c>
      <c r="M13237" s="77">
        <v>0.21848999999999999</v>
      </c>
      <c r="N13237" s="77">
        <v>0.31017</v>
      </c>
      <c r="O13237" s="77">
        <v>9.5670000000000005E-2</v>
      </c>
      <c r="P13237" s="77" t="s">
        <v>677</v>
      </c>
      <c r="Q13237" s="77">
        <v>0.3417</v>
      </c>
      <c r="R13237" s="77">
        <v>0.45391999999999999</v>
      </c>
      <c r="S13237" s="77">
        <v>0.18689</v>
      </c>
      <c r="T13237" s="77">
        <v>0.49085000000000001</v>
      </c>
      <c r="U13237" s="77">
        <v>0.21598000000000001</v>
      </c>
      <c r="V13237" s="77">
        <v>0.37492999999999999</v>
      </c>
      <c r="W13237" s="77">
        <v>0.25963999999999998</v>
      </c>
      <c r="X13237" s="77">
        <v>0.22389999999999999</v>
      </c>
      <c r="Y13237" s="77">
        <v>0.17554</v>
      </c>
      <c r="Z13237" s="77">
        <v>0.22567000000000001</v>
      </c>
      <c r="AA13237" s="77">
        <v>0.21479999999999999</v>
      </c>
      <c r="AB13237" s="77">
        <v>0.98760999999999999</v>
      </c>
      <c r="AC13237" s="77">
        <v>0.17491999999999999</v>
      </c>
      <c r="AD13237" s="77">
        <v>0.18769</v>
      </c>
      <c r="AE13237" s="106">
        <v>-0.21410999999999999</v>
      </c>
      <c r="AF13237" s="106">
        <v>-0.34649999999999997</v>
      </c>
      <c r="AG13237" s="106">
        <v>-0.41192000000000001</v>
      </c>
      <c r="AH13237" s="77">
        <v>0.56411999999999995</v>
      </c>
      <c r="AI13237" s="77">
        <v>0.41486000000000001</v>
      </c>
      <c r="AJ13237" s="77">
        <v>0.25714999999999999</v>
      </c>
      <c r="AK13237" s="77">
        <v>0.13611000000000001</v>
      </c>
      <c r="AL13237" s="77">
        <v>0.29875000000000002</v>
      </c>
      <c r="AM13237" s="77">
        <v>6.173E-2</v>
      </c>
      <c r="AN13237" s="77" t="s">
        <v>677</v>
      </c>
      <c r="AO13237" s="77">
        <v>0.17319999999999999</v>
      </c>
      <c r="AP13237" s="77">
        <v>0.4466</v>
      </c>
      <c r="AQ13237" s="77">
        <v>0.20201</v>
      </c>
      <c r="AR13237" s="77">
        <v>0.26754</v>
      </c>
      <c r="AS13237" s="77">
        <v>4.861E-2</v>
      </c>
      <c r="AT13237" s="77">
        <v>0.24267</v>
      </c>
      <c r="AU13237" s="77">
        <v>0.13947999999999999</v>
      </c>
      <c r="AV13237" s="106">
        <v>-8.4399999999999996E-3</v>
      </c>
      <c r="AW13237" s="77">
        <v>0.11600000000000001</v>
      </c>
      <c r="AX13237" s="77">
        <v>6.651E-2</v>
      </c>
      <c r="AY13237" s="106">
        <v>-0.29053000000000001</v>
      </c>
      <c r="AZ13237" s="77">
        <v>0.40128999999999998</v>
      </c>
      <c r="BA13237" s="77">
        <v>8.6430000000000007E-2</v>
      </c>
      <c r="BB13237" s="77">
        <v>3.0890000000000001E-2</v>
      </c>
      <c r="BC13237" s="106">
        <v>-8.7870000000000004E-2</v>
      </c>
      <c r="BD13237" s="106">
        <v>-2.8559999999999999E-2</v>
      </c>
      <c r="BE13237" s="106">
        <v>-0.19817000000000001</v>
      </c>
      <c r="BF13237" s="77">
        <v>0.35321000000000002</v>
      </c>
      <c r="BG13237" s="77">
        <v>0.15976000000000001</v>
      </c>
      <c r="BH13237" s="77">
        <v>0.41891</v>
      </c>
      <c r="BI13237" s="77">
        <v>0.28953000000000001</v>
      </c>
      <c r="BJ13237" s="77">
        <v>0.24487</v>
      </c>
      <c r="BK13237" s="77">
        <v>0.17529</v>
      </c>
      <c r="BL13237" s="77">
        <v>0.26566000000000001</v>
      </c>
      <c r="BM13237" s="106">
        <v>-0.22006000000000001</v>
      </c>
      <c r="BN13237" s="106">
        <v>-0.18542</v>
      </c>
      <c r="BO13237" s="106">
        <v>-0.21596000000000001</v>
      </c>
      <c r="BP13237" s="106">
        <v>-0.22428999999999999</v>
      </c>
      <c r="BQ13237" s="106">
        <v>-0.14817</v>
      </c>
      <c r="BR13237" s="77">
        <v>0.29313</v>
      </c>
      <c r="BS13237" s="77">
        <v>8.1100000000000005E-2</v>
      </c>
      <c r="BT13237" s="106">
        <v>-0.33290999999999998</v>
      </c>
      <c r="BU13237" s="106">
        <v>-0.39362999999999998</v>
      </c>
      <c r="BV13237" s="106">
        <v>-1.5650000000000001E-2</v>
      </c>
      <c r="BW13237" s="77">
        <v>3.6470000000000002E-2</v>
      </c>
      <c r="BX13237" s="77">
        <v>0.23910000000000001</v>
      </c>
      <c r="BY13237" s="106">
        <v>-4.9750000000000003E-2</v>
      </c>
      <c r="BZ13237" s="106">
        <v>-0.122</v>
      </c>
      <c r="CA13237" s="106">
        <v>-0.32812999999999998</v>
      </c>
      <c r="CB13237" s="106">
        <v>-0.17780000000000001</v>
      </c>
      <c r="CC13237" s="106">
        <v>-0.28188999999999997</v>
      </c>
      <c r="CD13237" s="77">
        <v>0.42274</v>
      </c>
      <c r="CE13237" s="77">
        <v>0.2394</v>
      </c>
      <c r="CF13237" s="106">
        <v>-3.2419999999999997E-2</v>
      </c>
      <c r="CG13237" s="77">
        <v>0.16492999999999999</v>
      </c>
      <c r="CH13237" s="77">
        <v>0.19134000000000001</v>
      </c>
      <c r="CI13237" s="77">
        <v>2.759E-2</v>
      </c>
      <c r="CJ13237" s="77">
        <v>0.16500999999999999</v>
      </c>
      <c r="CK13237" s="77">
        <v>0.37280000000000002</v>
      </c>
      <c r="CL13237" s="77">
        <v>0.48777999999999999</v>
      </c>
      <c r="CM13237" s="77">
        <v>0.37753999999999999</v>
      </c>
      <c r="CN13237" s="77">
        <v>0.50088999999999995</v>
      </c>
      <c r="CO13237" s="77">
        <v>1.14E-3</v>
      </c>
      <c r="CP13237" s="77">
        <v>0.33712999999999999</v>
      </c>
      <c r="CQ13237" s="77">
        <v>0.34933999999999998</v>
      </c>
      <c r="CR13237" s="77">
        <v>7.1720000000000006E-2</v>
      </c>
      <c r="CS13237" s="77">
        <v>0.28821999999999998</v>
      </c>
      <c r="CT13237" s="77">
        <v>5.7070000000000003E-2</v>
      </c>
      <c r="CU13237" s="77">
        <v>0.54362999999999995</v>
      </c>
      <c r="CV13237" s="106">
        <v>-0.10362</v>
      </c>
      <c r="CW13237" s="77">
        <v>0.15189</v>
      </c>
      <c r="CX13237" s="106">
        <v>-0.16986999999999999</v>
      </c>
      <c r="CY13237" s="77">
        <v>0.45169999999999999</v>
      </c>
      <c r="CZ13237" s="77">
        <v>0.16500999999999999</v>
      </c>
      <c r="DA13237" s="77">
        <v>0.37280000000000002</v>
      </c>
      <c r="DB13237" s="77">
        <v>0.48777999999999999</v>
      </c>
      <c r="DC13237" s="77">
        <v>0.37753999999999999</v>
      </c>
      <c r="DD13237" s="77">
        <v>0.41854000000000002</v>
      </c>
      <c r="DE13237" s="77">
        <v>0.50088999999999995</v>
      </c>
      <c r="DF13237" s="77">
        <v>9.3999999999999997E-4</v>
      </c>
      <c r="DG13237" s="77">
        <v>0.33728999999999998</v>
      </c>
      <c r="DH13237" s="77">
        <v>0.34921000000000002</v>
      </c>
      <c r="DI13237" s="77">
        <v>7.1179999999999993E-2</v>
      </c>
      <c r="DJ13237" s="77">
        <v>0.27456000000000003</v>
      </c>
      <c r="DK13237" s="77">
        <v>0.28850999999999999</v>
      </c>
      <c r="DL13237" s="77">
        <v>0.16502</v>
      </c>
      <c r="DM13237" s="77">
        <v>0.37281999999999998</v>
      </c>
      <c r="DN13237" s="77">
        <v>0.48780000000000001</v>
      </c>
      <c r="DO13237" s="77">
        <v>0.37751000000000001</v>
      </c>
      <c r="DP13237" s="77">
        <v>0.41854999999999998</v>
      </c>
      <c r="DQ13237" s="77">
        <v>0.50087000000000004</v>
      </c>
      <c r="DR13237" s="77">
        <v>1.1999999999999999E-3</v>
      </c>
      <c r="DS13237" s="77">
        <v>0.33727000000000001</v>
      </c>
      <c r="DT13237" s="77">
        <v>0.34788000000000002</v>
      </c>
      <c r="DU13237" s="77">
        <v>7.1059999999999998E-2</v>
      </c>
      <c r="DV13237" s="77">
        <v>0.27455000000000002</v>
      </c>
      <c r="DW13237" s="78">
        <v>0.28808</v>
      </c>
    </row>
    <row r="13238" spans="1:127" ht="15.75" thickBot="1" x14ac:dyDescent="0.3">
      <c r="A13238" s="248"/>
      <c r="B13238" s="68">
        <v>1.0699999999999999E-2</v>
      </c>
      <c r="C13238" s="68">
        <v>0.26090000000000002</v>
      </c>
      <c r="D13238" s="68"/>
      <c r="E13238" s="68">
        <v>7.0400000000000004E-2</v>
      </c>
      <c r="F13238" s="68">
        <v>0.22689999999999999</v>
      </c>
      <c r="G13238" s="68">
        <v>0.37230000000000002</v>
      </c>
      <c r="H13238" s="68">
        <v>9.1300000000000006E-2</v>
      </c>
      <c r="I13238" s="68">
        <v>2.5600000000000001E-2</v>
      </c>
      <c r="J13238" s="68">
        <v>2.9999999999999997E-4</v>
      </c>
      <c r="K13238" s="68">
        <v>3.0499999999999999E-2</v>
      </c>
      <c r="L13238" s="68">
        <v>0.1229</v>
      </c>
      <c r="M13238" s="68">
        <v>0.2296</v>
      </c>
      <c r="N13238" s="68">
        <v>8.4099999999999994E-2</v>
      </c>
      <c r="O13238" s="68">
        <v>0.60250000000000004</v>
      </c>
      <c r="P13238" s="68" t="s">
        <v>677</v>
      </c>
      <c r="Q13238" s="68">
        <v>5.5599999999999997E-2</v>
      </c>
      <c r="R13238" s="68">
        <v>9.1000000000000004E-3</v>
      </c>
      <c r="S13238" s="68">
        <v>0.30570000000000003</v>
      </c>
      <c r="T13238" s="68">
        <v>4.3E-3</v>
      </c>
      <c r="U13238" s="68">
        <v>0.2351</v>
      </c>
      <c r="V13238" s="68">
        <v>3.4500000000000003E-2</v>
      </c>
      <c r="W13238" s="68">
        <v>0.15129999999999999</v>
      </c>
      <c r="X13238" s="68">
        <v>0.218</v>
      </c>
      <c r="Y13238" s="68">
        <v>0.33660000000000001</v>
      </c>
      <c r="Z13238" s="68">
        <v>0.21429999999999999</v>
      </c>
      <c r="AA13238" s="68">
        <v>0.23780000000000001</v>
      </c>
      <c r="AB13238" s="68" t="s">
        <v>621</v>
      </c>
      <c r="AC13238" s="68">
        <v>0.33829999999999999</v>
      </c>
      <c r="AD13238" s="68">
        <v>0.30359999999999998</v>
      </c>
      <c r="AE13238" s="68">
        <v>0.23930000000000001</v>
      </c>
      <c r="AF13238" s="68">
        <v>5.1999999999999998E-2</v>
      </c>
      <c r="AG13238" s="68">
        <v>1.9199999999999998E-2</v>
      </c>
      <c r="AH13238" s="68">
        <v>8.0000000000000004E-4</v>
      </c>
      <c r="AI13238" s="68">
        <v>1.8200000000000001E-2</v>
      </c>
      <c r="AJ13238" s="68">
        <v>0.15540000000000001</v>
      </c>
      <c r="AK13238" s="68">
        <v>0.45760000000000001</v>
      </c>
      <c r="AL13238" s="68">
        <v>9.6699999999999994E-2</v>
      </c>
      <c r="AM13238" s="68">
        <v>0.73709999999999998</v>
      </c>
      <c r="AN13238" s="68" t="s">
        <v>677</v>
      </c>
      <c r="AO13238" s="68">
        <v>0.34310000000000002</v>
      </c>
      <c r="AP13238" s="68">
        <v>1.04E-2</v>
      </c>
      <c r="AQ13238" s="68">
        <v>0.26750000000000002</v>
      </c>
      <c r="AR13238" s="68">
        <v>0.13880000000000001</v>
      </c>
      <c r="AS13238" s="68">
        <v>0.79159999999999997</v>
      </c>
      <c r="AT13238" s="68">
        <v>0.18079999999999999</v>
      </c>
      <c r="AU13238" s="68">
        <v>0.44640000000000002</v>
      </c>
      <c r="AV13238" s="68">
        <v>0.96340000000000003</v>
      </c>
      <c r="AW13238" s="68">
        <v>0.5272</v>
      </c>
      <c r="AX13238" s="68">
        <v>0.71760000000000002</v>
      </c>
      <c r="AY13238" s="68">
        <v>0.1067</v>
      </c>
      <c r="AZ13238" s="68">
        <v>2.2800000000000001E-2</v>
      </c>
      <c r="BA13238" s="68">
        <v>0.6381</v>
      </c>
      <c r="BB13238" s="68">
        <v>0.86670000000000003</v>
      </c>
      <c r="BC13238" s="68">
        <v>0.63249999999999995</v>
      </c>
      <c r="BD13238" s="68">
        <v>0.87670000000000003</v>
      </c>
      <c r="BE13238" s="68">
        <v>0.27689999999999998</v>
      </c>
      <c r="BF13238" s="68">
        <v>4.7399999999999998E-2</v>
      </c>
      <c r="BG13238" s="68">
        <v>0.38240000000000002</v>
      </c>
      <c r="BH13238" s="68">
        <v>1.7000000000000001E-2</v>
      </c>
      <c r="BI13238" s="68">
        <v>0.108</v>
      </c>
      <c r="BJ13238" s="68">
        <v>0.17680000000000001</v>
      </c>
      <c r="BK13238" s="68">
        <v>0.33729999999999999</v>
      </c>
      <c r="BL13238" s="68">
        <v>0.14169999999999999</v>
      </c>
      <c r="BM13238" s="68">
        <v>0.22620000000000001</v>
      </c>
      <c r="BN13238" s="68">
        <v>0.30959999999999999</v>
      </c>
      <c r="BO13238" s="68">
        <v>0.23519999999999999</v>
      </c>
      <c r="BP13238" s="68">
        <v>0.2172</v>
      </c>
      <c r="BQ13238" s="68">
        <v>0.41830000000000001</v>
      </c>
      <c r="BR13238" s="68">
        <v>0.10349999999999999</v>
      </c>
      <c r="BS13238" s="68">
        <v>0.65900000000000003</v>
      </c>
      <c r="BT13238" s="68">
        <v>6.2600000000000003E-2</v>
      </c>
      <c r="BU13238" s="68">
        <v>2.58E-2</v>
      </c>
      <c r="BV13238" s="68">
        <v>0.93220000000000003</v>
      </c>
      <c r="BW13238" s="68">
        <v>0.84289999999999998</v>
      </c>
      <c r="BX13238" s="68">
        <v>0.1875</v>
      </c>
      <c r="BY13238" s="68">
        <v>0.78690000000000004</v>
      </c>
      <c r="BZ13238" s="68">
        <v>0.50590000000000002</v>
      </c>
      <c r="CA13238" s="68">
        <v>6.6699999999999995E-2</v>
      </c>
      <c r="CB13238" s="68">
        <v>0.33029999999999998</v>
      </c>
      <c r="CC13238" s="68">
        <v>0.11799999999999999</v>
      </c>
      <c r="CD13238" s="68">
        <v>1.5900000000000001E-2</v>
      </c>
      <c r="CE13238" s="68">
        <v>0.18690000000000001</v>
      </c>
      <c r="CF13238" s="68">
        <v>0.86019999999999996</v>
      </c>
      <c r="CG13238" s="68">
        <v>0.36699999999999999</v>
      </c>
      <c r="CH13238" s="68">
        <v>0.29409999999999997</v>
      </c>
      <c r="CI13238" s="68">
        <v>0.88090000000000002</v>
      </c>
      <c r="CJ13238" s="68">
        <v>0.36680000000000001</v>
      </c>
      <c r="CK13238" s="68">
        <v>3.56E-2</v>
      </c>
      <c r="CL13238" s="68">
        <v>4.5999999999999999E-3</v>
      </c>
      <c r="CM13238" s="68">
        <v>3.3099999999999997E-2</v>
      </c>
      <c r="CN13238" s="68">
        <v>3.5000000000000001E-3</v>
      </c>
      <c r="CO13238" s="68">
        <v>0.99509999999999998</v>
      </c>
      <c r="CP13238" s="68">
        <v>5.9200000000000003E-2</v>
      </c>
      <c r="CQ13238" s="68">
        <v>0.05</v>
      </c>
      <c r="CR13238" s="68">
        <v>0.69650000000000001</v>
      </c>
      <c r="CS13238" s="68">
        <v>0.10970000000000001</v>
      </c>
      <c r="CT13238" s="68">
        <v>0.75639999999999996</v>
      </c>
      <c r="CU13238" s="68">
        <v>1.2999999999999999E-3</v>
      </c>
      <c r="CV13238" s="68">
        <v>0.57250000000000001</v>
      </c>
      <c r="CW13238" s="68">
        <v>0.40660000000000002</v>
      </c>
      <c r="CX13238" s="68">
        <v>0.35260000000000002</v>
      </c>
      <c r="CY13238" s="68">
        <v>9.4999999999999998E-3</v>
      </c>
      <c r="CZ13238" s="68">
        <v>0.36680000000000001</v>
      </c>
      <c r="DA13238" s="68">
        <v>3.56E-2</v>
      </c>
      <c r="DB13238" s="68">
        <v>4.5999999999999999E-3</v>
      </c>
      <c r="DC13238" s="68">
        <v>3.3099999999999997E-2</v>
      </c>
      <c r="DD13238" s="68">
        <v>1.7100000000000001E-2</v>
      </c>
      <c r="DE13238" s="68">
        <v>3.5000000000000001E-3</v>
      </c>
      <c r="DF13238" s="68">
        <v>0.99590000000000001</v>
      </c>
      <c r="DG13238" s="68">
        <v>5.8999999999999997E-2</v>
      </c>
      <c r="DH13238" s="68">
        <v>5.0099999999999999E-2</v>
      </c>
      <c r="DI13238" s="68">
        <v>0.69869999999999999</v>
      </c>
      <c r="DJ13238" s="68">
        <v>0.1283</v>
      </c>
      <c r="DK13238" s="68">
        <v>0.10929999999999999</v>
      </c>
      <c r="DL13238" s="68">
        <v>0.36680000000000001</v>
      </c>
      <c r="DM13238" s="68">
        <v>3.56E-2</v>
      </c>
      <c r="DN13238" s="68">
        <v>4.5999999999999999E-3</v>
      </c>
      <c r="DO13238" s="68">
        <v>3.32E-2</v>
      </c>
      <c r="DP13238" s="68">
        <v>1.7100000000000001E-2</v>
      </c>
      <c r="DQ13238" s="68">
        <v>3.5000000000000001E-3</v>
      </c>
      <c r="DR13238" s="68">
        <v>0.99480000000000002</v>
      </c>
      <c r="DS13238" s="68">
        <v>5.91E-2</v>
      </c>
      <c r="DT13238" s="68">
        <v>5.11E-2</v>
      </c>
      <c r="DU13238" s="68">
        <v>0.69910000000000005</v>
      </c>
      <c r="DV13238" s="68">
        <v>0.1283</v>
      </c>
      <c r="DW13238" s="74">
        <v>0.10979999999999999</v>
      </c>
    </row>
    <row r="13239" spans="1:127" x14ac:dyDescent="0.25">
      <c r="A13239" s="247" t="s">
        <v>49</v>
      </c>
      <c r="B13239" s="106">
        <v>-0.33377000000000001</v>
      </c>
      <c r="C13239" s="77">
        <v>0.19958999999999999</v>
      </c>
      <c r="D13239" s="77">
        <v>0.32401999999999997</v>
      </c>
      <c r="E13239" s="77">
        <v>1</v>
      </c>
      <c r="F13239" s="77">
        <v>0.45027</v>
      </c>
      <c r="G13239" s="77">
        <v>0.1132</v>
      </c>
      <c r="H13239" s="106">
        <v>-7.0860000000000006E-2</v>
      </c>
      <c r="I13239" s="106">
        <v>-0.21953</v>
      </c>
      <c r="J13239" s="77">
        <v>0.41527999999999998</v>
      </c>
      <c r="K13239" s="77">
        <v>0.51139000000000001</v>
      </c>
      <c r="L13239" s="77">
        <v>0.3034</v>
      </c>
      <c r="M13239" s="77">
        <v>0.35565999999999998</v>
      </c>
      <c r="N13239" s="77">
        <v>0.68960999999999995</v>
      </c>
      <c r="O13239" s="77">
        <v>0.58855000000000002</v>
      </c>
      <c r="P13239" s="77" t="s">
        <v>677</v>
      </c>
      <c r="Q13239" s="77">
        <v>0.45437</v>
      </c>
      <c r="R13239" s="77">
        <v>0.18210000000000001</v>
      </c>
      <c r="S13239" s="106">
        <v>-0.10313</v>
      </c>
      <c r="T13239" s="77">
        <v>0.36154999999999998</v>
      </c>
      <c r="U13239" s="77">
        <v>0.65730999999999995</v>
      </c>
      <c r="V13239" s="106">
        <v>-2.0799999999999999E-2</v>
      </c>
      <c r="W13239" s="77">
        <v>0.28444999999999998</v>
      </c>
      <c r="X13239" s="77">
        <v>7.7549999999999994E-2</v>
      </c>
      <c r="Y13239" s="77">
        <v>3.0249999999999999E-2</v>
      </c>
      <c r="Z13239" s="106">
        <v>-0.16098999999999999</v>
      </c>
      <c r="AA13239" s="106">
        <v>-0.15816</v>
      </c>
      <c r="AB13239" s="77">
        <v>0.30177999999999999</v>
      </c>
      <c r="AC13239" s="77">
        <v>0.81169000000000002</v>
      </c>
      <c r="AD13239" s="77">
        <v>0.43435000000000001</v>
      </c>
      <c r="AE13239" s="77">
        <v>3.5150000000000001E-2</v>
      </c>
      <c r="AF13239" s="106">
        <v>-0.24448</v>
      </c>
      <c r="AG13239" s="106">
        <v>-0.28176000000000001</v>
      </c>
      <c r="AH13239" s="77">
        <v>0.41439999999999999</v>
      </c>
      <c r="AI13239" s="77">
        <v>0.48491000000000001</v>
      </c>
      <c r="AJ13239" s="77">
        <v>0.316</v>
      </c>
      <c r="AK13239" s="77">
        <v>0.37891999999999998</v>
      </c>
      <c r="AL13239" s="77">
        <v>0.70786000000000004</v>
      </c>
      <c r="AM13239" s="77">
        <v>0.55383000000000004</v>
      </c>
      <c r="AN13239" s="77" t="s">
        <v>677</v>
      </c>
      <c r="AO13239" s="106">
        <v>-1.554E-2</v>
      </c>
      <c r="AP13239" s="77">
        <v>0.17593</v>
      </c>
      <c r="AQ13239" s="106">
        <v>-8.5370000000000001E-2</v>
      </c>
      <c r="AR13239" s="77">
        <v>0.15734999999999999</v>
      </c>
      <c r="AS13239" s="77">
        <v>0.5141</v>
      </c>
      <c r="AT13239" s="106">
        <v>-0.12447</v>
      </c>
      <c r="AU13239" s="77">
        <v>0.12089</v>
      </c>
      <c r="AV13239" s="106">
        <v>-9.0260000000000007E-2</v>
      </c>
      <c r="AW13239" s="77">
        <v>0.11345</v>
      </c>
      <c r="AX13239" s="106">
        <v>-0.21201</v>
      </c>
      <c r="AY13239" s="106">
        <v>-0.34116000000000002</v>
      </c>
      <c r="AZ13239" s="77">
        <v>0.27328999999999998</v>
      </c>
      <c r="BA13239" s="77">
        <v>0.16506999999999999</v>
      </c>
      <c r="BB13239" s="106">
        <v>-5.9859999999999997E-2</v>
      </c>
      <c r="BC13239" s="77">
        <v>0.17435</v>
      </c>
      <c r="BD13239" s="77">
        <v>0.11527</v>
      </c>
      <c r="BE13239" s="77">
        <v>0.24449000000000001</v>
      </c>
      <c r="BF13239" s="77">
        <v>0.42131000000000002</v>
      </c>
      <c r="BG13239" s="77">
        <v>0.16339000000000001</v>
      </c>
      <c r="BH13239" s="106">
        <v>-2.8379999999999999E-2</v>
      </c>
      <c r="BI13239" s="77">
        <v>0.28155000000000002</v>
      </c>
      <c r="BJ13239" s="77">
        <v>0.34127000000000002</v>
      </c>
      <c r="BK13239" s="77">
        <v>0.11455</v>
      </c>
      <c r="BL13239" s="77">
        <v>0.14258999999999999</v>
      </c>
      <c r="BM13239" s="106">
        <v>-0.1411</v>
      </c>
      <c r="BN13239" s="106">
        <v>-0.33585999999999999</v>
      </c>
      <c r="BO13239" s="106">
        <v>-9.3490000000000004E-2</v>
      </c>
      <c r="BP13239" s="77">
        <v>2.845E-2</v>
      </c>
      <c r="BQ13239" s="77">
        <v>0.22461999999999999</v>
      </c>
      <c r="BR13239" s="77">
        <v>0.29498999999999997</v>
      </c>
      <c r="BS13239" s="77">
        <v>0.12026000000000001</v>
      </c>
      <c r="BT13239" s="106">
        <v>-0.40543000000000001</v>
      </c>
      <c r="BU13239" s="106">
        <v>-0.21206</v>
      </c>
      <c r="BV13239" s="77">
        <v>0.21146000000000001</v>
      </c>
      <c r="BW13239" s="77">
        <v>3.465E-2</v>
      </c>
      <c r="BX13239" s="77">
        <v>0.16564000000000001</v>
      </c>
      <c r="BY13239" s="77">
        <v>1.7610000000000001E-2</v>
      </c>
      <c r="BZ13239" s="106">
        <v>-0.27887000000000001</v>
      </c>
      <c r="CA13239" s="106">
        <v>-0.12015000000000001</v>
      </c>
      <c r="CB13239" s="106">
        <v>-5.6899999999999997E-3</v>
      </c>
      <c r="CC13239" s="77">
        <v>0.10091</v>
      </c>
      <c r="CD13239" s="77">
        <v>0.38492999999999999</v>
      </c>
      <c r="CE13239" s="77">
        <v>0.13505</v>
      </c>
      <c r="CF13239" s="106">
        <v>-0.24088999999999999</v>
      </c>
      <c r="CG13239" s="77">
        <v>4.9279999999999997E-2</v>
      </c>
      <c r="CH13239" s="77">
        <v>0.37863999999999998</v>
      </c>
      <c r="CI13239" s="77">
        <v>7.2090000000000001E-2</v>
      </c>
      <c r="CJ13239" s="77">
        <v>0.46837000000000001</v>
      </c>
      <c r="CK13239" s="77">
        <v>0.61607999999999996</v>
      </c>
      <c r="CL13239" s="77">
        <v>0.35227999999999998</v>
      </c>
      <c r="CM13239" s="106">
        <v>-2.1479999999999999E-2</v>
      </c>
      <c r="CN13239" s="77">
        <v>0.63475999999999999</v>
      </c>
      <c r="CO13239" s="77">
        <v>0.27206000000000002</v>
      </c>
      <c r="CP13239" s="77">
        <v>0.623</v>
      </c>
      <c r="CQ13239" s="77">
        <v>0.18840000000000001</v>
      </c>
      <c r="CR13239" s="106">
        <v>-0.12917999999999999</v>
      </c>
      <c r="CS13239" s="77">
        <v>0.58992</v>
      </c>
      <c r="CT13239" s="77">
        <v>0.30181000000000002</v>
      </c>
      <c r="CU13239" s="77">
        <v>0.54967999999999995</v>
      </c>
      <c r="CV13239" s="77">
        <v>9.4320000000000001E-2</v>
      </c>
      <c r="CW13239" s="77">
        <v>0.28844999999999998</v>
      </c>
      <c r="CX13239" s="77">
        <v>3.1620000000000002E-2</v>
      </c>
      <c r="CY13239" s="77">
        <v>0.47806999999999999</v>
      </c>
      <c r="CZ13239" s="77">
        <v>0.46837000000000001</v>
      </c>
      <c r="DA13239" s="77">
        <v>0.61609000000000003</v>
      </c>
      <c r="DB13239" s="77">
        <v>0.35228999999999999</v>
      </c>
      <c r="DC13239" s="106">
        <v>-2.1479999999999999E-2</v>
      </c>
      <c r="DD13239" s="77">
        <v>0.69411999999999996</v>
      </c>
      <c r="DE13239" s="77">
        <v>0.63475999999999999</v>
      </c>
      <c r="DF13239" s="77">
        <v>0.27194000000000002</v>
      </c>
      <c r="DG13239" s="77">
        <v>0.62292000000000003</v>
      </c>
      <c r="DH13239" s="77">
        <v>0.18859999999999999</v>
      </c>
      <c r="DI13239" s="106">
        <v>-0.12908</v>
      </c>
      <c r="DJ13239" s="77">
        <v>0.63883999999999996</v>
      </c>
      <c r="DK13239" s="77">
        <v>0.58999000000000001</v>
      </c>
      <c r="DL13239" s="77">
        <v>0.46842</v>
      </c>
      <c r="DM13239" s="77">
        <v>0.61611000000000005</v>
      </c>
      <c r="DN13239" s="77">
        <v>0.35233999999999999</v>
      </c>
      <c r="DO13239" s="106">
        <v>-2.1489999999999999E-2</v>
      </c>
      <c r="DP13239" s="77">
        <v>0.69411999999999996</v>
      </c>
      <c r="DQ13239" s="77">
        <v>0.63476999999999995</v>
      </c>
      <c r="DR13239" s="77">
        <v>0.27184999999999998</v>
      </c>
      <c r="DS13239" s="77">
        <v>0.62295</v>
      </c>
      <c r="DT13239" s="77">
        <v>0.18321999999999999</v>
      </c>
      <c r="DU13239" s="106">
        <v>-0.13034999999999999</v>
      </c>
      <c r="DV13239" s="77">
        <v>0.63893999999999995</v>
      </c>
      <c r="DW13239" s="78">
        <v>0.58953</v>
      </c>
    </row>
    <row r="13240" spans="1:127" ht="15.75" thickBot="1" x14ac:dyDescent="0.3">
      <c r="A13240" s="248"/>
      <c r="B13240" s="68">
        <v>6.1899999999999997E-2</v>
      </c>
      <c r="C13240" s="68">
        <v>0.27339999999999998</v>
      </c>
      <c r="D13240" s="68">
        <v>7.0400000000000004E-2</v>
      </c>
      <c r="E13240" s="68"/>
      <c r="F13240" s="68">
        <v>9.7000000000000003E-3</v>
      </c>
      <c r="G13240" s="68">
        <v>0.5373</v>
      </c>
      <c r="H13240" s="68">
        <v>0.7</v>
      </c>
      <c r="I13240" s="68">
        <v>0.2273</v>
      </c>
      <c r="J13240" s="68">
        <v>1.8100000000000002E-2</v>
      </c>
      <c r="K13240" s="68">
        <v>2.8E-3</v>
      </c>
      <c r="L13240" s="68">
        <v>9.1399999999999995E-2</v>
      </c>
      <c r="M13240" s="68">
        <v>4.5699999999999998E-2</v>
      </c>
      <c r="N13240" s="68" t="s">
        <v>621</v>
      </c>
      <c r="O13240" s="68">
        <v>4.0000000000000002E-4</v>
      </c>
      <c r="P13240" s="68" t="s">
        <v>677</v>
      </c>
      <c r="Q13240" s="68">
        <v>8.9999999999999993E-3</v>
      </c>
      <c r="R13240" s="68">
        <v>0.31850000000000001</v>
      </c>
      <c r="S13240" s="68">
        <v>0.57430000000000003</v>
      </c>
      <c r="T13240" s="68">
        <v>4.2000000000000003E-2</v>
      </c>
      <c r="U13240" s="68" t="s">
        <v>621</v>
      </c>
      <c r="V13240" s="68">
        <v>0.91</v>
      </c>
      <c r="W13240" s="68">
        <v>0.11459999999999999</v>
      </c>
      <c r="X13240" s="68">
        <v>0.67310000000000003</v>
      </c>
      <c r="Y13240" s="68">
        <v>0.86950000000000005</v>
      </c>
      <c r="Z13240" s="68">
        <v>0.37869999999999998</v>
      </c>
      <c r="AA13240" s="68">
        <v>0.38729999999999998</v>
      </c>
      <c r="AB13240" s="68">
        <v>9.3200000000000005E-2</v>
      </c>
      <c r="AC13240" s="68" t="s">
        <v>621</v>
      </c>
      <c r="AD13240" s="68">
        <v>1.2999999999999999E-2</v>
      </c>
      <c r="AE13240" s="68">
        <v>0.84850000000000003</v>
      </c>
      <c r="AF13240" s="68">
        <v>0.17749999999999999</v>
      </c>
      <c r="AG13240" s="68">
        <v>0.1182</v>
      </c>
      <c r="AH13240" s="68">
        <v>1.84E-2</v>
      </c>
      <c r="AI13240" s="68">
        <v>4.8999999999999998E-3</v>
      </c>
      <c r="AJ13240" s="68">
        <v>7.8100000000000003E-2</v>
      </c>
      <c r="AK13240" s="68">
        <v>3.2500000000000001E-2</v>
      </c>
      <c r="AL13240" s="68" t="s">
        <v>621</v>
      </c>
      <c r="AM13240" s="68">
        <v>1E-3</v>
      </c>
      <c r="AN13240" s="68" t="s">
        <v>677</v>
      </c>
      <c r="AO13240" s="68">
        <v>0.93269999999999997</v>
      </c>
      <c r="AP13240" s="68">
        <v>0.33550000000000002</v>
      </c>
      <c r="AQ13240" s="68">
        <v>0.64229999999999998</v>
      </c>
      <c r="AR13240" s="68">
        <v>0.38969999999999999</v>
      </c>
      <c r="AS13240" s="68">
        <v>2.5999999999999999E-3</v>
      </c>
      <c r="AT13240" s="68">
        <v>0.49730000000000002</v>
      </c>
      <c r="AU13240" s="68">
        <v>0.50980000000000003</v>
      </c>
      <c r="AV13240" s="68">
        <v>0.62319999999999998</v>
      </c>
      <c r="AW13240" s="68">
        <v>0.53639999999999999</v>
      </c>
      <c r="AX13240" s="68">
        <v>0.24410000000000001</v>
      </c>
      <c r="AY13240" s="68">
        <v>5.6000000000000001E-2</v>
      </c>
      <c r="AZ13240" s="68">
        <v>0.13020000000000001</v>
      </c>
      <c r="BA13240" s="68">
        <v>0.36659999999999998</v>
      </c>
      <c r="BB13240" s="68">
        <v>0.74490000000000001</v>
      </c>
      <c r="BC13240" s="68">
        <v>0.33989999999999998</v>
      </c>
      <c r="BD13240" s="68">
        <v>0.52990000000000004</v>
      </c>
      <c r="BE13240" s="68">
        <v>0.17749999999999999</v>
      </c>
      <c r="BF13240" s="68">
        <v>1.6299999999999999E-2</v>
      </c>
      <c r="BG13240" s="68">
        <v>0.37159999999999999</v>
      </c>
      <c r="BH13240" s="68">
        <v>0.87739999999999996</v>
      </c>
      <c r="BI13240" s="68">
        <v>0.11849999999999999</v>
      </c>
      <c r="BJ13240" s="68">
        <v>5.5899999999999998E-2</v>
      </c>
      <c r="BK13240" s="68">
        <v>0.53239999999999998</v>
      </c>
      <c r="BL13240" s="68">
        <v>0.43630000000000002</v>
      </c>
      <c r="BM13240" s="68">
        <v>0.44109999999999999</v>
      </c>
      <c r="BN13240" s="68">
        <v>6.0199999999999997E-2</v>
      </c>
      <c r="BO13240" s="68">
        <v>0.61080000000000001</v>
      </c>
      <c r="BP13240" s="68">
        <v>0.87719999999999998</v>
      </c>
      <c r="BQ13240" s="68">
        <v>0.2165</v>
      </c>
      <c r="BR13240" s="68">
        <v>0.1012</v>
      </c>
      <c r="BS13240" s="68">
        <v>0.5121</v>
      </c>
      <c r="BT13240" s="68">
        <v>2.1299999999999999E-2</v>
      </c>
      <c r="BU13240" s="68">
        <v>0.24399999999999999</v>
      </c>
      <c r="BV13240" s="68">
        <v>0.24529999999999999</v>
      </c>
      <c r="BW13240" s="68">
        <v>0.85060000000000002</v>
      </c>
      <c r="BX13240" s="68">
        <v>0.3649</v>
      </c>
      <c r="BY13240" s="68">
        <v>0.92379999999999995</v>
      </c>
      <c r="BZ13240" s="68">
        <v>0.1222</v>
      </c>
      <c r="CA13240" s="68">
        <v>0.51249999999999996</v>
      </c>
      <c r="CB13240" s="68">
        <v>0.97529999999999994</v>
      </c>
      <c r="CC13240" s="68">
        <v>0.58260000000000001</v>
      </c>
      <c r="CD13240" s="68">
        <v>2.9600000000000001E-2</v>
      </c>
      <c r="CE13240" s="68">
        <v>0.4612</v>
      </c>
      <c r="CF13240" s="68">
        <v>0.18410000000000001</v>
      </c>
      <c r="CG13240" s="68">
        <v>0.78879999999999995</v>
      </c>
      <c r="CH13240" s="68">
        <v>3.2599999999999997E-2</v>
      </c>
      <c r="CI13240" s="68">
        <v>0.69499999999999995</v>
      </c>
      <c r="CJ13240" s="68">
        <v>6.8999999999999999E-3</v>
      </c>
      <c r="CK13240" s="68">
        <v>2.0000000000000001E-4</v>
      </c>
      <c r="CL13240" s="68">
        <v>4.8000000000000001E-2</v>
      </c>
      <c r="CM13240" s="68">
        <v>0.90710000000000002</v>
      </c>
      <c r="CN13240" s="68" t="s">
        <v>621</v>
      </c>
      <c r="CO13240" s="68">
        <v>0.13200000000000001</v>
      </c>
      <c r="CP13240" s="68">
        <v>1E-4</v>
      </c>
      <c r="CQ13240" s="68">
        <v>0.30180000000000001</v>
      </c>
      <c r="CR13240" s="68">
        <v>0.48099999999999998</v>
      </c>
      <c r="CS13240" s="68">
        <v>4.0000000000000002E-4</v>
      </c>
      <c r="CT13240" s="68">
        <v>9.3200000000000005E-2</v>
      </c>
      <c r="CU13240" s="68">
        <v>1.1000000000000001E-3</v>
      </c>
      <c r="CV13240" s="68">
        <v>0.60760000000000003</v>
      </c>
      <c r="CW13240" s="68">
        <v>0.1094</v>
      </c>
      <c r="CX13240" s="68">
        <v>0.86360000000000003</v>
      </c>
      <c r="CY13240" s="68">
        <v>5.5999999999999999E-3</v>
      </c>
      <c r="CZ13240" s="68">
        <v>6.8999999999999999E-3</v>
      </c>
      <c r="DA13240" s="68">
        <v>2.0000000000000001E-4</v>
      </c>
      <c r="DB13240" s="68">
        <v>4.8000000000000001E-2</v>
      </c>
      <c r="DC13240" s="68">
        <v>0.90710000000000002</v>
      </c>
      <c r="DD13240" s="68" t="s">
        <v>621</v>
      </c>
      <c r="DE13240" s="68" t="s">
        <v>621</v>
      </c>
      <c r="DF13240" s="68">
        <v>0.13220000000000001</v>
      </c>
      <c r="DG13240" s="68">
        <v>1E-4</v>
      </c>
      <c r="DH13240" s="68">
        <v>0.30130000000000001</v>
      </c>
      <c r="DI13240" s="68">
        <v>0.48139999999999999</v>
      </c>
      <c r="DJ13240" s="68" t="s">
        <v>621</v>
      </c>
      <c r="DK13240" s="68">
        <v>4.0000000000000002E-4</v>
      </c>
      <c r="DL13240" s="68">
        <v>6.8999999999999999E-3</v>
      </c>
      <c r="DM13240" s="68">
        <v>2.0000000000000001E-4</v>
      </c>
      <c r="DN13240" s="68">
        <v>4.8000000000000001E-2</v>
      </c>
      <c r="DO13240" s="68">
        <v>0.90710000000000002</v>
      </c>
      <c r="DP13240" s="68" t="s">
        <v>621</v>
      </c>
      <c r="DQ13240" s="68" t="s">
        <v>621</v>
      </c>
      <c r="DR13240" s="68">
        <v>0.1323</v>
      </c>
      <c r="DS13240" s="68">
        <v>1E-4</v>
      </c>
      <c r="DT13240" s="68">
        <v>0.3155</v>
      </c>
      <c r="DU13240" s="68">
        <v>0.47699999999999998</v>
      </c>
      <c r="DV13240" s="68" t="s">
        <v>621</v>
      </c>
      <c r="DW13240" s="74">
        <v>4.0000000000000002E-4</v>
      </c>
    </row>
    <row r="13241" spans="1:127" x14ac:dyDescent="0.25">
      <c r="A13241" s="247" t="s">
        <v>50</v>
      </c>
      <c r="B13241" s="106">
        <v>-0.56584000000000001</v>
      </c>
      <c r="C13241" s="77">
        <v>8.1350000000000006E-2</v>
      </c>
      <c r="D13241" s="77">
        <v>0.21973999999999999</v>
      </c>
      <c r="E13241" s="77">
        <v>0.45027</v>
      </c>
      <c r="F13241" s="77">
        <v>1</v>
      </c>
      <c r="G13241" s="77">
        <v>0.43229000000000001</v>
      </c>
      <c r="H13241" s="77">
        <v>0.26345000000000002</v>
      </c>
      <c r="I13241" s="77">
        <v>4.7820000000000001E-2</v>
      </c>
      <c r="J13241" s="77">
        <v>0.12010999999999999</v>
      </c>
      <c r="K13241" s="77">
        <v>0.11437</v>
      </c>
      <c r="L13241" s="77">
        <v>0.15573999999999999</v>
      </c>
      <c r="M13241" s="77">
        <v>2.1170000000000001E-2</v>
      </c>
      <c r="N13241" s="77">
        <v>0.32755000000000001</v>
      </c>
      <c r="O13241" s="77">
        <v>0.23472000000000001</v>
      </c>
      <c r="P13241" s="77" t="s">
        <v>677</v>
      </c>
      <c r="Q13241" s="106">
        <v>-0.20615</v>
      </c>
      <c r="R13241" s="77">
        <v>5.0009999999999999E-2</v>
      </c>
      <c r="S13241" s="106">
        <v>-3.2399999999999998E-2</v>
      </c>
      <c r="T13241" s="77">
        <v>0.27551999999999999</v>
      </c>
      <c r="U13241" s="77">
        <v>0.36131000000000002</v>
      </c>
      <c r="V13241" s="106">
        <v>-7.5139999999999998E-2</v>
      </c>
      <c r="W13241" s="77">
        <v>0.37952999999999998</v>
      </c>
      <c r="X13241" s="77">
        <v>0.28097</v>
      </c>
      <c r="Y13241" s="77">
        <v>0.36886000000000002</v>
      </c>
      <c r="Z13241" s="106">
        <v>-0.17458000000000001</v>
      </c>
      <c r="AA13241" s="77">
        <v>4.4859999999999997E-2</v>
      </c>
      <c r="AB13241" s="77">
        <v>0.21915999999999999</v>
      </c>
      <c r="AC13241" s="77">
        <v>0.40021000000000001</v>
      </c>
      <c r="AD13241" s="77">
        <v>0.96362999999999999</v>
      </c>
      <c r="AE13241" s="77">
        <v>0.39672000000000002</v>
      </c>
      <c r="AF13241" s="77">
        <v>5.8639999999999998E-2</v>
      </c>
      <c r="AG13241" s="106">
        <v>-2.325E-2</v>
      </c>
      <c r="AH13241" s="77">
        <v>0.12770000000000001</v>
      </c>
      <c r="AI13241" s="77">
        <v>0.1062</v>
      </c>
      <c r="AJ13241" s="77">
        <v>0.14201</v>
      </c>
      <c r="AK13241" s="77">
        <v>1.5650000000000001E-2</v>
      </c>
      <c r="AL13241" s="77">
        <v>0.36246</v>
      </c>
      <c r="AM13241" s="77">
        <v>0.25866</v>
      </c>
      <c r="AN13241" s="77" t="s">
        <v>677</v>
      </c>
      <c r="AO13241" s="106">
        <v>-5.4200000000000003E-3</v>
      </c>
      <c r="AP13241" s="77">
        <v>6.3109999999999999E-2</v>
      </c>
      <c r="AQ13241" s="106">
        <v>-3.5610000000000003E-2</v>
      </c>
      <c r="AR13241" s="77">
        <v>0.10789</v>
      </c>
      <c r="AS13241" s="77">
        <v>0.50351999999999997</v>
      </c>
      <c r="AT13241" s="106">
        <v>-0.20455000000000001</v>
      </c>
      <c r="AU13241" s="77">
        <v>0.31224000000000002</v>
      </c>
      <c r="AV13241" s="77">
        <v>0.28971999999999998</v>
      </c>
      <c r="AW13241" s="77">
        <v>0.43012</v>
      </c>
      <c r="AX13241" s="106">
        <v>-0.13938</v>
      </c>
      <c r="AY13241" s="77">
        <v>0.113</v>
      </c>
      <c r="AZ13241" s="77">
        <v>0.32017000000000001</v>
      </c>
      <c r="BA13241" s="106">
        <v>-0.20388000000000001</v>
      </c>
      <c r="BB13241" s="77">
        <v>0.12812000000000001</v>
      </c>
      <c r="BC13241" s="77">
        <v>7.1760000000000004E-2</v>
      </c>
      <c r="BD13241" s="77">
        <v>0.28902</v>
      </c>
      <c r="BE13241" s="77">
        <v>0.35970999999999997</v>
      </c>
      <c r="BF13241" s="77">
        <v>0.22767999999999999</v>
      </c>
      <c r="BG13241" s="106">
        <v>-8.9279999999999998E-2</v>
      </c>
      <c r="BH13241" s="106">
        <v>-0.13031000000000001</v>
      </c>
      <c r="BI13241" s="77">
        <v>9.7869999999999999E-2</v>
      </c>
      <c r="BJ13241" s="77">
        <v>0.19374</v>
      </c>
      <c r="BK13241" s="77">
        <v>3.2530000000000003E-2</v>
      </c>
      <c r="BL13241" s="77">
        <v>0.29153000000000001</v>
      </c>
      <c r="BM13241" s="77">
        <v>1.8689999999999998E-2</v>
      </c>
      <c r="BN13241" s="77">
        <v>5.4719999999999998E-2</v>
      </c>
      <c r="BO13241" s="106">
        <v>-5.5919999999999997E-2</v>
      </c>
      <c r="BP13241" s="77">
        <v>0.25563000000000002</v>
      </c>
      <c r="BQ13241" s="77">
        <v>0.33367000000000002</v>
      </c>
      <c r="BR13241" s="77">
        <v>0.20555000000000001</v>
      </c>
      <c r="BS13241" s="77">
        <v>4.1169999999999998E-2</v>
      </c>
      <c r="BT13241" s="106">
        <v>-0.4108</v>
      </c>
      <c r="BU13241" s="77">
        <v>3.9949999999999999E-2</v>
      </c>
      <c r="BV13241" s="77">
        <v>0.23499999999999999</v>
      </c>
      <c r="BW13241" s="77">
        <v>0.16777</v>
      </c>
      <c r="BX13241" s="77">
        <v>0.25958999999999999</v>
      </c>
      <c r="BY13241" s="106">
        <v>-2.8139999999999998E-2</v>
      </c>
      <c r="BZ13241" s="77">
        <v>0.10843999999999999</v>
      </c>
      <c r="CA13241" s="106">
        <v>-1.1979999999999999E-2</v>
      </c>
      <c r="CB13241" s="77">
        <v>0.24621000000000001</v>
      </c>
      <c r="CC13241" s="77">
        <v>0.29865999999999998</v>
      </c>
      <c r="CD13241" s="77">
        <v>0.20458999999999999</v>
      </c>
      <c r="CE13241" s="106">
        <v>-0.13791999999999999</v>
      </c>
      <c r="CF13241" s="106">
        <v>-0.21945999999999999</v>
      </c>
      <c r="CG13241" s="77">
        <v>9.9339999999999998E-2</v>
      </c>
      <c r="CH13241" s="77">
        <v>0.21693000000000001</v>
      </c>
      <c r="CI13241" s="77">
        <v>0.12346</v>
      </c>
      <c r="CJ13241" s="77">
        <v>0.75914000000000004</v>
      </c>
      <c r="CK13241" s="77">
        <v>0.20588999999999999</v>
      </c>
      <c r="CL13241" s="77">
        <v>0.12102</v>
      </c>
      <c r="CM13241" s="77">
        <v>0.21465000000000001</v>
      </c>
      <c r="CN13241" s="77">
        <v>0.51414000000000004</v>
      </c>
      <c r="CO13241" s="77">
        <v>0.64556000000000002</v>
      </c>
      <c r="CP13241" s="77">
        <v>0.21371999999999999</v>
      </c>
      <c r="CQ13241" s="77">
        <v>0.16794999999999999</v>
      </c>
      <c r="CR13241" s="77">
        <v>0.28510999999999997</v>
      </c>
      <c r="CS13241" s="77">
        <v>0.67820999999999998</v>
      </c>
      <c r="CT13241" s="77">
        <v>0.40801999999999999</v>
      </c>
      <c r="CU13241" s="77">
        <v>0.19658999999999999</v>
      </c>
      <c r="CV13241" s="77">
        <v>0.34071000000000001</v>
      </c>
      <c r="CW13241" s="77">
        <v>0.28014</v>
      </c>
      <c r="CX13241" s="77">
        <v>0.27132000000000001</v>
      </c>
      <c r="CY13241" s="77">
        <v>0.18428</v>
      </c>
      <c r="CZ13241" s="77">
        <v>0.75914000000000004</v>
      </c>
      <c r="DA13241" s="77">
        <v>0.20588999999999999</v>
      </c>
      <c r="DB13241" s="77">
        <v>0.12103999999999999</v>
      </c>
      <c r="DC13241" s="77">
        <v>0.21464</v>
      </c>
      <c r="DD13241" s="77">
        <v>0.48623</v>
      </c>
      <c r="DE13241" s="77">
        <v>0.51414000000000004</v>
      </c>
      <c r="DF13241" s="77">
        <v>0.64556000000000002</v>
      </c>
      <c r="DG13241" s="77">
        <v>0.21357000000000001</v>
      </c>
      <c r="DH13241" s="77">
        <v>0.16764999999999999</v>
      </c>
      <c r="DI13241" s="77">
        <v>0.2848</v>
      </c>
      <c r="DJ13241" s="77">
        <v>0.61234999999999995</v>
      </c>
      <c r="DK13241" s="77">
        <v>0.67822000000000005</v>
      </c>
      <c r="DL13241" s="77">
        <v>0.75912999999999997</v>
      </c>
      <c r="DM13241" s="77">
        <v>0.2059</v>
      </c>
      <c r="DN13241" s="77">
        <v>0.12121999999999999</v>
      </c>
      <c r="DO13241" s="77">
        <v>0.21453</v>
      </c>
      <c r="DP13241" s="77">
        <v>0.48624000000000001</v>
      </c>
      <c r="DQ13241" s="77">
        <v>0.51412000000000002</v>
      </c>
      <c r="DR13241" s="77">
        <v>0.64576999999999996</v>
      </c>
      <c r="DS13241" s="77">
        <v>0.21368999999999999</v>
      </c>
      <c r="DT13241" s="77">
        <v>0.16572999999999999</v>
      </c>
      <c r="DU13241" s="77">
        <v>0.2843</v>
      </c>
      <c r="DV13241" s="77">
        <v>0.61197999999999997</v>
      </c>
      <c r="DW13241" s="78">
        <v>0.67810000000000004</v>
      </c>
    </row>
    <row r="13242" spans="1:127" ht="15.75" thickBot="1" x14ac:dyDescent="0.3">
      <c r="A13242" s="248"/>
      <c r="B13242" s="68">
        <v>6.9999999999999999E-4</v>
      </c>
      <c r="C13242" s="68">
        <v>0.65800000000000003</v>
      </c>
      <c r="D13242" s="68">
        <v>0.22689999999999999</v>
      </c>
      <c r="E13242" s="68">
        <v>9.7000000000000003E-3</v>
      </c>
      <c r="F13242" s="68"/>
      <c r="G13242" s="68">
        <v>1.35E-2</v>
      </c>
      <c r="H13242" s="68">
        <v>0.14510000000000001</v>
      </c>
      <c r="I13242" s="68">
        <v>0.79490000000000005</v>
      </c>
      <c r="J13242" s="68">
        <v>0.51259999999999994</v>
      </c>
      <c r="K13242" s="68">
        <v>0.53310000000000002</v>
      </c>
      <c r="L13242" s="68">
        <v>0.3947</v>
      </c>
      <c r="M13242" s="68">
        <v>0.90849999999999997</v>
      </c>
      <c r="N13242" s="68">
        <v>6.7199999999999996E-2</v>
      </c>
      <c r="O13242" s="68">
        <v>0.19600000000000001</v>
      </c>
      <c r="P13242" s="68" t="s">
        <v>677</v>
      </c>
      <c r="Q13242" s="68">
        <v>0.2576</v>
      </c>
      <c r="R13242" s="68">
        <v>0.78580000000000005</v>
      </c>
      <c r="S13242" s="68">
        <v>0.86029999999999995</v>
      </c>
      <c r="T13242" s="68">
        <v>0.12690000000000001</v>
      </c>
      <c r="U13242" s="68">
        <v>4.2200000000000001E-2</v>
      </c>
      <c r="V13242" s="68">
        <v>0.68269999999999997</v>
      </c>
      <c r="W13242" s="68">
        <v>3.2199999999999999E-2</v>
      </c>
      <c r="X13242" s="68">
        <v>0.1193</v>
      </c>
      <c r="Y13242" s="68">
        <v>3.78E-2</v>
      </c>
      <c r="Z13242" s="68">
        <v>0.33929999999999999</v>
      </c>
      <c r="AA13242" s="68">
        <v>0.80740000000000001</v>
      </c>
      <c r="AB13242" s="68">
        <v>0.2281</v>
      </c>
      <c r="AC13242" s="68">
        <v>2.3199999999999998E-2</v>
      </c>
      <c r="AD13242" s="68" t="s">
        <v>621</v>
      </c>
      <c r="AE13242" s="68">
        <v>2.46E-2</v>
      </c>
      <c r="AF13242" s="68">
        <v>0.74990000000000001</v>
      </c>
      <c r="AG13242" s="68">
        <v>0.89949999999999997</v>
      </c>
      <c r="AH13242" s="68">
        <v>0.48609999999999998</v>
      </c>
      <c r="AI13242" s="68">
        <v>0.56289999999999996</v>
      </c>
      <c r="AJ13242" s="68">
        <v>0.43819999999999998</v>
      </c>
      <c r="AK13242" s="68">
        <v>0.93230000000000002</v>
      </c>
      <c r="AL13242" s="68">
        <v>4.1500000000000002E-2</v>
      </c>
      <c r="AM13242" s="68">
        <v>0.15290000000000001</v>
      </c>
      <c r="AN13242" s="68" t="s">
        <v>677</v>
      </c>
      <c r="AO13242" s="68">
        <v>0.97650000000000003</v>
      </c>
      <c r="AP13242" s="68">
        <v>0.73150000000000004</v>
      </c>
      <c r="AQ13242" s="68">
        <v>0.84660000000000002</v>
      </c>
      <c r="AR13242" s="68">
        <v>0.55669999999999997</v>
      </c>
      <c r="AS13242" s="68">
        <v>3.3E-3</v>
      </c>
      <c r="AT13242" s="68">
        <v>0.26140000000000002</v>
      </c>
      <c r="AU13242" s="68">
        <v>8.1900000000000001E-2</v>
      </c>
      <c r="AV13242" s="68">
        <v>0.1077</v>
      </c>
      <c r="AW13242" s="68">
        <v>1.4E-2</v>
      </c>
      <c r="AX13242" s="68">
        <v>0.44679999999999997</v>
      </c>
      <c r="AY13242" s="68">
        <v>0.53810000000000002</v>
      </c>
      <c r="AZ13242" s="68">
        <v>7.3999999999999996E-2</v>
      </c>
      <c r="BA13242" s="68">
        <v>0.26300000000000001</v>
      </c>
      <c r="BB13242" s="68">
        <v>0.48470000000000002</v>
      </c>
      <c r="BC13242" s="68">
        <v>0.69630000000000003</v>
      </c>
      <c r="BD13242" s="68">
        <v>0.1086</v>
      </c>
      <c r="BE13242" s="68">
        <v>4.3200000000000002E-2</v>
      </c>
      <c r="BF13242" s="68">
        <v>0.21010000000000001</v>
      </c>
      <c r="BG13242" s="68">
        <v>0.627</v>
      </c>
      <c r="BH13242" s="68">
        <v>0.47720000000000001</v>
      </c>
      <c r="BI13242" s="68">
        <v>0.59409999999999996</v>
      </c>
      <c r="BJ13242" s="68">
        <v>0.28799999999999998</v>
      </c>
      <c r="BK13242" s="68">
        <v>0.85970000000000002</v>
      </c>
      <c r="BL13242" s="68">
        <v>0.1055</v>
      </c>
      <c r="BM13242" s="68">
        <v>0.91910000000000003</v>
      </c>
      <c r="BN13242" s="68">
        <v>0.7661</v>
      </c>
      <c r="BO13242" s="68">
        <v>0.7611</v>
      </c>
      <c r="BP13242" s="68">
        <v>0.15790000000000001</v>
      </c>
      <c r="BQ13242" s="68">
        <v>6.2E-2</v>
      </c>
      <c r="BR13242" s="68">
        <v>0.2591</v>
      </c>
      <c r="BS13242" s="68">
        <v>0.82299999999999995</v>
      </c>
      <c r="BT13242" s="68">
        <v>1.95E-2</v>
      </c>
      <c r="BU13242" s="68">
        <v>0.82809999999999995</v>
      </c>
      <c r="BV13242" s="68">
        <v>0.19539999999999999</v>
      </c>
      <c r="BW13242" s="68">
        <v>0.35870000000000002</v>
      </c>
      <c r="BX13242" s="68">
        <v>0.15140000000000001</v>
      </c>
      <c r="BY13242" s="68">
        <v>0.87849999999999995</v>
      </c>
      <c r="BZ13242" s="68">
        <v>0.55469999999999997</v>
      </c>
      <c r="CA13242" s="68">
        <v>0.94810000000000005</v>
      </c>
      <c r="CB13242" s="68">
        <v>0.17430000000000001</v>
      </c>
      <c r="CC13242" s="68">
        <v>9.6799999999999997E-2</v>
      </c>
      <c r="CD13242" s="68">
        <v>0.26129999999999998</v>
      </c>
      <c r="CE13242" s="68">
        <v>0.4516</v>
      </c>
      <c r="CF13242" s="68">
        <v>0.22750000000000001</v>
      </c>
      <c r="CG13242" s="68">
        <v>0.58860000000000001</v>
      </c>
      <c r="CH13242" s="68">
        <v>0.23300000000000001</v>
      </c>
      <c r="CI13242" s="68">
        <v>0.50080000000000002</v>
      </c>
      <c r="CJ13242" s="68" t="s">
        <v>621</v>
      </c>
      <c r="CK13242" s="68">
        <v>0.25829999999999997</v>
      </c>
      <c r="CL13242" s="68">
        <v>0.50939999999999996</v>
      </c>
      <c r="CM13242" s="68">
        <v>0.23810000000000001</v>
      </c>
      <c r="CN13242" s="68">
        <v>2.5999999999999999E-3</v>
      </c>
      <c r="CO13242" s="68" t="s">
        <v>621</v>
      </c>
      <c r="CP13242" s="68">
        <v>0.2402</v>
      </c>
      <c r="CQ13242" s="68">
        <v>0.35820000000000002</v>
      </c>
      <c r="CR13242" s="68">
        <v>0.1137</v>
      </c>
      <c r="CS13242" s="68" t="s">
        <v>621</v>
      </c>
      <c r="CT13242" s="68">
        <v>2.0400000000000001E-2</v>
      </c>
      <c r="CU13242" s="68">
        <v>0.28079999999999999</v>
      </c>
      <c r="CV13242" s="68">
        <v>5.6399999999999999E-2</v>
      </c>
      <c r="CW13242" s="68">
        <v>0.12039999999999999</v>
      </c>
      <c r="CX13242" s="68">
        <v>0.1331</v>
      </c>
      <c r="CY13242" s="68">
        <v>0.31269999999999998</v>
      </c>
      <c r="CZ13242" s="68" t="s">
        <v>621</v>
      </c>
      <c r="DA13242" s="68">
        <v>0.25819999999999999</v>
      </c>
      <c r="DB13242" s="68">
        <v>0.50929999999999997</v>
      </c>
      <c r="DC13242" s="68">
        <v>0.23810000000000001</v>
      </c>
      <c r="DD13242" s="68">
        <v>4.7999999999999996E-3</v>
      </c>
      <c r="DE13242" s="68">
        <v>2.5999999999999999E-3</v>
      </c>
      <c r="DF13242" s="68" t="s">
        <v>621</v>
      </c>
      <c r="DG13242" s="68">
        <v>0.24049999999999999</v>
      </c>
      <c r="DH13242" s="68">
        <v>0.35909999999999997</v>
      </c>
      <c r="DI13242" s="68">
        <v>0.11409999999999999</v>
      </c>
      <c r="DJ13242" s="68">
        <v>2.0000000000000001E-4</v>
      </c>
      <c r="DK13242" s="68" t="s">
        <v>621</v>
      </c>
      <c r="DL13242" s="68" t="s">
        <v>621</v>
      </c>
      <c r="DM13242" s="68">
        <v>0.25819999999999999</v>
      </c>
      <c r="DN13242" s="68">
        <v>0.50870000000000004</v>
      </c>
      <c r="DO13242" s="68">
        <v>0.2384</v>
      </c>
      <c r="DP13242" s="68">
        <v>4.7999999999999996E-3</v>
      </c>
      <c r="DQ13242" s="68">
        <v>2.5999999999999999E-3</v>
      </c>
      <c r="DR13242" s="68" t="s">
        <v>621</v>
      </c>
      <c r="DS13242" s="68">
        <v>0.24030000000000001</v>
      </c>
      <c r="DT13242" s="68">
        <v>0.36470000000000002</v>
      </c>
      <c r="DU13242" s="68">
        <v>0.1148</v>
      </c>
      <c r="DV13242" s="68">
        <v>2.0000000000000001E-4</v>
      </c>
      <c r="DW13242" s="74" t="s">
        <v>621</v>
      </c>
    </row>
    <row r="13243" spans="1:127" x14ac:dyDescent="0.25">
      <c r="A13243" s="247" t="s">
        <v>51</v>
      </c>
      <c r="B13243" s="106">
        <v>-9.8989999999999995E-2</v>
      </c>
      <c r="C13243" s="77">
        <v>0.27431</v>
      </c>
      <c r="D13243" s="106">
        <v>-0.16314999999999999</v>
      </c>
      <c r="E13243" s="77">
        <v>0.1132</v>
      </c>
      <c r="F13243" s="77">
        <v>0.43229000000000001</v>
      </c>
      <c r="G13243" s="77">
        <v>1</v>
      </c>
      <c r="H13243" s="77">
        <v>0.51007000000000002</v>
      </c>
      <c r="I13243" s="77">
        <v>0.41331000000000001</v>
      </c>
      <c r="J13243" s="106">
        <v>-1.536E-2</v>
      </c>
      <c r="K13243" s="106">
        <v>-0.10109</v>
      </c>
      <c r="L13243" s="106">
        <v>-2.1170000000000001E-2</v>
      </c>
      <c r="M13243" s="77">
        <v>6.0000000000000002E-5</v>
      </c>
      <c r="N13243" s="77">
        <v>0.20721000000000001</v>
      </c>
      <c r="O13243" s="77">
        <v>0.32604</v>
      </c>
      <c r="P13243" s="77" t="s">
        <v>677</v>
      </c>
      <c r="Q13243" s="106">
        <v>-0.24879000000000001</v>
      </c>
      <c r="R13243" s="106">
        <v>-0.29897000000000001</v>
      </c>
      <c r="S13243" s="77">
        <v>1.1950000000000001E-2</v>
      </c>
      <c r="T13243" s="77">
        <v>0.16650000000000001</v>
      </c>
      <c r="U13243" s="77">
        <v>0.26005</v>
      </c>
      <c r="V13243" s="77">
        <v>6.1339999999999999E-2</v>
      </c>
      <c r="W13243" s="77">
        <v>4.4159999999999998E-2</v>
      </c>
      <c r="X13243" s="106">
        <v>-0.18109</v>
      </c>
      <c r="Y13243" s="77">
        <v>0.18292</v>
      </c>
      <c r="Z13243" s="106">
        <v>-0.14754999999999999</v>
      </c>
      <c r="AA13243" s="106">
        <v>-0.21328</v>
      </c>
      <c r="AB13243" s="106">
        <v>-0.15609999999999999</v>
      </c>
      <c r="AC13243" s="106">
        <v>-1.16E-3</v>
      </c>
      <c r="AD13243" s="77">
        <v>0.36998999999999999</v>
      </c>
      <c r="AE13243" s="77">
        <v>0.97084999999999999</v>
      </c>
      <c r="AF13243" s="77">
        <v>0.36686000000000002</v>
      </c>
      <c r="AG13243" s="77">
        <v>0.32679999999999998</v>
      </c>
      <c r="AH13243" s="77">
        <v>3.7629999999999997E-2</v>
      </c>
      <c r="AI13243" s="106">
        <v>-0.11384</v>
      </c>
      <c r="AJ13243" s="77">
        <v>1.312E-2</v>
      </c>
      <c r="AK13243" s="77">
        <v>5.9769999999999997E-2</v>
      </c>
      <c r="AL13243" s="77">
        <v>0.27696999999999999</v>
      </c>
      <c r="AM13243" s="77">
        <v>0.38499</v>
      </c>
      <c r="AN13243" s="77" t="s">
        <v>677</v>
      </c>
      <c r="AO13243" s="77">
        <v>0.15614</v>
      </c>
      <c r="AP13243" s="106">
        <v>-0.26017000000000001</v>
      </c>
      <c r="AQ13243" s="106">
        <v>-8.3300000000000006E-3</v>
      </c>
      <c r="AR13243" s="106">
        <v>-3.9140000000000001E-2</v>
      </c>
      <c r="AS13243" s="77">
        <v>0.20404</v>
      </c>
      <c r="AT13243" s="77">
        <v>1.967E-2</v>
      </c>
      <c r="AU13243" s="77">
        <v>0.10662000000000001</v>
      </c>
      <c r="AV13243" s="106">
        <v>-9.6379999999999993E-2</v>
      </c>
      <c r="AW13243" s="77">
        <v>0.33044000000000001</v>
      </c>
      <c r="AX13243" s="106">
        <v>-5.7200000000000003E-3</v>
      </c>
      <c r="AY13243" s="77">
        <v>4.5940000000000002E-2</v>
      </c>
      <c r="AZ13243" s="77">
        <v>0.13930000000000001</v>
      </c>
      <c r="BA13243" s="106">
        <v>-0.21190999999999999</v>
      </c>
      <c r="BB13243" s="77">
        <v>0.23760000000000001</v>
      </c>
      <c r="BC13243" s="77">
        <v>0.25285000000000002</v>
      </c>
      <c r="BD13243" s="77">
        <v>0.32027</v>
      </c>
      <c r="BE13243" s="77">
        <v>0.45772000000000002</v>
      </c>
      <c r="BF13243" s="106">
        <v>-2.274E-2</v>
      </c>
      <c r="BG13243" s="106">
        <v>-0.15379000000000001</v>
      </c>
      <c r="BH13243" s="77">
        <v>0.16686999999999999</v>
      </c>
      <c r="BI13243" s="77">
        <v>9.6479999999999996E-2</v>
      </c>
      <c r="BJ13243" s="77">
        <v>0.10882</v>
      </c>
      <c r="BK13243" s="106">
        <v>-5.1900000000000002E-2</v>
      </c>
      <c r="BL13243" s="77">
        <v>1.8700000000000001E-2</v>
      </c>
      <c r="BM13243" s="106">
        <v>-3.3419999999999998E-2</v>
      </c>
      <c r="BN13243" s="77">
        <v>3.2480000000000002E-2</v>
      </c>
      <c r="BO13243" s="106">
        <v>-6.8379999999999996E-2</v>
      </c>
      <c r="BP13243" s="77">
        <v>0.35643999999999998</v>
      </c>
      <c r="BQ13243" s="77">
        <v>0.31701000000000001</v>
      </c>
      <c r="BR13243" s="106">
        <v>-4.3619999999999999E-2</v>
      </c>
      <c r="BS13243" s="106">
        <v>-5.2479999999999999E-2</v>
      </c>
      <c r="BT13243" s="106">
        <v>-0.20082</v>
      </c>
      <c r="BU13243" s="106">
        <v>-0.11108</v>
      </c>
      <c r="BV13243" s="77">
        <v>0.23451</v>
      </c>
      <c r="BW13243" s="106">
        <v>-1.0240000000000001E-2</v>
      </c>
      <c r="BX13243" s="77">
        <v>5.8500000000000003E-2</v>
      </c>
      <c r="BY13243" s="106">
        <v>-5.4989999999999997E-2</v>
      </c>
      <c r="BZ13243" s="77">
        <v>0.14301</v>
      </c>
      <c r="CA13243" s="77">
        <v>0.12087000000000001</v>
      </c>
      <c r="CB13243" s="77">
        <v>0.34326000000000001</v>
      </c>
      <c r="CC13243" s="77">
        <v>0.40782000000000002</v>
      </c>
      <c r="CD13243" s="106">
        <v>-9.6589999999999995E-2</v>
      </c>
      <c r="CE13243" s="106">
        <v>-0.2218</v>
      </c>
      <c r="CF13243" s="77">
        <v>0.12962000000000001</v>
      </c>
      <c r="CG13243" s="106">
        <v>-1.7819999999999999E-2</v>
      </c>
      <c r="CH13243" s="77">
        <v>0.19506000000000001</v>
      </c>
      <c r="CI13243" s="77">
        <v>0.11749999999999999</v>
      </c>
      <c r="CJ13243" s="77">
        <v>0.75758999999999999</v>
      </c>
      <c r="CK13243" s="77">
        <v>8.7290000000000006E-2</v>
      </c>
      <c r="CL13243" s="106">
        <v>-3.0190000000000002E-2</v>
      </c>
      <c r="CM13243" s="106">
        <v>-7.238E-2</v>
      </c>
      <c r="CN13243" s="77">
        <v>0.32474999999999998</v>
      </c>
      <c r="CO13243" s="77">
        <v>0.6996</v>
      </c>
      <c r="CP13243" s="77">
        <v>0.14449000000000001</v>
      </c>
      <c r="CQ13243" s="77">
        <v>6.3469999999999999E-2</v>
      </c>
      <c r="CR13243" s="77">
        <v>0.15945999999999999</v>
      </c>
      <c r="CS13243" s="77">
        <v>0.62136000000000002</v>
      </c>
      <c r="CT13243" s="77">
        <v>0.41935</v>
      </c>
      <c r="CU13243" s="106">
        <v>-2.7310000000000001E-2</v>
      </c>
      <c r="CV13243" s="77">
        <v>0.24837999999999999</v>
      </c>
      <c r="CW13243" s="106">
        <v>-2.1900000000000001E-3</v>
      </c>
      <c r="CX13243" s="77">
        <v>0.28666000000000003</v>
      </c>
      <c r="CY13243" s="77">
        <v>5.3249999999999999E-2</v>
      </c>
      <c r="CZ13243" s="77">
        <v>0.75758999999999999</v>
      </c>
      <c r="DA13243" s="77">
        <v>8.7290000000000006E-2</v>
      </c>
      <c r="DB13243" s="106">
        <v>-3.0200000000000001E-2</v>
      </c>
      <c r="DC13243" s="106">
        <v>-7.2400000000000006E-2</v>
      </c>
      <c r="DD13243" s="77">
        <v>0.37522</v>
      </c>
      <c r="DE13243" s="77">
        <v>0.32474999999999998</v>
      </c>
      <c r="DF13243" s="77">
        <v>0.69979000000000002</v>
      </c>
      <c r="DG13243" s="77">
        <v>0.14432</v>
      </c>
      <c r="DH13243" s="77">
        <v>6.2880000000000005E-2</v>
      </c>
      <c r="DI13243" s="77">
        <v>0.15937999999999999</v>
      </c>
      <c r="DJ13243" s="77">
        <v>0.58945999999999998</v>
      </c>
      <c r="DK13243" s="77">
        <v>0.62122999999999995</v>
      </c>
      <c r="DL13243" s="77">
        <v>0.75761000000000001</v>
      </c>
      <c r="DM13243" s="77">
        <v>8.7290000000000006E-2</v>
      </c>
      <c r="DN13243" s="106">
        <v>-3.0210000000000001E-2</v>
      </c>
      <c r="DO13243" s="106">
        <v>-7.2580000000000006E-2</v>
      </c>
      <c r="DP13243" s="77">
        <v>0.37520999999999999</v>
      </c>
      <c r="DQ13243" s="77">
        <v>0.32473999999999997</v>
      </c>
      <c r="DR13243" s="77">
        <v>0.70011000000000001</v>
      </c>
      <c r="DS13243" s="77">
        <v>0.14430999999999999</v>
      </c>
      <c r="DT13243" s="77">
        <v>6.2429999999999999E-2</v>
      </c>
      <c r="DU13243" s="77">
        <v>0.15869</v>
      </c>
      <c r="DV13243" s="77">
        <v>0.58942000000000005</v>
      </c>
      <c r="DW13243" s="78">
        <v>0.62180999999999997</v>
      </c>
    </row>
    <row r="13244" spans="1:127" ht="15.75" thickBot="1" x14ac:dyDescent="0.3">
      <c r="A13244" s="248"/>
      <c r="B13244" s="68">
        <v>0.58989999999999998</v>
      </c>
      <c r="C13244" s="68">
        <v>0.12870000000000001</v>
      </c>
      <c r="D13244" s="68">
        <v>0.37230000000000002</v>
      </c>
      <c r="E13244" s="68">
        <v>0.5373</v>
      </c>
      <c r="F13244" s="68">
        <v>1.35E-2</v>
      </c>
      <c r="G13244" s="68"/>
      <c r="H13244" s="68">
        <v>2.8999999999999998E-3</v>
      </c>
      <c r="I13244" s="68">
        <v>1.8700000000000001E-2</v>
      </c>
      <c r="J13244" s="68">
        <v>0.9335</v>
      </c>
      <c r="K13244" s="68">
        <v>0.58199999999999996</v>
      </c>
      <c r="L13244" s="68">
        <v>0.90839999999999999</v>
      </c>
      <c r="M13244" s="68">
        <v>0.99970000000000003</v>
      </c>
      <c r="N13244" s="68">
        <v>0.25519999999999998</v>
      </c>
      <c r="O13244" s="68">
        <v>6.8599999999999994E-2</v>
      </c>
      <c r="P13244" s="68" t="s">
        <v>677</v>
      </c>
      <c r="Q13244" s="68">
        <v>0.16969999999999999</v>
      </c>
      <c r="R13244" s="68">
        <v>9.6500000000000002E-2</v>
      </c>
      <c r="S13244" s="68">
        <v>0.94830000000000003</v>
      </c>
      <c r="T13244" s="68">
        <v>0.3624</v>
      </c>
      <c r="U13244" s="68">
        <v>0.15060000000000001</v>
      </c>
      <c r="V13244" s="68">
        <v>0.73880000000000001</v>
      </c>
      <c r="W13244" s="68">
        <v>0.81030000000000002</v>
      </c>
      <c r="X13244" s="68">
        <v>0.32129999999999997</v>
      </c>
      <c r="Y13244" s="68">
        <v>0.31630000000000003</v>
      </c>
      <c r="Z13244" s="68">
        <v>0.42030000000000001</v>
      </c>
      <c r="AA13244" s="68">
        <v>0.2412</v>
      </c>
      <c r="AB13244" s="68">
        <v>0.39360000000000001</v>
      </c>
      <c r="AC13244" s="68">
        <v>0.995</v>
      </c>
      <c r="AD13244" s="68">
        <v>3.7100000000000001E-2</v>
      </c>
      <c r="AE13244" s="68" t="s">
        <v>621</v>
      </c>
      <c r="AF13244" s="68">
        <v>3.8899999999999997E-2</v>
      </c>
      <c r="AG13244" s="68">
        <v>6.7900000000000002E-2</v>
      </c>
      <c r="AH13244" s="68">
        <v>0.83799999999999997</v>
      </c>
      <c r="AI13244" s="68">
        <v>0.53500000000000003</v>
      </c>
      <c r="AJ13244" s="68">
        <v>0.94320000000000004</v>
      </c>
      <c r="AK13244" s="68">
        <v>0.74519999999999997</v>
      </c>
      <c r="AL13244" s="68">
        <v>0.1249</v>
      </c>
      <c r="AM13244" s="68">
        <v>2.9600000000000001E-2</v>
      </c>
      <c r="AN13244" s="68" t="s">
        <v>677</v>
      </c>
      <c r="AO13244" s="68">
        <v>0.39350000000000002</v>
      </c>
      <c r="AP13244" s="68">
        <v>0.15040000000000001</v>
      </c>
      <c r="AQ13244" s="68">
        <v>0.96389999999999998</v>
      </c>
      <c r="AR13244" s="68">
        <v>0.83160000000000001</v>
      </c>
      <c r="AS13244" s="68">
        <v>0.26269999999999999</v>
      </c>
      <c r="AT13244" s="68">
        <v>0.91490000000000005</v>
      </c>
      <c r="AU13244" s="68">
        <v>0.56140000000000001</v>
      </c>
      <c r="AV13244" s="68">
        <v>0.5998</v>
      </c>
      <c r="AW13244" s="68">
        <v>6.4699999999999994E-2</v>
      </c>
      <c r="AX13244" s="68">
        <v>0.97519999999999996</v>
      </c>
      <c r="AY13244" s="68">
        <v>0.80289999999999995</v>
      </c>
      <c r="AZ13244" s="68">
        <v>0.44700000000000001</v>
      </c>
      <c r="BA13244" s="68">
        <v>0.24429999999999999</v>
      </c>
      <c r="BB13244" s="68">
        <v>0.19040000000000001</v>
      </c>
      <c r="BC13244" s="68">
        <v>0.16259999999999999</v>
      </c>
      <c r="BD13244" s="68">
        <v>7.3899999999999993E-2</v>
      </c>
      <c r="BE13244" s="68">
        <v>8.3999999999999995E-3</v>
      </c>
      <c r="BF13244" s="68">
        <v>0.90169999999999995</v>
      </c>
      <c r="BG13244" s="68">
        <v>0.4007</v>
      </c>
      <c r="BH13244" s="68">
        <v>0.36130000000000001</v>
      </c>
      <c r="BI13244" s="68">
        <v>0.59940000000000004</v>
      </c>
      <c r="BJ13244" s="68">
        <v>0.55330000000000001</v>
      </c>
      <c r="BK13244" s="68">
        <v>0.77790000000000004</v>
      </c>
      <c r="BL13244" s="68">
        <v>0.91910000000000003</v>
      </c>
      <c r="BM13244" s="68">
        <v>0.85589999999999999</v>
      </c>
      <c r="BN13244" s="68">
        <v>0.8599</v>
      </c>
      <c r="BO13244" s="68">
        <v>0.71</v>
      </c>
      <c r="BP13244" s="68">
        <v>4.5199999999999997E-2</v>
      </c>
      <c r="BQ13244" s="68">
        <v>7.7100000000000002E-2</v>
      </c>
      <c r="BR13244" s="68">
        <v>0.81259999999999999</v>
      </c>
      <c r="BS13244" s="68">
        <v>0.77539999999999998</v>
      </c>
      <c r="BT13244" s="68">
        <v>0.27039999999999997</v>
      </c>
      <c r="BU13244" s="68">
        <v>0.54500000000000004</v>
      </c>
      <c r="BV13244" s="68">
        <v>0.19639999999999999</v>
      </c>
      <c r="BW13244" s="68">
        <v>0.9556</v>
      </c>
      <c r="BX13244" s="68">
        <v>0.75049999999999994</v>
      </c>
      <c r="BY13244" s="68">
        <v>0.76500000000000001</v>
      </c>
      <c r="BZ13244" s="68">
        <v>0.43490000000000001</v>
      </c>
      <c r="CA13244" s="68">
        <v>0.50990000000000002</v>
      </c>
      <c r="CB13244" s="68">
        <v>5.4399999999999997E-2</v>
      </c>
      <c r="CC13244" s="68">
        <v>2.0500000000000001E-2</v>
      </c>
      <c r="CD13244" s="68">
        <v>0.59899999999999998</v>
      </c>
      <c r="CE13244" s="68">
        <v>0.2225</v>
      </c>
      <c r="CF13244" s="68">
        <v>0.47949999999999998</v>
      </c>
      <c r="CG13244" s="68">
        <v>0.92290000000000005</v>
      </c>
      <c r="CH13244" s="68">
        <v>0.28470000000000001</v>
      </c>
      <c r="CI13244" s="68">
        <v>0.52190000000000003</v>
      </c>
      <c r="CJ13244" s="68" t="s">
        <v>621</v>
      </c>
      <c r="CK13244" s="68">
        <v>0.63480000000000003</v>
      </c>
      <c r="CL13244" s="68">
        <v>0.86970000000000003</v>
      </c>
      <c r="CM13244" s="68">
        <v>0.69379999999999997</v>
      </c>
      <c r="CN13244" s="68">
        <v>6.9800000000000001E-2</v>
      </c>
      <c r="CO13244" s="68" t="s">
        <v>621</v>
      </c>
      <c r="CP13244" s="68">
        <v>0.43009999999999998</v>
      </c>
      <c r="CQ13244" s="68">
        <v>0.73</v>
      </c>
      <c r="CR13244" s="68">
        <v>0.38340000000000002</v>
      </c>
      <c r="CS13244" s="68">
        <v>1E-4</v>
      </c>
      <c r="CT13244" s="68">
        <v>1.6899999999999998E-2</v>
      </c>
      <c r="CU13244" s="68">
        <v>0.88200000000000001</v>
      </c>
      <c r="CV13244" s="68">
        <v>0.17050000000000001</v>
      </c>
      <c r="CW13244" s="68">
        <v>0.99050000000000005</v>
      </c>
      <c r="CX13244" s="68">
        <v>0.11169999999999999</v>
      </c>
      <c r="CY13244" s="68">
        <v>0.77229999999999999</v>
      </c>
      <c r="CZ13244" s="68" t="s">
        <v>621</v>
      </c>
      <c r="DA13244" s="68">
        <v>0.63480000000000003</v>
      </c>
      <c r="DB13244" s="68">
        <v>0.86970000000000003</v>
      </c>
      <c r="DC13244" s="68">
        <v>0.69369999999999998</v>
      </c>
      <c r="DD13244" s="68">
        <v>3.4299999999999997E-2</v>
      </c>
      <c r="DE13244" s="68">
        <v>6.9800000000000001E-2</v>
      </c>
      <c r="DF13244" s="68" t="s">
        <v>621</v>
      </c>
      <c r="DG13244" s="68">
        <v>0.43059999999999998</v>
      </c>
      <c r="DH13244" s="68">
        <v>0.73240000000000005</v>
      </c>
      <c r="DI13244" s="68">
        <v>0.3836</v>
      </c>
      <c r="DJ13244" s="68">
        <v>4.0000000000000002E-4</v>
      </c>
      <c r="DK13244" s="68">
        <v>1E-4</v>
      </c>
      <c r="DL13244" s="68" t="s">
        <v>621</v>
      </c>
      <c r="DM13244" s="68">
        <v>0.63470000000000004</v>
      </c>
      <c r="DN13244" s="68">
        <v>0.86960000000000004</v>
      </c>
      <c r="DO13244" s="68">
        <v>0.69299999999999995</v>
      </c>
      <c r="DP13244" s="68">
        <v>3.4299999999999997E-2</v>
      </c>
      <c r="DQ13244" s="68">
        <v>6.9800000000000001E-2</v>
      </c>
      <c r="DR13244" s="68" t="s">
        <v>621</v>
      </c>
      <c r="DS13244" s="68">
        <v>0.43070000000000003</v>
      </c>
      <c r="DT13244" s="68">
        <v>0.73429999999999995</v>
      </c>
      <c r="DU13244" s="68">
        <v>0.38569999999999999</v>
      </c>
      <c r="DV13244" s="68">
        <v>4.0000000000000002E-4</v>
      </c>
      <c r="DW13244" s="74">
        <v>1E-4</v>
      </c>
    </row>
    <row r="13245" spans="1:127" x14ac:dyDescent="0.25">
      <c r="A13245" s="247" t="s">
        <v>52</v>
      </c>
      <c r="B13245" s="106">
        <v>-0.13463</v>
      </c>
      <c r="C13245" s="77">
        <v>0.34926000000000001</v>
      </c>
      <c r="D13245" s="106">
        <v>-0.30347000000000002</v>
      </c>
      <c r="E13245" s="106">
        <v>-7.0860000000000006E-2</v>
      </c>
      <c r="F13245" s="77">
        <v>0.26345000000000002</v>
      </c>
      <c r="G13245" s="77">
        <v>0.51007000000000002</v>
      </c>
      <c r="H13245" s="77">
        <v>1</v>
      </c>
      <c r="I13245" s="77">
        <v>0.60826999999999998</v>
      </c>
      <c r="J13245" s="106">
        <v>-0.32988000000000001</v>
      </c>
      <c r="K13245" s="106">
        <v>-0.26826</v>
      </c>
      <c r="L13245" s="106">
        <v>-0.31363000000000002</v>
      </c>
      <c r="M13245" s="106">
        <v>-0.38908999999999999</v>
      </c>
      <c r="N13245" s="106">
        <v>-7.5889999999999999E-2</v>
      </c>
      <c r="O13245" s="77">
        <v>6.25E-2</v>
      </c>
      <c r="P13245" s="77" t="s">
        <v>677</v>
      </c>
      <c r="Q13245" s="106">
        <v>-0.34810000000000002</v>
      </c>
      <c r="R13245" s="106">
        <v>-0.52227000000000001</v>
      </c>
      <c r="S13245" s="106">
        <v>-0.17648</v>
      </c>
      <c r="T13245" s="106">
        <v>-8.6480000000000001E-2</v>
      </c>
      <c r="U13245" s="77">
        <v>1.562E-2</v>
      </c>
      <c r="V13245" s="106">
        <v>-0.16661000000000001</v>
      </c>
      <c r="W13245" s="77">
        <v>4.795E-2</v>
      </c>
      <c r="X13245" s="106">
        <v>-0.14438000000000001</v>
      </c>
      <c r="Y13245" s="106">
        <v>-7.1819999999999995E-2</v>
      </c>
      <c r="Z13245" s="106">
        <v>-0.16943</v>
      </c>
      <c r="AA13245" s="106">
        <v>-0.3826</v>
      </c>
      <c r="AB13245" s="106">
        <v>-0.28924</v>
      </c>
      <c r="AC13245" s="106">
        <v>-0.15903999999999999</v>
      </c>
      <c r="AD13245" s="77">
        <v>0.24256</v>
      </c>
      <c r="AE13245" s="77">
        <v>0.62175999999999998</v>
      </c>
      <c r="AF13245" s="77">
        <v>0.95416000000000001</v>
      </c>
      <c r="AG13245" s="77">
        <v>0.59692000000000001</v>
      </c>
      <c r="AH13245" s="106">
        <v>-0.31714999999999999</v>
      </c>
      <c r="AI13245" s="106">
        <v>-0.25913999999999998</v>
      </c>
      <c r="AJ13245" s="106">
        <v>-0.30737999999999999</v>
      </c>
      <c r="AK13245" s="106">
        <v>-0.34300999999999998</v>
      </c>
      <c r="AL13245" s="106">
        <v>-5.0699999999999999E-3</v>
      </c>
      <c r="AM13245" s="77">
        <v>0.13250000000000001</v>
      </c>
      <c r="AN13245" s="77" t="s">
        <v>677</v>
      </c>
      <c r="AO13245" s="77">
        <v>0.10459</v>
      </c>
      <c r="AP13245" s="106">
        <v>-0.50427999999999995</v>
      </c>
      <c r="AQ13245" s="106">
        <v>-0.17571000000000001</v>
      </c>
      <c r="AR13245" s="106">
        <v>-0.30162</v>
      </c>
      <c r="AS13245" s="77">
        <v>0.13996</v>
      </c>
      <c r="AT13245" s="106">
        <v>-0.11303000000000001</v>
      </c>
      <c r="AU13245" s="77">
        <v>7.3889999999999997E-2</v>
      </c>
      <c r="AV13245" s="77">
        <v>0.12237000000000001</v>
      </c>
      <c r="AW13245" s="77">
        <v>9.5850000000000005E-2</v>
      </c>
      <c r="AX13245" s="77">
        <v>0.21434</v>
      </c>
      <c r="AY13245" s="77">
        <v>6.0850000000000001E-2</v>
      </c>
      <c r="AZ13245" s="77">
        <v>7.2109999999999994E-2</v>
      </c>
      <c r="BA13245" s="106">
        <v>-5.3600000000000002E-2</v>
      </c>
      <c r="BB13245" s="77">
        <v>0.24118000000000001</v>
      </c>
      <c r="BC13245" s="77">
        <v>0.40534999999999999</v>
      </c>
      <c r="BD13245" s="77">
        <v>0.49127999999999999</v>
      </c>
      <c r="BE13245" s="77">
        <v>0.54022999999999999</v>
      </c>
      <c r="BF13245" s="106">
        <v>-0.24368000000000001</v>
      </c>
      <c r="BG13245" s="106">
        <v>-0.35063</v>
      </c>
      <c r="BH13245" s="106">
        <v>-0.16471</v>
      </c>
      <c r="BI13245" s="106">
        <v>-0.19188</v>
      </c>
      <c r="BJ13245" s="77">
        <v>2.384E-2</v>
      </c>
      <c r="BK13245" s="106">
        <v>-7.5889999999999999E-2</v>
      </c>
      <c r="BL13245" s="77">
        <v>0.1283</v>
      </c>
      <c r="BM13245" s="77">
        <v>0.31314999999999998</v>
      </c>
      <c r="BN13245" s="77">
        <v>0.30324000000000001</v>
      </c>
      <c r="BO13245" s="77">
        <v>0.44649</v>
      </c>
      <c r="BP13245" s="77">
        <v>0.52705999999999997</v>
      </c>
      <c r="BQ13245" s="77">
        <v>0.48851</v>
      </c>
      <c r="BR13245" s="106">
        <v>-0.17191999999999999</v>
      </c>
      <c r="BS13245" s="77">
        <v>8.8999999999999999E-3</v>
      </c>
      <c r="BT13245" s="77">
        <v>0.24496999999999999</v>
      </c>
      <c r="BU13245" s="77">
        <v>0.20738000000000001</v>
      </c>
      <c r="BV13245" s="77">
        <v>0.39335999999999999</v>
      </c>
      <c r="BW13245" s="106">
        <v>-4.3549999999999998E-2</v>
      </c>
      <c r="BX13245" s="77">
        <v>0.14144999999999999</v>
      </c>
      <c r="BY13245" s="77">
        <v>0.20721999999999999</v>
      </c>
      <c r="BZ13245" s="77">
        <v>0.47714000000000001</v>
      </c>
      <c r="CA13245" s="77">
        <v>0.65061999999999998</v>
      </c>
      <c r="CB13245" s="77">
        <v>0.66686999999999996</v>
      </c>
      <c r="CC13245" s="77">
        <v>0.58555000000000001</v>
      </c>
      <c r="CD13245" s="106">
        <v>-0.18695000000000001</v>
      </c>
      <c r="CE13245" s="106">
        <v>-0.24181</v>
      </c>
      <c r="CF13245" s="77">
        <v>0.13150000000000001</v>
      </c>
      <c r="CG13245" s="106">
        <v>-0.19370999999999999</v>
      </c>
      <c r="CH13245" s="77">
        <v>0.26090999999999998</v>
      </c>
      <c r="CI13245" s="77">
        <v>0.14271</v>
      </c>
      <c r="CJ13245" s="77">
        <v>0.63200000000000001</v>
      </c>
      <c r="CK13245" s="106">
        <v>-0.28266999999999998</v>
      </c>
      <c r="CL13245" s="106">
        <v>-0.33582000000000001</v>
      </c>
      <c r="CM13245" s="106">
        <v>-0.25995000000000001</v>
      </c>
      <c r="CN13245" s="106">
        <v>-7.1849999999999997E-2</v>
      </c>
      <c r="CO13245" s="77">
        <v>0.73509000000000002</v>
      </c>
      <c r="CP13245" s="106">
        <v>-0.23752999999999999</v>
      </c>
      <c r="CQ13245" s="106">
        <v>-0.17080000000000001</v>
      </c>
      <c r="CR13245" s="77">
        <v>0.16688</v>
      </c>
      <c r="CS13245" s="77">
        <v>0.36259999999999998</v>
      </c>
      <c r="CT13245" s="77">
        <v>0.52076</v>
      </c>
      <c r="CU13245" s="106">
        <v>-0.37714999999999999</v>
      </c>
      <c r="CV13245" s="77">
        <v>0.55295000000000005</v>
      </c>
      <c r="CW13245" s="77">
        <v>0.11989</v>
      </c>
      <c r="CX13245" s="77">
        <v>0.64917000000000002</v>
      </c>
      <c r="CY13245" s="77">
        <v>1.0410000000000001E-2</v>
      </c>
      <c r="CZ13245" s="77">
        <v>0.63200000000000001</v>
      </c>
      <c r="DA13245" s="106">
        <v>-0.28266999999999998</v>
      </c>
      <c r="DB13245" s="106">
        <v>-0.33582000000000001</v>
      </c>
      <c r="DC13245" s="106">
        <v>-0.25996000000000002</v>
      </c>
      <c r="DD13245" s="77">
        <v>7.3600000000000002E-3</v>
      </c>
      <c r="DE13245" s="106">
        <v>-7.1849999999999997E-2</v>
      </c>
      <c r="DF13245" s="77">
        <v>0.73524</v>
      </c>
      <c r="DG13245" s="106">
        <v>-0.23755999999999999</v>
      </c>
      <c r="DH13245" s="106">
        <v>-0.17041000000000001</v>
      </c>
      <c r="DI13245" s="77">
        <v>0.16663</v>
      </c>
      <c r="DJ13245" s="77">
        <v>0.32322000000000001</v>
      </c>
      <c r="DK13245" s="77">
        <v>0.36248000000000002</v>
      </c>
      <c r="DL13245" s="77">
        <v>0.63195000000000001</v>
      </c>
      <c r="DM13245" s="106">
        <v>-0.28271000000000002</v>
      </c>
      <c r="DN13245" s="106">
        <v>-0.33588000000000001</v>
      </c>
      <c r="DO13245" s="106">
        <v>-0.26002999999999998</v>
      </c>
      <c r="DP13245" s="77">
        <v>7.3499999999999998E-3</v>
      </c>
      <c r="DQ13245" s="106">
        <v>-7.1859999999999993E-2</v>
      </c>
      <c r="DR13245" s="77">
        <v>0.73526000000000002</v>
      </c>
      <c r="DS13245" s="106">
        <v>-0.23804</v>
      </c>
      <c r="DT13245" s="106">
        <v>-0.17255999999999999</v>
      </c>
      <c r="DU13245" s="77">
        <v>0.16700000000000001</v>
      </c>
      <c r="DV13245" s="77">
        <v>0.32290000000000002</v>
      </c>
      <c r="DW13245" s="78">
        <v>0.36273</v>
      </c>
    </row>
    <row r="13246" spans="1:127" ht="15.75" thickBot="1" x14ac:dyDescent="0.3">
      <c r="A13246" s="248"/>
      <c r="B13246" s="68">
        <v>0.46260000000000001</v>
      </c>
      <c r="C13246" s="68">
        <v>5.0099999999999999E-2</v>
      </c>
      <c r="D13246" s="68">
        <v>9.1300000000000006E-2</v>
      </c>
      <c r="E13246" s="68">
        <v>0.7</v>
      </c>
      <c r="F13246" s="68">
        <v>0.14510000000000001</v>
      </c>
      <c r="G13246" s="68">
        <v>2.8999999999999998E-3</v>
      </c>
      <c r="H13246" s="68"/>
      <c r="I13246" s="68">
        <v>2.0000000000000001E-4</v>
      </c>
      <c r="J13246" s="68">
        <v>6.5199999999999994E-2</v>
      </c>
      <c r="K13246" s="68">
        <v>0.13769999999999999</v>
      </c>
      <c r="L13246" s="68">
        <v>8.0500000000000002E-2</v>
      </c>
      <c r="M13246" s="68">
        <v>2.7699999999999999E-2</v>
      </c>
      <c r="N13246" s="68">
        <v>0.67969999999999997</v>
      </c>
      <c r="O13246" s="68">
        <v>0.73399999999999999</v>
      </c>
      <c r="P13246" s="68" t="s">
        <v>677</v>
      </c>
      <c r="Q13246" s="68">
        <v>5.0900000000000001E-2</v>
      </c>
      <c r="R13246" s="68">
        <v>2.2000000000000001E-3</v>
      </c>
      <c r="S13246" s="68">
        <v>0.33389999999999997</v>
      </c>
      <c r="T13246" s="68">
        <v>0.63790000000000002</v>
      </c>
      <c r="U13246" s="68">
        <v>0.93240000000000001</v>
      </c>
      <c r="V13246" s="68">
        <v>0.36209999999999998</v>
      </c>
      <c r="W13246" s="68">
        <v>0.7944</v>
      </c>
      <c r="X13246" s="68">
        <v>0.43049999999999999</v>
      </c>
      <c r="Y13246" s="68">
        <v>0.69610000000000005</v>
      </c>
      <c r="Z13246" s="68">
        <v>0.35389999999999999</v>
      </c>
      <c r="AA13246" s="68">
        <v>3.0700000000000002E-2</v>
      </c>
      <c r="AB13246" s="68">
        <v>0.1084</v>
      </c>
      <c r="AC13246" s="68">
        <v>0.3846</v>
      </c>
      <c r="AD13246" s="68">
        <v>0.18099999999999999</v>
      </c>
      <c r="AE13246" s="68">
        <v>1E-4</v>
      </c>
      <c r="AF13246" s="68" t="s">
        <v>621</v>
      </c>
      <c r="AG13246" s="68">
        <v>2.9999999999999997E-4</v>
      </c>
      <c r="AH13246" s="68">
        <v>7.6899999999999996E-2</v>
      </c>
      <c r="AI13246" s="68">
        <v>0.15210000000000001</v>
      </c>
      <c r="AJ13246" s="68">
        <v>8.6999999999999994E-2</v>
      </c>
      <c r="AK13246" s="68">
        <v>5.4600000000000003E-2</v>
      </c>
      <c r="AL13246" s="68">
        <v>0.97799999999999998</v>
      </c>
      <c r="AM13246" s="68">
        <v>0.46970000000000001</v>
      </c>
      <c r="AN13246" s="68" t="s">
        <v>677</v>
      </c>
      <c r="AO13246" s="68">
        <v>0.56889999999999996</v>
      </c>
      <c r="AP13246" s="68">
        <v>3.3E-3</v>
      </c>
      <c r="AQ13246" s="68">
        <v>0.33610000000000001</v>
      </c>
      <c r="AR13246" s="68">
        <v>9.3399999999999997E-2</v>
      </c>
      <c r="AS13246" s="68">
        <v>0.44490000000000002</v>
      </c>
      <c r="AT13246" s="68">
        <v>0.53790000000000004</v>
      </c>
      <c r="AU13246" s="68">
        <v>0.68779999999999997</v>
      </c>
      <c r="AV13246" s="68">
        <v>0.50460000000000005</v>
      </c>
      <c r="AW13246" s="68">
        <v>0.6018</v>
      </c>
      <c r="AX13246" s="68">
        <v>0.23880000000000001</v>
      </c>
      <c r="AY13246" s="68">
        <v>0.74080000000000001</v>
      </c>
      <c r="AZ13246" s="68">
        <v>0.69489999999999996</v>
      </c>
      <c r="BA13246" s="68">
        <v>0.77080000000000004</v>
      </c>
      <c r="BB13246" s="68">
        <v>0.18360000000000001</v>
      </c>
      <c r="BC13246" s="68">
        <v>2.1399999999999999E-2</v>
      </c>
      <c r="BD13246" s="68">
        <v>4.3E-3</v>
      </c>
      <c r="BE13246" s="68">
        <v>1.4E-3</v>
      </c>
      <c r="BF13246" s="68">
        <v>0.17899999999999999</v>
      </c>
      <c r="BG13246" s="68">
        <v>4.9099999999999998E-2</v>
      </c>
      <c r="BH13246" s="68">
        <v>0.36770000000000003</v>
      </c>
      <c r="BI13246" s="68">
        <v>0.2928</v>
      </c>
      <c r="BJ13246" s="68">
        <v>0.89690000000000003</v>
      </c>
      <c r="BK13246" s="68">
        <v>0.67979999999999996</v>
      </c>
      <c r="BL13246" s="68">
        <v>0.48399999999999999</v>
      </c>
      <c r="BM13246" s="68">
        <v>8.1000000000000003E-2</v>
      </c>
      <c r="BN13246" s="68">
        <v>9.1600000000000001E-2</v>
      </c>
      <c r="BO13246" s="68">
        <v>1.04E-2</v>
      </c>
      <c r="BP13246" s="68">
        <v>1.9E-3</v>
      </c>
      <c r="BQ13246" s="68">
        <v>4.5999999999999999E-3</v>
      </c>
      <c r="BR13246" s="68">
        <v>0.3468</v>
      </c>
      <c r="BS13246" s="68">
        <v>0.96150000000000002</v>
      </c>
      <c r="BT13246" s="68">
        <v>0.17660000000000001</v>
      </c>
      <c r="BU13246" s="68">
        <v>0.25480000000000003</v>
      </c>
      <c r="BV13246" s="68">
        <v>2.5899999999999999E-2</v>
      </c>
      <c r="BW13246" s="68">
        <v>0.81289999999999996</v>
      </c>
      <c r="BX13246" s="68">
        <v>0.44</v>
      </c>
      <c r="BY13246" s="68">
        <v>0.25509999999999999</v>
      </c>
      <c r="BZ13246" s="68">
        <v>5.7999999999999996E-3</v>
      </c>
      <c r="CA13246" s="68" t="s">
        <v>621</v>
      </c>
      <c r="CB13246" s="68" t="s">
        <v>621</v>
      </c>
      <c r="CC13246" s="68">
        <v>4.0000000000000002E-4</v>
      </c>
      <c r="CD13246" s="68">
        <v>0.30559999999999998</v>
      </c>
      <c r="CE13246" s="68">
        <v>0.18240000000000001</v>
      </c>
      <c r="CF13246" s="68">
        <v>0.47310000000000002</v>
      </c>
      <c r="CG13246" s="68">
        <v>0.28810000000000002</v>
      </c>
      <c r="CH13246" s="68">
        <v>0.1492</v>
      </c>
      <c r="CI13246" s="68">
        <v>0.43590000000000001</v>
      </c>
      <c r="CJ13246" s="68">
        <v>1E-4</v>
      </c>
      <c r="CK13246" s="68">
        <v>0.11700000000000001</v>
      </c>
      <c r="CL13246" s="68">
        <v>6.0199999999999997E-2</v>
      </c>
      <c r="CM13246" s="68">
        <v>0.15079999999999999</v>
      </c>
      <c r="CN13246" s="68">
        <v>0.69599999999999995</v>
      </c>
      <c r="CO13246" s="68" t="s">
        <v>621</v>
      </c>
      <c r="CP13246" s="68">
        <v>0.1905</v>
      </c>
      <c r="CQ13246" s="68">
        <v>0.35</v>
      </c>
      <c r="CR13246" s="68">
        <v>0.36130000000000001</v>
      </c>
      <c r="CS13246" s="68">
        <v>4.1399999999999999E-2</v>
      </c>
      <c r="CT13246" s="68">
        <v>2.2000000000000001E-3</v>
      </c>
      <c r="CU13246" s="68">
        <v>3.3300000000000003E-2</v>
      </c>
      <c r="CV13246" s="68">
        <v>1E-3</v>
      </c>
      <c r="CW13246" s="68">
        <v>0.51339999999999997</v>
      </c>
      <c r="CX13246" s="68" t="s">
        <v>621</v>
      </c>
      <c r="CY13246" s="68">
        <v>0.95489999999999997</v>
      </c>
      <c r="CZ13246" s="68">
        <v>1E-4</v>
      </c>
      <c r="DA13246" s="68">
        <v>0.11700000000000001</v>
      </c>
      <c r="DB13246" s="68">
        <v>6.0199999999999997E-2</v>
      </c>
      <c r="DC13246" s="68">
        <v>0.1507</v>
      </c>
      <c r="DD13246" s="68">
        <v>0.96809999999999996</v>
      </c>
      <c r="DE13246" s="68">
        <v>0.69589999999999996</v>
      </c>
      <c r="DF13246" s="68" t="s">
        <v>621</v>
      </c>
      <c r="DG13246" s="68">
        <v>0.1905</v>
      </c>
      <c r="DH13246" s="68">
        <v>0.35110000000000002</v>
      </c>
      <c r="DI13246" s="68">
        <v>0.36199999999999999</v>
      </c>
      <c r="DJ13246" s="68">
        <v>7.1199999999999999E-2</v>
      </c>
      <c r="DK13246" s="68">
        <v>4.1500000000000002E-2</v>
      </c>
      <c r="DL13246" s="68">
        <v>1E-4</v>
      </c>
      <c r="DM13246" s="68">
        <v>0.1169</v>
      </c>
      <c r="DN13246" s="68">
        <v>6.0199999999999997E-2</v>
      </c>
      <c r="DO13246" s="68">
        <v>0.15060000000000001</v>
      </c>
      <c r="DP13246" s="68">
        <v>0.96809999999999996</v>
      </c>
      <c r="DQ13246" s="68">
        <v>0.69589999999999996</v>
      </c>
      <c r="DR13246" s="68" t="s">
        <v>621</v>
      </c>
      <c r="DS13246" s="68">
        <v>0.1895</v>
      </c>
      <c r="DT13246" s="68">
        <v>0.34489999999999998</v>
      </c>
      <c r="DU13246" s="68">
        <v>0.36099999999999999</v>
      </c>
      <c r="DV13246" s="68">
        <v>7.1499999999999994E-2</v>
      </c>
      <c r="DW13246" s="74">
        <v>4.1300000000000003E-2</v>
      </c>
    </row>
    <row r="13247" spans="1:127" x14ac:dyDescent="0.25">
      <c r="A13247" s="247" t="s">
        <v>53</v>
      </c>
      <c r="B13247" s="106">
        <v>-0.15010000000000001</v>
      </c>
      <c r="C13247" s="77">
        <v>0.29919000000000001</v>
      </c>
      <c r="D13247" s="106">
        <v>-0.39426</v>
      </c>
      <c r="E13247" s="106">
        <v>-0.21953</v>
      </c>
      <c r="F13247" s="77">
        <v>4.7820000000000001E-2</v>
      </c>
      <c r="G13247" s="77">
        <v>0.41331000000000001</v>
      </c>
      <c r="H13247" s="77">
        <v>0.60826999999999998</v>
      </c>
      <c r="I13247" s="77">
        <v>1</v>
      </c>
      <c r="J13247" s="106">
        <v>-0.37647000000000003</v>
      </c>
      <c r="K13247" s="106">
        <v>-0.50360000000000005</v>
      </c>
      <c r="L13247" s="106">
        <v>-0.45301999999999998</v>
      </c>
      <c r="M13247" s="106">
        <v>-0.4546</v>
      </c>
      <c r="N13247" s="106">
        <v>-0.37901000000000001</v>
      </c>
      <c r="O13247" s="106">
        <v>-6.8199999999999997E-2</v>
      </c>
      <c r="P13247" s="77" t="s">
        <v>677</v>
      </c>
      <c r="Q13247" s="106">
        <v>-0.48057</v>
      </c>
      <c r="R13247" s="106">
        <v>-0.41607</v>
      </c>
      <c r="S13247" s="106">
        <v>-0.19964999999999999</v>
      </c>
      <c r="T13247" s="106">
        <v>-0.27327000000000001</v>
      </c>
      <c r="U13247" s="106">
        <v>-0.16300999999999999</v>
      </c>
      <c r="V13247" s="106">
        <v>-0.13192000000000001</v>
      </c>
      <c r="W13247" s="77">
        <v>3.5090000000000003E-2</v>
      </c>
      <c r="X13247" s="106">
        <v>-0.21940000000000001</v>
      </c>
      <c r="Y13247" s="106">
        <v>-7.6119999999999993E-2</v>
      </c>
      <c r="Z13247" s="106">
        <v>-0.22614999999999999</v>
      </c>
      <c r="AA13247" s="106">
        <v>-0.28412999999999999</v>
      </c>
      <c r="AB13247" s="106">
        <v>-0.33074999999999999</v>
      </c>
      <c r="AC13247" s="106">
        <v>-0.28543000000000002</v>
      </c>
      <c r="AD13247" s="77">
        <v>0.14049</v>
      </c>
      <c r="AE13247" s="77">
        <v>0.54625000000000001</v>
      </c>
      <c r="AF13247" s="77">
        <v>0.67696000000000001</v>
      </c>
      <c r="AG13247" s="77">
        <v>0.98663999999999996</v>
      </c>
      <c r="AH13247" s="106">
        <v>-0.33904000000000001</v>
      </c>
      <c r="AI13247" s="106">
        <v>-0.49663000000000002</v>
      </c>
      <c r="AJ13247" s="106">
        <v>-0.46633999999999998</v>
      </c>
      <c r="AK13247" s="106">
        <v>-0.42870000000000003</v>
      </c>
      <c r="AL13247" s="106">
        <v>-0.30498999999999998</v>
      </c>
      <c r="AM13247" s="77">
        <v>2.479E-2</v>
      </c>
      <c r="AN13247" s="77" t="s">
        <v>677</v>
      </c>
      <c r="AO13247" s="106">
        <v>-0.24742</v>
      </c>
      <c r="AP13247" s="106">
        <v>-0.40466000000000002</v>
      </c>
      <c r="AQ13247" s="106">
        <v>-0.22065000000000001</v>
      </c>
      <c r="AR13247" s="106">
        <v>-0.36831000000000003</v>
      </c>
      <c r="AS13247" s="77">
        <v>4.1459999999999997E-2</v>
      </c>
      <c r="AT13247" s="106">
        <v>-8.3299999999999999E-2</v>
      </c>
      <c r="AU13247" s="77">
        <v>8.0180000000000001E-2</v>
      </c>
      <c r="AV13247" s="77">
        <v>0.12247</v>
      </c>
      <c r="AW13247" s="77">
        <v>0.11305999999999999</v>
      </c>
      <c r="AX13247" s="77">
        <v>0.20144999999999999</v>
      </c>
      <c r="AY13247" s="77">
        <v>0.25786999999999999</v>
      </c>
      <c r="AZ13247" s="106">
        <v>-2.8000000000000001E-2</v>
      </c>
      <c r="BA13247" s="106">
        <v>-0.15876999999999999</v>
      </c>
      <c r="BB13247" s="77">
        <v>0.31367</v>
      </c>
      <c r="BC13247" s="77">
        <v>0.39376</v>
      </c>
      <c r="BD13247" s="77">
        <v>0.38618999999999998</v>
      </c>
      <c r="BE13247" s="77">
        <v>0.50270000000000004</v>
      </c>
      <c r="BF13247" s="106">
        <v>-0.37507000000000001</v>
      </c>
      <c r="BG13247" s="106">
        <v>-0.48547000000000001</v>
      </c>
      <c r="BH13247" s="106">
        <v>-0.32266</v>
      </c>
      <c r="BI13247" s="106">
        <v>-0.11024</v>
      </c>
      <c r="BJ13247" s="106">
        <v>-6.5659999999999996E-2</v>
      </c>
      <c r="BK13247" s="106">
        <v>-0.23558999999999999</v>
      </c>
      <c r="BL13247" s="106">
        <v>-5.5900000000000004E-3</v>
      </c>
      <c r="BM13247" s="77">
        <v>0.23572000000000001</v>
      </c>
      <c r="BN13247" s="77">
        <v>0.12397</v>
      </c>
      <c r="BO13247" s="77">
        <v>0.29927999999999999</v>
      </c>
      <c r="BP13247" s="77">
        <v>0.47722999999999999</v>
      </c>
      <c r="BQ13247" s="77">
        <v>0.47441</v>
      </c>
      <c r="BR13247" s="106">
        <v>-0.37587999999999999</v>
      </c>
      <c r="BS13247" s="106">
        <v>-0.24571999999999999</v>
      </c>
      <c r="BT13247" s="77">
        <v>0.19447999999999999</v>
      </c>
      <c r="BU13247" s="77">
        <v>0.17534</v>
      </c>
      <c r="BV13247" s="77">
        <v>0.24804999999999999</v>
      </c>
      <c r="BW13247" s="106">
        <v>-0.1515</v>
      </c>
      <c r="BX13247" s="77">
        <v>7.886E-2</v>
      </c>
      <c r="BY13247" s="77">
        <v>0.19596</v>
      </c>
      <c r="BZ13247" s="77">
        <v>0.48803999999999997</v>
      </c>
      <c r="CA13247" s="77">
        <v>0.54242999999999997</v>
      </c>
      <c r="CB13247" s="77">
        <v>0.61655000000000004</v>
      </c>
      <c r="CC13247" s="77">
        <v>0.63546000000000002</v>
      </c>
      <c r="CD13247" s="106">
        <v>-0.37112000000000001</v>
      </c>
      <c r="CE13247" s="106">
        <v>-0.45175999999999999</v>
      </c>
      <c r="CF13247" s="77">
        <v>6.8839999999999998E-2</v>
      </c>
      <c r="CG13247" s="106">
        <v>-0.14516999999999999</v>
      </c>
      <c r="CH13247" s="77">
        <v>0.1772</v>
      </c>
      <c r="CI13247" s="77">
        <v>4.8300000000000001E-3</v>
      </c>
      <c r="CJ13247" s="77">
        <v>0.44141999999999998</v>
      </c>
      <c r="CK13247" s="106">
        <v>-0.48858000000000001</v>
      </c>
      <c r="CL13247" s="106">
        <v>-0.43431999999999998</v>
      </c>
      <c r="CM13247" s="106">
        <v>-0.25752999999999998</v>
      </c>
      <c r="CN13247" s="106">
        <v>-0.29554999999999998</v>
      </c>
      <c r="CO13247" s="77">
        <v>0.64888000000000001</v>
      </c>
      <c r="CP13247" s="106">
        <v>-0.44890999999999998</v>
      </c>
      <c r="CQ13247" s="106">
        <v>-0.39441999999999999</v>
      </c>
      <c r="CR13247" s="77">
        <v>0.22907</v>
      </c>
      <c r="CS13247" s="77">
        <v>0.15276999999999999</v>
      </c>
      <c r="CT13247" s="77">
        <v>0.42043000000000003</v>
      </c>
      <c r="CU13247" s="106">
        <v>-0.61556999999999995</v>
      </c>
      <c r="CV13247" s="77">
        <v>0.43017</v>
      </c>
      <c r="CW13247" s="106">
        <v>-0.27551999999999999</v>
      </c>
      <c r="CX13247" s="77">
        <v>0.59962000000000004</v>
      </c>
      <c r="CY13247" s="106">
        <v>-0.42402000000000001</v>
      </c>
      <c r="CZ13247" s="77">
        <v>0.44141999999999998</v>
      </c>
      <c r="DA13247" s="106">
        <v>-0.48858000000000001</v>
      </c>
      <c r="DB13247" s="106">
        <v>-0.43431999999999998</v>
      </c>
      <c r="DC13247" s="106">
        <v>-0.25753999999999999</v>
      </c>
      <c r="DD13247" s="106">
        <v>-0.23558000000000001</v>
      </c>
      <c r="DE13247" s="106">
        <v>-0.29554999999999998</v>
      </c>
      <c r="DF13247" s="77">
        <v>0.64881</v>
      </c>
      <c r="DG13247" s="106">
        <v>-0.44905</v>
      </c>
      <c r="DH13247" s="106">
        <v>-0.39427000000000001</v>
      </c>
      <c r="DI13247" s="77">
        <v>0.22911999999999999</v>
      </c>
      <c r="DJ13247" s="77">
        <v>9.1399999999999995E-2</v>
      </c>
      <c r="DK13247" s="77">
        <v>0.15262999999999999</v>
      </c>
      <c r="DL13247" s="77">
        <v>0.44141000000000002</v>
      </c>
      <c r="DM13247" s="106">
        <v>-0.48858000000000001</v>
      </c>
      <c r="DN13247" s="106">
        <v>-0.43434</v>
      </c>
      <c r="DO13247" s="106">
        <v>-0.2576</v>
      </c>
      <c r="DP13247" s="106">
        <v>-0.23561000000000001</v>
      </c>
      <c r="DQ13247" s="106">
        <v>-0.29554999999999998</v>
      </c>
      <c r="DR13247" s="77">
        <v>0.64859999999999995</v>
      </c>
      <c r="DS13247" s="106">
        <v>-0.44940999999999998</v>
      </c>
      <c r="DT13247" s="106">
        <v>-0.39410000000000001</v>
      </c>
      <c r="DU13247" s="77">
        <v>0.22866</v>
      </c>
      <c r="DV13247" s="77">
        <v>9.1310000000000002E-2</v>
      </c>
      <c r="DW13247" s="78">
        <v>0.15289</v>
      </c>
    </row>
    <row r="13248" spans="1:127" ht="15.75" thickBot="1" x14ac:dyDescent="0.3">
      <c r="A13248" s="248"/>
      <c r="B13248" s="68">
        <v>0.41220000000000001</v>
      </c>
      <c r="C13248" s="68">
        <v>9.6199999999999994E-2</v>
      </c>
      <c r="D13248" s="68">
        <v>2.5600000000000001E-2</v>
      </c>
      <c r="E13248" s="68">
        <v>0.2273</v>
      </c>
      <c r="F13248" s="68">
        <v>0.79490000000000005</v>
      </c>
      <c r="G13248" s="68">
        <v>1.8700000000000001E-2</v>
      </c>
      <c r="H13248" s="68">
        <v>2.0000000000000001E-4</v>
      </c>
      <c r="I13248" s="68"/>
      <c r="J13248" s="68">
        <v>3.3700000000000001E-2</v>
      </c>
      <c r="K13248" s="68">
        <v>3.3E-3</v>
      </c>
      <c r="L13248" s="68">
        <v>9.1999999999999998E-3</v>
      </c>
      <c r="M13248" s="68">
        <v>8.9999999999999993E-3</v>
      </c>
      <c r="N13248" s="68">
        <v>3.2399999999999998E-2</v>
      </c>
      <c r="O13248" s="68">
        <v>0.7107</v>
      </c>
      <c r="P13248" s="68" t="s">
        <v>677</v>
      </c>
      <c r="Q13248" s="68">
        <v>5.4000000000000003E-3</v>
      </c>
      <c r="R13248" s="68">
        <v>1.7899999999999999E-2</v>
      </c>
      <c r="S13248" s="68">
        <v>0.27329999999999999</v>
      </c>
      <c r="T13248" s="68">
        <v>0.13020000000000001</v>
      </c>
      <c r="U13248" s="68">
        <v>0.37269999999999998</v>
      </c>
      <c r="V13248" s="68">
        <v>0.47170000000000001</v>
      </c>
      <c r="W13248" s="68">
        <v>0.8488</v>
      </c>
      <c r="X13248" s="68">
        <v>0.2276</v>
      </c>
      <c r="Y13248" s="68">
        <v>0.67879999999999996</v>
      </c>
      <c r="Z13248" s="68">
        <v>0.21329999999999999</v>
      </c>
      <c r="AA13248" s="68">
        <v>0.115</v>
      </c>
      <c r="AB13248" s="68">
        <v>6.4500000000000002E-2</v>
      </c>
      <c r="AC13248" s="68">
        <v>0.1133</v>
      </c>
      <c r="AD13248" s="68">
        <v>0.44309999999999999</v>
      </c>
      <c r="AE13248" s="68">
        <v>1.1999999999999999E-3</v>
      </c>
      <c r="AF13248" s="68" t="s">
        <v>621</v>
      </c>
      <c r="AG13248" s="68" t="s">
        <v>621</v>
      </c>
      <c r="AH13248" s="68">
        <v>5.7700000000000001E-2</v>
      </c>
      <c r="AI13248" s="68">
        <v>3.8E-3</v>
      </c>
      <c r="AJ13248" s="68">
        <v>7.1000000000000004E-3</v>
      </c>
      <c r="AK13248" s="68">
        <v>1.44E-2</v>
      </c>
      <c r="AL13248" s="68">
        <v>8.9599999999999999E-2</v>
      </c>
      <c r="AM13248" s="68">
        <v>0.89290000000000003</v>
      </c>
      <c r="AN13248" s="68" t="s">
        <v>677</v>
      </c>
      <c r="AO13248" s="68">
        <v>0.17219999999999999</v>
      </c>
      <c r="AP13248" s="68">
        <v>2.1600000000000001E-2</v>
      </c>
      <c r="AQ13248" s="68">
        <v>0.22489999999999999</v>
      </c>
      <c r="AR13248" s="68">
        <v>3.8100000000000002E-2</v>
      </c>
      <c r="AS13248" s="68">
        <v>0.82169999999999999</v>
      </c>
      <c r="AT13248" s="68">
        <v>0.65039999999999998</v>
      </c>
      <c r="AU13248" s="68">
        <v>0.66269999999999996</v>
      </c>
      <c r="AV13248" s="68">
        <v>0.50429999999999997</v>
      </c>
      <c r="AW13248" s="68">
        <v>0.53779999999999994</v>
      </c>
      <c r="AX13248" s="68">
        <v>0.26889999999999997</v>
      </c>
      <c r="AY13248" s="68">
        <v>0.1542</v>
      </c>
      <c r="AZ13248" s="68">
        <v>0.87909999999999999</v>
      </c>
      <c r="BA13248" s="68">
        <v>0.38540000000000002</v>
      </c>
      <c r="BB13248" s="68">
        <v>8.0399999999999999E-2</v>
      </c>
      <c r="BC13248" s="68">
        <v>2.58E-2</v>
      </c>
      <c r="BD13248" s="68">
        <v>2.9000000000000001E-2</v>
      </c>
      <c r="BE13248" s="68">
        <v>3.3999999999999998E-3</v>
      </c>
      <c r="BF13248" s="68">
        <v>3.44E-2</v>
      </c>
      <c r="BG13248" s="68">
        <v>4.8999999999999998E-3</v>
      </c>
      <c r="BH13248" s="68">
        <v>7.17E-2</v>
      </c>
      <c r="BI13248" s="68">
        <v>0.54810000000000003</v>
      </c>
      <c r="BJ13248" s="68">
        <v>0.72109999999999996</v>
      </c>
      <c r="BK13248" s="68">
        <v>0.1943</v>
      </c>
      <c r="BL13248" s="68">
        <v>0.9758</v>
      </c>
      <c r="BM13248" s="68">
        <v>0.19400000000000001</v>
      </c>
      <c r="BN13248" s="68">
        <v>0.49909999999999999</v>
      </c>
      <c r="BO13248" s="68">
        <v>9.6100000000000005E-2</v>
      </c>
      <c r="BP13248" s="68">
        <v>5.7000000000000002E-3</v>
      </c>
      <c r="BQ13248" s="68">
        <v>6.1000000000000004E-3</v>
      </c>
      <c r="BR13248" s="68">
        <v>3.4000000000000002E-2</v>
      </c>
      <c r="BS13248" s="68">
        <v>0.17519999999999999</v>
      </c>
      <c r="BT13248" s="68">
        <v>0.28610000000000002</v>
      </c>
      <c r="BU13248" s="68">
        <v>0.33710000000000001</v>
      </c>
      <c r="BV13248" s="68">
        <v>0.17100000000000001</v>
      </c>
      <c r="BW13248" s="68">
        <v>0.4078</v>
      </c>
      <c r="BX13248" s="68">
        <v>0.66790000000000005</v>
      </c>
      <c r="BY13248" s="68">
        <v>0.28239999999999998</v>
      </c>
      <c r="BZ13248" s="68">
        <v>4.5999999999999999E-3</v>
      </c>
      <c r="CA13248" s="68">
        <v>1.2999999999999999E-3</v>
      </c>
      <c r="CB13248" s="68">
        <v>2.0000000000000001E-4</v>
      </c>
      <c r="CC13248" s="68" t="s">
        <v>621</v>
      </c>
      <c r="CD13248" s="68">
        <v>3.6499999999999998E-2</v>
      </c>
      <c r="CE13248" s="68">
        <v>9.4000000000000004E-3</v>
      </c>
      <c r="CF13248" s="68">
        <v>0.70809999999999995</v>
      </c>
      <c r="CG13248" s="68">
        <v>0.4279</v>
      </c>
      <c r="CH13248" s="68">
        <v>0.33189999999999997</v>
      </c>
      <c r="CI13248" s="68">
        <v>0.97909999999999997</v>
      </c>
      <c r="CJ13248" s="68">
        <v>1.14E-2</v>
      </c>
      <c r="CK13248" s="68">
        <v>4.4999999999999997E-3</v>
      </c>
      <c r="CL13248" s="68">
        <v>1.2999999999999999E-2</v>
      </c>
      <c r="CM13248" s="68">
        <v>0.1547</v>
      </c>
      <c r="CN13248" s="68">
        <v>0.10050000000000001</v>
      </c>
      <c r="CO13248" s="68" t="s">
        <v>621</v>
      </c>
      <c r="CP13248" s="68">
        <v>0.01</v>
      </c>
      <c r="CQ13248" s="68">
        <v>2.5499999999999998E-2</v>
      </c>
      <c r="CR13248" s="68">
        <v>0.20730000000000001</v>
      </c>
      <c r="CS13248" s="68">
        <v>0.40389999999999998</v>
      </c>
      <c r="CT13248" s="68">
        <v>1.66E-2</v>
      </c>
      <c r="CU13248" s="68">
        <v>2.0000000000000001E-4</v>
      </c>
      <c r="CV13248" s="68">
        <v>1.4E-2</v>
      </c>
      <c r="CW13248" s="68">
        <v>0.12690000000000001</v>
      </c>
      <c r="CX13248" s="68">
        <v>2.9999999999999997E-4</v>
      </c>
      <c r="CY13248" s="68">
        <v>1.5599999999999999E-2</v>
      </c>
      <c r="CZ13248" s="68">
        <v>1.14E-2</v>
      </c>
      <c r="DA13248" s="68">
        <v>4.4999999999999997E-3</v>
      </c>
      <c r="DB13248" s="68">
        <v>1.2999999999999999E-2</v>
      </c>
      <c r="DC13248" s="68">
        <v>0.1547</v>
      </c>
      <c r="DD13248" s="68">
        <v>0.1943</v>
      </c>
      <c r="DE13248" s="68">
        <v>0.10050000000000001</v>
      </c>
      <c r="DF13248" s="68" t="s">
        <v>621</v>
      </c>
      <c r="DG13248" s="68">
        <v>9.9000000000000008E-3</v>
      </c>
      <c r="DH13248" s="68">
        <v>2.5600000000000001E-2</v>
      </c>
      <c r="DI13248" s="68">
        <v>0.2072</v>
      </c>
      <c r="DJ13248" s="68">
        <v>0.61880000000000002</v>
      </c>
      <c r="DK13248" s="68">
        <v>0.40429999999999999</v>
      </c>
      <c r="DL13248" s="68">
        <v>1.14E-2</v>
      </c>
      <c r="DM13248" s="68">
        <v>4.4999999999999997E-3</v>
      </c>
      <c r="DN13248" s="68">
        <v>1.2999999999999999E-2</v>
      </c>
      <c r="DO13248" s="68">
        <v>0.15459999999999999</v>
      </c>
      <c r="DP13248" s="68">
        <v>0.19420000000000001</v>
      </c>
      <c r="DQ13248" s="68">
        <v>0.10050000000000001</v>
      </c>
      <c r="DR13248" s="68" t="s">
        <v>621</v>
      </c>
      <c r="DS13248" s="68">
        <v>9.9000000000000008E-3</v>
      </c>
      <c r="DT13248" s="68">
        <v>2.5600000000000001E-2</v>
      </c>
      <c r="DU13248" s="68">
        <v>0.20810000000000001</v>
      </c>
      <c r="DV13248" s="68">
        <v>0.61919999999999997</v>
      </c>
      <c r="DW13248" s="74">
        <v>0.40350000000000003</v>
      </c>
    </row>
    <row r="13249" spans="1:127" x14ac:dyDescent="0.25">
      <c r="A13249" s="247" t="s">
        <v>54</v>
      </c>
      <c r="B13249" s="106">
        <v>-0.19903000000000001</v>
      </c>
      <c r="C13249" s="77">
        <v>0.10065</v>
      </c>
      <c r="D13249" s="77">
        <v>0.59938999999999998</v>
      </c>
      <c r="E13249" s="77">
        <v>0.41527999999999998</v>
      </c>
      <c r="F13249" s="77">
        <v>0.12010999999999999</v>
      </c>
      <c r="G13249" s="106">
        <v>-1.536E-2</v>
      </c>
      <c r="H13249" s="106">
        <v>-0.32988000000000001</v>
      </c>
      <c r="I13249" s="106">
        <v>-0.37647000000000003</v>
      </c>
      <c r="J13249" s="77">
        <v>1</v>
      </c>
      <c r="K13249" s="77">
        <v>0.52708999999999995</v>
      </c>
      <c r="L13249" s="77">
        <v>0.53559999999999997</v>
      </c>
      <c r="M13249" s="77">
        <v>0.34337000000000001</v>
      </c>
      <c r="N13249" s="77">
        <v>0.38673999999999997</v>
      </c>
      <c r="O13249" s="77">
        <v>0.40516999999999997</v>
      </c>
      <c r="P13249" s="77" t="s">
        <v>677</v>
      </c>
      <c r="Q13249" s="77">
        <v>0.30692999999999998</v>
      </c>
      <c r="R13249" s="77">
        <v>0.61667000000000005</v>
      </c>
      <c r="S13249" s="77">
        <v>8.1360000000000002E-2</v>
      </c>
      <c r="T13249" s="77">
        <v>0.59762000000000004</v>
      </c>
      <c r="U13249" s="77">
        <v>0.38023000000000001</v>
      </c>
      <c r="V13249" s="77">
        <v>0.51488</v>
      </c>
      <c r="W13249" s="77">
        <v>0.30895</v>
      </c>
      <c r="X13249" s="77">
        <v>0.15085000000000001</v>
      </c>
      <c r="Y13249" s="77">
        <v>0.12053999999999999</v>
      </c>
      <c r="Z13249" s="106">
        <v>-5.7750000000000003E-2</v>
      </c>
      <c r="AA13249" s="77">
        <v>0.20202999999999999</v>
      </c>
      <c r="AB13249" s="77">
        <v>0.61009000000000002</v>
      </c>
      <c r="AC13249" s="77">
        <v>0.34509000000000001</v>
      </c>
      <c r="AD13249" s="77">
        <v>4.7989999999999998E-2</v>
      </c>
      <c r="AE13249" s="106">
        <v>-0.13245999999999999</v>
      </c>
      <c r="AF13249" s="106">
        <v>-0.38945999999999997</v>
      </c>
      <c r="AG13249" s="106">
        <v>-0.42499999999999999</v>
      </c>
      <c r="AH13249" s="77">
        <v>0.98519000000000001</v>
      </c>
      <c r="AI13249" s="77">
        <v>0.51892000000000005</v>
      </c>
      <c r="AJ13249" s="77">
        <v>0.54815000000000003</v>
      </c>
      <c r="AK13249" s="77">
        <v>0.32189000000000001</v>
      </c>
      <c r="AL13249" s="77">
        <v>0.37808000000000003</v>
      </c>
      <c r="AM13249" s="77">
        <v>0.35006999999999999</v>
      </c>
      <c r="AN13249" s="77" t="s">
        <v>677</v>
      </c>
      <c r="AO13249" s="77">
        <v>0.32264999999999999</v>
      </c>
      <c r="AP13249" s="77">
        <v>0.60614999999999997</v>
      </c>
      <c r="AQ13249" s="77">
        <v>9.6519999999999995E-2</v>
      </c>
      <c r="AR13249" s="77">
        <v>0.62392999999999998</v>
      </c>
      <c r="AS13249" s="77">
        <v>0.20297999999999999</v>
      </c>
      <c r="AT13249" s="77">
        <v>0.39861999999999997</v>
      </c>
      <c r="AU13249" s="77">
        <v>0.16420000000000001</v>
      </c>
      <c r="AV13249" s="106">
        <v>-0.17659</v>
      </c>
      <c r="AW13249" s="106">
        <v>-8.09E-3</v>
      </c>
      <c r="AX13249" s="106">
        <v>-0.24887999999999999</v>
      </c>
      <c r="AY13249" s="106">
        <v>-0.33937</v>
      </c>
      <c r="AZ13249" s="77">
        <v>0.28464</v>
      </c>
      <c r="BA13249" s="77">
        <v>0.192</v>
      </c>
      <c r="BB13249" s="106">
        <v>-9.4500000000000001E-2</v>
      </c>
      <c r="BC13249" s="77">
        <v>4.8849999999999998E-2</v>
      </c>
      <c r="BD13249" s="77">
        <v>5.3280000000000001E-2</v>
      </c>
      <c r="BE13249" s="106">
        <v>-0.10888</v>
      </c>
      <c r="BF13249" s="77">
        <v>0.51439999999999997</v>
      </c>
      <c r="BG13249" s="77">
        <v>0.15407000000000001</v>
      </c>
      <c r="BH13249" s="77">
        <v>0.32672000000000001</v>
      </c>
      <c r="BI13249" s="77">
        <v>8.7899999999999992E-3</v>
      </c>
      <c r="BJ13249" s="77">
        <v>0.24460999999999999</v>
      </c>
      <c r="BK13249" s="77">
        <v>0.10897999999999999</v>
      </c>
      <c r="BL13249" s="77">
        <v>9.4060000000000005E-2</v>
      </c>
      <c r="BM13249" s="106">
        <v>-0.41038000000000002</v>
      </c>
      <c r="BN13249" s="106">
        <v>-0.43845000000000001</v>
      </c>
      <c r="BO13249" s="106">
        <v>-0.38422000000000001</v>
      </c>
      <c r="BP13249" s="106">
        <v>-0.12933</v>
      </c>
      <c r="BQ13249" s="106">
        <v>-0.13152</v>
      </c>
      <c r="BR13249" s="77">
        <v>0.39555000000000001</v>
      </c>
      <c r="BS13249" s="77">
        <v>8.1420000000000006E-2</v>
      </c>
      <c r="BT13249" s="106">
        <v>-0.49197000000000002</v>
      </c>
      <c r="BU13249" s="106">
        <v>-0.43186000000000002</v>
      </c>
      <c r="BV13249" s="106">
        <v>-4.6000000000000001E-4</v>
      </c>
      <c r="BW13249" s="106">
        <v>-5.28E-2</v>
      </c>
      <c r="BX13249" s="77">
        <v>4.5019999999999998E-2</v>
      </c>
      <c r="BY13249" s="106">
        <v>-0.10194</v>
      </c>
      <c r="BZ13249" s="106">
        <v>-0.40884999999999999</v>
      </c>
      <c r="CA13249" s="106">
        <v>-0.34071000000000001</v>
      </c>
      <c r="CB13249" s="106">
        <v>-0.15340000000000001</v>
      </c>
      <c r="CC13249" s="106">
        <v>-0.23336000000000001</v>
      </c>
      <c r="CD13249" s="77">
        <v>0.49107000000000001</v>
      </c>
      <c r="CE13249" s="77">
        <v>0.28839999999999999</v>
      </c>
      <c r="CF13249" s="106">
        <v>-0.23504</v>
      </c>
      <c r="CG13249" s="77">
        <v>5.5410000000000001E-2</v>
      </c>
      <c r="CH13249" s="77">
        <v>3.1710000000000002E-2</v>
      </c>
      <c r="CI13249" s="106">
        <v>-3.542E-2</v>
      </c>
      <c r="CJ13249" s="77">
        <v>0.10587000000000001</v>
      </c>
      <c r="CK13249" s="77">
        <v>0.62812999999999997</v>
      </c>
      <c r="CL13249" s="77">
        <v>0.55059000000000002</v>
      </c>
      <c r="CM13249" s="77">
        <v>0.28441</v>
      </c>
      <c r="CN13249" s="77">
        <v>0.62644999999999995</v>
      </c>
      <c r="CO13249" s="106">
        <v>-7.1879999999999999E-2</v>
      </c>
      <c r="CP13249" s="77">
        <v>0.60521999999999998</v>
      </c>
      <c r="CQ13249" s="77">
        <v>0.58636999999999995</v>
      </c>
      <c r="CR13249" s="106">
        <v>-0.114</v>
      </c>
      <c r="CS13249" s="77">
        <v>0.39644000000000001</v>
      </c>
      <c r="CT13249" s="77">
        <v>9.35E-2</v>
      </c>
      <c r="CU13249" s="77">
        <v>0.57716999999999996</v>
      </c>
      <c r="CV13249" s="106">
        <v>-0.20677000000000001</v>
      </c>
      <c r="CW13249" s="77">
        <v>0.16744000000000001</v>
      </c>
      <c r="CX13249" s="106">
        <v>-0.23285</v>
      </c>
      <c r="CY13249" s="77">
        <v>0.41459000000000001</v>
      </c>
      <c r="CZ13249" s="77">
        <v>0.10588</v>
      </c>
      <c r="DA13249" s="77">
        <v>0.62812999999999997</v>
      </c>
      <c r="DB13249" s="77">
        <v>0.55059999999999998</v>
      </c>
      <c r="DC13249" s="77">
        <v>0.28439999999999999</v>
      </c>
      <c r="DD13249" s="77">
        <v>0.58496000000000004</v>
      </c>
      <c r="DE13249" s="77">
        <v>0.62644999999999995</v>
      </c>
      <c r="DF13249" s="106">
        <v>-7.1879999999999999E-2</v>
      </c>
      <c r="DG13249" s="77">
        <v>0.60560999999999998</v>
      </c>
      <c r="DH13249" s="77">
        <v>0.58626999999999996</v>
      </c>
      <c r="DI13249" s="106">
        <v>-0.11456</v>
      </c>
      <c r="DJ13249" s="77">
        <v>0.43720999999999999</v>
      </c>
      <c r="DK13249" s="77">
        <v>0.39662999999999998</v>
      </c>
      <c r="DL13249" s="77">
        <v>0.10598</v>
      </c>
      <c r="DM13249" s="77">
        <v>0.62816000000000005</v>
      </c>
      <c r="DN13249" s="77">
        <v>0.55071999999999999</v>
      </c>
      <c r="DO13249" s="77">
        <v>0.28432000000000002</v>
      </c>
      <c r="DP13249" s="77">
        <v>0.58498000000000006</v>
      </c>
      <c r="DQ13249" s="77">
        <v>0.62646000000000002</v>
      </c>
      <c r="DR13249" s="106">
        <v>-7.2010000000000005E-2</v>
      </c>
      <c r="DS13249" s="77">
        <v>0.60523000000000005</v>
      </c>
      <c r="DT13249" s="77">
        <v>0.58543000000000001</v>
      </c>
      <c r="DU13249" s="106">
        <v>-0.11395</v>
      </c>
      <c r="DV13249" s="77">
        <v>0.43752999999999997</v>
      </c>
      <c r="DW13249" s="78">
        <v>0.39661999999999997</v>
      </c>
    </row>
    <row r="13250" spans="1:127" ht="15.75" thickBot="1" x14ac:dyDescent="0.3">
      <c r="A13250" s="248"/>
      <c r="B13250" s="68">
        <v>0.27479999999999999</v>
      </c>
      <c r="C13250" s="68">
        <v>0.58360000000000001</v>
      </c>
      <c r="D13250" s="68">
        <v>2.9999999999999997E-4</v>
      </c>
      <c r="E13250" s="68">
        <v>1.8100000000000002E-2</v>
      </c>
      <c r="F13250" s="68">
        <v>0.51259999999999994</v>
      </c>
      <c r="G13250" s="68">
        <v>0.9335</v>
      </c>
      <c r="H13250" s="68">
        <v>6.5199999999999994E-2</v>
      </c>
      <c r="I13250" s="68">
        <v>3.3700000000000001E-2</v>
      </c>
      <c r="J13250" s="68"/>
      <c r="K13250" s="68">
        <v>1.9E-3</v>
      </c>
      <c r="L13250" s="68">
        <v>1.6000000000000001E-3</v>
      </c>
      <c r="M13250" s="68">
        <v>5.4300000000000001E-2</v>
      </c>
      <c r="N13250" s="68">
        <v>2.8799999999999999E-2</v>
      </c>
      <c r="O13250" s="68">
        <v>2.1399999999999999E-2</v>
      </c>
      <c r="P13250" s="68" t="s">
        <v>677</v>
      </c>
      <c r="Q13250" s="68">
        <v>8.7499999999999994E-2</v>
      </c>
      <c r="R13250" s="68">
        <v>2.0000000000000001E-4</v>
      </c>
      <c r="S13250" s="68">
        <v>0.65800000000000003</v>
      </c>
      <c r="T13250" s="68">
        <v>2.9999999999999997E-4</v>
      </c>
      <c r="U13250" s="68">
        <v>3.1800000000000002E-2</v>
      </c>
      <c r="V13250" s="68">
        <v>2.5999999999999999E-3</v>
      </c>
      <c r="W13250" s="68">
        <v>8.5300000000000001E-2</v>
      </c>
      <c r="X13250" s="68">
        <v>0.40989999999999999</v>
      </c>
      <c r="Y13250" s="68">
        <v>0.5111</v>
      </c>
      <c r="Z13250" s="68">
        <v>0.75349999999999995</v>
      </c>
      <c r="AA13250" s="68">
        <v>0.26750000000000002</v>
      </c>
      <c r="AB13250" s="68">
        <v>2.0000000000000001E-4</v>
      </c>
      <c r="AC13250" s="68">
        <v>5.3100000000000001E-2</v>
      </c>
      <c r="AD13250" s="68">
        <v>0.79420000000000002</v>
      </c>
      <c r="AE13250" s="68">
        <v>0.46989999999999998</v>
      </c>
      <c r="AF13250" s="68">
        <v>2.76E-2</v>
      </c>
      <c r="AG13250" s="68">
        <v>1.5299999999999999E-2</v>
      </c>
      <c r="AH13250" s="68" t="s">
        <v>621</v>
      </c>
      <c r="AI13250" s="68">
        <v>2.3E-3</v>
      </c>
      <c r="AJ13250" s="68">
        <v>1.1999999999999999E-3</v>
      </c>
      <c r="AK13250" s="68">
        <v>7.2400000000000006E-2</v>
      </c>
      <c r="AL13250" s="68">
        <v>3.2899999999999999E-2</v>
      </c>
      <c r="AM13250" s="68">
        <v>4.9500000000000002E-2</v>
      </c>
      <c r="AN13250" s="68" t="s">
        <v>677</v>
      </c>
      <c r="AO13250" s="68">
        <v>7.17E-2</v>
      </c>
      <c r="AP13250" s="68">
        <v>2.0000000000000001E-4</v>
      </c>
      <c r="AQ13250" s="68">
        <v>0.59919999999999995</v>
      </c>
      <c r="AR13250" s="68">
        <v>1E-4</v>
      </c>
      <c r="AS13250" s="68">
        <v>0.26519999999999999</v>
      </c>
      <c r="AT13250" s="68">
        <v>2.3800000000000002E-2</v>
      </c>
      <c r="AU13250" s="68">
        <v>0.36919999999999997</v>
      </c>
      <c r="AV13250" s="68">
        <v>0.33360000000000001</v>
      </c>
      <c r="AW13250" s="68">
        <v>0.96489999999999998</v>
      </c>
      <c r="AX13250" s="68">
        <v>0.1696</v>
      </c>
      <c r="AY13250" s="68">
        <v>5.74E-2</v>
      </c>
      <c r="AZ13250" s="68">
        <v>0.1143</v>
      </c>
      <c r="BA13250" s="68">
        <v>0.29249999999999998</v>
      </c>
      <c r="BB13250" s="68">
        <v>0.6069</v>
      </c>
      <c r="BC13250" s="68">
        <v>0.79059999999999997</v>
      </c>
      <c r="BD13250" s="68">
        <v>0.77210000000000001</v>
      </c>
      <c r="BE13250" s="68">
        <v>0.55310000000000004</v>
      </c>
      <c r="BF13250" s="68">
        <v>2.5999999999999999E-3</v>
      </c>
      <c r="BG13250" s="68">
        <v>0.39979999999999999</v>
      </c>
      <c r="BH13250" s="68">
        <v>6.8000000000000005E-2</v>
      </c>
      <c r="BI13250" s="68">
        <v>0.96189999999999998</v>
      </c>
      <c r="BJ13250" s="68">
        <v>0.1772</v>
      </c>
      <c r="BK13250" s="68">
        <v>0.55269999999999997</v>
      </c>
      <c r="BL13250" s="68">
        <v>0.60860000000000003</v>
      </c>
      <c r="BM13250" s="68">
        <v>1.9699999999999999E-2</v>
      </c>
      <c r="BN13250" s="68">
        <v>1.21E-2</v>
      </c>
      <c r="BO13250" s="68">
        <v>2.9899999999999999E-2</v>
      </c>
      <c r="BP13250" s="68">
        <v>0.48049999999999998</v>
      </c>
      <c r="BQ13250" s="68">
        <v>0.47310000000000002</v>
      </c>
      <c r="BR13250" s="68">
        <v>2.5000000000000001E-2</v>
      </c>
      <c r="BS13250" s="68">
        <v>0.65780000000000005</v>
      </c>
      <c r="BT13250" s="68">
        <v>4.1999999999999997E-3</v>
      </c>
      <c r="BU13250" s="68">
        <v>1.3599999999999999E-2</v>
      </c>
      <c r="BV13250" s="68">
        <v>0.998</v>
      </c>
      <c r="BW13250" s="68">
        <v>0.77410000000000001</v>
      </c>
      <c r="BX13250" s="68">
        <v>0.80669999999999997</v>
      </c>
      <c r="BY13250" s="68">
        <v>0.57879999999999998</v>
      </c>
      <c r="BZ13250" s="68">
        <v>2.0199999999999999E-2</v>
      </c>
      <c r="CA13250" s="68">
        <v>5.6399999999999999E-2</v>
      </c>
      <c r="CB13250" s="68">
        <v>0.40189999999999998</v>
      </c>
      <c r="CC13250" s="68">
        <v>0.1986</v>
      </c>
      <c r="CD13250" s="68">
        <v>4.3E-3</v>
      </c>
      <c r="CE13250" s="68">
        <v>0.1094</v>
      </c>
      <c r="CF13250" s="68">
        <v>0.19539999999999999</v>
      </c>
      <c r="CG13250" s="68">
        <v>0.76329999999999998</v>
      </c>
      <c r="CH13250" s="68">
        <v>0.86319999999999997</v>
      </c>
      <c r="CI13250" s="68">
        <v>0.84740000000000004</v>
      </c>
      <c r="CJ13250" s="68">
        <v>0.56410000000000005</v>
      </c>
      <c r="CK13250" s="68">
        <v>1E-4</v>
      </c>
      <c r="CL13250" s="68">
        <v>1.1000000000000001E-3</v>
      </c>
      <c r="CM13250" s="68">
        <v>0.11459999999999999</v>
      </c>
      <c r="CN13250" s="68">
        <v>1E-4</v>
      </c>
      <c r="CO13250" s="68">
        <v>0.69579999999999997</v>
      </c>
      <c r="CP13250" s="68">
        <v>2.0000000000000001E-4</v>
      </c>
      <c r="CQ13250" s="68">
        <v>4.0000000000000002E-4</v>
      </c>
      <c r="CR13250" s="68">
        <v>0.53439999999999999</v>
      </c>
      <c r="CS13250" s="68">
        <v>2.47E-2</v>
      </c>
      <c r="CT13250" s="68">
        <v>0.61070000000000002</v>
      </c>
      <c r="CU13250" s="68">
        <v>5.0000000000000001E-4</v>
      </c>
      <c r="CV13250" s="68">
        <v>0.25619999999999998</v>
      </c>
      <c r="CW13250" s="68">
        <v>0.35970000000000002</v>
      </c>
      <c r="CX13250" s="68">
        <v>0.19969999999999999</v>
      </c>
      <c r="CY13250" s="68">
        <v>1.83E-2</v>
      </c>
      <c r="CZ13250" s="68">
        <v>0.56410000000000005</v>
      </c>
      <c r="DA13250" s="68">
        <v>1E-4</v>
      </c>
      <c r="DB13250" s="68">
        <v>1.1000000000000001E-3</v>
      </c>
      <c r="DC13250" s="68">
        <v>0.1147</v>
      </c>
      <c r="DD13250" s="68">
        <v>4.0000000000000002E-4</v>
      </c>
      <c r="DE13250" s="68">
        <v>1E-4</v>
      </c>
      <c r="DF13250" s="68">
        <v>0.69579999999999997</v>
      </c>
      <c r="DG13250" s="68">
        <v>2.0000000000000001E-4</v>
      </c>
      <c r="DH13250" s="68">
        <v>4.0000000000000002E-4</v>
      </c>
      <c r="DI13250" s="68">
        <v>0.53239999999999998</v>
      </c>
      <c r="DJ13250" s="68">
        <v>1.23E-2</v>
      </c>
      <c r="DK13250" s="68">
        <v>2.46E-2</v>
      </c>
      <c r="DL13250" s="68">
        <v>0.56379999999999997</v>
      </c>
      <c r="DM13250" s="68">
        <v>1E-4</v>
      </c>
      <c r="DN13250" s="68">
        <v>1.1000000000000001E-3</v>
      </c>
      <c r="DO13250" s="68">
        <v>0.1148</v>
      </c>
      <c r="DP13250" s="68">
        <v>4.0000000000000002E-4</v>
      </c>
      <c r="DQ13250" s="68">
        <v>1E-4</v>
      </c>
      <c r="DR13250" s="68">
        <v>0.69530000000000003</v>
      </c>
      <c r="DS13250" s="68">
        <v>2.0000000000000001E-4</v>
      </c>
      <c r="DT13250" s="68">
        <v>4.0000000000000002E-4</v>
      </c>
      <c r="DU13250" s="68">
        <v>0.53459999999999996</v>
      </c>
      <c r="DV13250" s="68">
        <v>1.23E-2</v>
      </c>
      <c r="DW13250" s="74">
        <v>2.46E-2</v>
      </c>
    </row>
    <row r="13251" spans="1:127" x14ac:dyDescent="0.25">
      <c r="A13251" s="247" t="s">
        <v>55</v>
      </c>
      <c r="B13251" s="106">
        <v>-0.15576999999999999</v>
      </c>
      <c r="C13251" s="77">
        <v>0.25044</v>
      </c>
      <c r="D13251" s="77">
        <v>0.38288</v>
      </c>
      <c r="E13251" s="77">
        <v>0.51139000000000001</v>
      </c>
      <c r="F13251" s="77">
        <v>0.11437</v>
      </c>
      <c r="G13251" s="106">
        <v>-0.10109</v>
      </c>
      <c r="H13251" s="106">
        <v>-0.26826</v>
      </c>
      <c r="I13251" s="106">
        <v>-0.50360000000000005</v>
      </c>
      <c r="J13251" s="77">
        <v>0.52708999999999995</v>
      </c>
      <c r="K13251" s="77">
        <v>1</v>
      </c>
      <c r="L13251" s="77">
        <v>0.71692999999999996</v>
      </c>
      <c r="M13251" s="77">
        <v>0.59533000000000003</v>
      </c>
      <c r="N13251" s="77">
        <v>0.62807000000000002</v>
      </c>
      <c r="O13251" s="77">
        <v>0.48307</v>
      </c>
      <c r="P13251" s="77" t="s">
        <v>677</v>
      </c>
      <c r="Q13251" s="77">
        <v>0.64320999999999995</v>
      </c>
      <c r="R13251" s="77">
        <v>0.58687</v>
      </c>
      <c r="S13251" s="77">
        <v>0.36047000000000001</v>
      </c>
      <c r="T13251" s="77">
        <v>0.46772999999999998</v>
      </c>
      <c r="U13251" s="77">
        <v>0.50153000000000003</v>
      </c>
      <c r="V13251" s="77">
        <v>0.22153999999999999</v>
      </c>
      <c r="W13251" s="106">
        <v>-3.6200000000000003E-2</v>
      </c>
      <c r="X13251" s="77">
        <v>0.19148999999999999</v>
      </c>
      <c r="Y13251" s="106">
        <v>-4.2380000000000001E-2</v>
      </c>
      <c r="Z13251" s="106">
        <v>-4.8149999999999998E-2</v>
      </c>
      <c r="AA13251" s="106">
        <v>-0.15062999999999999</v>
      </c>
      <c r="AB13251" s="77">
        <v>0.31422</v>
      </c>
      <c r="AC13251" s="77">
        <v>0.36198000000000002</v>
      </c>
      <c r="AD13251" s="106">
        <v>-1.5779999999999999E-2</v>
      </c>
      <c r="AE13251" s="106">
        <v>-0.20433000000000001</v>
      </c>
      <c r="AF13251" s="106">
        <v>-0.34410000000000002</v>
      </c>
      <c r="AG13251" s="106">
        <v>-0.51902999999999999</v>
      </c>
      <c r="AH13251" s="77">
        <v>0.51370000000000005</v>
      </c>
      <c r="AI13251" s="77">
        <v>0.97026000000000001</v>
      </c>
      <c r="AJ13251" s="77">
        <v>0.74460999999999999</v>
      </c>
      <c r="AK13251" s="77">
        <v>0.57408000000000003</v>
      </c>
      <c r="AL13251" s="77">
        <v>0.60614999999999997</v>
      </c>
      <c r="AM13251" s="77">
        <v>0.41456999999999999</v>
      </c>
      <c r="AN13251" s="77" t="s">
        <v>677</v>
      </c>
      <c r="AO13251" s="77">
        <v>7.9930000000000001E-2</v>
      </c>
      <c r="AP13251" s="77">
        <v>0.57776000000000005</v>
      </c>
      <c r="AQ13251" s="77">
        <v>0.35931999999999997</v>
      </c>
      <c r="AR13251" s="77">
        <v>0.42368</v>
      </c>
      <c r="AS13251" s="77">
        <v>0.20715</v>
      </c>
      <c r="AT13251" s="77">
        <v>0.17077000000000001</v>
      </c>
      <c r="AU13251" s="106">
        <v>-0.18471000000000001</v>
      </c>
      <c r="AV13251" s="106">
        <v>-0.13744000000000001</v>
      </c>
      <c r="AW13251" s="106">
        <v>-0.13117999999999999</v>
      </c>
      <c r="AX13251" s="106">
        <v>-0.19986000000000001</v>
      </c>
      <c r="AY13251" s="106">
        <v>-0.53224000000000005</v>
      </c>
      <c r="AZ13251" s="77">
        <v>0.20999000000000001</v>
      </c>
      <c r="BA13251" s="77">
        <v>0.28666999999999998</v>
      </c>
      <c r="BB13251" s="106">
        <v>-0.12318999999999999</v>
      </c>
      <c r="BC13251" s="77">
        <v>0.13411999999999999</v>
      </c>
      <c r="BD13251" s="106">
        <v>-0.25868000000000002</v>
      </c>
      <c r="BE13251" s="106">
        <v>-9.7729999999999997E-2</v>
      </c>
      <c r="BF13251" s="77">
        <v>0.39256999999999997</v>
      </c>
      <c r="BG13251" s="77">
        <v>0.39811999999999997</v>
      </c>
      <c r="BH13251" s="77">
        <v>0.37397999999999998</v>
      </c>
      <c r="BI13251" s="77">
        <v>0.14254</v>
      </c>
      <c r="BJ13251" s="77">
        <v>0.36022999999999999</v>
      </c>
      <c r="BK13251" s="77">
        <v>5.2269999999999997E-2</v>
      </c>
      <c r="BL13251" s="77">
        <v>5.3859999999999998E-2</v>
      </c>
      <c r="BM13251" s="106">
        <v>-0.36392999999999998</v>
      </c>
      <c r="BN13251" s="106">
        <v>-0.43625000000000003</v>
      </c>
      <c r="BO13251" s="106">
        <v>-0.31372</v>
      </c>
      <c r="BP13251" s="106">
        <v>-0.46483999999999998</v>
      </c>
      <c r="BQ13251" s="106">
        <v>-0.10964</v>
      </c>
      <c r="BR13251" s="77">
        <v>0.24975</v>
      </c>
      <c r="BS13251" s="77">
        <v>6.4549999999999996E-2</v>
      </c>
      <c r="BT13251" s="106">
        <v>-0.47713</v>
      </c>
      <c r="BU13251" s="106">
        <v>-0.37284</v>
      </c>
      <c r="BV13251" s="106">
        <v>-2.928E-2</v>
      </c>
      <c r="BW13251" s="106">
        <v>-9.7930000000000003E-2</v>
      </c>
      <c r="BX13251" s="77">
        <v>5.0430000000000003E-2</v>
      </c>
      <c r="BY13251" s="106">
        <v>-7.6490000000000002E-2</v>
      </c>
      <c r="BZ13251" s="106">
        <v>-0.4516</v>
      </c>
      <c r="CA13251" s="106">
        <v>-0.27609</v>
      </c>
      <c r="CB13251" s="106">
        <v>-0.43828</v>
      </c>
      <c r="CC13251" s="106">
        <v>-0.21102000000000001</v>
      </c>
      <c r="CD13251" s="77">
        <v>0.42332999999999998</v>
      </c>
      <c r="CE13251" s="77">
        <v>0.31265999999999999</v>
      </c>
      <c r="CF13251" s="106">
        <v>-0.32295000000000001</v>
      </c>
      <c r="CG13251" s="77">
        <v>0.21046999999999999</v>
      </c>
      <c r="CH13251" s="77">
        <v>0.26835999999999999</v>
      </c>
      <c r="CI13251" s="106">
        <v>-2.6540000000000001E-2</v>
      </c>
      <c r="CJ13251" s="77">
        <v>3.0190000000000002E-2</v>
      </c>
      <c r="CK13251" s="77">
        <v>0.86265000000000003</v>
      </c>
      <c r="CL13251" s="77">
        <v>0.72748000000000002</v>
      </c>
      <c r="CM13251" s="106">
        <v>-1.0789999999999999E-2</v>
      </c>
      <c r="CN13251" s="77">
        <v>0.68942999999999999</v>
      </c>
      <c r="CO13251" s="106">
        <v>-0.19635</v>
      </c>
      <c r="CP13251" s="77">
        <v>0.84685999999999995</v>
      </c>
      <c r="CQ13251" s="77">
        <v>0.47267999999999999</v>
      </c>
      <c r="CR13251" s="106">
        <v>-0.33290999999999998</v>
      </c>
      <c r="CS13251" s="77">
        <v>0.4017</v>
      </c>
      <c r="CT13251" s="106">
        <v>-2.0590000000000001E-2</v>
      </c>
      <c r="CU13251" s="77">
        <v>0.63424999999999998</v>
      </c>
      <c r="CV13251" s="106">
        <v>-0.30108000000000001</v>
      </c>
      <c r="CW13251" s="77">
        <v>2.4559999999999998E-2</v>
      </c>
      <c r="CX13251" s="106">
        <v>-0.27040999999999998</v>
      </c>
      <c r="CY13251" s="77">
        <v>0.44102000000000002</v>
      </c>
      <c r="CZ13251" s="77">
        <v>3.0200000000000001E-2</v>
      </c>
      <c r="DA13251" s="77">
        <v>0.86265000000000003</v>
      </c>
      <c r="DB13251" s="77">
        <v>0.72748000000000002</v>
      </c>
      <c r="DC13251" s="106">
        <v>-1.0789999999999999E-2</v>
      </c>
      <c r="DD13251" s="77">
        <v>0.74980000000000002</v>
      </c>
      <c r="DE13251" s="77">
        <v>0.68942999999999999</v>
      </c>
      <c r="DF13251" s="106">
        <v>-0.19636000000000001</v>
      </c>
      <c r="DG13251" s="77">
        <v>0.84691000000000005</v>
      </c>
      <c r="DH13251" s="77">
        <v>0.47367999999999999</v>
      </c>
      <c r="DI13251" s="106">
        <v>-0.33300000000000002</v>
      </c>
      <c r="DJ13251" s="77">
        <v>0.50397000000000003</v>
      </c>
      <c r="DK13251" s="77">
        <v>0.40172999999999998</v>
      </c>
      <c r="DL13251" s="77">
        <v>3.0259999999999999E-2</v>
      </c>
      <c r="DM13251" s="77">
        <v>0.86263999999999996</v>
      </c>
      <c r="DN13251" s="77">
        <v>0.72743999999999998</v>
      </c>
      <c r="DO13251" s="106">
        <v>-1.0800000000000001E-2</v>
      </c>
      <c r="DP13251" s="77">
        <v>0.74980999999999998</v>
      </c>
      <c r="DQ13251" s="77">
        <v>0.68942999999999999</v>
      </c>
      <c r="DR13251" s="106">
        <v>-0.19622000000000001</v>
      </c>
      <c r="DS13251" s="77">
        <v>0.84728000000000003</v>
      </c>
      <c r="DT13251" s="77">
        <v>0.47060999999999997</v>
      </c>
      <c r="DU13251" s="106">
        <v>-0.33173999999999998</v>
      </c>
      <c r="DV13251" s="77">
        <v>0.50405999999999995</v>
      </c>
      <c r="DW13251" s="78">
        <v>0.40133999999999997</v>
      </c>
    </row>
    <row r="13252" spans="1:127" ht="15.75" thickBot="1" x14ac:dyDescent="0.3">
      <c r="A13252" s="248"/>
      <c r="B13252" s="68">
        <v>0.39460000000000001</v>
      </c>
      <c r="C13252" s="68">
        <v>0.1668</v>
      </c>
      <c r="D13252" s="68">
        <v>3.0499999999999999E-2</v>
      </c>
      <c r="E13252" s="68">
        <v>2.8E-3</v>
      </c>
      <c r="F13252" s="68">
        <v>0.53310000000000002</v>
      </c>
      <c r="G13252" s="68">
        <v>0.58199999999999996</v>
      </c>
      <c r="H13252" s="68">
        <v>0.13769999999999999</v>
      </c>
      <c r="I13252" s="68">
        <v>3.3E-3</v>
      </c>
      <c r="J13252" s="68">
        <v>1.9E-3</v>
      </c>
      <c r="K13252" s="68"/>
      <c r="L13252" s="68" t="s">
        <v>621</v>
      </c>
      <c r="M13252" s="68">
        <v>2.9999999999999997E-4</v>
      </c>
      <c r="N13252" s="68">
        <v>1E-4</v>
      </c>
      <c r="O13252" s="68">
        <v>5.1000000000000004E-3</v>
      </c>
      <c r="P13252" s="68" t="s">
        <v>677</v>
      </c>
      <c r="Q13252" s="68" t="s">
        <v>621</v>
      </c>
      <c r="R13252" s="68">
        <v>4.0000000000000002E-4</v>
      </c>
      <c r="S13252" s="68">
        <v>4.2700000000000002E-2</v>
      </c>
      <c r="T13252" s="68">
        <v>6.8999999999999999E-3</v>
      </c>
      <c r="U13252" s="68">
        <v>3.5000000000000001E-3</v>
      </c>
      <c r="V13252" s="68">
        <v>0.223</v>
      </c>
      <c r="W13252" s="68">
        <v>0.84409999999999996</v>
      </c>
      <c r="X13252" s="68">
        <v>0.29380000000000001</v>
      </c>
      <c r="Y13252" s="68">
        <v>0.81789999999999996</v>
      </c>
      <c r="Z13252" s="68">
        <v>0.79359999999999997</v>
      </c>
      <c r="AA13252" s="68">
        <v>0.41060000000000002</v>
      </c>
      <c r="AB13252" s="68">
        <v>7.9899999999999999E-2</v>
      </c>
      <c r="AC13252" s="68">
        <v>4.1799999999999997E-2</v>
      </c>
      <c r="AD13252" s="68">
        <v>0.93169999999999997</v>
      </c>
      <c r="AE13252" s="68">
        <v>0.26200000000000001</v>
      </c>
      <c r="AF13252" s="68">
        <v>5.3800000000000001E-2</v>
      </c>
      <c r="AG13252" s="68">
        <v>2.3E-3</v>
      </c>
      <c r="AH13252" s="68">
        <v>2.5999999999999999E-3</v>
      </c>
      <c r="AI13252" s="68" t="s">
        <v>621</v>
      </c>
      <c r="AJ13252" s="68" t="s">
        <v>621</v>
      </c>
      <c r="AK13252" s="68">
        <v>5.9999999999999995E-4</v>
      </c>
      <c r="AL13252" s="68">
        <v>2.0000000000000001E-4</v>
      </c>
      <c r="AM13252" s="68">
        <v>1.83E-2</v>
      </c>
      <c r="AN13252" s="68" t="s">
        <v>677</v>
      </c>
      <c r="AO13252" s="68">
        <v>0.66369999999999996</v>
      </c>
      <c r="AP13252" s="68">
        <v>5.0000000000000001E-4</v>
      </c>
      <c r="AQ13252" s="68">
        <v>4.3400000000000001E-2</v>
      </c>
      <c r="AR13252" s="68">
        <v>1.5699999999999999E-2</v>
      </c>
      <c r="AS13252" s="68">
        <v>0.25530000000000003</v>
      </c>
      <c r="AT13252" s="68">
        <v>0.35010000000000002</v>
      </c>
      <c r="AU13252" s="68">
        <v>0.3115</v>
      </c>
      <c r="AV13252" s="68">
        <v>0.45319999999999999</v>
      </c>
      <c r="AW13252" s="68">
        <v>0.47420000000000001</v>
      </c>
      <c r="AX13252" s="68">
        <v>0.27279999999999999</v>
      </c>
      <c r="AY13252" s="68">
        <v>1.6999999999999999E-3</v>
      </c>
      <c r="AZ13252" s="68">
        <v>0.2487</v>
      </c>
      <c r="BA13252" s="68">
        <v>0.11169999999999999</v>
      </c>
      <c r="BB13252" s="68">
        <v>0.50180000000000002</v>
      </c>
      <c r="BC13252" s="68">
        <v>0.46429999999999999</v>
      </c>
      <c r="BD13252" s="68">
        <v>0.15279999999999999</v>
      </c>
      <c r="BE13252" s="68">
        <v>0.59460000000000002</v>
      </c>
      <c r="BF13252" s="68">
        <v>2.63E-2</v>
      </c>
      <c r="BG13252" s="68">
        <v>2.4E-2</v>
      </c>
      <c r="BH13252" s="68">
        <v>3.5000000000000003E-2</v>
      </c>
      <c r="BI13252" s="68">
        <v>0.43640000000000001</v>
      </c>
      <c r="BJ13252" s="68">
        <v>4.2799999999999998E-2</v>
      </c>
      <c r="BK13252" s="68">
        <v>0.77629999999999999</v>
      </c>
      <c r="BL13252" s="68">
        <v>0.76970000000000005</v>
      </c>
      <c r="BM13252" s="68">
        <v>4.0599999999999997E-2</v>
      </c>
      <c r="BN13252" s="68">
        <v>1.26E-2</v>
      </c>
      <c r="BO13252" s="68">
        <v>8.0399999999999999E-2</v>
      </c>
      <c r="BP13252" s="68">
        <v>7.4000000000000003E-3</v>
      </c>
      <c r="BQ13252" s="68">
        <v>0.55030000000000001</v>
      </c>
      <c r="BR13252" s="68">
        <v>0.16800000000000001</v>
      </c>
      <c r="BS13252" s="68">
        <v>0.72560000000000002</v>
      </c>
      <c r="BT13252" s="68">
        <v>5.7999999999999996E-3</v>
      </c>
      <c r="BU13252" s="68">
        <v>3.56E-2</v>
      </c>
      <c r="BV13252" s="68">
        <v>0.87360000000000004</v>
      </c>
      <c r="BW13252" s="68">
        <v>0.59389999999999998</v>
      </c>
      <c r="BX13252" s="68">
        <v>0.78400000000000003</v>
      </c>
      <c r="BY13252" s="68">
        <v>0.67730000000000001</v>
      </c>
      <c r="BZ13252" s="68">
        <v>9.4999999999999998E-3</v>
      </c>
      <c r="CA13252" s="68">
        <v>0.12609999999999999</v>
      </c>
      <c r="CB13252" s="68">
        <v>1.21E-2</v>
      </c>
      <c r="CC13252" s="68">
        <v>0.24629999999999999</v>
      </c>
      <c r="CD13252" s="68">
        <v>1.5800000000000002E-2</v>
      </c>
      <c r="CE13252" s="68">
        <v>8.1500000000000003E-2</v>
      </c>
      <c r="CF13252" s="68">
        <v>7.1400000000000005E-2</v>
      </c>
      <c r="CG13252" s="68">
        <v>0.24759999999999999</v>
      </c>
      <c r="CH13252" s="68">
        <v>0.13750000000000001</v>
      </c>
      <c r="CI13252" s="68">
        <v>0.88539999999999996</v>
      </c>
      <c r="CJ13252" s="68">
        <v>0.86970000000000003</v>
      </c>
      <c r="CK13252" s="68" t="s">
        <v>621</v>
      </c>
      <c r="CL13252" s="68" t="s">
        <v>621</v>
      </c>
      <c r="CM13252" s="68">
        <v>0.95320000000000005</v>
      </c>
      <c r="CN13252" s="68" t="s">
        <v>621</v>
      </c>
      <c r="CO13252" s="68">
        <v>0.28149999999999997</v>
      </c>
      <c r="CP13252" s="68" t="s">
        <v>621</v>
      </c>
      <c r="CQ13252" s="68">
        <v>6.3E-3</v>
      </c>
      <c r="CR13252" s="68">
        <v>6.2600000000000003E-2</v>
      </c>
      <c r="CS13252" s="68">
        <v>2.2700000000000001E-2</v>
      </c>
      <c r="CT13252" s="68">
        <v>0.91090000000000004</v>
      </c>
      <c r="CU13252" s="68" t="s">
        <v>621</v>
      </c>
      <c r="CV13252" s="68">
        <v>9.4E-2</v>
      </c>
      <c r="CW13252" s="68">
        <v>0.89390000000000003</v>
      </c>
      <c r="CX13252" s="68">
        <v>0.13439999999999999</v>
      </c>
      <c r="CY13252" s="68">
        <v>1.15E-2</v>
      </c>
      <c r="CZ13252" s="68">
        <v>0.86970000000000003</v>
      </c>
      <c r="DA13252" s="68" t="s">
        <v>621</v>
      </c>
      <c r="DB13252" s="68" t="s">
        <v>621</v>
      </c>
      <c r="DC13252" s="68">
        <v>0.95320000000000005</v>
      </c>
      <c r="DD13252" s="68" t="s">
        <v>621</v>
      </c>
      <c r="DE13252" s="68" t="s">
        <v>621</v>
      </c>
      <c r="DF13252" s="68">
        <v>0.28139999999999998</v>
      </c>
      <c r="DG13252" s="68" t="s">
        <v>621</v>
      </c>
      <c r="DH13252" s="68">
        <v>6.1999999999999998E-3</v>
      </c>
      <c r="DI13252" s="68">
        <v>6.2600000000000003E-2</v>
      </c>
      <c r="DJ13252" s="68">
        <v>3.3E-3</v>
      </c>
      <c r="DK13252" s="68">
        <v>2.2700000000000001E-2</v>
      </c>
      <c r="DL13252" s="68">
        <v>0.86939999999999995</v>
      </c>
      <c r="DM13252" s="68" t="s">
        <v>621</v>
      </c>
      <c r="DN13252" s="68" t="s">
        <v>621</v>
      </c>
      <c r="DO13252" s="68">
        <v>0.95320000000000005</v>
      </c>
      <c r="DP13252" s="68" t="s">
        <v>621</v>
      </c>
      <c r="DQ13252" s="68" t="s">
        <v>621</v>
      </c>
      <c r="DR13252" s="68">
        <v>0.28179999999999999</v>
      </c>
      <c r="DS13252" s="68" t="s">
        <v>621</v>
      </c>
      <c r="DT13252" s="68">
        <v>6.6E-3</v>
      </c>
      <c r="DU13252" s="68">
        <v>6.3600000000000004E-2</v>
      </c>
      <c r="DV13252" s="68">
        <v>3.3E-3</v>
      </c>
      <c r="DW13252" s="74">
        <v>2.2800000000000001E-2</v>
      </c>
    </row>
    <row r="13253" spans="1:127" x14ac:dyDescent="0.25">
      <c r="A13253" s="247" t="s">
        <v>56</v>
      </c>
      <c r="B13253" s="106">
        <v>-0.16378000000000001</v>
      </c>
      <c r="C13253" s="77">
        <v>0.14222000000000001</v>
      </c>
      <c r="D13253" s="77">
        <v>0.27837000000000001</v>
      </c>
      <c r="E13253" s="77">
        <v>0.3034</v>
      </c>
      <c r="F13253" s="77">
        <v>0.15573999999999999</v>
      </c>
      <c r="G13253" s="106">
        <v>-2.1170000000000001E-2</v>
      </c>
      <c r="H13253" s="106">
        <v>-0.31363000000000002</v>
      </c>
      <c r="I13253" s="106">
        <v>-0.45301999999999998</v>
      </c>
      <c r="J13253" s="77">
        <v>0.53559999999999997</v>
      </c>
      <c r="K13253" s="77">
        <v>0.71692999999999996</v>
      </c>
      <c r="L13253" s="77">
        <v>1</v>
      </c>
      <c r="M13253" s="77">
        <v>0.47494999999999998</v>
      </c>
      <c r="N13253" s="77">
        <v>0.52415</v>
      </c>
      <c r="O13253" s="77">
        <v>0.35238999999999998</v>
      </c>
      <c r="P13253" s="77" t="s">
        <v>677</v>
      </c>
      <c r="Q13253" s="77">
        <v>0.25522</v>
      </c>
      <c r="R13253" s="77">
        <v>0.60038000000000002</v>
      </c>
      <c r="S13253" s="77">
        <v>0.43654999999999999</v>
      </c>
      <c r="T13253" s="77">
        <v>0.53417000000000003</v>
      </c>
      <c r="U13253" s="77">
        <v>0.40389000000000003</v>
      </c>
      <c r="V13253" s="77">
        <v>0.34177000000000002</v>
      </c>
      <c r="W13253" s="77">
        <v>0.20227999999999999</v>
      </c>
      <c r="X13253" s="77">
        <v>0.31359999999999999</v>
      </c>
      <c r="Y13253" s="77">
        <v>0.1041</v>
      </c>
      <c r="Z13253" s="106">
        <v>-8.4860000000000005E-2</v>
      </c>
      <c r="AA13253" s="77">
        <v>0.14874000000000001</v>
      </c>
      <c r="AB13253" s="77">
        <v>0.25024999999999997</v>
      </c>
      <c r="AC13253" s="77">
        <v>0.24964</v>
      </c>
      <c r="AD13253" s="77">
        <v>1.6369999999999999E-2</v>
      </c>
      <c r="AE13253" s="106">
        <v>-0.14823</v>
      </c>
      <c r="AF13253" s="106">
        <v>-0.40689999999999998</v>
      </c>
      <c r="AG13253" s="106">
        <v>-0.48477999999999999</v>
      </c>
      <c r="AH13253" s="77">
        <v>0.53305999999999998</v>
      </c>
      <c r="AI13253" s="77">
        <v>0.65242</v>
      </c>
      <c r="AJ13253" s="77">
        <v>0.99482999999999999</v>
      </c>
      <c r="AK13253" s="77">
        <v>0.47293000000000002</v>
      </c>
      <c r="AL13253" s="77">
        <v>0.49276999999999999</v>
      </c>
      <c r="AM13253" s="77">
        <v>0.28599000000000002</v>
      </c>
      <c r="AN13253" s="77" t="s">
        <v>677</v>
      </c>
      <c r="AO13253" s="77">
        <v>0.29332000000000003</v>
      </c>
      <c r="AP13253" s="77">
        <v>0.58999000000000001</v>
      </c>
      <c r="AQ13253" s="77">
        <v>0.43978</v>
      </c>
      <c r="AR13253" s="77">
        <v>0.46742</v>
      </c>
      <c r="AS13253" s="77">
        <v>0.1905</v>
      </c>
      <c r="AT13253" s="77">
        <v>0.29221000000000003</v>
      </c>
      <c r="AU13253" s="77">
        <v>0.14457999999999999</v>
      </c>
      <c r="AV13253" s="77">
        <v>2.2239999999999999E-2</v>
      </c>
      <c r="AW13253" s="106">
        <v>-0.10208</v>
      </c>
      <c r="AX13253" s="106">
        <v>-0.35266999999999998</v>
      </c>
      <c r="AY13253" s="106">
        <v>-0.35454999999999998</v>
      </c>
      <c r="AZ13253" s="77">
        <v>5.697E-2</v>
      </c>
      <c r="BA13253" s="77">
        <v>0.14277000000000001</v>
      </c>
      <c r="BB13253" s="106">
        <v>-0.15712000000000001</v>
      </c>
      <c r="BC13253" s="106">
        <v>-9.6809999999999993E-2</v>
      </c>
      <c r="BD13253" s="106">
        <v>-0.26255000000000001</v>
      </c>
      <c r="BE13253" s="106">
        <v>-0.29831000000000002</v>
      </c>
      <c r="BF13253" s="77">
        <v>0.3871</v>
      </c>
      <c r="BG13253" s="77">
        <v>0.36062</v>
      </c>
      <c r="BH13253" s="77">
        <v>0.17952000000000001</v>
      </c>
      <c r="BI13253" s="106">
        <v>-2.9940000000000001E-2</v>
      </c>
      <c r="BJ13253" s="77">
        <v>0.25555</v>
      </c>
      <c r="BK13253" s="106">
        <v>-1.6299999999999999E-2</v>
      </c>
      <c r="BL13253" s="106">
        <v>-6.4759999999999998E-2</v>
      </c>
      <c r="BM13253" s="106">
        <v>-0.36720999999999998</v>
      </c>
      <c r="BN13253" s="106">
        <v>-0.54405999999999999</v>
      </c>
      <c r="BO13253" s="106">
        <v>-0.32565</v>
      </c>
      <c r="BP13253" s="106">
        <v>-0.41467999999999999</v>
      </c>
      <c r="BQ13253" s="106">
        <v>-0.34011000000000002</v>
      </c>
      <c r="BR13253" s="77">
        <v>0.29052</v>
      </c>
      <c r="BS13253" s="77">
        <v>3.1859999999999999E-2</v>
      </c>
      <c r="BT13253" s="106">
        <v>-0.67688999999999999</v>
      </c>
      <c r="BU13253" s="106">
        <v>-0.40255000000000002</v>
      </c>
      <c r="BV13253" s="106">
        <v>-3.0949999999999998E-2</v>
      </c>
      <c r="BW13253" s="106">
        <v>-0.12544</v>
      </c>
      <c r="BX13253" s="106">
        <v>-0.12817999999999999</v>
      </c>
      <c r="BY13253" s="106">
        <v>-0.27063999999999999</v>
      </c>
      <c r="BZ13253" s="106">
        <v>-0.51083999999999996</v>
      </c>
      <c r="CA13253" s="106">
        <v>-0.34815000000000002</v>
      </c>
      <c r="CB13253" s="106">
        <v>-0.41691</v>
      </c>
      <c r="CC13253" s="106">
        <v>-0.38314999999999999</v>
      </c>
      <c r="CD13253" s="77">
        <v>0.37485000000000002</v>
      </c>
      <c r="CE13253" s="77">
        <v>0.32402999999999998</v>
      </c>
      <c r="CF13253" s="106">
        <v>-0.47674</v>
      </c>
      <c r="CG13253" s="77">
        <v>9.7989999999999994E-2</v>
      </c>
      <c r="CH13253" s="77">
        <v>8.7279999999999996E-2</v>
      </c>
      <c r="CI13253" s="106">
        <v>-0.11087</v>
      </c>
      <c r="CJ13253" s="106">
        <v>-1.0869999999999999E-2</v>
      </c>
      <c r="CK13253" s="77">
        <v>0.77624000000000004</v>
      </c>
      <c r="CL13253" s="77">
        <v>0.68728999999999996</v>
      </c>
      <c r="CM13253" s="77">
        <v>0.23005</v>
      </c>
      <c r="CN13253" s="77">
        <v>0.68344000000000005</v>
      </c>
      <c r="CO13253" s="106">
        <v>-0.22031000000000001</v>
      </c>
      <c r="CP13253" s="77">
        <v>0.74443000000000004</v>
      </c>
      <c r="CQ13253" s="77">
        <v>0.62305999999999995</v>
      </c>
      <c r="CR13253" s="106">
        <v>-0.17124</v>
      </c>
      <c r="CS13253" s="77">
        <v>0.37890000000000001</v>
      </c>
      <c r="CT13253" s="106">
        <v>-0.22489000000000001</v>
      </c>
      <c r="CU13253" s="77">
        <v>0.50853000000000004</v>
      </c>
      <c r="CV13253" s="106">
        <v>-0.44972000000000001</v>
      </c>
      <c r="CW13253" s="106">
        <v>-1.367E-2</v>
      </c>
      <c r="CX13253" s="106">
        <v>-0.43441000000000002</v>
      </c>
      <c r="CY13253" s="77">
        <v>0.25653999999999999</v>
      </c>
      <c r="CZ13253" s="106">
        <v>-1.086E-2</v>
      </c>
      <c r="DA13253" s="77">
        <v>0.77624000000000004</v>
      </c>
      <c r="DB13253" s="77">
        <v>0.68730000000000002</v>
      </c>
      <c r="DC13253" s="77">
        <v>0.23003999999999999</v>
      </c>
      <c r="DD13253" s="77">
        <v>0.66444999999999999</v>
      </c>
      <c r="DE13253" s="77">
        <v>0.68344000000000005</v>
      </c>
      <c r="DF13253" s="106">
        <v>-0.22020999999999999</v>
      </c>
      <c r="DG13253" s="77">
        <v>0.74450000000000005</v>
      </c>
      <c r="DH13253" s="77">
        <v>0.62470000000000003</v>
      </c>
      <c r="DI13253" s="106">
        <v>-0.17143</v>
      </c>
      <c r="DJ13253" s="77">
        <v>0.43508000000000002</v>
      </c>
      <c r="DK13253" s="77">
        <v>0.37883</v>
      </c>
      <c r="DL13253" s="106">
        <v>-1.0800000000000001E-2</v>
      </c>
      <c r="DM13253" s="77">
        <v>0.77622999999999998</v>
      </c>
      <c r="DN13253" s="77">
        <v>0.68735000000000002</v>
      </c>
      <c r="DO13253" s="77">
        <v>0.22997000000000001</v>
      </c>
      <c r="DP13253" s="77">
        <v>0.66446000000000005</v>
      </c>
      <c r="DQ13253" s="77">
        <v>0.68345999999999996</v>
      </c>
      <c r="DR13253" s="106">
        <v>-0.22034999999999999</v>
      </c>
      <c r="DS13253" s="77">
        <v>0.74467000000000005</v>
      </c>
      <c r="DT13253" s="77">
        <v>0.62141999999999997</v>
      </c>
      <c r="DU13253" s="106">
        <v>-0.17018</v>
      </c>
      <c r="DV13253" s="77">
        <v>0.435</v>
      </c>
      <c r="DW13253" s="78">
        <v>0.37907999999999997</v>
      </c>
    </row>
    <row r="13254" spans="1:127" ht="15.75" thickBot="1" x14ac:dyDescent="0.3">
      <c r="A13254" s="248"/>
      <c r="B13254" s="68">
        <v>0.37040000000000001</v>
      </c>
      <c r="C13254" s="68">
        <v>0.4375</v>
      </c>
      <c r="D13254" s="68">
        <v>0.1229</v>
      </c>
      <c r="E13254" s="68">
        <v>9.1399999999999995E-2</v>
      </c>
      <c r="F13254" s="68">
        <v>0.3947</v>
      </c>
      <c r="G13254" s="68">
        <v>0.90839999999999999</v>
      </c>
      <c r="H13254" s="68">
        <v>8.0500000000000002E-2</v>
      </c>
      <c r="I13254" s="68">
        <v>9.1999999999999998E-3</v>
      </c>
      <c r="J13254" s="68">
        <v>1.6000000000000001E-3</v>
      </c>
      <c r="K13254" s="68" t="s">
        <v>621</v>
      </c>
      <c r="L13254" s="68"/>
      <c r="M13254" s="68">
        <v>6.0000000000000001E-3</v>
      </c>
      <c r="N13254" s="68">
        <v>2.0999999999999999E-3</v>
      </c>
      <c r="O13254" s="68">
        <v>4.7899999999999998E-2</v>
      </c>
      <c r="P13254" s="68" t="s">
        <v>677</v>
      </c>
      <c r="Q13254" s="68">
        <v>0.15859999999999999</v>
      </c>
      <c r="R13254" s="68">
        <v>2.9999999999999997E-4</v>
      </c>
      <c r="S13254" s="68">
        <v>1.2500000000000001E-2</v>
      </c>
      <c r="T13254" s="68">
        <v>1.6000000000000001E-3</v>
      </c>
      <c r="U13254" s="68">
        <v>2.1899999999999999E-2</v>
      </c>
      <c r="V13254" s="68">
        <v>5.5599999999999997E-2</v>
      </c>
      <c r="W13254" s="68">
        <v>0.26690000000000003</v>
      </c>
      <c r="X13254" s="68">
        <v>8.0500000000000002E-2</v>
      </c>
      <c r="Y13254" s="68">
        <v>0.57069999999999999</v>
      </c>
      <c r="Z13254" s="68">
        <v>0.64419999999999999</v>
      </c>
      <c r="AA13254" s="68">
        <v>0.41649999999999998</v>
      </c>
      <c r="AB13254" s="68">
        <v>0.1671</v>
      </c>
      <c r="AC13254" s="68">
        <v>0.16819999999999999</v>
      </c>
      <c r="AD13254" s="68">
        <v>0.92910000000000004</v>
      </c>
      <c r="AE13254" s="68">
        <v>0.41810000000000003</v>
      </c>
      <c r="AF13254" s="68">
        <v>2.0799999999999999E-2</v>
      </c>
      <c r="AG13254" s="68">
        <v>4.8999999999999998E-3</v>
      </c>
      <c r="AH13254" s="68">
        <v>1.6999999999999999E-3</v>
      </c>
      <c r="AI13254" s="68" t="s">
        <v>621</v>
      </c>
      <c r="AJ13254" s="68" t="s">
        <v>621</v>
      </c>
      <c r="AK13254" s="68">
        <v>6.3E-3</v>
      </c>
      <c r="AL13254" s="68">
        <v>4.1999999999999997E-3</v>
      </c>
      <c r="AM13254" s="68">
        <v>0.11260000000000001</v>
      </c>
      <c r="AN13254" s="68" t="s">
        <v>677</v>
      </c>
      <c r="AO13254" s="68">
        <v>0.1032</v>
      </c>
      <c r="AP13254" s="68">
        <v>4.0000000000000002E-4</v>
      </c>
      <c r="AQ13254" s="68">
        <v>1.18E-2</v>
      </c>
      <c r="AR13254" s="68">
        <v>7.0000000000000001E-3</v>
      </c>
      <c r="AS13254" s="68">
        <v>0.29630000000000001</v>
      </c>
      <c r="AT13254" s="68">
        <v>0.1046</v>
      </c>
      <c r="AU13254" s="68">
        <v>0.42980000000000002</v>
      </c>
      <c r="AV13254" s="68">
        <v>0.90380000000000005</v>
      </c>
      <c r="AW13254" s="68">
        <v>0.57830000000000004</v>
      </c>
      <c r="AX13254" s="68">
        <v>4.7699999999999999E-2</v>
      </c>
      <c r="AY13254" s="68">
        <v>4.65E-2</v>
      </c>
      <c r="AZ13254" s="68">
        <v>0.75680000000000003</v>
      </c>
      <c r="BA13254" s="68">
        <v>0.43569999999999998</v>
      </c>
      <c r="BB13254" s="68">
        <v>0.39050000000000001</v>
      </c>
      <c r="BC13254" s="68">
        <v>0.59809999999999997</v>
      </c>
      <c r="BD13254" s="68">
        <v>0.14660000000000001</v>
      </c>
      <c r="BE13254" s="68">
        <v>9.7199999999999995E-2</v>
      </c>
      <c r="BF13254" s="68">
        <v>2.86E-2</v>
      </c>
      <c r="BG13254" s="68">
        <v>4.2599999999999999E-2</v>
      </c>
      <c r="BH13254" s="68">
        <v>0.32550000000000001</v>
      </c>
      <c r="BI13254" s="68">
        <v>0.87080000000000002</v>
      </c>
      <c r="BJ13254" s="68">
        <v>0.158</v>
      </c>
      <c r="BK13254" s="68">
        <v>0.9294</v>
      </c>
      <c r="BL13254" s="68">
        <v>0.72470000000000001</v>
      </c>
      <c r="BM13254" s="68">
        <v>3.8699999999999998E-2</v>
      </c>
      <c r="BN13254" s="68">
        <v>1.2999999999999999E-3</v>
      </c>
      <c r="BO13254" s="68">
        <v>6.8900000000000003E-2</v>
      </c>
      <c r="BP13254" s="68">
        <v>1.83E-2</v>
      </c>
      <c r="BQ13254" s="68">
        <v>5.6800000000000003E-2</v>
      </c>
      <c r="BR13254" s="68">
        <v>0.1067</v>
      </c>
      <c r="BS13254" s="68">
        <v>0.86260000000000003</v>
      </c>
      <c r="BT13254" s="68" t="s">
        <v>621</v>
      </c>
      <c r="BU13254" s="68">
        <v>2.24E-2</v>
      </c>
      <c r="BV13254" s="68">
        <v>0.86650000000000005</v>
      </c>
      <c r="BW13254" s="68">
        <v>0.49390000000000001</v>
      </c>
      <c r="BX13254" s="68">
        <v>0.48449999999999999</v>
      </c>
      <c r="BY13254" s="68">
        <v>0.1341</v>
      </c>
      <c r="BZ13254" s="68">
        <v>2.8E-3</v>
      </c>
      <c r="CA13254" s="68">
        <v>5.0900000000000001E-2</v>
      </c>
      <c r="CB13254" s="68">
        <v>1.7600000000000001E-2</v>
      </c>
      <c r="CC13254" s="68">
        <v>3.04E-2</v>
      </c>
      <c r="CD13254" s="68">
        <v>3.4500000000000003E-2</v>
      </c>
      <c r="CE13254" s="68">
        <v>7.0400000000000004E-2</v>
      </c>
      <c r="CF13254" s="68">
        <v>5.7999999999999996E-3</v>
      </c>
      <c r="CG13254" s="68">
        <v>0.59370000000000001</v>
      </c>
      <c r="CH13254" s="68">
        <v>0.63480000000000003</v>
      </c>
      <c r="CI13254" s="68">
        <v>0.54579999999999995</v>
      </c>
      <c r="CJ13254" s="68">
        <v>0.95289999999999997</v>
      </c>
      <c r="CK13254" s="68" t="s">
        <v>621</v>
      </c>
      <c r="CL13254" s="68" t="s">
        <v>621</v>
      </c>
      <c r="CM13254" s="68">
        <v>0.20530000000000001</v>
      </c>
      <c r="CN13254" s="68" t="s">
        <v>621</v>
      </c>
      <c r="CO13254" s="68">
        <v>0.22570000000000001</v>
      </c>
      <c r="CP13254" s="68" t="s">
        <v>621</v>
      </c>
      <c r="CQ13254" s="68">
        <v>1E-4</v>
      </c>
      <c r="CR13254" s="68">
        <v>0.34870000000000001</v>
      </c>
      <c r="CS13254" s="68">
        <v>3.2500000000000001E-2</v>
      </c>
      <c r="CT13254" s="68">
        <v>0.21590000000000001</v>
      </c>
      <c r="CU13254" s="68">
        <v>3.0000000000000001E-3</v>
      </c>
      <c r="CV13254" s="68">
        <v>9.7999999999999997E-3</v>
      </c>
      <c r="CW13254" s="68">
        <v>0.94079999999999997</v>
      </c>
      <c r="CX13254" s="68">
        <v>1.2999999999999999E-2</v>
      </c>
      <c r="CY13254" s="68">
        <v>0.15640000000000001</v>
      </c>
      <c r="CZ13254" s="68">
        <v>0.95299999999999996</v>
      </c>
      <c r="DA13254" s="68" t="s">
        <v>621</v>
      </c>
      <c r="DB13254" s="68" t="s">
        <v>621</v>
      </c>
      <c r="DC13254" s="68">
        <v>0.20530000000000001</v>
      </c>
      <c r="DD13254" s="68" t="s">
        <v>621</v>
      </c>
      <c r="DE13254" s="68" t="s">
        <v>621</v>
      </c>
      <c r="DF13254" s="68">
        <v>0.22589999999999999</v>
      </c>
      <c r="DG13254" s="68" t="s">
        <v>621</v>
      </c>
      <c r="DH13254" s="68">
        <v>1E-4</v>
      </c>
      <c r="DI13254" s="68">
        <v>0.34820000000000001</v>
      </c>
      <c r="DJ13254" s="68">
        <v>1.2800000000000001E-2</v>
      </c>
      <c r="DK13254" s="68">
        <v>3.2500000000000001E-2</v>
      </c>
      <c r="DL13254" s="68">
        <v>0.95320000000000005</v>
      </c>
      <c r="DM13254" s="68" t="s">
        <v>621</v>
      </c>
      <c r="DN13254" s="68" t="s">
        <v>621</v>
      </c>
      <c r="DO13254" s="68">
        <v>0.2054</v>
      </c>
      <c r="DP13254" s="68" t="s">
        <v>621</v>
      </c>
      <c r="DQ13254" s="68" t="s">
        <v>621</v>
      </c>
      <c r="DR13254" s="68">
        <v>0.22559999999999999</v>
      </c>
      <c r="DS13254" s="68" t="s">
        <v>621</v>
      </c>
      <c r="DT13254" s="68">
        <v>1E-4</v>
      </c>
      <c r="DU13254" s="68">
        <v>0.35170000000000001</v>
      </c>
      <c r="DV13254" s="68">
        <v>1.2800000000000001E-2</v>
      </c>
      <c r="DW13254" s="74">
        <v>3.2399999999999998E-2</v>
      </c>
    </row>
    <row r="13255" spans="1:127" x14ac:dyDescent="0.25">
      <c r="A13255" s="247" t="s">
        <v>57</v>
      </c>
      <c r="B13255" s="106">
        <v>-8.9829999999999993E-2</v>
      </c>
      <c r="C13255" s="77">
        <v>0.29187000000000002</v>
      </c>
      <c r="D13255" s="77">
        <v>0.21848999999999999</v>
      </c>
      <c r="E13255" s="77">
        <v>0.35565999999999998</v>
      </c>
      <c r="F13255" s="77">
        <v>2.1170000000000001E-2</v>
      </c>
      <c r="G13255" s="77">
        <v>6.0000000000000002E-5</v>
      </c>
      <c r="H13255" s="106">
        <v>-0.38908999999999999</v>
      </c>
      <c r="I13255" s="106">
        <v>-0.4546</v>
      </c>
      <c r="J13255" s="77">
        <v>0.34337000000000001</v>
      </c>
      <c r="K13255" s="77">
        <v>0.59533000000000003</v>
      </c>
      <c r="L13255" s="77">
        <v>0.47494999999999998</v>
      </c>
      <c r="M13255" s="77">
        <v>1</v>
      </c>
      <c r="N13255" s="77">
        <v>0.52027999999999996</v>
      </c>
      <c r="O13255" s="77">
        <v>0.53825999999999996</v>
      </c>
      <c r="P13255" s="77" t="s">
        <v>677</v>
      </c>
      <c r="Q13255" s="77">
        <v>0.46944000000000002</v>
      </c>
      <c r="R13255" s="77">
        <v>0.46909000000000001</v>
      </c>
      <c r="S13255" s="77">
        <v>0.44985000000000003</v>
      </c>
      <c r="T13255" s="77">
        <v>0.42182999999999998</v>
      </c>
      <c r="U13255" s="77">
        <v>0.48196</v>
      </c>
      <c r="V13255" s="77">
        <v>3.882E-2</v>
      </c>
      <c r="W13255" s="77">
        <v>2.9559999999999999E-2</v>
      </c>
      <c r="X13255" s="77">
        <v>1.9699999999999999E-2</v>
      </c>
      <c r="Y13255" s="77">
        <v>0.25147999999999998</v>
      </c>
      <c r="Z13255" s="106">
        <v>-0.18823000000000001</v>
      </c>
      <c r="AA13255" s="77">
        <v>0.18435000000000001</v>
      </c>
      <c r="AB13255" s="77">
        <v>0.20552999999999999</v>
      </c>
      <c r="AC13255" s="77">
        <v>0.28527000000000002</v>
      </c>
      <c r="AD13255" s="106">
        <v>-5.2729999999999999E-2</v>
      </c>
      <c r="AE13255" s="106">
        <v>-0.14036000000000001</v>
      </c>
      <c r="AF13255" s="106">
        <v>-0.43519000000000002</v>
      </c>
      <c r="AG13255" s="106">
        <v>-0.47609000000000001</v>
      </c>
      <c r="AH13255" s="77">
        <v>0.3513</v>
      </c>
      <c r="AI13255" s="77">
        <v>0.59292</v>
      </c>
      <c r="AJ13255" s="77">
        <v>0.50175999999999998</v>
      </c>
      <c r="AK13255" s="77">
        <v>0.98485</v>
      </c>
      <c r="AL13255" s="77">
        <v>0.47117999999999999</v>
      </c>
      <c r="AM13255" s="77">
        <v>0.48136000000000001</v>
      </c>
      <c r="AN13255" s="77" t="s">
        <v>677</v>
      </c>
      <c r="AO13255" s="77">
        <v>9.4899999999999998E-2</v>
      </c>
      <c r="AP13255" s="77">
        <v>0.45493</v>
      </c>
      <c r="AQ13255" s="77">
        <v>0.44681999999999999</v>
      </c>
      <c r="AR13255" s="77">
        <v>0.39874999999999999</v>
      </c>
      <c r="AS13255" s="77">
        <v>0.24807999999999999</v>
      </c>
      <c r="AT13255" s="106">
        <v>-0.12422</v>
      </c>
      <c r="AU13255" s="106">
        <v>-0.1003</v>
      </c>
      <c r="AV13255" s="106">
        <v>-0.23349</v>
      </c>
      <c r="AW13255" s="77">
        <v>1.444E-2</v>
      </c>
      <c r="AX13255" s="106">
        <v>-0.37276999999999999</v>
      </c>
      <c r="AY13255" s="106">
        <v>-0.28133999999999998</v>
      </c>
      <c r="AZ13255" s="106">
        <v>-0.13958000000000001</v>
      </c>
      <c r="BA13255" s="106">
        <v>-1.243E-2</v>
      </c>
      <c r="BB13255" s="106">
        <v>-0.19994000000000001</v>
      </c>
      <c r="BC13255" s="77">
        <v>6.1179999999999998E-2</v>
      </c>
      <c r="BD13255" s="106">
        <v>-0.12676000000000001</v>
      </c>
      <c r="BE13255" s="106">
        <v>-4.6609999999999999E-2</v>
      </c>
      <c r="BF13255" s="77">
        <v>0.14324999999999999</v>
      </c>
      <c r="BG13255" s="77">
        <v>0.33139999999999997</v>
      </c>
      <c r="BH13255" s="77">
        <v>0.10444000000000001</v>
      </c>
      <c r="BI13255" s="77">
        <v>0.19327</v>
      </c>
      <c r="BJ13255" s="77">
        <v>0.25905</v>
      </c>
      <c r="BK13255" s="77">
        <v>0.13952999999999999</v>
      </c>
      <c r="BL13255" s="106">
        <v>-0.20521</v>
      </c>
      <c r="BM13255" s="106">
        <v>-0.29762</v>
      </c>
      <c r="BN13255" s="106">
        <v>-0.31589</v>
      </c>
      <c r="BO13255" s="106">
        <v>-0.37030000000000002</v>
      </c>
      <c r="BP13255" s="106">
        <v>-0.28149999999999997</v>
      </c>
      <c r="BQ13255" s="106">
        <v>-0.15207000000000001</v>
      </c>
      <c r="BR13255" s="77">
        <v>8.3549999999999999E-2</v>
      </c>
      <c r="BS13255" s="106">
        <v>-1.0189999999999999E-2</v>
      </c>
      <c r="BT13255" s="106">
        <v>-0.51517000000000002</v>
      </c>
      <c r="BU13255" s="106">
        <v>-0.37489</v>
      </c>
      <c r="BV13255" s="77">
        <v>0.14219999999999999</v>
      </c>
      <c r="BW13255" s="106">
        <v>-6.1530000000000001E-2</v>
      </c>
      <c r="BX13255" s="106">
        <v>-0.28745999999999999</v>
      </c>
      <c r="BY13255" s="106">
        <v>-0.15841</v>
      </c>
      <c r="BZ13255" s="106">
        <v>-0.42681000000000002</v>
      </c>
      <c r="CA13255" s="106">
        <v>-0.42153000000000002</v>
      </c>
      <c r="CB13255" s="106">
        <v>-0.34011000000000002</v>
      </c>
      <c r="CC13255" s="106">
        <v>-0.17332</v>
      </c>
      <c r="CD13255" s="77">
        <v>0.18421999999999999</v>
      </c>
      <c r="CE13255" s="77">
        <v>0.17324999999999999</v>
      </c>
      <c r="CF13255" s="106">
        <v>-0.43308999999999997</v>
      </c>
      <c r="CG13255" s="77">
        <v>4.8689999999999997E-2</v>
      </c>
      <c r="CH13255" s="77">
        <v>0.14391000000000001</v>
      </c>
      <c r="CI13255" s="106">
        <v>-2.4060000000000002E-2</v>
      </c>
      <c r="CJ13255" s="106">
        <v>-7.1660000000000001E-2</v>
      </c>
      <c r="CK13255" s="77">
        <v>0.79512000000000005</v>
      </c>
      <c r="CL13255" s="77">
        <v>0.68001999999999996</v>
      </c>
      <c r="CM13255" s="77">
        <v>0.10864</v>
      </c>
      <c r="CN13255" s="77">
        <v>0.63419000000000003</v>
      </c>
      <c r="CO13255" s="106">
        <v>-0.24743999999999999</v>
      </c>
      <c r="CP13255" s="77">
        <v>0.79276999999999997</v>
      </c>
      <c r="CQ13255" s="77">
        <v>0.48463000000000001</v>
      </c>
      <c r="CR13255" s="106">
        <v>-0.31236000000000003</v>
      </c>
      <c r="CS13255" s="77">
        <v>0.33767999999999998</v>
      </c>
      <c r="CT13255" s="106">
        <v>-0.13766</v>
      </c>
      <c r="CU13255" s="77">
        <v>0.40884999999999999</v>
      </c>
      <c r="CV13255" s="106">
        <v>-0.34963</v>
      </c>
      <c r="CW13255" s="106">
        <v>-4.8320000000000002E-2</v>
      </c>
      <c r="CX13255" s="106">
        <v>-0.36464999999999997</v>
      </c>
      <c r="CY13255" s="77">
        <v>0.24098</v>
      </c>
      <c r="CZ13255" s="106">
        <v>-7.1650000000000005E-2</v>
      </c>
      <c r="DA13255" s="77">
        <v>0.79512000000000005</v>
      </c>
      <c r="DB13255" s="77">
        <v>0.68</v>
      </c>
      <c r="DC13255" s="77">
        <v>0.10863</v>
      </c>
      <c r="DD13255" s="77">
        <v>0.65090000000000003</v>
      </c>
      <c r="DE13255" s="77">
        <v>0.63419000000000003</v>
      </c>
      <c r="DF13255" s="106">
        <v>-0.24737000000000001</v>
      </c>
      <c r="DG13255" s="77">
        <v>0.79264000000000001</v>
      </c>
      <c r="DH13255" s="77">
        <v>0.48454000000000003</v>
      </c>
      <c r="DI13255" s="106">
        <v>-0.31217</v>
      </c>
      <c r="DJ13255" s="77">
        <v>0.43271999999999999</v>
      </c>
      <c r="DK13255" s="77">
        <v>0.33774999999999999</v>
      </c>
      <c r="DL13255" s="106">
        <v>-7.1609999999999993E-2</v>
      </c>
      <c r="DM13255" s="77">
        <v>0.79510999999999998</v>
      </c>
      <c r="DN13255" s="77">
        <v>0.67988000000000004</v>
      </c>
      <c r="DO13255" s="77">
        <v>0.10861999999999999</v>
      </c>
      <c r="DP13255" s="77">
        <v>0.65090000000000003</v>
      </c>
      <c r="DQ13255" s="77">
        <v>0.63419000000000003</v>
      </c>
      <c r="DR13255" s="106">
        <v>-0.24697</v>
      </c>
      <c r="DS13255" s="77">
        <v>0.79288000000000003</v>
      </c>
      <c r="DT13255" s="77">
        <v>0.48405999999999999</v>
      </c>
      <c r="DU13255" s="106">
        <v>-0.31165999999999999</v>
      </c>
      <c r="DV13255" s="77">
        <v>0.43319000000000002</v>
      </c>
      <c r="DW13255" s="78">
        <v>0.33753</v>
      </c>
    </row>
    <row r="13256" spans="1:127" ht="15.75" thickBot="1" x14ac:dyDescent="0.3">
      <c r="A13256" s="248"/>
      <c r="B13256" s="68">
        <v>0.62490000000000001</v>
      </c>
      <c r="C13256" s="68">
        <v>0.105</v>
      </c>
      <c r="D13256" s="68">
        <v>0.2296</v>
      </c>
      <c r="E13256" s="68">
        <v>4.5699999999999998E-2</v>
      </c>
      <c r="F13256" s="68">
        <v>0.90849999999999997</v>
      </c>
      <c r="G13256" s="68">
        <v>0.99970000000000003</v>
      </c>
      <c r="H13256" s="68">
        <v>2.7699999999999999E-2</v>
      </c>
      <c r="I13256" s="68">
        <v>8.9999999999999993E-3</v>
      </c>
      <c r="J13256" s="68">
        <v>5.4300000000000001E-2</v>
      </c>
      <c r="K13256" s="68">
        <v>2.9999999999999997E-4</v>
      </c>
      <c r="L13256" s="68">
        <v>6.0000000000000001E-3</v>
      </c>
      <c r="M13256" s="68"/>
      <c r="N13256" s="68">
        <v>2.3E-3</v>
      </c>
      <c r="O13256" s="68">
        <v>1.5E-3</v>
      </c>
      <c r="P13256" s="68" t="s">
        <v>677</v>
      </c>
      <c r="Q13256" s="68">
        <v>6.7000000000000002E-3</v>
      </c>
      <c r="R13256" s="68">
        <v>6.7999999999999996E-3</v>
      </c>
      <c r="S13256" s="68">
        <v>9.7999999999999997E-3</v>
      </c>
      <c r="T13256" s="68">
        <v>1.6199999999999999E-2</v>
      </c>
      <c r="U13256" s="68">
        <v>5.1999999999999998E-3</v>
      </c>
      <c r="V13256" s="68">
        <v>0.83289999999999997</v>
      </c>
      <c r="W13256" s="68">
        <v>0.87239999999999995</v>
      </c>
      <c r="X13256" s="68">
        <v>0.91479999999999995</v>
      </c>
      <c r="Y13256" s="68">
        <v>0.16500000000000001</v>
      </c>
      <c r="Z13256" s="68">
        <v>0.30220000000000002</v>
      </c>
      <c r="AA13256" s="68">
        <v>0.3125</v>
      </c>
      <c r="AB13256" s="68">
        <v>0.2591</v>
      </c>
      <c r="AC13256" s="68">
        <v>0.1135</v>
      </c>
      <c r="AD13256" s="68">
        <v>0.77439999999999998</v>
      </c>
      <c r="AE13256" s="68">
        <v>0.44350000000000001</v>
      </c>
      <c r="AF13256" s="68">
        <v>1.2800000000000001E-2</v>
      </c>
      <c r="AG13256" s="68">
        <v>5.8999999999999999E-3</v>
      </c>
      <c r="AH13256" s="68">
        <v>4.87E-2</v>
      </c>
      <c r="AI13256" s="68">
        <v>2.9999999999999997E-4</v>
      </c>
      <c r="AJ13256" s="68">
        <v>3.3999999999999998E-3</v>
      </c>
      <c r="AK13256" s="68" t="s">
        <v>621</v>
      </c>
      <c r="AL13256" s="68">
        <v>6.4999999999999997E-3</v>
      </c>
      <c r="AM13256" s="68">
        <v>5.3E-3</v>
      </c>
      <c r="AN13256" s="68" t="s">
        <v>677</v>
      </c>
      <c r="AO13256" s="68">
        <v>0.60540000000000005</v>
      </c>
      <c r="AP13256" s="68">
        <v>8.8999999999999999E-3</v>
      </c>
      <c r="AQ13256" s="68">
        <v>1.04E-2</v>
      </c>
      <c r="AR13256" s="68">
        <v>2.3800000000000002E-2</v>
      </c>
      <c r="AS13256" s="68">
        <v>0.17100000000000001</v>
      </c>
      <c r="AT13256" s="68">
        <v>0.49819999999999998</v>
      </c>
      <c r="AU13256" s="68">
        <v>0.58489999999999998</v>
      </c>
      <c r="AV13256" s="68">
        <v>0.19839999999999999</v>
      </c>
      <c r="AW13256" s="68">
        <v>0.9375</v>
      </c>
      <c r="AX13256" s="68">
        <v>3.56E-2</v>
      </c>
      <c r="AY13256" s="68">
        <v>0.1188</v>
      </c>
      <c r="AZ13256" s="68">
        <v>0.4461</v>
      </c>
      <c r="BA13256" s="68">
        <v>0.94620000000000004</v>
      </c>
      <c r="BB13256" s="68">
        <v>0.27260000000000001</v>
      </c>
      <c r="BC13256" s="68">
        <v>0.73939999999999995</v>
      </c>
      <c r="BD13256" s="68">
        <v>0.4894</v>
      </c>
      <c r="BE13256" s="68">
        <v>0.8</v>
      </c>
      <c r="BF13256" s="68">
        <v>0.43409999999999999</v>
      </c>
      <c r="BG13256" s="68">
        <v>6.3899999999999998E-2</v>
      </c>
      <c r="BH13256" s="68">
        <v>0.56940000000000002</v>
      </c>
      <c r="BI13256" s="68">
        <v>0.28920000000000001</v>
      </c>
      <c r="BJ13256" s="68">
        <v>0.1522</v>
      </c>
      <c r="BK13256" s="68">
        <v>0.44629999999999997</v>
      </c>
      <c r="BL13256" s="68">
        <v>0.25990000000000002</v>
      </c>
      <c r="BM13256" s="68">
        <v>9.8100000000000007E-2</v>
      </c>
      <c r="BN13256" s="68">
        <v>7.8200000000000006E-2</v>
      </c>
      <c r="BO13256" s="68">
        <v>3.6999999999999998E-2</v>
      </c>
      <c r="BP13256" s="68">
        <v>0.1186</v>
      </c>
      <c r="BQ13256" s="68">
        <v>0.40610000000000002</v>
      </c>
      <c r="BR13256" s="68">
        <v>0.64939999999999998</v>
      </c>
      <c r="BS13256" s="68">
        <v>0.95589999999999997</v>
      </c>
      <c r="BT13256" s="68">
        <v>2.5999999999999999E-3</v>
      </c>
      <c r="BU13256" s="68">
        <v>3.4500000000000003E-2</v>
      </c>
      <c r="BV13256" s="68">
        <v>0.4375</v>
      </c>
      <c r="BW13256" s="68">
        <v>0.73799999999999999</v>
      </c>
      <c r="BX13256" s="68">
        <v>0.1106</v>
      </c>
      <c r="BY13256" s="68">
        <v>0.38650000000000001</v>
      </c>
      <c r="BZ13256" s="68">
        <v>1.4800000000000001E-2</v>
      </c>
      <c r="CA13256" s="68">
        <v>1.6299999999999999E-2</v>
      </c>
      <c r="CB13256" s="68">
        <v>5.6800000000000003E-2</v>
      </c>
      <c r="CC13256" s="68">
        <v>0.34279999999999999</v>
      </c>
      <c r="CD13256" s="68">
        <v>0.31280000000000002</v>
      </c>
      <c r="CE13256" s="68">
        <v>0.34300000000000003</v>
      </c>
      <c r="CF13256" s="68">
        <v>1.3299999999999999E-2</v>
      </c>
      <c r="CG13256" s="68">
        <v>0.7913</v>
      </c>
      <c r="CH13256" s="68">
        <v>0.432</v>
      </c>
      <c r="CI13256" s="68">
        <v>0.89600000000000002</v>
      </c>
      <c r="CJ13256" s="68">
        <v>0.69669999999999999</v>
      </c>
      <c r="CK13256" s="68" t="s">
        <v>621</v>
      </c>
      <c r="CL13256" s="68" t="s">
        <v>621</v>
      </c>
      <c r="CM13256" s="68">
        <v>0.55400000000000005</v>
      </c>
      <c r="CN13256" s="68" t="s">
        <v>621</v>
      </c>
      <c r="CO13256" s="68">
        <v>0.1721</v>
      </c>
      <c r="CP13256" s="68" t="s">
        <v>621</v>
      </c>
      <c r="CQ13256" s="68">
        <v>4.8999999999999998E-3</v>
      </c>
      <c r="CR13256" s="68">
        <v>8.1799999999999998E-2</v>
      </c>
      <c r="CS13256" s="68">
        <v>5.8700000000000002E-2</v>
      </c>
      <c r="CT13256" s="68">
        <v>0.45240000000000002</v>
      </c>
      <c r="CU13256" s="68">
        <v>2.0199999999999999E-2</v>
      </c>
      <c r="CV13256" s="68">
        <v>4.9799999999999997E-2</v>
      </c>
      <c r="CW13256" s="68">
        <v>0.79279999999999995</v>
      </c>
      <c r="CX13256" s="68">
        <v>4.02E-2</v>
      </c>
      <c r="CY13256" s="68">
        <v>0.184</v>
      </c>
      <c r="CZ13256" s="68">
        <v>0.69679999999999997</v>
      </c>
      <c r="DA13256" s="68" t="s">
        <v>621</v>
      </c>
      <c r="DB13256" s="68" t="s">
        <v>621</v>
      </c>
      <c r="DC13256" s="68">
        <v>0.55400000000000005</v>
      </c>
      <c r="DD13256" s="68" t="s">
        <v>621</v>
      </c>
      <c r="DE13256" s="68" t="s">
        <v>621</v>
      </c>
      <c r="DF13256" s="68">
        <v>0.17230000000000001</v>
      </c>
      <c r="DG13256" s="68" t="s">
        <v>621</v>
      </c>
      <c r="DH13256" s="68">
        <v>4.8999999999999998E-3</v>
      </c>
      <c r="DI13256" s="68">
        <v>8.2000000000000003E-2</v>
      </c>
      <c r="DJ13256" s="68">
        <v>1.34E-2</v>
      </c>
      <c r="DK13256" s="68">
        <v>5.8700000000000002E-2</v>
      </c>
      <c r="DL13256" s="68">
        <v>0.69689999999999996</v>
      </c>
      <c r="DM13256" s="68" t="s">
        <v>621</v>
      </c>
      <c r="DN13256" s="68" t="s">
        <v>621</v>
      </c>
      <c r="DO13256" s="68">
        <v>0.55400000000000005</v>
      </c>
      <c r="DP13256" s="68" t="s">
        <v>621</v>
      </c>
      <c r="DQ13256" s="68" t="s">
        <v>621</v>
      </c>
      <c r="DR13256" s="68">
        <v>0.17299999999999999</v>
      </c>
      <c r="DS13256" s="68" t="s">
        <v>621</v>
      </c>
      <c r="DT13256" s="68">
        <v>5.0000000000000001E-3</v>
      </c>
      <c r="DU13256" s="68">
        <v>8.2500000000000004E-2</v>
      </c>
      <c r="DV13256" s="68">
        <v>1.3299999999999999E-2</v>
      </c>
      <c r="DW13256" s="74">
        <v>5.8900000000000001E-2</v>
      </c>
    </row>
    <row r="13257" spans="1:127" x14ac:dyDescent="0.25">
      <c r="A13257" s="247" t="s">
        <v>58</v>
      </c>
      <c r="B13257" s="106">
        <v>-0.21923999999999999</v>
      </c>
      <c r="C13257" s="77">
        <v>0.11165</v>
      </c>
      <c r="D13257" s="77">
        <v>0.31017</v>
      </c>
      <c r="E13257" s="77">
        <v>0.68960999999999995</v>
      </c>
      <c r="F13257" s="77">
        <v>0.32755000000000001</v>
      </c>
      <c r="G13257" s="77">
        <v>0.20721000000000001</v>
      </c>
      <c r="H13257" s="106">
        <v>-7.5889999999999999E-2</v>
      </c>
      <c r="I13257" s="106">
        <v>-0.37901000000000001</v>
      </c>
      <c r="J13257" s="77">
        <v>0.38673999999999997</v>
      </c>
      <c r="K13257" s="77">
        <v>0.62807000000000002</v>
      </c>
      <c r="L13257" s="77">
        <v>0.52415</v>
      </c>
      <c r="M13257" s="77">
        <v>0.52027999999999996</v>
      </c>
      <c r="N13257" s="77">
        <v>1</v>
      </c>
      <c r="O13257" s="77">
        <v>0.52305999999999997</v>
      </c>
      <c r="P13257" s="77" t="s">
        <v>677</v>
      </c>
      <c r="Q13257" s="77">
        <v>0.48176999999999998</v>
      </c>
      <c r="R13257" s="77">
        <v>0.28282000000000002</v>
      </c>
      <c r="S13257" s="77">
        <v>0.17931</v>
      </c>
      <c r="T13257" s="77">
        <v>0.56537000000000004</v>
      </c>
      <c r="U13257" s="77">
        <v>0.66247999999999996</v>
      </c>
      <c r="V13257" s="77">
        <v>0.14451</v>
      </c>
      <c r="W13257" s="77">
        <v>3.569E-2</v>
      </c>
      <c r="X13257" s="106">
        <v>-2.4979999999999999E-2</v>
      </c>
      <c r="Y13257" s="77">
        <v>2.6239999999999999E-2</v>
      </c>
      <c r="Z13257" s="106">
        <v>-6.0299999999999999E-2</v>
      </c>
      <c r="AA13257" s="106">
        <v>-9.3490000000000004E-2</v>
      </c>
      <c r="AB13257" s="77">
        <v>0.23655999999999999</v>
      </c>
      <c r="AC13257" s="77">
        <v>0.55532000000000004</v>
      </c>
      <c r="AD13257" s="77">
        <v>0.21229999999999999</v>
      </c>
      <c r="AE13257" s="77">
        <v>8.8249999999999995E-2</v>
      </c>
      <c r="AF13257" s="106">
        <v>-0.19567999999999999</v>
      </c>
      <c r="AG13257" s="106">
        <v>-0.43126999999999999</v>
      </c>
      <c r="AH13257" s="77">
        <v>0.38236999999999999</v>
      </c>
      <c r="AI13257" s="77">
        <v>0.59841</v>
      </c>
      <c r="AJ13257" s="77">
        <v>0.54513</v>
      </c>
      <c r="AK13257" s="77">
        <v>0.55515000000000003</v>
      </c>
      <c r="AL13257" s="77">
        <v>0.98868999999999996</v>
      </c>
      <c r="AM13257" s="77">
        <v>0.46627000000000002</v>
      </c>
      <c r="AN13257" s="77" t="s">
        <v>677</v>
      </c>
      <c r="AO13257" s="77">
        <v>0.25616</v>
      </c>
      <c r="AP13257" s="77">
        <v>0.29203000000000001</v>
      </c>
      <c r="AQ13257" s="77">
        <v>0.21121000000000001</v>
      </c>
      <c r="AR13257" s="77">
        <v>0.29715000000000003</v>
      </c>
      <c r="AS13257" s="77">
        <v>0.42793999999999999</v>
      </c>
      <c r="AT13257" s="77">
        <v>7.1000000000000002E-4</v>
      </c>
      <c r="AU13257" s="106">
        <v>-0.11668000000000001</v>
      </c>
      <c r="AV13257" s="106">
        <v>-0.27653</v>
      </c>
      <c r="AW13257" s="106">
        <v>-3.9649999999999998E-2</v>
      </c>
      <c r="AX13257" s="106">
        <v>-0.24104</v>
      </c>
      <c r="AY13257" s="106">
        <v>-0.36990000000000001</v>
      </c>
      <c r="AZ13257" s="77">
        <v>4.3040000000000002E-2</v>
      </c>
      <c r="BA13257" s="77">
        <v>2.9649999999999999E-2</v>
      </c>
      <c r="BB13257" s="77">
        <v>0.17130999999999999</v>
      </c>
      <c r="BC13257" s="77">
        <v>9.3429999999999999E-2</v>
      </c>
      <c r="BD13257" s="77">
        <v>9.3539999999999998E-2</v>
      </c>
      <c r="BE13257" s="77">
        <v>0.18858</v>
      </c>
      <c r="BF13257" s="77">
        <v>0.28271000000000002</v>
      </c>
      <c r="BG13257" s="77">
        <v>0.29298000000000002</v>
      </c>
      <c r="BH13257" s="77">
        <v>0.22968</v>
      </c>
      <c r="BI13257" s="77">
        <v>0.30268</v>
      </c>
      <c r="BJ13257" s="77">
        <v>0.35748999999999997</v>
      </c>
      <c r="BK13257" s="77">
        <v>0.12492</v>
      </c>
      <c r="BL13257" s="106">
        <v>-9.6490000000000006E-2</v>
      </c>
      <c r="BM13257" s="106">
        <v>-0.17912</v>
      </c>
      <c r="BN13257" s="106">
        <v>-0.28088000000000002</v>
      </c>
      <c r="BO13257" s="106">
        <v>-0.20136000000000001</v>
      </c>
      <c r="BP13257" s="106">
        <v>-6.7760000000000001E-2</v>
      </c>
      <c r="BQ13257" s="77">
        <v>0.13488</v>
      </c>
      <c r="BR13257" s="77">
        <v>0.16458999999999999</v>
      </c>
      <c r="BS13257" s="77">
        <v>0.14913000000000001</v>
      </c>
      <c r="BT13257" s="106">
        <v>-0.50290000000000001</v>
      </c>
      <c r="BU13257" s="106">
        <v>-0.31935000000000002</v>
      </c>
      <c r="BV13257" s="77">
        <v>0.27334000000000003</v>
      </c>
      <c r="BW13257" s="106">
        <v>-5.8740000000000001E-2</v>
      </c>
      <c r="BX13257" s="106">
        <v>-4.8719999999999999E-2</v>
      </c>
      <c r="BY13257" s="106">
        <v>-3.4930000000000003E-2</v>
      </c>
      <c r="BZ13257" s="106">
        <v>-0.2001</v>
      </c>
      <c r="CA13257" s="106">
        <v>-0.23799000000000001</v>
      </c>
      <c r="CB13257" s="106">
        <v>-9.1090000000000004E-2</v>
      </c>
      <c r="CC13257" s="77">
        <v>2.3E-2</v>
      </c>
      <c r="CD13257" s="77">
        <v>0.25268000000000002</v>
      </c>
      <c r="CE13257" s="77">
        <v>0.27157999999999999</v>
      </c>
      <c r="CF13257" s="106">
        <v>-7.2720000000000007E-2</v>
      </c>
      <c r="CG13257" s="106">
        <v>-5.6959999999999997E-2</v>
      </c>
      <c r="CH13257" s="77">
        <v>0.37013000000000001</v>
      </c>
      <c r="CI13257" s="77">
        <v>5.2519999999999997E-2</v>
      </c>
      <c r="CJ13257" s="77">
        <v>0.33324999999999999</v>
      </c>
      <c r="CK13257" s="77">
        <v>0.79183000000000003</v>
      </c>
      <c r="CL13257" s="77">
        <v>0.58092999999999995</v>
      </c>
      <c r="CM13257" s="106">
        <v>-1.329E-2</v>
      </c>
      <c r="CN13257" s="77">
        <v>0.73650000000000004</v>
      </c>
      <c r="CO13257" s="77">
        <v>0.10813</v>
      </c>
      <c r="CP13257" s="77">
        <v>0.79615000000000002</v>
      </c>
      <c r="CQ13257" s="77">
        <v>0.47132000000000002</v>
      </c>
      <c r="CR13257" s="106">
        <v>-0.30565999999999999</v>
      </c>
      <c r="CS13257" s="77">
        <v>0.58030999999999999</v>
      </c>
      <c r="CT13257" s="77">
        <v>0.17216000000000001</v>
      </c>
      <c r="CU13257" s="77">
        <v>0.54801</v>
      </c>
      <c r="CV13257" s="106">
        <v>-7.7799999999999994E-2</v>
      </c>
      <c r="CW13257" s="77">
        <v>0.15736</v>
      </c>
      <c r="CX13257" s="106">
        <v>-8.9459999999999998E-2</v>
      </c>
      <c r="CY13257" s="77">
        <v>0.48712</v>
      </c>
      <c r="CZ13257" s="77">
        <v>0.33324999999999999</v>
      </c>
      <c r="DA13257" s="77">
        <v>0.79183000000000003</v>
      </c>
      <c r="DB13257" s="77">
        <v>0.58091000000000004</v>
      </c>
      <c r="DC13257" s="106">
        <v>-1.329E-2</v>
      </c>
      <c r="DD13257" s="77">
        <v>0.80157999999999996</v>
      </c>
      <c r="DE13257" s="77">
        <v>0.73650000000000004</v>
      </c>
      <c r="DF13257" s="77">
        <v>0.10811999999999999</v>
      </c>
      <c r="DG13257" s="77">
        <v>0.79596</v>
      </c>
      <c r="DH13257" s="77">
        <v>0.47136</v>
      </c>
      <c r="DI13257" s="106">
        <v>-0.30569000000000002</v>
      </c>
      <c r="DJ13257" s="77">
        <v>0.67864000000000002</v>
      </c>
      <c r="DK13257" s="77">
        <v>0.58035000000000003</v>
      </c>
      <c r="DL13257" s="77">
        <v>0.33328999999999998</v>
      </c>
      <c r="DM13257" s="77">
        <v>0.79181999999999997</v>
      </c>
      <c r="DN13257" s="77">
        <v>0.58081000000000005</v>
      </c>
      <c r="DO13257" s="106">
        <v>-1.3299999999999999E-2</v>
      </c>
      <c r="DP13257" s="77">
        <v>0.80159000000000002</v>
      </c>
      <c r="DQ13257" s="77">
        <v>0.73648999999999998</v>
      </c>
      <c r="DR13257" s="77">
        <v>0.10834000000000001</v>
      </c>
      <c r="DS13257" s="77">
        <v>0.79630000000000001</v>
      </c>
      <c r="DT13257" s="77">
        <v>0.46778999999999998</v>
      </c>
      <c r="DU13257" s="106">
        <v>-0.30601</v>
      </c>
      <c r="DV13257" s="77">
        <v>0.67889999999999995</v>
      </c>
      <c r="DW13257" s="78">
        <v>0.58018999999999998</v>
      </c>
    </row>
    <row r="13258" spans="1:127" ht="15.75" thickBot="1" x14ac:dyDescent="0.3">
      <c r="A13258" s="248"/>
      <c r="B13258" s="68">
        <v>0.22800000000000001</v>
      </c>
      <c r="C13258" s="68">
        <v>0.54300000000000004</v>
      </c>
      <c r="D13258" s="68">
        <v>8.4099999999999994E-2</v>
      </c>
      <c r="E13258" s="68" t="s">
        <v>621</v>
      </c>
      <c r="F13258" s="68">
        <v>6.7199999999999996E-2</v>
      </c>
      <c r="G13258" s="68">
        <v>0.25519999999999998</v>
      </c>
      <c r="H13258" s="68">
        <v>0.67969999999999997</v>
      </c>
      <c r="I13258" s="68">
        <v>3.2399999999999998E-2</v>
      </c>
      <c r="J13258" s="68">
        <v>2.8799999999999999E-2</v>
      </c>
      <c r="K13258" s="68">
        <v>1E-4</v>
      </c>
      <c r="L13258" s="68">
        <v>2.0999999999999999E-3</v>
      </c>
      <c r="M13258" s="68">
        <v>2.3E-3</v>
      </c>
      <c r="N13258" s="68"/>
      <c r="O13258" s="68">
        <v>2.0999999999999999E-3</v>
      </c>
      <c r="P13258" s="68" t="s">
        <v>677</v>
      </c>
      <c r="Q13258" s="68">
        <v>5.1999999999999998E-3</v>
      </c>
      <c r="R13258" s="68">
        <v>0.1168</v>
      </c>
      <c r="S13258" s="68">
        <v>0.3261</v>
      </c>
      <c r="T13258" s="68">
        <v>6.9999999999999999E-4</v>
      </c>
      <c r="U13258" s="68" t="s">
        <v>621</v>
      </c>
      <c r="V13258" s="68">
        <v>0.43</v>
      </c>
      <c r="W13258" s="68">
        <v>0.84619999999999995</v>
      </c>
      <c r="X13258" s="68">
        <v>0.89200000000000002</v>
      </c>
      <c r="Y13258" s="68">
        <v>0.88670000000000004</v>
      </c>
      <c r="Z13258" s="68">
        <v>0.74299999999999999</v>
      </c>
      <c r="AA13258" s="68">
        <v>0.61080000000000001</v>
      </c>
      <c r="AB13258" s="68">
        <v>0.19239999999999999</v>
      </c>
      <c r="AC13258" s="68">
        <v>1E-3</v>
      </c>
      <c r="AD13258" s="68">
        <v>0.24340000000000001</v>
      </c>
      <c r="AE13258" s="68">
        <v>0.63100000000000001</v>
      </c>
      <c r="AF13258" s="68">
        <v>0.28310000000000002</v>
      </c>
      <c r="AG13258" s="68">
        <v>1.37E-2</v>
      </c>
      <c r="AH13258" s="68">
        <v>3.0800000000000001E-2</v>
      </c>
      <c r="AI13258" s="68">
        <v>2.9999999999999997E-4</v>
      </c>
      <c r="AJ13258" s="68">
        <v>1.2999999999999999E-3</v>
      </c>
      <c r="AK13258" s="68">
        <v>1E-3</v>
      </c>
      <c r="AL13258" s="68" t="s">
        <v>621</v>
      </c>
      <c r="AM13258" s="68">
        <v>7.1000000000000004E-3</v>
      </c>
      <c r="AN13258" s="68" t="s">
        <v>677</v>
      </c>
      <c r="AO13258" s="68">
        <v>0.157</v>
      </c>
      <c r="AP13258" s="68">
        <v>0.1048</v>
      </c>
      <c r="AQ13258" s="68">
        <v>0.24590000000000001</v>
      </c>
      <c r="AR13258" s="68">
        <v>9.8599999999999993E-2</v>
      </c>
      <c r="AS13258" s="68">
        <v>1.46E-2</v>
      </c>
      <c r="AT13258" s="68">
        <v>0.99690000000000001</v>
      </c>
      <c r="AU13258" s="68">
        <v>0.52480000000000004</v>
      </c>
      <c r="AV13258" s="68">
        <v>0.1255</v>
      </c>
      <c r="AW13258" s="68">
        <v>0.82940000000000003</v>
      </c>
      <c r="AX13258" s="68">
        <v>0.18379999999999999</v>
      </c>
      <c r="AY13258" s="68">
        <v>3.7199999999999997E-2</v>
      </c>
      <c r="AZ13258" s="68">
        <v>0.81510000000000005</v>
      </c>
      <c r="BA13258" s="68">
        <v>0.872</v>
      </c>
      <c r="BB13258" s="68">
        <v>0.34849999999999998</v>
      </c>
      <c r="BC13258" s="68">
        <v>0.61099999999999999</v>
      </c>
      <c r="BD13258" s="68">
        <v>0.61060000000000003</v>
      </c>
      <c r="BE13258" s="68">
        <v>0.30130000000000001</v>
      </c>
      <c r="BF13258" s="68">
        <v>0.1169</v>
      </c>
      <c r="BG13258" s="68">
        <v>0.1037</v>
      </c>
      <c r="BH13258" s="68">
        <v>0.20599999999999999</v>
      </c>
      <c r="BI13258" s="68">
        <v>9.2200000000000004E-2</v>
      </c>
      <c r="BJ13258" s="68">
        <v>4.4600000000000001E-2</v>
      </c>
      <c r="BK13258" s="68">
        <v>0.49569999999999997</v>
      </c>
      <c r="BL13258" s="68">
        <v>0.59940000000000004</v>
      </c>
      <c r="BM13258" s="68">
        <v>0.3266</v>
      </c>
      <c r="BN13258" s="68">
        <v>0.11940000000000001</v>
      </c>
      <c r="BO13258" s="68">
        <v>0.26910000000000001</v>
      </c>
      <c r="BP13258" s="68">
        <v>0.71250000000000002</v>
      </c>
      <c r="BQ13258" s="68">
        <v>0.4617</v>
      </c>
      <c r="BR13258" s="68">
        <v>0.36799999999999999</v>
      </c>
      <c r="BS13258" s="68">
        <v>0.4153</v>
      </c>
      <c r="BT13258" s="68">
        <v>3.3999999999999998E-3</v>
      </c>
      <c r="BU13258" s="68">
        <v>7.4800000000000005E-2</v>
      </c>
      <c r="BV13258" s="68">
        <v>0.13009999999999999</v>
      </c>
      <c r="BW13258" s="68">
        <v>0.74950000000000006</v>
      </c>
      <c r="BX13258" s="68">
        <v>0.79120000000000001</v>
      </c>
      <c r="BY13258" s="68">
        <v>0.84950000000000003</v>
      </c>
      <c r="BZ13258" s="68">
        <v>0.2722</v>
      </c>
      <c r="CA13258" s="68">
        <v>0.18959999999999999</v>
      </c>
      <c r="CB13258" s="68">
        <v>0.62</v>
      </c>
      <c r="CC13258" s="68">
        <v>0.90049999999999997</v>
      </c>
      <c r="CD13258" s="68">
        <v>0.16289999999999999</v>
      </c>
      <c r="CE13258" s="68">
        <v>0.13270000000000001</v>
      </c>
      <c r="CF13258" s="68">
        <v>0.6925</v>
      </c>
      <c r="CG13258" s="68">
        <v>0.75680000000000003</v>
      </c>
      <c r="CH13258" s="68">
        <v>3.7100000000000001E-2</v>
      </c>
      <c r="CI13258" s="68">
        <v>0.77529999999999999</v>
      </c>
      <c r="CJ13258" s="68">
        <v>6.2300000000000001E-2</v>
      </c>
      <c r="CK13258" s="68" t="s">
        <v>621</v>
      </c>
      <c r="CL13258" s="68">
        <v>5.0000000000000001E-4</v>
      </c>
      <c r="CM13258" s="68">
        <v>0.9425</v>
      </c>
      <c r="CN13258" s="68" t="s">
        <v>621</v>
      </c>
      <c r="CO13258" s="68">
        <v>0.55579999999999996</v>
      </c>
      <c r="CP13258" s="68" t="s">
        <v>621</v>
      </c>
      <c r="CQ13258" s="68">
        <v>6.4999999999999997E-3</v>
      </c>
      <c r="CR13258" s="68">
        <v>8.8900000000000007E-2</v>
      </c>
      <c r="CS13258" s="68">
        <v>5.0000000000000001E-4</v>
      </c>
      <c r="CT13258" s="68">
        <v>0.34610000000000002</v>
      </c>
      <c r="CU13258" s="68">
        <v>1.1999999999999999E-3</v>
      </c>
      <c r="CV13258" s="68">
        <v>0.67210000000000003</v>
      </c>
      <c r="CW13258" s="68">
        <v>0.38969999999999999</v>
      </c>
      <c r="CX13258" s="68">
        <v>0.62629999999999997</v>
      </c>
      <c r="CY13258" s="68">
        <v>4.7000000000000002E-3</v>
      </c>
      <c r="CZ13258" s="68">
        <v>6.2300000000000001E-2</v>
      </c>
      <c r="DA13258" s="68" t="s">
        <v>621</v>
      </c>
      <c r="DB13258" s="68">
        <v>5.0000000000000001E-4</v>
      </c>
      <c r="DC13258" s="68">
        <v>0.9425</v>
      </c>
      <c r="DD13258" s="68" t="s">
        <v>621</v>
      </c>
      <c r="DE13258" s="68" t="s">
        <v>621</v>
      </c>
      <c r="DF13258" s="68">
        <v>0.55579999999999996</v>
      </c>
      <c r="DG13258" s="68" t="s">
        <v>621</v>
      </c>
      <c r="DH13258" s="68">
        <v>6.4999999999999997E-3</v>
      </c>
      <c r="DI13258" s="68">
        <v>8.8900000000000007E-2</v>
      </c>
      <c r="DJ13258" s="68" t="s">
        <v>621</v>
      </c>
      <c r="DK13258" s="68">
        <v>5.0000000000000001E-4</v>
      </c>
      <c r="DL13258" s="68">
        <v>6.2300000000000001E-2</v>
      </c>
      <c r="DM13258" s="68" t="s">
        <v>621</v>
      </c>
      <c r="DN13258" s="68">
        <v>5.0000000000000001E-4</v>
      </c>
      <c r="DO13258" s="68">
        <v>0.94240000000000002</v>
      </c>
      <c r="DP13258" s="68" t="s">
        <v>621</v>
      </c>
      <c r="DQ13258" s="68" t="s">
        <v>621</v>
      </c>
      <c r="DR13258" s="68">
        <v>0.55500000000000005</v>
      </c>
      <c r="DS13258" s="68" t="s">
        <v>621</v>
      </c>
      <c r="DT13258" s="68">
        <v>6.8999999999999999E-3</v>
      </c>
      <c r="DU13258" s="68">
        <v>8.8499999999999995E-2</v>
      </c>
      <c r="DV13258" s="68" t="s">
        <v>621</v>
      </c>
      <c r="DW13258" s="74">
        <v>5.0000000000000001E-4</v>
      </c>
    </row>
    <row r="13259" spans="1:127" x14ac:dyDescent="0.25">
      <c r="A13259" s="247" t="s">
        <v>59</v>
      </c>
      <c r="B13259" s="106">
        <v>-0.18737999999999999</v>
      </c>
      <c r="C13259" s="77">
        <v>0.27133000000000002</v>
      </c>
      <c r="D13259" s="77">
        <v>9.5670000000000005E-2</v>
      </c>
      <c r="E13259" s="77">
        <v>0.58855000000000002</v>
      </c>
      <c r="F13259" s="77">
        <v>0.23472000000000001</v>
      </c>
      <c r="G13259" s="77">
        <v>0.32604</v>
      </c>
      <c r="H13259" s="77">
        <v>6.25E-2</v>
      </c>
      <c r="I13259" s="106">
        <v>-6.8199999999999997E-2</v>
      </c>
      <c r="J13259" s="77">
        <v>0.40516999999999997</v>
      </c>
      <c r="K13259" s="77">
        <v>0.48307</v>
      </c>
      <c r="L13259" s="77">
        <v>0.35238999999999998</v>
      </c>
      <c r="M13259" s="77">
        <v>0.53825999999999996</v>
      </c>
      <c r="N13259" s="77">
        <v>0.52305999999999997</v>
      </c>
      <c r="O13259" s="77">
        <v>1</v>
      </c>
      <c r="P13259" s="77" t="s">
        <v>677</v>
      </c>
      <c r="Q13259" s="77">
        <v>0.35911999999999999</v>
      </c>
      <c r="R13259" s="77">
        <v>7.3649999999999993E-2</v>
      </c>
      <c r="S13259" s="77">
        <v>3.959E-2</v>
      </c>
      <c r="T13259" s="77">
        <v>0.35187000000000002</v>
      </c>
      <c r="U13259" s="77">
        <v>0.69855999999999996</v>
      </c>
      <c r="V13259" s="77">
        <v>0.16621</v>
      </c>
      <c r="W13259" s="77">
        <v>0.12926000000000001</v>
      </c>
      <c r="X13259" s="106">
        <v>-0.12444</v>
      </c>
      <c r="Y13259" s="106">
        <v>-0.10915</v>
      </c>
      <c r="Z13259" s="106">
        <v>-0.44473000000000001</v>
      </c>
      <c r="AA13259" s="106">
        <v>-0.15601999999999999</v>
      </c>
      <c r="AB13259" s="77">
        <v>9.1450000000000004E-2</v>
      </c>
      <c r="AC13259" s="77">
        <v>0.50795999999999997</v>
      </c>
      <c r="AD13259" s="77">
        <v>0.17272999999999999</v>
      </c>
      <c r="AE13259" s="77">
        <v>0.22276000000000001</v>
      </c>
      <c r="AF13259" s="106">
        <v>-4.7629999999999999E-2</v>
      </c>
      <c r="AG13259" s="106">
        <v>-0.11418</v>
      </c>
      <c r="AH13259" s="77">
        <v>0.44091999999999998</v>
      </c>
      <c r="AI13259" s="77">
        <v>0.48773</v>
      </c>
      <c r="AJ13259" s="77">
        <v>0.39601999999999998</v>
      </c>
      <c r="AK13259" s="77">
        <v>0.57799</v>
      </c>
      <c r="AL13259" s="77">
        <v>0.54518999999999995</v>
      </c>
      <c r="AM13259" s="77">
        <v>0.99016999999999999</v>
      </c>
      <c r="AN13259" s="77" t="s">
        <v>677</v>
      </c>
      <c r="AO13259" s="77">
        <v>3.7990000000000003E-2</v>
      </c>
      <c r="AP13259" s="77">
        <v>0.10246</v>
      </c>
      <c r="AQ13259" s="77">
        <v>6.1240000000000003E-2</v>
      </c>
      <c r="AR13259" s="77">
        <v>0.30853999999999998</v>
      </c>
      <c r="AS13259" s="77">
        <v>0.50917999999999997</v>
      </c>
      <c r="AT13259" s="77">
        <v>8.8150000000000006E-2</v>
      </c>
      <c r="AU13259" s="77">
        <v>1.8180000000000002E-2</v>
      </c>
      <c r="AV13259" s="106">
        <v>-0.23874999999999999</v>
      </c>
      <c r="AW13259" s="106">
        <v>-0.14984</v>
      </c>
      <c r="AX13259" s="106">
        <v>-0.37811</v>
      </c>
      <c r="AY13259" s="106">
        <v>-0.23386000000000001</v>
      </c>
      <c r="AZ13259" s="77">
        <v>4.7879999999999999E-2</v>
      </c>
      <c r="BA13259" s="77">
        <v>8.4190000000000001E-2</v>
      </c>
      <c r="BB13259" s="77">
        <v>1.7430000000000001E-2</v>
      </c>
      <c r="BC13259" s="77">
        <v>0.37017</v>
      </c>
      <c r="BD13259" s="77">
        <v>0.29307</v>
      </c>
      <c r="BE13259" s="77">
        <v>0.36004000000000003</v>
      </c>
      <c r="BF13259" s="77">
        <v>0.17319000000000001</v>
      </c>
      <c r="BG13259" s="77">
        <v>8.5999999999999998E-4</v>
      </c>
      <c r="BH13259" s="77">
        <v>0.14624000000000001</v>
      </c>
      <c r="BI13259" s="77">
        <v>0.13613</v>
      </c>
      <c r="BJ13259" s="77">
        <v>0.18579999999999999</v>
      </c>
      <c r="BK13259" s="77">
        <v>0.31516</v>
      </c>
      <c r="BL13259" s="106">
        <v>-0.10051</v>
      </c>
      <c r="BM13259" s="106">
        <v>-0.16932</v>
      </c>
      <c r="BN13259" s="106">
        <v>-0.26554</v>
      </c>
      <c r="BO13259" s="106">
        <v>-0.29239999999999999</v>
      </c>
      <c r="BP13259" s="77">
        <v>0.17596999999999999</v>
      </c>
      <c r="BQ13259" s="77">
        <v>0.28472999999999998</v>
      </c>
      <c r="BR13259" s="77">
        <v>4.1180000000000001E-2</v>
      </c>
      <c r="BS13259" s="77">
        <v>7.3870000000000005E-2</v>
      </c>
      <c r="BT13259" s="106">
        <v>-0.40893000000000002</v>
      </c>
      <c r="BU13259" s="106">
        <v>-0.21779999999999999</v>
      </c>
      <c r="BV13259" s="77">
        <v>0.21337999999999999</v>
      </c>
      <c r="BW13259" s="77">
        <v>0.18514</v>
      </c>
      <c r="BX13259" s="106">
        <v>-7.3899999999999999E-3</v>
      </c>
      <c r="BY13259" s="106">
        <v>-6.7369999999999999E-2</v>
      </c>
      <c r="BZ13259" s="106">
        <v>-0.37570999999999999</v>
      </c>
      <c r="CA13259" s="106">
        <v>-0.17895</v>
      </c>
      <c r="CB13259" s="77">
        <v>0.13578000000000001</v>
      </c>
      <c r="CC13259" s="77">
        <v>0.25087999999999999</v>
      </c>
      <c r="CD13259" s="77">
        <v>0.14485999999999999</v>
      </c>
      <c r="CE13259" s="77">
        <v>5.2229999999999999E-2</v>
      </c>
      <c r="CF13259" s="106">
        <v>-0.26719999999999999</v>
      </c>
      <c r="CG13259" s="77">
        <v>9.5469999999999999E-2</v>
      </c>
      <c r="CH13259" s="77">
        <v>0.14255999999999999</v>
      </c>
      <c r="CI13259" s="77">
        <v>0.34932999999999997</v>
      </c>
      <c r="CJ13259" s="77">
        <v>0.38374000000000003</v>
      </c>
      <c r="CK13259" s="77">
        <v>0.71904000000000001</v>
      </c>
      <c r="CL13259" s="77">
        <v>0.37236999999999998</v>
      </c>
      <c r="CM13259" s="106">
        <v>-0.20125000000000001</v>
      </c>
      <c r="CN13259" s="77">
        <v>0.61785999999999996</v>
      </c>
      <c r="CO13259" s="77">
        <v>0.25098999999999999</v>
      </c>
      <c r="CP13259" s="77">
        <v>0.75807999999999998</v>
      </c>
      <c r="CQ13259" s="77">
        <v>0.29429</v>
      </c>
      <c r="CR13259" s="106">
        <v>-0.29946</v>
      </c>
      <c r="CS13259" s="77">
        <v>0.63239999999999996</v>
      </c>
      <c r="CT13259" s="77">
        <v>0.34331</v>
      </c>
      <c r="CU13259" s="77">
        <v>0.33104</v>
      </c>
      <c r="CV13259" s="77">
        <v>5.2749999999999998E-2</v>
      </c>
      <c r="CW13259" s="77">
        <v>0.12741</v>
      </c>
      <c r="CX13259" s="77">
        <v>2.7660000000000001E-2</v>
      </c>
      <c r="CY13259" s="77">
        <v>0.39011000000000001</v>
      </c>
      <c r="CZ13259" s="77">
        <v>0.38374999999999998</v>
      </c>
      <c r="DA13259" s="77">
        <v>0.71904000000000001</v>
      </c>
      <c r="DB13259" s="77">
        <v>0.37235000000000001</v>
      </c>
      <c r="DC13259" s="106">
        <v>-0.20125999999999999</v>
      </c>
      <c r="DD13259" s="77">
        <v>0.73470999999999997</v>
      </c>
      <c r="DE13259" s="77">
        <v>0.61787000000000003</v>
      </c>
      <c r="DF13259" s="77">
        <v>0.25097000000000003</v>
      </c>
      <c r="DG13259" s="77">
        <v>0.75814000000000004</v>
      </c>
      <c r="DH13259" s="77">
        <v>0.29430000000000001</v>
      </c>
      <c r="DI13259" s="106">
        <v>-0.29937999999999998</v>
      </c>
      <c r="DJ13259" s="77">
        <v>0.72996000000000005</v>
      </c>
      <c r="DK13259" s="77">
        <v>0.63236000000000003</v>
      </c>
      <c r="DL13259" s="77">
        <v>0.38381999999999999</v>
      </c>
      <c r="DM13259" s="77">
        <v>0.71904999999999997</v>
      </c>
      <c r="DN13259" s="77">
        <v>0.37224000000000002</v>
      </c>
      <c r="DO13259" s="106">
        <v>-0.20136999999999999</v>
      </c>
      <c r="DP13259" s="77">
        <v>0.73470999999999997</v>
      </c>
      <c r="DQ13259" s="77">
        <v>0.61789000000000005</v>
      </c>
      <c r="DR13259" s="77">
        <v>0.25145000000000001</v>
      </c>
      <c r="DS13259" s="77">
        <v>0.75751000000000002</v>
      </c>
      <c r="DT13259" s="77">
        <v>0.28992000000000001</v>
      </c>
      <c r="DU13259" s="106">
        <v>-0.29935</v>
      </c>
      <c r="DV13259" s="77">
        <v>0.73014000000000001</v>
      </c>
      <c r="DW13259" s="78">
        <v>0.63232999999999995</v>
      </c>
    </row>
    <row r="13260" spans="1:127" ht="15.75" thickBot="1" x14ac:dyDescent="0.3">
      <c r="A13260" s="248"/>
      <c r="B13260" s="68">
        <v>0.3044</v>
      </c>
      <c r="C13260" s="68">
        <v>0.1331</v>
      </c>
      <c r="D13260" s="68">
        <v>0.60250000000000004</v>
      </c>
      <c r="E13260" s="68">
        <v>4.0000000000000002E-4</v>
      </c>
      <c r="F13260" s="68">
        <v>0.19600000000000001</v>
      </c>
      <c r="G13260" s="68">
        <v>6.8599999999999994E-2</v>
      </c>
      <c r="H13260" s="68">
        <v>0.73399999999999999</v>
      </c>
      <c r="I13260" s="68">
        <v>0.7107</v>
      </c>
      <c r="J13260" s="68">
        <v>2.1399999999999999E-2</v>
      </c>
      <c r="K13260" s="68">
        <v>5.1000000000000004E-3</v>
      </c>
      <c r="L13260" s="68">
        <v>4.7899999999999998E-2</v>
      </c>
      <c r="M13260" s="68">
        <v>1.5E-3</v>
      </c>
      <c r="N13260" s="68">
        <v>2.0999999999999999E-3</v>
      </c>
      <c r="O13260" s="68"/>
      <c r="P13260" s="68" t="s">
        <v>677</v>
      </c>
      <c r="Q13260" s="68">
        <v>4.3499999999999997E-2</v>
      </c>
      <c r="R13260" s="68">
        <v>0.68869999999999998</v>
      </c>
      <c r="S13260" s="68">
        <v>0.82969999999999999</v>
      </c>
      <c r="T13260" s="68">
        <v>4.8300000000000003E-2</v>
      </c>
      <c r="U13260" s="68" t="s">
        <v>621</v>
      </c>
      <c r="V13260" s="68">
        <v>0.36330000000000001</v>
      </c>
      <c r="W13260" s="68">
        <v>0.48080000000000001</v>
      </c>
      <c r="X13260" s="68">
        <v>0.49740000000000001</v>
      </c>
      <c r="Y13260" s="68">
        <v>0.55210000000000004</v>
      </c>
      <c r="Z13260" s="68">
        <v>1.0800000000000001E-2</v>
      </c>
      <c r="AA13260" s="68">
        <v>0.39379999999999998</v>
      </c>
      <c r="AB13260" s="68">
        <v>0.61860000000000004</v>
      </c>
      <c r="AC13260" s="68">
        <v>3.0000000000000001E-3</v>
      </c>
      <c r="AD13260" s="68">
        <v>0.34449999999999997</v>
      </c>
      <c r="AE13260" s="68">
        <v>0.22040000000000001</v>
      </c>
      <c r="AF13260" s="68">
        <v>0.79569999999999996</v>
      </c>
      <c r="AG13260" s="68">
        <v>0.53380000000000005</v>
      </c>
      <c r="AH13260" s="68">
        <v>1.15E-2</v>
      </c>
      <c r="AI13260" s="68">
        <v>4.5999999999999999E-3</v>
      </c>
      <c r="AJ13260" s="68">
        <v>2.4899999999999999E-2</v>
      </c>
      <c r="AK13260" s="68">
        <v>5.0000000000000001E-4</v>
      </c>
      <c r="AL13260" s="68">
        <v>1.2999999999999999E-3</v>
      </c>
      <c r="AM13260" s="68" t="s">
        <v>621</v>
      </c>
      <c r="AN13260" s="68" t="s">
        <v>677</v>
      </c>
      <c r="AO13260" s="68">
        <v>0.83650000000000002</v>
      </c>
      <c r="AP13260" s="68">
        <v>0.57679999999999998</v>
      </c>
      <c r="AQ13260" s="68">
        <v>0.73909999999999998</v>
      </c>
      <c r="AR13260" s="68">
        <v>8.5800000000000001E-2</v>
      </c>
      <c r="AS13260" s="68">
        <v>2.8999999999999998E-3</v>
      </c>
      <c r="AT13260" s="68">
        <v>0.63139999999999996</v>
      </c>
      <c r="AU13260" s="68">
        <v>0.92130000000000001</v>
      </c>
      <c r="AV13260" s="68">
        <v>0.18820000000000001</v>
      </c>
      <c r="AW13260" s="68">
        <v>0.41299999999999998</v>
      </c>
      <c r="AX13260" s="68">
        <v>3.2899999999999999E-2</v>
      </c>
      <c r="AY13260" s="68">
        <v>0.19769999999999999</v>
      </c>
      <c r="AZ13260" s="68">
        <v>0.79469999999999996</v>
      </c>
      <c r="BA13260" s="68">
        <v>0.64690000000000003</v>
      </c>
      <c r="BB13260" s="68">
        <v>0.92459999999999998</v>
      </c>
      <c r="BC13260" s="68">
        <v>3.6999999999999998E-2</v>
      </c>
      <c r="BD13260" s="68">
        <v>0.1036</v>
      </c>
      <c r="BE13260" s="68">
        <v>4.2999999999999997E-2</v>
      </c>
      <c r="BF13260" s="68">
        <v>0.34320000000000001</v>
      </c>
      <c r="BG13260" s="68">
        <v>0.99629999999999996</v>
      </c>
      <c r="BH13260" s="68">
        <v>0.42449999999999999</v>
      </c>
      <c r="BI13260" s="68">
        <v>0.45750000000000002</v>
      </c>
      <c r="BJ13260" s="68">
        <v>0.30859999999999999</v>
      </c>
      <c r="BK13260" s="68">
        <v>7.8899999999999998E-2</v>
      </c>
      <c r="BL13260" s="68">
        <v>0.58409999999999995</v>
      </c>
      <c r="BM13260" s="68">
        <v>0.35420000000000001</v>
      </c>
      <c r="BN13260" s="68">
        <v>0.1419</v>
      </c>
      <c r="BO13260" s="68">
        <v>0.10440000000000001</v>
      </c>
      <c r="BP13260" s="68">
        <v>0.33539999999999998</v>
      </c>
      <c r="BQ13260" s="68">
        <v>0.1142</v>
      </c>
      <c r="BR13260" s="68">
        <v>0.82289999999999996</v>
      </c>
      <c r="BS13260" s="68">
        <v>0.68779999999999997</v>
      </c>
      <c r="BT13260" s="68">
        <v>2.01E-2</v>
      </c>
      <c r="BU13260" s="68">
        <v>0.2311</v>
      </c>
      <c r="BV13260" s="68">
        <v>0.24099999999999999</v>
      </c>
      <c r="BW13260" s="68">
        <v>0.31040000000000001</v>
      </c>
      <c r="BX13260" s="68">
        <v>0.96799999999999997</v>
      </c>
      <c r="BY13260" s="68">
        <v>0.71409999999999996</v>
      </c>
      <c r="BZ13260" s="68">
        <v>3.4099999999999998E-2</v>
      </c>
      <c r="CA13260" s="68">
        <v>0.3271</v>
      </c>
      <c r="CB13260" s="68">
        <v>0.4587</v>
      </c>
      <c r="CC13260" s="68">
        <v>0.1661</v>
      </c>
      <c r="CD13260" s="68">
        <v>0.4289</v>
      </c>
      <c r="CE13260" s="68">
        <v>0.77649999999999997</v>
      </c>
      <c r="CF13260" s="68">
        <v>0.13930000000000001</v>
      </c>
      <c r="CG13260" s="68">
        <v>0.60319999999999996</v>
      </c>
      <c r="CH13260" s="68">
        <v>0.43640000000000001</v>
      </c>
      <c r="CI13260" s="68">
        <v>0.05</v>
      </c>
      <c r="CJ13260" s="68">
        <v>3.0099999999999998E-2</v>
      </c>
      <c r="CK13260" s="68" t="s">
        <v>621</v>
      </c>
      <c r="CL13260" s="68">
        <v>3.5799999999999998E-2</v>
      </c>
      <c r="CM13260" s="68">
        <v>0.26939999999999997</v>
      </c>
      <c r="CN13260" s="68">
        <v>2.0000000000000001E-4</v>
      </c>
      <c r="CO13260" s="68">
        <v>0.16589999999999999</v>
      </c>
      <c r="CP13260" s="68" t="s">
        <v>621</v>
      </c>
      <c r="CQ13260" s="68">
        <v>0.1021</v>
      </c>
      <c r="CR13260" s="68">
        <v>9.5899999999999999E-2</v>
      </c>
      <c r="CS13260" s="68">
        <v>1E-4</v>
      </c>
      <c r="CT13260" s="68">
        <v>5.4399999999999997E-2</v>
      </c>
      <c r="CU13260" s="68">
        <v>6.4199999999999993E-2</v>
      </c>
      <c r="CV13260" s="68">
        <v>0.77429999999999999</v>
      </c>
      <c r="CW13260" s="68">
        <v>0.48709999999999998</v>
      </c>
      <c r="CX13260" s="68">
        <v>0.88060000000000005</v>
      </c>
      <c r="CY13260" s="68">
        <v>2.7300000000000001E-2</v>
      </c>
      <c r="CZ13260" s="68">
        <v>3.0099999999999998E-2</v>
      </c>
      <c r="DA13260" s="68" t="s">
        <v>621</v>
      </c>
      <c r="DB13260" s="68">
        <v>3.5799999999999998E-2</v>
      </c>
      <c r="DC13260" s="68">
        <v>0.26929999999999998</v>
      </c>
      <c r="DD13260" s="68" t="s">
        <v>621</v>
      </c>
      <c r="DE13260" s="68">
        <v>2.0000000000000001E-4</v>
      </c>
      <c r="DF13260" s="68">
        <v>0.16589999999999999</v>
      </c>
      <c r="DG13260" s="68" t="s">
        <v>621</v>
      </c>
      <c r="DH13260" s="68">
        <v>0.10199999999999999</v>
      </c>
      <c r="DI13260" s="68">
        <v>9.6000000000000002E-2</v>
      </c>
      <c r="DJ13260" s="68" t="s">
        <v>621</v>
      </c>
      <c r="DK13260" s="68">
        <v>1E-4</v>
      </c>
      <c r="DL13260" s="68">
        <v>3.0099999999999998E-2</v>
      </c>
      <c r="DM13260" s="68" t="s">
        <v>621</v>
      </c>
      <c r="DN13260" s="68">
        <v>3.5900000000000001E-2</v>
      </c>
      <c r="DO13260" s="68">
        <v>0.26910000000000001</v>
      </c>
      <c r="DP13260" s="68" t="s">
        <v>621</v>
      </c>
      <c r="DQ13260" s="68">
        <v>2.0000000000000001E-4</v>
      </c>
      <c r="DR13260" s="68">
        <v>0.1651</v>
      </c>
      <c r="DS13260" s="68" t="s">
        <v>621</v>
      </c>
      <c r="DT13260" s="68">
        <v>0.1075</v>
      </c>
      <c r="DU13260" s="68">
        <v>9.6000000000000002E-2</v>
      </c>
      <c r="DV13260" s="68" t="s">
        <v>621</v>
      </c>
      <c r="DW13260" s="74">
        <v>1E-4</v>
      </c>
    </row>
    <row r="13261" spans="1:127" x14ac:dyDescent="0.25">
      <c r="A13261" s="247" t="s">
        <v>60</v>
      </c>
      <c r="B13261" s="77" t="s">
        <v>677</v>
      </c>
      <c r="C13261" s="77" t="s">
        <v>677</v>
      </c>
      <c r="D13261" s="77" t="s">
        <v>677</v>
      </c>
      <c r="E13261" s="77" t="s">
        <v>677</v>
      </c>
      <c r="F13261" s="77" t="s">
        <v>677</v>
      </c>
      <c r="G13261" s="77" t="s">
        <v>677</v>
      </c>
      <c r="H13261" s="77" t="s">
        <v>677</v>
      </c>
      <c r="I13261" s="77" t="s">
        <v>677</v>
      </c>
      <c r="J13261" s="77" t="s">
        <v>677</v>
      </c>
      <c r="K13261" s="77" t="s">
        <v>677</v>
      </c>
      <c r="L13261" s="77" t="s">
        <v>677</v>
      </c>
      <c r="M13261" s="77" t="s">
        <v>677</v>
      </c>
      <c r="N13261" s="77" t="s">
        <v>677</v>
      </c>
      <c r="O13261" s="77" t="s">
        <v>677</v>
      </c>
      <c r="P13261" s="77" t="s">
        <v>677</v>
      </c>
      <c r="Q13261" s="77" t="s">
        <v>677</v>
      </c>
      <c r="R13261" s="77" t="s">
        <v>677</v>
      </c>
      <c r="S13261" s="77" t="s">
        <v>677</v>
      </c>
      <c r="T13261" s="77" t="s">
        <v>677</v>
      </c>
      <c r="U13261" s="77" t="s">
        <v>677</v>
      </c>
      <c r="V13261" s="77" t="s">
        <v>677</v>
      </c>
      <c r="W13261" s="77" t="s">
        <v>677</v>
      </c>
      <c r="X13261" s="77" t="s">
        <v>677</v>
      </c>
      <c r="Y13261" s="77" t="s">
        <v>677</v>
      </c>
      <c r="Z13261" s="77" t="s">
        <v>677</v>
      </c>
      <c r="AA13261" s="77" t="s">
        <v>677</v>
      </c>
      <c r="AB13261" s="77" t="s">
        <v>677</v>
      </c>
      <c r="AC13261" s="77" t="s">
        <v>677</v>
      </c>
      <c r="AD13261" s="77" t="s">
        <v>677</v>
      </c>
      <c r="AE13261" s="77" t="s">
        <v>677</v>
      </c>
      <c r="AF13261" s="77" t="s">
        <v>677</v>
      </c>
      <c r="AG13261" s="77" t="s">
        <v>677</v>
      </c>
      <c r="AH13261" s="77" t="s">
        <v>677</v>
      </c>
      <c r="AI13261" s="77" t="s">
        <v>677</v>
      </c>
      <c r="AJ13261" s="77" t="s">
        <v>677</v>
      </c>
      <c r="AK13261" s="77" t="s">
        <v>677</v>
      </c>
      <c r="AL13261" s="77" t="s">
        <v>677</v>
      </c>
      <c r="AM13261" s="77" t="s">
        <v>677</v>
      </c>
      <c r="AN13261" s="77" t="s">
        <v>677</v>
      </c>
      <c r="AO13261" s="77" t="s">
        <v>677</v>
      </c>
      <c r="AP13261" s="77" t="s">
        <v>677</v>
      </c>
      <c r="AQ13261" s="77" t="s">
        <v>677</v>
      </c>
      <c r="AR13261" s="77" t="s">
        <v>677</v>
      </c>
      <c r="AS13261" s="77" t="s">
        <v>677</v>
      </c>
      <c r="AT13261" s="77" t="s">
        <v>677</v>
      </c>
      <c r="AU13261" s="77" t="s">
        <v>677</v>
      </c>
      <c r="AV13261" s="77" t="s">
        <v>677</v>
      </c>
      <c r="AW13261" s="77" t="s">
        <v>677</v>
      </c>
      <c r="AX13261" s="77" t="s">
        <v>677</v>
      </c>
      <c r="AY13261" s="77" t="s">
        <v>677</v>
      </c>
      <c r="AZ13261" s="77" t="s">
        <v>677</v>
      </c>
      <c r="BA13261" s="77" t="s">
        <v>677</v>
      </c>
      <c r="BB13261" s="77" t="s">
        <v>677</v>
      </c>
      <c r="BC13261" s="77" t="s">
        <v>677</v>
      </c>
      <c r="BD13261" s="77" t="s">
        <v>677</v>
      </c>
      <c r="BE13261" s="77" t="s">
        <v>677</v>
      </c>
      <c r="BF13261" s="77" t="s">
        <v>677</v>
      </c>
      <c r="BG13261" s="77" t="s">
        <v>677</v>
      </c>
      <c r="BH13261" s="77" t="s">
        <v>677</v>
      </c>
      <c r="BI13261" s="77" t="s">
        <v>677</v>
      </c>
      <c r="BJ13261" s="77" t="s">
        <v>677</v>
      </c>
      <c r="BK13261" s="77" t="s">
        <v>677</v>
      </c>
      <c r="BL13261" s="77" t="s">
        <v>677</v>
      </c>
      <c r="BM13261" s="77" t="s">
        <v>677</v>
      </c>
      <c r="BN13261" s="77" t="s">
        <v>677</v>
      </c>
      <c r="BO13261" s="77" t="s">
        <v>677</v>
      </c>
      <c r="BP13261" s="77" t="s">
        <v>677</v>
      </c>
      <c r="BQ13261" s="77" t="s">
        <v>677</v>
      </c>
      <c r="BR13261" s="77" t="s">
        <v>677</v>
      </c>
      <c r="BS13261" s="77" t="s">
        <v>677</v>
      </c>
      <c r="BT13261" s="77" t="s">
        <v>677</v>
      </c>
      <c r="BU13261" s="77" t="s">
        <v>677</v>
      </c>
      <c r="BV13261" s="77" t="s">
        <v>677</v>
      </c>
      <c r="BW13261" s="77" t="s">
        <v>677</v>
      </c>
      <c r="BX13261" s="77" t="s">
        <v>677</v>
      </c>
      <c r="BY13261" s="77" t="s">
        <v>677</v>
      </c>
      <c r="BZ13261" s="77" t="s">
        <v>677</v>
      </c>
      <c r="CA13261" s="77" t="s">
        <v>677</v>
      </c>
      <c r="CB13261" s="77" t="s">
        <v>677</v>
      </c>
      <c r="CC13261" s="77" t="s">
        <v>677</v>
      </c>
      <c r="CD13261" s="77" t="s">
        <v>677</v>
      </c>
      <c r="CE13261" s="77" t="s">
        <v>677</v>
      </c>
      <c r="CF13261" s="77" t="s">
        <v>677</v>
      </c>
      <c r="CG13261" s="77" t="s">
        <v>677</v>
      </c>
      <c r="CH13261" s="77" t="s">
        <v>677</v>
      </c>
      <c r="CI13261" s="77" t="s">
        <v>677</v>
      </c>
      <c r="CJ13261" s="77" t="s">
        <v>677</v>
      </c>
      <c r="CK13261" s="77" t="s">
        <v>677</v>
      </c>
      <c r="CL13261" s="77" t="s">
        <v>677</v>
      </c>
      <c r="CM13261" s="77" t="s">
        <v>677</v>
      </c>
      <c r="CN13261" s="77" t="s">
        <v>677</v>
      </c>
      <c r="CO13261" s="77" t="s">
        <v>677</v>
      </c>
      <c r="CP13261" s="77" t="s">
        <v>677</v>
      </c>
      <c r="CQ13261" s="77" t="s">
        <v>677</v>
      </c>
      <c r="CR13261" s="77" t="s">
        <v>677</v>
      </c>
      <c r="CS13261" s="77" t="s">
        <v>677</v>
      </c>
      <c r="CT13261" s="77" t="s">
        <v>677</v>
      </c>
      <c r="CU13261" s="77" t="s">
        <v>677</v>
      </c>
      <c r="CV13261" s="77" t="s">
        <v>677</v>
      </c>
      <c r="CW13261" s="77" t="s">
        <v>677</v>
      </c>
      <c r="CX13261" s="77" t="s">
        <v>677</v>
      </c>
      <c r="CY13261" s="77" t="s">
        <v>677</v>
      </c>
      <c r="CZ13261" s="77" t="s">
        <v>677</v>
      </c>
      <c r="DA13261" s="77" t="s">
        <v>677</v>
      </c>
      <c r="DB13261" s="77" t="s">
        <v>677</v>
      </c>
      <c r="DC13261" s="77" t="s">
        <v>677</v>
      </c>
      <c r="DD13261" s="77" t="s">
        <v>677</v>
      </c>
      <c r="DE13261" s="77" t="s">
        <v>677</v>
      </c>
      <c r="DF13261" s="77" t="s">
        <v>677</v>
      </c>
      <c r="DG13261" s="77" t="s">
        <v>677</v>
      </c>
      <c r="DH13261" s="77" t="s">
        <v>677</v>
      </c>
      <c r="DI13261" s="77" t="s">
        <v>677</v>
      </c>
      <c r="DJ13261" s="77" t="s">
        <v>677</v>
      </c>
      <c r="DK13261" s="77" t="s">
        <v>677</v>
      </c>
      <c r="DL13261" s="77" t="s">
        <v>677</v>
      </c>
      <c r="DM13261" s="77" t="s">
        <v>677</v>
      </c>
      <c r="DN13261" s="77" t="s">
        <v>677</v>
      </c>
      <c r="DO13261" s="77" t="s">
        <v>677</v>
      </c>
      <c r="DP13261" s="77" t="s">
        <v>677</v>
      </c>
      <c r="DQ13261" s="77" t="s">
        <v>677</v>
      </c>
      <c r="DR13261" s="77" t="s">
        <v>677</v>
      </c>
      <c r="DS13261" s="77" t="s">
        <v>677</v>
      </c>
      <c r="DT13261" s="77" t="s">
        <v>677</v>
      </c>
      <c r="DU13261" s="77" t="s">
        <v>677</v>
      </c>
      <c r="DV13261" s="77" t="s">
        <v>677</v>
      </c>
      <c r="DW13261" s="78" t="s">
        <v>677</v>
      </c>
    </row>
    <row r="13262" spans="1:127" ht="15.75" thickBot="1" x14ac:dyDescent="0.3">
      <c r="A13262" s="248"/>
      <c r="B13262" s="68" t="s">
        <v>677</v>
      </c>
      <c r="C13262" s="68" t="s">
        <v>677</v>
      </c>
      <c r="D13262" s="68" t="s">
        <v>677</v>
      </c>
      <c r="E13262" s="68" t="s">
        <v>677</v>
      </c>
      <c r="F13262" s="68" t="s">
        <v>677</v>
      </c>
      <c r="G13262" s="68" t="s">
        <v>677</v>
      </c>
      <c r="H13262" s="68" t="s">
        <v>677</v>
      </c>
      <c r="I13262" s="68" t="s">
        <v>677</v>
      </c>
      <c r="J13262" s="68" t="s">
        <v>677</v>
      </c>
      <c r="K13262" s="68" t="s">
        <v>677</v>
      </c>
      <c r="L13262" s="68" t="s">
        <v>677</v>
      </c>
      <c r="M13262" s="68" t="s">
        <v>677</v>
      </c>
      <c r="N13262" s="68" t="s">
        <v>677</v>
      </c>
      <c r="O13262" s="68" t="s">
        <v>677</v>
      </c>
      <c r="P13262" s="68" t="s">
        <v>677</v>
      </c>
      <c r="Q13262" s="68" t="s">
        <v>677</v>
      </c>
      <c r="R13262" s="68" t="s">
        <v>677</v>
      </c>
      <c r="S13262" s="68" t="s">
        <v>677</v>
      </c>
      <c r="T13262" s="68" t="s">
        <v>677</v>
      </c>
      <c r="U13262" s="68" t="s">
        <v>677</v>
      </c>
      <c r="V13262" s="68" t="s">
        <v>677</v>
      </c>
      <c r="W13262" s="68" t="s">
        <v>677</v>
      </c>
      <c r="X13262" s="68" t="s">
        <v>677</v>
      </c>
      <c r="Y13262" s="68" t="s">
        <v>677</v>
      </c>
      <c r="Z13262" s="68" t="s">
        <v>677</v>
      </c>
      <c r="AA13262" s="68" t="s">
        <v>677</v>
      </c>
      <c r="AB13262" s="68" t="s">
        <v>677</v>
      </c>
      <c r="AC13262" s="68" t="s">
        <v>677</v>
      </c>
      <c r="AD13262" s="68" t="s">
        <v>677</v>
      </c>
      <c r="AE13262" s="68" t="s">
        <v>677</v>
      </c>
      <c r="AF13262" s="68" t="s">
        <v>677</v>
      </c>
      <c r="AG13262" s="68" t="s">
        <v>677</v>
      </c>
      <c r="AH13262" s="68" t="s">
        <v>677</v>
      </c>
      <c r="AI13262" s="68" t="s">
        <v>677</v>
      </c>
      <c r="AJ13262" s="68" t="s">
        <v>677</v>
      </c>
      <c r="AK13262" s="68" t="s">
        <v>677</v>
      </c>
      <c r="AL13262" s="68" t="s">
        <v>677</v>
      </c>
      <c r="AM13262" s="68" t="s">
        <v>677</v>
      </c>
      <c r="AN13262" s="68" t="s">
        <v>677</v>
      </c>
      <c r="AO13262" s="68" t="s">
        <v>677</v>
      </c>
      <c r="AP13262" s="68" t="s">
        <v>677</v>
      </c>
      <c r="AQ13262" s="68" t="s">
        <v>677</v>
      </c>
      <c r="AR13262" s="68" t="s">
        <v>677</v>
      </c>
      <c r="AS13262" s="68" t="s">
        <v>677</v>
      </c>
      <c r="AT13262" s="68" t="s">
        <v>677</v>
      </c>
      <c r="AU13262" s="68" t="s">
        <v>677</v>
      </c>
      <c r="AV13262" s="68" t="s">
        <v>677</v>
      </c>
      <c r="AW13262" s="68" t="s">
        <v>677</v>
      </c>
      <c r="AX13262" s="68" t="s">
        <v>677</v>
      </c>
      <c r="AY13262" s="68" t="s">
        <v>677</v>
      </c>
      <c r="AZ13262" s="68" t="s">
        <v>677</v>
      </c>
      <c r="BA13262" s="68" t="s">
        <v>677</v>
      </c>
      <c r="BB13262" s="68" t="s">
        <v>677</v>
      </c>
      <c r="BC13262" s="68" t="s">
        <v>677</v>
      </c>
      <c r="BD13262" s="68" t="s">
        <v>677</v>
      </c>
      <c r="BE13262" s="68" t="s">
        <v>677</v>
      </c>
      <c r="BF13262" s="68" t="s">
        <v>677</v>
      </c>
      <c r="BG13262" s="68" t="s">
        <v>677</v>
      </c>
      <c r="BH13262" s="68" t="s">
        <v>677</v>
      </c>
      <c r="BI13262" s="68" t="s">
        <v>677</v>
      </c>
      <c r="BJ13262" s="68" t="s">
        <v>677</v>
      </c>
      <c r="BK13262" s="68" t="s">
        <v>677</v>
      </c>
      <c r="BL13262" s="68" t="s">
        <v>677</v>
      </c>
      <c r="BM13262" s="68" t="s">
        <v>677</v>
      </c>
      <c r="BN13262" s="68" t="s">
        <v>677</v>
      </c>
      <c r="BO13262" s="68" t="s">
        <v>677</v>
      </c>
      <c r="BP13262" s="68" t="s">
        <v>677</v>
      </c>
      <c r="BQ13262" s="68" t="s">
        <v>677</v>
      </c>
      <c r="BR13262" s="68" t="s">
        <v>677</v>
      </c>
      <c r="BS13262" s="68" t="s">
        <v>677</v>
      </c>
      <c r="BT13262" s="68" t="s">
        <v>677</v>
      </c>
      <c r="BU13262" s="68" t="s">
        <v>677</v>
      </c>
      <c r="BV13262" s="68" t="s">
        <v>677</v>
      </c>
      <c r="BW13262" s="68" t="s">
        <v>677</v>
      </c>
      <c r="BX13262" s="68" t="s">
        <v>677</v>
      </c>
      <c r="BY13262" s="68" t="s">
        <v>677</v>
      </c>
      <c r="BZ13262" s="68" t="s">
        <v>677</v>
      </c>
      <c r="CA13262" s="68" t="s">
        <v>677</v>
      </c>
      <c r="CB13262" s="68" t="s">
        <v>677</v>
      </c>
      <c r="CC13262" s="68" t="s">
        <v>677</v>
      </c>
      <c r="CD13262" s="68" t="s">
        <v>677</v>
      </c>
      <c r="CE13262" s="68" t="s">
        <v>677</v>
      </c>
      <c r="CF13262" s="68" t="s">
        <v>677</v>
      </c>
      <c r="CG13262" s="68" t="s">
        <v>677</v>
      </c>
      <c r="CH13262" s="68" t="s">
        <v>677</v>
      </c>
      <c r="CI13262" s="68" t="s">
        <v>677</v>
      </c>
      <c r="CJ13262" s="68" t="s">
        <v>677</v>
      </c>
      <c r="CK13262" s="68" t="s">
        <v>677</v>
      </c>
      <c r="CL13262" s="68" t="s">
        <v>677</v>
      </c>
      <c r="CM13262" s="68" t="s">
        <v>677</v>
      </c>
      <c r="CN13262" s="68" t="s">
        <v>677</v>
      </c>
      <c r="CO13262" s="68" t="s">
        <v>677</v>
      </c>
      <c r="CP13262" s="68" t="s">
        <v>677</v>
      </c>
      <c r="CQ13262" s="68" t="s">
        <v>677</v>
      </c>
      <c r="CR13262" s="68" t="s">
        <v>677</v>
      </c>
      <c r="CS13262" s="68" t="s">
        <v>677</v>
      </c>
      <c r="CT13262" s="68" t="s">
        <v>677</v>
      </c>
      <c r="CU13262" s="68" t="s">
        <v>677</v>
      </c>
      <c r="CV13262" s="68" t="s">
        <v>677</v>
      </c>
      <c r="CW13262" s="68" t="s">
        <v>677</v>
      </c>
      <c r="CX13262" s="68" t="s">
        <v>677</v>
      </c>
      <c r="CY13262" s="68" t="s">
        <v>677</v>
      </c>
      <c r="CZ13262" s="68" t="s">
        <v>677</v>
      </c>
      <c r="DA13262" s="68" t="s">
        <v>677</v>
      </c>
      <c r="DB13262" s="68" t="s">
        <v>677</v>
      </c>
      <c r="DC13262" s="68" t="s">
        <v>677</v>
      </c>
      <c r="DD13262" s="68" t="s">
        <v>677</v>
      </c>
      <c r="DE13262" s="68" t="s">
        <v>677</v>
      </c>
      <c r="DF13262" s="68" t="s">
        <v>677</v>
      </c>
      <c r="DG13262" s="68" t="s">
        <v>677</v>
      </c>
      <c r="DH13262" s="68" t="s">
        <v>677</v>
      </c>
      <c r="DI13262" s="68" t="s">
        <v>677</v>
      </c>
      <c r="DJ13262" s="68" t="s">
        <v>677</v>
      </c>
      <c r="DK13262" s="68" t="s">
        <v>677</v>
      </c>
      <c r="DL13262" s="68" t="s">
        <v>677</v>
      </c>
      <c r="DM13262" s="68" t="s">
        <v>677</v>
      </c>
      <c r="DN13262" s="68" t="s">
        <v>677</v>
      </c>
      <c r="DO13262" s="68" t="s">
        <v>677</v>
      </c>
      <c r="DP13262" s="68" t="s">
        <v>677</v>
      </c>
      <c r="DQ13262" s="68" t="s">
        <v>677</v>
      </c>
      <c r="DR13262" s="68" t="s">
        <v>677</v>
      </c>
      <c r="DS13262" s="68" t="s">
        <v>677</v>
      </c>
      <c r="DT13262" s="68" t="s">
        <v>677</v>
      </c>
      <c r="DU13262" s="68" t="s">
        <v>677</v>
      </c>
      <c r="DV13262" s="68" t="s">
        <v>677</v>
      </c>
      <c r="DW13262" s="74" t="s">
        <v>677</v>
      </c>
    </row>
    <row r="13263" spans="1:127" x14ac:dyDescent="0.25">
      <c r="A13263" s="247" t="s">
        <v>61</v>
      </c>
      <c r="B13263" s="77">
        <v>3.7080000000000002E-2</v>
      </c>
      <c r="C13263" s="77">
        <v>1.2659999999999999E-2</v>
      </c>
      <c r="D13263" s="77">
        <v>0.3417</v>
      </c>
      <c r="E13263" s="77">
        <v>0.45437</v>
      </c>
      <c r="F13263" s="106">
        <v>-0.20615</v>
      </c>
      <c r="G13263" s="106">
        <v>-0.24879000000000001</v>
      </c>
      <c r="H13263" s="106">
        <v>-0.34810000000000002</v>
      </c>
      <c r="I13263" s="106">
        <v>-0.48057</v>
      </c>
      <c r="J13263" s="77">
        <v>0.30692999999999998</v>
      </c>
      <c r="K13263" s="77">
        <v>0.64320999999999995</v>
      </c>
      <c r="L13263" s="77">
        <v>0.25522</v>
      </c>
      <c r="M13263" s="77">
        <v>0.46944000000000002</v>
      </c>
      <c r="N13263" s="77">
        <v>0.48176999999999998</v>
      </c>
      <c r="O13263" s="77">
        <v>0.35911999999999999</v>
      </c>
      <c r="P13263" s="77" t="s">
        <v>677</v>
      </c>
      <c r="Q13263" s="77">
        <v>1</v>
      </c>
      <c r="R13263" s="77">
        <v>0.19674</v>
      </c>
      <c r="S13263" s="77">
        <v>0.15817999999999999</v>
      </c>
      <c r="T13263" s="77">
        <v>0.19189000000000001</v>
      </c>
      <c r="U13263" s="77">
        <v>0.28600999999999999</v>
      </c>
      <c r="V13263" s="77">
        <v>0.2341</v>
      </c>
      <c r="W13263" s="106">
        <v>-0.21151</v>
      </c>
      <c r="X13263" s="77">
        <v>9.6129999999999993E-2</v>
      </c>
      <c r="Y13263" s="106">
        <v>-0.11236</v>
      </c>
      <c r="Z13263" s="77">
        <v>0.16375999999999999</v>
      </c>
      <c r="AA13263" s="106">
        <v>-2.1219999999999999E-2</v>
      </c>
      <c r="AB13263" s="77">
        <v>0.28355000000000002</v>
      </c>
      <c r="AC13263" s="77">
        <v>0.40849999999999997</v>
      </c>
      <c r="AD13263" s="106">
        <v>-0.28295999999999999</v>
      </c>
      <c r="AE13263" s="106">
        <v>-0.31281999999999999</v>
      </c>
      <c r="AF13263" s="106">
        <v>-0.35447000000000001</v>
      </c>
      <c r="AG13263" s="106">
        <v>-0.46953</v>
      </c>
      <c r="AH13263" s="77">
        <v>0.29128999999999999</v>
      </c>
      <c r="AI13263" s="77">
        <v>0.61492000000000002</v>
      </c>
      <c r="AJ13263" s="77">
        <v>0.28410000000000002</v>
      </c>
      <c r="AK13263" s="77">
        <v>0.47907</v>
      </c>
      <c r="AL13263" s="77">
        <v>0.46995999999999999</v>
      </c>
      <c r="AM13263" s="77">
        <v>0.27449000000000001</v>
      </c>
      <c r="AN13263" s="77" t="s">
        <v>677</v>
      </c>
      <c r="AO13263" s="77">
        <v>0.13666</v>
      </c>
      <c r="AP13263" s="77">
        <v>0.19452</v>
      </c>
      <c r="AQ13263" s="77">
        <v>0.18340999999999999</v>
      </c>
      <c r="AR13263" s="77">
        <v>8.1220000000000001E-2</v>
      </c>
      <c r="AS13263" s="77">
        <v>6.1859999999999998E-2</v>
      </c>
      <c r="AT13263" s="77">
        <v>0.16217000000000001</v>
      </c>
      <c r="AU13263" s="106">
        <v>-0.29224</v>
      </c>
      <c r="AV13263" s="106">
        <v>-0.13392999999999999</v>
      </c>
      <c r="AW13263" s="106">
        <v>-0.12517</v>
      </c>
      <c r="AX13263" s="106">
        <v>-1.804E-2</v>
      </c>
      <c r="AY13263" s="106">
        <v>-0.35424</v>
      </c>
      <c r="AZ13263" s="77">
        <v>0.17147999999999999</v>
      </c>
      <c r="BA13263" s="77">
        <v>0.25629999999999997</v>
      </c>
      <c r="BB13263" s="106">
        <v>-9.0950000000000003E-2</v>
      </c>
      <c r="BC13263" s="77">
        <v>2.351E-2</v>
      </c>
      <c r="BD13263" s="106">
        <v>-0.31596999999999997</v>
      </c>
      <c r="BE13263" s="106">
        <v>-0.23143</v>
      </c>
      <c r="BF13263" s="77">
        <v>0.32164999999999999</v>
      </c>
      <c r="BG13263" s="77">
        <v>0.25685000000000002</v>
      </c>
      <c r="BH13263" s="77">
        <v>0.38352000000000003</v>
      </c>
      <c r="BI13263" s="77">
        <v>0.45315</v>
      </c>
      <c r="BJ13263" s="77">
        <v>0.26327</v>
      </c>
      <c r="BK13263" s="77">
        <v>8.8370000000000004E-2</v>
      </c>
      <c r="BL13263" s="77">
        <v>2.8910000000000002E-2</v>
      </c>
      <c r="BM13263" s="106">
        <v>-0.25822000000000001</v>
      </c>
      <c r="BN13263" s="106">
        <v>-0.25218000000000002</v>
      </c>
      <c r="BO13263" s="106">
        <v>-0.33579999999999999</v>
      </c>
      <c r="BP13263" s="106">
        <v>-0.42786000000000002</v>
      </c>
      <c r="BQ13263" s="106">
        <v>-0.19117999999999999</v>
      </c>
      <c r="BR13263" s="77">
        <v>0.22489000000000001</v>
      </c>
      <c r="BS13263" s="106">
        <v>-2.171E-2</v>
      </c>
      <c r="BT13263" s="106">
        <v>-9.9519999999999997E-2</v>
      </c>
      <c r="BU13263" s="106">
        <v>-0.22015000000000001</v>
      </c>
      <c r="BV13263" s="106">
        <v>-8.9179999999999995E-2</v>
      </c>
      <c r="BW13263" s="106">
        <v>-8.8969999999999994E-2</v>
      </c>
      <c r="BX13263" s="77">
        <v>8.5720000000000005E-2</v>
      </c>
      <c r="BY13263" s="106">
        <v>-4.7390000000000002E-2</v>
      </c>
      <c r="BZ13263" s="106">
        <v>-0.27560000000000001</v>
      </c>
      <c r="CA13263" s="106">
        <v>-0.33850999999999998</v>
      </c>
      <c r="CB13263" s="106">
        <v>-0.43985999999999997</v>
      </c>
      <c r="CC13263" s="106">
        <v>-0.29965999999999998</v>
      </c>
      <c r="CD13263" s="77">
        <v>0.32956000000000002</v>
      </c>
      <c r="CE13263" s="77">
        <v>0.17960999999999999</v>
      </c>
      <c r="CF13263" s="77">
        <v>3.0460000000000001E-2</v>
      </c>
      <c r="CG13263" s="77">
        <v>0.23454</v>
      </c>
      <c r="CH13263" s="77">
        <v>0.26386999999999999</v>
      </c>
      <c r="CI13263" s="106">
        <v>-5.6619999999999997E-2</v>
      </c>
      <c r="CJ13263" s="106">
        <v>-0.17435</v>
      </c>
      <c r="CK13263" s="77">
        <v>0.55798000000000003</v>
      </c>
      <c r="CL13263" s="77">
        <v>0.45390000000000003</v>
      </c>
      <c r="CM13263" s="77">
        <v>2.181E-2</v>
      </c>
      <c r="CN13263" s="77">
        <v>0.37653999999999999</v>
      </c>
      <c r="CO13263" s="106">
        <v>-0.30980000000000002</v>
      </c>
      <c r="CP13263" s="77">
        <v>0.54869000000000001</v>
      </c>
      <c r="CQ13263" s="77">
        <v>0.21043999999999999</v>
      </c>
      <c r="CR13263" s="106">
        <v>-0.24865000000000001</v>
      </c>
      <c r="CS13263" s="77">
        <v>0.11654</v>
      </c>
      <c r="CT13263" s="106">
        <v>-0.13350000000000001</v>
      </c>
      <c r="CU13263" s="77">
        <v>0.55606999999999995</v>
      </c>
      <c r="CV13263" s="106">
        <v>-0.30409000000000003</v>
      </c>
      <c r="CW13263" s="77">
        <v>4.0529999999999997E-2</v>
      </c>
      <c r="CX13263" s="106">
        <v>-0.30223</v>
      </c>
      <c r="CY13263" s="77">
        <v>0.42476999999999998</v>
      </c>
      <c r="CZ13263" s="106">
        <v>-0.17435</v>
      </c>
      <c r="DA13263" s="77">
        <v>0.55798000000000003</v>
      </c>
      <c r="DB13263" s="77">
        <v>0.45390999999999998</v>
      </c>
      <c r="DC13263" s="77">
        <v>2.1829999999999999E-2</v>
      </c>
      <c r="DD13263" s="77">
        <v>0.40044000000000002</v>
      </c>
      <c r="DE13263" s="77">
        <v>0.37653999999999999</v>
      </c>
      <c r="DF13263" s="106">
        <v>-0.31007000000000001</v>
      </c>
      <c r="DG13263" s="77">
        <v>0.54866999999999999</v>
      </c>
      <c r="DH13263" s="77">
        <v>0.21146000000000001</v>
      </c>
      <c r="DI13263" s="106">
        <v>-0.24822</v>
      </c>
      <c r="DJ13263" s="77">
        <v>0.189</v>
      </c>
      <c r="DK13263" s="77">
        <v>0.11663</v>
      </c>
      <c r="DL13263" s="106">
        <v>-0.17433999999999999</v>
      </c>
      <c r="DM13263" s="77">
        <v>0.55796999999999997</v>
      </c>
      <c r="DN13263" s="77">
        <v>0.45391999999999999</v>
      </c>
      <c r="DO13263" s="77">
        <v>2.1930000000000002E-2</v>
      </c>
      <c r="DP13263" s="77">
        <v>0.40044999999999997</v>
      </c>
      <c r="DQ13263" s="77">
        <v>0.37655</v>
      </c>
      <c r="DR13263" s="106">
        <v>-0.30964000000000003</v>
      </c>
      <c r="DS13263" s="77">
        <v>0.54869000000000001</v>
      </c>
      <c r="DT13263" s="77">
        <v>0.20619000000000001</v>
      </c>
      <c r="DU13263" s="106">
        <v>-0.24739</v>
      </c>
      <c r="DV13263" s="77">
        <v>0.18931000000000001</v>
      </c>
      <c r="DW13263" s="78">
        <v>0.11622</v>
      </c>
    </row>
    <row r="13264" spans="1:127" ht="15.75" thickBot="1" x14ac:dyDescent="0.3">
      <c r="A13264" s="248"/>
      <c r="B13264" s="68">
        <v>0.84030000000000005</v>
      </c>
      <c r="C13264" s="68">
        <v>0.94520000000000004</v>
      </c>
      <c r="D13264" s="68">
        <v>5.5599999999999997E-2</v>
      </c>
      <c r="E13264" s="68">
        <v>8.9999999999999993E-3</v>
      </c>
      <c r="F13264" s="68">
        <v>0.2576</v>
      </c>
      <c r="G13264" s="68">
        <v>0.16969999999999999</v>
      </c>
      <c r="H13264" s="68">
        <v>5.0900000000000001E-2</v>
      </c>
      <c r="I13264" s="68">
        <v>5.4000000000000003E-3</v>
      </c>
      <c r="J13264" s="68">
        <v>8.7499999999999994E-2</v>
      </c>
      <c r="K13264" s="68" t="s">
        <v>621</v>
      </c>
      <c r="L13264" s="68">
        <v>0.15859999999999999</v>
      </c>
      <c r="M13264" s="68">
        <v>6.7000000000000002E-3</v>
      </c>
      <c r="N13264" s="68">
        <v>5.1999999999999998E-3</v>
      </c>
      <c r="O13264" s="68">
        <v>4.3499999999999997E-2</v>
      </c>
      <c r="P13264" s="68" t="s">
        <v>677</v>
      </c>
      <c r="Q13264" s="68"/>
      <c r="R13264" s="68">
        <v>0.28050000000000003</v>
      </c>
      <c r="S13264" s="68">
        <v>0.38719999999999999</v>
      </c>
      <c r="T13264" s="68">
        <v>0.2928</v>
      </c>
      <c r="U13264" s="68">
        <v>0.1125</v>
      </c>
      <c r="V13264" s="68">
        <v>0.19719999999999999</v>
      </c>
      <c r="W13264" s="68">
        <v>0.2452</v>
      </c>
      <c r="X13264" s="68">
        <v>0.60070000000000001</v>
      </c>
      <c r="Y13264" s="68">
        <v>0.54039999999999999</v>
      </c>
      <c r="Z13264" s="68">
        <v>0.3705</v>
      </c>
      <c r="AA13264" s="68">
        <v>0.90820000000000001</v>
      </c>
      <c r="AB13264" s="68">
        <v>0.1158</v>
      </c>
      <c r="AC13264" s="68">
        <v>2.0299999999999999E-2</v>
      </c>
      <c r="AD13264" s="68">
        <v>0.1166</v>
      </c>
      <c r="AE13264" s="68">
        <v>8.1299999999999997E-2</v>
      </c>
      <c r="AF13264" s="68">
        <v>4.65E-2</v>
      </c>
      <c r="AG13264" s="68">
        <v>6.7000000000000002E-3</v>
      </c>
      <c r="AH13264" s="68">
        <v>0.10580000000000001</v>
      </c>
      <c r="AI13264" s="68">
        <v>2.0000000000000001E-4</v>
      </c>
      <c r="AJ13264" s="68">
        <v>0.11509999999999999</v>
      </c>
      <c r="AK13264" s="68">
        <v>5.4999999999999997E-3</v>
      </c>
      <c r="AL13264" s="68">
        <v>6.6E-3</v>
      </c>
      <c r="AM13264" s="68">
        <v>0.12839999999999999</v>
      </c>
      <c r="AN13264" s="68" t="s">
        <v>677</v>
      </c>
      <c r="AO13264" s="68">
        <v>0.45579999999999998</v>
      </c>
      <c r="AP13264" s="68">
        <v>0.28610000000000002</v>
      </c>
      <c r="AQ13264" s="68">
        <v>0.315</v>
      </c>
      <c r="AR13264" s="68">
        <v>0.65859999999999996</v>
      </c>
      <c r="AS13264" s="68">
        <v>0.73660000000000003</v>
      </c>
      <c r="AT13264" s="68">
        <v>0.37519999999999998</v>
      </c>
      <c r="AU13264" s="68">
        <v>0.1046</v>
      </c>
      <c r="AV13264" s="68">
        <v>0.46489999999999998</v>
      </c>
      <c r="AW13264" s="68">
        <v>0.49490000000000001</v>
      </c>
      <c r="AX13264" s="68">
        <v>0.92190000000000005</v>
      </c>
      <c r="AY13264" s="68">
        <v>4.6699999999999998E-2</v>
      </c>
      <c r="AZ13264" s="68">
        <v>0.34799999999999998</v>
      </c>
      <c r="BA13264" s="68">
        <v>0.15679999999999999</v>
      </c>
      <c r="BB13264" s="68">
        <v>0.62060000000000004</v>
      </c>
      <c r="BC13264" s="68">
        <v>0.89839999999999998</v>
      </c>
      <c r="BD13264" s="68">
        <v>7.8100000000000003E-2</v>
      </c>
      <c r="BE13264" s="68">
        <v>0.20250000000000001</v>
      </c>
      <c r="BF13264" s="68">
        <v>7.2599999999999998E-2</v>
      </c>
      <c r="BG13264" s="68">
        <v>0.15590000000000001</v>
      </c>
      <c r="BH13264" s="68">
        <v>3.0200000000000001E-2</v>
      </c>
      <c r="BI13264" s="68">
        <v>9.1999999999999998E-3</v>
      </c>
      <c r="BJ13264" s="68">
        <v>0.1454</v>
      </c>
      <c r="BK13264" s="68">
        <v>0.63049999999999995</v>
      </c>
      <c r="BL13264" s="68">
        <v>0.87519999999999998</v>
      </c>
      <c r="BM13264" s="68">
        <v>0.15359999999999999</v>
      </c>
      <c r="BN13264" s="68">
        <v>0.1638</v>
      </c>
      <c r="BO13264" s="68">
        <v>6.0199999999999997E-2</v>
      </c>
      <c r="BP13264" s="68">
        <v>1.46E-2</v>
      </c>
      <c r="BQ13264" s="68">
        <v>0.29459999999999997</v>
      </c>
      <c r="BR13264" s="68">
        <v>0.21590000000000001</v>
      </c>
      <c r="BS13264" s="68">
        <v>0.90610000000000002</v>
      </c>
      <c r="BT13264" s="68">
        <v>0.58789999999999998</v>
      </c>
      <c r="BU13264" s="68">
        <v>0.22600000000000001</v>
      </c>
      <c r="BV13264" s="68">
        <v>0.62739999999999996</v>
      </c>
      <c r="BW13264" s="68">
        <v>0.62819999999999998</v>
      </c>
      <c r="BX13264" s="68">
        <v>0.64090000000000003</v>
      </c>
      <c r="BY13264" s="68">
        <v>0.79679999999999995</v>
      </c>
      <c r="BZ13264" s="68">
        <v>0.1268</v>
      </c>
      <c r="CA13264" s="68">
        <v>5.8099999999999999E-2</v>
      </c>
      <c r="CB13264" s="68">
        <v>1.18E-2</v>
      </c>
      <c r="CC13264" s="68">
        <v>9.5699999999999993E-2</v>
      </c>
      <c r="CD13264" s="68">
        <v>6.5500000000000003E-2</v>
      </c>
      <c r="CE13264" s="68">
        <v>0.32529999999999998</v>
      </c>
      <c r="CF13264" s="68">
        <v>0.86860000000000004</v>
      </c>
      <c r="CG13264" s="68">
        <v>0.1963</v>
      </c>
      <c r="CH13264" s="68">
        <v>0.14449999999999999</v>
      </c>
      <c r="CI13264" s="68">
        <v>0.75829999999999997</v>
      </c>
      <c r="CJ13264" s="68">
        <v>0.33989999999999998</v>
      </c>
      <c r="CK13264" s="68">
        <v>8.9999999999999998E-4</v>
      </c>
      <c r="CL13264" s="68">
        <v>9.1000000000000004E-3</v>
      </c>
      <c r="CM13264" s="68">
        <v>0.90569999999999995</v>
      </c>
      <c r="CN13264" s="68">
        <v>3.3700000000000001E-2</v>
      </c>
      <c r="CO13264" s="68">
        <v>8.4400000000000003E-2</v>
      </c>
      <c r="CP13264" s="68">
        <v>1.1000000000000001E-3</v>
      </c>
      <c r="CQ13264" s="68">
        <v>0.2477</v>
      </c>
      <c r="CR13264" s="68">
        <v>0.17</v>
      </c>
      <c r="CS13264" s="68">
        <v>0.52529999999999999</v>
      </c>
      <c r="CT13264" s="68">
        <v>0.46629999999999999</v>
      </c>
      <c r="CU13264" s="68">
        <v>1E-3</v>
      </c>
      <c r="CV13264" s="68">
        <v>9.06E-2</v>
      </c>
      <c r="CW13264" s="68">
        <v>0.82569999999999999</v>
      </c>
      <c r="CX13264" s="68">
        <v>9.2700000000000005E-2</v>
      </c>
      <c r="CY13264" s="68">
        <v>1.54E-2</v>
      </c>
      <c r="CZ13264" s="68">
        <v>0.33989999999999998</v>
      </c>
      <c r="DA13264" s="68">
        <v>8.9999999999999998E-4</v>
      </c>
      <c r="DB13264" s="68">
        <v>9.1000000000000004E-3</v>
      </c>
      <c r="DC13264" s="68">
        <v>0.90559999999999996</v>
      </c>
      <c r="DD13264" s="68">
        <v>2.3099999999999999E-2</v>
      </c>
      <c r="DE13264" s="68">
        <v>3.3700000000000001E-2</v>
      </c>
      <c r="DF13264" s="68">
        <v>8.4099999999999994E-2</v>
      </c>
      <c r="DG13264" s="68">
        <v>1.1000000000000001E-3</v>
      </c>
      <c r="DH13264" s="68">
        <v>0.24529999999999999</v>
      </c>
      <c r="DI13264" s="68">
        <v>0.17069999999999999</v>
      </c>
      <c r="DJ13264" s="68">
        <v>0.30020000000000002</v>
      </c>
      <c r="DK13264" s="68">
        <v>0.52500000000000002</v>
      </c>
      <c r="DL13264" s="68">
        <v>0.33989999999999998</v>
      </c>
      <c r="DM13264" s="68">
        <v>8.9999999999999998E-4</v>
      </c>
      <c r="DN13264" s="68">
        <v>9.1000000000000004E-3</v>
      </c>
      <c r="DO13264" s="68">
        <v>0.9052</v>
      </c>
      <c r="DP13264" s="68">
        <v>2.3099999999999999E-2</v>
      </c>
      <c r="DQ13264" s="68">
        <v>3.3700000000000001E-2</v>
      </c>
      <c r="DR13264" s="68">
        <v>8.4599999999999995E-2</v>
      </c>
      <c r="DS13264" s="68">
        <v>1.1000000000000001E-3</v>
      </c>
      <c r="DT13264" s="68">
        <v>0.2576</v>
      </c>
      <c r="DU13264" s="68">
        <v>0.17219999999999999</v>
      </c>
      <c r="DV13264" s="68">
        <v>0.2994</v>
      </c>
      <c r="DW13264" s="74">
        <v>0.52649999999999997</v>
      </c>
    </row>
    <row r="13265" spans="1:127" x14ac:dyDescent="0.25">
      <c r="A13265" s="247" t="s">
        <v>62</v>
      </c>
      <c r="B13265" s="106">
        <v>-0.25989000000000001</v>
      </c>
      <c r="C13265" s="77">
        <v>0.16139999999999999</v>
      </c>
      <c r="D13265" s="77">
        <v>0.45391999999999999</v>
      </c>
      <c r="E13265" s="77">
        <v>0.18210000000000001</v>
      </c>
      <c r="F13265" s="77">
        <v>5.0009999999999999E-2</v>
      </c>
      <c r="G13265" s="106">
        <v>-0.29897000000000001</v>
      </c>
      <c r="H13265" s="106">
        <v>-0.52227000000000001</v>
      </c>
      <c r="I13265" s="106">
        <v>-0.41607</v>
      </c>
      <c r="J13265" s="77">
        <v>0.61667000000000005</v>
      </c>
      <c r="K13265" s="77">
        <v>0.58687</v>
      </c>
      <c r="L13265" s="77">
        <v>0.60038000000000002</v>
      </c>
      <c r="M13265" s="77">
        <v>0.46909000000000001</v>
      </c>
      <c r="N13265" s="77">
        <v>0.28282000000000002</v>
      </c>
      <c r="O13265" s="77">
        <v>7.3649999999999993E-2</v>
      </c>
      <c r="P13265" s="77" t="s">
        <v>677</v>
      </c>
      <c r="Q13265" s="77">
        <v>0.19674</v>
      </c>
      <c r="R13265" s="77">
        <v>1</v>
      </c>
      <c r="S13265" s="77">
        <v>0.41465999999999997</v>
      </c>
      <c r="T13265" s="77">
        <v>0.60997000000000001</v>
      </c>
      <c r="U13265" s="77">
        <v>0.26164999999999999</v>
      </c>
      <c r="V13265" s="77">
        <v>0.27910000000000001</v>
      </c>
      <c r="W13265" s="77">
        <v>0.22119</v>
      </c>
      <c r="X13265" s="77">
        <v>0.34369</v>
      </c>
      <c r="Y13265" s="77">
        <v>0.2137</v>
      </c>
      <c r="Z13265" s="77">
        <v>5.9339999999999997E-2</v>
      </c>
      <c r="AA13265" s="77">
        <v>0.31</v>
      </c>
      <c r="AB13265" s="77">
        <v>0.46215000000000001</v>
      </c>
      <c r="AC13265" s="77">
        <v>0.22400999999999999</v>
      </c>
      <c r="AD13265" s="77">
        <v>3.8500000000000001E-3</v>
      </c>
      <c r="AE13265" s="106">
        <v>-0.36397000000000002</v>
      </c>
      <c r="AF13265" s="106">
        <v>-0.49925999999999998</v>
      </c>
      <c r="AG13265" s="106">
        <v>-0.42081000000000002</v>
      </c>
      <c r="AH13265" s="77">
        <v>0.60985</v>
      </c>
      <c r="AI13265" s="77">
        <v>0.53769</v>
      </c>
      <c r="AJ13265" s="77">
        <v>0.58053999999999994</v>
      </c>
      <c r="AK13265" s="77">
        <v>0.40873999999999999</v>
      </c>
      <c r="AL13265" s="77">
        <v>0.21049000000000001</v>
      </c>
      <c r="AM13265" s="77">
        <v>1.37E-2</v>
      </c>
      <c r="AN13265" s="77" t="s">
        <v>677</v>
      </c>
      <c r="AO13265" s="77">
        <v>0.14101</v>
      </c>
      <c r="AP13265" s="77">
        <v>0.99295</v>
      </c>
      <c r="AQ13265" s="77">
        <v>0.40450999999999998</v>
      </c>
      <c r="AR13265" s="77">
        <v>0.76363000000000003</v>
      </c>
      <c r="AS13265" s="77">
        <v>7.3609999999999995E-2</v>
      </c>
      <c r="AT13265" s="77">
        <v>0.13100999999999999</v>
      </c>
      <c r="AU13265" s="77">
        <v>9.9650000000000002E-2</v>
      </c>
      <c r="AV13265" s="77">
        <v>1.3010000000000001E-2</v>
      </c>
      <c r="AW13265" s="106">
        <v>-5.4400000000000004E-3</v>
      </c>
      <c r="AX13265" s="106">
        <v>-0.21110000000000001</v>
      </c>
      <c r="AY13265" s="106">
        <v>-0.27338000000000001</v>
      </c>
      <c r="AZ13265" s="77">
        <v>6.8790000000000004E-2</v>
      </c>
      <c r="BA13265" s="77">
        <v>9.9500000000000005E-3</v>
      </c>
      <c r="BB13265" s="106">
        <v>-0.23927000000000001</v>
      </c>
      <c r="BC13265" s="106">
        <v>-0.10721</v>
      </c>
      <c r="BD13265" s="106">
        <v>-0.21856999999999999</v>
      </c>
      <c r="BE13265" s="106">
        <v>-0.26845000000000002</v>
      </c>
      <c r="BF13265" s="77">
        <v>0.24052999999999999</v>
      </c>
      <c r="BG13265" s="77">
        <v>0.25978000000000001</v>
      </c>
      <c r="BH13265" s="77">
        <v>0.10358000000000001</v>
      </c>
      <c r="BI13265" s="106">
        <v>-9.9269999999999997E-2</v>
      </c>
      <c r="BJ13265" s="77">
        <v>0.20165</v>
      </c>
      <c r="BK13265" s="77">
        <v>4.3619999999999999E-2</v>
      </c>
      <c r="BL13265" s="106">
        <v>-4.4310000000000002E-2</v>
      </c>
      <c r="BM13265" s="106">
        <v>-0.25968999999999998</v>
      </c>
      <c r="BN13265" s="106">
        <v>-0.30004999999999998</v>
      </c>
      <c r="BO13265" s="106">
        <v>-0.34633000000000003</v>
      </c>
      <c r="BP13265" s="106">
        <v>-0.37736999999999998</v>
      </c>
      <c r="BQ13265" s="106">
        <v>-0.25679999999999997</v>
      </c>
      <c r="BR13265" s="77">
        <v>0.19683</v>
      </c>
      <c r="BS13265" s="106">
        <v>-1.5399999999999999E-3</v>
      </c>
      <c r="BT13265" s="106">
        <v>-0.46201999999999999</v>
      </c>
      <c r="BU13265" s="106">
        <v>-0.37451000000000001</v>
      </c>
      <c r="BV13265" s="106">
        <v>-3.5740000000000001E-2</v>
      </c>
      <c r="BW13265" s="106">
        <v>-7.7079999999999996E-2</v>
      </c>
      <c r="BX13265" s="106">
        <v>-8.7059999999999998E-2</v>
      </c>
      <c r="BY13265" s="106">
        <v>-9.4899999999999998E-2</v>
      </c>
      <c r="BZ13265" s="106">
        <v>-0.35980000000000001</v>
      </c>
      <c r="CA13265" s="106">
        <v>-0.39289000000000002</v>
      </c>
      <c r="CB13265" s="106">
        <v>-0.37534000000000001</v>
      </c>
      <c r="CC13265" s="106">
        <v>-0.32879000000000003</v>
      </c>
      <c r="CD13265" s="77">
        <v>0.31912000000000001</v>
      </c>
      <c r="CE13265" s="77">
        <v>0.23013</v>
      </c>
      <c r="CF13265" s="106">
        <v>-0.41560999999999998</v>
      </c>
      <c r="CG13265" s="106">
        <v>-2.555E-2</v>
      </c>
      <c r="CH13265" s="77">
        <v>4.7079999999999997E-2</v>
      </c>
      <c r="CI13265" s="106">
        <v>-5.9330000000000001E-2</v>
      </c>
      <c r="CJ13265" s="106">
        <v>-0.19009999999999999</v>
      </c>
      <c r="CK13265" s="77">
        <v>0.55162</v>
      </c>
      <c r="CL13265" s="77">
        <v>0.78015999999999996</v>
      </c>
      <c r="CM13265" s="77">
        <v>0.36886999999999998</v>
      </c>
      <c r="CN13265" s="77">
        <v>0.52436000000000005</v>
      </c>
      <c r="CO13265" s="106">
        <v>-0.28150999999999998</v>
      </c>
      <c r="CP13265" s="77">
        <v>0.49241000000000001</v>
      </c>
      <c r="CQ13265" s="77">
        <v>0.68718999999999997</v>
      </c>
      <c r="CR13265" s="106">
        <v>-0.10034</v>
      </c>
      <c r="CS13265" s="77">
        <v>0.19427</v>
      </c>
      <c r="CT13265" s="106">
        <v>-0.21238000000000001</v>
      </c>
      <c r="CU13265" s="77">
        <v>0.35093000000000002</v>
      </c>
      <c r="CV13265" s="106">
        <v>-0.35381000000000001</v>
      </c>
      <c r="CW13265" s="106">
        <v>-3.7100000000000001E-2</v>
      </c>
      <c r="CX13265" s="106">
        <v>-0.35077999999999998</v>
      </c>
      <c r="CY13265" s="77">
        <v>6.6170000000000007E-2</v>
      </c>
      <c r="CZ13265" s="106">
        <v>-0.19009999999999999</v>
      </c>
      <c r="DA13265" s="77">
        <v>0.55162</v>
      </c>
      <c r="DB13265" s="77">
        <v>0.78017000000000003</v>
      </c>
      <c r="DC13265" s="77">
        <v>0.36886999999999998</v>
      </c>
      <c r="DD13265" s="77">
        <v>0.44678000000000001</v>
      </c>
      <c r="DE13265" s="77">
        <v>0.52436000000000005</v>
      </c>
      <c r="DF13265" s="106">
        <v>-0.28155999999999998</v>
      </c>
      <c r="DG13265" s="77">
        <v>0.49253999999999998</v>
      </c>
      <c r="DH13265" s="77">
        <v>0.68708999999999998</v>
      </c>
      <c r="DI13265" s="106">
        <v>-0.10062</v>
      </c>
      <c r="DJ13265" s="77">
        <v>0.22689000000000001</v>
      </c>
      <c r="DK13265" s="77">
        <v>0.19449</v>
      </c>
      <c r="DL13265" s="106">
        <v>-0.19008</v>
      </c>
      <c r="DM13265" s="77">
        <v>0.55162999999999995</v>
      </c>
      <c r="DN13265" s="77">
        <v>0.78022999999999998</v>
      </c>
      <c r="DO13265" s="77">
        <v>0.36887999999999999</v>
      </c>
      <c r="DP13265" s="77">
        <v>0.44678000000000001</v>
      </c>
      <c r="DQ13265" s="77">
        <v>0.52437</v>
      </c>
      <c r="DR13265" s="106">
        <v>-0.28187000000000001</v>
      </c>
      <c r="DS13265" s="77">
        <v>0.49286000000000002</v>
      </c>
      <c r="DT13265" s="77">
        <v>0.68918000000000001</v>
      </c>
      <c r="DU13265" s="106">
        <v>-0.10006</v>
      </c>
      <c r="DV13265" s="77">
        <v>0.2273</v>
      </c>
      <c r="DW13265" s="78">
        <v>0.19420999999999999</v>
      </c>
    </row>
    <row r="13266" spans="1:127" ht="15.75" thickBot="1" x14ac:dyDescent="0.3">
      <c r="A13266" s="248"/>
      <c r="B13266" s="68">
        <v>0.15090000000000001</v>
      </c>
      <c r="C13266" s="68">
        <v>0.3775</v>
      </c>
      <c r="D13266" s="68">
        <v>9.1000000000000004E-3</v>
      </c>
      <c r="E13266" s="68">
        <v>0.31850000000000001</v>
      </c>
      <c r="F13266" s="68">
        <v>0.78580000000000005</v>
      </c>
      <c r="G13266" s="68">
        <v>9.6500000000000002E-2</v>
      </c>
      <c r="H13266" s="68">
        <v>2.2000000000000001E-3</v>
      </c>
      <c r="I13266" s="68">
        <v>1.7899999999999999E-2</v>
      </c>
      <c r="J13266" s="68">
        <v>2.0000000000000001E-4</v>
      </c>
      <c r="K13266" s="68">
        <v>4.0000000000000002E-4</v>
      </c>
      <c r="L13266" s="68">
        <v>2.9999999999999997E-4</v>
      </c>
      <c r="M13266" s="68">
        <v>6.7999999999999996E-3</v>
      </c>
      <c r="N13266" s="68">
        <v>0.1168</v>
      </c>
      <c r="O13266" s="68">
        <v>0.68869999999999998</v>
      </c>
      <c r="P13266" s="68" t="s">
        <v>677</v>
      </c>
      <c r="Q13266" s="68">
        <v>0.28050000000000003</v>
      </c>
      <c r="R13266" s="68"/>
      <c r="S13266" s="68">
        <v>1.83E-2</v>
      </c>
      <c r="T13266" s="68">
        <v>2.0000000000000001E-4</v>
      </c>
      <c r="U13266" s="68">
        <v>0.14799999999999999</v>
      </c>
      <c r="V13266" s="68">
        <v>0.12189999999999999</v>
      </c>
      <c r="W13266" s="68">
        <v>0.22370000000000001</v>
      </c>
      <c r="X13266" s="68">
        <v>5.4100000000000002E-2</v>
      </c>
      <c r="Y13266" s="68">
        <v>0.2402</v>
      </c>
      <c r="Z13266" s="68">
        <v>0.747</v>
      </c>
      <c r="AA13266" s="68">
        <v>8.4199999999999997E-2</v>
      </c>
      <c r="AB13266" s="68">
        <v>7.7000000000000002E-3</v>
      </c>
      <c r="AC13266" s="68">
        <v>0.21779999999999999</v>
      </c>
      <c r="AD13266" s="68">
        <v>0.98329999999999995</v>
      </c>
      <c r="AE13266" s="68">
        <v>4.0599999999999997E-2</v>
      </c>
      <c r="AF13266" s="68">
        <v>3.5999999999999999E-3</v>
      </c>
      <c r="AG13266" s="68">
        <v>1.6500000000000001E-2</v>
      </c>
      <c r="AH13266" s="68">
        <v>2.0000000000000001E-4</v>
      </c>
      <c r="AI13266" s="68">
        <v>1.5E-3</v>
      </c>
      <c r="AJ13266" s="68">
        <v>5.0000000000000001E-4</v>
      </c>
      <c r="AK13266" s="68">
        <v>2.0199999999999999E-2</v>
      </c>
      <c r="AL13266" s="68">
        <v>0.2475</v>
      </c>
      <c r="AM13266" s="68">
        <v>0.94069999999999998</v>
      </c>
      <c r="AN13266" s="68" t="s">
        <v>677</v>
      </c>
      <c r="AO13266" s="68">
        <v>0.44140000000000001</v>
      </c>
      <c r="AP13266" s="68" t="s">
        <v>621</v>
      </c>
      <c r="AQ13266" s="68">
        <v>2.1700000000000001E-2</v>
      </c>
      <c r="AR13266" s="68" t="s">
        <v>621</v>
      </c>
      <c r="AS13266" s="68">
        <v>0.68889999999999996</v>
      </c>
      <c r="AT13266" s="68">
        <v>0.4748</v>
      </c>
      <c r="AU13266" s="68">
        <v>0.58740000000000003</v>
      </c>
      <c r="AV13266" s="68">
        <v>0.94369999999999998</v>
      </c>
      <c r="AW13266" s="68">
        <v>0.97640000000000005</v>
      </c>
      <c r="AX13266" s="68">
        <v>0.24610000000000001</v>
      </c>
      <c r="AY13266" s="68">
        <v>0.13</v>
      </c>
      <c r="AZ13266" s="68">
        <v>0.70830000000000004</v>
      </c>
      <c r="BA13266" s="68">
        <v>0.95689999999999997</v>
      </c>
      <c r="BB13266" s="68">
        <v>0.18720000000000001</v>
      </c>
      <c r="BC13266" s="68">
        <v>0.55920000000000003</v>
      </c>
      <c r="BD13266" s="68">
        <v>0.22939999999999999</v>
      </c>
      <c r="BE13266" s="68">
        <v>0.13739999999999999</v>
      </c>
      <c r="BF13266" s="68">
        <v>0.18479999999999999</v>
      </c>
      <c r="BG13266" s="68">
        <v>0.151</v>
      </c>
      <c r="BH13266" s="68">
        <v>0.5726</v>
      </c>
      <c r="BI13266" s="68">
        <v>0.58879999999999999</v>
      </c>
      <c r="BJ13266" s="68">
        <v>0.26840000000000003</v>
      </c>
      <c r="BK13266" s="68">
        <v>0.81259999999999999</v>
      </c>
      <c r="BL13266" s="68">
        <v>0.80969999999999998</v>
      </c>
      <c r="BM13266" s="68">
        <v>0.1512</v>
      </c>
      <c r="BN13266" s="68">
        <v>9.5200000000000007E-2</v>
      </c>
      <c r="BO13266" s="68">
        <v>5.2200000000000003E-2</v>
      </c>
      <c r="BP13266" s="68">
        <v>3.32E-2</v>
      </c>
      <c r="BQ13266" s="68">
        <v>0.15590000000000001</v>
      </c>
      <c r="BR13266" s="68">
        <v>0.28029999999999999</v>
      </c>
      <c r="BS13266" s="68">
        <v>0.99329999999999996</v>
      </c>
      <c r="BT13266" s="68">
        <v>7.7999999999999996E-3</v>
      </c>
      <c r="BU13266" s="68">
        <v>3.4700000000000002E-2</v>
      </c>
      <c r="BV13266" s="68">
        <v>0.84599999999999997</v>
      </c>
      <c r="BW13266" s="68">
        <v>0.67500000000000004</v>
      </c>
      <c r="BX13266" s="68">
        <v>0.63560000000000005</v>
      </c>
      <c r="BY13266" s="68">
        <v>0.60540000000000005</v>
      </c>
      <c r="BZ13266" s="68">
        <v>4.3099999999999999E-2</v>
      </c>
      <c r="CA13266" s="68">
        <v>2.6100000000000002E-2</v>
      </c>
      <c r="CB13266" s="68">
        <v>3.4299999999999997E-2</v>
      </c>
      <c r="CC13266" s="68">
        <v>6.6199999999999995E-2</v>
      </c>
      <c r="CD13266" s="68">
        <v>7.4999999999999997E-2</v>
      </c>
      <c r="CE13266" s="68">
        <v>0.2051</v>
      </c>
      <c r="CF13266" s="68">
        <v>1.7999999999999999E-2</v>
      </c>
      <c r="CG13266" s="68">
        <v>0.88959999999999995</v>
      </c>
      <c r="CH13266" s="68">
        <v>0.79800000000000004</v>
      </c>
      <c r="CI13266" s="68">
        <v>0.747</v>
      </c>
      <c r="CJ13266" s="68">
        <v>0.2974</v>
      </c>
      <c r="CK13266" s="68">
        <v>1.1000000000000001E-3</v>
      </c>
      <c r="CL13266" s="68" t="s">
        <v>621</v>
      </c>
      <c r="CM13266" s="68">
        <v>3.78E-2</v>
      </c>
      <c r="CN13266" s="68">
        <v>2.0999999999999999E-3</v>
      </c>
      <c r="CO13266" s="68">
        <v>0.1186</v>
      </c>
      <c r="CP13266" s="68">
        <v>4.1999999999999997E-3</v>
      </c>
      <c r="CQ13266" s="68" t="s">
        <v>621</v>
      </c>
      <c r="CR13266" s="68">
        <v>0.58479999999999999</v>
      </c>
      <c r="CS13266" s="68">
        <v>0.28670000000000001</v>
      </c>
      <c r="CT13266" s="68">
        <v>0.2432</v>
      </c>
      <c r="CU13266" s="68">
        <v>4.8899999999999999E-2</v>
      </c>
      <c r="CV13266" s="68">
        <v>4.7E-2</v>
      </c>
      <c r="CW13266" s="68">
        <v>0.84019999999999995</v>
      </c>
      <c r="CX13266" s="68">
        <v>4.9000000000000002E-2</v>
      </c>
      <c r="CY13266" s="68">
        <v>0.71899999999999997</v>
      </c>
      <c r="CZ13266" s="68">
        <v>0.2974</v>
      </c>
      <c r="DA13266" s="68">
        <v>1.1000000000000001E-3</v>
      </c>
      <c r="DB13266" s="68" t="s">
        <v>621</v>
      </c>
      <c r="DC13266" s="68">
        <v>3.78E-2</v>
      </c>
      <c r="DD13266" s="68">
        <v>1.04E-2</v>
      </c>
      <c r="DE13266" s="68">
        <v>2.0999999999999999E-3</v>
      </c>
      <c r="DF13266" s="68">
        <v>0.11849999999999999</v>
      </c>
      <c r="DG13266" s="68">
        <v>4.1999999999999997E-3</v>
      </c>
      <c r="DH13266" s="68" t="s">
        <v>621</v>
      </c>
      <c r="DI13266" s="68">
        <v>0.5837</v>
      </c>
      <c r="DJ13266" s="68">
        <v>0.2117</v>
      </c>
      <c r="DK13266" s="68">
        <v>0.28610000000000002</v>
      </c>
      <c r="DL13266" s="68">
        <v>0.2974</v>
      </c>
      <c r="DM13266" s="68">
        <v>1.1000000000000001E-3</v>
      </c>
      <c r="DN13266" s="68" t="s">
        <v>621</v>
      </c>
      <c r="DO13266" s="68">
        <v>3.7699999999999997E-2</v>
      </c>
      <c r="DP13266" s="68">
        <v>1.04E-2</v>
      </c>
      <c r="DQ13266" s="68">
        <v>2.0999999999999999E-3</v>
      </c>
      <c r="DR13266" s="68">
        <v>0.1181</v>
      </c>
      <c r="DS13266" s="68">
        <v>4.1999999999999997E-3</v>
      </c>
      <c r="DT13266" s="68" t="s">
        <v>621</v>
      </c>
      <c r="DU13266" s="68">
        <v>0.58579999999999999</v>
      </c>
      <c r="DV13266" s="68">
        <v>0.2109</v>
      </c>
      <c r="DW13266" s="74">
        <v>0.2868</v>
      </c>
    </row>
    <row r="13267" spans="1:127" x14ac:dyDescent="0.25">
      <c r="A13267" s="247" t="s">
        <v>63</v>
      </c>
      <c r="B13267" s="106">
        <v>-0.20205999999999999</v>
      </c>
      <c r="C13267" s="77">
        <v>0.19758000000000001</v>
      </c>
      <c r="D13267" s="77">
        <v>0.18689</v>
      </c>
      <c r="E13267" s="106">
        <v>-0.10313</v>
      </c>
      <c r="F13267" s="106">
        <v>-3.2399999999999998E-2</v>
      </c>
      <c r="G13267" s="77">
        <v>1.1950000000000001E-2</v>
      </c>
      <c r="H13267" s="106">
        <v>-0.17648</v>
      </c>
      <c r="I13267" s="106">
        <v>-0.19964999999999999</v>
      </c>
      <c r="J13267" s="77">
        <v>8.1360000000000002E-2</v>
      </c>
      <c r="K13267" s="77">
        <v>0.36047000000000001</v>
      </c>
      <c r="L13267" s="77">
        <v>0.43654999999999999</v>
      </c>
      <c r="M13267" s="77">
        <v>0.44985000000000003</v>
      </c>
      <c r="N13267" s="77">
        <v>0.17931</v>
      </c>
      <c r="O13267" s="77">
        <v>3.959E-2</v>
      </c>
      <c r="P13267" s="77" t="s">
        <v>677</v>
      </c>
      <c r="Q13267" s="77">
        <v>0.15817999999999999</v>
      </c>
      <c r="R13267" s="77">
        <v>0.41465999999999997</v>
      </c>
      <c r="S13267" s="77">
        <v>1</v>
      </c>
      <c r="T13267" s="77">
        <v>0.20598</v>
      </c>
      <c r="U13267" s="77">
        <v>0.11196</v>
      </c>
      <c r="V13267" s="77">
        <v>2.9049999999999999E-2</v>
      </c>
      <c r="W13267" s="106">
        <v>-9.1200000000000003E-2</v>
      </c>
      <c r="X13267" s="77">
        <v>0.15401000000000001</v>
      </c>
      <c r="Y13267" s="77">
        <v>0.35946</v>
      </c>
      <c r="Z13267" s="106">
        <v>-7.7539999999999998E-2</v>
      </c>
      <c r="AA13267" s="77">
        <v>0.36737999999999998</v>
      </c>
      <c r="AB13267" s="77">
        <v>0.19464000000000001</v>
      </c>
      <c r="AC13267" s="106">
        <v>-0.18636</v>
      </c>
      <c r="AD13267" s="106">
        <v>-0.17671999999999999</v>
      </c>
      <c r="AE13267" s="106">
        <v>-4.6059999999999997E-2</v>
      </c>
      <c r="AF13267" s="106">
        <v>-0.20744000000000001</v>
      </c>
      <c r="AG13267" s="106">
        <v>-0.21337999999999999</v>
      </c>
      <c r="AH13267" s="77">
        <v>9.7839999999999996E-2</v>
      </c>
      <c r="AI13267" s="77">
        <v>0.36113000000000001</v>
      </c>
      <c r="AJ13267" s="77">
        <v>0.43186999999999998</v>
      </c>
      <c r="AK13267" s="77">
        <v>0.38680999999999999</v>
      </c>
      <c r="AL13267" s="77">
        <v>0.15806000000000001</v>
      </c>
      <c r="AM13267" s="77">
        <v>3.0589999999999999E-2</v>
      </c>
      <c r="AN13267" s="77" t="s">
        <v>677</v>
      </c>
      <c r="AO13267" s="77">
        <v>1.0300000000000001E-3</v>
      </c>
      <c r="AP13267" s="77">
        <v>0.42886000000000002</v>
      </c>
      <c r="AQ13267" s="77">
        <v>0.99072000000000005</v>
      </c>
      <c r="AR13267" s="77">
        <v>0.15919</v>
      </c>
      <c r="AS13267" s="77">
        <v>7.0540000000000005E-2</v>
      </c>
      <c r="AT13267" s="106">
        <v>-0.14995</v>
      </c>
      <c r="AU13267" s="106">
        <v>-0.15132999999999999</v>
      </c>
      <c r="AV13267" s="106">
        <v>-3.7620000000000001E-2</v>
      </c>
      <c r="AW13267" s="77">
        <v>0.11439000000000001</v>
      </c>
      <c r="AX13267" s="106">
        <v>-0.20122000000000001</v>
      </c>
      <c r="AY13267" s="77">
        <v>2.3800000000000002E-3</v>
      </c>
      <c r="AZ13267" s="77">
        <v>3.5139999999999998E-2</v>
      </c>
      <c r="BA13267" s="106">
        <v>-0.37481999999999999</v>
      </c>
      <c r="BB13267" s="77">
        <v>6.9089999999999999E-2</v>
      </c>
      <c r="BC13267" s="106">
        <v>-0.10339</v>
      </c>
      <c r="BD13267" s="106">
        <v>-0.34179999999999999</v>
      </c>
      <c r="BE13267" s="106">
        <v>-0.20433000000000001</v>
      </c>
      <c r="BF13267" s="77">
        <v>8.0449999999999994E-2</v>
      </c>
      <c r="BG13267" s="77">
        <v>0.34375</v>
      </c>
      <c r="BH13267" s="77">
        <v>0.17238999999999999</v>
      </c>
      <c r="BI13267" s="77">
        <v>0.21435999999999999</v>
      </c>
      <c r="BJ13267" s="77">
        <v>0.16696</v>
      </c>
      <c r="BK13267" s="77">
        <v>0.10668</v>
      </c>
      <c r="BL13267" s="77">
        <v>1.0710000000000001E-2</v>
      </c>
      <c r="BM13267" s="106">
        <v>-9.622E-2</v>
      </c>
      <c r="BN13267" s="106">
        <v>-0.20793</v>
      </c>
      <c r="BO13267" s="106">
        <v>-6.8309999999999996E-2</v>
      </c>
      <c r="BP13267" s="106">
        <v>-0.39600999999999997</v>
      </c>
      <c r="BQ13267" s="106">
        <v>-0.23376</v>
      </c>
      <c r="BR13267" s="77">
        <v>0.11255</v>
      </c>
      <c r="BS13267" s="106">
        <v>-4.1320000000000003E-2</v>
      </c>
      <c r="BT13267" s="106">
        <v>-0.32972000000000001</v>
      </c>
      <c r="BU13267" s="106">
        <v>-8.8709999999999997E-2</v>
      </c>
      <c r="BV13267" s="77">
        <v>6.5280000000000005E-2</v>
      </c>
      <c r="BW13267" s="77">
        <v>4.0079999999999998E-2</v>
      </c>
      <c r="BX13267" s="106">
        <v>-0.11932</v>
      </c>
      <c r="BY13267" s="106">
        <v>-0.37469000000000002</v>
      </c>
      <c r="BZ13267" s="106">
        <v>-0.16921</v>
      </c>
      <c r="CA13267" s="106">
        <v>-0.27217999999999998</v>
      </c>
      <c r="CB13267" s="106">
        <v>-0.38009999999999999</v>
      </c>
      <c r="CC13267" s="106">
        <v>-0.24565999999999999</v>
      </c>
      <c r="CD13267" s="77">
        <v>0.17369999999999999</v>
      </c>
      <c r="CE13267" s="77">
        <v>0.10112</v>
      </c>
      <c r="CF13267" s="106">
        <v>-0.15779000000000001</v>
      </c>
      <c r="CG13267" s="77">
        <v>0.22153999999999999</v>
      </c>
      <c r="CH13267" s="77">
        <v>9.0020000000000003E-2</v>
      </c>
      <c r="CI13267" s="77">
        <v>8.9899999999999994E-2</v>
      </c>
      <c r="CJ13267" s="106">
        <v>-8.9849999999999999E-2</v>
      </c>
      <c r="CK13267" s="77">
        <v>0.36385000000000001</v>
      </c>
      <c r="CL13267" s="77">
        <v>0.71094999999999997</v>
      </c>
      <c r="CM13267" s="77">
        <v>0.24401</v>
      </c>
      <c r="CN13267" s="77">
        <v>0.39184999999999998</v>
      </c>
      <c r="CO13267" s="106">
        <v>-0.22031000000000001</v>
      </c>
      <c r="CP13267" s="77">
        <v>0.34849000000000002</v>
      </c>
      <c r="CQ13267" s="77">
        <v>0.47648000000000001</v>
      </c>
      <c r="CR13267" s="106">
        <v>-0.1046</v>
      </c>
      <c r="CS13267" s="77">
        <v>0.11310000000000001</v>
      </c>
      <c r="CT13267" s="106">
        <v>-0.24582000000000001</v>
      </c>
      <c r="CU13267" s="77">
        <v>0.33934999999999998</v>
      </c>
      <c r="CV13267" s="106">
        <v>-0.26488</v>
      </c>
      <c r="CW13267" s="77">
        <v>3.9379999999999998E-2</v>
      </c>
      <c r="CX13267" s="106">
        <v>-0.34059</v>
      </c>
      <c r="CY13267" s="77">
        <v>0.18357999999999999</v>
      </c>
      <c r="CZ13267" s="106">
        <v>-8.9849999999999999E-2</v>
      </c>
      <c r="DA13267" s="77">
        <v>0.36385000000000001</v>
      </c>
      <c r="DB13267" s="77">
        <v>0.71094000000000002</v>
      </c>
      <c r="DC13267" s="77">
        <v>0.24399999999999999</v>
      </c>
      <c r="DD13267" s="77">
        <v>0.34423999999999999</v>
      </c>
      <c r="DE13267" s="77">
        <v>0.39184999999999998</v>
      </c>
      <c r="DF13267" s="106">
        <v>-0.22020000000000001</v>
      </c>
      <c r="DG13267" s="77">
        <v>0.34847</v>
      </c>
      <c r="DH13267" s="77">
        <v>0.47710000000000002</v>
      </c>
      <c r="DI13267" s="106">
        <v>-0.10459</v>
      </c>
      <c r="DJ13267" s="77">
        <v>0.14496000000000001</v>
      </c>
      <c r="DK13267" s="77">
        <v>0.11311</v>
      </c>
      <c r="DL13267" s="106">
        <v>-8.9859999999999995E-2</v>
      </c>
      <c r="DM13267" s="77">
        <v>0.36382999999999999</v>
      </c>
      <c r="DN13267" s="77">
        <v>0.71087</v>
      </c>
      <c r="DO13267" s="77">
        <v>0.24393000000000001</v>
      </c>
      <c r="DP13267" s="77">
        <v>0.34422000000000003</v>
      </c>
      <c r="DQ13267" s="77">
        <v>0.39184999999999998</v>
      </c>
      <c r="DR13267" s="106">
        <v>-0.21947</v>
      </c>
      <c r="DS13267" s="77">
        <v>0.34832000000000002</v>
      </c>
      <c r="DT13267" s="77">
        <v>0.47572999999999999</v>
      </c>
      <c r="DU13267" s="106">
        <v>-0.10428999999999999</v>
      </c>
      <c r="DV13267" s="77">
        <v>0.14493</v>
      </c>
      <c r="DW13267" s="78">
        <v>0.11362999999999999</v>
      </c>
    </row>
    <row r="13268" spans="1:127" ht="15.75" thickBot="1" x14ac:dyDescent="0.3">
      <c r="A13268" s="248"/>
      <c r="B13268" s="68">
        <v>0.26740000000000003</v>
      </c>
      <c r="C13268" s="68">
        <v>0.27839999999999998</v>
      </c>
      <c r="D13268" s="68">
        <v>0.30570000000000003</v>
      </c>
      <c r="E13268" s="68">
        <v>0.57430000000000003</v>
      </c>
      <c r="F13268" s="68">
        <v>0.86029999999999995</v>
      </c>
      <c r="G13268" s="68">
        <v>0.94830000000000003</v>
      </c>
      <c r="H13268" s="68">
        <v>0.33389999999999997</v>
      </c>
      <c r="I13268" s="68">
        <v>0.27329999999999999</v>
      </c>
      <c r="J13268" s="68">
        <v>0.65800000000000003</v>
      </c>
      <c r="K13268" s="68">
        <v>4.2700000000000002E-2</v>
      </c>
      <c r="L13268" s="68">
        <v>1.2500000000000001E-2</v>
      </c>
      <c r="M13268" s="68">
        <v>9.7999999999999997E-3</v>
      </c>
      <c r="N13268" s="68">
        <v>0.3261</v>
      </c>
      <c r="O13268" s="68">
        <v>0.82969999999999999</v>
      </c>
      <c r="P13268" s="68" t="s">
        <v>677</v>
      </c>
      <c r="Q13268" s="68">
        <v>0.38719999999999999</v>
      </c>
      <c r="R13268" s="68">
        <v>1.83E-2</v>
      </c>
      <c r="S13268" s="68"/>
      <c r="T13268" s="68">
        <v>0.2581</v>
      </c>
      <c r="U13268" s="68">
        <v>0.54179999999999995</v>
      </c>
      <c r="V13268" s="68">
        <v>0.87460000000000004</v>
      </c>
      <c r="W13268" s="68">
        <v>0.61960000000000004</v>
      </c>
      <c r="X13268" s="68">
        <v>0.4</v>
      </c>
      <c r="Y13268" s="68">
        <v>4.3299999999999998E-2</v>
      </c>
      <c r="Z13268" s="68">
        <v>0.67310000000000003</v>
      </c>
      <c r="AA13268" s="68">
        <v>3.8600000000000002E-2</v>
      </c>
      <c r="AB13268" s="68">
        <v>0.2858</v>
      </c>
      <c r="AC13268" s="68">
        <v>0.30709999999999998</v>
      </c>
      <c r="AD13268" s="68">
        <v>0.33329999999999999</v>
      </c>
      <c r="AE13268" s="68">
        <v>0.80230000000000001</v>
      </c>
      <c r="AF13268" s="68">
        <v>0.25459999999999999</v>
      </c>
      <c r="AG13268" s="68">
        <v>0.24099999999999999</v>
      </c>
      <c r="AH13268" s="68">
        <v>0.59419999999999995</v>
      </c>
      <c r="AI13268" s="68">
        <v>4.2299999999999997E-2</v>
      </c>
      <c r="AJ13268" s="68">
        <v>1.3599999999999999E-2</v>
      </c>
      <c r="AK13268" s="68">
        <v>2.87E-2</v>
      </c>
      <c r="AL13268" s="68">
        <v>0.3876</v>
      </c>
      <c r="AM13268" s="68">
        <v>0.86799999999999999</v>
      </c>
      <c r="AN13268" s="68" t="s">
        <v>677</v>
      </c>
      <c r="AO13268" s="68">
        <v>0.99550000000000005</v>
      </c>
      <c r="AP13268" s="68">
        <v>1.43E-2</v>
      </c>
      <c r="AQ13268" s="68" t="s">
        <v>621</v>
      </c>
      <c r="AR13268" s="68">
        <v>0.38419999999999999</v>
      </c>
      <c r="AS13268" s="68">
        <v>0.70130000000000003</v>
      </c>
      <c r="AT13268" s="68">
        <v>0.41270000000000001</v>
      </c>
      <c r="AU13268" s="68">
        <v>0.40839999999999999</v>
      </c>
      <c r="AV13268" s="68">
        <v>0.83799999999999997</v>
      </c>
      <c r="AW13268" s="68">
        <v>0.53300000000000003</v>
      </c>
      <c r="AX13268" s="68">
        <v>0.26950000000000002</v>
      </c>
      <c r="AY13268" s="68">
        <v>0.98970000000000002</v>
      </c>
      <c r="AZ13268" s="68">
        <v>0.84860000000000002</v>
      </c>
      <c r="BA13268" s="68">
        <v>3.4500000000000003E-2</v>
      </c>
      <c r="BB13268" s="68">
        <v>0.70709999999999995</v>
      </c>
      <c r="BC13268" s="68">
        <v>0.57340000000000002</v>
      </c>
      <c r="BD13268" s="68">
        <v>5.5500000000000001E-2</v>
      </c>
      <c r="BE13268" s="68">
        <v>0.26200000000000001</v>
      </c>
      <c r="BF13268" s="68">
        <v>0.66159999999999997</v>
      </c>
      <c r="BG13268" s="68">
        <v>5.4100000000000002E-2</v>
      </c>
      <c r="BH13268" s="68">
        <v>0.34539999999999998</v>
      </c>
      <c r="BI13268" s="68">
        <v>0.23880000000000001</v>
      </c>
      <c r="BJ13268" s="68">
        <v>0.36109999999999998</v>
      </c>
      <c r="BK13268" s="68">
        <v>0.56120000000000003</v>
      </c>
      <c r="BL13268" s="68">
        <v>0.9536</v>
      </c>
      <c r="BM13268" s="68">
        <v>0.60040000000000004</v>
      </c>
      <c r="BN13268" s="68">
        <v>0.2535</v>
      </c>
      <c r="BO13268" s="68">
        <v>0.71030000000000004</v>
      </c>
      <c r="BP13268" s="68">
        <v>2.4899999999999999E-2</v>
      </c>
      <c r="BQ13268" s="68">
        <v>0.19789999999999999</v>
      </c>
      <c r="BR13268" s="68">
        <v>0.53969999999999996</v>
      </c>
      <c r="BS13268" s="68">
        <v>0.82230000000000003</v>
      </c>
      <c r="BT13268" s="68">
        <v>6.5299999999999997E-2</v>
      </c>
      <c r="BU13268" s="68">
        <v>0.62929999999999997</v>
      </c>
      <c r="BV13268" s="68">
        <v>0.72260000000000002</v>
      </c>
      <c r="BW13268" s="68">
        <v>0.8276</v>
      </c>
      <c r="BX13268" s="68">
        <v>0.51539999999999997</v>
      </c>
      <c r="BY13268" s="68">
        <v>3.4599999999999999E-2</v>
      </c>
      <c r="BZ13268" s="68">
        <v>0.35449999999999998</v>
      </c>
      <c r="CA13268" s="68">
        <v>0.1318</v>
      </c>
      <c r="CB13268" s="68">
        <v>3.1899999999999998E-2</v>
      </c>
      <c r="CC13268" s="68">
        <v>0.17530000000000001</v>
      </c>
      <c r="CD13268" s="68">
        <v>0.3417</v>
      </c>
      <c r="CE13268" s="68">
        <v>0.58189999999999997</v>
      </c>
      <c r="CF13268" s="68">
        <v>0.38840000000000002</v>
      </c>
      <c r="CG13268" s="68">
        <v>0.223</v>
      </c>
      <c r="CH13268" s="68">
        <v>0.62409999999999999</v>
      </c>
      <c r="CI13268" s="68">
        <v>0.62460000000000004</v>
      </c>
      <c r="CJ13268" s="68">
        <v>0.62480000000000002</v>
      </c>
      <c r="CK13268" s="68">
        <v>4.0599999999999997E-2</v>
      </c>
      <c r="CL13268" s="68" t="s">
        <v>621</v>
      </c>
      <c r="CM13268" s="68">
        <v>0.1784</v>
      </c>
      <c r="CN13268" s="68">
        <v>2.6599999999999999E-2</v>
      </c>
      <c r="CO13268" s="68">
        <v>0.22570000000000001</v>
      </c>
      <c r="CP13268" s="68">
        <v>5.0599999999999999E-2</v>
      </c>
      <c r="CQ13268" s="68">
        <v>5.7999999999999996E-3</v>
      </c>
      <c r="CR13268" s="68">
        <v>0.56889999999999996</v>
      </c>
      <c r="CS13268" s="68">
        <v>0.53769999999999996</v>
      </c>
      <c r="CT13268" s="68">
        <v>0.17499999999999999</v>
      </c>
      <c r="CU13268" s="68">
        <v>5.74E-2</v>
      </c>
      <c r="CV13268" s="68">
        <v>0.1429</v>
      </c>
      <c r="CW13268" s="68">
        <v>0.8306</v>
      </c>
      <c r="CX13268" s="68">
        <v>5.6500000000000002E-2</v>
      </c>
      <c r="CY13268" s="68">
        <v>0.3145</v>
      </c>
      <c r="CZ13268" s="68">
        <v>0.62480000000000002</v>
      </c>
      <c r="DA13268" s="68">
        <v>4.0599999999999997E-2</v>
      </c>
      <c r="DB13268" s="68" t="s">
        <v>621</v>
      </c>
      <c r="DC13268" s="68">
        <v>0.1784</v>
      </c>
      <c r="DD13268" s="68">
        <v>5.3699999999999998E-2</v>
      </c>
      <c r="DE13268" s="68">
        <v>2.6599999999999999E-2</v>
      </c>
      <c r="DF13268" s="68">
        <v>0.22589999999999999</v>
      </c>
      <c r="DG13268" s="68">
        <v>5.0599999999999999E-2</v>
      </c>
      <c r="DH13268" s="68">
        <v>5.7999999999999996E-3</v>
      </c>
      <c r="DI13268" s="68">
        <v>0.56889999999999996</v>
      </c>
      <c r="DJ13268" s="68">
        <v>0.42859999999999998</v>
      </c>
      <c r="DK13268" s="68">
        <v>0.53759999999999997</v>
      </c>
      <c r="DL13268" s="68">
        <v>0.62480000000000002</v>
      </c>
      <c r="DM13268" s="68">
        <v>4.07E-2</v>
      </c>
      <c r="DN13268" s="68" t="s">
        <v>621</v>
      </c>
      <c r="DO13268" s="68">
        <v>0.17849999999999999</v>
      </c>
      <c r="DP13268" s="68">
        <v>5.3699999999999998E-2</v>
      </c>
      <c r="DQ13268" s="68">
        <v>2.6599999999999999E-2</v>
      </c>
      <c r="DR13268" s="68">
        <v>0.22750000000000001</v>
      </c>
      <c r="DS13268" s="68">
        <v>5.0700000000000002E-2</v>
      </c>
      <c r="DT13268" s="68">
        <v>5.8999999999999999E-3</v>
      </c>
      <c r="DU13268" s="68">
        <v>0.56999999999999995</v>
      </c>
      <c r="DV13268" s="68">
        <v>0.42870000000000003</v>
      </c>
      <c r="DW13268" s="74">
        <v>0.53580000000000005</v>
      </c>
    </row>
    <row r="13269" spans="1:127" x14ac:dyDescent="0.25">
      <c r="A13269" s="247" t="s">
        <v>64</v>
      </c>
      <c r="B13269" s="106">
        <v>-0.34643000000000002</v>
      </c>
      <c r="C13269" s="77">
        <v>7.7920000000000003E-2</v>
      </c>
      <c r="D13269" s="77">
        <v>0.49085000000000001</v>
      </c>
      <c r="E13269" s="77">
        <v>0.36154999999999998</v>
      </c>
      <c r="F13269" s="77">
        <v>0.27551999999999999</v>
      </c>
      <c r="G13269" s="77">
        <v>0.16650000000000001</v>
      </c>
      <c r="H13269" s="106">
        <v>-8.6480000000000001E-2</v>
      </c>
      <c r="I13269" s="106">
        <v>-0.27327000000000001</v>
      </c>
      <c r="J13269" s="77">
        <v>0.59762000000000004</v>
      </c>
      <c r="K13269" s="77">
        <v>0.46772999999999998</v>
      </c>
      <c r="L13269" s="77">
        <v>0.53417000000000003</v>
      </c>
      <c r="M13269" s="77">
        <v>0.42182999999999998</v>
      </c>
      <c r="N13269" s="77">
        <v>0.56537000000000004</v>
      </c>
      <c r="O13269" s="77">
        <v>0.35187000000000002</v>
      </c>
      <c r="P13269" s="77" t="s">
        <v>677</v>
      </c>
      <c r="Q13269" s="77">
        <v>0.19189000000000001</v>
      </c>
      <c r="R13269" s="77">
        <v>0.60997000000000001</v>
      </c>
      <c r="S13269" s="77">
        <v>0.20598</v>
      </c>
      <c r="T13269" s="77">
        <v>1</v>
      </c>
      <c r="U13269" s="77">
        <v>0.48399999999999999</v>
      </c>
      <c r="V13269" s="77">
        <v>0.40268999999999999</v>
      </c>
      <c r="W13269" s="77">
        <v>0.28758</v>
      </c>
      <c r="X13269" s="77">
        <v>0.28742000000000001</v>
      </c>
      <c r="Y13269" s="77">
        <v>0.16935</v>
      </c>
      <c r="Z13269" s="77">
        <v>2.342E-2</v>
      </c>
      <c r="AA13269" s="77">
        <v>0.24812000000000001</v>
      </c>
      <c r="AB13269" s="77">
        <v>0.50778000000000001</v>
      </c>
      <c r="AC13269" s="77">
        <v>0.26549</v>
      </c>
      <c r="AD13269" s="77">
        <v>0.17741000000000001</v>
      </c>
      <c r="AE13269" s="77">
        <v>0.11767</v>
      </c>
      <c r="AF13269" s="106">
        <v>-0.13899</v>
      </c>
      <c r="AG13269" s="106">
        <v>-0.30026000000000003</v>
      </c>
      <c r="AH13269" s="77">
        <v>0.59097999999999995</v>
      </c>
      <c r="AI13269" s="77">
        <v>0.42792999999999998</v>
      </c>
      <c r="AJ13269" s="77">
        <v>0.52773999999999999</v>
      </c>
      <c r="AK13269" s="77">
        <v>0.43476999999999999</v>
      </c>
      <c r="AL13269" s="77">
        <v>0.54757999999999996</v>
      </c>
      <c r="AM13269" s="77">
        <v>0.30769999999999997</v>
      </c>
      <c r="AN13269" s="77" t="s">
        <v>677</v>
      </c>
      <c r="AO13269" s="77">
        <v>0.52424999999999999</v>
      </c>
      <c r="AP13269" s="77">
        <v>0.61073</v>
      </c>
      <c r="AQ13269" s="77">
        <v>0.24082000000000001</v>
      </c>
      <c r="AR13269" s="77">
        <v>0.71616999999999997</v>
      </c>
      <c r="AS13269" s="77">
        <v>0.25713000000000003</v>
      </c>
      <c r="AT13269" s="77">
        <v>0.25457000000000002</v>
      </c>
      <c r="AU13269" s="77">
        <v>0.28004000000000001</v>
      </c>
      <c r="AV13269" s="77">
        <v>5.8290000000000002E-2</v>
      </c>
      <c r="AW13269" s="106">
        <v>-2.7599999999999999E-3</v>
      </c>
      <c r="AX13269" s="106">
        <v>-9.7900000000000001E-2</v>
      </c>
      <c r="AY13269" s="106">
        <v>-0.21234</v>
      </c>
      <c r="AZ13269" s="77">
        <v>0.14674000000000001</v>
      </c>
      <c r="BA13269" s="77">
        <v>6.019E-2</v>
      </c>
      <c r="BB13269" s="77">
        <v>0.15656</v>
      </c>
      <c r="BC13269" s="77">
        <v>0.14201</v>
      </c>
      <c r="BD13269" s="77">
        <v>0.14457999999999999</v>
      </c>
      <c r="BE13269" s="77">
        <v>1.3899999999999999E-2</v>
      </c>
      <c r="BF13269" s="77">
        <v>0.14499999999999999</v>
      </c>
      <c r="BG13269" s="77">
        <v>0.13253999999999999</v>
      </c>
      <c r="BH13269" s="77">
        <v>0.34705000000000003</v>
      </c>
      <c r="BI13269" s="77">
        <v>4.4209999999999999E-2</v>
      </c>
      <c r="BJ13269" s="77">
        <v>0.20028000000000001</v>
      </c>
      <c r="BK13269" s="77">
        <v>0.19883000000000001</v>
      </c>
      <c r="BL13269" s="106">
        <v>-8.3860000000000004E-2</v>
      </c>
      <c r="BM13269" s="106">
        <v>-0.25441999999999998</v>
      </c>
      <c r="BN13269" s="106">
        <v>-0.1454</v>
      </c>
      <c r="BO13269" s="106">
        <v>-0.23991000000000001</v>
      </c>
      <c r="BP13269" s="106">
        <v>-5.772E-2</v>
      </c>
      <c r="BQ13269" s="106">
        <v>-6.83E-2</v>
      </c>
      <c r="BR13269" s="77">
        <v>4.9630000000000001E-2</v>
      </c>
      <c r="BS13269" s="77">
        <v>0.14610999999999999</v>
      </c>
      <c r="BT13269" s="106">
        <v>-0.54727999999999999</v>
      </c>
      <c r="BU13269" s="106">
        <v>-0.51256000000000002</v>
      </c>
      <c r="BV13269" s="77">
        <v>7.7979999999999994E-2</v>
      </c>
      <c r="BW13269" s="77">
        <v>3.5200000000000002E-2</v>
      </c>
      <c r="BX13269" s="77">
        <v>9.9100000000000004E-3</v>
      </c>
      <c r="BY13269" s="77">
        <v>2.3140000000000001E-2</v>
      </c>
      <c r="BZ13269" s="77">
        <v>3.8999999999999998E-3</v>
      </c>
      <c r="CA13269" s="106">
        <v>-0.18693000000000001</v>
      </c>
      <c r="CB13269" s="106">
        <v>-3.8490000000000003E-2</v>
      </c>
      <c r="CC13269" s="106">
        <v>-0.11166</v>
      </c>
      <c r="CD13269" s="77">
        <v>0.15234</v>
      </c>
      <c r="CE13269" s="77">
        <v>0.22974</v>
      </c>
      <c r="CF13269" s="106">
        <v>-0.23982000000000001</v>
      </c>
      <c r="CG13269" s="106">
        <v>-4.4859999999999997E-2</v>
      </c>
      <c r="CH13269" s="77">
        <v>0.14563000000000001</v>
      </c>
      <c r="CI13269" s="77">
        <v>8.8929999999999995E-2</v>
      </c>
      <c r="CJ13269" s="77">
        <v>0.28116000000000002</v>
      </c>
      <c r="CK13269" s="77">
        <v>0.61841999999999997</v>
      </c>
      <c r="CL13269" s="77">
        <v>0.72394000000000003</v>
      </c>
      <c r="CM13269" s="77">
        <v>0.34603</v>
      </c>
      <c r="CN13269" s="77">
        <v>0.73514000000000002</v>
      </c>
      <c r="CO13269" s="77">
        <v>0.15171000000000001</v>
      </c>
      <c r="CP13269" s="77">
        <v>0.60170999999999997</v>
      </c>
      <c r="CQ13269" s="77">
        <v>0.78378999999999999</v>
      </c>
      <c r="CR13269" s="77">
        <v>4.3810000000000002E-2</v>
      </c>
      <c r="CS13269" s="77">
        <v>0.61175999999999997</v>
      </c>
      <c r="CT13269" s="77">
        <v>0.14768000000000001</v>
      </c>
      <c r="CU13269" s="77">
        <v>0.33765000000000001</v>
      </c>
      <c r="CV13269" s="106">
        <v>-0.15456</v>
      </c>
      <c r="CW13269" s="106">
        <v>-2.7029999999999998E-2</v>
      </c>
      <c r="CX13269" s="106">
        <v>-5.407E-2</v>
      </c>
      <c r="CY13269" s="77">
        <v>0.21940999999999999</v>
      </c>
      <c r="CZ13269" s="77">
        <v>0.28116000000000002</v>
      </c>
      <c r="DA13269" s="77">
        <v>0.61841999999999997</v>
      </c>
      <c r="DB13269" s="77">
        <v>0.72394999999999998</v>
      </c>
      <c r="DC13269" s="77">
        <v>0.34603</v>
      </c>
      <c r="DD13269" s="77">
        <v>0.68242000000000003</v>
      </c>
      <c r="DE13269" s="77">
        <v>0.73514000000000002</v>
      </c>
      <c r="DF13269" s="77">
        <v>0.15167</v>
      </c>
      <c r="DG13269" s="77">
        <v>0.60185999999999995</v>
      </c>
      <c r="DH13269" s="77">
        <v>0.78337999999999997</v>
      </c>
      <c r="DI13269" s="77">
        <v>4.3630000000000002E-2</v>
      </c>
      <c r="DJ13269" s="77">
        <v>0.61241000000000001</v>
      </c>
      <c r="DK13269" s="77">
        <v>0.61185</v>
      </c>
      <c r="DL13269" s="77">
        <v>0.28117999999999999</v>
      </c>
      <c r="DM13269" s="77">
        <v>0.61841000000000002</v>
      </c>
      <c r="DN13269" s="77">
        <v>0.72402</v>
      </c>
      <c r="DO13269" s="77">
        <v>0.34597</v>
      </c>
      <c r="DP13269" s="77">
        <v>0.68242000000000003</v>
      </c>
      <c r="DQ13269" s="77">
        <v>0.73514000000000002</v>
      </c>
      <c r="DR13269" s="77">
        <v>0.15156</v>
      </c>
      <c r="DS13269" s="77">
        <v>0.60172000000000003</v>
      </c>
      <c r="DT13269" s="77">
        <v>0.78517000000000003</v>
      </c>
      <c r="DU13269" s="77">
        <v>4.4220000000000002E-2</v>
      </c>
      <c r="DV13269" s="77">
        <v>0.61243000000000003</v>
      </c>
      <c r="DW13269" s="78">
        <v>0.61184000000000005</v>
      </c>
    </row>
    <row r="13270" spans="1:127" ht="15.75" thickBot="1" x14ac:dyDescent="0.3">
      <c r="A13270" s="248"/>
      <c r="B13270" s="68">
        <v>5.21E-2</v>
      </c>
      <c r="C13270" s="68">
        <v>0.67159999999999997</v>
      </c>
      <c r="D13270" s="68">
        <v>4.3E-3</v>
      </c>
      <c r="E13270" s="68">
        <v>4.2000000000000003E-2</v>
      </c>
      <c r="F13270" s="68">
        <v>0.12690000000000001</v>
      </c>
      <c r="G13270" s="68">
        <v>0.3624</v>
      </c>
      <c r="H13270" s="68">
        <v>0.63790000000000002</v>
      </c>
      <c r="I13270" s="68">
        <v>0.13020000000000001</v>
      </c>
      <c r="J13270" s="68">
        <v>2.9999999999999997E-4</v>
      </c>
      <c r="K13270" s="68">
        <v>6.8999999999999999E-3</v>
      </c>
      <c r="L13270" s="68">
        <v>1.6000000000000001E-3</v>
      </c>
      <c r="M13270" s="68">
        <v>1.6199999999999999E-2</v>
      </c>
      <c r="N13270" s="68">
        <v>6.9999999999999999E-4</v>
      </c>
      <c r="O13270" s="68">
        <v>4.8300000000000003E-2</v>
      </c>
      <c r="P13270" s="68" t="s">
        <v>677</v>
      </c>
      <c r="Q13270" s="68">
        <v>0.2928</v>
      </c>
      <c r="R13270" s="68">
        <v>2.0000000000000001E-4</v>
      </c>
      <c r="S13270" s="68">
        <v>0.2581</v>
      </c>
      <c r="T13270" s="68"/>
      <c r="U13270" s="68">
        <v>5.0000000000000001E-3</v>
      </c>
      <c r="V13270" s="68">
        <v>2.23E-2</v>
      </c>
      <c r="W13270" s="68">
        <v>0.1105</v>
      </c>
      <c r="X13270" s="68">
        <v>0.11070000000000001</v>
      </c>
      <c r="Y13270" s="68">
        <v>0.35420000000000001</v>
      </c>
      <c r="Z13270" s="68">
        <v>0.89880000000000004</v>
      </c>
      <c r="AA13270" s="68">
        <v>0.1709</v>
      </c>
      <c r="AB13270" s="68">
        <v>3.0000000000000001E-3</v>
      </c>
      <c r="AC13270" s="68">
        <v>0.1419</v>
      </c>
      <c r="AD13270" s="68">
        <v>0.33129999999999998</v>
      </c>
      <c r="AE13270" s="68">
        <v>0.52129999999999999</v>
      </c>
      <c r="AF13270" s="68">
        <v>0.4481</v>
      </c>
      <c r="AG13270" s="68">
        <v>9.5000000000000001E-2</v>
      </c>
      <c r="AH13270" s="68">
        <v>4.0000000000000002E-4</v>
      </c>
      <c r="AI13270" s="68">
        <v>1.46E-2</v>
      </c>
      <c r="AJ13270" s="68">
        <v>1.9E-3</v>
      </c>
      <c r="AK13270" s="68">
        <v>1.29E-2</v>
      </c>
      <c r="AL13270" s="68">
        <v>1.1999999999999999E-3</v>
      </c>
      <c r="AM13270" s="68">
        <v>8.6699999999999999E-2</v>
      </c>
      <c r="AN13270" s="68" t="s">
        <v>677</v>
      </c>
      <c r="AO13270" s="68">
        <v>2.0999999999999999E-3</v>
      </c>
      <c r="AP13270" s="68">
        <v>2.0000000000000001E-4</v>
      </c>
      <c r="AQ13270" s="68">
        <v>0.18429999999999999</v>
      </c>
      <c r="AR13270" s="68" t="s">
        <v>621</v>
      </c>
      <c r="AS13270" s="68">
        <v>0.15540000000000001</v>
      </c>
      <c r="AT13270" s="68">
        <v>0.15970000000000001</v>
      </c>
      <c r="AU13270" s="68">
        <v>0.1206</v>
      </c>
      <c r="AV13270" s="68">
        <v>0.75129999999999997</v>
      </c>
      <c r="AW13270" s="68">
        <v>0.98799999999999999</v>
      </c>
      <c r="AX13270" s="68">
        <v>0.59399999999999997</v>
      </c>
      <c r="AY13270" s="68">
        <v>0.24329999999999999</v>
      </c>
      <c r="AZ13270" s="68">
        <v>0.4229</v>
      </c>
      <c r="BA13270" s="68">
        <v>0.74350000000000005</v>
      </c>
      <c r="BB13270" s="68">
        <v>0.39219999999999999</v>
      </c>
      <c r="BC13270" s="68">
        <v>0.43819999999999998</v>
      </c>
      <c r="BD13270" s="68">
        <v>0.42980000000000002</v>
      </c>
      <c r="BE13270" s="68">
        <v>0.93979999999999997</v>
      </c>
      <c r="BF13270" s="68">
        <v>0.42849999999999999</v>
      </c>
      <c r="BG13270" s="68">
        <v>0.46960000000000002</v>
      </c>
      <c r="BH13270" s="68">
        <v>5.16E-2</v>
      </c>
      <c r="BI13270" s="68">
        <v>0.81010000000000004</v>
      </c>
      <c r="BJ13270" s="68">
        <v>0.2717</v>
      </c>
      <c r="BK13270" s="68">
        <v>0.27529999999999999</v>
      </c>
      <c r="BL13270" s="68">
        <v>0.6482</v>
      </c>
      <c r="BM13270" s="68">
        <v>0.16</v>
      </c>
      <c r="BN13270" s="68">
        <v>0.42720000000000002</v>
      </c>
      <c r="BO13270" s="68">
        <v>0.186</v>
      </c>
      <c r="BP13270" s="68">
        <v>0.75370000000000004</v>
      </c>
      <c r="BQ13270" s="68">
        <v>0.71030000000000004</v>
      </c>
      <c r="BR13270" s="68">
        <v>0.7873</v>
      </c>
      <c r="BS13270" s="68">
        <v>0.4249</v>
      </c>
      <c r="BT13270" s="68">
        <v>1.1999999999999999E-3</v>
      </c>
      <c r="BU13270" s="68">
        <v>2.7000000000000001E-3</v>
      </c>
      <c r="BV13270" s="68">
        <v>0.6714</v>
      </c>
      <c r="BW13270" s="68">
        <v>0.84830000000000005</v>
      </c>
      <c r="BX13270" s="68">
        <v>0.95709999999999995</v>
      </c>
      <c r="BY13270" s="68">
        <v>0.9</v>
      </c>
      <c r="BZ13270" s="68">
        <v>0.98309999999999997</v>
      </c>
      <c r="CA13270" s="68">
        <v>0.30559999999999998</v>
      </c>
      <c r="CB13270" s="68">
        <v>0.83440000000000003</v>
      </c>
      <c r="CC13270" s="68">
        <v>0.54290000000000005</v>
      </c>
      <c r="CD13270" s="68">
        <v>0.4052</v>
      </c>
      <c r="CE13270" s="68">
        <v>0.2059</v>
      </c>
      <c r="CF13270" s="68">
        <v>0.1862</v>
      </c>
      <c r="CG13270" s="68">
        <v>0.80740000000000001</v>
      </c>
      <c r="CH13270" s="68">
        <v>0.4264</v>
      </c>
      <c r="CI13270" s="68">
        <v>0.62839999999999996</v>
      </c>
      <c r="CJ13270" s="68">
        <v>0.11899999999999999</v>
      </c>
      <c r="CK13270" s="68">
        <v>2.0000000000000001E-4</v>
      </c>
      <c r="CL13270" s="68" t="s">
        <v>621</v>
      </c>
      <c r="CM13270" s="68">
        <v>5.2400000000000002E-2</v>
      </c>
      <c r="CN13270" s="68" t="s">
        <v>621</v>
      </c>
      <c r="CO13270" s="68">
        <v>0.40720000000000001</v>
      </c>
      <c r="CP13270" s="68">
        <v>2.9999999999999997E-4</v>
      </c>
      <c r="CQ13270" s="68" t="s">
        <v>621</v>
      </c>
      <c r="CR13270" s="68">
        <v>0.81179999999999997</v>
      </c>
      <c r="CS13270" s="68">
        <v>2.0000000000000001E-4</v>
      </c>
      <c r="CT13270" s="68">
        <v>0.4199</v>
      </c>
      <c r="CU13270" s="68">
        <v>5.8799999999999998E-2</v>
      </c>
      <c r="CV13270" s="68">
        <v>0.39829999999999999</v>
      </c>
      <c r="CW13270" s="68">
        <v>0.88319999999999999</v>
      </c>
      <c r="CX13270" s="68">
        <v>0.76880000000000004</v>
      </c>
      <c r="CY13270" s="68">
        <v>0.2276</v>
      </c>
      <c r="CZ13270" s="68">
        <v>0.11899999999999999</v>
      </c>
      <c r="DA13270" s="68">
        <v>2.0000000000000001E-4</v>
      </c>
      <c r="DB13270" s="68" t="s">
        <v>621</v>
      </c>
      <c r="DC13270" s="68">
        <v>5.2400000000000002E-2</v>
      </c>
      <c r="DD13270" s="68" t="s">
        <v>621</v>
      </c>
      <c r="DE13270" s="68" t="s">
        <v>621</v>
      </c>
      <c r="DF13270" s="68">
        <v>0.4073</v>
      </c>
      <c r="DG13270" s="68">
        <v>2.9999999999999997E-4</v>
      </c>
      <c r="DH13270" s="68" t="s">
        <v>621</v>
      </c>
      <c r="DI13270" s="68">
        <v>0.81259999999999999</v>
      </c>
      <c r="DJ13270" s="68">
        <v>2.0000000000000001E-4</v>
      </c>
      <c r="DK13270" s="68">
        <v>2.0000000000000001E-4</v>
      </c>
      <c r="DL13270" s="68">
        <v>0.11899999999999999</v>
      </c>
      <c r="DM13270" s="68">
        <v>2.0000000000000001E-4</v>
      </c>
      <c r="DN13270" s="68" t="s">
        <v>621</v>
      </c>
      <c r="DO13270" s="68">
        <v>5.2400000000000002E-2</v>
      </c>
      <c r="DP13270" s="68" t="s">
        <v>621</v>
      </c>
      <c r="DQ13270" s="68" t="s">
        <v>621</v>
      </c>
      <c r="DR13270" s="68">
        <v>0.40770000000000001</v>
      </c>
      <c r="DS13270" s="68">
        <v>2.9999999999999997E-4</v>
      </c>
      <c r="DT13270" s="68" t="s">
        <v>621</v>
      </c>
      <c r="DU13270" s="68">
        <v>0.81010000000000004</v>
      </c>
      <c r="DV13270" s="68">
        <v>2.0000000000000001E-4</v>
      </c>
      <c r="DW13270" s="74">
        <v>2.0000000000000001E-4</v>
      </c>
    </row>
    <row r="13271" spans="1:127" x14ac:dyDescent="0.25">
      <c r="A13271" s="247" t="s">
        <v>65</v>
      </c>
      <c r="B13271" s="106">
        <v>-0.34915000000000002</v>
      </c>
      <c r="C13271" s="77">
        <v>0.19006999999999999</v>
      </c>
      <c r="D13271" s="77">
        <v>0.21598000000000001</v>
      </c>
      <c r="E13271" s="77">
        <v>0.65730999999999995</v>
      </c>
      <c r="F13271" s="77">
        <v>0.36131000000000002</v>
      </c>
      <c r="G13271" s="77">
        <v>0.26005</v>
      </c>
      <c r="H13271" s="77">
        <v>1.562E-2</v>
      </c>
      <c r="I13271" s="106">
        <v>-0.16300999999999999</v>
      </c>
      <c r="J13271" s="77">
        <v>0.38023000000000001</v>
      </c>
      <c r="K13271" s="77">
        <v>0.50153000000000003</v>
      </c>
      <c r="L13271" s="77">
        <v>0.40389000000000003</v>
      </c>
      <c r="M13271" s="77">
        <v>0.48196</v>
      </c>
      <c r="N13271" s="77">
        <v>0.66247999999999996</v>
      </c>
      <c r="O13271" s="77">
        <v>0.69855999999999996</v>
      </c>
      <c r="P13271" s="77" t="s">
        <v>677</v>
      </c>
      <c r="Q13271" s="77">
        <v>0.28600999999999999</v>
      </c>
      <c r="R13271" s="77">
        <v>0.26164999999999999</v>
      </c>
      <c r="S13271" s="77">
        <v>0.11196</v>
      </c>
      <c r="T13271" s="77">
        <v>0.48399999999999999</v>
      </c>
      <c r="U13271" s="77">
        <v>1</v>
      </c>
      <c r="V13271" s="77">
        <v>0.13667000000000001</v>
      </c>
      <c r="W13271" s="77">
        <v>0.10928</v>
      </c>
      <c r="X13271" s="106">
        <v>-1.7160000000000002E-2</v>
      </c>
      <c r="Y13271" s="77">
        <v>7.9009999999999997E-2</v>
      </c>
      <c r="Z13271" s="106">
        <v>-0.41576000000000002</v>
      </c>
      <c r="AA13271" s="106">
        <v>-0.11899</v>
      </c>
      <c r="AB13271" s="77">
        <v>0.19411999999999999</v>
      </c>
      <c r="AC13271" s="77">
        <v>0.51724000000000003</v>
      </c>
      <c r="AD13271" s="77">
        <v>0.28911999999999999</v>
      </c>
      <c r="AE13271" s="77">
        <v>0.16582</v>
      </c>
      <c r="AF13271" s="106">
        <v>-0.11932</v>
      </c>
      <c r="AG13271" s="106">
        <v>-0.21462999999999999</v>
      </c>
      <c r="AH13271" s="77">
        <v>0.36996000000000001</v>
      </c>
      <c r="AI13271" s="77">
        <v>0.45998</v>
      </c>
      <c r="AJ13271" s="77">
        <v>0.43530000000000002</v>
      </c>
      <c r="AK13271" s="77">
        <v>0.53352999999999995</v>
      </c>
      <c r="AL13271" s="77">
        <v>0.68420000000000003</v>
      </c>
      <c r="AM13271" s="77">
        <v>0.65376999999999996</v>
      </c>
      <c r="AN13271" s="77" t="s">
        <v>677</v>
      </c>
      <c r="AO13271" s="77">
        <v>6.2500000000000003E-3</v>
      </c>
      <c r="AP13271" s="77">
        <v>0.28682000000000002</v>
      </c>
      <c r="AQ13271" s="77">
        <v>0.14682000000000001</v>
      </c>
      <c r="AR13271" s="77">
        <v>0.35209000000000001</v>
      </c>
      <c r="AS13271" s="77">
        <v>0.75778000000000001</v>
      </c>
      <c r="AT13271" s="77">
        <v>8.1309999999999993E-2</v>
      </c>
      <c r="AU13271" s="77">
        <v>2.29E-2</v>
      </c>
      <c r="AV13271" s="106">
        <v>-0.153</v>
      </c>
      <c r="AW13271" s="77">
        <v>2.8989999999999998E-2</v>
      </c>
      <c r="AX13271" s="106">
        <v>-0.37378</v>
      </c>
      <c r="AY13271" s="106">
        <v>-0.33462999999999998</v>
      </c>
      <c r="AZ13271" s="106">
        <v>-1.7860000000000001E-2</v>
      </c>
      <c r="BA13271" s="77">
        <v>0.1787</v>
      </c>
      <c r="BB13271" s="77">
        <v>7.5259999999999994E-2</v>
      </c>
      <c r="BC13271" s="77">
        <v>0.43739</v>
      </c>
      <c r="BD13271" s="77">
        <v>0.23943</v>
      </c>
      <c r="BE13271" s="77">
        <v>0.34029999999999999</v>
      </c>
      <c r="BF13271" s="77">
        <v>6.7510000000000001E-2</v>
      </c>
      <c r="BG13271" s="77">
        <v>9.4299999999999991E-3</v>
      </c>
      <c r="BH13271" s="77">
        <v>0.20818</v>
      </c>
      <c r="BI13271" s="77">
        <v>0.15761</v>
      </c>
      <c r="BJ13271" s="77">
        <v>0.23766000000000001</v>
      </c>
      <c r="BK13271" s="77">
        <v>0.25041000000000002</v>
      </c>
      <c r="BL13271" s="106">
        <v>-0.12920999999999999</v>
      </c>
      <c r="BM13271" s="106">
        <v>-8.2909999999999998E-2</v>
      </c>
      <c r="BN13271" s="106">
        <v>-0.28847</v>
      </c>
      <c r="BO13271" s="106">
        <v>-0.10866000000000001</v>
      </c>
      <c r="BP13271" s="77">
        <v>0.12127</v>
      </c>
      <c r="BQ13271" s="77">
        <v>0.30631999999999998</v>
      </c>
      <c r="BR13271" s="106">
        <v>-1.4670000000000001E-2</v>
      </c>
      <c r="BS13271" s="106">
        <v>-6.479E-2</v>
      </c>
      <c r="BT13271" s="106">
        <v>-0.60196000000000005</v>
      </c>
      <c r="BU13271" s="106">
        <v>-0.25392999999999999</v>
      </c>
      <c r="BV13271" s="77">
        <v>0.18659000000000001</v>
      </c>
      <c r="BW13271" s="77">
        <v>7.0690000000000003E-2</v>
      </c>
      <c r="BX13271" s="106">
        <v>-4.8059999999999999E-2</v>
      </c>
      <c r="BY13271" s="77">
        <v>8.9639999999999997E-2</v>
      </c>
      <c r="BZ13271" s="106">
        <v>-0.21707000000000001</v>
      </c>
      <c r="CA13271" s="106">
        <v>-8.8400000000000006E-2</v>
      </c>
      <c r="CB13271" s="77">
        <v>7.6179999999999998E-2</v>
      </c>
      <c r="CC13271" s="77">
        <v>0.17468</v>
      </c>
      <c r="CD13271" s="77">
        <v>9.1109999999999997E-2</v>
      </c>
      <c r="CE13271" s="106">
        <v>-2.7279999999999999E-2</v>
      </c>
      <c r="CF13271" s="106">
        <v>-0.18173</v>
      </c>
      <c r="CG13271" s="77">
        <v>8.1540000000000001E-2</v>
      </c>
      <c r="CH13271" s="77">
        <v>0.23380000000000001</v>
      </c>
      <c r="CI13271" s="77">
        <v>0.24618999999999999</v>
      </c>
      <c r="CJ13271" s="77">
        <v>0.41269</v>
      </c>
      <c r="CK13271" s="77">
        <v>0.68423</v>
      </c>
      <c r="CL13271" s="77">
        <v>0.55642999999999998</v>
      </c>
      <c r="CM13271" s="106">
        <v>-0.10125000000000001</v>
      </c>
      <c r="CN13271" s="77">
        <v>0.66662999999999994</v>
      </c>
      <c r="CO13271" s="77">
        <v>0.23721</v>
      </c>
      <c r="CP13271" s="77">
        <v>0.70062999999999998</v>
      </c>
      <c r="CQ13271" s="77">
        <v>0.42641000000000001</v>
      </c>
      <c r="CR13271" s="106">
        <v>-0.23097000000000001</v>
      </c>
      <c r="CS13271" s="77">
        <v>0.61834</v>
      </c>
      <c r="CT13271" s="77">
        <v>0.30931999999999998</v>
      </c>
      <c r="CU13271" s="77">
        <v>0.26566000000000001</v>
      </c>
      <c r="CV13271" s="77">
        <v>6.3280000000000003E-2</v>
      </c>
      <c r="CW13271" s="106">
        <v>-7.7299999999999994E-2</v>
      </c>
      <c r="CX13271" s="77">
        <v>4.2500000000000003E-2</v>
      </c>
      <c r="CY13271" s="77">
        <v>0.18332999999999999</v>
      </c>
      <c r="CZ13271" s="77">
        <v>0.41270000000000001</v>
      </c>
      <c r="DA13271" s="77">
        <v>0.68423</v>
      </c>
      <c r="DB13271" s="77">
        <v>0.55642000000000003</v>
      </c>
      <c r="DC13271" s="106">
        <v>-0.10126</v>
      </c>
      <c r="DD13271" s="77">
        <v>0.75475000000000003</v>
      </c>
      <c r="DE13271" s="77">
        <v>0.66662999999999994</v>
      </c>
      <c r="DF13271" s="77">
        <v>0.23719999999999999</v>
      </c>
      <c r="DG13271" s="77">
        <v>0.70055999999999996</v>
      </c>
      <c r="DH13271" s="77">
        <v>0.42599999999999999</v>
      </c>
      <c r="DI13271" s="106">
        <v>-0.23143</v>
      </c>
      <c r="DJ13271" s="77">
        <v>0.69662999999999997</v>
      </c>
      <c r="DK13271" s="77">
        <v>0.61841000000000002</v>
      </c>
      <c r="DL13271" s="77">
        <v>0.41275000000000001</v>
      </c>
      <c r="DM13271" s="77">
        <v>0.68423999999999996</v>
      </c>
      <c r="DN13271" s="77">
        <v>0.55637000000000003</v>
      </c>
      <c r="DO13271" s="106">
        <v>-0.1014</v>
      </c>
      <c r="DP13271" s="77">
        <v>0.75473000000000001</v>
      </c>
      <c r="DQ13271" s="77">
        <v>0.66664999999999996</v>
      </c>
      <c r="DR13271" s="77">
        <v>0.23738000000000001</v>
      </c>
      <c r="DS13271" s="77">
        <v>0.70109999999999995</v>
      </c>
      <c r="DT13271" s="77">
        <v>0.42480000000000001</v>
      </c>
      <c r="DU13271" s="106">
        <v>-0.23132</v>
      </c>
      <c r="DV13271" s="77">
        <v>0.6966</v>
      </c>
      <c r="DW13271" s="78">
        <v>0.61797000000000002</v>
      </c>
    </row>
    <row r="13272" spans="1:127" ht="15.75" thickBot="1" x14ac:dyDescent="0.3">
      <c r="A13272" s="248"/>
      <c r="B13272" s="68">
        <v>5.0200000000000002E-2</v>
      </c>
      <c r="C13272" s="68">
        <v>0.2974</v>
      </c>
      <c r="D13272" s="68">
        <v>0.2351</v>
      </c>
      <c r="E13272" s="68" t="s">
        <v>621</v>
      </c>
      <c r="F13272" s="68">
        <v>4.2200000000000001E-2</v>
      </c>
      <c r="G13272" s="68">
        <v>0.15060000000000001</v>
      </c>
      <c r="H13272" s="68">
        <v>0.93240000000000001</v>
      </c>
      <c r="I13272" s="68">
        <v>0.37269999999999998</v>
      </c>
      <c r="J13272" s="68">
        <v>3.1800000000000002E-2</v>
      </c>
      <c r="K13272" s="68">
        <v>3.5000000000000001E-3</v>
      </c>
      <c r="L13272" s="68">
        <v>2.1899999999999999E-2</v>
      </c>
      <c r="M13272" s="68">
        <v>5.1999999999999998E-3</v>
      </c>
      <c r="N13272" s="68" t="s">
        <v>621</v>
      </c>
      <c r="O13272" s="68" t="s">
        <v>621</v>
      </c>
      <c r="P13272" s="68" t="s">
        <v>677</v>
      </c>
      <c r="Q13272" s="68">
        <v>0.1125</v>
      </c>
      <c r="R13272" s="68">
        <v>0.14799999999999999</v>
      </c>
      <c r="S13272" s="68">
        <v>0.54179999999999995</v>
      </c>
      <c r="T13272" s="68">
        <v>5.0000000000000001E-3</v>
      </c>
      <c r="U13272" s="68"/>
      <c r="V13272" s="68">
        <v>0.45579999999999998</v>
      </c>
      <c r="W13272" s="68">
        <v>0.55159999999999998</v>
      </c>
      <c r="X13272" s="68">
        <v>0.92569999999999997</v>
      </c>
      <c r="Y13272" s="68">
        <v>0.6673</v>
      </c>
      <c r="Z13272" s="68">
        <v>1.7999999999999999E-2</v>
      </c>
      <c r="AA13272" s="68">
        <v>0.51659999999999995</v>
      </c>
      <c r="AB13272" s="68">
        <v>0.28710000000000002</v>
      </c>
      <c r="AC13272" s="68">
        <v>2.3999999999999998E-3</v>
      </c>
      <c r="AD13272" s="68">
        <v>0.1085</v>
      </c>
      <c r="AE13272" s="68">
        <v>0.3644</v>
      </c>
      <c r="AF13272" s="68">
        <v>0.51539999999999997</v>
      </c>
      <c r="AG13272" s="68">
        <v>0.23810000000000001</v>
      </c>
      <c r="AH13272" s="68">
        <v>3.7100000000000001E-2</v>
      </c>
      <c r="AI13272" s="68">
        <v>8.0999999999999996E-3</v>
      </c>
      <c r="AJ13272" s="68">
        <v>1.2800000000000001E-2</v>
      </c>
      <c r="AK13272" s="68">
        <v>1.6999999999999999E-3</v>
      </c>
      <c r="AL13272" s="68" t="s">
        <v>621</v>
      </c>
      <c r="AM13272" s="68" t="s">
        <v>621</v>
      </c>
      <c r="AN13272" s="68" t="s">
        <v>677</v>
      </c>
      <c r="AO13272" s="68">
        <v>0.97289999999999999</v>
      </c>
      <c r="AP13272" s="68">
        <v>0.1115</v>
      </c>
      <c r="AQ13272" s="68">
        <v>0.42259999999999998</v>
      </c>
      <c r="AR13272" s="68">
        <v>4.8099999999999997E-2</v>
      </c>
      <c r="AS13272" s="68" t="s">
        <v>621</v>
      </c>
      <c r="AT13272" s="68">
        <v>0.65820000000000001</v>
      </c>
      <c r="AU13272" s="68">
        <v>0.90100000000000002</v>
      </c>
      <c r="AV13272" s="68">
        <v>0.4032</v>
      </c>
      <c r="AW13272" s="68">
        <v>0.87480000000000002</v>
      </c>
      <c r="AX13272" s="68">
        <v>3.5099999999999999E-2</v>
      </c>
      <c r="AY13272" s="68">
        <v>6.1199999999999997E-2</v>
      </c>
      <c r="AZ13272" s="68">
        <v>0.92269999999999996</v>
      </c>
      <c r="BA13272" s="68">
        <v>0.32779999999999998</v>
      </c>
      <c r="BB13272" s="68">
        <v>0.68230000000000002</v>
      </c>
      <c r="BC13272" s="68">
        <v>1.23E-2</v>
      </c>
      <c r="BD13272" s="68">
        <v>0.18690000000000001</v>
      </c>
      <c r="BE13272" s="68">
        <v>5.67E-2</v>
      </c>
      <c r="BF13272" s="68">
        <v>0.71350000000000002</v>
      </c>
      <c r="BG13272" s="68">
        <v>0.95909999999999995</v>
      </c>
      <c r="BH13272" s="68">
        <v>0.25290000000000001</v>
      </c>
      <c r="BI13272" s="68">
        <v>0.38900000000000001</v>
      </c>
      <c r="BJ13272" s="68">
        <v>0.1903</v>
      </c>
      <c r="BK13272" s="68">
        <v>0.16689999999999999</v>
      </c>
      <c r="BL13272" s="68">
        <v>0.48089999999999999</v>
      </c>
      <c r="BM13272" s="68">
        <v>0.65190000000000003</v>
      </c>
      <c r="BN13272" s="68">
        <v>0.10929999999999999</v>
      </c>
      <c r="BO13272" s="68">
        <v>0.55389999999999995</v>
      </c>
      <c r="BP13272" s="68">
        <v>0.50849999999999995</v>
      </c>
      <c r="BQ13272" s="68">
        <v>8.8200000000000001E-2</v>
      </c>
      <c r="BR13272" s="68">
        <v>0.9365</v>
      </c>
      <c r="BS13272" s="68">
        <v>0.72460000000000002</v>
      </c>
      <c r="BT13272" s="68">
        <v>2.9999999999999997E-4</v>
      </c>
      <c r="BU13272" s="68">
        <v>0.1608</v>
      </c>
      <c r="BV13272" s="68">
        <v>0.30649999999999999</v>
      </c>
      <c r="BW13272" s="68">
        <v>0.70069999999999999</v>
      </c>
      <c r="BX13272" s="68">
        <v>0.79390000000000005</v>
      </c>
      <c r="BY13272" s="68">
        <v>0.62560000000000004</v>
      </c>
      <c r="BZ13272" s="68">
        <v>0.23269999999999999</v>
      </c>
      <c r="CA13272" s="68">
        <v>0.63039999999999996</v>
      </c>
      <c r="CB13272" s="68">
        <v>0.67859999999999998</v>
      </c>
      <c r="CC13272" s="68">
        <v>0.33900000000000002</v>
      </c>
      <c r="CD13272" s="68">
        <v>0.61990000000000001</v>
      </c>
      <c r="CE13272" s="68">
        <v>0.88219999999999998</v>
      </c>
      <c r="CF13272" s="68">
        <v>0.31950000000000001</v>
      </c>
      <c r="CG13272" s="68">
        <v>0.6573</v>
      </c>
      <c r="CH13272" s="68">
        <v>0.1978</v>
      </c>
      <c r="CI13272" s="68">
        <v>0.1744</v>
      </c>
      <c r="CJ13272" s="68">
        <v>1.89E-2</v>
      </c>
      <c r="CK13272" s="68" t="s">
        <v>621</v>
      </c>
      <c r="CL13272" s="68">
        <v>8.9999999999999998E-4</v>
      </c>
      <c r="CM13272" s="68">
        <v>0.58140000000000003</v>
      </c>
      <c r="CN13272" s="68" t="s">
        <v>621</v>
      </c>
      <c r="CO13272" s="68">
        <v>0.19109999999999999</v>
      </c>
      <c r="CP13272" s="68" t="s">
        <v>621</v>
      </c>
      <c r="CQ13272" s="68">
        <v>1.49E-2</v>
      </c>
      <c r="CR13272" s="68">
        <v>0.2034</v>
      </c>
      <c r="CS13272" s="68">
        <v>2.0000000000000001E-4</v>
      </c>
      <c r="CT13272" s="68">
        <v>8.4900000000000003E-2</v>
      </c>
      <c r="CU13272" s="68">
        <v>0.14169999999999999</v>
      </c>
      <c r="CV13272" s="68">
        <v>0.73080000000000001</v>
      </c>
      <c r="CW13272" s="68">
        <v>0.67410000000000003</v>
      </c>
      <c r="CX13272" s="68">
        <v>0.81740000000000002</v>
      </c>
      <c r="CY13272" s="68">
        <v>0.31519999999999998</v>
      </c>
      <c r="CZ13272" s="68">
        <v>1.89E-2</v>
      </c>
      <c r="DA13272" s="68" t="s">
        <v>621</v>
      </c>
      <c r="DB13272" s="68">
        <v>8.9999999999999998E-4</v>
      </c>
      <c r="DC13272" s="68">
        <v>0.58130000000000004</v>
      </c>
      <c r="DD13272" s="68" t="s">
        <v>621</v>
      </c>
      <c r="DE13272" s="68" t="s">
        <v>621</v>
      </c>
      <c r="DF13272" s="68">
        <v>0.19120000000000001</v>
      </c>
      <c r="DG13272" s="68" t="s">
        <v>621</v>
      </c>
      <c r="DH13272" s="68">
        <v>1.5100000000000001E-2</v>
      </c>
      <c r="DI13272" s="68">
        <v>0.20250000000000001</v>
      </c>
      <c r="DJ13272" s="68" t="s">
        <v>621</v>
      </c>
      <c r="DK13272" s="68">
        <v>2.0000000000000001E-4</v>
      </c>
      <c r="DL13272" s="68">
        <v>1.89E-2</v>
      </c>
      <c r="DM13272" s="68" t="s">
        <v>621</v>
      </c>
      <c r="DN13272" s="68">
        <v>8.9999999999999998E-4</v>
      </c>
      <c r="DO13272" s="68">
        <v>0.58079999999999998</v>
      </c>
      <c r="DP13272" s="68" t="s">
        <v>621</v>
      </c>
      <c r="DQ13272" s="68" t="s">
        <v>621</v>
      </c>
      <c r="DR13272" s="68">
        <v>0.1908</v>
      </c>
      <c r="DS13272" s="68" t="s">
        <v>621</v>
      </c>
      <c r="DT13272" s="68">
        <v>1.54E-2</v>
      </c>
      <c r="DU13272" s="68">
        <v>0.20269999999999999</v>
      </c>
      <c r="DV13272" s="68" t="s">
        <v>621</v>
      </c>
      <c r="DW13272" s="74">
        <v>2.0000000000000001E-4</v>
      </c>
    </row>
    <row r="13273" spans="1:127" x14ac:dyDescent="0.25">
      <c r="A13273" s="247" t="s">
        <v>66</v>
      </c>
      <c r="B13273" s="106">
        <v>-0.12002</v>
      </c>
      <c r="C13273" s="106">
        <v>-2.2360000000000001E-2</v>
      </c>
      <c r="D13273" s="77">
        <v>0.37492999999999999</v>
      </c>
      <c r="E13273" s="106">
        <v>-2.0799999999999999E-2</v>
      </c>
      <c r="F13273" s="106">
        <v>-7.5139999999999998E-2</v>
      </c>
      <c r="G13273" s="77">
        <v>6.1339999999999999E-2</v>
      </c>
      <c r="H13273" s="106">
        <v>-0.16661000000000001</v>
      </c>
      <c r="I13273" s="106">
        <v>-0.13192000000000001</v>
      </c>
      <c r="J13273" s="77">
        <v>0.51488</v>
      </c>
      <c r="K13273" s="77">
        <v>0.22153999999999999</v>
      </c>
      <c r="L13273" s="77">
        <v>0.34177000000000002</v>
      </c>
      <c r="M13273" s="77">
        <v>3.882E-2</v>
      </c>
      <c r="N13273" s="77">
        <v>0.14451</v>
      </c>
      <c r="O13273" s="77">
        <v>0.16621</v>
      </c>
      <c r="P13273" s="77" t="s">
        <v>677</v>
      </c>
      <c r="Q13273" s="77">
        <v>0.2341</v>
      </c>
      <c r="R13273" s="77">
        <v>0.27910000000000001</v>
      </c>
      <c r="S13273" s="77">
        <v>2.9049999999999999E-2</v>
      </c>
      <c r="T13273" s="77">
        <v>0.40268999999999999</v>
      </c>
      <c r="U13273" s="77">
        <v>0.13667000000000001</v>
      </c>
      <c r="V13273" s="77">
        <v>1</v>
      </c>
      <c r="W13273" s="77">
        <v>8.1670000000000006E-2</v>
      </c>
      <c r="X13273" s="77">
        <v>0.35014000000000001</v>
      </c>
      <c r="Y13273" s="77">
        <v>2.418E-2</v>
      </c>
      <c r="Z13273" s="77">
        <v>0.2482</v>
      </c>
      <c r="AA13273" s="106">
        <v>-8.2299999999999995E-3</v>
      </c>
      <c r="AB13273" s="77">
        <v>0.37823000000000001</v>
      </c>
      <c r="AC13273" s="106">
        <v>-0.14815</v>
      </c>
      <c r="AD13273" s="106">
        <v>-0.14358000000000001</v>
      </c>
      <c r="AE13273" s="77">
        <v>4.0200000000000001E-3</v>
      </c>
      <c r="AF13273" s="106">
        <v>-0.15906000000000001</v>
      </c>
      <c r="AG13273" s="106">
        <v>-0.14904000000000001</v>
      </c>
      <c r="AH13273" s="77">
        <v>0.48720999999999998</v>
      </c>
      <c r="AI13273" s="77">
        <v>0.19608999999999999</v>
      </c>
      <c r="AJ13273" s="77">
        <v>0.33643000000000001</v>
      </c>
      <c r="AK13273" s="77">
        <v>6.0080000000000001E-2</v>
      </c>
      <c r="AL13273" s="77">
        <v>0.17735000000000001</v>
      </c>
      <c r="AM13273" s="77">
        <v>0.14129</v>
      </c>
      <c r="AN13273" s="77" t="s">
        <v>677</v>
      </c>
      <c r="AO13273" s="77">
        <v>9.178E-2</v>
      </c>
      <c r="AP13273" s="77">
        <v>0.29352</v>
      </c>
      <c r="AQ13273" s="77">
        <v>5.8590000000000003E-2</v>
      </c>
      <c r="AR13273" s="77">
        <v>0.23730000000000001</v>
      </c>
      <c r="AS13273" s="106">
        <v>-6.11E-3</v>
      </c>
      <c r="AT13273" s="77">
        <v>0.87392000000000003</v>
      </c>
      <c r="AU13273" s="77">
        <v>0.20977000000000001</v>
      </c>
      <c r="AV13273" s="77">
        <v>0.14294000000000001</v>
      </c>
      <c r="AW13273" s="77">
        <v>4.6940000000000003E-2</v>
      </c>
      <c r="AX13273" s="77">
        <v>0.19592999999999999</v>
      </c>
      <c r="AY13273" s="106">
        <v>-0.37118000000000001</v>
      </c>
      <c r="AZ13273" s="77">
        <v>0.23408999999999999</v>
      </c>
      <c r="BA13273" s="106">
        <v>-6.9190000000000002E-2</v>
      </c>
      <c r="BB13273" s="77">
        <v>8.1989999999999993E-2</v>
      </c>
      <c r="BC13273" s="77">
        <v>5.1040000000000002E-2</v>
      </c>
      <c r="BD13273" s="106">
        <v>-0.1686</v>
      </c>
      <c r="BE13273" s="106">
        <v>-5.5640000000000002E-2</v>
      </c>
      <c r="BF13273" s="77">
        <v>0.10653</v>
      </c>
      <c r="BG13273" s="77">
        <v>7.8020000000000006E-2</v>
      </c>
      <c r="BH13273" s="77">
        <v>0.34555999999999998</v>
      </c>
      <c r="BI13273" s="77">
        <v>0.13977000000000001</v>
      </c>
      <c r="BJ13273" s="77">
        <v>3.9759999999999997E-2</v>
      </c>
      <c r="BK13273" s="106">
        <v>-8.4199999999999997E-2</v>
      </c>
      <c r="BL13273" s="77">
        <v>9.2499999999999999E-2</v>
      </c>
      <c r="BM13273" s="106">
        <v>-0.14940000000000001</v>
      </c>
      <c r="BN13273" s="106">
        <v>-0.25417000000000001</v>
      </c>
      <c r="BO13273" s="106">
        <v>-0.30565999999999999</v>
      </c>
      <c r="BP13273" s="106">
        <v>-0.24252000000000001</v>
      </c>
      <c r="BQ13273" s="106">
        <v>-7.2609999999999994E-2</v>
      </c>
      <c r="BR13273" s="77">
        <v>6.4310000000000006E-2</v>
      </c>
      <c r="BS13273" s="77">
        <v>0.14823</v>
      </c>
      <c r="BT13273" s="106">
        <v>-0.12520999999999999</v>
      </c>
      <c r="BU13273" s="106">
        <v>-0.43990000000000001</v>
      </c>
      <c r="BV13273" s="106">
        <v>-0.36604999999999999</v>
      </c>
      <c r="BW13273" s="106">
        <v>-0.13350999999999999</v>
      </c>
      <c r="BX13273" s="77">
        <v>0.13980999999999999</v>
      </c>
      <c r="BY13273" s="106">
        <v>-1.1950000000000001E-2</v>
      </c>
      <c r="BZ13273" s="106">
        <v>-0.16866999999999999</v>
      </c>
      <c r="CA13273" s="106">
        <v>-0.11967999999999999</v>
      </c>
      <c r="CB13273" s="106">
        <v>-0.19927</v>
      </c>
      <c r="CC13273" s="106">
        <v>-6.7900000000000002E-2</v>
      </c>
      <c r="CD13273" s="77">
        <v>8.8349999999999998E-2</v>
      </c>
      <c r="CE13273" s="77">
        <v>0.28643999999999997</v>
      </c>
      <c r="CF13273" s="106">
        <v>-1.9779999999999999E-2</v>
      </c>
      <c r="CG13273" s="77">
        <v>8.0110000000000001E-2</v>
      </c>
      <c r="CH13273" s="106">
        <v>-4.5199999999999997E-3</v>
      </c>
      <c r="CI13273" s="106">
        <v>-0.15421000000000001</v>
      </c>
      <c r="CJ13273" s="77">
        <v>4.4000000000000003E-3</v>
      </c>
      <c r="CK13273" s="77">
        <v>0.26644000000000001</v>
      </c>
      <c r="CL13273" s="77">
        <v>0.29496</v>
      </c>
      <c r="CM13273" s="77">
        <v>0.35554999999999998</v>
      </c>
      <c r="CN13273" s="77">
        <v>0.33104</v>
      </c>
      <c r="CO13273" s="106">
        <v>-0.10136000000000001</v>
      </c>
      <c r="CP13273" s="77">
        <v>0.26038</v>
      </c>
      <c r="CQ13273" s="77">
        <v>0.20548</v>
      </c>
      <c r="CR13273" s="77">
        <v>0.22738</v>
      </c>
      <c r="CS13273" s="77">
        <v>0.19378999999999999</v>
      </c>
      <c r="CT13273" s="77">
        <v>1.562E-2</v>
      </c>
      <c r="CU13273" s="77">
        <v>0.14867</v>
      </c>
      <c r="CV13273" s="106">
        <v>-0.15608</v>
      </c>
      <c r="CW13273" s="106">
        <v>-0.20038</v>
      </c>
      <c r="CX13273" s="106">
        <v>-0.10037</v>
      </c>
      <c r="CY13273" s="77">
        <v>4.444E-2</v>
      </c>
      <c r="CZ13273" s="77">
        <v>4.4000000000000003E-3</v>
      </c>
      <c r="DA13273" s="77">
        <v>0.26644000000000001</v>
      </c>
      <c r="DB13273" s="77">
        <v>0.29497000000000001</v>
      </c>
      <c r="DC13273" s="77">
        <v>0.35554000000000002</v>
      </c>
      <c r="DD13273" s="77">
        <v>0.24188999999999999</v>
      </c>
      <c r="DE13273" s="77">
        <v>0.33104</v>
      </c>
      <c r="DF13273" s="106">
        <v>-0.10147</v>
      </c>
      <c r="DG13273" s="77">
        <v>0.26055</v>
      </c>
      <c r="DH13273" s="77">
        <v>0.20594999999999999</v>
      </c>
      <c r="DI13273" s="77">
        <v>0.22708</v>
      </c>
      <c r="DJ13273" s="77">
        <v>0.13396</v>
      </c>
      <c r="DK13273" s="77">
        <v>0.19388</v>
      </c>
      <c r="DL13273" s="77">
        <v>4.4600000000000004E-3</v>
      </c>
      <c r="DM13273" s="77">
        <v>0.26644000000000001</v>
      </c>
      <c r="DN13273" s="77">
        <v>0.29505999999999999</v>
      </c>
      <c r="DO13273" s="77">
        <v>0.35546</v>
      </c>
      <c r="DP13273" s="77">
        <v>0.24193000000000001</v>
      </c>
      <c r="DQ13273" s="77">
        <v>0.33106000000000002</v>
      </c>
      <c r="DR13273" s="106">
        <v>-0.10126</v>
      </c>
      <c r="DS13273" s="77">
        <v>0.25958999999999999</v>
      </c>
      <c r="DT13273" s="77">
        <v>0.20466000000000001</v>
      </c>
      <c r="DU13273" s="77">
        <v>0.22722000000000001</v>
      </c>
      <c r="DV13273" s="77">
        <v>0.13427</v>
      </c>
      <c r="DW13273" s="78">
        <v>0.19395000000000001</v>
      </c>
    </row>
    <row r="13274" spans="1:127" ht="15.75" thickBot="1" x14ac:dyDescent="0.3">
      <c r="A13274" s="248"/>
      <c r="B13274" s="68">
        <v>0.51290000000000002</v>
      </c>
      <c r="C13274" s="68">
        <v>0.90329999999999999</v>
      </c>
      <c r="D13274" s="68">
        <v>3.4500000000000003E-2</v>
      </c>
      <c r="E13274" s="68">
        <v>0.91</v>
      </c>
      <c r="F13274" s="68">
        <v>0.68269999999999997</v>
      </c>
      <c r="G13274" s="68">
        <v>0.73880000000000001</v>
      </c>
      <c r="H13274" s="68">
        <v>0.36209999999999998</v>
      </c>
      <c r="I13274" s="68">
        <v>0.47170000000000001</v>
      </c>
      <c r="J13274" s="68">
        <v>2.5999999999999999E-3</v>
      </c>
      <c r="K13274" s="68">
        <v>0.223</v>
      </c>
      <c r="L13274" s="68">
        <v>5.5599999999999997E-2</v>
      </c>
      <c r="M13274" s="68">
        <v>0.83289999999999997</v>
      </c>
      <c r="N13274" s="68">
        <v>0.43</v>
      </c>
      <c r="O13274" s="68">
        <v>0.36330000000000001</v>
      </c>
      <c r="P13274" s="68" t="s">
        <v>677</v>
      </c>
      <c r="Q13274" s="68">
        <v>0.19719999999999999</v>
      </c>
      <c r="R13274" s="68">
        <v>0.12189999999999999</v>
      </c>
      <c r="S13274" s="68">
        <v>0.87460000000000004</v>
      </c>
      <c r="T13274" s="68">
        <v>2.23E-2</v>
      </c>
      <c r="U13274" s="68">
        <v>0.45579999999999998</v>
      </c>
      <c r="V13274" s="68"/>
      <c r="W13274" s="68">
        <v>0.65680000000000005</v>
      </c>
      <c r="X13274" s="68">
        <v>4.9500000000000002E-2</v>
      </c>
      <c r="Y13274" s="68">
        <v>0.89549999999999996</v>
      </c>
      <c r="Z13274" s="68">
        <v>0.17080000000000001</v>
      </c>
      <c r="AA13274" s="68">
        <v>0.96440000000000003</v>
      </c>
      <c r="AB13274" s="68">
        <v>3.2800000000000003E-2</v>
      </c>
      <c r="AC13274" s="68">
        <v>0.41839999999999999</v>
      </c>
      <c r="AD13274" s="68">
        <v>0.43309999999999998</v>
      </c>
      <c r="AE13274" s="68">
        <v>0.98260000000000003</v>
      </c>
      <c r="AF13274" s="68">
        <v>0.3846</v>
      </c>
      <c r="AG13274" s="68">
        <v>0.41560000000000002</v>
      </c>
      <c r="AH13274" s="68">
        <v>4.7000000000000002E-3</v>
      </c>
      <c r="AI13274" s="68">
        <v>0.28210000000000002</v>
      </c>
      <c r="AJ13274" s="68">
        <v>5.9700000000000003E-2</v>
      </c>
      <c r="AK13274" s="68">
        <v>0.74390000000000001</v>
      </c>
      <c r="AL13274" s="68">
        <v>0.33150000000000002</v>
      </c>
      <c r="AM13274" s="68">
        <v>0.4405</v>
      </c>
      <c r="AN13274" s="68" t="s">
        <v>677</v>
      </c>
      <c r="AO13274" s="68">
        <v>0.61739999999999995</v>
      </c>
      <c r="AP13274" s="68">
        <v>0.10299999999999999</v>
      </c>
      <c r="AQ13274" s="68">
        <v>0.75009999999999999</v>
      </c>
      <c r="AR13274" s="68">
        <v>0.191</v>
      </c>
      <c r="AS13274" s="68">
        <v>0.97350000000000003</v>
      </c>
      <c r="AT13274" s="68" t="s">
        <v>621</v>
      </c>
      <c r="AU13274" s="68">
        <v>0.2492</v>
      </c>
      <c r="AV13274" s="68">
        <v>0.43509999999999999</v>
      </c>
      <c r="AW13274" s="68">
        <v>0.79859999999999998</v>
      </c>
      <c r="AX13274" s="68">
        <v>0.28249999999999997</v>
      </c>
      <c r="AY13274" s="68">
        <v>3.6499999999999998E-2</v>
      </c>
      <c r="AZ13274" s="68">
        <v>0.19719999999999999</v>
      </c>
      <c r="BA13274" s="68">
        <v>0.70669999999999999</v>
      </c>
      <c r="BB13274" s="68">
        <v>0.65549999999999997</v>
      </c>
      <c r="BC13274" s="68">
        <v>0.78149999999999997</v>
      </c>
      <c r="BD13274" s="68">
        <v>0.35630000000000001</v>
      </c>
      <c r="BE13274" s="68">
        <v>0.76229999999999998</v>
      </c>
      <c r="BF13274" s="68">
        <v>0.56169999999999998</v>
      </c>
      <c r="BG13274" s="68">
        <v>0.67120000000000002</v>
      </c>
      <c r="BH13274" s="68">
        <v>5.2699999999999997E-2</v>
      </c>
      <c r="BI13274" s="68">
        <v>0.44550000000000001</v>
      </c>
      <c r="BJ13274" s="68">
        <v>0.82889999999999997</v>
      </c>
      <c r="BK13274" s="68">
        <v>0.64680000000000004</v>
      </c>
      <c r="BL13274" s="68">
        <v>0.61460000000000004</v>
      </c>
      <c r="BM13274" s="68">
        <v>0.41449999999999998</v>
      </c>
      <c r="BN13274" s="68">
        <v>0.16039999999999999</v>
      </c>
      <c r="BO13274" s="68">
        <v>8.8900000000000007E-2</v>
      </c>
      <c r="BP13274" s="68">
        <v>0.18110000000000001</v>
      </c>
      <c r="BQ13274" s="68">
        <v>0.69289999999999996</v>
      </c>
      <c r="BR13274" s="68">
        <v>0.72660000000000002</v>
      </c>
      <c r="BS13274" s="68">
        <v>0.41810000000000003</v>
      </c>
      <c r="BT13274" s="68">
        <v>0.49469999999999997</v>
      </c>
      <c r="BU13274" s="68">
        <v>1.18E-2</v>
      </c>
      <c r="BV13274" s="68">
        <v>3.9399999999999998E-2</v>
      </c>
      <c r="BW13274" s="68">
        <v>0.46629999999999999</v>
      </c>
      <c r="BX13274" s="68">
        <v>0.44540000000000002</v>
      </c>
      <c r="BY13274" s="68">
        <v>0.94820000000000004</v>
      </c>
      <c r="BZ13274" s="68">
        <v>0.35610000000000003</v>
      </c>
      <c r="CA13274" s="68">
        <v>0.5141</v>
      </c>
      <c r="CB13274" s="68">
        <v>0.2742</v>
      </c>
      <c r="CC13274" s="68">
        <v>0.71189999999999998</v>
      </c>
      <c r="CD13274" s="68">
        <v>0.63060000000000005</v>
      </c>
      <c r="CE13274" s="68">
        <v>0.112</v>
      </c>
      <c r="CF13274" s="68">
        <v>0.91439999999999999</v>
      </c>
      <c r="CG13274" s="68">
        <v>0.66300000000000003</v>
      </c>
      <c r="CH13274" s="68">
        <v>0.98040000000000005</v>
      </c>
      <c r="CI13274" s="68">
        <v>0.39939999999999998</v>
      </c>
      <c r="CJ13274" s="68">
        <v>0.98099999999999998</v>
      </c>
      <c r="CK13274" s="68">
        <v>0.14050000000000001</v>
      </c>
      <c r="CL13274" s="68">
        <v>0.1012</v>
      </c>
      <c r="CM13274" s="68">
        <v>4.58E-2</v>
      </c>
      <c r="CN13274" s="68">
        <v>6.4199999999999993E-2</v>
      </c>
      <c r="CO13274" s="68">
        <v>0.58099999999999996</v>
      </c>
      <c r="CP13274" s="68">
        <v>0.15010000000000001</v>
      </c>
      <c r="CQ13274" s="68">
        <v>0.25919999999999999</v>
      </c>
      <c r="CR13274" s="68">
        <v>0.2107</v>
      </c>
      <c r="CS13274" s="68">
        <v>0.28789999999999999</v>
      </c>
      <c r="CT13274" s="68">
        <v>0.93240000000000001</v>
      </c>
      <c r="CU13274" s="68">
        <v>0.4168</v>
      </c>
      <c r="CV13274" s="68">
        <v>0.39360000000000001</v>
      </c>
      <c r="CW13274" s="68">
        <v>0.27150000000000002</v>
      </c>
      <c r="CX13274" s="68">
        <v>0.5847</v>
      </c>
      <c r="CY13274" s="68">
        <v>0.80910000000000004</v>
      </c>
      <c r="CZ13274" s="68">
        <v>0.98089999999999999</v>
      </c>
      <c r="DA13274" s="68">
        <v>0.14050000000000001</v>
      </c>
      <c r="DB13274" s="68">
        <v>0.1012</v>
      </c>
      <c r="DC13274" s="68">
        <v>4.58E-2</v>
      </c>
      <c r="DD13274" s="68">
        <v>0.18229999999999999</v>
      </c>
      <c r="DE13274" s="68">
        <v>6.4199999999999993E-2</v>
      </c>
      <c r="DF13274" s="68">
        <v>0.5806</v>
      </c>
      <c r="DG13274" s="68">
        <v>0.14979999999999999</v>
      </c>
      <c r="DH13274" s="68">
        <v>0.2581</v>
      </c>
      <c r="DI13274" s="68">
        <v>0.2114</v>
      </c>
      <c r="DJ13274" s="68">
        <v>0.46479999999999999</v>
      </c>
      <c r="DK13274" s="68">
        <v>0.28770000000000001</v>
      </c>
      <c r="DL13274" s="68">
        <v>0.98070000000000002</v>
      </c>
      <c r="DM13274" s="68">
        <v>0.14050000000000001</v>
      </c>
      <c r="DN13274" s="68">
        <v>0.1011</v>
      </c>
      <c r="DO13274" s="68">
        <v>4.5900000000000003E-2</v>
      </c>
      <c r="DP13274" s="68">
        <v>0.1822</v>
      </c>
      <c r="DQ13274" s="68">
        <v>6.4199999999999993E-2</v>
      </c>
      <c r="DR13274" s="68">
        <v>0.58130000000000004</v>
      </c>
      <c r="DS13274" s="68">
        <v>0.15140000000000001</v>
      </c>
      <c r="DT13274" s="68">
        <v>0.26119999999999999</v>
      </c>
      <c r="DU13274" s="68">
        <v>0.21110000000000001</v>
      </c>
      <c r="DV13274" s="68">
        <v>0.46379999999999999</v>
      </c>
      <c r="DW13274" s="74">
        <v>0.28749999999999998</v>
      </c>
    </row>
    <row r="13275" spans="1:127" x14ac:dyDescent="0.25">
      <c r="A13275" s="247" t="s">
        <v>67</v>
      </c>
      <c r="B13275" s="106">
        <v>-0.56960999999999995</v>
      </c>
      <c r="C13275" s="106">
        <v>-1.5559999999999999E-2</v>
      </c>
      <c r="D13275" s="77">
        <v>0.25963999999999998</v>
      </c>
      <c r="E13275" s="77">
        <v>0.28444999999999998</v>
      </c>
      <c r="F13275" s="77">
        <v>0.37952999999999998</v>
      </c>
      <c r="G13275" s="77">
        <v>4.4159999999999998E-2</v>
      </c>
      <c r="H13275" s="77">
        <v>4.795E-2</v>
      </c>
      <c r="I13275" s="77">
        <v>3.5090000000000003E-2</v>
      </c>
      <c r="J13275" s="77">
        <v>0.30895</v>
      </c>
      <c r="K13275" s="106">
        <v>-3.6200000000000003E-2</v>
      </c>
      <c r="L13275" s="77">
        <v>0.20227999999999999</v>
      </c>
      <c r="M13275" s="77">
        <v>2.9559999999999999E-2</v>
      </c>
      <c r="N13275" s="77">
        <v>3.569E-2</v>
      </c>
      <c r="O13275" s="77">
        <v>0.12926000000000001</v>
      </c>
      <c r="P13275" s="77" t="s">
        <v>677</v>
      </c>
      <c r="Q13275" s="106">
        <v>-0.21151</v>
      </c>
      <c r="R13275" s="77">
        <v>0.22119</v>
      </c>
      <c r="S13275" s="106">
        <v>-9.1200000000000003E-2</v>
      </c>
      <c r="T13275" s="77">
        <v>0.28758</v>
      </c>
      <c r="U13275" s="77">
        <v>0.10928</v>
      </c>
      <c r="V13275" s="77">
        <v>8.1670000000000006E-2</v>
      </c>
      <c r="W13275" s="77">
        <v>1</v>
      </c>
      <c r="X13275" s="77">
        <v>0.31941999999999998</v>
      </c>
      <c r="Y13275" s="77">
        <v>0.52246999999999999</v>
      </c>
      <c r="Z13275" s="77">
        <v>6.2350000000000003E-2</v>
      </c>
      <c r="AA13275" s="77">
        <v>0.35015000000000002</v>
      </c>
      <c r="AB13275" s="77">
        <v>0.31941999999999998</v>
      </c>
      <c r="AC13275" s="77">
        <v>0.26555000000000001</v>
      </c>
      <c r="AD13275" s="77">
        <v>0.41111999999999999</v>
      </c>
      <c r="AE13275" s="77">
        <v>5.6570000000000002E-2</v>
      </c>
      <c r="AF13275" s="106">
        <v>-4.8140000000000002E-2</v>
      </c>
      <c r="AG13275" s="106">
        <v>-2.64E-3</v>
      </c>
      <c r="AH13275" s="77">
        <v>0.26919999999999999</v>
      </c>
      <c r="AI13275" s="106">
        <v>-7.9670000000000005E-2</v>
      </c>
      <c r="AJ13275" s="77">
        <v>0.15594</v>
      </c>
      <c r="AK13275" s="77">
        <v>1.4460000000000001E-2</v>
      </c>
      <c r="AL13275" s="77">
        <v>1.9990000000000001E-2</v>
      </c>
      <c r="AM13275" s="77">
        <v>0.15372</v>
      </c>
      <c r="AN13275" s="77" t="s">
        <v>677</v>
      </c>
      <c r="AO13275" s="77">
        <v>5.2339999999999998E-2</v>
      </c>
      <c r="AP13275" s="77">
        <v>0.18623999999999999</v>
      </c>
      <c r="AQ13275" s="106">
        <v>-7.6859999999999998E-2</v>
      </c>
      <c r="AR13275" s="77">
        <v>0.2432</v>
      </c>
      <c r="AS13275" s="77">
        <v>0.18612999999999999</v>
      </c>
      <c r="AT13275" s="106">
        <v>-9.6140000000000003E-2</v>
      </c>
      <c r="AU13275" s="77">
        <v>0.89724999999999999</v>
      </c>
      <c r="AV13275" s="77">
        <v>0.25241000000000002</v>
      </c>
      <c r="AW13275" s="77">
        <v>0.41941000000000001</v>
      </c>
      <c r="AX13275" s="106">
        <v>-6.2489999999999997E-2</v>
      </c>
      <c r="AY13275" s="77">
        <v>8.8669999999999999E-2</v>
      </c>
      <c r="AZ13275" s="77">
        <v>0.19764000000000001</v>
      </c>
      <c r="BA13275" s="106">
        <v>-0.22789999999999999</v>
      </c>
      <c r="BB13275" s="106">
        <v>-0.24506</v>
      </c>
      <c r="BC13275" s="106">
        <v>-0.2218</v>
      </c>
      <c r="BD13275" s="77">
        <v>0.14008000000000001</v>
      </c>
      <c r="BE13275" s="106">
        <v>-7.4310000000000001E-2</v>
      </c>
      <c r="BF13275" s="77">
        <v>0.18869</v>
      </c>
      <c r="BG13275" s="106">
        <v>-5.6739999999999999E-2</v>
      </c>
      <c r="BH13275" s="106">
        <v>-0.37708000000000003</v>
      </c>
      <c r="BI13275" s="106">
        <v>-0.11333</v>
      </c>
      <c r="BJ13275" s="77">
        <v>0.13733999999999999</v>
      </c>
      <c r="BK13275" s="106">
        <v>-0.17455999999999999</v>
      </c>
      <c r="BL13275" s="77">
        <v>0.16405</v>
      </c>
      <c r="BM13275" s="106">
        <v>-7.4999999999999997E-3</v>
      </c>
      <c r="BN13275" s="106">
        <v>-3.4270000000000002E-2</v>
      </c>
      <c r="BO13275" s="106">
        <v>-4.4260000000000001E-2</v>
      </c>
      <c r="BP13275" s="77">
        <v>0.13850000000000001</v>
      </c>
      <c r="BQ13275" s="106">
        <v>-5.4859999999999999E-2</v>
      </c>
      <c r="BR13275" s="77">
        <v>0.26771</v>
      </c>
      <c r="BS13275" s="77">
        <v>7.7160000000000006E-2</v>
      </c>
      <c r="BT13275" s="106">
        <v>-0.20163</v>
      </c>
      <c r="BU13275" s="77">
        <v>8.6330000000000004E-2</v>
      </c>
      <c r="BV13275" s="77">
        <v>0.31785000000000002</v>
      </c>
      <c r="BW13275" s="106">
        <v>-2.1090000000000001E-2</v>
      </c>
      <c r="BX13275" s="77">
        <v>0.14896999999999999</v>
      </c>
      <c r="BY13275" s="106">
        <v>-0.11148</v>
      </c>
      <c r="BZ13275" s="106">
        <v>-6.9339999999999999E-2</v>
      </c>
      <c r="CA13275" s="106">
        <v>-6.9580000000000003E-2</v>
      </c>
      <c r="CB13275" s="77">
        <v>0.10438</v>
      </c>
      <c r="CC13275" s="106">
        <v>-6.2449999999999999E-2</v>
      </c>
      <c r="CD13275" s="77">
        <v>0.24706</v>
      </c>
      <c r="CE13275" s="77">
        <v>7.263E-2</v>
      </c>
      <c r="CF13275" s="106">
        <v>-0.52949000000000002</v>
      </c>
      <c r="CG13275" s="77">
        <v>0.14368</v>
      </c>
      <c r="CH13275" s="77">
        <v>0.11203</v>
      </c>
      <c r="CI13275" s="106">
        <v>-0.11881</v>
      </c>
      <c r="CJ13275" s="77">
        <v>0.30819000000000002</v>
      </c>
      <c r="CK13275" s="77">
        <v>0.1169</v>
      </c>
      <c r="CL13275" s="77">
        <v>9.2759999999999995E-2</v>
      </c>
      <c r="CM13275" s="77">
        <v>0.62041000000000002</v>
      </c>
      <c r="CN13275" s="77">
        <v>0.39889999999999998</v>
      </c>
      <c r="CO13275" s="77">
        <v>0.28353</v>
      </c>
      <c r="CP13275" s="77">
        <v>8.4970000000000004E-2</v>
      </c>
      <c r="CQ13275" s="77">
        <v>0.17383999999999999</v>
      </c>
      <c r="CR13275" s="77">
        <v>0.48882999999999999</v>
      </c>
      <c r="CS13275" s="77">
        <v>0.40381</v>
      </c>
      <c r="CT13275" s="77">
        <v>2.4219999999999998E-2</v>
      </c>
      <c r="CU13275" s="77">
        <v>3.032E-2</v>
      </c>
      <c r="CV13275" s="77">
        <v>7.0849999999999996E-2</v>
      </c>
      <c r="CW13275" s="77">
        <v>0.35944999999999999</v>
      </c>
      <c r="CX13275" s="77">
        <v>2.8479999999999998E-2</v>
      </c>
      <c r="CY13275" s="77">
        <v>9.0490000000000001E-2</v>
      </c>
      <c r="CZ13275" s="77">
        <v>0.30819999999999997</v>
      </c>
      <c r="DA13275" s="77">
        <v>0.1169</v>
      </c>
      <c r="DB13275" s="77">
        <v>9.2780000000000001E-2</v>
      </c>
      <c r="DC13275" s="77">
        <v>0.62039999999999995</v>
      </c>
      <c r="DD13275" s="77">
        <v>0.2286</v>
      </c>
      <c r="DE13275" s="77">
        <v>0.39889999999999998</v>
      </c>
      <c r="DF13275" s="77">
        <v>0.28344999999999998</v>
      </c>
      <c r="DG13275" s="77">
        <v>8.5099999999999995E-2</v>
      </c>
      <c r="DH13275" s="77">
        <v>0.17416000000000001</v>
      </c>
      <c r="DI13275" s="77">
        <v>0.48852000000000001</v>
      </c>
      <c r="DJ13275" s="77">
        <v>0.27485999999999999</v>
      </c>
      <c r="DK13275" s="77">
        <v>0.40389000000000003</v>
      </c>
      <c r="DL13275" s="77">
        <v>0.30825000000000002</v>
      </c>
      <c r="DM13275" s="77">
        <v>0.1169</v>
      </c>
      <c r="DN13275" s="77">
        <v>9.289E-2</v>
      </c>
      <c r="DO13275" s="77">
        <v>0.62036999999999998</v>
      </c>
      <c r="DP13275" s="77">
        <v>0.22863</v>
      </c>
      <c r="DQ13275" s="77">
        <v>0.39889999999999998</v>
      </c>
      <c r="DR13275" s="77">
        <v>0.28289999999999998</v>
      </c>
      <c r="DS13275" s="77">
        <v>8.4970000000000004E-2</v>
      </c>
      <c r="DT13275" s="77">
        <v>0.17479</v>
      </c>
      <c r="DU13275" s="77">
        <v>0.48838999999999999</v>
      </c>
      <c r="DV13275" s="77">
        <v>0.27473999999999998</v>
      </c>
      <c r="DW13275" s="78">
        <v>0.40411000000000002</v>
      </c>
    </row>
    <row r="13276" spans="1:127" ht="15.75" thickBot="1" x14ac:dyDescent="0.3">
      <c r="A13276" s="248"/>
      <c r="B13276" s="68">
        <v>6.9999999999999999E-4</v>
      </c>
      <c r="C13276" s="68">
        <v>0.93259999999999998</v>
      </c>
      <c r="D13276" s="68">
        <v>0.15129999999999999</v>
      </c>
      <c r="E13276" s="68">
        <v>0.11459999999999999</v>
      </c>
      <c r="F13276" s="68">
        <v>3.2199999999999999E-2</v>
      </c>
      <c r="G13276" s="68">
        <v>0.81030000000000002</v>
      </c>
      <c r="H13276" s="68">
        <v>0.7944</v>
      </c>
      <c r="I13276" s="68">
        <v>0.8488</v>
      </c>
      <c r="J13276" s="68">
        <v>8.5300000000000001E-2</v>
      </c>
      <c r="K13276" s="68">
        <v>0.84409999999999996</v>
      </c>
      <c r="L13276" s="68">
        <v>0.26690000000000003</v>
      </c>
      <c r="M13276" s="68">
        <v>0.87239999999999995</v>
      </c>
      <c r="N13276" s="68">
        <v>0.84619999999999995</v>
      </c>
      <c r="O13276" s="68">
        <v>0.48080000000000001</v>
      </c>
      <c r="P13276" s="68" t="s">
        <v>677</v>
      </c>
      <c r="Q13276" s="68">
        <v>0.2452</v>
      </c>
      <c r="R13276" s="68">
        <v>0.22370000000000001</v>
      </c>
      <c r="S13276" s="68">
        <v>0.61960000000000004</v>
      </c>
      <c r="T13276" s="68">
        <v>0.1105</v>
      </c>
      <c r="U13276" s="68">
        <v>0.55159999999999998</v>
      </c>
      <c r="V13276" s="68">
        <v>0.65680000000000005</v>
      </c>
      <c r="W13276" s="68"/>
      <c r="X13276" s="68">
        <v>7.4700000000000003E-2</v>
      </c>
      <c r="Y13276" s="68">
        <v>2.2000000000000001E-3</v>
      </c>
      <c r="Z13276" s="68">
        <v>0.73460000000000003</v>
      </c>
      <c r="AA13276" s="68">
        <v>4.9500000000000002E-2</v>
      </c>
      <c r="AB13276" s="68">
        <v>7.4700000000000003E-2</v>
      </c>
      <c r="AC13276" s="68">
        <v>0.14180000000000001</v>
      </c>
      <c r="AD13276" s="68">
        <v>1.9400000000000001E-2</v>
      </c>
      <c r="AE13276" s="68">
        <v>0.75839999999999996</v>
      </c>
      <c r="AF13276" s="68">
        <v>0.79359999999999997</v>
      </c>
      <c r="AG13276" s="68">
        <v>0.98850000000000005</v>
      </c>
      <c r="AH13276" s="68">
        <v>0.1363</v>
      </c>
      <c r="AI13276" s="68">
        <v>0.66469999999999996</v>
      </c>
      <c r="AJ13276" s="68">
        <v>0.39410000000000001</v>
      </c>
      <c r="AK13276" s="68">
        <v>0.93740000000000001</v>
      </c>
      <c r="AL13276" s="68">
        <v>0.91349999999999998</v>
      </c>
      <c r="AM13276" s="68">
        <v>0.40089999999999998</v>
      </c>
      <c r="AN13276" s="68" t="s">
        <v>677</v>
      </c>
      <c r="AO13276" s="68">
        <v>0.77600000000000002</v>
      </c>
      <c r="AP13276" s="68">
        <v>0.3075</v>
      </c>
      <c r="AQ13276" s="68">
        <v>0.67589999999999995</v>
      </c>
      <c r="AR13276" s="68">
        <v>0.17979999999999999</v>
      </c>
      <c r="AS13276" s="68">
        <v>0.30769999999999997</v>
      </c>
      <c r="AT13276" s="68">
        <v>0.60070000000000001</v>
      </c>
      <c r="AU13276" s="68" t="s">
        <v>621</v>
      </c>
      <c r="AV13276" s="68">
        <v>0.16339999999999999</v>
      </c>
      <c r="AW13276" s="68">
        <v>1.6899999999999998E-2</v>
      </c>
      <c r="AX13276" s="68">
        <v>0.73399999999999999</v>
      </c>
      <c r="AY13276" s="68">
        <v>0.62939999999999996</v>
      </c>
      <c r="AZ13276" s="68">
        <v>0.2782</v>
      </c>
      <c r="BA13276" s="68">
        <v>0.2097</v>
      </c>
      <c r="BB13276" s="68">
        <v>0.1764</v>
      </c>
      <c r="BC13276" s="68">
        <v>0.22239999999999999</v>
      </c>
      <c r="BD13276" s="68">
        <v>0.44450000000000001</v>
      </c>
      <c r="BE13276" s="68">
        <v>0.68610000000000004</v>
      </c>
      <c r="BF13276" s="68">
        <v>0.30099999999999999</v>
      </c>
      <c r="BG13276" s="68">
        <v>0.75770000000000004</v>
      </c>
      <c r="BH13276" s="68">
        <v>3.3399999999999999E-2</v>
      </c>
      <c r="BI13276" s="68">
        <v>0.53690000000000004</v>
      </c>
      <c r="BJ13276" s="68">
        <v>0.45350000000000001</v>
      </c>
      <c r="BK13276" s="68">
        <v>0.33929999999999999</v>
      </c>
      <c r="BL13276" s="68">
        <v>0.36959999999999998</v>
      </c>
      <c r="BM13276" s="68">
        <v>0.96750000000000003</v>
      </c>
      <c r="BN13276" s="68">
        <v>0.85229999999999995</v>
      </c>
      <c r="BO13276" s="68">
        <v>0.80989999999999995</v>
      </c>
      <c r="BP13276" s="68">
        <v>0.44969999999999999</v>
      </c>
      <c r="BQ13276" s="68">
        <v>0.76559999999999995</v>
      </c>
      <c r="BR13276" s="68">
        <v>0.13850000000000001</v>
      </c>
      <c r="BS13276" s="68">
        <v>0.67469999999999997</v>
      </c>
      <c r="BT13276" s="68">
        <v>0.26850000000000002</v>
      </c>
      <c r="BU13276" s="68">
        <v>0.63849999999999996</v>
      </c>
      <c r="BV13276" s="68">
        <v>7.6300000000000007E-2</v>
      </c>
      <c r="BW13276" s="68">
        <v>0.90880000000000005</v>
      </c>
      <c r="BX13276" s="68">
        <v>0.4158</v>
      </c>
      <c r="BY13276" s="68">
        <v>0.54349999999999998</v>
      </c>
      <c r="BZ13276" s="68">
        <v>0.70609999999999995</v>
      </c>
      <c r="CA13276" s="68">
        <v>0.70509999999999995</v>
      </c>
      <c r="CB13276" s="68">
        <v>0.56969999999999998</v>
      </c>
      <c r="CC13276" s="68">
        <v>0.73419999999999996</v>
      </c>
      <c r="CD13276" s="68">
        <v>0.17280000000000001</v>
      </c>
      <c r="CE13276" s="68">
        <v>0.69279999999999997</v>
      </c>
      <c r="CF13276" s="68">
        <v>1.8E-3</v>
      </c>
      <c r="CG13276" s="68">
        <v>0.43269999999999997</v>
      </c>
      <c r="CH13276" s="68">
        <v>0.54159999999999997</v>
      </c>
      <c r="CI13276" s="68">
        <v>0.51719999999999999</v>
      </c>
      <c r="CJ13276" s="68">
        <v>8.6099999999999996E-2</v>
      </c>
      <c r="CK13276" s="68">
        <v>0.52400000000000002</v>
      </c>
      <c r="CL13276" s="68">
        <v>0.61360000000000003</v>
      </c>
      <c r="CM13276" s="68">
        <v>2.0000000000000001E-4</v>
      </c>
      <c r="CN13276" s="68">
        <v>2.3699999999999999E-2</v>
      </c>
      <c r="CO13276" s="68">
        <v>0.1158</v>
      </c>
      <c r="CP13276" s="68">
        <v>0.64380000000000004</v>
      </c>
      <c r="CQ13276" s="68">
        <v>0.34129999999999999</v>
      </c>
      <c r="CR13276" s="68">
        <v>4.4999999999999997E-3</v>
      </c>
      <c r="CS13276" s="68">
        <v>2.1899999999999999E-2</v>
      </c>
      <c r="CT13276" s="68">
        <v>0.89529999999999998</v>
      </c>
      <c r="CU13276" s="68">
        <v>0.86909999999999998</v>
      </c>
      <c r="CV13276" s="68">
        <v>0.7</v>
      </c>
      <c r="CW13276" s="68">
        <v>4.3299999999999998E-2</v>
      </c>
      <c r="CX13276" s="68">
        <v>0.877</v>
      </c>
      <c r="CY13276" s="68">
        <v>0.62229999999999996</v>
      </c>
      <c r="CZ13276" s="68">
        <v>8.6099999999999996E-2</v>
      </c>
      <c r="DA13276" s="68">
        <v>0.52400000000000002</v>
      </c>
      <c r="DB13276" s="68">
        <v>0.61350000000000005</v>
      </c>
      <c r="DC13276" s="68">
        <v>2.0000000000000001E-4</v>
      </c>
      <c r="DD13276" s="68">
        <v>0.2082</v>
      </c>
      <c r="DE13276" s="68">
        <v>2.3699999999999999E-2</v>
      </c>
      <c r="DF13276" s="68">
        <v>0.1159</v>
      </c>
      <c r="DG13276" s="68">
        <v>0.64329999999999998</v>
      </c>
      <c r="DH13276" s="68">
        <v>0.34039999999999998</v>
      </c>
      <c r="DI13276" s="68">
        <v>4.5999999999999999E-3</v>
      </c>
      <c r="DJ13276" s="68">
        <v>0.12790000000000001</v>
      </c>
      <c r="DK13276" s="68">
        <v>2.1899999999999999E-2</v>
      </c>
      <c r="DL13276" s="68">
        <v>8.6099999999999996E-2</v>
      </c>
      <c r="DM13276" s="68">
        <v>0.52400000000000002</v>
      </c>
      <c r="DN13276" s="68">
        <v>0.61309999999999998</v>
      </c>
      <c r="DO13276" s="68">
        <v>2.0000000000000001E-4</v>
      </c>
      <c r="DP13276" s="68">
        <v>0.2082</v>
      </c>
      <c r="DQ13276" s="68">
        <v>2.3699999999999999E-2</v>
      </c>
      <c r="DR13276" s="68">
        <v>0.1167</v>
      </c>
      <c r="DS13276" s="68">
        <v>0.64380000000000004</v>
      </c>
      <c r="DT13276" s="68">
        <v>0.3387</v>
      </c>
      <c r="DU13276" s="68">
        <v>4.5999999999999999E-3</v>
      </c>
      <c r="DV13276" s="68">
        <v>0.12809999999999999</v>
      </c>
      <c r="DW13276" s="74">
        <v>2.18E-2</v>
      </c>
    </row>
    <row r="13277" spans="1:127" x14ac:dyDescent="0.25">
      <c r="A13277" s="247" t="s">
        <v>68</v>
      </c>
      <c r="B13277" s="106">
        <v>-0.32071</v>
      </c>
      <c r="C13277" s="77">
        <v>2.3349999999999999E-2</v>
      </c>
      <c r="D13277" s="77">
        <v>0.22389999999999999</v>
      </c>
      <c r="E13277" s="77">
        <v>7.7549999999999994E-2</v>
      </c>
      <c r="F13277" s="77">
        <v>0.28097</v>
      </c>
      <c r="G13277" s="106">
        <v>-0.18109</v>
      </c>
      <c r="H13277" s="106">
        <v>-0.14438000000000001</v>
      </c>
      <c r="I13277" s="106">
        <v>-0.21940000000000001</v>
      </c>
      <c r="J13277" s="77">
        <v>0.15085000000000001</v>
      </c>
      <c r="K13277" s="77">
        <v>0.19148999999999999</v>
      </c>
      <c r="L13277" s="77">
        <v>0.31359999999999999</v>
      </c>
      <c r="M13277" s="77">
        <v>1.9699999999999999E-2</v>
      </c>
      <c r="N13277" s="106">
        <v>-2.4979999999999999E-2</v>
      </c>
      <c r="O13277" s="106">
        <v>-0.12444</v>
      </c>
      <c r="P13277" s="77" t="s">
        <v>677</v>
      </c>
      <c r="Q13277" s="77">
        <v>9.6129999999999993E-2</v>
      </c>
      <c r="R13277" s="77">
        <v>0.34369</v>
      </c>
      <c r="S13277" s="77">
        <v>0.15401000000000001</v>
      </c>
      <c r="T13277" s="77">
        <v>0.28742000000000001</v>
      </c>
      <c r="U13277" s="106">
        <v>-1.7160000000000002E-2</v>
      </c>
      <c r="V13277" s="77">
        <v>0.35014000000000001</v>
      </c>
      <c r="W13277" s="77">
        <v>0.31941999999999998</v>
      </c>
      <c r="X13277" s="77">
        <v>1</v>
      </c>
      <c r="Y13277" s="77">
        <v>0.39479999999999998</v>
      </c>
      <c r="Z13277" s="77">
        <v>0.49994</v>
      </c>
      <c r="AA13277" s="77">
        <v>0.19694999999999999</v>
      </c>
      <c r="AB13277" s="77">
        <v>0.22761000000000001</v>
      </c>
      <c r="AC13277" s="77">
        <v>7.8060000000000004E-2</v>
      </c>
      <c r="AD13277" s="77">
        <v>0.20177</v>
      </c>
      <c r="AE13277" s="106">
        <v>-0.21017</v>
      </c>
      <c r="AF13277" s="106">
        <v>-0.20788999999999999</v>
      </c>
      <c r="AG13277" s="106">
        <v>-0.23419000000000001</v>
      </c>
      <c r="AH13277" s="77">
        <v>0.14230000000000001</v>
      </c>
      <c r="AI13277" s="77">
        <v>0.12137000000000001</v>
      </c>
      <c r="AJ13277" s="77">
        <v>0.27905999999999997</v>
      </c>
      <c r="AK13277" s="77">
        <v>1.2619999999999999E-2</v>
      </c>
      <c r="AL13277" s="106">
        <v>-2.8250000000000001E-2</v>
      </c>
      <c r="AM13277" s="106">
        <v>-0.14484</v>
      </c>
      <c r="AN13277" s="77" t="s">
        <v>677</v>
      </c>
      <c r="AO13277" s="77">
        <v>6.8169999999999994E-2</v>
      </c>
      <c r="AP13277" s="77">
        <v>0.33977000000000002</v>
      </c>
      <c r="AQ13277" s="77">
        <v>0.14596999999999999</v>
      </c>
      <c r="AR13277" s="77">
        <v>0.27805000000000002</v>
      </c>
      <c r="AS13277" s="77">
        <v>0.14965000000000001</v>
      </c>
      <c r="AT13277" s="77">
        <v>0.23702000000000001</v>
      </c>
      <c r="AU13277" s="77">
        <v>0.46809000000000001</v>
      </c>
      <c r="AV13277" s="77">
        <v>0.83864000000000005</v>
      </c>
      <c r="AW13277" s="77">
        <v>0.47106999999999999</v>
      </c>
      <c r="AX13277" s="77">
        <v>0.39212000000000002</v>
      </c>
      <c r="AY13277" s="106">
        <v>-0.15712000000000001</v>
      </c>
      <c r="AZ13277" s="77">
        <v>0.17674999999999999</v>
      </c>
      <c r="BA13277" s="106">
        <v>-0.23899999999999999</v>
      </c>
      <c r="BB13277" s="106">
        <v>-0.31900000000000001</v>
      </c>
      <c r="BC13277" s="106">
        <v>-0.31951000000000002</v>
      </c>
      <c r="BD13277" s="106">
        <v>-0.51770000000000005</v>
      </c>
      <c r="BE13277" s="106">
        <v>-0.37511</v>
      </c>
      <c r="BF13277" s="77">
        <v>0.35970999999999997</v>
      </c>
      <c r="BG13277" s="106">
        <v>-3.7039999999999997E-2</v>
      </c>
      <c r="BH13277" s="106">
        <v>-7.7799999999999994E-2</v>
      </c>
      <c r="BI13277" s="106">
        <v>-3.669E-2</v>
      </c>
      <c r="BJ13277" s="77">
        <v>5.9950000000000003E-2</v>
      </c>
      <c r="BK13277" s="106">
        <v>-0.16363</v>
      </c>
      <c r="BL13277" s="77">
        <v>0.12592999999999999</v>
      </c>
      <c r="BM13277" s="106">
        <v>-0.11777</v>
      </c>
      <c r="BN13277" s="106">
        <v>-0.12252</v>
      </c>
      <c r="BO13277" s="106">
        <v>-6.8559999999999996E-2</v>
      </c>
      <c r="BP13277" s="106">
        <v>-0.56789000000000001</v>
      </c>
      <c r="BQ13277" s="106">
        <v>-0.37646000000000002</v>
      </c>
      <c r="BR13277" s="77">
        <v>0.41044000000000003</v>
      </c>
      <c r="BS13277" s="106">
        <v>-8.5739999999999997E-2</v>
      </c>
      <c r="BT13277" s="106">
        <v>-1.6420000000000001E-2</v>
      </c>
      <c r="BU13277" s="77">
        <v>5.552E-2</v>
      </c>
      <c r="BV13277" s="106">
        <v>-0.42684</v>
      </c>
      <c r="BW13277" s="106">
        <v>-4.684E-2</v>
      </c>
      <c r="BX13277" s="77">
        <v>5.8199999999999997E-3</v>
      </c>
      <c r="BY13277" s="106">
        <v>-0.17299</v>
      </c>
      <c r="BZ13277" s="106">
        <v>-0.1421</v>
      </c>
      <c r="CA13277" s="106">
        <v>-0.25718999999999997</v>
      </c>
      <c r="CB13277" s="106">
        <v>-0.45751999999999998</v>
      </c>
      <c r="CC13277" s="106">
        <v>-0.38677</v>
      </c>
      <c r="CD13277" s="77">
        <v>0.42792999999999998</v>
      </c>
      <c r="CE13277" s="106">
        <v>-1.17E-2</v>
      </c>
      <c r="CF13277" s="106">
        <v>-0.23325000000000001</v>
      </c>
      <c r="CG13277" s="77">
        <v>2.8490000000000001E-2</v>
      </c>
      <c r="CH13277" s="77">
        <v>6.547E-2</v>
      </c>
      <c r="CI13277" s="106">
        <v>-0.23679</v>
      </c>
      <c r="CJ13277" s="77">
        <v>5.7200000000000003E-3</v>
      </c>
      <c r="CK13277" s="77">
        <v>0.10421</v>
      </c>
      <c r="CL13277" s="77">
        <v>0.27765000000000001</v>
      </c>
      <c r="CM13277" s="77">
        <v>0.70206999999999997</v>
      </c>
      <c r="CN13277" s="77">
        <v>0.32779000000000003</v>
      </c>
      <c r="CO13277" s="106">
        <v>-8.8429999999999995E-2</v>
      </c>
      <c r="CP13277" s="77">
        <v>7.0330000000000004E-2</v>
      </c>
      <c r="CQ13277" s="77">
        <v>0.28521999999999997</v>
      </c>
      <c r="CR13277" s="77">
        <v>0.66883999999999999</v>
      </c>
      <c r="CS13277" s="77">
        <v>0.20584</v>
      </c>
      <c r="CT13277" s="106">
        <v>-0.37373000000000001</v>
      </c>
      <c r="CU13277" s="77">
        <v>0.18104999999999999</v>
      </c>
      <c r="CV13277" s="106">
        <v>-0.32673000000000002</v>
      </c>
      <c r="CW13277" s="77">
        <v>6.5210000000000004E-2</v>
      </c>
      <c r="CX13277" s="106">
        <v>-0.32384000000000002</v>
      </c>
      <c r="CY13277" s="106">
        <v>-2.49E-3</v>
      </c>
      <c r="CZ13277" s="77">
        <v>5.7099999999999998E-3</v>
      </c>
      <c r="DA13277" s="77">
        <v>0.10421</v>
      </c>
      <c r="DB13277" s="77">
        <v>0.27767999999999998</v>
      </c>
      <c r="DC13277" s="77">
        <v>0.70206000000000002</v>
      </c>
      <c r="DD13277" s="77">
        <v>0.12486999999999999</v>
      </c>
      <c r="DE13277" s="77">
        <v>0.32779000000000003</v>
      </c>
      <c r="DF13277" s="106">
        <v>-8.8599999999999998E-2</v>
      </c>
      <c r="DG13277" s="77">
        <v>7.0470000000000005E-2</v>
      </c>
      <c r="DH13277" s="77">
        <v>0.28666000000000003</v>
      </c>
      <c r="DI13277" s="77">
        <v>0.66915000000000002</v>
      </c>
      <c r="DJ13277" s="77">
        <v>2.1749999999999999E-2</v>
      </c>
      <c r="DK13277" s="77">
        <v>0.20580000000000001</v>
      </c>
      <c r="DL13277" s="77">
        <v>5.6499999999999996E-3</v>
      </c>
      <c r="DM13277" s="77">
        <v>0.10419</v>
      </c>
      <c r="DN13277" s="77">
        <v>0.27800000000000002</v>
      </c>
      <c r="DO13277" s="77">
        <v>0.70203000000000004</v>
      </c>
      <c r="DP13277" s="77">
        <v>0.12489</v>
      </c>
      <c r="DQ13277" s="77">
        <v>0.32779999999999998</v>
      </c>
      <c r="DR13277" s="106">
        <v>-8.8419999999999999E-2</v>
      </c>
      <c r="DS13277" s="77">
        <v>6.9809999999999997E-2</v>
      </c>
      <c r="DT13277" s="77">
        <v>0.28605000000000003</v>
      </c>
      <c r="DU13277" s="77">
        <v>0.66922999999999999</v>
      </c>
      <c r="DV13277" s="77">
        <v>2.1649999999999999E-2</v>
      </c>
      <c r="DW13277" s="78">
        <v>0.20574000000000001</v>
      </c>
    </row>
    <row r="13278" spans="1:127" ht="15.75" thickBot="1" x14ac:dyDescent="0.3">
      <c r="A13278" s="248"/>
      <c r="B13278" s="68">
        <v>7.3499999999999996E-2</v>
      </c>
      <c r="C13278" s="68">
        <v>0.89900000000000002</v>
      </c>
      <c r="D13278" s="68">
        <v>0.218</v>
      </c>
      <c r="E13278" s="68">
        <v>0.67310000000000003</v>
      </c>
      <c r="F13278" s="68">
        <v>0.1193</v>
      </c>
      <c r="G13278" s="68">
        <v>0.32129999999999997</v>
      </c>
      <c r="H13278" s="68">
        <v>0.43049999999999999</v>
      </c>
      <c r="I13278" s="68">
        <v>0.2276</v>
      </c>
      <c r="J13278" s="68">
        <v>0.40989999999999999</v>
      </c>
      <c r="K13278" s="68">
        <v>0.29380000000000001</v>
      </c>
      <c r="L13278" s="68">
        <v>8.0500000000000002E-2</v>
      </c>
      <c r="M13278" s="68">
        <v>0.91479999999999995</v>
      </c>
      <c r="N13278" s="68">
        <v>0.89200000000000002</v>
      </c>
      <c r="O13278" s="68">
        <v>0.49740000000000001</v>
      </c>
      <c r="P13278" s="68" t="s">
        <v>677</v>
      </c>
      <c r="Q13278" s="68">
        <v>0.60070000000000001</v>
      </c>
      <c r="R13278" s="68">
        <v>5.4100000000000002E-2</v>
      </c>
      <c r="S13278" s="68">
        <v>0.4</v>
      </c>
      <c r="T13278" s="68">
        <v>0.11070000000000001</v>
      </c>
      <c r="U13278" s="68">
        <v>0.92569999999999997</v>
      </c>
      <c r="V13278" s="68">
        <v>4.9500000000000002E-2</v>
      </c>
      <c r="W13278" s="68">
        <v>7.4700000000000003E-2</v>
      </c>
      <c r="X13278" s="68"/>
      <c r="Y13278" s="68">
        <v>2.53E-2</v>
      </c>
      <c r="Z13278" s="68">
        <v>3.5999999999999999E-3</v>
      </c>
      <c r="AA13278" s="68">
        <v>0.28000000000000003</v>
      </c>
      <c r="AB13278" s="68">
        <v>0.2102</v>
      </c>
      <c r="AC13278" s="68">
        <v>0.67110000000000003</v>
      </c>
      <c r="AD13278" s="68">
        <v>0.2681</v>
      </c>
      <c r="AE13278" s="68">
        <v>0.24829999999999999</v>
      </c>
      <c r="AF13278" s="68">
        <v>0.25359999999999999</v>
      </c>
      <c r="AG13278" s="68">
        <v>0.19700000000000001</v>
      </c>
      <c r="AH13278" s="68">
        <v>0.43719999999999998</v>
      </c>
      <c r="AI13278" s="68">
        <v>0.5081</v>
      </c>
      <c r="AJ13278" s="68">
        <v>0.12189999999999999</v>
      </c>
      <c r="AK13278" s="68">
        <v>0.94540000000000002</v>
      </c>
      <c r="AL13278" s="68">
        <v>0.878</v>
      </c>
      <c r="AM13278" s="68">
        <v>0.42899999999999999</v>
      </c>
      <c r="AN13278" s="68" t="s">
        <v>677</v>
      </c>
      <c r="AO13278" s="68">
        <v>0.71079999999999999</v>
      </c>
      <c r="AP13278" s="68">
        <v>5.7099999999999998E-2</v>
      </c>
      <c r="AQ13278" s="68">
        <v>0.4254</v>
      </c>
      <c r="AR13278" s="68">
        <v>0.1234</v>
      </c>
      <c r="AS13278" s="68">
        <v>0.41360000000000002</v>
      </c>
      <c r="AT13278" s="68">
        <v>0.1915</v>
      </c>
      <c r="AU13278" s="68">
        <v>6.8999999999999999E-3</v>
      </c>
      <c r="AV13278" s="68" t="s">
        <v>621</v>
      </c>
      <c r="AW13278" s="68">
        <v>6.4999999999999997E-3</v>
      </c>
      <c r="AX13278" s="68">
        <v>2.64E-2</v>
      </c>
      <c r="AY13278" s="68">
        <v>0.39050000000000001</v>
      </c>
      <c r="AZ13278" s="68">
        <v>0.3332</v>
      </c>
      <c r="BA13278" s="68">
        <v>0.18770000000000001</v>
      </c>
      <c r="BB13278" s="68">
        <v>7.5200000000000003E-2</v>
      </c>
      <c r="BC13278" s="68">
        <v>7.4700000000000003E-2</v>
      </c>
      <c r="BD13278" s="68">
        <v>2.3999999999999998E-3</v>
      </c>
      <c r="BE13278" s="68">
        <v>3.44E-2</v>
      </c>
      <c r="BF13278" s="68">
        <v>4.3200000000000002E-2</v>
      </c>
      <c r="BG13278" s="68">
        <v>0.84050000000000002</v>
      </c>
      <c r="BH13278" s="68">
        <v>0.67210000000000003</v>
      </c>
      <c r="BI13278" s="68">
        <v>0.84199999999999997</v>
      </c>
      <c r="BJ13278" s="68">
        <v>0.74450000000000005</v>
      </c>
      <c r="BK13278" s="68">
        <v>0.37090000000000001</v>
      </c>
      <c r="BL13278" s="68">
        <v>0.49220000000000003</v>
      </c>
      <c r="BM13278" s="68">
        <v>0.52090000000000003</v>
      </c>
      <c r="BN13278" s="68">
        <v>0.50409999999999999</v>
      </c>
      <c r="BO13278" s="68">
        <v>0.70930000000000004</v>
      </c>
      <c r="BP13278" s="68">
        <v>6.9999999999999999E-4</v>
      </c>
      <c r="BQ13278" s="68">
        <v>3.3700000000000001E-2</v>
      </c>
      <c r="BR13278" s="68">
        <v>1.9599999999999999E-2</v>
      </c>
      <c r="BS13278" s="68">
        <v>0.64080000000000004</v>
      </c>
      <c r="BT13278" s="68">
        <v>0.92889999999999995</v>
      </c>
      <c r="BU13278" s="68">
        <v>0.76280000000000003</v>
      </c>
      <c r="BV13278" s="68">
        <v>1.4800000000000001E-2</v>
      </c>
      <c r="BW13278" s="68">
        <v>0.79910000000000003</v>
      </c>
      <c r="BX13278" s="68">
        <v>0.9748</v>
      </c>
      <c r="BY13278" s="68">
        <v>0.34370000000000001</v>
      </c>
      <c r="BZ13278" s="68">
        <v>0.43790000000000001</v>
      </c>
      <c r="CA13278" s="68">
        <v>0.15529999999999999</v>
      </c>
      <c r="CB13278" s="68">
        <v>8.5000000000000006E-3</v>
      </c>
      <c r="CC13278" s="68">
        <v>2.8799999999999999E-2</v>
      </c>
      <c r="CD13278" s="68">
        <v>1.46E-2</v>
      </c>
      <c r="CE13278" s="68">
        <v>0.94930000000000003</v>
      </c>
      <c r="CF13278" s="68">
        <v>0.19889999999999999</v>
      </c>
      <c r="CG13278" s="68">
        <v>0.877</v>
      </c>
      <c r="CH13278" s="68">
        <v>0.7218</v>
      </c>
      <c r="CI13278" s="68">
        <v>0.19189999999999999</v>
      </c>
      <c r="CJ13278" s="68">
        <v>0.97519999999999996</v>
      </c>
      <c r="CK13278" s="68">
        <v>0.57030000000000003</v>
      </c>
      <c r="CL13278" s="68">
        <v>0.1239</v>
      </c>
      <c r="CM13278" s="68" t="s">
        <v>621</v>
      </c>
      <c r="CN13278" s="68">
        <v>6.7000000000000004E-2</v>
      </c>
      <c r="CO13278" s="68">
        <v>0.63029999999999997</v>
      </c>
      <c r="CP13278" s="68">
        <v>0.70209999999999995</v>
      </c>
      <c r="CQ13278" s="68">
        <v>0.11360000000000001</v>
      </c>
      <c r="CR13278" s="68" t="s">
        <v>621</v>
      </c>
      <c r="CS13278" s="68">
        <v>0.25840000000000002</v>
      </c>
      <c r="CT13278" s="68">
        <v>3.5099999999999999E-2</v>
      </c>
      <c r="CU13278" s="68">
        <v>0.32140000000000002</v>
      </c>
      <c r="CV13278" s="68">
        <v>6.8000000000000005E-2</v>
      </c>
      <c r="CW13278" s="68">
        <v>0.72289999999999999</v>
      </c>
      <c r="CX13278" s="68">
        <v>7.0599999999999996E-2</v>
      </c>
      <c r="CY13278" s="68">
        <v>0.98919999999999997</v>
      </c>
      <c r="CZ13278" s="68">
        <v>0.97519999999999996</v>
      </c>
      <c r="DA13278" s="68">
        <v>0.57030000000000003</v>
      </c>
      <c r="DB13278" s="68">
        <v>0.1239</v>
      </c>
      <c r="DC13278" s="68" t="s">
        <v>621</v>
      </c>
      <c r="DD13278" s="68">
        <v>0.49590000000000001</v>
      </c>
      <c r="DE13278" s="68">
        <v>6.7000000000000004E-2</v>
      </c>
      <c r="DF13278" s="68">
        <v>0.62970000000000004</v>
      </c>
      <c r="DG13278" s="68">
        <v>0.70150000000000001</v>
      </c>
      <c r="DH13278" s="68">
        <v>0.11169999999999999</v>
      </c>
      <c r="DI13278" s="68" t="s">
        <v>621</v>
      </c>
      <c r="DJ13278" s="68">
        <v>0.90600000000000003</v>
      </c>
      <c r="DK13278" s="68">
        <v>0.25850000000000001</v>
      </c>
      <c r="DL13278" s="68">
        <v>0.97550000000000003</v>
      </c>
      <c r="DM13278" s="68">
        <v>0.57040000000000002</v>
      </c>
      <c r="DN13278" s="68">
        <v>0.1234</v>
      </c>
      <c r="DO13278" s="68" t="s">
        <v>621</v>
      </c>
      <c r="DP13278" s="68">
        <v>0.49580000000000002</v>
      </c>
      <c r="DQ13278" s="68">
        <v>6.7000000000000004E-2</v>
      </c>
      <c r="DR13278" s="68">
        <v>0.63039999999999996</v>
      </c>
      <c r="DS13278" s="68">
        <v>0.70420000000000005</v>
      </c>
      <c r="DT13278" s="68">
        <v>0.1125</v>
      </c>
      <c r="DU13278" s="68" t="s">
        <v>621</v>
      </c>
      <c r="DV13278" s="68">
        <v>0.90639999999999998</v>
      </c>
      <c r="DW13278" s="74">
        <v>0.2586</v>
      </c>
    </row>
    <row r="13279" spans="1:127" x14ac:dyDescent="0.25">
      <c r="A13279" s="247" t="s">
        <v>69</v>
      </c>
      <c r="B13279" s="106">
        <v>-0.49463000000000001</v>
      </c>
      <c r="C13279" s="77">
        <v>4.827E-2</v>
      </c>
      <c r="D13279" s="77">
        <v>0.17554</v>
      </c>
      <c r="E13279" s="77">
        <v>3.0249999999999999E-2</v>
      </c>
      <c r="F13279" s="77">
        <v>0.36886000000000002</v>
      </c>
      <c r="G13279" s="77">
        <v>0.18292</v>
      </c>
      <c r="H13279" s="106">
        <v>-7.1819999999999995E-2</v>
      </c>
      <c r="I13279" s="106">
        <v>-7.6119999999999993E-2</v>
      </c>
      <c r="J13279" s="77">
        <v>0.12053999999999999</v>
      </c>
      <c r="K13279" s="106">
        <v>-4.2380000000000001E-2</v>
      </c>
      <c r="L13279" s="77">
        <v>0.1041</v>
      </c>
      <c r="M13279" s="77">
        <v>0.25147999999999998</v>
      </c>
      <c r="N13279" s="77">
        <v>2.6239999999999999E-2</v>
      </c>
      <c r="O13279" s="106">
        <v>-0.10915</v>
      </c>
      <c r="P13279" s="77" t="s">
        <v>677</v>
      </c>
      <c r="Q13279" s="106">
        <v>-0.11236</v>
      </c>
      <c r="R13279" s="77">
        <v>0.2137</v>
      </c>
      <c r="S13279" s="77">
        <v>0.35946</v>
      </c>
      <c r="T13279" s="77">
        <v>0.16935</v>
      </c>
      <c r="U13279" s="77">
        <v>7.9009999999999997E-2</v>
      </c>
      <c r="V13279" s="77">
        <v>2.418E-2</v>
      </c>
      <c r="W13279" s="77">
        <v>0.52246999999999999</v>
      </c>
      <c r="X13279" s="77">
        <v>0.39479999999999998</v>
      </c>
      <c r="Y13279" s="77">
        <v>1</v>
      </c>
      <c r="Z13279" s="77">
        <v>0.20871000000000001</v>
      </c>
      <c r="AA13279" s="77">
        <v>0.43524000000000002</v>
      </c>
      <c r="AB13279" s="77">
        <v>0.20569000000000001</v>
      </c>
      <c r="AC13279" s="77">
        <v>8.1860000000000002E-2</v>
      </c>
      <c r="AD13279" s="77">
        <v>0.29802000000000001</v>
      </c>
      <c r="AE13279" s="77">
        <v>0.12725</v>
      </c>
      <c r="AF13279" s="106">
        <v>-0.18068000000000001</v>
      </c>
      <c r="AG13279" s="106">
        <v>-0.11453000000000001</v>
      </c>
      <c r="AH13279" s="77">
        <v>9.9729999999999999E-2</v>
      </c>
      <c r="AI13279" s="106">
        <v>-0.1071</v>
      </c>
      <c r="AJ13279" s="77">
        <v>8.7739999999999999E-2</v>
      </c>
      <c r="AK13279" s="77">
        <v>0.23091999999999999</v>
      </c>
      <c r="AL13279" s="77">
        <v>5.5399999999999998E-3</v>
      </c>
      <c r="AM13279" s="106">
        <v>-9.6530000000000005E-2</v>
      </c>
      <c r="AN13279" s="77" t="s">
        <v>677</v>
      </c>
      <c r="AO13279" s="77">
        <v>4.8259999999999997E-2</v>
      </c>
      <c r="AP13279" s="77">
        <v>0.19658999999999999</v>
      </c>
      <c r="AQ13279" s="77">
        <v>0.34984999999999999</v>
      </c>
      <c r="AR13279" s="77">
        <v>0.21035000000000001</v>
      </c>
      <c r="AS13279" s="77">
        <v>0.30797000000000002</v>
      </c>
      <c r="AT13279" s="106">
        <v>-0.17868999999999999</v>
      </c>
      <c r="AU13279" s="77">
        <v>0.49956</v>
      </c>
      <c r="AV13279" s="77">
        <v>0.23521</v>
      </c>
      <c r="AW13279" s="77">
        <v>0.84809000000000001</v>
      </c>
      <c r="AX13279" s="77">
        <v>1.6E-2</v>
      </c>
      <c r="AY13279" s="77">
        <v>9.7059999999999994E-2</v>
      </c>
      <c r="AZ13279" s="106">
        <v>-6.2590000000000007E-2</v>
      </c>
      <c r="BA13279" s="106">
        <v>-0.55018</v>
      </c>
      <c r="BB13279" s="106">
        <v>-0.24443999999999999</v>
      </c>
      <c r="BC13279" s="106">
        <v>-0.31389</v>
      </c>
      <c r="BD13279" s="106">
        <v>-0.17749000000000001</v>
      </c>
      <c r="BE13279" s="106">
        <v>-0.23591000000000001</v>
      </c>
      <c r="BF13279" s="77">
        <v>0.16474</v>
      </c>
      <c r="BG13279" s="77">
        <v>0.14762</v>
      </c>
      <c r="BH13279" s="106">
        <v>-0.20099</v>
      </c>
      <c r="BI13279" s="77">
        <v>0.1221</v>
      </c>
      <c r="BJ13279" s="77">
        <v>9.7879999999999995E-2</v>
      </c>
      <c r="BK13279" s="106">
        <v>-0.12434000000000001</v>
      </c>
      <c r="BL13279" s="106">
        <v>-8.3159999999999998E-2</v>
      </c>
      <c r="BM13279" s="106">
        <v>-0.22996</v>
      </c>
      <c r="BN13279" s="77">
        <v>7.4219999999999994E-2</v>
      </c>
      <c r="BO13279" s="106">
        <v>-0.13536000000000001</v>
      </c>
      <c r="BP13279" s="106">
        <v>-0.22026999999999999</v>
      </c>
      <c r="BQ13279" s="106">
        <v>-0.31291000000000002</v>
      </c>
      <c r="BR13279" s="77">
        <v>0.28808</v>
      </c>
      <c r="BS13279" s="106">
        <v>-1.7850000000000001E-2</v>
      </c>
      <c r="BT13279" s="106">
        <v>-0.27182000000000001</v>
      </c>
      <c r="BU13279" s="77">
        <v>8.3900000000000002E-2</v>
      </c>
      <c r="BV13279" s="77">
        <v>7.0050000000000001E-2</v>
      </c>
      <c r="BW13279" s="77">
        <v>3.6110000000000003E-2</v>
      </c>
      <c r="BX13279" s="106">
        <v>-0.21246999999999999</v>
      </c>
      <c r="BY13279" s="106">
        <v>-0.42831000000000002</v>
      </c>
      <c r="BZ13279" s="106">
        <v>-4.3880000000000002E-2</v>
      </c>
      <c r="CA13279" s="106">
        <v>-0.28048000000000001</v>
      </c>
      <c r="CB13279" s="106">
        <v>-0.22286</v>
      </c>
      <c r="CC13279" s="106">
        <v>-0.26417000000000002</v>
      </c>
      <c r="CD13279" s="77">
        <v>0.23299</v>
      </c>
      <c r="CE13279" s="106">
        <v>-6.3899999999999998E-2</v>
      </c>
      <c r="CF13279" s="106">
        <v>-0.31336999999999998</v>
      </c>
      <c r="CG13279" s="77">
        <v>0.2177</v>
      </c>
      <c r="CH13279" s="106">
        <v>-4.4000000000000002E-4</v>
      </c>
      <c r="CI13279" s="106">
        <v>-9.4659999999999994E-2</v>
      </c>
      <c r="CJ13279" s="77">
        <v>0.20141999999999999</v>
      </c>
      <c r="CK13279" s="77">
        <v>8.0879999999999994E-2</v>
      </c>
      <c r="CL13279" s="77">
        <v>0.27851999999999999</v>
      </c>
      <c r="CM13279" s="77">
        <v>0.76493</v>
      </c>
      <c r="CN13279" s="77">
        <v>0.40783999999999998</v>
      </c>
      <c r="CO13279" s="77">
        <v>0.11882</v>
      </c>
      <c r="CP13279" s="77">
        <v>5.3749999999999999E-2</v>
      </c>
      <c r="CQ13279" s="77">
        <v>0.32916000000000001</v>
      </c>
      <c r="CR13279" s="77">
        <v>0.55845999999999996</v>
      </c>
      <c r="CS13279" s="77">
        <v>0.30891000000000002</v>
      </c>
      <c r="CT13279" s="106">
        <v>-0.31204999999999999</v>
      </c>
      <c r="CU13279" s="77">
        <v>0.15647</v>
      </c>
      <c r="CV13279" s="106">
        <v>-0.26808999999999999</v>
      </c>
      <c r="CW13279" s="77">
        <v>0.22281000000000001</v>
      </c>
      <c r="CX13279" s="106">
        <v>-0.30997000000000002</v>
      </c>
      <c r="CY13279" s="106">
        <v>-1.583E-2</v>
      </c>
      <c r="CZ13279" s="77">
        <v>0.20141999999999999</v>
      </c>
      <c r="DA13279" s="77">
        <v>8.0879999999999994E-2</v>
      </c>
      <c r="DB13279" s="77">
        <v>0.27854000000000001</v>
      </c>
      <c r="DC13279" s="77">
        <v>0.76492000000000004</v>
      </c>
      <c r="DD13279" s="77">
        <v>0.19094</v>
      </c>
      <c r="DE13279" s="77">
        <v>0.40783999999999998</v>
      </c>
      <c r="DF13279" s="77">
        <v>0.11889</v>
      </c>
      <c r="DG13279" s="77">
        <v>5.3809999999999997E-2</v>
      </c>
      <c r="DH13279" s="77">
        <v>0.3286</v>
      </c>
      <c r="DI13279" s="77">
        <v>0.55803000000000003</v>
      </c>
      <c r="DJ13279" s="77">
        <v>0.15831999999999999</v>
      </c>
      <c r="DK13279" s="77">
        <v>0.30893999999999999</v>
      </c>
      <c r="DL13279" s="77">
        <v>0.20143</v>
      </c>
      <c r="DM13279" s="77">
        <v>8.0890000000000004E-2</v>
      </c>
      <c r="DN13279" s="77">
        <v>0.27862999999999999</v>
      </c>
      <c r="DO13279" s="77">
        <v>0.76488999999999996</v>
      </c>
      <c r="DP13279" s="77">
        <v>0.19094</v>
      </c>
      <c r="DQ13279" s="77">
        <v>0.40783000000000003</v>
      </c>
      <c r="DR13279" s="77">
        <v>0.11905</v>
      </c>
      <c r="DS13279" s="77">
        <v>5.3870000000000001E-2</v>
      </c>
      <c r="DT13279" s="77">
        <v>0.33072000000000001</v>
      </c>
      <c r="DU13279" s="77">
        <v>0.55845999999999996</v>
      </c>
      <c r="DV13279" s="77">
        <v>0.15822</v>
      </c>
      <c r="DW13279" s="78">
        <v>0.30936999999999998</v>
      </c>
    </row>
    <row r="13280" spans="1:127" ht="15.75" thickBot="1" x14ac:dyDescent="0.3">
      <c r="A13280" s="248"/>
      <c r="B13280" s="68">
        <v>4.0000000000000001E-3</v>
      </c>
      <c r="C13280" s="68">
        <v>0.79310000000000003</v>
      </c>
      <c r="D13280" s="68">
        <v>0.33660000000000001</v>
      </c>
      <c r="E13280" s="68">
        <v>0.86950000000000005</v>
      </c>
      <c r="F13280" s="68">
        <v>3.78E-2</v>
      </c>
      <c r="G13280" s="68">
        <v>0.31630000000000003</v>
      </c>
      <c r="H13280" s="68">
        <v>0.69610000000000005</v>
      </c>
      <c r="I13280" s="68">
        <v>0.67879999999999996</v>
      </c>
      <c r="J13280" s="68">
        <v>0.5111</v>
      </c>
      <c r="K13280" s="68">
        <v>0.81789999999999996</v>
      </c>
      <c r="L13280" s="68">
        <v>0.57069999999999999</v>
      </c>
      <c r="M13280" s="68">
        <v>0.16500000000000001</v>
      </c>
      <c r="N13280" s="68">
        <v>0.88670000000000004</v>
      </c>
      <c r="O13280" s="68">
        <v>0.55210000000000004</v>
      </c>
      <c r="P13280" s="68" t="s">
        <v>677</v>
      </c>
      <c r="Q13280" s="68">
        <v>0.54039999999999999</v>
      </c>
      <c r="R13280" s="68">
        <v>0.2402</v>
      </c>
      <c r="S13280" s="68">
        <v>4.3299999999999998E-2</v>
      </c>
      <c r="T13280" s="68">
        <v>0.35420000000000001</v>
      </c>
      <c r="U13280" s="68">
        <v>0.6673</v>
      </c>
      <c r="V13280" s="68">
        <v>0.89549999999999996</v>
      </c>
      <c r="W13280" s="68">
        <v>2.2000000000000001E-3</v>
      </c>
      <c r="X13280" s="68">
        <v>2.53E-2</v>
      </c>
      <c r="Y13280" s="68"/>
      <c r="Z13280" s="68">
        <v>0.25159999999999999</v>
      </c>
      <c r="AA13280" s="68">
        <v>1.2800000000000001E-2</v>
      </c>
      <c r="AB13280" s="68">
        <v>0.25869999999999999</v>
      </c>
      <c r="AC13280" s="68">
        <v>0.65600000000000003</v>
      </c>
      <c r="AD13280" s="68">
        <v>9.7600000000000006E-2</v>
      </c>
      <c r="AE13280" s="68">
        <v>0.48770000000000002</v>
      </c>
      <c r="AF13280" s="68">
        <v>0.32240000000000002</v>
      </c>
      <c r="AG13280" s="68">
        <v>0.53249999999999997</v>
      </c>
      <c r="AH13280" s="68">
        <v>0.58709999999999996</v>
      </c>
      <c r="AI13280" s="68">
        <v>0.55959999999999999</v>
      </c>
      <c r="AJ13280" s="68">
        <v>0.63300000000000001</v>
      </c>
      <c r="AK13280" s="68">
        <v>0.20349999999999999</v>
      </c>
      <c r="AL13280" s="68">
        <v>0.97599999999999998</v>
      </c>
      <c r="AM13280" s="68">
        <v>0.59919999999999995</v>
      </c>
      <c r="AN13280" s="68" t="s">
        <v>677</v>
      </c>
      <c r="AO13280" s="68">
        <v>0.79310000000000003</v>
      </c>
      <c r="AP13280" s="68">
        <v>0.28089999999999998</v>
      </c>
      <c r="AQ13280" s="68">
        <v>4.9700000000000001E-2</v>
      </c>
      <c r="AR13280" s="68">
        <v>0.24790000000000001</v>
      </c>
      <c r="AS13280" s="68">
        <v>8.6400000000000005E-2</v>
      </c>
      <c r="AT13280" s="68">
        <v>0.32779999999999998</v>
      </c>
      <c r="AU13280" s="68">
        <v>3.5999999999999999E-3</v>
      </c>
      <c r="AV13280" s="68">
        <v>0.19500000000000001</v>
      </c>
      <c r="AW13280" s="68" t="s">
        <v>621</v>
      </c>
      <c r="AX13280" s="68">
        <v>0.93069999999999997</v>
      </c>
      <c r="AY13280" s="68">
        <v>0.59719999999999995</v>
      </c>
      <c r="AZ13280" s="68">
        <v>0.73360000000000003</v>
      </c>
      <c r="BA13280" s="68">
        <v>1.1000000000000001E-3</v>
      </c>
      <c r="BB13280" s="68">
        <v>0.17760000000000001</v>
      </c>
      <c r="BC13280" s="68">
        <v>8.0199999999999994E-2</v>
      </c>
      <c r="BD13280" s="68">
        <v>0.33110000000000001</v>
      </c>
      <c r="BE13280" s="68">
        <v>0.19370000000000001</v>
      </c>
      <c r="BF13280" s="68">
        <v>0.36759999999999998</v>
      </c>
      <c r="BG13280" s="68">
        <v>0.42009999999999997</v>
      </c>
      <c r="BH13280" s="68">
        <v>0.27</v>
      </c>
      <c r="BI13280" s="68">
        <v>0.50560000000000005</v>
      </c>
      <c r="BJ13280" s="68">
        <v>0.59409999999999996</v>
      </c>
      <c r="BK13280" s="68">
        <v>0.49780000000000002</v>
      </c>
      <c r="BL13280" s="68">
        <v>0.65090000000000003</v>
      </c>
      <c r="BM13280" s="68">
        <v>0.20549999999999999</v>
      </c>
      <c r="BN13280" s="68">
        <v>0.68640000000000001</v>
      </c>
      <c r="BO13280" s="68">
        <v>0.46010000000000001</v>
      </c>
      <c r="BP13280" s="68">
        <v>0.22570000000000001</v>
      </c>
      <c r="BQ13280" s="68">
        <v>8.1199999999999994E-2</v>
      </c>
      <c r="BR13280" s="68">
        <v>0.10979999999999999</v>
      </c>
      <c r="BS13280" s="68">
        <v>0.92269999999999996</v>
      </c>
      <c r="BT13280" s="68">
        <v>0.1323</v>
      </c>
      <c r="BU13280" s="68">
        <v>0.64800000000000002</v>
      </c>
      <c r="BV13280" s="68">
        <v>0.70320000000000005</v>
      </c>
      <c r="BW13280" s="68">
        <v>0.84440000000000004</v>
      </c>
      <c r="BX13280" s="68">
        <v>0.24299999999999999</v>
      </c>
      <c r="BY13280" s="68">
        <v>1.4500000000000001E-2</v>
      </c>
      <c r="BZ13280" s="68">
        <v>0.8115</v>
      </c>
      <c r="CA13280" s="68">
        <v>0.12</v>
      </c>
      <c r="CB13280" s="68">
        <v>0.22020000000000001</v>
      </c>
      <c r="CC13280" s="68">
        <v>0.14399999999999999</v>
      </c>
      <c r="CD13280" s="68">
        <v>0.19939999999999999</v>
      </c>
      <c r="CE13280" s="68">
        <v>0.72829999999999995</v>
      </c>
      <c r="CF13280" s="68">
        <v>8.0699999999999994E-2</v>
      </c>
      <c r="CG13280" s="68">
        <v>0.23130000000000001</v>
      </c>
      <c r="CH13280" s="68">
        <v>0.99809999999999999</v>
      </c>
      <c r="CI13280" s="68">
        <v>0.60629999999999995</v>
      </c>
      <c r="CJ13280" s="68">
        <v>0.26900000000000002</v>
      </c>
      <c r="CK13280" s="68">
        <v>0.65990000000000004</v>
      </c>
      <c r="CL13280" s="68">
        <v>0.1227</v>
      </c>
      <c r="CM13280" s="68" t="s">
        <v>621</v>
      </c>
      <c r="CN13280" s="68">
        <v>2.0500000000000001E-2</v>
      </c>
      <c r="CO13280" s="68">
        <v>0.51719999999999999</v>
      </c>
      <c r="CP13280" s="68">
        <v>0.7702</v>
      </c>
      <c r="CQ13280" s="68">
        <v>6.5799999999999997E-2</v>
      </c>
      <c r="CR13280" s="68">
        <v>8.9999999999999998E-4</v>
      </c>
      <c r="CS13280" s="68">
        <v>8.5400000000000004E-2</v>
      </c>
      <c r="CT13280" s="68">
        <v>8.2100000000000006E-2</v>
      </c>
      <c r="CU13280" s="68">
        <v>0.39240000000000003</v>
      </c>
      <c r="CV13280" s="68">
        <v>0.13789999999999999</v>
      </c>
      <c r="CW13280" s="68">
        <v>0.2203</v>
      </c>
      <c r="CX13280" s="68">
        <v>8.43E-2</v>
      </c>
      <c r="CY13280" s="68">
        <v>0.93149999999999999</v>
      </c>
      <c r="CZ13280" s="68">
        <v>0.26900000000000002</v>
      </c>
      <c r="DA13280" s="68">
        <v>0.65990000000000004</v>
      </c>
      <c r="DB13280" s="68">
        <v>0.1227</v>
      </c>
      <c r="DC13280" s="68" t="s">
        <v>621</v>
      </c>
      <c r="DD13280" s="68">
        <v>0.29520000000000002</v>
      </c>
      <c r="DE13280" s="68">
        <v>2.0500000000000001E-2</v>
      </c>
      <c r="DF13280" s="68">
        <v>0.51690000000000003</v>
      </c>
      <c r="DG13280" s="68">
        <v>0.76990000000000003</v>
      </c>
      <c r="DH13280" s="68">
        <v>6.6299999999999998E-2</v>
      </c>
      <c r="DI13280" s="68">
        <v>8.9999999999999998E-4</v>
      </c>
      <c r="DJ13280" s="68">
        <v>0.38679999999999998</v>
      </c>
      <c r="DK13280" s="68">
        <v>8.5300000000000001E-2</v>
      </c>
      <c r="DL13280" s="68">
        <v>0.26900000000000002</v>
      </c>
      <c r="DM13280" s="68">
        <v>0.65990000000000004</v>
      </c>
      <c r="DN13280" s="68">
        <v>0.1225</v>
      </c>
      <c r="DO13280" s="68" t="s">
        <v>621</v>
      </c>
      <c r="DP13280" s="68">
        <v>0.29520000000000002</v>
      </c>
      <c r="DQ13280" s="68">
        <v>2.0500000000000001E-2</v>
      </c>
      <c r="DR13280" s="68">
        <v>0.51639999999999997</v>
      </c>
      <c r="DS13280" s="68">
        <v>0.76959999999999995</v>
      </c>
      <c r="DT13280" s="68">
        <v>6.4500000000000002E-2</v>
      </c>
      <c r="DU13280" s="68">
        <v>8.9999999999999998E-4</v>
      </c>
      <c r="DV13280" s="68">
        <v>0.3871</v>
      </c>
      <c r="DW13280" s="74">
        <v>8.4900000000000003E-2</v>
      </c>
    </row>
    <row r="13281" spans="1:127" x14ac:dyDescent="0.25">
      <c r="A13281" s="247" t="s">
        <v>70</v>
      </c>
      <c r="B13281" s="77">
        <v>0</v>
      </c>
      <c r="C13281" s="106">
        <v>-0.34228999999999998</v>
      </c>
      <c r="D13281" s="77">
        <v>0.22567000000000001</v>
      </c>
      <c r="E13281" s="106">
        <v>-0.16098999999999999</v>
      </c>
      <c r="F13281" s="106">
        <v>-0.17458000000000001</v>
      </c>
      <c r="G13281" s="106">
        <v>-0.14754999999999999</v>
      </c>
      <c r="H13281" s="106">
        <v>-0.16943</v>
      </c>
      <c r="I13281" s="106">
        <v>-0.22614999999999999</v>
      </c>
      <c r="J13281" s="106">
        <v>-5.7750000000000003E-2</v>
      </c>
      <c r="K13281" s="106">
        <v>-4.8149999999999998E-2</v>
      </c>
      <c r="L13281" s="106">
        <v>-8.4860000000000005E-2</v>
      </c>
      <c r="M13281" s="106">
        <v>-0.18823000000000001</v>
      </c>
      <c r="N13281" s="106">
        <v>-6.0299999999999999E-2</v>
      </c>
      <c r="O13281" s="106">
        <v>-0.44473000000000001</v>
      </c>
      <c r="P13281" s="77" t="s">
        <v>677</v>
      </c>
      <c r="Q13281" s="77">
        <v>0.16375999999999999</v>
      </c>
      <c r="R13281" s="77">
        <v>5.9339999999999997E-2</v>
      </c>
      <c r="S13281" s="106">
        <v>-7.7539999999999998E-2</v>
      </c>
      <c r="T13281" s="77">
        <v>2.342E-2</v>
      </c>
      <c r="U13281" s="106">
        <v>-0.41576000000000002</v>
      </c>
      <c r="V13281" s="77">
        <v>0.2482</v>
      </c>
      <c r="W13281" s="77">
        <v>6.2350000000000003E-2</v>
      </c>
      <c r="X13281" s="77">
        <v>0.49994</v>
      </c>
      <c r="Y13281" s="77">
        <v>0.20871000000000001</v>
      </c>
      <c r="Z13281" s="77">
        <v>1</v>
      </c>
      <c r="AA13281" s="77">
        <v>1.366E-2</v>
      </c>
      <c r="AB13281" s="77">
        <v>0.17516999999999999</v>
      </c>
      <c r="AC13281" s="106">
        <v>-0.12619</v>
      </c>
      <c r="AD13281" s="106">
        <v>-0.18942999999999999</v>
      </c>
      <c r="AE13281" s="106">
        <v>-0.14294000000000001</v>
      </c>
      <c r="AF13281" s="106">
        <v>-0.14030000000000001</v>
      </c>
      <c r="AG13281" s="106">
        <v>-0.20064000000000001</v>
      </c>
      <c r="AH13281" s="106">
        <v>-6.4100000000000004E-2</v>
      </c>
      <c r="AI13281" s="106">
        <v>-6.4509999999999998E-2</v>
      </c>
      <c r="AJ13281" s="106">
        <v>-9.9110000000000004E-2</v>
      </c>
      <c r="AK13281" s="106">
        <v>-0.20255999999999999</v>
      </c>
      <c r="AL13281" s="106">
        <v>-8.677E-2</v>
      </c>
      <c r="AM13281" s="106">
        <v>-0.44488</v>
      </c>
      <c r="AN13281" s="77" t="s">
        <v>677</v>
      </c>
      <c r="AO13281" s="77">
        <v>0.16903000000000001</v>
      </c>
      <c r="AP13281" s="77">
        <v>5.8369999999999998E-2</v>
      </c>
      <c r="AQ13281" s="106">
        <v>-9.4920000000000004E-2</v>
      </c>
      <c r="AR13281" s="77">
        <v>4.6039999999999998E-2</v>
      </c>
      <c r="AS13281" s="106">
        <v>-0.35363</v>
      </c>
      <c r="AT13281" s="77">
        <v>0.21645</v>
      </c>
      <c r="AU13281" s="77">
        <v>0.16020000000000001</v>
      </c>
      <c r="AV13281" s="77">
        <v>0.29705999999999999</v>
      </c>
      <c r="AW13281" s="77">
        <v>0.39482</v>
      </c>
      <c r="AX13281" s="77">
        <v>0.79227999999999998</v>
      </c>
      <c r="AY13281" s="106">
        <v>-0.11879000000000001</v>
      </c>
      <c r="AZ13281" s="106">
        <v>-3.7679999999999998E-2</v>
      </c>
      <c r="BA13281" s="106">
        <v>-0.22392999999999999</v>
      </c>
      <c r="BB13281" s="106">
        <v>-0.25758999999999999</v>
      </c>
      <c r="BC13281" s="106">
        <v>-0.41195999999999999</v>
      </c>
      <c r="BD13281" s="106">
        <v>-0.54991999999999996</v>
      </c>
      <c r="BE13281" s="106">
        <v>-0.49992999999999999</v>
      </c>
      <c r="BF13281" s="77">
        <v>0.1024</v>
      </c>
      <c r="BG13281" s="77">
        <v>0.11985</v>
      </c>
      <c r="BH13281" s="77">
        <v>5.5570000000000001E-2</v>
      </c>
      <c r="BI13281" s="77">
        <v>0.15326999999999999</v>
      </c>
      <c r="BJ13281" s="77">
        <v>0.14112</v>
      </c>
      <c r="BK13281" s="106">
        <v>-0.13636000000000001</v>
      </c>
      <c r="BL13281" s="106">
        <v>-0.10113999999999999</v>
      </c>
      <c r="BM13281" s="106">
        <v>-0.27151999999999998</v>
      </c>
      <c r="BN13281" s="77">
        <v>0.20300000000000001</v>
      </c>
      <c r="BO13281" s="106">
        <v>-6.8309999999999996E-2</v>
      </c>
      <c r="BP13281" s="106">
        <v>-0.55744000000000005</v>
      </c>
      <c r="BQ13281" s="106">
        <v>-0.49589</v>
      </c>
      <c r="BR13281" s="77">
        <v>0.17266999999999999</v>
      </c>
      <c r="BS13281" s="77">
        <v>7.3730000000000004E-2</v>
      </c>
      <c r="BT13281" s="77">
        <v>0.41181000000000001</v>
      </c>
      <c r="BU13281" s="106">
        <v>-3.7330000000000002E-2</v>
      </c>
      <c r="BV13281" s="106">
        <v>-0.30348000000000003</v>
      </c>
      <c r="BW13281" s="106">
        <v>-8.2549999999999998E-2</v>
      </c>
      <c r="BX13281" s="106">
        <v>-8.1390000000000004E-2</v>
      </c>
      <c r="BY13281" s="106">
        <v>-0.26652999999999999</v>
      </c>
      <c r="BZ13281" s="77">
        <v>4.4010000000000001E-2</v>
      </c>
      <c r="CA13281" s="106">
        <v>-0.1835</v>
      </c>
      <c r="CB13281" s="106">
        <v>-0.49002000000000001</v>
      </c>
      <c r="CC13281" s="106">
        <v>-0.45679999999999998</v>
      </c>
      <c r="CD13281" s="77">
        <v>0.14401</v>
      </c>
      <c r="CE13281" s="77">
        <v>0.19333</v>
      </c>
      <c r="CF13281" s="77">
        <v>0.25652999999999998</v>
      </c>
      <c r="CG13281" s="106">
        <v>-8.1099999999999992E-3</v>
      </c>
      <c r="CH13281" s="77">
        <v>0.16777</v>
      </c>
      <c r="CI13281" s="106">
        <v>-0.22170000000000001</v>
      </c>
      <c r="CJ13281" s="106">
        <v>-0.20591999999999999</v>
      </c>
      <c r="CK13281" s="106">
        <v>-0.19731000000000001</v>
      </c>
      <c r="CL13281" s="106">
        <v>-7.1809999999999999E-2</v>
      </c>
      <c r="CM13281" s="77">
        <v>0.55823</v>
      </c>
      <c r="CN13281" s="106">
        <v>-5.1540000000000002E-2</v>
      </c>
      <c r="CO13281" s="106">
        <v>-0.22312000000000001</v>
      </c>
      <c r="CP13281" s="106">
        <v>-0.21914</v>
      </c>
      <c r="CQ13281" s="106">
        <v>-8.2199999999999999E-3</v>
      </c>
      <c r="CR13281" s="77">
        <v>0.57254000000000005</v>
      </c>
      <c r="CS13281" s="106">
        <v>-0.14138999999999999</v>
      </c>
      <c r="CT13281" s="106">
        <v>-0.53661999999999999</v>
      </c>
      <c r="CU13281" s="77">
        <v>0.14602000000000001</v>
      </c>
      <c r="CV13281" s="106">
        <v>-0.43784000000000001</v>
      </c>
      <c r="CW13281" s="77">
        <v>6.7019999999999996E-2</v>
      </c>
      <c r="CX13281" s="106">
        <v>-0.37861</v>
      </c>
      <c r="CY13281" s="77">
        <v>0.15118999999999999</v>
      </c>
      <c r="CZ13281" s="106">
        <v>-0.20593</v>
      </c>
      <c r="DA13281" s="106">
        <v>-0.19731000000000001</v>
      </c>
      <c r="DB13281" s="106">
        <v>-7.1800000000000003E-2</v>
      </c>
      <c r="DC13281" s="77">
        <v>0.55825000000000002</v>
      </c>
      <c r="DD13281" s="106">
        <v>-0.23862</v>
      </c>
      <c r="DE13281" s="106">
        <v>-5.1540000000000002E-2</v>
      </c>
      <c r="DF13281" s="106">
        <v>-0.22325</v>
      </c>
      <c r="DG13281" s="106">
        <v>-0.21901999999999999</v>
      </c>
      <c r="DH13281" s="106">
        <v>-7.7200000000000003E-3</v>
      </c>
      <c r="DI13281" s="77">
        <v>0.57264999999999999</v>
      </c>
      <c r="DJ13281" s="106">
        <v>-0.30559999999999998</v>
      </c>
      <c r="DK13281" s="106">
        <v>-0.14130999999999999</v>
      </c>
      <c r="DL13281" s="106">
        <v>-0.20601</v>
      </c>
      <c r="DM13281" s="106">
        <v>-0.19728999999999999</v>
      </c>
      <c r="DN13281" s="106">
        <v>-7.1779999999999997E-2</v>
      </c>
      <c r="DO13281" s="77">
        <v>0.55835999999999997</v>
      </c>
      <c r="DP13281" s="106">
        <v>-0.23860999999999999</v>
      </c>
      <c r="DQ13281" s="106">
        <v>-5.1549999999999999E-2</v>
      </c>
      <c r="DR13281" s="106">
        <v>-0.22325999999999999</v>
      </c>
      <c r="DS13281" s="106">
        <v>-0.21948000000000001</v>
      </c>
      <c r="DT13281" s="106">
        <v>-7.1599999999999997E-3</v>
      </c>
      <c r="DU13281" s="77">
        <v>0.57182999999999995</v>
      </c>
      <c r="DV13281" s="106">
        <v>-0.30551</v>
      </c>
      <c r="DW13281" s="108">
        <v>-0.14151</v>
      </c>
    </row>
    <row r="13282" spans="1:127" ht="15.75" thickBot="1" x14ac:dyDescent="0.3">
      <c r="A13282" s="248"/>
      <c r="B13282" s="68">
        <v>1</v>
      </c>
      <c r="C13282" s="68">
        <v>5.5199999999999999E-2</v>
      </c>
      <c r="D13282" s="68">
        <v>0.21429999999999999</v>
      </c>
      <c r="E13282" s="68">
        <v>0.37869999999999998</v>
      </c>
      <c r="F13282" s="68">
        <v>0.33929999999999999</v>
      </c>
      <c r="G13282" s="68">
        <v>0.42030000000000001</v>
      </c>
      <c r="H13282" s="68">
        <v>0.35389999999999999</v>
      </c>
      <c r="I13282" s="68">
        <v>0.21329999999999999</v>
      </c>
      <c r="J13282" s="68">
        <v>0.75349999999999995</v>
      </c>
      <c r="K13282" s="68">
        <v>0.79359999999999997</v>
      </c>
      <c r="L13282" s="68">
        <v>0.64419999999999999</v>
      </c>
      <c r="M13282" s="68">
        <v>0.30220000000000002</v>
      </c>
      <c r="N13282" s="68">
        <v>0.74299999999999999</v>
      </c>
      <c r="O13282" s="68">
        <v>1.0800000000000001E-2</v>
      </c>
      <c r="P13282" s="68" t="s">
        <v>677</v>
      </c>
      <c r="Q13282" s="68">
        <v>0.3705</v>
      </c>
      <c r="R13282" s="68">
        <v>0.747</v>
      </c>
      <c r="S13282" s="68">
        <v>0.67310000000000003</v>
      </c>
      <c r="T13282" s="68">
        <v>0.89880000000000004</v>
      </c>
      <c r="U13282" s="68">
        <v>1.7999999999999999E-2</v>
      </c>
      <c r="V13282" s="68">
        <v>0.17080000000000001</v>
      </c>
      <c r="W13282" s="68">
        <v>0.73460000000000003</v>
      </c>
      <c r="X13282" s="68">
        <v>3.5999999999999999E-3</v>
      </c>
      <c r="Y13282" s="68">
        <v>0.25159999999999999</v>
      </c>
      <c r="Z13282" s="68"/>
      <c r="AA13282" s="68">
        <v>0.94089999999999996</v>
      </c>
      <c r="AB13282" s="68">
        <v>0.33760000000000001</v>
      </c>
      <c r="AC13282" s="68">
        <v>0.49130000000000001</v>
      </c>
      <c r="AD13282" s="68">
        <v>0.29909999999999998</v>
      </c>
      <c r="AE13282" s="68">
        <v>0.43509999999999999</v>
      </c>
      <c r="AF13282" s="68">
        <v>0.44379999999999997</v>
      </c>
      <c r="AG13282" s="68">
        <v>0.27089999999999997</v>
      </c>
      <c r="AH13282" s="68">
        <v>0.72740000000000005</v>
      </c>
      <c r="AI13282" s="68">
        <v>0.72570000000000001</v>
      </c>
      <c r="AJ13282" s="68">
        <v>0.58940000000000003</v>
      </c>
      <c r="AK13282" s="68">
        <v>0.26619999999999999</v>
      </c>
      <c r="AL13282" s="68">
        <v>0.63680000000000003</v>
      </c>
      <c r="AM13282" s="68">
        <v>1.0699999999999999E-2</v>
      </c>
      <c r="AN13282" s="68" t="s">
        <v>677</v>
      </c>
      <c r="AO13282" s="68">
        <v>0.35510000000000003</v>
      </c>
      <c r="AP13282" s="68">
        <v>0.751</v>
      </c>
      <c r="AQ13282" s="68">
        <v>0.60529999999999995</v>
      </c>
      <c r="AR13282" s="68">
        <v>0.8024</v>
      </c>
      <c r="AS13282" s="68">
        <v>4.7100000000000003E-2</v>
      </c>
      <c r="AT13282" s="68">
        <v>0.2341</v>
      </c>
      <c r="AU13282" s="68">
        <v>0.38109999999999999</v>
      </c>
      <c r="AV13282" s="68">
        <v>9.8699999999999996E-2</v>
      </c>
      <c r="AW13282" s="68">
        <v>2.53E-2</v>
      </c>
      <c r="AX13282" s="68" t="s">
        <v>621</v>
      </c>
      <c r="AY13282" s="68">
        <v>0.51729999999999998</v>
      </c>
      <c r="AZ13282" s="68">
        <v>0.83779999999999999</v>
      </c>
      <c r="BA13282" s="68">
        <v>0.21790000000000001</v>
      </c>
      <c r="BB13282" s="68">
        <v>0.15459999999999999</v>
      </c>
      <c r="BC13282" s="68">
        <v>1.9099999999999999E-2</v>
      </c>
      <c r="BD13282" s="68">
        <v>1.1000000000000001E-3</v>
      </c>
      <c r="BE13282" s="68">
        <v>3.5999999999999999E-3</v>
      </c>
      <c r="BF13282" s="68">
        <v>0.57709999999999995</v>
      </c>
      <c r="BG13282" s="68">
        <v>0.51349999999999996</v>
      </c>
      <c r="BH13282" s="68">
        <v>0.76259999999999994</v>
      </c>
      <c r="BI13282" s="68">
        <v>0.40229999999999999</v>
      </c>
      <c r="BJ13282" s="68">
        <v>0.441</v>
      </c>
      <c r="BK13282" s="68">
        <v>0.45679999999999998</v>
      </c>
      <c r="BL13282" s="68">
        <v>0.58179999999999998</v>
      </c>
      <c r="BM13282" s="68">
        <v>0.1328</v>
      </c>
      <c r="BN13282" s="68">
        <v>0.26519999999999999</v>
      </c>
      <c r="BO13282" s="68">
        <v>0.71030000000000004</v>
      </c>
      <c r="BP13282" s="68">
        <v>8.9999999999999998E-4</v>
      </c>
      <c r="BQ13282" s="68">
        <v>3.8999999999999998E-3</v>
      </c>
      <c r="BR13282" s="68">
        <v>0.34460000000000002</v>
      </c>
      <c r="BS13282" s="68">
        <v>0.68840000000000001</v>
      </c>
      <c r="BT13282" s="68">
        <v>1.9199999999999998E-2</v>
      </c>
      <c r="BU13282" s="68">
        <v>0.83930000000000005</v>
      </c>
      <c r="BV13282" s="68">
        <v>9.1300000000000006E-2</v>
      </c>
      <c r="BW13282" s="68">
        <v>0.65329999999999999</v>
      </c>
      <c r="BX13282" s="68">
        <v>0.65790000000000004</v>
      </c>
      <c r="BY13282" s="68">
        <v>0.14030000000000001</v>
      </c>
      <c r="BZ13282" s="68">
        <v>0.81100000000000005</v>
      </c>
      <c r="CA13282" s="68">
        <v>0.31469999999999998</v>
      </c>
      <c r="CB13282" s="68">
        <v>4.4000000000000003E-3</v>
      </c>
      <c r="CC13282" s="68">
        <v>8.6E-3</v>
      </c>
      <c r="CD13282" s="68">
        <v>0.43169999999999997</v>
      </c>
      <c r="CE13282" s="68">
        <v>0.28910000000000002</v>
      </c>
      <c r="CF13282" s="68">
        <v>0.15640000000000001</v>
      </c>
      <c r="CG13282" s="68">
        <v>0.96489999999999998</v>
      </c>
      <c r="CH13282" s="68">
        <v>0.35870000000000002</v>
      </c>
      <c r="CI13282" s="68">
        <v>0.22270000000000001</v>
      </c>
      <c r="CJ13282" s="68">
        <v>0.25819999999999999</v>
      </c>
      <c r="CK13282" s="68">
        <v>0.27910000000000001</v>
      </c>
      <c r="CL13282" s="68">
        <v>0.69610000000000005</v>
      </c>
      <c r="CM13282" s="68">
        <v>8.9999999999999998E-4</v>
      </c>
      <c r="CN13282" s="68">
        <v>0.77939999999999998</v>
      </c>
      <c r="CO13282" s="68">
        <v>0.21959999999999999</v>
      </c>
      <c r="CP13282" s="68">
        <v>0.22819999999999999</v>
      </c>
      <c r="CQ13282" s="68">
        <v>0.96440000000000003</v>
      </c>
      <c r="CR13282" s="68">
        <v>5.9999999999999995E-4</v>
      </c>
      <c r="CS13282" s="68">
        <v>0.44019999999999998</v>
      </c>
      <c r="CT13282" s="68">
        <v>1.5E-3</v>
      </c>
      <c r="CU13282" s="68">
        <v>0.42520000000000002</v>
      </c>
      <c r="CV13282" s="68">
        <v>1.2200000000000001E-2</v>
      </c>
      <c r="CW13282" s="68">
        <v>0.71550000000000002</v>
      </c>
      <c r="CX13282" s="68">
        <v>3.2599999999999997E-2</v>
      </c>
      <c r="CY13282" s="68">
        <v>0.4088</v>
      </c>
      <c r="CZ13282" s="68">
        <v>0.25819999999999999</v>
      </c>
      <c r="DA13282" s="68">
        <v>0.27910000000000001</v>
      </c>
      <c r="DB13282" s="68">
        <v>0.69610000000000005</v>
      </c>
      <c r="DC13282" s="68">
        <v>8.9999999999999998E-4</v>
      </c>
      <c r="DD13282" s="68">
        <v>0.18840000000000001</v>
      </c>
      <c r="DE13282" s="68">
        <v>0.77939999999999998</v>
      </c>
      <c r="DF13282" s="68">
        <v>0.21940000000000001</v>
      </c>
      <c r="DG13282" s="68">
        <v>0.22850000000000001</v>
      </c>
      <c r="DH13282" s="68">
        <v>0.96650000000000003</v>
      </c>
      <c r="DI13282" s="68">
        <v>5.9999999999999995E-4</v>
      </c>
      <c r="DJ13282" s="68">
        <v>8.8999999999999996E-2</v>
      </c>
      <c r="DK13282" s="68">
        <v>0.44040000000000001</v>
      </c>
      <c r="DL13282" s="68">
        <v>0.25800000000000001</v>
      </c>
      <c r="DM13282" s="68">
        <v>0.27910000000000001</v>
      </c>
      <c r="DN13282" s="68">
        <v>0.69620000000000004</v>
      </c>
      <c r="DO13282" s="68">
        <v>8.9999999999999998E-4</v>
      </c>
      <c r="DP13282" s="68">
        <v>0.1885</v>
      </c>
      <c r="DQ13282" s="68">
        <v>0.77929999999999999</v>
      </c>
      <c r="DR13282" s="68">
        <v>0.21929999999999999</v>
      </c>
      <c r="DS13282" s="68">
        <v>0.22739999999999999</v>
      </c>
      <c r="DT13282" s="68">
        <v>0.96899999999999997</v>
      </c>
      <c r="DU13282" s="68">
        <v>5.9999999999999995E-4</v>
      </c>
      <c r="DV13282" s="68">
        <v>8.9099999999999999E-2</v>
      </c>
      <c r="DW13282" s="74">
        <v>0.43980000000000002</v>
      </c>
    </row>
    <row r="13283" spans="1:127" x14ac:dyDescent="0.25">
      <c r="A13283" s="247" t="s">
        <v>71</v>
      </c>
      <c r="B13283" s="106">
        <v>-0.15003</v>
      </c>
      <c r="C13283" s="106">
        <v>-0.34688999999999998</v>
      </c>
      <c r="D13283" s="77">
        <v>0.21479999999999999</v>
      </c>
      <c r="E13283" s="106">
        <v>-0.15816</v>
      </c>
      <c r="F13283" s="77">
        <v>4.4859999999999997E-2</v>
      </c>
      <c r="G13283" s="106">
        <v>-0.21328</v>
      </c>
      <c r="H13283" s="106">
        <v>-0.3826</v>
      </c>
      <c r="I13283" s="106">
        <v>-0.28412999999999999</v>
      </c>
      <c r="J13283" s="77">
        <v>0.20202999999999999</v>
      </c>
      <c r="K13283" s="106">
        <v>-0.15062999999999999</v>
      </c>
      <c r="L13283" s="77">
        <v>0.14874000000000001</v>
      </c>
      <c r="M13283" s="77">
        <v>0.18435000000000001</v>
      </c>
      <c r="N13283" s="106">
        <v>-9.3490000000000004E-2</v>
      </c>
      <c r="O13283" s="106">
        <v>-0.15601999999999999</v>
      </c>
      <c r="P13283" s="77" t="s">
        <v>677</v>
      </c>
      <c r="Q13283" s="106">
        <v>-2.1219999999999999E-2</v>
      </c>
      <c r="R13283" s="77">
        <v>0.31</v>
      </c>
      <c r="S13283" s="77">
        <v>0.36737999999999998</v>
      </c>
      <c r="T13283" s="77">
        <v>0.24812000000000001</v>
      </c>
      <c r="U13283" s="106">
        <v>-0.11899</v>
      </c>
      <c r="V13283" s="106">
        <v>-8.2299999999999995E-3</v>
      </c>
      <c r="W13283" s="77">
        <v>0.35015000000000002</v>
      </c>
      <c r="X13283" s="77">
        <v>0.19694999999999999</v>
      </c>
      <c r="Y13283" s="77">
        <v>0.43524000000000002</v>
      </c>
      <c r="Z13283" s="77">
        <v>1.366E-2</v>
      </c>
      <c r="AA13283" s="77">
        <v>1</v>
      </c>
      <c r="AB13283" s="77">
        <v>0.27673999999999999</v>
      </c>
      <c r="AC13283" s="106">
        <v>-1.7940000000000001E-2</v>
      </c>
      <c r="AD13283" s="77">
        <v>1.6230000000000001E-2</v>
      </c>
      <c r="AE13283" s="106">
        <v>-0.23297000000000001</v>
      </c>
      <c r="AF13283" s="106">
        <v>-0.38451000000000002</v>
      </c>
      <c r="AG13283" s="106">
        <v>-0.27459</v>
      </c>
      <c r="AH13283" s="77">
        <v>0.17551</v>
      </c>
      <c r="AI13283" s="106">
        <v>-0.15744</v>
      </c>
      <c r="AJ13283" s="77">
        <v>0.10942</v>
      </c>
      <c r="AK13283" s="77">
        <v>0.14793999999999999</v>
      </c>
      <c r="AL13283" s="106">
        <v>-0.13134000000000001</v>
      </c>
      <c r="AM13283" s="106">
        <v>-0.17595</v>
      </c>
      <c r="AN13283" s="77" t="s">
        <v>677</v>
      </c>
      <c r="AO13283" s="77">
        <v>0.33873999999999999</v>
      </c>
      <c r="AP13283" s="77">
        <v>0.29409000000000002</v>
      </c>
      <c r="AQ13283" s="77">
        <v>0.40510000000000002</v>
      </c>
      <c r="AR13283" s="77">
        <v>0.29398000000000002</v>
      </c>
      <c r="AS13283" s="106">
        <v>-9.0219999999999995E-2</v>
      </c>
      <c r="AT13283" s="106">
        <v>-0.19075</v>
      </c>
      <c r="AU13283" s="77">
        <v>0.34791</v>
      </c>
      <c r="AV13283" s="77">
        <v>0.10552</v>
      </c>
      <c r="AW13283" s="77">
        <v>7.9560000000000006E-2</v>
      </c>
      <c r="AX13283" s="106">
        <v>-0.22</v>
      </c>
      <c r="AY13283" s="77">
        <v>0.62419999999999998</v>
      </c>
      <c r="AZ13283" s="77">
        <v>6.3699999999999998E-3</v>
      </c>
      <c r="BA13283" s="106">
        <v>-0.30674000000000001</v>
      </c>
      <c r="BB13283" s="77">
        <v>5.8E-4</v>
      </c>
      <c r="BC13283" s="106">
        <v>-0.28971999999999998</v>
      </c>
      <c r="BD13283" s="106">
        <v>-8.0460000000000004E-2</v>
      </c>
      <c r="BE13283" s="106">
        <v>-0.47515000000000002</v>
      </c>
      <c r="BF13283" s="77">
        <v>4.2290000000000001E-2</v>
      </c>
      <c r="BG13283" s="77">
        <v>1.755E-2</v>
      </c>
      <c r="BH13283" s="106">
        <v>-1.8010000000000002E-2</v>
      </c>
      <c r="BI13283" s="106">
        <v>-5.6299999999999996E-3</v>
      </c>
      <c r="BJ13283" s="77">
        <v>6.9150000000000003E-2</v>
      </c>
      <c r="BK13283" s="77">
        <v>0.16991999999999999</v>
      </c>
      <c r="BL13283" s="106">
        <v>-4.0719999999999999E-2</v>
      </c>
      <c r="BM13283" s="106">
        <v>-0.18790000000000001</v>
      </c>
      <c r="BN13283" s="106">
        <v>-3.6099999999999999E-3</v>
      </c>
      <c r="BO13283" s="106">
        <v>-0.27272999999999997</v>
      </c>
      <c r="BP13283" s="106">
        <v>-5.9900000000000002E-2</v>
      </c>
      <c r="BQ13283" s="106">
        <v>-0.44697999999999999</v>
      </c>
      <c r="BR13283" s="77">
        <v>7.621E-2</v>
      </c>
      <c r="BS13283" s="106">
        <v>-2.632E-2</v>
      </c>
      <c r="BT13283" s="106">
        <v>-0.16972999999999999</v>
      </c>
      <c r="BU13283" s="77">
        <v>2.7550000000000002E-2</v>
      </c>
      <c r="BV13283" s="77">
        <v>0.14587</v>
      </c>
      <c r="BW13283" s="77">
        <v>0.12931000000000001</v>
      </c>
      <c r="BX13283" s="106">
        <v>-0.12537999999999999</v>
      </c>
      <c r="BY13283" s="106">
        <v>-0.42562</v>
      </c>
      <c r="BZ13283" s="106">
        <v>-2.3439999999999999E-2</v>
      </c>
      <c r="CA13283" s="106">
        <v>-0.40600000000000003</v>
      </c>
      <c r="CB13283" s="106">
        <v>-0.15354000000000001</v>
      </c>
      <c r="CC13283" s="106">
        <v>-0.45049</v>
      </c>
      <c r="CD13283" s="77">
        <v>2.811E-2</v>
      </c>
      <c r="CE13283" s="77">
        <v>1.503E-2</v>
      </c>
      <c r="CF13283" s="106">
        <v>-0.15659000000000001</v>
      </c>
      <c r="CG13283" s="77">
        <v>0.11083</v>
      </c>
      <c r="CH13283" s="106">
        <v>-0.16037999999999999</v>
      </c>
      <c r="CI13283" s="77">
        <v>1.908E-2</v>
      </c>
      <c r="CJ13283" s="106">
        <v>-0.23846999999999999</v>
      </c>
      <c r="CK13283" s="77">
        <v>1.9380000000000001E-2</v>
      </c>
      <c r="CL13283" s="77">
        <v>0.30869000000000002</v>
      </c>
      <c r="CM13283" s="77">
        <v>0.61492999999999998</v>
      </c>
      <c r="CN13283" s="77">
        <v>0.15618000000000001</v>
      </c>
      <c r="CO13283" s="106">
        <v>-0.24747</v>
      </c>
      <c r="CP13283" s="106">
        <v>-1.8530000000000001E-2</v>
      </c>
      <c r="CQ13283" s="77">
        <v>0.43987999999999999</v>
      </c>
      <c r="CR13283" s="77">
        <v>0.22266</v>
      </c>
      <c r="CS13283" s="106">
        <v>-6.6809999999999994E-2</v>
      </c>
      <c r="CT13283" s="106">
        <v>-0.3246</v>
      </c>
      <c r="CU13283" s="77">
        <v>0.11715</v>
      </c>
      <c r="CV13283" s="106">
        <v>-0.28538999999999998</v>
      </c>
      <c r="CW13283" s="77">
        <v>0.13925000000000001</v>
      </c>
      <c r="CX13283" s="106">
        <v>-0.38818000000000003</v>
      </c>
      <c r="CY13283" s="106">
        <v>-2.6440000000000002E-2</v>
      </c>
      <c r="CZ13283" s="106">
        <v>-0.23846999999999999</v>
      </c>
      <c r="DA13283" s="77">
        <v>1.9380000000000001E-2</v>
      </c>
      <c r="DB13283" s="77">
        <v>0.30869999999999997</v>
      </c>
      <c r="DC13283" s="77">
        <v>0.61492999999999998</v>
      </c>
      <c r="DD13283" s="106">
        <v>-3.2340000000000001E-2</v>
      </c>
      <c r="DE13283" s="77">
        <v>0.15618000000000001</v>
      </c>
      <c r="DF13283" s="106">
        <v>-0.24759</v>
      </c>
      <c r="DG13283" s="106">
        <v>-1.8429999999999998E-2</v>
      </c>
      <c r="DH13283" s="77">
        <v>0.44033</v>
      </c>
      <c r="DI13283" s="77">
        <v>0.22259999999999999</v>
      </c>
      <c r="DJ13283" s="106">
        <v>-0.13078999999999999</v>
      </c>
      <c r="DK13283" s="106">
        <v>-6.6669999999999993E-2</v>
      </c>
      <c r="DL13283" s="106">
        <v>-0.23846000000000001</v>
      </c>
      <c r="DM13283" s="77">
        <v>1.9359999999999999E-2</v>
      </c>
      <c r="DN13283" s="77">
        <v>0.30884</v>
      </c>
      <c r="DO13283" s="77">
        <v>0.61495</v>
      </c>
      <c r="DP13283" s="106">
        <v>-3.2340000000000001E-2</v>
      </c>
      <c r="DQ13283" s="77">
        <v>0.15617</v>
      </c>
      <c r="DR13283" s="106">
        <v>-0.24754999999999999</v>
      </c>
      <c r="DS13283" s="106">
        <v>-1.864E-2</v>
      </c>
      <c r="DT13283" s="77">
        <v>0.44119000000000003</v>
      </c>
      <c r="DU13283" s="77">
        <v>0.22334000000000001</v>
      </c>
      <c r="DV13283" s="106">
        <v>-0.13099</v>
      </c>
      <c r="DW13283" s="108">
        <v>-6.6320000000000004E-2</v>
      </c>
    </row>
    <row r="13284" spans="1:127" ht="15.75" thickBot="1" x14ac:dyDescent="0.3">
      <c r="A13284" s="248"/>
      <c r="B13284" s="68">
        <v>0.41249999999999998</v>
      </c>
      <c r="C13284" s="68">
        <v>5.1799999999999999E-2</v>
      </c>
      <c r="D13284" s="68">
        <v>0.23780000000000001</v>
      </c>
      <c r="E13284" s="68">
        <v>0.38729999999999998</v>
      </c>
      <c r="F13284" s="68">
        <v>0.80740000000000001</v>
      </c>
      <c r="G13284" s="68">
        <v>0.2412</v>
      </c>
      <c r="H13284" s="68">
        <v>3.0700000000000002E-2</v>
      </c>
      <c r="I13284" s="68">
        <v>0.115</v>
      </c>
      <c r="J13284" s="68">
        <v>0.26750000000000002</v>
      </c>
      <c r="K13284" s="68">
        <v>0.41060000000000002</v>
      </c>
      <c r="L13284" s="68">
        <v>0.41649999999999998</v>
      </c>
      <c r="M13284" s="68">
        <v>0.3125</v>
      </c>
      <c r="N13284" s="68">
        <v>0.61080000000000001</v>
      </c>
      <c r="O13284" s="68">
        <v>0.39379999999999998</v>
      </c>
      <c r="P13284" s="68" t="s">
        <v>677</v>
      </c>
      <c r="Q13284" s="68">
        <v>0.90820000000000001</v>
      </c>
      <c r="R13284" s="68">
        <v>8.4199999999999997E-2</v>
      </c>
      <c r="S13284" s="68">
        <v>3.8600000000000002E-2</v>
      </c>
      <c r="T13284" s="68">
        <v>0.1709</v>
      </c>
      <c r="U13284" s="68">
        <v>0.51659999999999995</v>
      </c>
      <c r="V13284" s="68">
        <v>0.96440000000000003</v>
      </c>
      <c r="W13284" s="68">
        <v>4.9500000000000002E-2</v>
      </c>
      <c r="X13284" s="68">
        <v>0.28000000000000003</v>
      </c>
      <c r="Y13284" s="68">
        <v>1.2800000000000001E-2</v>
      </c>
      <c r="Z13284" s="68">
        <v>0.94089999999999996</v>
      </c>
      <c r="AA13284" s="68"/>
      <c r="AB13284" s="68">
        <v>0.12520000000000001</v>
      </c>
      <c r="AC13284" s="68">
        <v>0.9224</v>
      </c>
      <c r="AD13284" s="68">
        <v>0.92969999999999997</v>
      </c>
      <c r="AE13284" s="68">
        <v>0.19939999999999999</v>
      </c>
      <c r="AF13284" s="68">
        <v>2.98E-2</v>
      </c>
      <c r="AG13284" s="68">
        <v>0.1283</v>
      </c>
      <c r="AH13284" s="68">
        <v>0.33660000000000001</v>
      </c>
      <c r="AI13284" s="68">
        <v>0.38950000000000001</v>
      </c>
      <c r="AJ13284" s="68">
        <v>0.55110000000000003</v>
      </c>
      <c r="AK13284" s="68">
        <v>0.41909999999999997</v>
      </c>
      <c r="AL13284" s="68">
        <v>0.47370000000000001</v>
      </c>
      <c r="AM13284" s="68">
        <v>0.33539999999999998</v>
      </c>
      <c r="AN13284" s="68" t="s">
        <v>677</v>
      </c>
      <c r="AO13284" s="68">
        <v>5.79E-2</v>
      </c>
      <c r="AP13284" s="68">
        <v>0.1023</v>
      </c>
      <c r="AQ13284" s="68">
        <v>2.1399999999999999E-2</v>
      </c>
      <c r="AR13284" s="68">
        <v>0.1024</v>
      </c>
      <c r="AS13284" s="68">
        <v>0.62339999999999995</v>
      </c>
      <c r="AT13284" s="68">
        <v>0.29570000000000002</v>
      </c>
      <c r="AU13284" s="68">
        <v>5.0999999999999997E-2</v>
      </c>
      <c r="AV13284" s="68">
        <v>0.5655</v>
      </c>
      <c r="AW13284" s="68">
        <v>0.66510000000000002</v>
      </c>
      <c r="AX13284" s="68">
        <v>0.2263</v>
      </c>
      <c r="AY13284" s="68">
        <v>1E-4</v>
      </c>
      <c r="AZ13284" s="68">
        <v>0.97240000000000004</v>
      </c>
      <c r="BA13284" s="68">
        <v>8.77E-2</v>
      </c>
      <c r="BB13284" s="68">
        <v>0.99750000000000005</v>
      </c>
      <c r="BC13284" s="68">
        <v>0.1077</v>
      </c>
      <c r="BD13284" s="68">
        <v>0.66159999999999997</v>
      </c>
      <c r="BE13284" s="68">
        <v>6.0000000000000001E-3</v>
      </c>
      <c r="BF13284" s="68">
        <v>0.81820000000000004</v>
      </c>
      <c r="BG13284" s="68">
        <v>0.92410000000000003</v>
      </c>
      <c r="BH13284" s="68">
        <v>0.92210000000000003</v>
      </c>
      <c r="BI13284" s="68">
        <v>0.97560000000000002</v>
      </c>
      <c r="BJ13284" s="68">
        <v>0.70689999999999997</v>
      </c>
      <c r="BK13284" s="68">
        <v>0.35249999999999998</v>
      </c>
      <c r="BL13284" s="68">
        <v>0.82489999999999997</v>
      </c>
      <c r="BM13284" s="68">
        <v>0.30309999999999998</v>
      </c>
      <c r="BN13284" s="68">
        <v>0.98440000000000005</v>
      </c>
      <c r="BO13284" s="68">
        <v>0.13100000000000001</v>
      </c>
      <c r="BP13284" s="68">
        <v>0.74470000000000003</v>
      </c>
      <c r="BQ13284" s="68">
        <v>1.03E-2</v>
      </c>
      <c r="BR13284" s="68">
        <v>0.67849999999999999</v>
      </c>
      <c r="BS13284" s="68">
        <v>0.88629999999999998</v>
      </c>
      <c r="BT13284" s="68">
        <v>0.35299999999999998</v>
      </c>
      <c r="BU13284" s="68">
        <v>0.88100000000000001</v>
      </c>
      <c r="BV13284" s="68">
        <v>0.42570000000000002</v>
      </c>
      <c r="BW13284" s="68">
        <v>0.48060000000000003</v>
      </c>
      <c r="BX13284" s="68">
        <v>0.49409999999999998</v>
      </c>
      <c r="BY13284" s="68">
        <v>1.52E-2</v>
      </c>
      <c r="BZ13284" s="68">
        <v>0.89870000000000005</v>
      </c>
      <c r="CA13284" s="68">
        <v>2.1100000000000001E-2</v>
      </c>
      <c r="CB13284" s="68">
        <v>0.40150000000000002</v>
      </c>
      <c r="CC13284" s="68">
        <v>9.7000000000000003E-3</v>
      </c>
      <c r="CD13284" s="68">
        <v>0.87860000000000005</v>
      </c>
      <c r="CE13284" s="68">
        <v>0.93489999999999995</v>
      </c>
      <c r="CF13284" s="68">
        <v>0.3921</v>
      </c>
      <c r="CG13284" s="68">
        <v>0.54590000000000005</v>
      </c>
      <c r="CH13284" s="68">
        <v>0.38059999999999999</v>
      </c>
      <c r="CI13284" s="68">
        <v>0.91749999999999998</v>
      </c>
      <c r="CJ13284" s="68">
        <v>0.18870000000000001</v>
      </c>
      <c r="CK13284" s="68">
        <v>0.91620000000000001</v>
      </c>
      <c r="CL13284" s="68">
        <v>8.5599999999999996E-2</v>
      </c>
      <c r="CM13284" s="68">
        <v>2.0000000000000001E-4</v>
      </c>
      <c r="CN13284" s="68">
        <v>0.39329999999999998</v>
      </c>
      <c r="CO13284" s="68">
        <v>0.1721</v>
      </c>
      <c r="CP13284" s="68">
        <v>0.91979999999999995</v>
      </c>
      <c r="CQ13284" s="68">
        <v>1.18E-2</v>
      </c>
      <c r="CR13284" s="68">
        <v>0.22059999999999999</v>
      </c>
      <c r="CS13284" s="68">
        <v>0.71640000000000004</v>
      </c>
      <c r="CT13284" s="68">
        <v>6.9900000000000004E-2</v>
      </c>
      <c r="CU13284" s="68">
        <v>0.52310000000000001</v>
      </c>
      <c r="CV13284" s="68">
        <v>0.1134</v>
      </c>
      <c r="CW13284" s="68">
        <v>0.44719999999999999</v>
      </c>
      <c r="CX13284" s="68">
        <v>2.81E-2</v>
      </c>
      <c r="CY13284" s="68">
        <v>0.88580000000000003</v>
      </c>
      <c r="CZ13284" s="68">
        <v>0.18870000000000001</v>
      </c>
      <c r="DA13284" s="68">
        <v>0.91620000000000001</v>
      </c>
      <c r="DB13284" s="68">
        <v>8.5599999999999996E-2</v>
      </c>
      <c r="DC13284" s="68">
        <v>2.0000000000000001E-4</v>
      </c>
      <c r="DD13284" s="68">
        <v>0.86050000000000004</v>
      </c>
      <c r="DE13284" s="68">
        <v>0.39329999999999998</v>
      </c>
      <c r="DF13284" s="68">
        <v>0.1719</v>
      </c>
      <c r="DG13284" s="68">
        <v>0.92030000000000001</v>
      </c>
      <c r="DH13284" s="68">
        <v>1.17E-2</v>
      </c>
      <c r="DI13284" s="68">
        <v>0.2208</v>
      </c>
      <c r="DJ13284" s="68">
        <v>0.47560000000000002</v>
      </c>
      <c r="DK13284" s="68">
        <v>0.71699999999999997</v>
      </c>
      <c r="DL13284" s="68">
        <v>0.18870000000000001</v>
      </c>
      <c r="DM13284" s="68">
        <v>0.9163</v>
      </c>
      <c r="DN13284" s="68">
        <v>8.5500000000000007E-2</v>
      </c>
      <c r="DO13284" s="68">
        <v>2.0000000000000001E-4</v>
      </c>
      <c r="DP13284" s="68">
        <v>0.86050000000000004</v>
      </c>
      <c r="DQ13284" s="68">
        <v>0.39340000000000003</v>
      </c>
      <c r="DR13284" s="68">
        <v>0.1719</v>
      </c>
      <c r="DS13284" s="68">
        <v>0.9194</v>
      </c>
      <c r="DT13284" s="68">
        <v>1.15E-2</v>
      </c>
      <c r="DU13284" s="68">
        <v>0.21920000000000001</v>
      </c>
      <c r="DV13284" s="68">
        <v>0.47489999999999999</v>
      </c>
      <c r="DW13284" s="74">
        <v>0.71840000000000004</v>
      </c>
    </row>
    <row r="13285" spans="1:127" x14ac:dyDescent="0.25">
      <c r="A13285" s="247" t="s">
        <v>72</v>
      </c>
      <c r="B13285" s="106">
        <v>-0.4612</v>
      </c>
      <c r="C13285" s="106">
        <v>-0.17660000000000001</v>
      </c>
      <c r="D13285" s="77">
        <v>0.98760999999999999</v>
      </c>
      <c r="E13285" s="77">
        <v>0.30177999999999999</v>
      </c>
      <c r="F13285" s="77">
        <v>0.21915999999999999</v>
      </c>
      <c r="G13285" s="106">
        <v>-0.15609999999999999</v>
      </c>
      <c r="H13285" s="106">
        <v>-0.28924</v>
      </c>
      <c r="I13285" s="106">
        <v>-0.33074999999999999</v>
      </c>
      <c r="J13285" s="77">
        <v>0.61009000000000002</v>
      </c>
      <c r="K13285" s="77">
        <v>0.31422</v>
      </c>
      <c r="L13285" s="77">
        <v>0.25024999999999997</v>
      </c>
      <c r="M13285" s="77">
        <v>0.20552999999999999</v>
      </c>
      <c r="N13285" s="77">
        <v>0.23655999999999999</v>
      </c>
      <c r="O13285" s="77">
        <v>9.1450000000000004E-2</v>
      </c>
      <c r="P13285" s="77" t="s">
        <v>677</v>
      </c>
      <c r="Q13285" s="77">
        <v>0.28355000000000002</v>
      </c>
      <c r="R13285" s="77">
        <v>0.46215000000000001</v>
      </c>
      <c r="S13285" s="77">
        <v>0.19464000000000001</v>
      </c>
      <c r="T13285" s="77">
        <v>0.50778000000000001</v>
      </c>
      <c r="U13285" s="77">
        <v>0.19411999999999999</v>
      </c>
      <c r="V13285" s="77">
        <v>0.37823000000000001</v>
      </c>
      <c r="W13285" s="77">
        <v>0.31941999999999998</v>
      </c>
      <c r="X13285" s="77">
        <v>0.22761000000000001</v>
      </c>
      <c r="Y13285" s="77">
        <v>0.20569000000000001</v>
      </c>
      <c r="Z13285" s="77">
        <v>0.17516999999999999</v>
      </c>
      <c r="AA13285" s="77">
        <v>0.27673999999999999</v>
      </c>
      <c r="AB13285" s="77">
        <v>1</v>
      </c>
      <c r="AC13285" s="77">
        <v>0.15823999999999999</v>
      </c>
      <c r="AD13285" s="77">
        <v>0.20346</v>
      </c>
      <c r="AE13285" s="106">
        <v>-0.19289999999999999</v>
      </c>
      <c r="AF13285" s="106">
        <v>-0.32634999999999997</v>
      </c>
      <c r="AG13285" s="106">
        <v>-0.35022999999999999</v>
      </c>
      <c r="AH13285" s="77">
        <v>0.57582</v>
      </c>
      <c r="AI13285" s="77">
        <v>0.34654000000000001</v>
      </c>
      <c r="AJ13285" s="77">
        <v>0.22473000000000001</v>
      </c>
      <c r="AK13285" s="77">
        <v>0.12017</v>
      </c>
      <c r="AL13285" s="77">
        <v>0.22863</v>
      </c>
      <c r="AM13285" s="77">
        <v>6.3159999999999994E-2</v>
      </c>
      <c r="AN13285" s="77" t="s">
        <v>677</v>
      </c>
      <c r="AO13285" s="77">
        <v>0.17776</v>
      </c>
      <c r="AP13285" s="77">
        <v>0.45184000000000002</v>
      </c>
      <c r="AQ13285" s="77">
        <v>0.20973</v>
      </c>
      <c r="AR13285" s="77">
        <v>0.27655999999999997</v>
      </c>
      <c r="AS13285" s="77">
        <v>4.7210000000000002E-2</v>
      </c>
      <c r="AT13285" s="77">
        <v>0.22500000000000001</v>
      </c>
      <c r="AU13285" s="77">
        <v>0.20308999999999999</v>
      </c>
      <c r="AV13285" s="77">
        <v>2.1839999999999998E-2</v>
      </c>
      <c r="AW13285" s="77">
        <v>0.13286000000000001</v>
      </c>
      <c r="AX13285" s="77">
        <v>3.8280000000000002E-2</v>
      </c>
      <c r="AY13285" s="106">
        <v>-0.2349</v>
      </c>
      <c r="AZ13285" s="77">
        <v>0.41737999999999997</v>
      </c>
      <c r="BA13285" s="77">
        <v>5.5579999999999997E-2</v>
      </c>
      <c r="BB13285" s="77">
        <v>3.5479999999999998E-2</v>
      </c>
      <c r="BC13285" s="106">
        <v>-6.0040000000000003E-2</v>
      </c>
      <c r="BD13285" s="77">
        <v>1.49E-3</v>
      </c>
      <c r="BE13285" s="106">
        <v>-0.17926</v>
      </c>
      <c r="BF13285" s="77">
        <v>0.32274000000000003</v>
      </c>
      <c r="BG13285" s="77">
        <v>0.1245</v>
      </c>
      <c r="BH13285" s="77">
        <v>0.38452999999999998</v>
      </c>
      <c r="BI13285" s="77">
        <v>0.25761000000000001</v>
      </c>
      <c r="BJ13285" s="77">
        <v>0.21063999999999999</v>
      </c>
      <c r="BK13285" s="77">
        <v>0.17591999999999999</v>
      </c>
      <c r="BL13285" s="77">
        <v>0.28393000000000002</v>
      </c>
      <c r="BM13285" s="106">
        <v>-0.19833000000000001</v>
      </c>
      <c r="BN13285" s="106">
        <v>-0.17041000000000001</v>
      </c>
      <c r="BO13285" s="106">
        <v>-0.19406000000000001</v>
      </c>
      <c r="BP13285" s="106">
        <v>-0.17546999999999999</v>
      </c>
      <c r="BQ13285" s="106">
        <v>-0.13084999999999999</v>
      </c>
      <c r="BR13285" s="77">
        <v>0.27112999999999998</v>
      </c>
      <c r="BS13285" s="77">
        <v>7.2080000000000005E-2</v>
      </c>
      <c r="BT13285" s="106">
        <v>-0.34464</v>
      </c>
      <c r="BU13285" s="106">
        <v>-0.38925999999999999</v>
      </c>
      <c r="BV13285" s="77">
        <v>1.9499999999999999E-3</v>
      </c>
      <c r="BW13285" s="77">
        <v>5.0700000000000002E-2</v>
      </c>
      <c r="BX13285" s="77">
        <v>0.25936999999999999</v>
      </c>
      <c r="BY13285" s="106">
        <v>-4.0370000000000003E-2</v>
      </c>
      <c r="BZ13285" s="106">
        <v>-8.813E-2</v>
      </c>
      <c r="CA13285" s="106">
        <v>-0.29076000000000002</v>
      </c>
      <c r="CB13285" s="106">
        <v>-0.13111</v>
      </c>
      <c r="CC13285" s="106">
        <v>-0.25638</v>
      </c>
      <c r="CD13285" s="77">
        <v>0.39406999999999998</v>
      </c>
      <c r="CE13285" s="77">
        <v>0.2087</v>
      </c>
      <c r="CF13285" s="106">
        <v>-7.5789999999999996E-2</v>
      </c>
      <c r="CG13285" s="77">
        <v>0.17232</v>
      </c>
      <c r="CH13285" s="77">
        <v>0.16009999999999999</v>
      </c>
      <c r="CI13285" s="77">
        <v>3.1510000000000003E-2</v>
      </c>
      <c r="CJ13285" s="77">
        <v>0.17838000000000001</v>
      </c>
      <c r="CK13285" s="77">
        <v>0.33069999999999999</v>
      </c>
      <c r="CL13285" s="77">
        <v>0.48238999999999999</v>
      </c>
      <c r="CM13285" s="77">
        <v>0.40755999999999998</v>
      </c>
      <c r="CN13285" s="77">
        <v>0.48683999999999999</v>
      </c>
      <c r="CO13285" s="77">
        <v>3.8859999999999999E-2</v>
      </c>
      <c r="CP13285" s="77">
        <v>0.29430000000000001</v>
      </c>
      <c r="CQ13285" s="77">
        <v>0.35833999999999999</v>
      </c>
      <c r="CR13285" s="77">
        <v>0.10688</v>
      </c>
      <c r="CS13285" s="77">
        <v>0.29559000000000002</v>
      </c>
      <c r="CT13285" s="77">
        <v>8.2869999999999999E-2</v>
      </c>
      <c r="CU13285" s="77">
        <v>0.48853999999999997</v>
      </c>
      <c r="CV13285" s="106">
        <v>-6.7140000000000005E-2</v>
      </c>
      <c r="CW13285" s="77">
        <v>0.14304</v>
      </c>
      <c r="CX13285" s="106">
        <v>-0.13167999999999999</v>
      </c>
      <c r="CY13285" s="77">
        <v>0.39461000000000002</v>
      </c>
      <c r="CZ13285" s="77">
        <v>0.17838000000000001</v>
      </c>
      <c r="DA13285" s="77">
        <v>0.33069999999999999</v>
      </c>
      <c r="DB13285" s="77">
        <v>0.4824</v>
      </c>
      <c r="DC13285" s="77">
        <v>0.40755999999999998</v>
      </c>
      <c r="DD13285" s="77">
        <v>0.39350000000000002</v>
      </c>
      <c r="DE13285" s="77">
        <v>0.48683999999999999</v>
      </c>
      <c r="DF13285" s="77">
        <v>3.866E-2</v>
      </c>
      <c r="DG13285" s="77">
        <v>0.29448000000000002</v>
      </c>
      <c r="DH13285" s="77">
        <v>0.35815000000000002</v>
      </c>
      <c r="DI13285" s="77">
        <v>0.10637000000000001</v>
      </c>
      <c r="DJ13285" s="77">
        <v>0.27218999999999999</v>
      </c>
      <c r="DK13285" s="77">
        <v>0.29587999999999998</v>
      </c>
      <c r="DL13285" s="77">
        <v>0.17838999999999999</v>
      </c>
      <c r="DM13285" s="77">
        <v>0.33072000000000001</v>
      </c>
      <c r="DN13285" s="77">
        <v>0.48243999999999998</v>
      </c>
      <c r="DO13285" s="77">
        <v>0.40750999999999998</v>
      </c>
      <c r="DP13285" s="77">
        <v>0.39351000000000003</v>
      </c>
      <c r="DQ13285" s="77">
        <v>0.48681999999999997</v>
      </c>
      <c r="DR13285" s="77">
        <v>3.8870000000000002E-2</v>
      </c>
      <c r="DS13285" s="77">
        <v>0.29437000000000002</v>
      </c>
      <c r="DT13285" s="77">
        <v>0.35754000000000002</v>
      </c>
      <c r="DU13285" s="77">
        <v>0.1061</v>
      </c>
      <c r="DV13285" s="77">
        <v>0.27212999999999998</v>
      </c>
      <c r="DW13285" s="78">
        <v>0.29549999999999998</v>
      </c>
    </row>
    <row r="13286" spans="1:127" ht="15.75" thickBot="1" x14ac:dyDescent="0.3">
      <c r="A13286" s="248"/>
      <c r="B13286" s="68">
        <v>7.9000000000000008E-3</v>
      </c>
      <c r="C13286" s="68">
        <v>0.33360000000000001</v>
      </c>
      <c r="D13286" s="68" t="s">
        <v>621</v>
      </c>
      <c r="E13286" s="68">
        <v>9.3200000000000005E-2</v>
      </c>
      <c r="F13286" s="68">
        <v>0.2281</v>
      </c>
      <c r="G13286" s="68">
        <v>0.39360000000000001</v>
      </c>
      <c r="H13286" s="68">
        <v>0.1084</v>
      </c>
      <c r="I13286" s="68">
        <v>6.4500000000000002E-2</v>
      </c>
      <c r="J13286" s="68">
        <v>2.0000000000000001E-4</v>
      </c>
      <c r="K13286" s="68">
        <v>7.9899999999999999E-2</v>
      </c>
      <c r="L13286" s="68">
        <v>0.1671</v>
      </c>
      <c r="M13286" s="68">
        <v>0.2591</v>
      </c>
      <c r="N13286" s="68">
        <v>0.19239999999999999</v>
      </c>
      <c r="O13286" s="68">
        <v>0.61860000000000004</v>
      </c>
      <c r="P13286" s="68" t="s">
        <v>677</v>
      </c>
      <c r="Q13286" s="68">
        <v>0.1158</v>
      </c>
      <c r="R13286" s="68">
        <v>7.7000000000000002E-3</v>
      </c>
      <c r="S13286" s="68">
        <v>0.2858</v>
      </c>
      <c r="T13286" s="68">
        <v>3.0000000000000001E-3</v>
      </c>
      <c r="U13286" s="68">
        <v>0.28710000000000002</v>
      </c>
      <c r="V13286" s="68">
        <v>3.2800000000000003E-2</v>
      </c>
      <c r="W13286" s="68">
        <v>7.4700000000000003E-2</v>
      </c>
      <c r="X13286" s="68">
        <v>0.2102</v>
      </c>
      <c r="Y13286" s="68">
        <v>0.25869999999999999</v>
      </c>
      <c r="Z13286" s="68">
        <v>0.33760000000000001</v>
      </c>
      <c r="AA13286" s="68">
        <v>0.12520000000000001</v>
      </c>
      <c r="AB13286" s="68"/>
      <c r="AC13286" s="68">
        <v>0.38700000000000001</v>
      </c>
      <c r="AD13286" s="68">
        <v>0.26400000000000001</v>
      </c>
      <c r="AE13286" s="68">
        <v>0.29020000000000001</v>
      </c>
      <c r="AF13286" s="68">
        <v>6.83E-2</v>
      </c>
      <c r="AG13286" s="68">
        <v>4.9399999999999999E-2</v>
      </c>
      <c r="AH13286" s="68">
        <v>5.9999999999999995E-4</v>
      </c>
      <c r="AI13286" s="68">
        <v>5.1999999999999998E-2</v>
      </c>
      <c r="AJ13286" s="68">
        <v>0.2162</v>
      </c>
      <c r="AK13286" s="68">
        <v>0.51239999999999997</v>
      </c>
      <c r="AL13286" s="68">
        <v>0.2082</v>
      </c>
      <c r="AM13286" s="68">
        <v>0.73129999999999995</v>
      </c>
      <c r="AN13286" s="68" t="s">
        <v>677</v>
      </c>
      <c r="AO13286" s="68">
        <v>0.33040000000000003</v>
      </c>
      <c r="AP13286" s="68">
        <v>9.4000000000000004E-3</v>
      </c>
      <c r="AQ13286" s="68">
        <v>0.24929999999999999</v>
      </c>
      <c r="AR13286" s="68">
        <v>0.1255</v>
      </c>
      <c r="AS13286" s="68">
        <v>0.79749999999999999</v>
      </c>
      <c r="AT13286" s="68">
        <v>0.2157</v>
      </c>
      <c r="AU13286" s="68">
        <v>0.26490000000000002</v>
      </c>
      <c r="AV13286" s="68">
        <v>0.90559999999999996</v>
      </c>
      <c r="AW13286" s="68">
        <v>0.46850000000000003</v>
      </c>
      <c r="AX13286" s="68">
        <v>0.83520000000000005</v>
      </c>
      <c r="AY13286" s="68">
        <v>0.1956</v>
      </c>
      <c r="AZ13286" s="68">
        <v>1.7500000000000002E-2</v>
      </c>
      <c r="BA13286" s="68">
        <v>0.76249999999999996</v>
      </c>
      <c r="BB13286" s="68">
        <v>0.84709999999999996</v>
      </c>
      <c r="BC13286" s="68">
        <v>0.74409999999999998</v>
      </c>
      <c r="BD13286" s="68">
        <v>0.99360000000000004</v>
      </c>
      <c r="BE13286" s="68">
        <v>0.32619999999999999</v>
      </c>
      <c r="BF13286" s="68">
        <v>7.1599999999999997E-2</v>
      </c>
      <c r="BG13286" s="68">
        <v>0.49719999999999998</v>
      </c>
      <c r="BH13286" s="68">
        <v>2.98E-2</v>
      </c>
      <c r="BI13286" s="68">
        <v>0.15459999999999999</v>
      </c>
      <c r="BJ13286" s="68">
        <v>0.2472</v>
      </c>
      <c r="BK13286" s="68">
        <v>0.33550000000000002</v>
      </c>
      <c r="BL13286" s="68">
        <v>0.1153</v>
      </c>
      <c r="BM13286" s="68">
        <v>0.27650000000000002</v>
      </c>
      <c r="BN13286" s="68">
        <v>0.35110000000000002</v>
      </c>
      <c r="BO13286" s="68">
        <v>0.28720000000000001</v>
      </c>
      <c r="BP13286" s="68">
        <v>0.33679999999999999</v>
      </c>
      <c r="BQ13286" s="68">
        <v>0.4753</v>
      </c>
      <c r="BR13286" s="68">
        <v>0.13339999999999999</v>
      </c>
      <c r="BS13286" s="68">
        <v>0.69499999999999995</v>
      </c>
      <c r="BT13286" s="68">
        <v>5.3400000000000003E-2</v>
      </c>
      <c r="BU13286" s="68">
        <v>2.7699999999999999E-2</v>
      </c>
      <c r="BV13286" s="68">
        <v>0.99160000000000004</v>
      </c>
      <c r="BW13286" s="68">
        <v>0.78290000000000004</v>
      </c>
      <c r="BX13286" s="68">
        <v>0.1517</v>
      </c>
      <c r="BY13286" s="68">
        <v>0.82640000000000002</v>
      </c>
      <c r="BZ13286" s="68">
        <v>0.63149999999999995</v>
      </c>
      <c r="CA13286" s="68">
        <v>0.10639999999999999</v>
      </c>
      <c r="CB13286" s="68">
        <v>0.47449999999999998</v>
      </c>
      <c r="CC13286" s="68">
        <v>0.15670000000000001</v>
      </c>
      <c r="CD13286" s="68">
        <v>2.5600000000000001E-2</v>
      </c>
      <c r="CE13286" s="68">
        <v>0.25169999999999998</v>
      </c>
      <c r="CF13286" s="68">
        <v>0.68010000000000004</v>
      </c>
      <c r="CG13286" s="68">
        <v>0.34560000000000002</v>
      </c>
      <c r="CH13286" s="68">
        <v>0.38140000000000002</v>
      </c>
      <c r="CI13286" s="68">
        <v>0.86409999999999998</v>
      </c>
      <c r="CJ13286" s="68">
        <v>0.32869999999999999</v>
      </c>
      <c r="CK13286" s="68">
        <v>6.4500000000000002E-2</v>
      </c>
      <c r="CL13286" s="68">
        <v>5.1999999999999998E-3</v>
      </c>
      <c r="CM13286" s="68">
        <v>2.06E-2</v>
      </c>
      <c r="CN13286" s="68">
        <v>4.7000000000000002E-3</v>
      </c>
      <c r="CO13286" s="68">
        <v>0.83279999999999998</v>
      </c>
      <c r="CP13286" s="68">
        <v>0.10199999999999999</v>
      </c>
      <c r="CQ13286" s="68">
        <v>4.3999999999999997E-2</v>
      </c>
      <c r="CR13286" s="68">
        <v>0.56040000000000001</v>
      </c>
      <c r="CS13286" s="68">
        <v>0.10050000000000001</v>
      </c>
      <c r="CT13286" s="68">
        <v>0.65210000000000001</v>
      </c>
      <c r="CU13286" s="68">
        <v>4.5999999999999999E-3</v>
      </c>
      <c r="CV13286" s="68">
        <v>0.71499999999999997</v>
      </c>
      <c r="CW13286" s="68">
        <v>0.43480000000000002</v>
      </c>
      <c r="CX13286" s="68">
        <v>0.47249999999999998</v>
      </c>
      <c r="CY13286" s="68">
        <v>2.5399999999999999E-2</v>
      </c>
      <c r="CZ13286" s="68">
        <v>0.32869999999999999</v>
      </c>
      <c r="DA13286" s="68">
        <v>6.4500000000000002E-2</v>
      </c>
      <c r="DB13286" s="68">
        <v>5.1999999999999998E-3</v>
      </c>
      <c r="DC13286" s="68">
        <v>2.06E-2</v>
      </c>
      <c r="DD13286" s="68">
        <v>2.5899999999999999E-2</v>
      </c>
      <c r="DE13286" s="68">
        <v>4.7000000000000002E-3</v>
      </c>
      <c r="DF13286" s="68">
        <v>0.83360000000000001</v>
      </c>
      <c r="DG13286" s="68">
        <v>0.1018</v>
      </c>
      <c r="DH13286" s="68">
        <v>4.41E-2</v>
      </c>
      <c r="DI13286" s="68">
        <v>0.56230000000000002</v>
      </c>
      <c r="DJ13286" s="68">
        <v>0.1318</v>
      </c>
      <c r="DK13286" s="68">
        <v>0.10009999999999999</v>
      </c>
      <c r="DL13286" s="68">
        <v>0.32869999999999999</v>
      </c>
      <c r="DM13286" s="68">
        <v>6.4500000000000002E-2</v>
      </c>
      <c r="DN13286" s="68">
        <v>5.1999999999999998E-3</v>
      </c>
      <c r="DO13286" s="68">
        <v>2.06E-2</v>
      </c>
      <c r="DP13286" s="68">
        <v>2.5899999999999999E-2</v>
      </c>
      <c r="DQ13286" s="68">
        <v>4.7000000000000002E-3</v>
      </c>
      <c r="DR13286" s="68">
        <v>0.8327</v>
      </c>
      <c r="DS13286" s="68">
        <v>0.10199999999999999</v>
      </c>
      <c r="DT13286" s="68">
        <v>4.4499999999999998E-2</v>
      </c>
      <c r="DU13286" s="68">
        <v>0.56330000000000002</v>
      </c>
      <c r="DV13286" s="68">
        <v>0.13189999999999999</v>
      </c>
      <c r="DW13286" s="74">
        <v>0.10059999999999999</v>
      </c>
    </row>
    <row r="13287" spans="1:127" x14ac:dyDescent="0.25">
      <c r="A13287" s="247" t="s">
        <v>73</v>
      </c>
      <c r="B13287" s="106">
        <v>-0.28955999999999998</v>
      </c>
      <c r="C13287" s="77">
        <v>5.6689999999999997E-2</v>
      </c>
      <c r="D13287" s="77">
        <v>0.17491999999999999</v>
      </c>
      <c r="E13287" s="77">
        <v>0.81169000000000002</v>
      </c>
      <c r="F13287" s="77">
        <v>0.40021000000000001</v>
      </c>
      <c r="G13287" s="106">
        <v>-1.16E-3</v>
      </c>
      <c r="H13287" s="106">
        <v>-0.15903999999999999</v>
      </c>
      <c r="I13287" s="106">
        <v>-0.28543000000000002</v>
      </c>
      <c r="J13287" s="77">
        <v>0.34509000000000001</v>
      </c>
      <c r="K13287" s="77">
        <v>0.36198000000000002</v>
      </c>
      <c r="L13287" s="77">
        <v>0.24964</v>
      </c>
      <c r="M13287" s="77">
        <v>0.28527000000000002</v>
      </c>
      <c r="N13287" s="77">
        <v>0.55532000000000004</v>
      </c>
      <c r="O13287" s="77">
        <v>0.50795999999999997</v>
      </c>
      <c r="P13287" s="77" t="s">
        <v>677</v>
      </c>
      <c r="Q13287" s="77">
        <v>0.40849999999999997</v>
      </c>
      <c r="R13287" s="77">
        <v>0.22400999999999999</v>
      </c>
      <c r="S13287" s="106">
        <v>-0.18636</v>
      </c>
      <c r="T13287" s="77">
        <v>0.26549</v>
      </c>
      <c r="U13287" s="77">
        <v>0.51724000000000003</v>
      </c>
      <c r="V13287" s="106">
        <v>-0.14815</v>
      </c>
      <c r="W13287" s="77">
        <v>0.26555000000000001</v>
      </c>
      <c r="X13287" s="77">
        <v>7.8060000000000004E-2</v>
      </c>
      <c r="Y13287" s="77">
        <v>8.1860000000000002E-2</v>
      </c>
      <c r="Z13287" s="106">
        <v>-0.12619</v>
      </c>
      <c r="AA13287" s="106">
        <v>-1.7940000000000001E-2</v>
      </c>
      <c r="AB13287" s="77">
        <v>0.15823999999999999</v>
      </c>
      <c r="AC13287" s="77">
        <v>1</v>
      </c>
      <c r="AD13287" s="77">
        <v>0.39868999999999999</v>
      </c>
      <c r="AE13287" s="106">
        <v>-7.5880000000000003E-2</v>
      </c>
      <c r="AF13287" s="106">
        <v>-0.29601</v>
      </c>
      <c r="AG13287" s="106">
        <v>-0.33265</v>
      </c>
      <c r="AH13287" s="77">
        <v>0.36368</v>
      </c>
      <c r="AI13287" s="77">
        <v>0.31849</v>
      </c>
      <c r="AJ13287" s="77">
        <v>0.26141999999999999</v>
      </c>
      <c r="AK13287" s="77">
        <v>0.30227999999999999</v>
      </c>
      <c r="AL13287" s="77">
        <v>0.51619000000000004</v>
      </c>
      <c r="AM13287" s="77">
        <v>0.45339000000000002</v>
      </c>
      <c r="AN13287" s="77" t="s">
        <v>677</v>
      </c>
      <c r="AO13287" s="77">
        <v>0.19164999999999999</v>
      </c>
      <c r="AP13287" s="77">
        <v>0.22933000000000001</v>
      </c>
      <c r="AQ13287" s="106">
        <v>-0.17079</v>
      </c>
      <c r="AR13287" s="77">
        <v>0.36485000000000001</v>
      </c>
      <c r="AS13287" s="77">
        <v>0.42953000000000002</v>
      </c>
      <c r="AT13287" s="106">
        <v>-0.25244</v>
      </c>
      <c r="AU13287" s="77">
        <v>9.4829999999999998E-2</v>
      </c>
      <c r="AV13287" s="106">
        <v>-4.6019999999999998E-2</v>
      </c>
      <c r="AW13287" s="77">
        <v>0.10111000000000001</v>
      </c>
      <c r="AX13287" s="106">
        <v>-0.35449999999999998</v>
      </c>
      <c r="AY13287" s="106">
        <v>-0.20774000000000001</v>
      </c>
      <c r="AZ13287" s="106">
        <v>-2.3290000000000002E-2</v>
      </c>
      <c r="BA13287" s="77">
        <v>6.2359999999999999E-2</v>
      </c>
      <c r="BB13287" s="106">
        <v>-0.30570000000000003</v>
      </c>
      <c r="BC13287" s="106">
        <v>-7.3800000000000003E-3</v>
      </c>
      <c r="BD13287" s="77">
        <v>0.13500999999999999</v>
      </c>
      <c r="BE13287" s="77">
        <v>2.878E-2</v>
      </c>
      <c r="BF13287" s="77">
        <v>0.43184</v>
      </c>
      <c r="BG13287" s="77">
        <v>7.9460000000000003E-2</v>
      </c>
      <c r="BH13287" s="106">
        <v>-0.11958000000000001</v>
      </c>
      <c r="BI13287" s="77">
        <v>8.6599999999999996E-2</v>
      </c>
      <c r="BJ13287" s="77">
        <v>0.20619000000000001</v>
      </c>
      <c r="BK13287" s="77">
        <v>0.13295999999999999</v>
      </c>
      <c r="BL13287" s="106">
        <v>-0.12263</v>
      </c>
      <c r="BM13287" s="106">
        <v>-0.22301000000000001</v>
      </c>
      <c r="BN13287" s="106">
        <v>-0.14224000000000001</v>
      </c>
      <c r="BO13287" s="106">
        <v>-0.20802000000000001</v>
      </c>
      <c r="BP13287" s="77">
        <v>7.6300000000000007E-2</v>
      </c>
      <c r="BQ13287" s="77">
        <v>3.5720000000000002E-2</v>
      </c>
      <c r="BR13287" s="77">
        <v>0.37536999999999998</v>
      </c>
      <c r="BS13287" s="77">
        <v>6.5519999999999995E-2</v>
      </c>
      <c r="BT13287" s="106">
        <v>-0.37875999999999999</v>
      </c>
      <c r="BU13287" s="106">
        <v>-2.843E-2</v>
      </c>
      <c r="BV13287" s="77">
        <v>0.21645</v>
      </c>
      <c r="BW13287" s="77">
        <v>8.7840000000000001E-2</v>
      </c>
      <c r="BX13287" s="106">
        <v>-4.6539999999999998E-2</v>
      </c>
      <c r="BY13287" s="106">
        <v>-0.13486000000000001</v>
      </c>
      <c r="BZ13287" s="106">
        <v>-0.29382000000000003</v>
      </c>
      <c r="CA13287" s="106">
        <v>-0.29253000000000001</v>
      </c>
      <c r="CB13287" s="106">
        <v>-1.4239999999999999E-2</v>
      </c>
      <c r="CC13287" s="106">
        <v>-8.8220000000000007E-2</v>
      </c>
      <c r="CD13287" s="77">
        <v>0.40525</v>
      </c>
      <c r="CE13287" s="77">
        <v>4.1119999999999997E-2</v>
      </c>
      <c r="CF13287" s="106">
        <v>-0.22659000000000001</v>
      </c>
      <c r="CG13287" s="77">
        <v>3.9070000000000001E-2</v>
      </c>
      <c r="CH13287" s="77">
        <v>0.19445999999999999</v>
      </c>
      <c r="CI13287" s="77">
        <v>0.13178000000000001</v>
      </c>
      <c r="CJ13287" s="77">
        <v>0.27750000000000002</v>
      </c>
      <c r="CK13287" s="77">
        <v>0.49407000000000001</v>
      </c>
      <c r="CL13287" s="77">
        <v>0.25806000000000001</v>
      </c>
      <c r="CM13287" s="77">
        <v>2.878E-2</v>
      </c>
      <c r="CN13287" s="77">
        <v>0.48082999999999998</v>
      </c>
      <c r="CO13287" s="77">
        <v>0.20102999999999999</v>
      </c>
      <c r="CP13287" s="77">
        <v>0.47736000000000001</v>
      </c>
      <c r="CQ13287" s="77">
        <v>0.32575999999999999</v>
      </c>
      <c r="CR13287" s="106">
        <v>-0.16827</v>
      </c>
      <c r="CS13287" s="77">
        <v>0.44918000000000002</v>
      </c>
      <c r="CT13287" s="77">
        <v>2.7869999999999999E-2</v>
      </c>
      <c r="CU13287" s="77">
        <v>0.44596999999999998</v>
      </c>
      <c r="CV13287" s="106">
        <v>-7.5259999999999994E-2</v>
      </c>
      <c r="CW13287" s="77">
        <v>0.38139000000000001</v>
      </c>
      <c r="CX13287" s="106">
        <v>-0.15171000000000001</v>
      </c>
      <c r="CY13287" s="77">
        <v>0.35971999999999998</v>
      </c>
      <c r="CZ13287" s="77">
        <v>0.27750000000000002</v>
      </c>
      <c r="DA13287" s="77">
        <v>0.49407000000000001</v>
      </c>
      <c r="DB13287" s="77">
        <v>0.25807000000000002</v>
      </c>
      <c r="DC13287" s="77">
        <v>2.878E-2</v>
      </c>
      <c r="DD13287" s="77">
        <v>0.51105</v>
      </c>
      <c r="DE13287" s="77">
        <v>0.48082999999999998</v>
      </c>
      <c r="DF13287" s="77">
        <v>0.20094999999999999</v>
      </c>
      <c r="DG13287" s="77">
        <v>0.47737000000000002</v>
      </c>
      <c r="DH13287" s="77">
        <v>0.32568999999999998</v>
      </c>
      <c r="DI13287" s="106">
        <v>-0.16794999999999999</v>
      </c>
      <c r="DJ13287" s="77">
        <v>0.50605</v>
      </c>
      <c r="DK13287" s="77">
        <v>0.44923000000000002</v>
      </c>
      <c r="DL13287" s="77">
        <v>0.27748</v>
      </c>
      <c r="DM13287" s="77">
        <v>0.49410999999999999</v>
      </c>
      <c r="DN13287" s="77">
        <v>0.25814999999999999</v>
      </c>
      <c r="DO13287" s="77">
        <v>2.8809999999999999E-2</v>
      </c>
      <c r="DP13287" s="77">
        <v>0.51104000000000005</v>
      </c>
      <c r="DQ13287" s="77">
        <v>0.48085</v>
      </c>
      <c r="DR13287" s="77">
        <v>0.20080000000000001</v>
      </c>
      <c r="DS13287" s="77">
        <v>0.47765999999999997</v>
      </c>
      <c r="DT13287" s="77">
        <v>0.32005</v>
      </c>
      <c r="DU13287" s="106">
        <v>-0.16861999999999999</v>
      </c>
      <c r="DV13287" s="77">
        <v>0.50624999999999998</v>
      </c>
      <c r="DW13287" s="78">
        <v>0.44890999999999998</v>
      </c>
    </row>
    <row r="13288" spans="1:127" ht="15.75" thickBot="1" x14ac:dyDescent="0.3">
      <c r="A13288" s="248"/>
      <c r="B13288" s="68">
        <v>0.1079</v>
      </c>
      <c r="C13288" s="68">
        <v>0.75790000000000002</v>
      </c>
      <c r="D13288" s="68">
        <v>0.33829999999999999</v>
      </c>
      <c r="E13288" s="68" t="s">
        <v>621</v>
      </c>
      <c r="F13288" s="68">
        <v>2.3199999999999998E-2</v>
      </c>
      <c r="G13288" s="68">
        <v>0.995</v>
      </c>
      <c r="H13288" s="68">
        <v>0.3846</v>
      </c>
      <c r="I13288" s="68">
        <v>0.1133</v>
      </c>
      <c r="J13288" s="68">
        <v>5.3100000000000001E-2</v>
      </c>
      <c r="K13288" s="68">
        <v>4.1799999999999997E-2</v>
      </c>
      <c r="L13288" s="68">
        <v>0.16819999999999999</v>
      </c>
      <c r="M13288" s="68">
        <v>0.1135</v>
      </c>
      <c r="N13288" s="68">
        <v>1E-3</v>
      </c>
      <c r="O13288" s="68">
        <v>3.0000000000000001E-3</v>
      </c>
      <c r="P13288" s="68" t="s">
        <v>677</v>
      </c>
      <c r="Q13288" s="68">
        <v>2.0299999999999999E-2</v>
      </c>
      <c r="R13288" s="68">
        <v>0.21779999999999999</v>
      </c>
      <c r="S13288" s="68">
        <v>0.30709999999999998</v>
      </c>
      <c r="T13288" s="68">
        <v>0.1419</v>
      </c>
      <c r="U13288" s="68">
        <v>2.3999999999999998E-3</v>
      </c>
      <c r="V13288" s="68">
        <v>0.41839999999999999</v>
      </c>
      <c r="W13288" s="68">
        <v>0.14180000000000001</v>
      </c>
      <c r="X13288" s="68">
        <v>0.67110000000000003</v>
      </c>
      <c r="Y13288" s="68">
        <v>0.65600000000000003</v>
      </c>
      <c r="Z13288" s="68">
        <v>0.49130000000000001</v>
      </c>
      <c r="AA13288" s="68">
        <v>0.9224</v>
      </c>
      <c r="AB13288" s="68">
        <v>0.38700000000000001</v>
      </c>
      <c r="AC13288" s="68"/>
      <c r="AD13288" s="68">
        <v>2.3800000000000002E-2</v>
      </c>
      <c r="AE13288" s="68">
        <v>0.67979999999999996</v>
      </c>
      <c r="AF13288" s="68">
        <v>0.1</v>
      </c>
      <c r="AG13288" s="68">
        <v>6.2799999999999995E-2</v>
      </c>
      <c r="AH13288" s="68">
        <v>4.07E-2</v>
      </c>
      <c r="AI13288" s="68">
        <v>7.5600000000000001E-2</v>
      </c>
      <c r="AJ13288" s="68">
        <v>0.1484</v>
      </c>
      <c r="AK13288" s="68">
        <v>9.2700000000000005E-2</v>
      </c>
      <c r="AL13288" s="68">
        <v>2.5000000000000001E-3</v>
      </c>
      <c r="AM13288" s="68">
        <v>9.1999999999999998E-3</v>
      </c>
      <c r="AN13288" s="68" t="s">
        <v>677</v>
      </c>
      <c r="AO13288" s="68">
        <v>0.29330000000000001</v>
      </c>
      <c r="AP13288" s="68">
        <v>0.20669999999999999</v>
      </c>
      <c r="AQ13288" s="68">
        <v>0.35</v>
      </c>
      <c r="AR13288" s="68">
        <v>4.0099999999999997E-2</v>
      </c>
      <c r="AS13288" s="68">
        <v>1.4200000000000001E-2</v>
      </c>
      <c r="AT13288" s="68">
        <v>0.1633</v>
      </c>
      <c r="AU13288" s="68">
        <v>0.60570000000000002</v>
      </c>
      <c r="AV13288" s="68">
        <v>0.80249999999999999</v>
      </c>
      <c r="AW13288" s="68">
        <v>0.58189999999999997</v>
      </c>
      <c r="AX13288" s="68">
        <v>4.65E-2</v>
      </c>
      <c r="AY13288" s="68">
        <v>0.25390000000000001</v>
      </c>
      <c r="AZ13288" s="68">
        <v>0.89929999999999999</v>
      </c>
      <c r="BA13288" s="68">
        <v>0.73460000000000003</v>
      </c>
      <c r="BB13288" s="68">
        <v>8.8900000000000007E-2</v>
      </c>
      <c r="BC13288" s="68">
        <v>0.96799999999999997</v>
      </c>
      <c r="BD13288" s="68">
        <v>0.46129999999999999</v>
      </c>
      <c r="BE13288" s="68">
        <v>0.87580000000000002</v>
      </c>
      <c r="BF13288" s="68">
        <v>1.3599999999999999E-2</v>
      </c>
      <c r="BG13288" s="68">
        <v>0.66549999999999998</v>
      </c>
      <c r="BH13288" s="68">
        <v>0.51449999999999996</v>
      </c>
      <c r="BI13288" s="68">
        <v>0.63739999999999997</v>
      </c>
      <c r="BJ13288" s="68">
        <v>0.25750000000000001</v>
      </c>
      <c r="BK13288" s="68">
        <v>0.46820000000000001</v>
      </c>
      <c r="BL13288" s="68">
        <v>0.50370000000000004</v>
      </c>
      <c r="BM13288" s="68">
        <v>0.21990000000000001</v>
      </c>
      <c r="BN13288" s="68">
        <v>0.43740000000000001</v>
      </c>
      <c r="BO13288" s="68">
        <v>0.25330000000000003</v>
      </c>
      <c r="BP13288" s="68">
        <v>0.67810000000000004</v>
      </c>
      <c r="BQ13288" s="68">
        <v>0.84609999999999996</v>
      </c>
      <c r="BR13288" s="68">
        <v>3.4299999999999997E-2</v>
      </c>
      <c r="BS13288" s="68">
        <v>0.72160000000000002</v>
      </c>
      <c r="BT13288" s="68">
        <v>3.2500000000000001E-2</v>
      </c>
      <c r="BU13288" s="68">
        <v>0.87729999999999997</v>
      </c>
      <c r="BV13288" s="68">
        <v>0.2341</v>
      </c>
      <c r="BW13288" s="68">
        <v>0.63260000000000005</v>
      </c>
      <c r="BX13288" s="68">
        <v>0.80030000000000001</v>
      </c>
      <c r="BY13288" s="68">
        <v>0.46179999999999999</v>
      </c>
      <c r="BZ13288" s="68">
        <v>0.1026</v>
      </c>
      <c r="CA13288" s="68">
        <v>0.1042</v>
      </c>
      <c r="CB13288" s="68">
        <v>0.93830000000000002</v>
      </c>
      <c r="CC13288" s="68">
        <v>0.63109999999999999</v>
      </c>
      <c r="CD13288" s="68">
        <v>2.1399999999999999E-2</v>
      </c>
      <c r="CE13288" s="68">
        <v>0.82320000000000004</v>
      </c>
      <c r="CF13288" s="68">
        <v>0.21240000000000001</v>
      </c>
      <c r="CG13288" s="68">
        <v>0.83189999999999997</v>
      </c>
      <c r="CH13288" s="68">
        <v>0.28620000000000001</v>
      </c>
      <c r="CI13288" s="68">
        <v>0.47220000000000001</v>
      </c>
      <c r="CJ13288" s="68">
        <v>0.1241</v>
      </c>
      <c r="CK13288" s="68">
        <v>4.1000000000000003E-3</v>
      </c>
      <c r="CL13288" s="68">
        <v>0.15390000000000001</v>
      </c>
      <c r="CM13288" s="68">
        <v>0.87570000000000003</v>
      </c>
      <c r="CN13288" s="68">
        <v>5.3E-3</v>
      </c>
      <c r="CO13288" s="68">
        <v>0.26989999999999997</v>
      </c>
      <c r="CP13288" s="68">
        <v>5.7000000000000002E-3</v>
      </c>
      <c r="CQ13288" s="68">
        <v>6.88E-2</v>
      </c>
      <c r="CR13288" s="68">
        <v>0.35730000000000001</v>
      </c>
      <c r="CS13288" s="68">
        <v>9.9000000000000008E-3</v>
      </c>
      <c r="CT13288" s="68">
        <v>0.87960000000000005</v>
      </c>
      <c r="CU13288" s="68">
        <v>1.0500000000000001E-2</v>
      </c>
      <c r="CV13288" s="68">
        <v>0.68230000000000002</v>
      </c>
      <c r="CW13288" s="68">
        <v>3.1300000000000001E-2</v>
      </c>
      <c r="CX13288" s="68">
        <v>0.40720000000000001</v>
      </c>
      <c r="CY13288" s="68">
        <v>4.3200000000000002E-2</v>
      </c>
      <c r="CZ13288" s="68">
        <v>0.1241</v>
      </c>
      <c r="DA13288" s="68">
        <v>4.1000000000000003E-3</v>
      </c>
      <c r="DB13288" s="68">
        <v>0.15379999999999999</v>
      </c>
      <c r="DC13288" s="68">
        <v>0.87570000000000003</v>
      </c>
      <c r="DD13288" s="68">
        <v>2.8E-3</v>
      </c>
      <c r="DE13288" s="68">
        <v>5.3E-3</v>
      </c>
      <c r="DF13288" s="68">
        <v>0.27010000000000001</v>
      </c>
      <c r="DG13288" s="68">
        <v>5.7000000000000002E-3</v>
      </c>
      <c r="DH13288" s="68">
        <v>6.8900000000000003E-2</v>
      </c>
      <c r="DI13288" s="68">
        <v>0.35820000000000002</v>
      </c>
      <c r="DJ13288" s="68">
        <v>3.0999999999999999E-3</v>
      </c>
      <c r="DK13288" s="68">
        <v>9.9000000000000008E-3</v>
      </c>
      <c r="DL13288" s="68">
        <v>0.1241</v>
      </c>
      <c r="DM13288" s="68">
        <v>4.0000000000000001E-3</v>
      </c>
      <c r="DN13288" s="68">
        <v>0.1537</v>
      </c>
      <c r="DO13288" s="68">
        <v>0.87560000000000004</v>
      </c>
      <c r="DP13288" s="68">
        <v>2.8E-3</v>
      </c>
      <c r="DQ13288" s="68">
        <v>5.3E-3</v>
      </c>
      <c r="DR13288" s="68">
        <v>0.27050000000000002</v>
      </c>
      <c r="DS13288" s="68">
        <v>5.7000000000000002E-3</v>
      </c>
      <c r="DT13288" s="68">
        <v>7.4099999999999999E-2</v>
      </c>
      <c r="DU13288" s="68">
        <v>0.35620000000000002</v>
      </c>
      <c r="DV13288" s="68">
        <v>3.0999999999999999E-3</v>
      </c>
      <c r="DW13288" s="74">
        <v>0.01</v>
      </c>
    </row>
    <row r="13289" spans="1:127" x14ac:dyDescent="0.25">
      <c r="A13289" s="247" t="s">
        <v>74</v>
      </c>
      <c r="B13289" s="106">
        <v>-0.54452999999999996</v>
      </c>
      <c r="C13289" s="77">
        <v>6.5600000000000006E-2</v>
      </c>
      <c r="D13289" s="77">
        <v>0.18769</v>
      </c>
      <c r="E13289" s="77">
        <v>0.43435000000000001</v>
      </c>
      <c r="F13289" s="77">
        <v>0.96362999999999999</v>
      </c>
      <c r="G13289" s="77">
        <v>0.36998999999999999</v>
      </c>
      <c r="H13289" s="77">
        <v>0.24256</v>
      </c>
      <c r="I13289" s="77">
        <v>0.14049</v>
      </c>
      <c r="J13289" s="77">
        <v>4.7989999999999998E-2</v>
      </c>
      <c r="K13289" s="106">
        <v>-1.5779999999999999E-2</v>
      </c>
      <c r="L13289" s="77">
        <v>1.6369999999999999E-2</v>
      </c>
      <c r="M13289" s="106">
        <v>-5.2729999999999999E-2</v>
      </c>
      <c r="N13289" s="77">
        <v>0.21229999999999999</v>
      </c>
      <c r="O13289" s="77">
        <v>0.17272999999999999</v>
      </c>
      <c r="P13289" s="77" t="s">
        <v>677</v>
      </c>
      <c r="Q13289" s="106">
        <v>-0.28295999999999999</v>
      </c>
      <c r="R13289" s="77">
        <v>3.8500000000000001E-3</v>
      </c>
      <c r="S13289" s="106">
        <v>-0.17671999999999999</v>
      </c>
      <c r="T13289" s="77">
        <v>0.17741000000000001</v>
      </c>
      <c r="U13289" s="77">
        <v>0.28911999999999999</v>
      </c>
      <c r="V13289" s="106">
        <v>-0.14358000000000001</v>
      </c>
      <c r="W13289" s="77">
        <v>0.41111999999999999</v>
      </c>
      <c r="X13289" s="77">
        <v>0.20177</v>
      </c>
      <c r="Y13289" s="77">
        <v>0.29802000000000001</v>
      </c>
      <c r="Z13289" s="106">
        <v>-0.18942999999999999</v>
      </c>
      <c r="AA13289" s="77">
        <v>1.6230000000000001E-2</v>
      </c>
      <c r="AB13289" s="77">
        <v>0.20346</v>
      </c>
      <c r="AC13289" s="77">
        <v>0.39868999999999999</v>
      </c>
      <c r="AD13289" s="77">
        <v>1</v>
      </c>
      <c r="AE13289" s="77">
        <v>0.36773</v>
      </c>
      <c r="AF13289" s="77">
        <v>7.0099999999999996E-2</v>
      </c>
      <c r="AG13289" s="77">
        <v>8.0269999999999994E-2</v>
      </c>
      <c r="AH13289" s="77">
        <v>5.3460000000000001E-2</v>
      </c>
      <c r="AI13289" s="106">
        <v>-1.23E-2</v>
      </c>
      <c r="AJ13289" s="106">
        <v>-3.15E-3</v>
      </c>
      <c r="AK13289" s="106">
        <v>-6.6809999999999994E-2</v>
      </c>
      <c r="AL13289" s="77">
        <v>0.24546000000000001</v>
      </c>
      <c r="AM13289" s="77">
        <v>0.20746000000000001</v>
      </c>
      <c r="AN13289" s="77" t="s">
        <v>677</v>
      </c>
      <c r="AO13289" s="106">
        <v>-8.9840000000000003E-2</v>
      </c>
      <c r="AP13289" s="77">
        <v>9.4599999999999997E-3</v>
      </c>
      <c r="AQ13289" s="106">
        <v>-0.18768000000000001</v>
      </c>
      <c r="AR13289" s="77">
        <v>2.801E-2</v>
      </c>
      <c r="AS13289" s="77">
        <v>0.44148999999999999</v>
      </c>
      <c r="AT13289" s="106">
        <v>-0.24904999999999999</v>
      </c>
      <c r="AU13289" s="77">
        <v>0.32945000000000002</v>
      </c>
      <c r="AV13289" s="77">
        <v>0.28023999999999999</v>
      </c>
      <c r="AW13289" s="77">
        <v>0.40543000000000001</v>
      </c>
      <c r="AX13289" s="106">
        <v>-0.11476</v>
      </c>
      <c r="AY13289" s="77">
        <v>0.17649000000000001</v>
      </c>
      <c r="AZ13289" s="77">
        <v>0.31680999999999998</v>
      </c>
      <c r="BA13289" s="106">
        <v>-0.17449999999999999</v>
      </c>
      <c r="BB13289" s="77">
        <v>0.11011</v>
      </c>
      <c r="BC13289" s="77">
        <v>0.10176</v>
      </c>
      <c r="BD13289" s="77">
        <v>0.32865</v>
      </c>
      <c r="BE13289" s="77">
        <v>0.40032000000000001</v>
      </c>
      <c r="BF13289" s="77">
        <v>0.12881000000000001</v>
      </c>
      <c r="BG13289" s="106">
        <v>-0.17796999999999999</v>
      </c>
      <c r="BH13289" s="106">
        <v>-0.22778999999999999</v>
      </c>
      <c r="BI13289" s="77">
        <v>6.6400000000000001E-2</v>
      </c>
      <c r="BJ13289" s="77">
        <v>0.13525000000000001</v>
      </c>
      <c r="BK13289" s="77">
        <v>5.3379999999999997E-2</v>
      </c>
      <c r="BL13289" s="77">
        <v>0.32301999999999997</v>
      </c>
      <c r="BM13289" s="77">
        <v>9.1240000000000002E-2</v>
      </c>
      <c r="BN13289" s="77">
        <v>0.13608999999999999</v>
      </c>
      <c r="BO13289" s="77">
        <v>2.8600000000000001E-3</v>
      </c>
      <c r="BP13289" s="77">
        <v>0.33762999999999999</v>
      </c>
      <c r="BQ13289" s="77">
        <v>0.39798</v>
      </c>
      <c r="BR13289" s="77">
        <v>0.11408</v>
      </c>
      <c r="BS13289" s="106">
        <v>-1.363E-2</v>
      </c>
      <c r="BT13289" s="106">
        <v>-0.33855000000000002</v>
      </c>
      <c r="BU13289" s="77">
        <v>6.6119999999999998E-2</v>
      </c>
      <c r="BV13289" s="77">
        <v>0.26334999999999997</v>
      </c>
      <c r="BW13289" s="77">
        <v>0.20466999999999999</v>
      </c>
      <c r="BX13289" s="77">
        <v>0.31844</v>
      </c>
      <c r="BY13289" s="77">
        <v>6.0690000000000001E-2</v>
      </c>
      <c r="BZ13289" s="77">
        <v>0.17613000000000001</v>
      </c>
      <c r="CA13289" s="77">
        <v>7.5450000000000003E-2</v>
      </c>
      <c r="CB13289" s="77">
        <v>0.32589000000000001</v>
      </c>
      <c r="CC13289" s="77">
        <v>0.36736000000000002</v>
      </c>
      <c r="CD13289" s="77">
        <v>0.10759000000000001</v>
      </c>
      <c r="CE13289" s="106">
        <v>-0.21285000000000001</v>
      </c>
      <c r="CF13289" s="106">
        <v>-0.21844</v>
      </c>
      <c r="CG13289" s="77">
        <v>9.3689999999999996E-2</v>
      </c>
      <c r="CH13289" s="77">
        <v>0.20419999999999999</v>
      </c>
      <c r="CI13289" s="77">
        <v>0.14005999999999999</v>
      </c>
      <c r="CJ13289" s="77">
        <v>0.72853999999999997</v>
      </c>
      <c r="CK13289" s="77">
        <v>7.6499999999999999E-2</v>
      </c>
      <c r="CL13289" s="106">
        <v>-2.0549999999999999E-2</v>
      </c>
      <c r="CM13289" s="77">
        <v>0.15359999999999999</v>
      </c>
      <c r="CN13289" s="77">
        <v>0.37635000000000002</v>
      </c>
      <c r="CO13289" s="77">
        <v>0.67754999999999999</v>
      </c>
      <c r="CP13289" s="77">
        <v>8.3510000000000001E-2</v>
      </c>
      <c r="CQ13289" s="77">
        <v>2.2700000000000001E-2</v>
      </c>
      <c r="CR13289" s="77">
        <v>0.29688999999999999</v>
      </c>
      <c r="CS13289" s="77">
        <v>0.59821999999999997</v>
      </c>
      <c r="CT13289" s="77">
        <v>0.44462000000000002</v>
      </c>
      <c r="CU13289" s="77">
        <v>6.4579999999999999E-2</v>
      </c>
      <c r="CV13289" s="77">
        <v>0.43147999999999997</v>
      </c>
      <c r="CW13289" s="77">
        <v>0.23149</v>
      </c>
      <c r="CX13289" s="77">
        <v>0.36881000000000003</v>
      </c>
      <c r="CY13289" s="77">
        <v>7.4219999999999994E-2</v>
      </c>
      <c r="CZ13289" s="77">
        <v>0.72853999999999997</v>
      </c>
      <c r="DA13289" s="77">
        <v>7.6499999999999999E-2</v>
      </c>
      <c r="DB13289" s="106">
        <v>-2.053E-2</v>
      </c>
      <c r="DC13289" s="77">
        <v>0.15359</v>
      </c>
      <c r="DD13289" s="77">
        <v>0.35708000000000001</v>
      </c>
      <c r="DE13289" s="77">
        <v>0.37635000000000002</v>
      </c>
      <c r="DF13289" s="77">
        <v>0.67752000000000001</v>
      </c>
      <c r="DG13289" s="77">
        <v>8.3320000000000005E-2</v>
      </c>
      <c r="DH13289" s="77">
        <v>2.2159999999999999E-2</v>
      </c>
      <c r="DI13289" s="77">
        <v>0.29668</v>
      </c>
      <c r="DJ13289" s="77">
        <v>0.52737999999999996</v>
      </c>
      <c r="DK13289" s="77">
        <v>0.59826000000000001</v>
      </c>
      <c r="DL13289" s="77">
        <v>0.72851999999999995</v>
      </c>
      <c r="DM13289" s="77">
        <v>7.6520000000000005E-2</v>
      </c>
      <c r="DN13289" s="106">
        <v>-2.0369999999999999E-2</v>
      </c>
      <c r="DO13289" s="77">
        <v>0.15351000000000001</v>
      </c>
      <c r="DP13289" s="77">
        <v>0.35708000000000001</v>
      </c>
      <c r="DQ13289" s="77">
        <v>0.37633</v>
      </c>
      <c r="DR13289" s="77">
        <v>0.67754000000000003</v>
      </c>
      <c r="DS13289" s="77">
        <v>8.3549999999999999E-2</v>
      </c>
      <c r="DT13289" s="77">
        <v>2.1489999999999999E-2</v>
      </c>
      <c r="DU13289" s="77">
        <v>0.29585</v>
      </c>
      <c r="DV13289" s="77">
        <v>0.52703</v>
      </c>
      <c r="DW13289" s="78">
        <v>0.59794000000000003</v>
      </c>
    </row>
    <row r="13290" spans="1:127" ht="15.75" thickBot="1" x14ac:dyDescent="0.3">
      <c r="A13290" s="248"/>
      <c r="B13290" s="68">
        <v>1.2999999999999999E-3</v>
      </c>
      <c r="C13290" s="68">
        <v>0.72130000000000005</v>
      </c>
      <c r="D13290" s="68">
        <v>0.30359999999999998</v>
      </c>
      <c r="E13290" s="68">
        <v>1.2999999999999999E-2</v>
      </c>
      <c r="F13290" s="68" t="s">
        <v>621</v>
      </c>
      <c r="G13290" s="68">
        <v>3.7100000000000001E-2</v>
      </c>
      <c r="H13290" s="68">
        <v>0.18099999999999999</v>
      </c>
      <c r="I13290" s="68">
        <v>0.44309999999999999</v>
      </c>
      <c r="J13290" s="68">
        <v>0.79420000000000002</v>
      </c>
      <c r="K13290" s="68">
        <v>0.93169999999999997</v>
      </c>
      <c r="L13290" s="68">
        <v>0.92910000000000004</v>
      </c>
      <c r="M13290" s="68">
        <v>0.77439999999999998</v>
      </c>
      <c r="N13290" s="68">
        <v>0.24340000000000001</v>
      </c>
      <c r="O13290" s="68">
        <v>0.34449999999999997</v>
      </c>
      <c r="P13290" s="68" t="s">
        <v>677</v>
      </c>
      <c r="Q13290" s="68">
        <v>0.1166</v>
      </c>
      <c r="R13290" s="68">
        <v>0.98329999999999995</v>
      </c>
      <c r="S13290" s="68">
        <v>0.33329999999999999</v>
      </c>
      <c r="T13290" s="68">
        <v>0.33129999999999998</v>
      </c>
      <c r="U13290" s="68">
        <v>0.1085</v>
      </c>
      <c r="V13290" s="68">
        <v>0.43309999999999998</v>
      </c>
      <c r="W13290" s="68">
        <v>1.9400000000000001E-2</v>
      </c>
      <c r="X13290" s="68">
        <v>0.2681</v>
      </c>
      <c r="Y13290" s="68">
        <v>9.7600000000000006E-2</v>
      </c>
      <c r="Z13290" s="68">
        <v>0.29909999999999998</v>
      </c>
      <c r="AA13290" s="68">
        <v>0.92969999999999997</v>
      </c>
      <c r="AB13290" s="68">
        <v>0.26400000000000001</v>
      </c>
      <c r="AC13290" s="68">
        <v>2.3800000000000002E-2</v>
      </c>
      <c r="AD13290" s="68"/>
      <c r="AE13290" s="68">
        <v>3.8399999999999997E-2</v>
      </c>
      <c r="AF13290" s="68">
        <v>0.70299999999999996</v>
      </c>
      <c r="AG13290" s="68">
        <v>0.6623</v>
      </c>
      <c r="AH13290" s="68">
        <v>0.77139999999999997</v>
      </c>
      <c r="AI13290" s="68">
        <v>0.94669999999999999</v>
      </c>
      <c r="AJ13290" s="68">
        <v>0.98629999999999995</v>
      </c>
      <c r="AK13290" s="68">
        <v>0.71640000000000004</v>
      </c>
      <c r="AL13290" s="68">
        <v>0.1757</v>
      </c>
      <c r="AM13290" s="68">
        <v>0.25459999999999999</v>
      </c>
      <c r="AN13290" s="68" t="s">
        <v>677</v>
      </c>
      <c r="AO13290" s="68">
        <v>0.62480000000000002</v>
      </c>
      <c r="AP13290" s="68">
        <v>0.95899999999999996</v>
      </c>
      <c r="AQ13290" s="68">
        <v>0.30370000000000003</v>
      </c>
      <c r="AR13290" s="68">
        <v>0.879</v>
      </c>
      <c r="AS13290" s="68">
        <v>1.14E-2</v>
      </c>
      <c r="AT13290" s="68">
        <v>0.16930000000000001</v>
      </c>
      <c r="AU13290" s="68">
        <v>6.5600000000000006E-2</v>
      </c>
      <c r="AV13290" s="68">
        <v>0.1203</v>
      </c>
      <c r="AW13290" s="68">
        <v>2.1299999999999999E-2</v>
      </c>
      <c r="AX13290" s="68">
        <v>0.53169999999999995</v>
      </c>
      <c r="AY13290" s="68">
        <v>0.33389999999999997</v>
      </c>
      <c r="AZ13290" s="68">
        <v>7.7299999999999994E-2</v>
      </c>
      <c r="BA13290" s="68">
        <v>0.33950000000000002</v>
      </c>
      <c r="BB13290" s="68">
        <v>0.54859999999999998</v>
      </c>
      <c r="BC13290" s="68">
        <v>0.57950000000000002</v>
      </c>
      <c r="BD13290" s="68">
        <v>6.6299999999999998E-2</v>
      </c>
      <c r="BE13290" s="68">
        <v>2.3199999999999998E-2</v>
      </c>
      <c r="BF13290" s="68">
        <v>0.48230000000000001</v>
      </c>
      <c r="BG13290" s="68">
        <v>0.32979999999999998</v>
      </c>
      <c r="BH13290" s="68">
        <v>0.2099</v>
      </c>
      <c r="BI13290" s="68">
        <v>0.71799999999999997</v>
      </c>
      <c r="BJ13290" s="68">
        <v>0.46050000000000002</v>
      </c>
      <c r="BK13290" s="68">
        <v>0.77170000000000005</v>
      </c>
      <c r="BL13290" s="68">
        <v>7.1400000000000005E-2</v>
      </c>
      <c r="BM13290" s="68">
        <v>0.61939999999999995</v>
      </c>
      <c r="BN13290" s="68">
        <v>0.4577</v>
      </c>
      <c r="BO13290" s="68">
        <v>0.98760000000000003</v>
      </c>
      <c r="BP13290" s="68">
        <v>5.8799999999999998E-2</v>
      </c>
      <c r="BQ13290" s="68">
        <v>2.41E-2</v>
      </c>
      <c r="BR13290" s="68">
        <v>0.53410000000000002</v>
      </c>
      <c r="BS13290" s="68">
        <v>0.94099999999999995</v>
      </c>
      <c r="BT13290" s="68">
        <v>5.8099999999999999E-2</v>
      </c>
      <c r="BU13290" s="68">
        <v>0.71919999999999995</v>
      </c>
      <c r="BV13290" s="68">
        <v>0.14530000000000001</v>
      </c>
      <c r="BW13290" s="68">
        <v>0.26119999999999999</v>
      </c>
      <c r="BX13290" s="68">
        <v>7.5700000000000003E-2</v>
      </c>
      <c r="BY13290" s="68">
        <v>0.74139999999999995</v>
      </c>
      <c r="BZ13290" s="68">
        <v>0.33489999999999998</v>
      </c>
      <c r="CA13290" s="68">
        <v>0.68149999999999999</v>
      </c>
      <c r="CB13290" s="68">
        <v>6.8699999999999997E-2</v>
      </c>
      <c r="CC13290" s="68">
        <v>3.8600000000000002E-2</v>
      </c>
      <c r="CD13290" s="68">
        <v>0.55779999999999996</v>
      </c>
      <c r="CE13290" s="68">
        <v>0.2422</v>
      </c>
      <c r="CF13290" s="68">
        <v>0.22969999999999999</v>
      </c>
      <c r="CG13290" s="68">
        <v>0.61</v>
      </c>
      <c r="CH13290" s="68">
        <v>0.26229999999999998</v>
      </c>
      <c r="CI13290" s="68">
        <v>0.44450000000000001</v>
      </c>
      <c r="CJ13290" s="68" t="s">
        <v>621</v>
      </c>
      <c r="CK13290" s="68">
        <v>0.67730000000000001</v>
      </c>
      <c r="CL13290" s="68">
        <v>0.91110000000000002</v>
      </c>
      <c r="CM13290" s="68">
        <v>0.40129999999999999</v>
      </c>
      <c r="CN13290" s="68">
        <v>3.3799999999999997E-2</v>
      </c>
      <c r="CO13290" s="68" t="s">
        <v>621</v>
      </c>
      <c r="CP13290" s="68">
        <v>0.64949999999999997</v>
      </c>
      <c r="CQ13290" s="68">
        <v>0.90190000000000003</v>
      </c>
      <c r="CR13290" s="68">
        <v>9.8900000000000002E-2</v>
      </c>
      <c r="CS13290" s="68">
        <v>2.9999999999999997E-4</v>
      </c>
      <c r="CT13290" s="68">
        <v>1.0800000000000001E-2</v>
      </c>
      <c r="CU13290" s="68">
        <v>0.72550000000000003</v>
      </c>
      <c r="CV13290" s="68">
        <v>1.37E-2</v>
      </c>
      <c r="CW13290" s="68">
        <v>0.2024</v>
      </c>
      <c r="CX13290" s="68">
        <v>3.78E-2</v>
      </c>
      <c r="CY13290" s="68">
        <v>0.68640000000000001</v>
      </c>
      <c r="CZ13290" s="68" t="s">
        <v>621</v>
      </c>
      <c r="DA13290" s="68">
        <v>0.67730000000000001</v>
      </c>
      <c r="DB13290" s="68">
        <v>0.91120000000000001</v>
      </c>
      <c r="DC13290" s="68">
        <v>0.40129999999999999</v>
      </c>
      <c r="DD13290" s="68">
        <v>4.48E-2</v>
      </c>
      <c r="DE13290" s="68">
        <v>3.3799999999999997E-2</v>
      </c>
      <c r="DF13290" s="68" t="s">
        <v>621</v>
      </c>
      <c r="DG13290" s="68">
        <v>0.65029999999999999</v>
      </c>
      <c r="DH13290" s="68">
        <v>0.9042</v>
      </c>
      <c r="DI13290" s="68">
        <v>9.9199999999999997E-2</v>
      </c>
      <c r="DJ13290" s="68">
        <v>1.9E-3</v>
      </c>
      <c r="DK13290" s="68">
        <v>2.9999999999999997E-4</v>
      </c>
      <c r="DL13290" s="68" t="s">
        <v>621</v>
      </c>
      <c r="DM13290" s="68">
        <v>0.67720000000000002</v>
      </c>
      <c r="DN13290" s="68">
        <v>0.91190000000000004</v>
      </c>
      <c r="DO13290" s="68">
        <v>0.40160000000000001</v>
      </c>
      <c r="DP13290" s="68">
        <v>4.48E-2</v>
      </c>
      <c r="DQ13290" s="68">
        <v>3.3799999999999997E-2</v>
      </c>
      <c r="DR13290" s="68" t="s">
        <v>621</v>
      </c>
      <c r="DS13290" s="68">
        <v>0.64939999999999998</v>
      </c>
      <c r="DT13290" s="68">
        <v>0.90710000000000002</v>
      </c>
      <c r="DU13290" s="68">
        <v>0.1002</v>
      </c>
      <c r="DV13290" s="68">
        <v>1.9E-3</v>
      </c>
      <c r="DW13290" s="74">
        <v>2.9999999999999997E-4</v>
      </c>
    </row>
    <row r="13291" spans="1:127" x14ac:dyDescent="0.25">
      <c r="A13291" s="247" t="s">
        <v>75</v>
      </c>
      <c r="B13291" s="106">
        <v>-0.10750999999999999</v>
      </c>
      <c r="C13291" s="77">
        <v>0.28021000000000001</v>
      </c>
      <c r="D13291" s="106">
        <v>-0.21410999999999999</v>
      </c>
      <c r="E13291" s="77">
        <v>3.5150000000000001E-2</v>
      </c>
      <c r="F13291" s="77">
        <v>0.39672000000000002</v>
      </c>
      <c r="G13291" s="77">
        <v>0.97084999999999999</v>
      </c>
      <c r="H13291" s="77">
        <v>0.62175999999999998</v>
      </c>
      <c r="I13291" s="77">
        <v>0.54625000000000001</v>
      </c>
      <c r="J13291" s="106">
        <v>-0.13245999999999999</v>
      </c>
      <c r="K13291" s="106">
        <v>-0.20433000000000001</v>
      </c>
      <c r="L13291" s="106">
        <v>-0.14823</v>
      </c>
      <c r="M13291" s="106">
        <v>-0.14036000000000001</v>
      </c>
      <c r="N13291" s="77">
        <v>8.8249999999999995E-2</v>
      </c>
      <c r="O13291" s="77">
        <v>0.22276000000000001</v>
      </c>
      <c r="P13291" s="77" t="s">
        <v>677</v>
      </c>
      <c r="Q13291" s="106">
        <v>-0.31281999999999999</v>
      </c>
      <c r="R13291" s="106">
        <v>-0.36397000000000002</v>
      </c>
      <c r="S13291" s="106">
        <v>-4.6059999999999997E-2</v>
      </c>
      <c r="T13291" s="77">
        <v>0.11767</v>
      </c>
      <c r="U13291" s="77">
        <v>0.16582</v>
      </c>
      <c r="V13291" s="77">
        <v>4.0200000000000001E-3</v>
      </c>
      <c r="W13291" s="77">
        <v>5.6570000000000002E-2</v>
      </c>
      <c r="X13291" s="106">
        <v>-0.21017</v>
      </c>
      <c r="Y13291" s="77">
        <v>0.12725</v>
      </c>
      <c r="Z13291" s="106">
        <v>-0.14294000000000001</v>
      </c>
      <c r="AA13291" s="106">
        <v>-0.23297000000000001</v>
      </c>
      <c r="AB13291" s="106">
        <v>-0.19289999999999999</v>
      </c>
      <c r="AC13291" s="106">
        <v>-7.5880000000000003E-2</v>
      </c>
      <c r="AD13291" s="77">
        <v>0.36773</v>
      </c>
      <c r="AE13291" s="77">
        <v>1</v>
      </c>
      <c r="AF13291" s="77">
        <v>0.51336999999999999</v>
      </c>
      <c r="AG13291" s="77">
        <v>0.47716999999999998</v>
      </c>
      <c r="AH13291" s="106">
        <v>-8.6349999999999996E-2</v>
      </c>
      <c r="AI13291" s="106">
        <v>-0.215</v>
      </c>
      <c r="AJ13291" s="106">
        <v>-0.12180000000000001</v>
      </c>
      <c r="AK13291" s="106">
        <v>-8.5419999999999996E-2</v>
      </c>
      <c r="AL13291" s="77">
        <v>0.16258</v>
      </c>
      <c r="AM13291" s="77">
        <v>0.29493000000000003</v>
      </c>
      <c r="AN13291" s="77" t="s">
        <v>677</v>
      </c>
      <c r="AO13291" s="77">
        <v>0.14036000000000001</v>
      </c>
      <c r="AP13291" s="106">
        <v>-0.32856000000000002</v>
      </c>
      <c r="AQ13291" s="106">
        <v>-6.6180000000000003E-2</v>
      </c>
      <c r="AR13291" s="106">
        <v>-0.12631000000000001</v>
      </c>
      <c r="AS13291" s="77">
        <v>0.13222999999999999</v>
      </c>
      <c r="AT13291" s="106">
        <v>-1.762E-2</v>
      </c>
      <c r="AU13291" s="77">
        <v>0.12755</v>
      </c>
      <c r="AV13291" s="106">
        <v>-4.8800000000000003E-2</v>
      </c>
      <c r="AW13291" s="77">
        <v>0.30669000000000002</v>
      </c>
      <c r="AX13291" s="77">
        <v>7.4510000000000007E-2</v>
      </c>
      <c r="AY13291" s="77">
        <v>0.13442999999999999</v>
      </c>
      <c r="AZ13291" s="77">
        <v>0.16741</v>
      </c>
      <c r="BA13291" s="106">
        <v>-0.20399999999999999</v>
      </c>
      <c r="BB13291" s="77">
        <v>0.29625000000000001</v>
      </c>
      <c r="BC13291" s="77">
        <v>0.30234</v>
      </c>
      <c r="BD13291" s="77">
        <v>0.35794999999999999</v>
      </c>
      <c r="BE13291" s="77">
        <v>0.49389</v>
      </c>
      <c r="BF13291" s="106">
        <v>-0.14940000000000001</v>
      </c>
      <c r="BG13291" s="106">
        <v>-0.24471000000000001</v>
      </c>
      <c r="BH13291" s="77">
        <v>0.12614</v>
      </c>
      <c r="BI13291" s="77">
        <v>6.8180000000000004E-2</v>
      </c>
      <c r="BJ13291" s="77">
        <v>7.7759999999999996E-2</v>
      </c>
      <c r="BK13291" s="106">
        <v>-5.953E-2</v>
      </c>
      <c r="BL13291" s="77">
        <v>6.4810000000000006E-2</v>
      </c>
      <c r="BM13291" s="77">
        <v>6.2399999999999997E-2</v>
      </c>
      <c r="BN13291" s="77">
        <v>0.15326000000000001</v>
      </c>
      <c r="BO13291" s="77">
        <v>4.249E-2</v>
      </c>
      <c r="BP13291" s="77">
        <v>0.43197999999999998</v>
      </c>
      <c r="BQ13291" s="77">
        <v>0.37606000000000001</v>
      </c>
      <c r="BR13291" s="106">
        <v>-0.15004000000000001</v>
      </c>
      <c r="BS13291" s="106">
        <v>-9.7309999999999994E-2</v>
      </c>
      <c r="BT13291" s="106">
        <v>-9.2179999999999998E-2</v>
      </c>
      <c r="BU13291" s="106">
        <v>-5.3249999999999999E-2</v>
      </c>
      <c r="BV13291" s="77">
        <v>0.28553000000000001</v>
      </c>
      <c r="BW13291" s="77">
        <v>6.3800000000000003E-3</v>
      </c>
      <c r="BX13291" s="77">
        <v>0.13813</v>
      </c>
      <c r="BY13291" s="77">
        <v>2.9440000000000001E-2</v>
      </c>
      <c r="BZ13291" s="77">
        <v>0.30187999999999998</v>
      </c>
      <c r="CA13291" s="77">
        <v>0.27094000000000001</v>
      </c>
      <c r="CB13291" s="77">
        <v>0.44163999999999998</v>
      </c>
      <c r="CC13291" s="77">
        <v>0.48270999999999997</v>
      </c>
      <c r="CD13291" s="106">
        <v>-0.20449000000000001</v>
      </c>
      <c r="CE13291" s="106">
        <v>-0.29848999999999998</v>
      </c>
      <c r="CF13291" s="77">
        <v>0.15487999999999999</v>
      </c>
      <c r="CG13291" s="106">
        <v>-1.0489999999999999E-2</v>
      </c>
      <c r="CH13291" s="77">
        <v>0.23038</v>
      </c>
      <c r="CI13291" s="77">
        <v>0.13133</v>
      </c>
      <c r="CJ13291" s="77">
        <v>0.76781999999999995</v>
      </c>
      <c r="CK13291" s="106">
        <v>-6.6790000000000002E-2</v>
      </c>
      <c r="CL13291" s="106">
        <v>-0.12559000000000001</v>
      </c>
      <c r="CM13291" s="106">
        <v>-0.11079</v>
      </c>
      <c r="CN13291" s="77">
        <v>0.2011</v>
      </c>
      <c r="CO13291" s="77">
        <v>0.77929999999999999</v>
      </c>
      <c r="CP13291" s="106">
        <v>-1.11E-2</v>
      </c>
      <c r="CQ13291" s="106">
        <v>-2.4629999999999999E-2</v>
      </c>
      <c r="CR13291" s="77">
        <v>0.21443999999999999</v>
      </c>
      <c r="CS13291" s="77">
        <v>0.57516</v>
      </c>
      <c r="CT13291" s="77">
        <v>0.4723</v>
      </c>
      <c r="CU13291" s="106">
        <v>-0.17365</v>
      </c>
      <c r="CV13291" s="77">
        <v>0.35448000000000002</v>
      </c>
      <c r="CW13291" s="106">
        <v>-4.3740000000000001E-2</v>
      </c>
      <c r="CX13291" s="77">
        <v>0.42292000000000002</v>
      </c>
      <c r="CY13291" s="106">
        <v>-4.9009999999999998E-2</v>
      </c>
      <c r="CZ13291" s="77">
        <v>0.76781999999999995</v>
      </c>
      <c r="DA13291" s="106">
        <v>-6.6790000000000002E-2</v>
      </c>
      <c r="DB13291" s="106">
        <v>-0.12559000000000001</v>
      </c>
      <c r="DC13291" s="106">
        <v>-0.11081000000000001</v>
      </c>
      <c r="DD13291" s="77">
        <v>0.25396000000000002</v>
      </c>
      <c r="DE13291" s="77">
        <v>0.2011</v>
      </c>
      <c r="DF13291" s="77">
        <v>0.77944999999999998</v>
      </c>
      <c r="DG13291" s="106">
        <v>-1.128E-2</v>
      </c>
      <c r="DH13291" s="106">
        <v>-2.52E-2</v>
      </c>
      <c r="DI13291" s="77">
        <v>0.21443000000000001</v>
      </c>
      <c r="DJ13291" s="77">
        <v>0.52680000000000005</v>
      </c>
      <c r="DK13291" s="77">
        <v>0.57503000000000004</v>
      </c>
      <c r="DL13291" s="77">
        <v>0.76781999999999995</v>
      </c>
      <c r="DM13291" s="106">
        <v>-6.6790000000000002E-2</v>
      </c>
      <c r="DN13291" s="106">
        <v>-0.12559999999999999</v>
      </c>
      <c r="DO13291" s="106">
        <v>-0.11096</v>
      </c>
      <c r="DP13291" s="77">
        <v>0.25394</v>
      </c>
      <c r="DQ13291" s="77">
        <v>0.20108999999999999</v>
      </c>
      <c r="DR13291" s="77">
        <v>0.77964999999999995</v>
      </c>
      <c r="DS13291" s="106">
        <v>-1.124E-2</v>
      </c>
      <c r="DT13291" s="106">
        <v>-2.4740000000000002E-2</v>
      </c>
      <c r="DU13291" s="77">
        <v>0.21390000000000001</v>
      </c>
      <c r="DV13291" s="77">
        <v>0.52664999999999995</v>
      </c>
      <c r="DW13291" s="78">
        <v>0.57557000000000003</v>
      </c>
    </row>
    <row r="13292" spans="1:127" ht="15.75" thickBot="1" x14ac:dyDescent="0.3">
      <c r="A13292" s="248"/>
      <c r="B13292" s="68">
        <v>0.55810000000000004</v>
      </c>
      <c r="C13292" s="68">
        <v>0.1203</v>
      </c>
      <c r="D13292" s="68">
        <v>0.23930000000000001</v>
      </c>
      <c r="E13292" s="68">
        <v>0.84850000000000003</v>
      </c>
      <c r="F13292" s="68">
        <v>2.46E-2</v>
      </c>
      <c r="G13292" s="68" t="s">
        <v>621</v>
      </c>
      <c r="H13292" s="68">
        <v>1E-4</v>
      </c>
      <c r="I13292" s="68">
        <v>1.1999999999999999E-3</v>
      </c>
      <c r="J13292" s="68">
        <v>0.46989999999999998</v>
      </c>
      <c r="K13292" s="68">
        <v>0.26200000000000001</v>
      </c>
      <c r="L13292" s="68">
        <v>0.41810000000000003</v>
      </c>
      <c r="M13292" s="68">
        <v>0.44350000000000001</v>
      </c>
      <c r="N13292" s="68">
        <v>0.63100000000000001</v>
      </c>
      <c r="O13292" s="68">
        <v>0.22040000000000001</v>
      </c>
      <c r="P13292" s="68" t="s">
        <v>677</v>
      </c>
      <c r="Q13292" s="68">
        <v>8.1299999999999997E-2</v>
      </c>
      <c r="R13292" s="68">
        <v>4.0599999999999997E-2</v>
      </c>
      <c r="S13292" s="68">
        <v>0.80230000000000001</v>
      </c>
      <c r="T13292" s="68">
        <v>0.52129999999999999</v>
      </c>
      <c r="U13292" s="68">
        <v>0.3644</v>
      </c>
      <c r="V13292" s="68">
        <v>0.98260000000000003</v>
      </c>
      <c r="W13292" s="68">
        <v>0.75839999999999996</v>
      </c>
      <c r="X13292" s="68">
        <v>0.24829999999999999</v>
      </c>
      <c r="Y13292" s="68">
        <v>0.48770000000000002</v>
      </c>
      <c r="Z13292" s="68">
        <v>0.43509999999999999</v>
      </c>
      <c r="AA13292" s="68">
        <v>0.19939999999999999</v>
      </c>
      <c r="AB13292" s="68">
        <v>0.29020000000000001</v>
      </c>
      <c r="AC13292" s="68">
        <v>0.67979999999999996</v>
      </c>
      <c r="AD13292" s="68">
        <v>3.8399999999999997E-2</v>
      </c>
      <c r="AE13292" s="68"/>
      <c r="AF13292" s="68">
        <v>2.7000000000000001E-3</v>
      </c>
      <c r="AG13292" s="68">
        <v>5.7999999999999996E-3</v>
      </c>
      <c r="AH13292" s="68">
        <v>0.63839999999999997</v>
      </c>
      <c r="AI13292" s="68">
        <v>0.23730000000000001</v>
      </c>
      <c r="AJ13292" s="68">
        <v>0.50670000000000004</v>
      </c>
      <c r="AK13292" s="68">
        <v>0.6421</v>
      </c>
      <c r="AL13292" s="68">
        <v>0.374</v>
      </c>
      <c r="AM13292" s="68">
        <v>0.1013</v>
      </c>
      <c r="AN13292" s="68" t="s">
        <v>677</v>
      </c>
      <c r="AO13292" s="68">
        <v>0.44359999999999999</v>
      </c>
      <c r="AP13292" s="68">
        <v>6.6400000000000001E-2</v>
      </c>
      <c r="AQ13292" s="68">
        <v>0.71889999999999998</v>
      </c>
      <c r="AR13292" s="68">
        <v>0.4909</v>
      </c>
      <c r="AS13292" s="68">
        <v>0.47070000000000001</v>
      </c>
      <c r="AT13292" s="68">
        <v>0.92369999999999997</v>
      </c>
      <c r="AU13292" s="68">
        <v>0.48659999999999998</v>
      </c>
      <c r="AV13292" s="68">
        <v>0.79079999999999995</v>
      </c>
      <c r="AW13292" s="68">
        <v>8.7800000000000003E-2</v>
      </c>
      <c r="AX13292" s="68">
        <v>0.68530000000000002</v>
      </c>
      <c r="AY13292" s="68">
        <v>0.4632</v>
      </c>
      <c r="AZ13292" s="68">
        <v>0.35970000000000002</v>
      </c>
      <c r="BA13292" s="68">
        <v>0.26269999999999999</v>
      </c>
      <c r="BB13292" s="68">
        <v>9.9699999999999997E-2</v>
      </c>
      <c r="BC13292" s="68">
        <v>9.2600000000000002E-2</v>
      </c>
      <c r="BD13292" s="68">
        <v>4.4299999999999999E-2</v>
      </c>
      <c r="BE13292" s="68">
        <v>4.1000000000000003E-3</v>
      </c>
      <c r="BF13292" s="68">
        <v>0.41439999999999999</v>
      </c>
      <c r="BG13292" s="68">
        <v>0.17710000000000001</v>
      </c>
      <c r="BH13292" s="68">
        <v>0.49149999999999999</v>
      </c>
      <c r="BI13292" s="68">
        <v>0.71079999999999999</v>
      </c>
      <c r="BJ13292" s="68">
        <v>0.67230000000000001</v>
      </c>
      <c r="BK13292" s="68">
        <v>0.74619999999999997</v>
      </c>
      <c r="BL13292" s="68">
        <v>0.72450000000000003</v>
      </c>
      <c r="BM13292" s="68">
        <v>0.73440000000000005</v>
      </c>
      <c r="BN13292" s="68">
        <v>0.40229999999999999</v>
      </c>
      <c r="BO13292" s="68">
        <v>0.81740000000000002</v>
      </c>
      <c r="BP13292" s="68">
        <v>1.3599999999999999E-2</v>
      </c>
      <c r="BQ13292" s="68">
        <v>3.39E-2</v>
      </c>
      <c r="BR13292" s="68">
        <v>0.41239999999999999</v>
      </c>
      <c r="BS13292" s="68">
        <v>0.59619999999999995</v>
      </c>
      <c r="BT13292" s="68">
        <v>0.61580000000000001</v>
      </c>
      <c r="BU13292" s="68">
        <v>0.77229999999999999</v>
      </c>
      <c r="BV13292" s="68">
        <v>0.1132</v>
      </c>
      <c r="BW13292" s="68">
        <v>0.97230000000000005</v>
      </c>
      <c r="BX13292" s="68">
        <v>0.45090000000000002</v>
      </c>
      <c r="BY13292" s="68">
        <v>0.87290000000000001</v>
      </c>
      <c r="BZ13292" s="68">
        <v>9.3100000000000002E-2</v>
      </c>
      <c r="CA13292" s="68">
        <v>0.1336</v>
      </c>
      <c r="CB13292" s="68">
        <v>1.14E-2</v>
      </c>
      <c r="CC13292" s="68">
        <v>5.1000000000000004E-3</v>
      </c>
      <c r="CD13292" s="68">
        <v>0.2616</v>
      </c>
      <c r="CE13292" s="68">
        <v>9.7000000000000003E-2</v>
      </c>
      <c r="CF13292" s="68">
        <v>0.39729999999999999</v>
      </c>
      <c r="CG13292" s="68">
        <v>0.9546</v>
      </c>
      <c r="CH13292" s="68">
        <v>0.2046</v>
      </c>
      <c r="CI13292" s="68">
        <v>0.47370000000000001</v>
      </c>
      <c r="CJ13292" s="68" t="s">
        <v>621</v>
      </c>
      <c r="CK13292" s="68">
        <v>0.71650000000000003</v>
      </c>
      <c r="CL13292" s="68">
        <v>0.49340000000000001</v>
      </c>
      <c r="CM13292" s="68">
        <v>0.54610000000000003</v>
      </c>
      <c r="CN13292" s="68">
        <v>0.2697</v>
      </c>
      <c r="CO13292" s="68" t="s">
        <v>621</v>
      </c>
      <c r="CP13292" s="68">
        <v>0.95189999999999997</v>
      </c>
      <c r="CQ13292" s="68">
        <v>0.89359999999999995</v>
      </c>
      <c r="CR13292" s="68">
        <v>0.23860000000000001</v>
      </c>
      <c r="CS13292" s="68">
        <v>5.9999999999999995E-4</v>
      </c>
      <c r="CT13292" s="68">
        <v>6.3E-3</v>
      </c>
      <c r="CU13292" s="68">
        <v>0.34189999999999998</v>
      </c>
      <c r="CV13292" s="68">
        <v>4.65E-2</v>
      </c>
      <c r="CW13292" s="68">
        <v>0.81210000000000004</v>
      </c>
      <c r="CX13292" s="68">
        <v>1.5900000000000001E-2</v>
      </c>
      <c r="CY13292" s="68">
        <v>0.79</v>
      </c>
      <c r="CZ13292" s="68" t="s">
        <v>621</v>
      </c>
      <c r="DA13292" s="68">
        <v>0.71650000000000003</v>
      </c>
      <c r="DB13292" s="68">
        <v>0.49340000000000001</v>
      </c>
      <c r="DC13292" s="68">
        <v>0.54600000000000004</v>
      </c>
      <c r="DD13292" s="68">
        <v>0.16070000000000001</v>
      </c>
      <c r="DE13292" s="68">
        <v>0.26979999999999998</v>
      </c>
      <c r="DF13292" s="68" t="s">
        <v>621</v>
      </c>
      <c r="DG13292" s="68">
        <v>0.95120000000000005</v>
      </c>
      <c r="DH13292" s="68">
        <v>0.8911</v>
      </c>
      <c r="DI13292" s="68">
        <v>0.23860000000000001</v>
      </c>
      <c r="DJ13292" s="68">
        <v>2E-3</v>
      </c>
      <c r="DK13292" s="68">
        <v>5.9999999999999995E-4</v>
      </c>
      <c r="DL13292" s="68" t="s">
        <v>621</v>
      </c>
      <c r="DM13292" s="68">
        <v>0.71650000000000003</v>
      </c>
      <c r="DN13292" s="68">
        <v>0.49340000000000001</v>
      </c>
      <c r="DO13292" s="68">
        <v>0.5454</v>
      </c>
      <c r="DP13292" s="68">
        <v>0.1608</v>
      </c>
      <c r="DQ13292" s="68">
        <v>0.26979999999999998</v>
      </c>
      <c r="DR13292" s="68" t="s">
        <v>621</v>
      </c>
      <c r="DS13292" s="68">
        <v>0.95130000000000003</v>
      </c>
      <c r="DT13292" s="68">
        <v>0.8931</v>
      </c>
      <c r="DU13292" s="68">
        <v>0.23980000000000001</v>
      </c>
      <c r="DV13292" s="68">
        <v>2E-3</v>
      </c>
      <c r="DW13292" s="74">
        <v>5.9999999999999995E-4</v>
      </c>
    </row>
    <row r="13293" spans="1:127" x14ac:dyDescent="0.25">
      <c r="A13293" s="247" t="s">
        <v>76</v>
      </c>
      <c r="B13293" s="106">
        <v>-2.9520000000000001E-2</v>
      </c>
      <c r="C13293" s="77">
        <v>0.34515000000000001</v>
      </c>
      <c r="D13293" s="106">
        <v>-0.34649999999999997</v>
      </c>
      <c r="E13293" s="106">
        <v>-0.24448</v>
      </c>
      <c r="F13293" s="77">
        <v>5.8639999999999998E-2</v>
      </c>
      <c r="G13293" s="77">
        <v>0.36686000000000002</v>
      </c>
      <c r="H13293" s="77">
        <v>0.95416000000000001</v>
      </c>
      <c r="I13293" s="77">
        <v>0.67696000000000001</v>
      </c>
      <c r="J13293" s="106">
        <v>-0.38945999999999997</v>
      </c>
      <c r="K13293" s="106">
        <v>-0.34410000000000002</v>
      </c>
      <c r="L13293" s="106">
        <v>-0.40689999999999998</v>
      </c>
      <c r="M13293" s="106">
        <v>-0.43519000000000002</v>
      </c>
      <c r="N13293" s="106">
        <v>-0.19567999999999999</v>
      </c>
      <c r="O13293" s="106">
        <v>-4.7629999999999999E-2</v>
      </c>
      <c r="P13293" s="77" t="s">
        <v>677</v>
      </c>
      <c r="Q13293" s="106">
        <v>-0.35447000000000001</v>
      </c>
      <c r="R13293" s="106">
        <v>-0.49925999999999998</v>
      </c>
      <c r="S13293" s="106">
        <v>-0.20744000000000001</v>
      </c>
      <c r="T13293" s="106">
        <v>-0.13899</v>
      </c>
      <c r="U13293" s="106">
        <v>-0.11932</v>
      </c>
      <c r="V13293" s="106">
        <v>-0.15906000000000001</v>
      </c>
      <c r="W13293" s="106">
        <v>-4.8140000000000002E-2</v>
      </c>
      <c r="X13293" s="106">
        <v>-0.20788999999999999</v>
      </c>
      <c r="Y13293" s="106">
        <v>-0.18068000000000001</v>
      </c>
      <c r="Z13293" s="106">
        <v>-0.14030000000000001</v>
      </c>
      <c r="AA13293" s="106">
        <v>-0.38451000000000002</v>
      </c>
      <c r="AB13293" s="106">
        <v>-0.32634999999999997</v>
      </c>
      <c r="AC13293" s="106">
        <v>-0.29601</v>
      </c>
      <c r="AD13293" s="77">
        <v>7.0099999999999996E-2</v>
      </c>
      <c r="AE13293" s="77">
        <v>0.51336999999999999</v>
      </c>
      <c r="AF13293" s="77">
        <v>1</v>
      </c>
      <c r="AG13293" s="77">
        <v>0.69623000000000002</v>
      </c>
      <c r="AH13293" s="106">
        <v>-0.37878000000000001</v>
      </c>
      <c r="AI13293" s="106">
        <v>-0.33349000000000001</v>
      </c>
      <c r="AJ13293" s="106">
        <v>-0.40562999999999999</v>
      </c>
      <c r="AK13293" s="106">
        <v>-0.39617999999999998</v>
      </c>
      <c r="AL13293" s="106">
        <v>-0.13700999999999999</v>
      </c>
      <c r="AM13293" s="77">
        <v>2.1919999999999999E-2</v>
      </c>
      <c r="AN13293" s="77" t="s">
        <v>677</v>
      </c>
      <c r="AO13293" s="77">
        <v>9.9599999999999994E-2</v>
      </c>
      <c r="AP13293" s="106">
        <v>-0.48353000000000002</v>
      </c>
      <c r="AQ13293" s="106">
        <v>-0.20996000000000001</v>
      </c>
      <c r="AR13293" s="106">
        <v>-0.32516</v>
      </c>
      <c r="AS13293" s="77">
        <v>1.789E-2</v>
      </c>
      <c r="AT13293" s="106">
        <v>-7.3380000000000001E-2</v>
      </c>
      <c r="AU13293" s="106">
        <v>-1.7149999999999999E-2</v>
      </c>
      <c r="AV13293" s="77">
        <v>8.8200000000000001E-2</v>
      </c>
      <c r="AW13293" s="106">
        <v>-2.7269999999999999E-2</v>
      </c>
      <c r="AX13293" s="77">
        <v>0.27867999999999998</v>
      </c>
      <c r="AY13293" s="77">
        <v>9.6129999999999993E-2</v>
      </c>
      <c r="AZ13293" s="106">
        <v>-1.299E-2</v>
      </c>
      <c r="BA13293" s="106">
        <v>-1.1730000000000001E-2</v>
      </c>
      <c r="BB13293" s="77">
        <v>0.27800999999999998</v>
      </c>
      <c r="BC13293" s="77">
        <v>0.39706999999999998</v>
      </c>
      <c r="BD13293" s="77">
        <v>0.47338999999999998</v>
      </c>
      <c r="BE13293" s="77">
        <v>0.49772</v>
      </c>
      <c r="BF13293" s="106">
        <v>-0.38235000000000002</v>
      </c>
      <c r="BG13293" s="106">
        <v>-0.39910000000000001</v>
      </c>
      <c r="BH13293" s="106">
        <v>-0.17718999999999999</v>
      </c>
      <c r="BI13293" s="106">
        <v>-0.21260000000000001</v>
      </c>
      <c r="BJ13293" s="106">
        <v>-3.2340000000000001E-2</v>
      </c>
      <c r="BK13293" s="106">
        <v>-6.3149999999999998E-2</v>
      </c>
      <c r="BL13293" s="77">
        <v>6.3460000000000003E-2</v>
      </c>
      <c r="BM13293" s="77">
        <v>0.36191000000000001</v>
      </c>
      <c r="BN13293" s="77">
        <v>0.37004999999999999</v>
      </c>
      <c r="BO13293" s="77">
        <v>0.46751999999999999</v>
      </c>
      <c r="BP13293" s="77">
        <v>0.51178000000000001</v>
      </c>
      <c r="BQ13293" s="77">
        <v>0.46095999999999998</v>
      </c>
      <c r="BR13293" s="106">
        <v>-0.30769999999999997</v>
      </c>
      <c r="BS13293" s="106">
        <v>-6.1109999999999998E-2</v>
      </c>
      <c r="BT13293" s="77">
        <v>0.36144999999999999</v>
      </c>
      <c r="BU13293" s="77">
        <v>0.21010000000000001</v>
      </c>
      <c r="BV13293" s="77">
        <v>0.37490000000000001</v>
      </c>
      <c r="BW13293" s="106">
        <v>-5.858E-2</v>
      </c>
      <c r="BX13293" s="77">
        <v>8.9459999999999998E-2</v>
      </c>
      <c r="BY13293" s="77">
        <v>0.29336000000000001</v>
      </c>
      <c r="BZ13293" s="77">
        <v>0.54610999999999998</v>
      </c>
      <c r="CA13293" s="77">
        <v>0.69284000000000001</v>
      </c>
      <c r="CB13293" s="77">
        <v>0.68062999999999996</v>
      </c>
      <c r="CC13293" s="77">
        <v>0.58523999999999998</v>
      </c>
      <c r="CD13293" s="106">
        <v>-0.30998999999999999</v>
      </c>
      <c r="CE13293" s="106">
        <v>-0.27290999999999999</v>
      </c>
      <c r="CF13293" s="77">
        <v>0.17448</v>
      </c>
      <c r="CG13293" s="106">
        <v>-0.26497999999999999</v>
      </c>
      <c r="CH13293" s="77">
        <v>0.22889000000000001</v>
      </c>
      <c r="CI13293" s="77">
        <v>0.12933</v>
      </c>
      <c r="CJ13293" s="77">
        <v>0.45682</v>
      </c>
      <c r="CK13293" s="106">
        <v>-0.39146999999999998</v>
      </c>
      <c r="CL13293" s="106">
        <v>-0.38995000000000002</v>
      </c>
      <c r="CM13293" s="106">
        <v>-0.32184000000000001</v>
      </c>
      <c r="CN13293" s="106">
        <v>-0.23846999999999999</v>
      </c>
      <c r="CO13293" s="77">
        <v>0.63644999999999996</v>
      </c>
      <c r="CP13293" s="106">
        <v>-0.35310999999999998</v>
      </c>
      <c r="CQ13293" s="106">
        <v>-0.21931999999999999</v>
      </c>
      <c r="CR13293" s="77">
        <v>0.12009</v>
      </c>
      <c r="CS13293" s="77">
        <v>0.19946</v>
      </c>
      <c r="CT13293" s="77">
        <v>0.46533000000000002</v>
      </c>
      <c r="CU13293" s="106">
        <v>-0.51127</v>
      </c>
      <c r="CV13293" s="77">
        <v>0.52703999999999995</v>
      </c>
      <c r="CW13293" s="106">
        <v>-7.1599999999999997E-3</v>
      </c>
      <c r="CX13293" s="77">
        <v>0.66373000000000004</v>
      </c>
      <c r="CY13293" s="106">
        <v>-0.12026000000000001</v>
      </c>
      <c r="CZ13293" s="77">
        <v>0.45680999999999999</v>
      </c>
      <c r="DA13293" s="106">
        <v>-0.39147999999999999</v>
      </c>
      <c r="DB13293" s="106">
        <v>-0.38995999999999997</v>
      </c>
      <c r="DC13293" s="106">
        <v>-0.32184000000000001</v>
      </c>
      <c r="DD13293" s="106">
        <v>-0.15273</v>
      </c>
      <c r="DE13293" s="106">
        <v>-0.23846999999999999</v>
      </c>
      <c r="DF13293" s="77">
        <v>0.63654999999999995</v>
      </c>
      <c r="DG13293" s="106">
        <v>-0.35314000000000001</v>
      </c>
      <c r="DH13293" s="106">
        <v>-0.21901999999999999</v>
      </c>
      <c r="DI13293" s="77">
        <v>0.11992999999999999</v>
      </c>
      <c r="DJ13293" s="77">
        <v>0.16980000000000001</v>
      </c>
      <c r="DK13293" s="77">
        <v>0.19936000000000001</v>
      </c>
      <c r="DL13293" s="77">
        <v>0.45674999999999999</v>
      </c>
      <c r="DM13293" s="106">
        <v>-0.39151000000000002</v>
      </c>
      <c r="DN13293" s="106">
        <v>-0.39004</v>
      </c>
      <c r="DO13293" s="106">
        <v>-0.32185999999999998</v>
      </c>
      <c r="DP13293" s="106">
        <v>-0.15273999999999999</v>
      </c>
      <c r="DQ13293" s="106">
        <v>-0.23849000000000001</v>
      </c>
      <c r="DR13293" s="77">
        <v>0.63649999999999995</v>
      </c>
      <c r="DS13293" s="106">
        <v>-0.35361999999999999</v>
      </c>
      <c r="DT13293" s="106">
        <v>-0.21965000000000001</v>
      </c>
      <c r="DU13293" s="77">
        <v>0.12076000000000001</v>
      </c>
      <c r="DV13293" s="77">
        <v>0.16957</v>
      </c>
      <c r="DW13293" s="78">
        <v>0.19958999999999999</v>
      </c>
    </row>
    <row r="13294" spans="1:127" ht="15.75" thickBot="1" x14ac:dyDescent="0.3">
      <c r="A13294" s="248"/>
      <c r="B13294" s="68">
        <v>0.87260000000000004</v>
      </c>
      <c r="C13294" s="68">
        <v>5.2999999999999999E-2</v>
      </c>
      <c r="D13294" s="68">
        <v>5.1999999999999998E-2</v>
      </c>
      <c r="E13294" s="68">
        <v>0.17749999999999999</v>
      </c>
      <c r="F13294" s="68">
        <v>0.74990000000000001</v>
      </c>
      <c r="G13294" s="68">
        <v>3.8899999999999997E-2</v>
      </c>
      <c r="H13294" s="68" t="s">
        <v>621</v>
      </c>
      <c r="I13294" s="68" t="s">
        <v>621</v>
      </c>
      <c r="J13294" s="68">
        <v>2.76E-2</v>
      </c>
      <c r="K13294" s="68">
        <v>5.3800000000000001E-2</v>
      </c>
      <c r="L13294" s="68">
        <v>2.0799999999999999E-2</v>
      </c>
      <c r="M13294" s="68">
        <v>1.2800000000000001E-2</v>
      </c>
      <c r="N13294" s="68">
        <v>0.28310000000000002</v>
      </c>
      <c r="O13294" s="68">
        <v>0.79569999999999996</v>
      </c>
      <c r="P13294" s="68" t="s">
        <v>677</v>
      </c>
      <c r="Q13294" s="68">
        <v>4.65E-2</v>
      </c>
      <c r="R13294" s="68">
        <v>3.5999999999999999E-3</v>
      </c>
      <c r="S13294" s="68">
        <v>0.25459999999999999</v>
      </c>
      <c r="T13294" s="68">
        <v>0.4481</v>
      </c>
      <c r="U13294" s="68">
        <v>0.51539999999999997</v>
      </c>
      <c r="V13294" s="68">
        <v>0.3846</v>
      </c>
      <c r="W13294" s="68">
        <v>0.79359999999999997</v>
      </c>
      <c r="X13294" s="68">
        <v>0.25359999999999999</v>
      </c>
      <c r="Y13294" s="68">
        <v>0.32240000000000002</v>
      </c>
      <c r="Z13294" s="68">
        <v>0.44379999999999997</v>
      </c>
      <c r="AA13294" s="68">
        <v>2.98E-2</v>
      </c>
      <c r="AB13294" s="68">
        <v>6.83E-2</v>
      </c>
      <c r="AC13294" s="68">
        <v>0.1</v>
      </c>
      <c r="AD13294" s="68">
        <v>0.70299999999999996</v>
      </c>
      <c r="AE13294" s="68">
        <v>2.7000000000000001E-3</v>
      </c>
      <c r="AF13294" s="68"/>
      <c r="AG13294" s="68" t="s">
        <v>621</v>
      </c>
      <c r="AH13294" s="68">
        <v>3.2500000000000001E-2</v>
      </c>
      <c r="AI13294" s="68">
        <v>6.2100000000000002E-2</v>
      </c>
      <c r="AJ13294" s="68">
        <v>2.1299999999999999E-2</v>
      </c>
      <c r="AK13294" s="68">
        <v>2.4799999999999999E-2</v>
      </c>
      <c r="AL13294" s="68">
        <v>0.4546</v>
      </c>
      <c r="AM13294" s="68">
        <v>0.9052</v>
      </c>
      <c r="AN13294" s="68" t="s">
        <v>677</v>
      </c>
      <c r="AO13294" s="68">
        <v>0.58760000000000001</v>
      </c>
      <c r="AP13294" s="68">
        <v>5.1000000000000004E-3</v>
      </c>
      <c r="AQ13294" s="68">
        <v>0.24879999999999999</v>
      </c>
      <c r="AR13294" s="68">
        <v>6.9400000000000003E-2</v>
      </c>
      <c r="AS13294" s="68">
        <v>0.92259999999999998</v>
      </c>
      <c r="AT13294" s="68">
        <v>0.68979999999999997</v>
      </c>
      <c r="AU13294" s="68">
        <v>0.92579999999999996</v>
      </c>
      <c r="AV13294" s="68">
        <v>0.63119999999999998</v>
      </c>
      <c r="AW13294" s="68">
        <v>0.88219999999999998</v>
      </c>
      <c r="AX13294" s="68">
        <v>0.1225</v>
      </c>
      <c r="AY13294" s="68">
        <v>0.60070000000000001</v>
      </c>
      <c r="AZ13294" s="68">
        <v>0.94379999999999997</v>
      </c>
      <c r="BA13294" s="68">
        <v>0.94920000000000004</v>
      </c>
      <c r="BB13294" s="68">
        <v>0.1234</v>
      </c>
      <c r="BC13294" s="68">
        <v>2.4400000000000002E-2</v>
      </c>
      <c r="BD13294" s="68">
        <v>6.1999999999999998E-3</v>
      </c>
      <c r="BE13294" s="68">
        <v>3.7000000000000002E-3</v>
      </c>
      <c r="BF13294" s="68">
        <v>3.0800000000000001E-2</v>
      </c>
      <c r="BG13294" s="68">
        <v>2.3699999999999999E-2</v>
      </c>
      <c r="BH13294" s="68">
        <v>0.33200000000000002</v>
      </c>
      <c r="BI13294" s="68">
        <v>0.2427</v>
      </c>
      <c r="BJ13294" s="68">
        <v>0.86050000000000004</v>
      </c>
      <c r="BK13294" s="68">
        <v>0.73129999999999995</v>
      </c>
      <c r="BL13294" s="68">
        <v>0.73009999999999997</v>
      </c>
      <c r="BM13294" s="68">
        <v>4.1799999999999997E-2</v>
      </c>
      <c r="BN13294" s="68">
        <v>3.7100000000000001E-2</v>
      </c>
      <c r="BO13294" s="68">
        <v>7.0000000000000001E-3</v>
      </c>
      <c r="BP13294" s="68">
        <v>2.8E-3</v>
      </c>
      <c r="BQ13294" s="68">
        <v>7.9000000000000008E-3</v>
      </c>
      <c r="BR13294" s="68">
        <v>8.6699999999999999E-2</v>
      </c>
      <c r="BS13294" s="68">
        <v>0.73970000000000002</v>
      </c>
      <c r="BT13294" s="68">
        <v>4.2099999999999999E-2</v>
      </c>
      <c r="BU13294" s="68">
        <v>0.24840000000000001</v>
      </c>
      <c r="BV13294" s="68">
        <v>3.4500000000000003E-2</v>
      </c>
      <c r="BW13294" s="68">
        <v>0.75009999999999999</v>
      </c>
      <c r="BX13294" s="68">
        <v>0.62629999999999997</v>
      </c>
      <c r="BY13294" s="68">
        <v>0.1032</v>
      </c>
      <c r="BZ13294" s="68">
        <v>1.1999999999999999E-3</v>
      </c>
      <c r="CA13294" s="68" t="s">
        <v>621</v>
      </c>
      <c r="CB13294" s="68" t="s">
        <v>621</v>
      </c>
      <c r="CC13294" s="68">
        <v>4.0000000000000002E-4</v>
      </c>
      <c r="CD13294" s="68">
        <v>8.4199999999999997E-2</v>
      </c>
      <c r="CE13294" s="68">
        <v>0.13070000000000001</v>
      </c>
      <c r="CF13294" s="68">
        <v>0.33950000000000002</v>
      </c>
      <c r="CG13294" s="68">
        <v>0.14269999999999999</v>
      </c>
      <c r="CH13294" s="68">
        <v>0.20760000000000001</v>
      </c>
      <c r="CI13294" s="68">
        <v>0.48049999999999998</v>
      </c>
      <c r="CJ13294" s="68">
        <v>8.6E-3</v>
      </c>
      <c r="CK13294" s="68">
        <v>2.6700000000000002E-2</v>
      </c>
      <c r="CL13294" s="68">
        <v>2.7400000000000001E-2</v>
      </c>
      <c r="CM13294" s="68">
        <v>7.2400000000000006E-2</v>
      </c>
      <c r="CN13294" s="68">
        <v>0.18870000000000001</v>
      </c>
      <c r="CO13294" s="68" t="s">
        <v>621</v>
      </c>
      <c r="CP13294" s="68">
        <v>4.7399999999999998E-2</v>
      </c>
      <c r="CQ13294" s="68">
        <v>0.2278</v>
      </c>
      <c r="CR13294" s="68">
        <v>0.51270000000000004</v>
      </c>
      <c r="CS13294" s="68">
        <v>0.2737</v>
      </c>
      <c r="CT13294" s="68">
        <v>7.3000000000000001E-3</v>
      </c>
      <c r="CU13294" s="68">
        <v>2.8E-3</v>
      </c>
      <c r="CV13294" s="68">
        <v>1.9E-3</v>
      </c>
      <c r="CW13294" s="68">
        <v>0.96899999999999997</v>
      </c>
      <c r="CX13294" s="68" t="s">
        <v>621</v>
      </c>
      <c r="CY13294" s="68">
        <v>0.5121</v>
      </c>
      <c r="CZ13294" s="68">
        <v>8.6E-3</v>
      </c>
      <c r="DA13294" s="68">
        <v>2.6700000000000002E-2</v>
      </c>
      <c r="DB13294" s="68">
        <v>2.7400000000000001E-2</v>
      </c>
      <c r="DC13294" s="68">
        <v>7.2400000000000006E-2</v>
      </c>
      <c r="DD13294" s="68">
        <v>0.40400000000000003</v>
      </c>
      <c r="DE13294" s="68">
        <v>0.18870000000000001</v>
      </c>
      <c r="DF13294" s="68" t="s">
        <v>621</v>
      </c>
      <c r="DG13294" s="68">
        <v>4.7399999999999998E-2</v>
      </c>
      <c r="DH13294" s="68">
        <v>0.22850000000000001</v>
      </c>
      <c r="DI13294" s="68">
        <v>0.51329999999999998</v>
      </c>
      <c r="DJ13294" s="68">
        <v>0.3528</v>
      </c>
      <c r="DK13294" s="68">
        <v>0.27400000000000002</v>
      </c>
      <c r="DL13294" s="68">
        <v>8.6E-3</v>
      </c>
      <c r="DM13294" s="68">
        <v>2.6700000000000002E-2</v>
      </c>
      <c r="DN13294" s="68">
        <v>2.7300000000000001E-2</v>
      </c>
      <c r="DO13294" s="68">
        <v>7.2400000000000006E-2</v>
      </c>
      <c r="DP13294" s="68">
        <v>0.40400000000000003</v>
      </c>
      <c r="DQ13294" s="68">
        <v>0.18870000000000001</v>
      </c>
      <c r="DR13294" s="68" t="s">
        <v>621</v>
      </c>
      <c r="DS13294" s="68">
        <v>4.7100000000000003E-2</v>
      </c>
      <c r="DT13294" s="68">
        <v>0.2271</v>
      </c>
      <c r="DU13294" s="68">
        <v>0.51029999999999998</v>
      </c>
      <c r="DV13294" s="68">
        <v>0.35349999999999998</v>
      </c>
      <c r="DW13294" s="74">
        <v>0.27339999999999998</v>
      </c>
    </row>
    <row r="13295" spans="1:127" x14ac:dyDescent="0.25">
      <c r="A13295" s="247" t="s">
        <v>77</v>
      </c>
      <c r="B13295" s="106">
        <v>-0.11889</v>
      </c>
      <c r="C13295" s="77">
        <v>0.27512999999999999</v>
      </c>
      <c r="D13295" s="106">
        <v>-0.41192000000000001</v>
      </c>
      <c r="E13295" s="106">
        <v>-0.28176000000000001</v>
      </c>
      <c r="F13295" s="106">
        <v>-2.325E-2</v>
      </c>
      <c r="G13295" s="77">
        <v>0.32679999999999998</v>
      </c>
      <c r="H13295" s="77">
        <v>0.59692000000000001</v>
      </c>
      <c r="I13295" s="77">
        <v>0.98663999999999996</v>
      </c>
      <c r="J13295" s="106">
        <v>-0.42499999999999999</v>
      </c>
      <c r="K13295" s="106">
        <v>-0.51902999999999999</v>
      </c>
      <c r="L13295" s="106">
        <v>-0.48477999999999999</v>
      </c>
      <c r="M13295" s="106">
        <v>-0.47609000000000001</v>
      </c>
      <c r="N13295" s="106">
        <v>-0.43126999999999999</v>
      </c>
      <c r="O13295" s="106">
        <v>-0.11418</v>
      </c>
      <c r="P13295" s="77" t="s">
        <v>677</v>
      </c>
      <c r="Q13295" s="106">
        <v>-0.46953</v>
      </c>
      <c r="R13295" s="106">
        <v>-0.42081000000000002</v>
      </c>
      <c r="S13295" s="106">
        <v>-0.21337999999999999</v>
      </c>
      <c r="T13295" s="106">
        <v>-0.30026000000000003</v>
      </c>
      <c r="U13295" s="106">
        <v>-0.21462999999999999</v>
      </c>
      <c r="V13295" s="106">
        <v>-0.14904000000000001</v>
      </c>
      <c r="W13295" s="106">
        <v>-2.64E-3</v>
      </c>
      <c r="X13295" s="106">
        <v>-0.23419000000000001</v>
      </c>
      <c r="Y13295" s="106">
        <v>-0.11453000000000001</v>
      </c>
      <c r="Z13295" s="106">
        <v>-0.20064000000000001</v>
      </c>
      <c r="AA13295" s="106">
        <v>-0.27459</v>
      </c>
      <c r="AB13295" s="106">
        <v>-0.35022999999999999</v>
      </c>
      <c r="AC13295" s="106">
        <v>-0.33265</v>
      </c>
      <c r="AD13295" s="77">
        <v>8.0269999999999994E-2</v>
      </c>
      <c r="AE13295" s="77">
        <v>0.47716999999999998</v>
      </c>
      <c r="AF13295" s="77">
        <v>0.69623000000000002</v>
      </c>
      <c r="AG13295" s="77">
        <v>1</v>
      </c>
      <c r="AH13295" s="106">
        <v>-0.39228000000000002</v>
      </c>
      <c r="AI13295" s="106">
        <v>-0.51661999999999997</v>
      </c>
      <c r="AJ13295" s="106">
        <v>-0.49946000000000002</v>
      </c>
      <c r="AK13295" s="106">
        <v>-0.45178000000000001</v>
      </c>
      <c r="AL13295" s="106">
        <v>-0.36420999999999998</v>
      </c>
      <c r="AM13295" s="106">
        <v>-2.1520000000000001E-2</v>
      </c>
      <c r="AN13295" s="77" t="s">
        <v>677</v>
      </c>
      <c r="AO13295" s="106">
        <v>-0.25096000000000002</v>
      </c>
      <c r="AP13295" s="106">
        <v>-0.40975</v>
      </c>
      <c r="AQ13295" s="106">
        <v>-0.23400000000000001</v>
      </c>
      <c r="AR13295" s="106">
        <v>-0.38685999999999998</v>
      </c>
      <c r="AS13295" s="106">
        <v>-1.8020000000000001E-2</v>
      </c>
      <c r="AT13295" s="106">
        <v>-6.583E-2</v>
      </c>
      <c r="AU13295" s="77">
        <v>5.568E-2</v>
      </c>
      <c r="AV13295" s="77">
        <v>0.12278</v>
      </c>
      <c r="AW13295" s="77">
        <v>6.3509999999999997E-2</v>
      </c>
      <c r="AX13295" s="77">
        <v>0.25063000000000002</v>
      </c>
      <c r="AY13295" s="77">
        <v>0.29404000000000002</v>
      </c>
      <c r="AZ13295" s="106">
        <v>-8.4959999999999994E-2</v>
      </c>
      <c r="BA13295" s="106">
        <v>-0.1341</v>
      </c>
      <c r="BB13295" s="77">
        <v>0.30262</v>
      </c>
      <c r="BC13295" s="77">
        <v>0.38290000000000002</v>
      </c>
      <c r="BD13295" s="77">
        <v>0.38125999999999999</v>
      </c>
      <c r="BE13295" s="77">
        <v>0.47259000000000001</v>
      </c>
      <c r="BF13295" s="106">
        <v>-0.44807999999999998</v>
      </c>
      <c r="BG13295" s="106">
        <v>-0.49381000000000003</v>
      </c>
      <c r="BH13295" s="106">
        <v>-0.33249000000000001</v>
      </c>
      <c r="BI13295" s="106">
        <v>-0.11310000000000001</v>
      </c>
      <c r="BJ13295" s="106">
        <v>-0.10007000000000001</v>
      </c>
      <c r="BK13295" s="106">
        <v>-0.16802</v>
      </c>
      <c r="BL13295" s="106">
        <v>-5.142E-2</v>
      </c>
      <c r="BM13295" s="77">
        <v>0.24606</v>
      </c>
      <c r="BN13295" s="77">
        <v>0.2172</v>
      </c>
      <c r="BO13295" s="77">
        <v>0.33012000000000002</v>
      </c>
      <c r="BP13295" s="77">
        <v>0.47075</v>
      </c>
      <c r="BQ13295" s="77">
        <v>0.45012000000000002</v>
      </c>
      <c r="BR13295" s="106">
        <v>-0.43697000000000003</v>
      </c>
      <c r="BS13295" s="106">
        <v>-0.26108999999999999</v>
      </c>
      <c r="BT13295" s="77">
        <v>0.26730999999999999</v>
      </c>
      <c r="BU13295" s="77">
        <v>0.18321000000000001</v>
      </c>
      <c r="BV13295" s="77">
        <v>0.23535</v>
      </c>
      <c r="BW13295" s="106">
        <v>-8.7970000000000007E-2</v>
      </c>
      <c r="BX13295" s="77">
        <v>4.4560000000000002E-2</v>
      </c>
      <c r="BY13295" s="77">
        <v>0.20732</v>
      </c>
      <c r="BZ13295" s="77">
        <v>0.52937000000000001</v>
      </c>
      <c r="CA13295" s="77">
        <v>0.57347000000000004</v>
      </c>
      <c r="CB13295" s="77">
        <v>0.62468000000000001</v>
      </c>
      <c r="CC13295" s="77">
        <v>0.62578999999999996</v>
      </c>
      <c r="CD13295" s="106">
        <v>-0.43328</v>
      </c>
      <c r="CE13295" s="106">
        <v>-0.45498</v>
      </c>
      <c r="CF13295" s="77">
        <v>0.10013</v>
      </c>
      <c r="CG13295" s="106">
        <v>-0.14097999999999999</v>
      </c>
      <c r="CH13295" s="77">
        <v>0.14848</v>
      </c>
      <c r="CI13295" s="77">
        <v>5.382E-2</v>
      </c>
      <c r="CJ13295" s="77">
        <v>0.35791000000000001</v>
      </c>
      <c r="CK13295" s="106">
        <v>-0.53266999999999998</v>
      </c>
      <c r="CL13295" s="106">
        <v>-0.45945999999999998</v>
      </c>
      <c r="CM13295" s="106">
        <v>-0.27385999999999999</v>
      </c>
      <c r="CN13295" s="106">
        <v>-0.36581000000000002</v>
      </c>
      <c r="CO13295" s="77">
        <v>0.59536</v>
      </c>
      <c r="CP13295" s="106">
        <v>-0.49697999999999998</v>
      </c>
      <c r="CQ13295" s="106">
        <v>-0.42319000000000001</v>
      </c>
      <c r="CR13295" s="77">
        <v>0.23213</v>
      </c>
      <c r="CS13295" s="77">
        <v>8.1729999999999997E-2</v>
      </c>
      <c r="CT13295" s="77">
        <v>0.38073000000000001</v>
      </c>
      <c r="CU13295" s="106">
        <v>-0.65822999999999998</v>
      </c>
      <c r="CV13295" s="77">
        <v>0.41660999999999998</v>
      </c>
      <c r="CW13295" s="106">
        <v>-0.29541000000000001</v>
      </c>
      <c r="CX13295" s="77">
        <v>0.59896000000000005</v>
      </c>
      <c r="CY13295" s="106">
        <v>-0.44522</v>
      </c>
      <c r="CZ13295" s="77">
        <v>0.35791000000000001</v>
      </c>
      <c r="DA13295" s="106">
        <v>-0.53266999999999998</v>
      </c>
      <c r="DB13295" s="106">
        <v>-0.45945999999999998</v>
      </c>
      <c r="DC13295" s="106">
        <v>-0.27385999999999999</v>
      </c>
      <c r="DD13295" s="106">
        <v>-0.30628</v>
      </c>
      <c r="DE13295" s="106">
        <v>-0.36581000000000002</v>
      </c>
      <c r="DF13295" s="77">
        <v>0.59530000000000005</v>
      </c>
      <c r="DG13295" s="106">
        <v>-0.49708999999999998</v>
      </c>
      <c r="DH13295" s="106">
        <v>-0.42298000000000002</v>
      </c>
      <c r="DI13295" s="77">
        <v>0.23218</v>
      </c>
      <c r="DJ13295" s="77">
        <v>1.7999999999999999E-2</v>
      </c>
      <c r="DK13295" s="77">
        <v>8.1610000000000002E-2</v>
      </c>
      <c r="DL13295" s="77">
        <v>0.35788999999999999</v>
      </c>
      <c r="DM13295" s="106">
        <v>-0.53266999999999998</v>
      </c>
      <c r="DN13295" s="106">
        <v>-0.45948</v>
      </c>
      <c r="DO13295" s="106">
        <v>-0.27389999999999998</v>
      </c>
      <c r="DP13295" s="106">
        <v>-0.30631999999999998</v>
      </c>
      <c r="DQ13295" s="106">
        <v>-0.36581000000000002</v>
      </c>
      <c r="DR13295" s="77">
        <v>0.59502999999999995</v>
      </c>
      <c r="DS13295" s="106">
        <v>-0.49746000000000001</v>
      </c>
      <c r="DT13295" s="106">
        <v>-0.42252000000000001</v>
      </c>
      <c r="DU13295" s="77">
        <v>0.23218</v>
      </c>
      <c r="DV13295" s="77">
        <v>1.787E-2</v>
      </c>
      <c r="DW13295" s="78">
        <v>8.1820000000000004E-2</v>
      </c>
    </row>
    <row r="13296" spans="1:127" ht="15.75" thickBot="1" x14ac:dyDescent="0.3">
      <c r="A13296" s="248"/>
      <c r="B13296" s="68">
        <v>0.51690000000000003</v>
      </c>
      <c r="C13296" s="68">
        <v>0.1275</v>
      </c>
      <c r="D13296" s="68">
        <v>1.9199999999999998E-2</v>
      </c>
      <c r="E13296" s="68">
        <v>0.1182</v>
      </c>
      <c r="F13296" s="68">
        <v>0.89949999999999997</v>
      </c>
      <c r="G13296" s="68">
        <v>6.7900000000000002E-2</v>
      </c>
      <c r="H13296" s="68">
        <v>2.9999999999999997E-4</v>
      </c>
      <c r="I13296" s="68" t="s">
        <v>621</v>
      </c>
      <c r="J13296" s="68">
        <v>1.5299999999999999E-2</v>
      </c>
      <c r="K13296" s="68">
        <v>2.3E-3</v>
      </c>
      <c r="L13296" s="68">
        <v>4.8999999999999998E-3</v>
      </c>
      <c r="M13296" s="68">
        <v>5.8999999999999999E-3</v>
      </c>
      <c r="N13296" s="68">
        <v>1.37E-2</v>
      </c>
      <c r="O13296" s="68">
        <v>0.53380000000000005</v>
      </c>
      <c r="P13296" s="68" t="s">
        <v>677</v>
      </c>
      <c r="Q13296" s="68">
        <v>6.7000000000000002E-3</v>
      </c>
      <c r="R13296" s="68">
        <v>1.6500000000000001E-2</v>
      </c>
      <c r="S13296" s="68">
        <v>0.24099999999999999</v>
      </c>
      <c r="T13296" s="68">
        <v>9.5000000000000001E-2</v>
      </c>
      <c r="U13296" s="68">
        <v>0.23810000000000001</v>
      </c>
      <c r="V13296" s="68">
        <v>0.41560000000000002</v>
      </c>
      <c r="W13296" s="68">
        <v>0.98850000000000005</v>
      </c>
      <c r="X13296" s="68">
        <v>0.19700000000000001</v>
      </c>
      <c r="Y13296" s="68">
        <v>0.53249999999999997</v>
      </c>
      <c r="Z13296" s="68">
        <v>0.27089999999999997</v>
      </c>
      <c r="AA13296" s="68">
        <v>0.1283</v>
      </c>
      <c r="AB13296" s="68">
        <v>4.9399999999999999E-2</v>
      </c>
      <c r="AC13296" s="68">
        <v>6.2799999999999995E-2</v>
      </c>
      <c r="AD13296" s="68">
        <v>0.6623</v>
      </c>
      <c r="AE13296" s="68">
        <v>5.7999999999999996E-3</v>
      </c>
      <c r="AF13296" s="68" t="s">
        <v>621</v>
      </c>
      <c r="AG13296" s="68"/>
      <c r="AH13296" s="68">
        <v>2.64E-2</v>
      </c>
      <c r="AI13296" s="68">
        <v>2.5000000000000001E-3</v>
      </c>
      <c r="AJ13296" s="68">
        <v>3.5999999999999999E-3</v>
      </c>
      <c r="AK13296" s="68">
        <v>9.4000000000000004E-3</v>
      </c>
      <c r="AL13296" s="68">
        <v>4.0399999999999998E-2</v>
      </c>
      <c r="AM13296" s="68">
        <v>0.90690000000000004</v>
      </c>
      <c r="AN13296" s="68" t="s">
        <v>677</v>
      </c>
      <c r="AO13296" s="68">
        <v>0.16589999999999999</v>
      </c>
      <c r="AP13296" s="68">
        <v>1.9900000000000001E-2</v>
      </c>
      <c r="AQ13296" s="68">
        <v>0.19739999999999999</v>
      </c>
      <c r="AR13296" s="68">
        <v>2.87E-2</v>
      </c>
      <c r="AS13296" s="68">
        <v>0.92200000000000004</v>
      </c>
      <c r="AT13296" s="68">
        <v>0.72040000000000004</v>
      </c>
      <c r="AU13296" s="68">
        <v>0.7621</v>
      </c>
      <c r="AV13296" s="68">
        <v>0.50319999999999998</v>
      </c>
      <c r="AW13296" s="68">
        <v>0.72989999999999999</v>
      </c>
      <c r="AX13296" s="68">
        <v>0.16650000000000001</v>
      </c>
      <c r="AY13296" s="68">
        <v>0.1024</v>
      </c>
      <c r="AZ13296" s="68">
        <v>0.64390000000000003</v>
      </c>
      <c r="BA13296" s="68">
        <v>0.46439999999999998</v>
      </c>
      <c r="BB13296" s="68">
        <v>9.2299999999999993E-2</v>
      </c>
      <c r="BC13296" s="68">
        <v>3.0499999999999999E-2</v>
      </c>
      <c r="BD13296" s="68">
        <v>3.1300000000000001E-2</v>
      </c>
      <c r="BE13296" s="68">
        <v>6.3E-3</v>
      </c>
      <c r="BF13296" s="68">
        <v>1.01E-2</v>
      </c>
      <c r="BG13296" s="68">
        <v>4.1000000000000003E-3</v>
      </c>
      <c r="BH13296" s="68">
        <v>6.3E-2</v>
      </c>
      <c r="BI13296" s="68">
        <v>0.53769999999999996</v>
      </c>
      <c r="BJ13296" s="68">
        <v>0.58579999999999999</v>
      </c>
      <c r="BK13296" s="68">
        <v>0.35799999999999998</v>
      </c>
      <c r="BL13296" s="68">
        <v>0.77990000000000004</v>
      </c>
      <c r="BM13296" s="68">
        <v>0.17460000000000001</v>
      </c>
      <c r="BN13296" s="68">
        <v>0.2324</v>
      </c>
      <c r="BO13296" s="68">
        <v>6.5000000000000002E-2</v>
      </c>
      <c r="BP13296" s="68">
        <v>6.4999999999999997E-3</v>
      </c>
      <c r="BQ13296" s="68">
        <v>9.7000000000000003E-3</v>
      </c>
      <c r="BR13296" s="68">
        <v>1.24E-2</v>
      </c>
      <c r="BS13296" s="68">
        <v>0.1489</v>
      </c>
      <c r="BT13296" s="68">
        <v>0.1391</v>
      </c>
      <c r="BU13296" s="68">
        <v>0.3155</v>
      </c>
      <c r="BV13296" s="68">
        <v>0.19470000000000001</v>
      </c>
      <c r="BW13296" s="68">
        <v>0.6321</v>
      </c>
      <c r="BX13296" s="68">
        <v>0.80859999999999999</v>
      </c>
      <c r="BY13296" s="68">
        <v>0.25490000000000002</v>
      </c>
      <c r="BZ13296" s="68">
        <v>1.8E-3</v>
      </c>
      <c r="CA13296" s="68">
        <v>5.9999999999999995E-4</v>
      </c>
      <c r="CB13296" s="68">
        <v>1E-4</v>
      </c>
      <c r="CC13296" s="68">
        <v>1E-4</v>
      </c>
      <c r="CD13296" s="68">
        <v>1.32E-2</v>
      </c>
      <c r="CE13296" s="68">
        <v>8.8999999999999999E-3</v>
      </c>
      <c r="CF13296" s="68">
        <v>0.58560000000000001</v>
      </c>
      <c r="CG13296" s="68">
        <v>0.4415</v>
      </c>
      <c r="CH13296" s="68">
        <v>0.41739999999999999</v>
      </c>
      <c r="CI13296" s="68">
        <v>0.76990000000000003</v>
      </c>
      <c r="CJ13296" s="68">
        <v>4.4299999999999999E-2</v>
      </c>
      <c r="CK13296" s="68">
        <v>1.6999999999999999E-3</v>
      </c>
      <c r="CL13296" s="68">
        <v>8.2000000000000007E-3</v>
      </c>
      <c r="CM13296" s="68">
        <v>0.1293</v>
      </c>
      <c r="CN13296" s="68">
        <v>3.95E-2</v>
      </c>
      <c r="CO13296" s="68">
        <v>2.9999999999999997E-4</v>
      </c>
      <c r="CP13296" s="68">
        <v>3.8E-3</v>
      </c>
      <c r="CQ13296" s="68">
        <v>1.5800000000000002E-2</v>
      </c>
      <c r="CR13296" s="68">
        <v>0.2011</v>
      </c>
      <c r="CS13296" s="68">
        <v>0.65649999999999997</v>
      </c>
      <c r="CT13296" s="68">
        <v>3.1600000000000003E-2</v>
      </c>
      <c r="CU13296" s="68" t="s">
        <v>621</v>
      </c>
      <c r="CV13296" s="68">
        <v>1.77E-2</v>
      </c>
      <c r="CW13296" s="68">
        <v>0.1007</v>
      </c>
      <c r="CX13296" s="68">
        <v>2.9999999999999997E-4</v>
      </c>
      <c r="CY13296" s="68">
        <v>1.0699999999999999E-2</v>
      </c>
      <c r="CZ13296" s="68">
        <v>4.4299999999999999E-2</v>
      </c>
      <c r="DA13296" s="68">
        <v>1.6999999999999999E-3</v>
      </c>
      <c r="DB13296" s="68">
        <v>8.2000000000000007E-3</v>
      </c>
      <c r="DC13296" s="68">
        <v>0.1293</v>
      </c>
      <c r="DD13296" s="68">
        <v>8.8200000000000001E-2</v>
      </c>
      <c r="DE13296" s="68">
        <v>3.95E-2</v>
      </c>
      <c r="DF13296" s="68">
        <v>2.9999999999999997E-4</v>
      </c>
      <c r="DG13296" s="68">
        <v>3.8E-3</v>
      </c>
      <c r="DH13296" s="68">
        <v>1.5900000000000001E-2</v>
      </c>
      <c r="DI13296" s="68">
        <v>0.20100000000000001</v>
      </c>
      <c r="DJ13296" s="68">
        <v>0.92210000000000003</v>
      </c>
      <c r="DK13296" s="68">
        <v>0.65700000000000003</v>
      </c>
      <c r="DL13296" s="68">
        <v>4.4299999999999999E-2</v>
      </c>
      <c r="DM13296" s="68">
        <v>1.6999999999999999E-3</v>
      </c>
      <c r="DN13296" s="68">
        <v>8.2000000000000007E-3</v>
      </c>
      <c r="DO13296" s="68">
        <v>0.1293</v>
      </c>
      <c r="DP13296" s="68">
        <v>8.8200000000000001E-2</v>
      </c>
      <c r="DQ13296" s="68">
        <v>3.95E-2</v>
      </c>
      <c r="DR13296" s="68">
        <v>2.9999999999999997E-4</v>
      </c>
      <c r="DS13296" s="68">
        <v>3.8E-3</v>
      </c>
      <c r="DT13296" s="68">
        <v>1.6E-2</v>
      </c>
      <c r="DU13296" s="68">
        <v>0.20100000000000001</v>
      </c>
      <c r="DV13296" s="68">
        <v>0.92269999999999996</v>
      </c>
      <c r="DW13296" s="74">
        <v>0.65620000000000001</v>
      </c>
    </row>
    <row r="13297" spans="1:127" x14ac:dyDescent="0.25">
      <c r="A13297" s="247" t="s">
        <v>78</v>
      </c>
      <c r="B13297" s="106">
        <v>-0.18285000000000001</v>
      </c>
      <c r="C13297" s="77">
        <v>0.15559000000000001</v>
      </c>
      <c r="D13297" s="77">
        <v>0.56411999999999995</v>
      </c>
      <c r="E13297" s="77">
        <v>0.41439999999999999</v>
      </c>
      <c r="F13297" s="77">
        <v>0.12770000000000001</v>
      </c>
      <c r="G13297" s="77">
        <v>3.7629999999999997E-2</v>
      </c>
      <c r="H13297" s="106">
        <v>-0.31714999999999999</v>
      </c>
      <c r="I13297" s="106">
        <v>-0.33904000000000001</v>
      </c>
      <c r="J13297" s="77">
        <v>0.98519000000000001</v>
      </c>
      <c r="K13297" s="77">
        <v>0.51370000000000005</v>
      </c>
      <c r="L13297" s="77">
        <v>0.53305999999999998</v>
      </c>
      <c r="M13297" s="77">
        <v>0.3513</v>
      </c>
      <c r="N13297" s="77">
        <v>0.38236999999999999</v>
      </c>
      <c r="O13297" s="77">
        <v>0.44091999999999998</v>
      </c>
      <c r="P13297" s="77" t="s">
        <v>677</v>
      </c>
      <c r="Q13297" s="77">
        <v>0.29128999999999999</v>
      </c>
      <c r="R13297" s="77">
        <v>0.60985</v>
      </c>
      <c r="S13297" s="77">
        <v>9.7839999999999996E-2</v>
      </c>
      <c r="T13297" s="77">
        <v>0.59097999999999995</v>
      </c>
      <c r="U13297" s="77">
        <v>0.36996000000000001</v>
      </c>
      <c r="V13297" s="77">
        <v>0.48720999999999998</v>
      </c>
      <c r="W13297" s="77">
        <v>0.26919999999999999</v>
      </c>
      <c r="X13297" s="77">
        <v>0.14230000000000001</v>
      </c>
      <c r="Y13297" s="77">
        <v>9.9729999999999999E-2</v>
      </c>
      <c r="Z13297" s="106">
        <v>-6.4100000000000004E-2</v>
      </c>
      <c r="AA13297" s="77">
        <v>0.17551</v>
      </c>
      <c r="AB13297" s="77">
        <v>0.57582</v>
      </c>
      <c r="AC13297" s="77">
        <v>0.36368</v>
      </c>
      <c r="AD13297" s="77">
        <v>5.3460000000000001E-2</v>
      </c>
      <c r="AE13297" s="106">
        <v>-8.6349999999999996E-2</v>
      </c>
      <c r="AF13297" s="106">
        <v>-0.37878000000000001</v>
      </c>
      <c r="AG13297" s="106">
        <v>-0.39228000000000002</v>
      </c>
      <c r="AH13297" s="77">
        <v>1</v>
      </c>
      <c r="AI13297" s="77">
        <v>0.50078</v>
      </c>
      <c r="AJ13297" s="77">
        <v>0.54647999999999997</v>
      </c>
      <c r="AK13297" s="77">
        <v>0.33578000000000002</v>
      </c>
      <c r="AL13297" s="77">
        <v>0.37430999999999998</v>
      </c>
      <c r="AM13297" s="77">
        <v>0.38807000000000003</v>
      </c>
      <c r="AN13297" s="77" t="s">
        <v>677</v>
      </c>
      <c r="AO13297" s="77">
        <v>0.31441000000000002</v>
      </c>
      <c r="AP13297" s="77">
        <v>0.61268</v>
      </c>
      <c r="AQ13297" s="77">
        <v>9.9049999999999999E-2</v>
      </c>
      <c r="AR13297" s="77">
        <v>0.63566</v>
      </c>
      <c r="AS13297" s="77">
        <v>0.22586999999999999</v>
      </c>
      <c r="AT13297" s="77">
        <v>0.38380999999999998</v>
      </c>
      <c r="AU13297" s="77">
        <v>0.1255</v>
      </c>
      <c r="AV13297" s="106">
        <v>-0.18345</v>
      </c>
      <c r="AW13297" s="106">
        <v>-3.6999999999999999E-4</v>
      </c>
      <c r="AX13297" s="106">
        <v>-0.26623999999999998</v>
      </c>
      <c r="AY13297" s="106">
        <v>-0.33638000000000001</v>
      </c>
      <c r="AZ13297" s="77">
        <v>0.27243000000000001</v>
      </c>
      <c r="BA13297" s="77">
        <v>0.18662999999999999</v>
      </c>
      <c r="BB13297" s="106">
        <v>-0.13086999999999999</v>
      </c>
      <c r="BC13297" s="77">
        <v>5.2490000000000002E-2</v>
      </c>
      <c r="BD13297" s="77">
        <v>6.6070000000000004E-2</v>
      </c>
      <c r="BE13297" s="106">
        <v>-8.0269999999999994E-2</v>
      </c>
      <c r="BF13297" s="77">
        <v>0.53717999999999999</v>
      </c>
      <c r="BG13297" s="77">
        <v>0.13274</v>
      </c>
      <c r="BH13297" s="77">
        <v>0.29597000000000001</v>
      </c>
      <c r="BI13297" s="106">
        <v>-1.857E-2</v>
      </c>
      <c r="BJ13297" s="77">
        <v>0.22545999999999999</v>
      </c>
      <c r="BK13297" s="77">
        <v>0.12681000000000001</v>
      </c>
      <c r="BL13297" s="77">
        <v>7.8579999999999997E-2</v>
      </c>
      <c r="BM13297" s="106">
        <v>-0.40692</v>
      </c>
      <c r="BN13297" s="106">
        <v>-0.42917</v>
      </c>
      <c r="BO13297" s="106">
        <v>-0.36981999999999998</v>
      </c>
      <c r="BP13297" s="106">
        <v>-0.11512</v>
      </c>
      <c r="BQ13297" s="106">
        <v>-0.11649</v>
      </c>
      <c r="BR13297" s="77">
        <v>0.41310999999999998</v>
      </c>
      <c r="BS13297" s="77">
        <v>9.0310000000000001E-2</v>
      </c>
      <c r="BT13297" s="106">
        <v>-0.50456999999999996</v>
      </c>
      <c r="BU13297" s="106">
        <v>-0.40418999999999999</v>
      </c>
      <c r="BV13297" s="106">
        <v>-2.0200000000000001E-3</v>
      </c>
      <c r="BW13297" s="106">
        <v>-2.7959999999999999E-2</v>
      </c>
      <c r="BX13297" s="77">
        <v>1.6789999999999999E-2</v>
      </c>
      <c r="BY13297" s="106">
        <v>-0.10972999999999999</v>
      </c>
      <c r="BZ13297" s="106">
        <v>-0.43461</v>
      </c>
      <c r="CA13297" s="106">
        <v>-0.33965000000000001</v>
      </c>
      <c r="CB13297" s="106">
        <v>-0.14141999999999999</v>
      </c>
      <c r="CC13297" s="106">
        <v>-0.20049</v>
      </c>
      <c r="CD13297" s="77">
        <v>0.50704000000000005</v>
      </c>
      <c r="CE13297" s="77">
        <v>0.26547999999999999</v>
      </c>
      <c r="CF13297" s="106">
        <v>-0.2326</v>
      </c>
      <c r="CG13297" s="77">
        <v>1.133E-2</v>
      </c>
      <c r="CH13297" s="77">
        <v>2.1909999999999999E-2</v>
      </c>
      <c r="CI13297" s="77">
        <v>1.5140000000000001E-2</v>
      </c>
      <c r="CJ13297" s="77">
        <v>0.13189000000000001</v>
      </c>
      <c r="CK13297" s="77">
        <v>0.63153000000000004</v>
      </c>
      <c r="CL13297" s="77">
        <v>0.54876999999999998</v>
      </c>
      <c r="CM13297" s="77">
        <v>0.25057000000000001</v>
      </c>
      <c r="CN13297" s="77">
        <v>0.62826000000000004</v>
      </c>
      <c r="CO13297" s="106">
        <v>-4.0829999999999998E-2</v>
      </c>
      <c r="CP13297" s="77">
        <v>0.61348000000000003</v>
      </c>
      <c r="CQ13297" s="77">
        <v>0.59404999999999997</v>
      </c>
      <c r="CR13297" s="106">
        <v>-0.13214999999999999</v>
      </c>
      <c r="CS13297" s="77">
        <v>0.41891</v>
      </c>
      <c r="CT13297" s="77">
        <v>0.10387</v>
      </c>
      <c r="CU13297" s="77">
        <v>0.57682999999999995</v>
      </c>
      <c r="CV13297" s="106">
        <v>-0.19844000000000001</v>
      </c>
      <c r="CW13297" s="77">
        <v>0.19505</v>
      </c>
      <c r="CX13297" s="106">
        <v>-0.22964999999999999</v>
      </c>
      <c r="CY13297" s="77">
        <v>0.42686000000000002</v>
      </c>
      <c r="CZ13297" s="77">
        <v>0.13189999999999999</v>
      </c>
      <c r="DA13297" s="77">
        <v>0.63153999999999999</v>
      </c>
      <c r="DB13297" s="77">
        <v>0.54879</v>
      </c>
      <c r="DC13297" s="77">
        <v>0.25056</v>
      </c>
      <c r="DD13297" s="77">
        <v>0.59799000000000002</v>
      </c>
      <c r="DE13297" s="77">
        <v>0.62826000000000004</v>
      </c>
      <c r="DF13297" s="106">
        <v>-4.0849999999999997E-2</v>
      </c>
      <c r="DG13297" s="77">
        <v>0.61387000000000003</v>
      </c>
      <c r="DH13297" s="77">
        <v>0.59384000000000003</v>
      </c>
      <c r="DI13297" s="106">
        <v>-0.13264999999999999</v>
      </c>
      <c r="DJ13297" s="77">
        <v>0.46521000000000001</v>
      </c>
      <c r="DK13297" s="77">
        <v>0.41908000000000001</v>
      </c>
      <c r="DL13297" s="77">
        <v>0.13197999999999999</v>
      </c>
      <c r="DM13297" s="77">
        <v>0.63158000000000003</v>
      </c>
      <c r="DN13297" s="77">
        <v>0.54891999999999996</v>
      </c>
      <c r="DO13297" s="77">
        <v>0.25047999999999998</v>
      </c>
      <c r="DP13297" s="77">
        <v>0.59799999999999998</v>
      </c>
      <c r="DQ13297" s="77">
        <v>0.62827</v>
      </c>
      <c r="DR13297" s="106">
        <v>-4.0910000000000002E-2</v>
      </c>
      <c r="DS13297" s="77">
        <v>0.61331999999999998</v>
      </c>
      <c r="DT13297" s="77">
        <v>0.59279999999999999</v>
      </c>
      <c r="DU13297" s="106">
        <v>-0.13213</v>
      </c>
      <c r="DV13297" s="77">
        <v>0.46565000000000001</v>
      </c>
      <c r="DW13297" s="78">
        <v>0.41914000000000001</v>
      </c>
    </row>
    <row r="13298" spans="1:127" ht="15.75" thickBot="1" x14ac:dyDescent="0.3">
      <c r="A13298" s="248"/>
      <c r="B13298" s="68">
        <v>0.3165</v>
      </c>
      <c r="C13298" s="68">
        <v>0.39510000000000001</v>
      </c>
      <c r="D13298" s="68">
        <v>8.0000000000000004E-4</v>
      </c>
      <c r="E13298" s="68">
        <v>1.84E-2</v>
      </c>
      <c r="F13298" s="68">
        <v>0.48609999999999998</v>
      </c>
      <c r="G13298" s="68">
        <v>0.83799999999999997</v>
      </c>
      <c r="H13298" s="68">
        <v>7.6899999999999996E-2</v>
      </c>
      <c r="I13298" s="68">
        <v>5.7700000000000001E-2</v>
      </c>
      <c r="J13298" s="68" t="s">
        <v>621</v>
      </c>
      <c r="K13298" s="68">
        <v>2.5999999999999999E-3</v>
      </c>
      <c r="L13298" s="68">
        <v>1.6999999999999999E-3</v>
      </c>
      <c r="M13298" s="68">
        <v>4.87E-2</v>
      </c>
      <c r="N13298" s="68">
        <v>3.0800000000000001E-2</v>
      </c>
      <c r="O13298" s="68">
        <v>1.15E-2</v>
      </c>
      <c r="P13298" s="68" t="s">
        <v>677</v>
      </c>
      <c r="Q13298" s="68">
        <v>0.10580000000000001</v>
      </c>
      <c r="R13298" s="68">
        <v>2.0000000000000001E-4</v>
      </c>
      <c r="S13298" s="68">
        <v>0.59419999999999995</v>
      </c>
      <c r="T13298" s="68">
        <v>4.0000000000000002E-4</v>
      </c>
      <c r="U13298" s="68">
        <v>3.7100000000000001E-2</v>
      </c>
      <c r="V13298" s="68">
        <v>4.7000000000000002E-3</v>
      </c>
      <c r="W13298" s="68">
        <v>0.1363</v>
      </c>
      <c r="X13298" s="68">
        <v>0.43719999999999998</v>
      </c>
      <c r="Y13298" s="68">
        <v>0.58709999999999996</v>
      </c>
      <c r="Z13298" s="68">
        <v>0.72740000000000005</v>
      </c>
      <c r="AA13298" s="68">
        <v>0.33660000000000001</v>
      </c>
      <c r="AB13298" s="68">
        <v>5.9999999999999995E-4</v>
      </c>
      <c r="AC13298" s="68">
        <v>4.07E-2</v>
      </c>
      <c r="AD13298" s="68">
        <v>0.77139999999999997</v>
      </c>
      <c r="AE13298" s="68">
        <v>0.63839999999999997</v>
      </c>
      <c r="AF13298" s="68">
        <v>3.2500000000000001E-2</v>
      </c>
      <c r="AG13298" s="68">
        <v>2.64E-2</v>
      </c>
      <c r="AH13298" s="68"/>
      <c r="AI13298" s="68">
        <v>3.5000000000000001E-3</v>
      </c>
      <c r="AJ13298" s="68">
        <v>1.1999999999999999E-3</v>
      </c>
      <c r="AK13298" s="68">
        <v>6.0299999999999999E-2</v>
      </c>
      <c r="AL13298" s="68">
        <v>3.4799999999999998E-2</v>
      </c>
      <c r="AM13298" s="68">
        <v>2.8199999999999999E-2</v>
      </c>
      <c r="AN13298" s="68" t="s">
        <v>677</v>
      </c>
      <c r="AO13298" s="68">
        <v>7.9699999999999993E-2</v>
      </c>
      <c r="AP13298" s="68">
        <v>2.0000000000000001E-4</v>
      </c>
      <c r="AQ13298" s="68">
        <v>0.5897</v>
      </c>
      <c r="AR13298" s="68" t="s">
        <v>621</v>
      </c>
      <c r="AS13298" s="68">
        <v>0.21390000000000001</v>
      </c>
      <c r="AT13298" s="68">
        <v>3.0099999999999998E-2</v>
      </c>
      <c r="AU13298" s="68">
        <v>0.49370000000000003</v>
      </c>
      <c r="AV13298" s="68">
        <v>0.31490000000000001</v>
      </c>
      <c r="AW13298" s="68">
        <v>0.99839999999999995</v>
      </c>
      <c r="AX13298" s="68">
        <v>0.14080000000000001</v>
      </c>
      <c r="AY13298" s="68">
        <v>5.9799999999999999E-2</v>
      </c>
      <c r="AZ13298" s="68">
        <v>0.13139999999999999</v>
      </c>
      <c r="BA13298" s="68">
        <v>0.30640000000000001</v>
      </c>
      <c r="BB13298" s="68">
        <v>0.4753</v>
      </c>
      <c r="BC13298" s="68">
        <v>0.77539999999999998</v>
      </c>
      <c r="BD13298" s="68">
        <v>0.71940000000000004</v>
      </c>
      <c r="BE13298" s="68">
        <v>0.6623</v>
      </c>
      <c r="BF13298" s="68">
        <v>1.5E-3</v>
      </c>
      <c r="BG13298" s="68">
        <v>0.46889999999999998</v>
      </c>
      <c r="BH13298" s="68">
        <v>0.1</v>
      </c>
      <c r="BI13298" s="68">
        <v>0.91969999999999996</v>
      </c>
      <c r="BJ13298" s="68">
        <v>0.2147</v>
      </c>
      <c r="BK13298" s="68">
        <v>0.48920000000000002</v>
      </c>
      <c r="BL13298" s="68">
        <v>0.66900000000000004</v>
      </c>
      <c r="BM13298" s="68">
        <v>2.0799999999999999E-2</v>
      </c>
      <c r="BN13298" s="68">
        <v>1.4200000000000001E-2</v>
      </c>
      <c r="BO13298" s="68">
        <v>3.7199999999999997E-2</v>
      </c>
      <c r="BP13298" s="68">
        <v>0.53039999999999998</v>
      </c>
      <c r="BQ13298" s="68">
        <v>0.52549999999999997</v>
      </c>
      <c r="BR13298" s="68">
        <v>1.8800000000000001E-2</v>
      </c>
      <c r="BS13298" s="68">
        <v>0.623</v>
      </c>
      <c r="BT13298" s="68">
        <v>3.2000000000000002E-3</v>
      </c>
      <c r="BU13298" s="68">
        <v>2.18E-2</v>
      </c>
      <c r="BV13298" s="68">
        <v>0.99129999999999996</v>
      </c>
      <c r="BW13298" s="68">
        <v>0.87929999999999997</v>
      </c>
      <c r="BX13298" s="68">
        <v>0.92730000000000001</v>
      </c>
      <c r="BY13298" s="68">
        <v>0.54990000000000006</v>
      </c>
      <c r="BZ13298" s="68">
        <v>1.29E-2</v>
      </c>
      <c r="CA13298" s="68">
        <v>5.7200000000000001E-2</v>
      </c>
      <c r="CB13298" s="68">
        <v>0.44009999999999999</v>
      </c>
      <c r="CC13298" s="68">
        <v>0.2712</v>
      </c>
      <c r="CD13298" s="68">
        <v>3.0999999999999999E-3</v>
      </c>
      <c r="CE13298" s="68">
        <v>0.14199999999999999</v>
      </c>
      <c r="CF13298" s="68">
        <v>0.20019999999999999</v>
      </c>
      <c r="CG13298" s="68">
        <v>0.95089999999999997</v>
      </c>
      <c r="CH13298" s="68">
        <v>0.90529999999999999</v>
      </c>
      <c r="CI13298" s="68">
        <v>0.9345</v>
      </c>
      <c r="CJ13298" s="68">
        <v>0.4718</v>
      </c>
      <c r="CK13298" s="68">
        <v>1E-4</v>
      </c>
      <c r="CL13298" s="68">
        <v>1.1000000000000001E-3</v>
      </c>
      <c r="CM13298" s="68">
        <v>0.1666</v>
      </c>
      <c r="CN13298" s="68">
        <v>1E-4</v>
      </c>
      <c r="CO13298" s="68">
        <v>0.82440000000000002</v>
      </c>
      <c r="CP13298" s="68">
        <v>2.0000000000000001E-4</v>
      </c>
      <c r="CQ13298" s="68">
        <v>2.9999999999999997E-4</v>
      </c>
      <c r="CR13298" s="68">
        <v>0.47089999999999999</v>
      </c>
      <c r="CS13298" s="68">
        <v>1.7000000000000001E-2</v>
      </c>
      <c r="CT13298" s="68">
        <v>0.5716</v>
      </c>
      <c r="CU13298" s="68">
        <v>5.0000000000000001E-4</v>
      </c>
      <c r="CV13298" s="68">
        <v>0.27629999999999999</v>
      </c>
      <c r="CW13298" s="68">
        <v>0.28470000000000001</v>
      </c>
      <c r="CX13298" s="68">
        <v>0.20610000000000001</v>
      </c>
      <c r="CY13298" s="68">
        <v>1.4800000000000001E-2</v>
      </c>
      <c r="CZ13298" s="68">
        <v>0.4718</v>
      </c>
      <c r="DA13298" s="68">
        <v>1E-4</v>
      </c>
      <c r="DB13298" s="68">
        <v>1.1000000000000001E-3</v>
      </c>
      <c r="DC13298" s="68">
        <v>0.1666</v>
      </c>
      <c r="DD13298" s="68">
        <v>2.9999999999999997E-4</v>
      </c>
      <c r="DE13298" s="68">
        <v>1E-4</v>
      </c>
      <c r="DF13298" s="68">
        <v>0.82430000000000003</v>
      </c>
      <c r="DG13298" s="68">
        <v>2.0000000000000001E-4</v>
      </c>
      <c r="DH13298" s="68">
        <v>2.9999999999999997E-4</v>
      </c>
      <c r="DI13298" s="68">
        <v>0.46920000000000001</v>
      </c>
      <c r="DJ13298" s="68">
        <v>7.3000000000000001E-3</v>
      </c>
      <c r="DK13298" s="68">
        <v>1.7000000000000001E-2</v>
      </c>
      <c r="DL13298" s="68">
        <v>0.47149999999999997</v>
      </c>
      <c r="DM13298" s="68">
        <v>1E-4</v>
      </c>
      <c r="DN13298" s="68">
        <v>1.1000000000000001E-3</v>
      </c>
      <c r="DO13298" s="68">
        <v>0.16669999999999999</v>
      </c>
      <c r="DP13298" s="68">
        <v>2.9999999999999997E-4</v>
      </c>
      <c r="DQ13298" s="68">
        <v>1E-4</v>
      </c>
      <c r="DR13298" s="68">
        <v>0.82410000000000005</v>
      </c>
      <c r="DS13298" s="68">
        <v>2.0000000000000001E-4</v>
      </c>
      <c r="DT13298" s="68">
        <v>4.0000000000000002E-4</v>
      </c>
      <c r="DU13298" s="68">
        <v>0.47099999999999997</v>
      </c>
      <c r="DV13298" s="68">
        <v>7.1999999999999998E-3</v>
      </c>
      <c r="DW13298" s="74">
        <v>1.7000000000000001E-2</v>
      </c>
    </row>
    <row r="13299" spans="1:127" x14ac:dyDescent="0.25">
      <c r="A13299" s="247" t="s">
        <v>79</v>
      </c>
      <c r="B13299" s="106">
        <v>-0.16825999999999999</v>
      </c>
      <c r="C13299" s="77">
        <v>0.17471</v>
      </c>
      <c r="D13299" s="77">
        <v>0.41486000000000001</v>
      </c>
      <c r="E13299" s="77">
        <v>0.48491000000000001</v>
      </c>
      <c r="F13299" s="77">
        <v>0.1062</v>
      </c>
      <c r="G13299" s="106">
        <v>-0.11384</v>
      </c>
      <c r="H13299" s="106">
        <v>-0.25913999999999998</v>
      </c>
      <c r="I13299" s="106">
        <v>-0.49663000000000002</v>
      </c>
      <c r="J13299" s="77">
        <v>0.51892000000000005</v>
      </c>
      <c r="K13299" s="77">
        <v>0.97026000000000001</v>
      </c>
      <c r="L13299" s="77">
        <v>0.65242</v>
      </c>
      <c r="M13299" s="77">
        <v>0.59292</v>
      </c>
      <c r="N13299" s="77">
        <v>0.59841</v>
      </c>
      <c r="O13299" s="77">
        <v>0.48773</v>
      </c>
      <c r="P13299" s="77" t="s">
        <v>677</v>
      </c>
      <c r="Q13299" s="77">
        <v>0.61492000000000002</v>
      </c>
      <c r="R13299" s="77">
        <v>0.53769</v>
      </c>
      <c r="S13299" s="77">
        <v>0.36113000000000001</v>
      </c>
      <c r="T13299" s="77">
        <v>0.42792999999999998</v>
      </c>
      <c r="U13299" s="77">
        <v>0.45998</v>
      </c>
      <c r="V13299" s="77">
        <v>0.19608999999999999</v>
      </c>
      <c r="W13299" s="106">
        <v>-7.9670000000000005E-2</v>
      </c>
      <c r="X13299" s="77">
        <v>0.12137000000000001</v>
      </c>
      <c r="Y13299" s="106">
        <v>-0.1071</v>
      </c>
      <c r="Z13299" s="106">
        <v>-6.4509999999999998E-2</v>
      </c>
      <c r="AA13299" s="106">
        <v>-0.15744</v>
      </c>
      <c r="AB13299" s="77">
        <v>0.34654000000000001</v>
      </c>
      <c r="AC13299" s="77">
        <v>0.31849</v>
      </c>
      <c r="AD13299" s="106">
        <v>-1.23E-2</v>
      </c>
      <c r="AE13299" s="106">
        <v>-0.215</v>
      </c>
      <c r="AF13299" s="106">
        <v>-0.33349000000000001</v>
      </c>
      <c r="AG13299" s="106">
        <v>-0.51661999999999997</v>
      </c>
      <c r="AH13299" s="77">
        <v>0.50078</v>
      </c>
      <c r="AI13299" s="77">
        <v>1</v>
      </c>
      <c r="AJ13299" s="77">
        <v>0.68359999999999999</v>
      </c>
      <c r="AK13299" s="77">
        <v>0.54808999999999997</v>
      </c>
      <c r="AL13299" s="77">
        <v>0.57735999999999998</v>
      </c>
      <c r="AM13299" s="77">
        <v>0.42731000000000002</v>
      </c>
      <c r="AN13299" s="77" t="s">
        <v>677</v>
      </c>
      <c r="AO13299" s="77">
        <v>5.5449999999999999E-2</v>
      </c>
      <c r="AP13299" s="77">
        <v>0.52403999999999995</v>
      </c>
      <c r="AQ13299" s="77">
        <v>0.36742999999999998</v>
      </c>
      <c r="AR13299" s="77">
        <v>0.38884000000000002</v>
      </c>
      <c r="AS13299" s="77">
        <v>0.16233</v>
      </c>
      <c r="AT13299" s="77">
        <v>0.13139999999999999</v>
      </c>
      <c r="AU13299" s="106">
        <v>-0.25255</v>
      </c>
      <c r="AV13299" s="106">
        <v>-0.19858999999999999</v>
      </c>
      <c r="AW13299" s="106">
        <v>-0.19284999999999999</v>
      </c>
      <c r="AX13299" s="106">
        <v>-0.18786</v>
      </c>
      <c r="AY13299" s="106">
        <v>-0.49446000000000001</v>
      </c>
      <c r="AZ13299" s="77">
        <v>0.22117999999999999</v>
      </c>
      <c r="BA13299" s="77">
        <v>0.26385999999999998</v>
      </c>
      <c r="BB13299" s="106">
        <v>-3.5369999999999999E-2</v>
      </c>
      <c r="BC13299" s="77">
        <v>0.20699000000000001</v>
      </c>
      <c r="BD13299" s="106">
        <v>-0.23907</v>
      </c>
      <c r="BE13299" s="106">
        <v>-7.3289999999999994E-2</v>
      </c>
      <c r="BF13299" s="77">
        <v>0.33046999999999999</v>
      </c>
      <c r="BG13299" s="77">
        <v>0.41449999999999998</v>
      </c>
      <c r="BH13299" s="77">
        <v>0.39551999999999998</v>
      </c>
      <c r="BI13299" s="77">
        <v>0.17366999999999999</v>
      </c>
      <c r="BJ13299" s="77">
        <v>0.40899999999999997</v>
      </c>
      <c r="BK13299" s="77">
        <v>7.0319999999999994E-2</v>
      </c>
      <c r="BL13299" s="77">
        <v>8.1170000000000006E-2</v>
      </c>
      <c r="BM13299" s="106">
        <v>-0.39985999999999999</v>
      </c>
      <c r="BN13299" s="106">
        <v>-0.45496999999999999</v>
      </c>
      <c r="BO13299" s="106">
        <v>-0.31597999999999998</v>
      </c>
      <c r="BP13299" s="106">
        <v>-0.43506</v>
      </c>
      <c r="BQ13299" s="106">
        <v>-8.1909999999999997E-2</v>
      </c>
      <c r="BR13299" s="77">
        <v>0.17537</v>
      </c>
      <c r="BS13299" s="77">
        <v>0.10342</v>
      </c>
      <c r="BT13299" s="106">
        <v>-0.47413</v>
      </c>
      <c r="BU13299" s="106">
        <v>-0.38844000000000001</v>
      </c>
      <c r="BV13299" s="106">
        <v>-4.47E-3</v>
      </c>
      <c r="BW13299" s="106">
        <v>-0.11522</v>
      </c>
      <c r="BX13299" s="77">
        <v>9.2240000000000003E-2</v>
      </c>
      <c r="BY13299" s="106">
        <v>-0.11224000000000001</v>
      </c>
      <c r="BZ13299" s="106">
        <v>-0.41892000000000001</v>
      </c>
      <c r="CA13299" s="106">
        <v>-0.24606</v>
      </c>
      <c r="CB13299" s="106">
        <v>-0.42893999999999999</v>
      </c>
      <c r="CC13299" s="106">
        <v>-0.18956000000000001</v>
      </c>
      <c r="CD13299" s="77">
        <v>0.36363000000000001</v>
      </c>
      <c r="CE13299" s="77">
        <v>0.35560999999999998</v>
      </c>
      <c r="CF13299" s="106">
        <v>-0.31786999999999999</v>
      </c>
      <c r="CG13299" s="77">
        <v>0.26212999999999997</v>
      </c>
      <c r="CH13299" s="77">
        <v>0.31123000000000001</v>
      </c>
      <c r="CI13299" s="106">
        <v>-3.8640000000000001E-2</v>
      </c>
      <c r="CJ13299" s="77">
        <v>2.8230000000000002E-2</v>
      </c>
      <c r="CK13299" s="77">
        <v>0.83411999999999997</v>
      </c>
      <c r="CL13299" s="77">
        <v>0.68589999999999995</v>
      </c>
      <c r="CM13299" s="106">
        <v>-6.9360000000000005E-2</v>
      </c>
      <c r="CN13299" s="77">
        <v>0.64556999999999998</v>
      </c>
      <c r="CO13299" s="106">
        <v>-0.19936000000000001</v>
      </c>
      <c r="CP13299" s="77">
        <v>0.82742000000000004</v>
      </c>
      <c r="CQ13299" s="77">
        <v>0.42714000000000002</v>
      </c>
      <c r="CR13299" s="106">
        <v>-0.38458999999999999</v>
      </c>
      <c r="CS13299" s="77">
        <v>0.36701</v>
      </c>
      <c r="CT13299" s="77">
        <v>1.4800000000000001E-2</v>
      </c>
      <c r="CU13299" s="77">
        <v>0.62739</v>
      </c>
      <c r="CV13299" s="106">
        <v>-0.27542</v>
      </c>
      <c r="CW13299" s="106">
        <v>-1.38E-2</v>
      </c>
      <c r="CX13299" s="106">
        <v>-0.24210999999999999</v>
      </c>
      <c r="CY13299" s="77">
        <v>0.47859000000000002</v>
      </c>
      <c r="CZ13299" s="77">
        <v>2.8240000000000001E-2</v>
      </c>
      <c r="DA13299" s="77">
        <v>0.83411999999999997</v>
      </c>
      <c r="DB13299" s="77">
        <v>0.68588000000000005</v>
      </c>
      <c r="DC13299" s="106">
        <v>-6.9370000000000001E-2</v>
      </c>
      <c r="DD13299" s="77">
        <v>0.72152000000000005</v>
      </c>
      <c r="DE13299" s="77">
        <v>0.64556999999999998</v>
      </c>
      <c r="DF13299" s="106">
        <v>-0.19930999999999999</v>
      </c>
      <c r="DG13299" s="77">
        <v>0.82750999999999997</v>
      </c>
      <c r="DH13299" s="77">
        <v>0.42795</v>
      </c>
      <c r="DI13299" s="106">
        <v>-0.38466</v>
      </c>
      <c r="DJ13299" s="77">
        <v>0.48309999999999997</v>
      </c>
      <c r="DK13299" s="77">
        <v>0.36703999999999998</v>
      </c>
      <c r="DL13299" s="77">
        <v>2.8299999999999999E-2</v>
      </c>
      <c r="DM13299" s="77">
        <v>0.83411999999999997</v>
      </c>
      <c r="DN13299" s="77">
        <v>0.68579000000000001</v>
      </c>
      <c r="DO13299" s="106">
        <v>-6.9389999999999993E-2</v>
      </c>
      <c r="DP13299" s="77">
        <v>0.72152000000000005</v>
      </c>
      <c r="DQ13299" s="77">
        <v>0.64556999999999998</v>
      </c>
      <c r="DR13299" s="106">
        <v>-0.19900000000000001</v>
      </c>
      <c r="DS13299" s="77">
        <v>0.82774000000000003</v>
      </c>
      <c r="DT13299" s="77">
        <v>0.42437999999999998</v>
      </c>
      <c r="DU13299" s="106">
        <v>-0.38372000000000001</v>
      </c>
      <c r="DV13299" s="77">
        <v>0.48311999999999999</v>
      </c>
      <c r="DW13299" s="78">
        <v>0.36653000000000002</v>
      </c>
    </row>
    <row r="13300" spans="1:127" ht="15.75" thickBot="1" x14ac:dyDescent="0.3">
      <c r="A13300" s="248"/>
      <c r="B13300" s="68">
        <v>0.35730000000000001</v>
      </c>
      <c r="C13300" s="68">
        <v>0.33889999999999998</v>
      </c>
      <c r="D13300" s="68">
        <v>1.8200000000000001E-2</v>
      </c>
      <c r="E13300" s="68">
        <v>4.8999999999999998E-3</v>
      </c>
      <c r="F13300" s="68">
        <v>0.56289999999999996</v>
      </c>
      <c r="G13300" s="68">
        <v>0.53500000000000003</v>
      </c>
      <c r="H13300" s="68">
        <v>0.15210000000000001</v>
      </c>
      <c r="I13300" s="68">
        <v>3.8E-3</v>
      </c>
      <c r="J13300" s="68">
        <v>2.3E-3</v>
      </c>
      <c r="K13300" s="68" t="s">
        <v>621</v>
      </c>
      <c r="L13300" s="68" t="s">
        <v>621</v>
      </c>
      <c r="M13300" s="68">
        <v>2.9999999999999997E-4</v>
      </c>
      <c r="N13300" s="68">
        <v>2.9999999999999997E-4</v>
      </c>
      <c r="O13300" s="68">
        <v>4.5999999999999999E-3</v>
      </c>
      <c r="P13300" s="68" t="s">
        <v>677</v>
      </c>
      <c r="Q13300" s="68">
        <v>2.0000000000000001E-4</v>
      </c>
      <c r="R13300" s="68">
        <v>1.5E-3</v>
      </c>
      <c r="S13300" s="68">
        <v>4.2299999999999997E-2</v>
      </c>
      <c r="T13300" s="68">
        <v>1.46E-2</v>
      </c>
      <c r="U13300" s="68">
        <v>8.0999999999999996E-3</v>
      </c>
      <c r="V13300" s="68">
        <v>0.28210000000000002</v>
      </c>
      <c r="W13300" s="68">
        <v>0.66469999999999996</v>
      </c>
      <c r="X13300" s="68">
        <v>0.5081</v>
      </c>
      <c r="Y13300" s="68">
        <v>0.55959999999999999</v>
      </c>
      <c r="Z13300" s="68">
        <v>0.72570000000000001</v>
      </c>
      <c r="AA13300" s="68">
        <v>0.38950000000000001</v>
      </c>
      <c r="AB13300" s="68">
        <v>5.1999999999999998E-2</v>
      </c>
      <c r="AC13300" s="68">
        <v>7.5600000000000001E-2</v>
      </c>
      <c r="AD13300" s="68">
        <v>0.94669999999999999</v>
      </c>
      <c r="AE13300" s="68">
        <v>0.23730000000000001</v>
      </c>
      <c r="AF13300" s="68">
        <v>6.2100000000000002E-2</v>
      </c>
      <c r="AG13300" s="68">
        <v>2.5000000000000001E-3</v>
      </c>
      <c r="AH13300" s="68">
        <v>3.5000000000000001E-3</v>
      </c>
      <c r="AI13300" s="68"/>
      <c r="AJ13300" s="68" t="s">
        <v>621</v>
      </c>
      <c r="AK13300" s="68">
        <v>1.1999999999999999E-3</v>
      </c>
      <c r="AL13300" s="68">
        <v>5.0000000000000001E-4</v>
      </c>
      <c r="AM13300" s="68">
        <v>1.47E-2</v>
      </c>
      <c r="AN13300" s="68" t="s">
        <v>677</v>
      </c>
      <c r="AO13300" s="68">
        <v>0.7631</v>
      </c>
      <c r="AP13300" s="68">
        <v>2.0999999999999999E-3</v>
      </c>
      <c r="AQ13300" s="68">
        <v>3.8600000000000002E-2</v>
      </c>
      <c r="AR13300" s="68">
        <v>2.7799999999999998E-2</v>
      </c>
      <c r="AS13300" s="68">
        <v>0.37469999999999998</v>
      </c>
      <c r="AT13300" s="68">
        <v>0.47349999999999998</v>
      </c>
      <c r="AU13300" s="68">
        <v>0.16320000000000001</v>
      </c>
      <c r="AV13300" s="68">
        <v>0.27589999999999998</v>
      </c>
      <c r="AW13300" s="68">
        <v>0.2903</v>
      </c>
      <c r="AX13300" s="68">
        <v>0.30320000000000003</v>
      </c>
      <c r="AY13300" s="68">
        <v>4.0000000000000001E-3</v>
      </c>
      <c r="AZ13300" s="68">
        <v>0.2238</v>
      </c>
      <c r="BA13300" s="68">
        <v>0.14449999999999999</v>
      </c>
      <c r="BB13300" s="68">
        <v>0.84760000000000002</v>
      </c>
      <c r="BC13300" s="68">
        <v>0.25569999999999998</v>
      </c>
      <c r="BD13300" s="68">
        <v>0.18759999999999999</v>
      </c>
      <c r="BE13300" s="68">
        <v>0.69020000000000004</v>
      </c>
      <c r="BF13300" s="68">
        <v>6.4699999999999994E-2</v>
      </c>
      <c r="BG13300" s="68">
        <v>1.83E-2</v>
      </c>
      <c r="BH13300" s="68">
        <v>2.5000000000000001E-2</v>
      </c>
      <c r="BI13300" s="68">
        <v>0.34179999999999999</v>
      </c>
      <c r="BJ13300" s="68">
        <v>2.01E-2</v>
      </c>
      <c r="BK13300" s="68">
        <v>0.70209999999999995</v>
      </c>
      <c r="BL13300" s="68">
        <v>0.65869999999999995</v>
      </c>
      <c r="BM13300" s="68">
        <v>2.3400000000000001E-2</v>
      </c>
      <c r="BN13300" s="68">
        <v>8.8999999999999999E-3</v>
      </c>
      <c r="BO13300" s="68">
        <v>7.8100000000000003E-2</v>
      </c>
      <c r="BP13300" s="68">
        <v>1.2800000000000001E-2</v>
      </c>
      <c r="BQ13300" s="68">
        <v>0.65580000000000005</v>
      </c>
      <c r="BR13300" s="68">
        <v>0.33700000000000002</v>
      </c>
      <c r="BS13300" s="68">
        <v>0.57320000000000004</v>
      </c>
      <c r="BT13300" s="68">
        <v>6.1000000000000004E-3</v>
      </c>
      <c r="BU13300" s="68">
        <v>2.8000000000000001E-2</v>
      </c>
      <c r="BV13300" s="68">
        <v>0.98060000000000003</v>
      </c>
      <c r="BW13300" s="68">
        <v>0.53</v>
      </c>
      <c r="BX13300" s="68">
        <v>0.61560000000000004</v>
      </c>
      <c r="BY13300" s="68">
        <v>0.54079999999999995</v>
      </c>
      <c r="BZ13300" s="68">
        <v>1.7000000000000001E-2</v>
      </c>
      <c r="CA13300" s="68">
        <v>0.17460000000000001</v>
      </c>
      <c r="CB13300" s="68">
        <v>1.43E-2</v>
      </c>
      <c r="CC13300" s="68">
        <v>0.29870000000000002</v>
      </c>
      <c r="CD13300" s="68">
        <v>4.0800000000000003E-2</v>
      </c>
      <c r="CE13300" s="68">
        <v>4.58E-2</v>
      </c>
      <c r="CF13300" s="68">
        <v>7.6200000000000004E-2</v>
      </c>
      <c r="CG13300" s="68">
        <v>0.1472</v>
      </c>
      <c r="CH13300" s="68">
        <v>8.2900000000000001E-2</v>
      </c>
      <c r="CI13300" s="68">
        <v>0.8337</v>
      </c>
      <c r="CJ13300" s="68">
        <v>0.87809999999999999</v>
      </c>
      <c r="CK13300" s="68" t="s">
        <v>621</v>
      </c>
      <c r="CL13300" s="68" t="s">
        <v>621</v>
      </c>
      <c r="CM13300" s="68">
        <v>0.70599999999999996</v>
      </c>
      <c r="CN13300" s="68" t="s">
        <v>621</v>
      </c>
      <c r="CO13300" s="68">
        <v>0.27400000000000002</v>
      </c>
      <c r="CP13300" s="68" t="s">
        <v>621</v>
      </c>
      <c r="CQ13300" s="68">
        <v>1.4800000000000001E-2</v>
      </c>
      <c r="CR13300" s="68">
        <v>2.98E-2</v>
      </c>
      <c r="CS13300" s="68">
        <v>3.8800000000000001E-2</v>
      </c>
      <c r="CT13300" s="68">
        <v>0.93589999999999995</v>
      </c>
      <c r="CU13300" s="68">
        <v>1E-4</v>
      </c>
      <c r="CV13300" s="68">
        <v>0.12709999999999999</v>
      </c>
      <c r="CW13300" s="68">
        <v>0.94020000000000004</v>
      </c>
      <c r="CX13300" s="68">
        <v>0.18190000000000001</v>
      </c>
      <c r="CY13300" s="68">
        <v>5.5999999999999999E-3</v>
      </c>
      <c r="CZ13300" s="68">
        <v>0.87809999999999999</v>
      </c>
      <c r="DA13300" s="68" t="s">
        <v>621</v>
      </c>
      <c r="DB13300" s="68" t="s">
        <v>621</v>
      </c>
      <c r="DC13300" s="68">
        <v>0.70599999999999996</v>
      </c>
      <c r="DD13300" s="68" t="s">
        <v>621</v>
      </c>
      <c r="DE13300" s="68" t="s">
        <v>621</v>
      </c>
      <c r="DF13300" s="68">
        <v>0.27410000000000001</v>
      </c>
      <c r="DG13300" s="68" t="s">
        <v>621</v>
      </c>
      <c r="DH13300" s="68">
        <v>1.46E-2</v>
      </c>
      <c r="DI13300" s="68">
        <v>2.9700000000000001E-2</v>
      </c>
      <c r="DJ13300" s="68">
        <v>5.1000000000000004E-3</v>
      </c>
      <c r="DK13300" s="68">
        <v>3.8800000000000001E-2</v>
      </c>
      <c r="DL13300" s="68">
        <v>0.87780000000000002</v>
      </c>
      <c r="DM13300" s="68" t="s">
        <v>621</v>
      </c>
      <c r="DN13300" s="68" t="s">
        <v>621</v>
      </c>
      <c r="DO13300" s="68">
        <v>0.70589999999999997</v>
      </c>
      <c r="DP13300" s="68" t="s">
        <v>621</v>
      </c>
      <c r="DQ13300" s="68" t="s">
        <v>621</v>
      </c>
      <c r="DR13300" s="68">
        <v>0.27489999999999998</v>
      </c>
      <c r="DS13300" s="68" t="s">
        <v>621</v>
      </c>
      <c r="DT13300" s="68">
        <v>1.55E-2</v>
      </c>
      <c r="DU13300" s="68">
        <v>3.0200000000000001E-2</v>
      </c>
      <c r="DV13300" s="68">
        <v>5.1000000000000004E-3</v>
      </c>
      <c r="DW13300" s="74">
        <v>3.9100000000000003E-2</v>
      </c>
    </row>
    <row r="13301" spans="1:127" x14ac:dyDescent="0.25">
      <c r="A13301" s="247" t="s">
        <v>80</v>
      </c>
      <c r="B13301" s="106">
        <v>-0.12253</v>
      </c>
      <c r="C13301" s="77">
        <v>0.15465000000000001</v>
      </c>
      <c r="D13301" s="77">
        <v>0.25714999999999999</v>
      </c>
      <c r="E13301" s="77">
        <v>0.316</v>
      </c>
      <c r="F13301" s="77">
        <v>0.14201</v>
      </c>
      <c r="G13301" s="77">
        <v>1.312E-2</v>
      </c>
      <c r="H13301" s="106">
        <v>-0.30737999999999999</v>
      </c>
      <c r="I13301" s="106">
        <v>-0.46633999999999998</v>
      </c>
      <c r="J13301" s="77">
        <v>0.54815000000000003</v>
      </c>
      <c r="K13301" s="77">
        <v>0.74460999999999999</v>
      </c>
      <c r="L13301" s="77">
        <v>0.99482999999999999</v>
      </c>
      <c r="M13301" s="77">
        <v>0.50175999999999998</v>
      </c>
      <c r="N13301" s="77">
        <v>0.54513</v>
      </c>
      <c r="O13301" s="77">
        <v>0.39601999999999998</v>
      </c>
      <c r="P13301" s="77" t="s">
        <v>677</v>
      </c>
      <c r="Q13301" s="77">
        <v>0.28410000000000002</v>
      </c>
      <c r="R13301" s="77">
        <v>0.58053999999999994</v>
      </c>
      <c r="S13301" s="77">
        <v>0.43186999999999998</v>
      </c>
      <c r="T13301" s="77">
        <v>0.52773999999999999</v>
      </c>
      <c r="U13301" s="77">
        <v>0.43530000000000002</v>
      </c>
      <c r="V13301" s="77">
        <v>0.33643000000000001</v>
      </c>
      <c r="W13301" s="77">
        <v>0.15594</v>
      </c>
      <c r="X13301" s="77">
        <v>0.27905999999999997</v>
      </c>
      <c r="Y13301" s="77">
        <v>8.7739999999999999E-2</v>
      </c>
      <c r="Z13301" s="106">
        <v>-9.9110000000000004E-2</v>
      </c>
      <c r="AA13301" s="77">
        <v>0.10942</v>
      </c>
      <c r="AB13301" s="77">
        <v>0.22473000000000001</v>
      </c>
      <c r="AC13301" s="77">
        <v>0.26141999999999999</v>
      </c>
      <c r="AD13301" s="106">
        <v>-3.15E-3</v>
      </c>
      <c r="AE13301" s="106">
        <v>-0.12180000000000001</v>
      </c>
      <c r="AF13301" s="106">
        <v>-0.40562999999999999</v>
      </c>
      <c r="AG13301" s="106">
        <v>-0.49946000000000002</v>
      </c>
      <c r="AH13301" s="77">
        <v>0.54647999999999997</v>
      </c>
      <c r="AI13301" s="77">
        <v>0.68359999999999999</v>
      </c>
      <c r="AJ13301" s="77">
        <v>1</v>
      </c>
      <c r="AK13301" s="77">
        <v>0.50314000000000003</v>
      </c>
      <c r="AL13301" s="77">
        <v>0.51587000000000005</v>
      </c>
      <c r="AM13301" s="77">
        <v>0.32829000000000003</v>
      </c>
      <c r="AN13301" s="77" t="s">
        <v>677</v>
      </c>
      <c r="AO13301" s="77">
        <v>0.29974000000000001</v>
      </c>
      <c r="AP13301" s="77">
        <v>0.57189999999999996</v>
      </c>
      <c r="AQ13301" s="77">
        <v>0.43519000000000002</v>
      </c>
      <c r="AR13301" s="77">
        <v>0.47682000000000002</v>
      </c>
      <c r="AS13301" s="77">
        <v>0.20297000000000001</v>
      </c>
      <c r="AT13301" s="77">
        <v>0.29865000000000003</v>
      </c>
      <c r="AU13301" s="77">
        <v>9.8470000000000002E-2</v>
      </c>
      <c r="AV13301" s="106">
        <v>-1.7440000000000001E-2</v>
      </c>
      <c r="AW13301" s="106">
        <v>-0.10847999999999999</v>
      </c>
      <c r="AX13301" s="106">
        <v>-0.35686000000000001</v>
      </c>
      <c r="AY13301" s="106">
        <v>-0.37630000000000002</v>
      </c>
      <c r="AZ13301" s="77">
        <v>4.0770000000000001E-2</v>
      </c>
      <c r="BA13301" s="77">
        <v>0.15583</v>
      </c>
      <c r="BB13301" s="106">
        <v>-0.15303</v>
      </c>
      <c r="BC13301" s="106">
        <v>-6.4490000000000006E-2</v>
      </c>
      <c r="BD13301" s="106">
        <v>-0.26029999999999998</v>
      </c>
      <c r="BE13301" s="106">
        <v>-0.27642</v>
      </c>
      <c r="BF13301" s="77">
        <v>0.38756000000000002</v>
      </c>
      <c r="BG13301" s="77">
        <v>0.36567</v>
      </c>
      <c r="BH13301" s="77">
        <v>0.22958000000000001</v>
      </c>
      <c r="BI13301" s="106">
        <v>-2.2339999999999999E-2</v>
      </c>
      <c r="BJ13301" s="77">
        <v>0.24781</v>
      </c>
      <c r="BK13301" s="77">
        <v>7.6499999999999997E-3</v>
      </c>
      <c r="BL13301" s="106">
        <v>-9.0300000000000005E-2</v>
      </c>
      <c r="BM13301" s="106">
        <v>-0.39623000000000003</v>
      </c>
      <c r="BN13301" s="106">
        <v>-0.54073000000000004</v>
      </c>
      <c r="BO13301" s="106">
        <v>-0.34863</v>
      </c>
      <c r="BP13301" s="106">
        <v>-0.41688999999999998</v>
      </c>
      <c r="BQ13301" s="106">
        <v>-0.32705000000000001</v>
      </c>
      <c r="BR13301" s="77">
        <v>0.28452</v>
      </c>
      <c r="BS13301" s="77">
        <v>2.1899999999999999E-2</v>
      </c>
      <c r="BT13301" s="106">
        <v>-0.67691000000000001</v>
      </c>
      <c r="BU13301" s="106">
        <v>-0.41132999999999997</v>
      </c>
      <c r="BV13301" s="106">
        <v>-4.6309999999999997E-2</v>
      </c>
      <c r="BW13301" s="106">
        <v>-0.11279</v>
      </c>
      <c r="BX13301" s="106">
        <v>-0.14124999999999999</v>
      </c>
      <c r="BY13301" s="106">
        <v>-0.27973999999999999</v>
      </c>
      <c r="BZ13301" s="106">
        <v>-0.53054999999999997</v>
      </c>
      <c r="CA13301" s="106">
        <v>-0.35607</v>
      </c>
      <c r="CB13301" s="106">
        <v>-0.42243000000000003</v>
      </c>
      <c r="CC13301" s="106">
        <v>-0.37594</v>
      </c>
      <c r="CD13301" s="77">
        <v>0.37135000000000001</v>
      </c>
      <c r="CE13301" s="77">
        <v>0.31437999999999999</v>
      </c>
      <c r="CF13301" s="106">
        <v>-0.44691999999999998</v>
      </c>
      <c r="CG13301" s="77">
        <v>0.11015999999999999</v>
      </c>
      <c r="CH13301" s="77">
        <v>7.4410000000000004E-2</v>
      </c>
      <c r="CI13301" s="106">
        <v>-9.2840000000000006E-2</v>
      </c>
      <c r="CJ13301" s="106">
        <v>-6.1799999999999997E-3</v>
      </c>
      <c r="CK13301" s="77">
        <v>0.80447999999999997</v>
      </c>
      <c r="CL13301" s="77">
        <v>0.68986999999999998</v>
      </c>
      <c r="CM13301" s="77">
        <v>0.18820000000000001</v>
      </c>
      <c r="CN13301" s="77">
        <v>0.69144000000000005</v>
      </c>
      <c r="CO13301" s="106">
        <v>-0.22286</v>
      </c>
      <c r="CP13301" s="77">
        <v>0.77778000000000003</v>
      </c>
      <c r="CQ13301" s="77">
        <v>0.62724000000000002</v>
      </c>
      <c r="CR13301" s="106">
        <v>-0.2034</v>
      </c>
      <c r="CS13301" s="77">
        <v>0.39128000000000002</v>
      </c>
      <c r="CT13301" s="106">
        <v>-0.21506</v>
      </c>
      <c r="CU13301" s="77">
        <v>0.52378000000000002</v>
      </c>
      <c r="CV13301" s="106">
        <v>-0.45985999999999999</v>
      </c>
      <c r="CW13301" s="106">
        <v>-2.623E-2</v>
      </c>
      <c r="CX13301" s="106">
        <v>-0.44170999999999999</v>
      </c>
      <c r="CY13301" s="77">
        <v>0.27272999999999997</v>
      </c>
      <c r="CZ13301" s="106">
        <v>-6.1700000000000001E-3</v>
      </c>
      <c r="DA13301" s="77">
        <v>0.80447999999999997</v>
      </c>
      <c r="DB13301" s="77">
        <v>0.68986999999999998</v>
      </c>
      <c r="DC13301" s="77">
        <v>0.18819</v>
      </c>
      <c r="DD13301" s="77">
        <v>0.68681000000000003</v>
      </c>
      <c r="DE13301" s="77">
        <v>0.69144000000000005</v>
      </c>
      <c r="DF13301" s="106">
        <v>-0.22273999999999999</v>
      </c>
      <c r="DG13301" s="77">
        <v>0.77786</v>
      </c>
      <c r="DH13301" s="77">
        <v>0.62877000000000005</v>
      </c>
      <c r="DI13301" s="106">
        <v>-0.20358999999999999</v>
      </c>
      <c r="DJ13301" s="77">
        <v>0.45677000000000001</v>
      </c>
      <c r="DK13301" s="77">
        <v>0.39119999999999999</v>
      </c>
      <c r="DL13301" s="106">
        <v>-6.11E-3</v>
      </c>
      <c r="DM13301" s="77">
        <v>0.80447999999999997</v>
      </c>
      <c r="DN13301" s="77">
        <v>0.68991000000000002</v>
      </c>
      <c r="DO13301" s="77">
        <v>0.18809999999999999</v>
      </c>
      <c r="DP13301" s="77">
        <v>0.68681999999999999</v>
      </c>
      <c r="DQ13301" s="77">
        <v>0.69145999999999996</v>
      </c>
      <c r="DR13301" s="106">
        <v>-0.22281999999999999</v>
      </c>
      <c r="DS13301" s="77">
        <v>0.77807000000000004</v>
      </c>
      <c r="DT13301" s="77">
        <v>0.62573999999999996</v>
      </c>
      <c r="DU13301" s="106">
        <v>-0.20235</v>
      </c>
      <c r="DV13301" s="77">
        <v>0.45667000000000002</v>
      </c>
      <c r="DW13301" s="78">
        <v>0.39143</v>
      </c>
    </row>
    <row r="13302" spans="1:127" ht="15.75" thickBot="1" x14ac:dyDescent="0.3">
      <c r="A13302" s="248"/>
      <c r="B13302" s="68">
        <v>0.50409999999999999</v>
      </c>
      <c r="C13302" s="68">
        <v>0.39800000000000002</v>
      </c>
      <c r="D13302" s="68">
        <v>0.15540000000000001</v>
      </c>
      <c r="E13302" s="68">
        <v>7.8100000000000003E-2</v>
      </c>
      <c r="F13302" s="68">
        <v>0.43819999999999998</v>
      </c>
      <c r="G13302" s="68">
        <v>0.94320000000000004</v>
      </c>
      <c r="H13302" s="68">
        <v>8.6999999999999994E-2</v>
      </c>
      <c r="I13302" s="68">
        <v>7.1000000000000004E-3</v>
      </c>
      <c r="J13302" s="68">
        <v>1.1999999999999999E-3</v>
      </c>
      <c r="K13302" s="68" t="s">
        <v>621</v>
      </c>
      <c r="L13302" s="68" t="s">
        <v>621</v>
      </c>
      <c r="M13302" s="68">
        <v>3.3999999999999998E-3</v>
      </c>
      <c r="N13302" s="68">
        <v>1.2999999999999999E-3</v>
      </c>
      <c r="O13302" s="68">
        <v>2.4899999999999999E-2</v>
      </c>
      <c r="P13302" s="68" t="s">
        <v>677</v>
      </c>
      <c r="Q13302" s="68">
        <v>0.11509999999999999</v>
      </c>
      <c r="R13302" s="68">
        <v>5.0000000000000001E-4</v>
      </c>
      <c r="S13302" s="68">
        <v>1.3599999999999999E-2</v>
      </c>
      <c r="T13302" s="68">
        <v>1.9E-3</v>
      </c>
      <c r="U13302" s="68">
        <v>1.2800000000000001E-2</v>
      </c>
      <c r="V13302" s="68">
        <v>5.9700000000000003E-2</v>
      </c>
      <c r="W13302" s="68">
        <v>0.39410000000000001</v>
      </c>
      <c r="X13302" s="68">
        <v>0.12189999999999999</v>
      </c>
      <c r="Y13302" s="68">
        <v>0.63300000000000001</v>
      </c>
      <c r="Z13302" s="68">
        <v>0.58940000000000003</v>
      </c>
      <c r="AA13302" s="68">
        <v>0.55110000000000003</v>
      </c>
      <c r="AB13302" s="68">
        <v>0.2162</v>
      </c>
      <c r="AC13302" s="68">
        <v>0.1484</v>
      </c>
      <c r="AD13302" s="68">
        <v>0.98629999999999995</v>
      </c>
      <c r="AE13302" s="68">
        <v>0.50670000000000004</v>
      </c>
      <c r="AF13302" s="68">
        <v>2.1299999999999999E-2</v>
      </c>
      <c r="AG13302" s="68">
        <v>3.5999999999999999E-3</v>
      </c>
      <c r="AH13302" s="68">
        <v>1.1999999999999999E-3</v>
      </c>
      <c r="AI13302" s="68" t="s">
        <v>621</v>
      </c>
      <c r="AJ13302" s="68"/>
      <c r="AK13302" s="68">
        <v>3.3E-3</v>
      </c>
      <c r="AL13302" s="68">
        <v>2.5000000000000001E-3</v>
      </c>
      <c r="AM13302" s="68">
        <v>6.6600000000000006E-2</v>
      </c>
      <c r="AN13302" s="68" t="s">
        <v>677</v>
      </c>
      <c r="AO13302" s="68">
        <v>9.5600000000000004E-2</v>
      </c>
      <c r="AP13302" s="68">
        <v>5.9999999999999995E-4</v>
      </c>
      <c r="AQ13302" s="68">
        <v>1.2800000000000001E-2</v>
      </c>
      <c r="AR13302" s="68">
        <v>5.7999999999999996E-3</v>
      </c>
      <c r="AS13302" s="68">
        <v>0.26519999999999999</v>
      </c>
      <c r="AT13302" s="68">
        <v>9.6799999999999997E-2</v>
      </c>
      <c r="AU13302" s="68">
        <v>0.59179999999999999</v>
      </c>
      <c r="AV13302" s="68">
        <v>0.92449999999999999</v>
      </c>
      <c r="AW13302" s="68">
        <v>0.55449999999999999</v>
      </c>
      <c r="AX13302" s="68">
        <v>4.4999999999999998E-2</v>
      </c>
      <c r="AY13302" s="68">
        <v>3.3799999999999997E-2</v>
      </c>
      <c r="AZ13302" s="68">
        <v>0.82469999999999999</v>
      </c>
      <c r="BA13302" s="68">
        <v>0.39439999999999997</v>
      </c>
      <c r="BB13302" s="68">
        <v>0.40310000000000001</v>
      </c>
      <c r="BC13302" s="68">
        <v>0.72589999999999999</v>
      </c>
      <c r="BD13302" s="68">
        <v>0.1502</v>
      </c>
      <c r="BE13302" s="68">
        <v>0.12570000000000001</v>
      </c>
      <c r="BF13302" s="68">
        <v>2.8400000000000002E-2</v>
      </c>
      <c r="BG13302" s="68">
        <v>3.9600000000000003E-2</v>
      </c>
      <c r="BH13302" s="68">
        <v>0.20619999999999999</v>
      </c>
      <c r="BI13302" s="68">
        <v>0.90339999999999998</v>
      </c>
      <c r="BJ13302" s="68">
        <v>0.17150000000000001</v>
      </c>
      <c r="BK13302" s="68">
        <v>0.96689999999999998</v>
      </c>
      <c r="BL13302" s="68">
        <v>0.62309999999999999</v>
      </c>
      <c r="BM13302" s="68">
        <v>2.4799999999999999E-2</v>
      </c>
      <c r="BN13302" s="68">
        <v>1.4E-3</v>
      </c>
      <c r="BO13302" s="68">
        <v>5.0500000000000003E-2</v>
      </c>
      <c r="BP13302" s="68">
        <v>1.7600000000000001E-2</v>
      </c>
      <c r="BQ13302" s="68">
        <v>6.7699999999999996E-2</v>
      </c>
      <c r="BR13302" s="68">
        <v>0.1145</v>
      </c>
      <c r="BS13302" s="68">
        <v>0.90529999999999999</v>
      </c>
      <c r="BT13302" s="68" t="s">
        <v>621</v>
      </c>
      <c r="BU13302" s="68">
        <v>1.9300000000000001E-2</v>
      </c>
      <c r="BV13302" s="68">
        <v>0.80130000000000001</v>
      </c>
      <c r="BW13302" s="68">
        <v>0.53879999999999995</v>
      </c>
      <c r="BX13302" s="68">
        <v>0.44059999999999999</v>
      </c>
      <c r="BY13302" s="68">
        <v>0.121</v>
      </c>
      <c r="BZ13302" s="68">
        <v>1.8E-3</v>
      </c>
      <c r="CA13302" s="68">
        <v>4.5499999999999999E-2</v>
      </c>
      <c r="CB13302" s="68">
        <v>1.6E-2</v>
      </c>
      <c r="CC13302" s="68">
        <v>3.4000000000000002E-2</v>
      </c>
      <c r="CD13302" s="68">
        <v>3.6400000000000002E-2</v>
      </c>
      <c r="CE13302" s="68">
        <v>7.9699999999999993E-2</v>
      </c>
      <c r="CF13302" s="68">
        <v>1.03E-2</v>
      </c>
      <c r="CG13302" s="68">
        <v>0.5484</v>
      </c>
      <c r="CH13302" s="68">
        <v>0.68569999999999998</v>
      </c>
      <c r="CI13302" s="68">
        <v>0.61329999999999996</v>
      </c>
      <c r="CJ13302" s="68">
        <v>0.97319999999999995</v>
      </c>
      <c r="CK13302" s="68" t="s">
        <v>621</v>
      </c>
      <c r="CL13302" s="68" t="s">
        <v>621</v>
      </c>
      <c r="CM13302" s="68">
        <v>0.30230000000000001</v>
      </c>
      <c r="CN13302" s="68" t="s">
        <v>621</v>
      </c>
      <c r="CO13302" s="68">
        <v>0.22020000000000001</v>
      </c>
      <c r="CP13302" s="68" t="s">
        <v>621</v>
      </c>
      <c r="CQ13302" s="68">
        <v>1E-4</v>
      </c>
      <c r="CR13302" s="68">
        <v>0.26419999999999999</v>
      </c>
      <c r="CS13302" s="68">
        <v>2.6800000000000001E-2</v>
      </c>
      <c r="CT13302" s="68">
        <v>0.23719999999999999</v>
      </c>
      <c r="CU13302" s="68">
        <v>2.0999999999999999E-3</v>
      </c>
      <c r="CV13302" s="68">
        <v>8.0999999999999996E-3</v>
      </c>
      <c r="CW13302" s="68">
        <v>0.88670000000000004</v>
      </c>
      <c r="CX13302" s="68">
        <v>1.14E-2</v>
      </c>
      <c r="CY13302" s="68">
        <v>0.13100000000000001</v>
      </c>
      <c r="CZ13302" s="68">
        <v>0.97330000000000005</v>
      </c>
      <c r="DA13302" s="68" t="s">
        <v>621</v>
      </c>
      <c r="DB13302" s="68" t="s">
        <v>621</v>
      </c>
      <c r="DC13302" s="68">
        <v>0.30230000000000001</v>
      </c>
      <c r="DD13302" s="68" t="s">
        <v>621</v>
      </c>
      <c r="DE13302" s="68" t="s">
        <v>621</v>
      </c>
      <c r="DF13302" s="68">
        <v>0.2205</v>
      </c>
      <c r="DG13302" s="68" t="s">
        <v>621</v>
      </c>
      <c r="DH13302" s="68">
        <v>1E-4</v>
      </c>
      <c r="DI13302" s="68">
        <v>0.26369999999999999</v>
      </c>
      <c r="DJ13302" s="68">
        <v>8.6E-3</v>
      </c>
      <c r="DK13302" s="68">
        <v>2.6800000000000001E-2</v>
      </c>
      <c r="DL13302" s="68">
        <v>0.97350000000000003</v>
      </c>
      <c r="DM13302" s="68" t="s">
        <v>621</v>
      </c>
      <c r="DN13302" s="68" t="s">
        <v>621</v>
      </c>
      <c r="DO13302" s="68">
        <v>0.30249999999999999</v>
      </c>
      <c r="DP13302" s="68" t="s">
        <v>621</v>
      </c>
      <c r="DQ13302" s="68" t="s">
        <v>621</v>
      </c>
      <c r="DR13302" s="68">
        <v>0.2203</v>
      </c>
      <c r="DS13302" s="68" t="s">
        <v>621</v>
      </c>
      <c r="DT13302" s="68">
        <v>1E-4</v>
      </c>
      <c r="DU13302" s="68">
        <v>0.26669999999999999</v>
      </c>
      <c r="DV13302" s="68">
        <v>8.6E-3</v>
      </c>
      <c r="DW13302" s="74">
        <v>2.6700000000000002E-2</v>
      </c>
    </row>
    <row r="13303" spans="1:127" x14ac:dyDescent="0.25">
      <c r="A13303" s="247" t="s">
        <v>81</v>
      </c>
      <c r="B13303" s="106">
        <v>-4.2720000000000001E-2</v>
      </c>
      <c r="C13303" s="77">
        <v>0.31141000000000002</v>
      </c>
      <c r="D13303" s="77">
        <v>0.13611000000000001</v>
      </c>
      <c r="E13303" s="77">
        <v>0.37891999999999998</v>
      </c>
      <c r="F13303" s="77">
        <v>1.5650000000000001E-2</v>
      </c>
      <c r="G13303" s="77">
        <v>5.9769999999999997E-2</v>
      </c>
      <c r="H13303" s="106">
        <v>-0.34300999999999998</v>
      </c>
      <c r="I13303" s="106">
        <v>-0.42870000000000003</v>
      </c>
      <c r="J13303" s="77">
        <v>0.32189000000000001</v>
      </c>
      <c r="K13303" s="77">
        <v>0.57408000000000003</v>
      </c>
      <c r="L13303" s="77">
        <v>0.47293000000000002</v>
      </c>
      <c r="M13303" s="77">
        <v>0.98485</v>
      </c>
      <c r="N13303" s="77">
        <v>0.55515000000000003</v>
      </c>
      <c r="O13303" s="77">
        <v>0.57799</v>
      </c>
      <c r="P13303" s="77" t="s">
        <v>677</v>
      </c>
      <c r="Q13303" s="77">
        <v>0.47907</v>
      </c>
      <c r="R13303" s="77">
        <v>0.40873999999999999</v>
      </c>
      <c r="S13303" s="77">
        <v>0.38680999999999999</v>
      </c>
      <c r="T13303" s="77">
        <v>0.43476999999999999</v>
      </c>
      <c r="U13303" s="77">
        <v>0.53352999999999995</v>
      </c>
      <c r="V13303" s="77">
        <v>6.0080000000000001E-2</v>
      </c>
      <c r="W13303" s="77">
        <v>1.4460000000000001E-2</v>
      </c>
      <c r="X13303" s="77">
        <v>1.2619999999999999E-2</v>
      </c>
      <c r="Y13303" s="77">
        <v>0.23091999999999999</v>
      </c>
      <c r="Z13303" s="106">
        <v>-0.20255999999999999</v>
      </c>
      <c r="AA13303" s="77">
        <v>0.14793999999999999</v>
      </c>
      <c r="AB13303" s="77">
        <v>0.12017</v>
      </c>
      <c r="AC13303" s="77">
        <v>0.30227999999999999</v>
      </c>
      <c r="AD13303" s="106">
        <v>-6.6809999999999994E-2</v>
      </c>
      <c r="AE13303" s="106">
        <v>-8.5419999999999996E-2</v>
      </c>
      <c r="AF13303" s="106">
        <v>-0.39617999999999998</v>
      </c>
      <c r="AG13303" s="106">
        <v>-0.45178000000000001</v>
      </c>
      <c r="AH13303" s="77">
        <v>0.33578000000000002</v>
      </c>
      <c r="AI13303" s="77">
        <v>0.54808999999999997</v>
      </c>
      <c r="AJ13303" s="77">
        <v>0.50314000000000003</v>
      </c>
      <c r="AK13303" s="77">
        <v>1</v>
      </c>
      <c r="AL13303" s="77">
        <v>0.51588999999999996</v>
      </c>
      <c r="AM13303" s="77">
        <v>0.51766999999999996</v>
      </c>
      <c r="AN13303" s="77" t="s">
        <v>677</v>
      </c>
      <c r="AO13303" s="77">
        <v>0.11507000000000001</v>
      </c>
      <c r="AP13303" s="77">
        <v>0.40045999999999998</v>
      </c>
      <c r="AQ13303" s="77">
        <v>0.38613999999999998</v>
      </c>
      <c r="AR13303" s="77">
        <v>0.38796000000000003</v>
      </c>
      <c r="AS13303" s="77">
        <v>0.30364999999999998</v>
      </c>
      <c r="AT13303" s="106">
        <v>-8.0259999999999998E-2</v>
      </c>
      <c r="AU13303" s="106">
        <v>-8.319E-2</v>
      </c>
      <c r="AV13303" s="106">
        <v>-0.22736000000000001</v>
      </c>
      <c r="AW13303" s="77">
        <v>8.3999999999999995E-3</v>
      </c>
      <c r="AX13303" s="106">
        <v>-0.37579000000000001</v>
      </c>
      <c r="AY13303" s="106">
        <v>-0.29321999999999998</v>
      </c>
      <c r="AZ13303" s="106">
        <v>-0.16722000000000001</v>
      </c>
      <c r="BA13303" s="77">
        <v>3.4500000000000003E-2</v>
      </c>
      <c r="BB13303" s="106">
        <v>-0.19627</v>
      </c>
      <c r="BC13303" s="77">
        <v>8.5699999999999998E-2</v>
      </c>
      <c r="BD13303" s="106">
        <v>-8.7489999999999998E-2</v>
      </c>
      <c r="BE13303" s="106">
        <v>-1.99E-3</v>
      </c>
      <c r="BF13303" s="77">
        <v>0.13550999999999999</v>
      </c>
      <c r="BG13303" s="77">
        <v>0.30779000000000001</v>
      </c>
      <c r="BH13303" s="77">
        <v>9.4420000000000004E-2</v>
      </c>
      <c r="BI13303" s="77">
        <v>0.18329000000000001</v>
      </c>
      <c r="BJ13303" s="77">
        <v>0.22722999999999999</v>
      </c>
      <c r="BK13303" s="77">
        <v>0.13252</v>
      </c>
      <c r="BL13303" s="106">
        <v>-0.24121999999999999</v>
      </c>
      <c r="BM13303" s="106">
        <v>-0.26877000000000001</v>
      </c>
      <c r="BN13303" s="106">
        <v>-0.30864999999999998</v>
      </c>
      <c r="BO13303" s="106">
        <v>-0.35665999999999998</v>
      </c>
      <c r="BP13303" s="106">
        <v>-0.24002000000000001</v>
      </c>
      <c r="BQ13303" s="106">
        <v>-0.1191</v>
      </c>
      <c r="BR13303" s="77">
        <v>7.1970000000000006E-2</v>
      </c>
      <c r="BS13303" s="77">
        <v>1.9E-3</v>
      </c>
      <c r="BT13303" s="106">
        <v>-0.50097999999999998</v>
      </c>
      <c r="BU13303" s="106">
        <v>-0.35750999999999999</v>
      </c>
      <c r="BV13303" s="77">
        <v>0.12803</v>
      </c>
      <c r="BW13303" s="106">
        <v>-6.4030000000000004E-2</v>
      </c>
      <c r="BX13303" s="106">
        <v>-0.312</v>
      </c>
      <c r="BY13303" s="106">
        <v>-0.10965</v>
      </c>
      <c r="BZ13303" s="106">
        <v>-0.41625000000000001</v>
      </c>
      <c r="CA13303" s="106">
        <v>-0.38893</v>
      </c>
      <c r="CB13303" s="106">
        <v>-0.30120999999999998</v>
      </c>
      <c r="CC13303" s="106">
        <v>-0.13161999999999999</v>
      </c>
      <c r="CD13303" s="77">
        <v>0.15615999999999999</v>
      </c>
      <c r="CE13303" s="77">
        <v>0.16239000000000001</v>
      </c>
      <c r="CF13303" s="106">
        <v>-0.39526</v>
      </c>
      <c r="CG13303" s="77">
        <v>6.6699999999999997E-3</v>
      </c>
      <c r="CH13303" s="77">
        <v>0.11991</v>
      </c>
      <c r="CI13303" s="106">
        <v>-1.008E-2</v>
      </c>
      <c r="CJ13303" s="106">
        <v>-4.5760000000000002E-2</v>
      </c>
      <c r="CK13303" s="77">
        <v>0.79949999999999999</v>
      </c>
      <c r="CL13303" s="77">
        <v>0.64915999999999996</v>
      </c>
      <c r="CM13303" s="77">
        <v>8.3479999999999999E-2</v>
      </c>
      <c r="CN13303" s="77">
        <v>0.63449</v>
      </c>
      <c r="CO13303" s="106">
        <v>-0.22392999999999999</v>
      </c>
      <c r="CP13303" s="77">
        <v>0.80352999999999997</v>
      </c>
      <c r="CQ13303" s="77">
        <v>0.47538000000000002</v>
      </c>
      <c r="CR13303" s="106">
        <v>-0.30537999999999998</v>
      </c>
      <c r="CS13303" s="77">
        <v>0.36166999999999999</v>
      </c>
      <c r="CT13303" s="106">
        <v>-0.10564999999999999</v>
      </c>
      <c r="CU13303" s="77">
        <v>0.37835000000000002</v>
      </c>
      <c r="CV13303" s="106">
        <v>-0.33085999999999999</v>
      </c>
      <c r="CW13303" s="106">
        <v>-5.5019999999999999E-2</v>
      </c>
      <c r="CX13303" s="106">
        <v>-0.33406999999999998</v>
      </c>
      <c r="CY13303" s="77">
        <v>0.22605</v>
      </c>
      <c r="CZ13303" s="106">
        <v>-4.5749999999999999E-2</v>
      </c>
      <c r="DA13303" s="77">
        <v>0.79949000000000003</v>
      </c>
      <c r="DB13303" s="77">
        <v>0.64915</v>
      </c>
      <c r="DC13303" s="77">
        <v>8.3470000000000003E-2</v>
      </c>
      <c r="DD13303" s="77">
        <v>0.65946000000000005</v>
      </c>
      <c r="DE13303" s="77">
        <v>0.63449</v>
      </c>
      <c r="DF13303" s="106">
        <v>-0.22389000000000001</v>
      </c>
      <c r="DG13303" s="77">
        <v>0.80337999999999998</v>
      </c>
      <c r="DH13303" s="77">
        <v>0.47533999999999998</v>
      </c>
      <c r="DI13303" s="106">
        <v>-0.30520000000000003</v>
      </c>
      <c r="DJ13303" s="77">
        <v>0.45519999999999999</v>
      </c>
      <c r="DK13303" s="77">
        <v>0.36170999999999998</v>
      </c>
      <c r="DL13303" s="106">
        <v>-4.5699999999999998E-2</v>
      </c>
      <c r="DM13303" s="77">
        <v>0.79947999999999997</v>
      </c>
      <c r="DN13303" s="77">
        <v>0.64905000000000002</v>
      </c>
      <c r="DO13303" s="77">
        <v>8.3460000000000006E-2</v>
      </c>
      <c r="DP13303" s="77">
        <v>0.65946000000000005</v>
      </c>
      <c r="DQ13303" s="77">
        <v>0.63449</v>
      </c>
      <c r="DR13303" s="106">
        <v>-0.22355</v>
      </c>
      <c r="DS13303" s="77">
        <v>0.80357999999999996</v>
      </c>
      <c r="DT13303" s="77">
        <v>0.47482999999999997</v>
      </c>
      <c r="DU13303" s="106">
        <v>-0.30459000000000003</v>
      </c>
      <c r="DV13303" s="77">
        <v>0.45572000000000001</v>
      </c>
      <c r="DW13303" s="78">
        <v>0.36155999999999999</v>
      </c>
    </row>
    <row r="13304" spans="1:127" ht="15.75" thickBot="1" x14ac:dyDescent="0.3">
      <c r="A13304" s="248"/>
      <c r="B13304" s="68">
        <v>0.81640000000000001</v>
      </c>
      <c r="C13304" s="68">
        <v>8.2799999999999999E-2</v>
      </c>
      <c r="D13304" s="68">
        <v>0.45760000000000001</v>
      </c>
      <c r="E13304" s="68">
        <v>3.2500000000000001E-2</v>
      </c>
      <c r="F13304" s="68">
        <v>0.93230000000000002</v>
      </c>
      <c r="G13304" s="68">
        <v>0.74519999999999997</v>
      </c>
      <c r="H13304" s="68">
        <v>5.4600000000000003E-2</v>
      </c>
      <c r="I13304" s="68">
        <v>1.44E-2</v>
      </c>
      <c r="J13304" s="68">
        <v>7.2400000000000006E-2</v>
      </c>
      <c r="K13304" s="68">
        <v>5.9999999999999995E-4</v>
      </c>
      <c r="L13304" s="68">
        <v>6.3E-3</v>
      </c>
      <c r="M13304" s="68" t="s">
        <v>621</v>
      </c>
      <c r="N13304" s="68">
        <v>1E-3</v>
      </c>
      <c r="O13304" s="68">
        <v>5.0000000000000001E-4</v>
      </c>
      <c r="P13304" s="68" t="s">
        <v>677</v>
      </c>
      <c r="Q13304" s="68">
        <v>5.4999999999999997E-3</v>
      </c>
      <c r="R13304" s="68">
        <v>2.0199999999999999E-2</v>
      </c>
      <c r="S13304" s="68">
        <v>2.87E-2</v>
      </c>
      <c r="T13304" s="68">
        <v>1.29E-2</v>
      </c>
      <c r="U13304" s="68">
        <v>1.6999999999999999E-3</v>
      </c>
      <c r="V13304" s="68">
        <v>0.74390000000000001</v>
      </c>
      <c r="W13304" s="68">
        <v>0.93740000000000001</v>
      </c>
      <c r="X13304" s="68">
        <v>0.94540000000000002</v>
      </c>
      <c r="Y13304" s="68">
        <v>0.20349999999999999</v>
      </c>
      <c r="Z13304" s="68">
        <v>0.26619999999999999</v>
      </c>
      <c r="AA13304" s="68">
        <v>0.41909999999999997</v>
      </c>
      <c r="AB13304" s="68">
        <v>0.51239999999999997</v>
      </c>
      <c r="AC13304" s="68">
        <v>9.2700000000000005E-2</v>
      </c>
      <c r="AD13304" s="68">
        <v>0.71640000000000004</v>
      </c>
      <c r="AE13304" s="68">
        <v>0.6421</v>
      </c>
      <c r="AF13304" s="68">
        <v>2.4799999999999999E-2</v>
      </c>
      <c r="AG13304" s="68">
        <v>9.4000000000000004E-3</v>
      </c>
      <c r="AH13304" s="68">
        <v>6.0299999999999999E-2</v>
      </c>
      <c r="AI13304" s="68">
        <v>1.1999999999999999E-3</v>
      </c>
      <c r="AJ13304" s="68">
        <v>3.3E-3</v>
      </c>
      <c r="AK13304" s="68"/>
      <c r="AL13304" s="68">
        <v>2.5000000000000001E-3</v>
      </c>
      <c r="AM13304" s="68">
        <v>2.3999999999999998E-3</v>
      </c>
      <c r="AN13304" s="68" t="s">
        <v>677</v>
      </c>
      <c r="AO13304" s="68">
        <v>0.53059999999999996</v>
      </c>
      <c r="AP13304" s="68">
        <v>2.3099999999999999E-2</v>
      </c>
      <c r="AQ13304" s="68">
        <v>2.9000000000000001E-2</v>
      </c>
      <c r="AR13304" s="68">
        <v>2.8199999999999999E-2</v>
      </c>
      <c r="AS13304" s="68">
        <v>9.11E-2</v>
      </c>
      <c r="AT13304" s="68">
        <v>0.66239999999999999</v>
      </c>
      <c r="AU13304" s="68">
        <v>0.65080000000000005</v>
      </c>
      <c r="AV13304" s="68">
        <v>0.21079999999999999</v>
      </c>
      <c r="AW13304" s="68">
        <v>0.96360000000000001</v>
      </c>
      <c r="AX13304" s="68">
        <v>3.4000000000000002E-2</v>
      </c>
      <c r="AY13304" s="68">
        <v>0.10340000000000001</v>
      </c>
      <c r="AZ13304" s="68">
        <v>0.36030000000000001</v>
      </c>
      <c r="BA13304" s="68">
        <v>0.85129999999999995</v>
      </c>
      <c r="BB13304" s="68">
        <v>0.28170000000000001</v>
      </c>
      <c r="BC13304" s="68">
        <v>0.64100000000000001</v>
      </c>
      <c r="BD13304" s="68">
        <v>0.63400000000000001</v>
      </c>
      <c r="BE13304" s="68">
        <v>0.99139999999999995</v>
      </c>
      <c r="BF13304" s="68">
        <v>0.45960000000000001</v>
      </c>
      <c r="BG13304" s="68">
        <v>8.6599999999999996E-2</v>
      </c>
      <c r="BH13304" s="68">
        <v>0.60729999999999995</v>
      </c>
      <c r="BI13304" s="68">
        <v>0.31530000000000002</v>
      </c>
      <c r="BJ13304" s="68">
        <v>0.21099999999999999</v>
      </c>
      <c r="BK13304" s="68">
        <v>0.46970000000000001</v>
      </c>
      <c r="BL13304" s="68">
        <v>0.1835</v>
      </c>
      <c r="BM13304" s="68">
        <v>0.13689999999999999</v>
      </c>
      <c r="BN13304" s="68">
        <v>8.5699999999999998E-2</v>
      </c>
      <c r="BO13304" s="68">
        <v>4.5100000000000001E-2</v>
      </c>
      <c r="BP13304" s="68">
        <v>0.18579999999999999</v>
      </c>
      <c r="BQ13304" s="68">
        <v>0.51619999999999999</v>
      </c>
      <c r="BR13304" s="68">
        <v>0.69550000000000001</v>
      </c>
      <c r="BS13304" s="68">
        <v>0.99180000000000001</v>
      </c>
      <c r="BT13304" s="68">
        <v>3.5000000000000001E-3</v>
      </c>
      <c r="BU13304" s="68">
        <v>4.4499999999999998E-2</v>
      </c>
      <c r="BV13304" s="68">
        <v>0.48499999999999999</v>
      </c>
      <c r="BW13304" s="68">
        <v>0.72770000000000001</v>
      </c>
      <c r="BX13304" s="68">
        <v>8.2100000000000006E-2</v>
      </c>
      <c r="BY13304" s="68">
        <v>0.55020000000000002</v>
      </c>
      <c r="BZ13304" s="68">
        <v>1.78E-2</v>
      </c>
      <c r="CA13304" s="68">
        <v>2.7799999999999998E-2</v>
      </c>
      <c r="CB13304" s="68">
        <v>9.3899999999999997E-2</v>
      </c>
      <c r="CC13304" s="68">
        <v>0.47270000000000001</v>
      </c>
      <c r="CD13304" s="68">
        <v>0.39340000000000003</v>
      </c>
      <c r="CE13304" s="68">
        <v>0.3745</v>
      </c>
      <c r="CF13304" s="68">
        <v>2.52E-2</v>
      </c>
      <c r="CG13304" s="68">
        <v>0.97109999999999996</v>
      </c>
      <c r="CH13304" s="68">
        <v>0.51329999999999998</v>
      </c>
      <c r="CI13304" s="68">
        <v>0.95630000000000004</v>
      </c>
      <c r="CJ13304" s="68">
        <v>0.80359999999999998</v>
      </c>
      <c r="CK13304" s="68" t="s">
        <v>621</v>
      </c>
      <c r="CL13304" s="68" t="s">
        <v>621</v>
      </c>
      <c r="CM13304" s="68">
        <v>0.64970000000000006</v>
      </c>
      <c r="CN13304" s="68" t="s">
        <v>621</v>
      </c>
      <c r="CO13304" s="68">
        <v>0.21790000000000001</v>
      </c>
      <c r="CP13304" s="68" t="s">
        <v>621</v>
      </c>
      <c r="CQ13304" s="68">
        <v>6.0000000000000001E-3</v>
      </c>
      <c r="CR13304" s="68">
        <v>8.9200000000000002E-2</v>
      </c>
      <c r="CS13304" s="68">
        <v>4.2000000000000003E-2</v>
      </c>
      <c r="CT13304" s="68">
        <v>0.56489999999999996</v>
      </c>
      <c r="CU13304" s="68">
        <v>3.27E-2</v>
      </c>
      <c r="CV13304" s="68">
        <v>6.4399999999999999E-2</v>
      </c>
      <c r="CW13304" s="68">
        <v>0.76490000000000002</v>
      </c>
      <c r="CX13304" s="68">
        <v>6.1699999999999998E-2</v>
      </c>
      <c r="CY13304" s="68">
        <v>0.2135</v>
      </c>
      <c r="CZ13304" s="68">
        <v>0.80359999999999998</v>
      </c>
      <c r="DA13304" s="68" t="s">
        <v>621</v>
      </c>
      <c r="DB13304" s="68" t="s">
        <v>621</v>
      </c>
      <c r="DC13304" s="68">
        <v>0.64970000000000006</v>
      </c>
      <c r="DD13304" s="68" t="s">
        <v>621</v>
      </c>
      <c r="DE13304" s="68" t="s">
        <v>621</v>
      </c>
      <c r="DF13304" s="68">
        <v>0.218</v>
      </c>
      <c r="DG13304" s="68" t="s">
        <v>621</v>
      </c>
      <c r="DH13304" s="68">
        <v>6.0000000000000001E-3</v>
      </c>
      <c r="DI13304" s="68">
        <v>8.9399999999999993E-2</v>
      </c>
      <c r="DJ13304" s="68">
        <v>8.8000000000000005E-3</v>
      </c>
      <c r="DK13304" s="68">
        <v>4.19E-2</v>
      </c>
      <c r="DL13304" s="68">
        <v>0.80379999999999996</v>
      </c>
      <c r="DM13304" s="68" t="s">
        <v>621</v>
      </c>
      <c r="DN13304" s="68" t="s">
        <v>621</v>
      </c>
      <c r="DO13304" s="68">
        <v>0.64970000000000006</v>
      </c>
      <c r="DP13304" s="68" t="s">
        <v>621</v>
      </c>
      <c r="DQ13304" s="68" t="s">
        <v>621</v>
      </c>
      <c r="DR13304" s="68">
        <v>0.21870000000000001</v>
      </c>
      <c r="DS13304" s="68" t="s">
        <v>621</v>
      </c>
      <c r="DT13304" s="68">
        <v>6.0000000000000001E-3</v>
      </c>
      <c r="DU13304" s="68">
        <v>9.01E-2</v>
      </c>
      <c r="DV13304" s="68">
        <v>8.8000000000000005E-3</v>
      </c>
      <c r="DW13304" s="74">
        <v>4.2000000000000003E-2</v>
      </c>
    </row>
    <row r="13305" spans="1:127" x14ac:dyDescent="0.25">
      <c r="A13305" s="247" t="s">
        <v>82</v>
      </c>
      <c r="B13305" s="106">
        <v>-0.21523999999999999</v>
      </c>
      <c r="C13305" s="77">
        <v>0.13252</v>
      </c>
      <c r="D13305" s="77">
        <v>0.29875000000000002</v>
      </c>
      <c r="E13305" s="77">
        <v>0.70786000000000004</v>
      </c>
      <c r="F13305" s="77">
        <v>0.36246</v>
      </c>
      <c r="G13305" s="77">
        <v>0.27696999999999999</v>
      </c>
      <c r="H13305" s="106">
        <v>-5.0699999999999999E-3</v>
      </c>
      <c r="I13305" s="106">
        <v>-0.30498999999999998</v>
      </c>
      <c r="J13305" s="77">
        <v>0.37808000000000003</v>
      </c>
      <c r="K13305" s="77">
        <v>0.60614999999999997</v>
      </c>
      <c r="L13305" s="77">
        <v>0.49276999999999999</v>
      </c>
      <c r="M13305" s="77">
        <v>0.47117999999999999</v>
      </c>
      <c r="N13305" s="77">
        <v>0.98868999999999996</v>
      </c>
      <c r="O13305" s="77">
        <v>0.54518999999999995</v>
      </c>
      <c r="P13305" s="77" t="s">
        <v>677</v>
      </c>
      <c r="Q13305" s="77">
        <v>0.46995999999999999</v>
      </c>
      <c r="R13305" s="77">
        <v>0.21049000000000001</v>
      </c>
      <c r="S13305" s="77">
        <v>0.15806000000000001</v>
      </c>
      <c r="T13305" s="77">
        <v>0.54757999999999996</v>
      </c>
      <c r="U13305" s="77">
        <v>0.68420000000000003</v>
      </c>
      <c r="V13305" s="77">
        <v>0.17735000000000001</v>
      </c>
      <c r="W13305" s="77">
        <v>1.9990000000000001E-2</v>
      </c>
      <c r="X13305" s="106">
        <v>-2.8250000000000001E-2</v>
      </c>
      <c r="Y13305" s="77">
        <v>5.5399999999999998E-3</v>
      </c>
      <c r="Z13305" s="106">
        <v>-8.677E-2</v>
      </c>
      <c r="AA13305" s="106">
        <v>-0.13134000000000001</v>
      </c>
      <c r="AB13305" s="77">
        <v>0.22863</v>
      </c>
      <c r="AC13305" s="77">
        <v>0.51619000000000004</v>
      </c>
      <c r="AD13305" s="77">
        <v>0.24546000000000001</v>
      </c>
      <c r="AE13305" s="77">
        <v>0.16258</v>
      </c>
      <c r="AF13305" s="106">
        <v>-0.13700999999999999</v>
      </c>
      <c r="AG13305" s="106">
        <v>-0.36420999999999998</v>
      </c>
      <c r="AH13305" s="77">
        <v>0.37430999999999998</v>
      </c>
      <c r="AI13305" s="77">
        <v>0.57735999999999998</v>
      </c>
      <c r="AJ13305" s="77">
        <v>0.51587000000000005</v>
      </c>
      <c r="AK13305" s="77">
        <v>0.51588999999999996</v>
      </c>
      <c r="AL13305" s="77">
        <v>1</v>
      </c>
      <c r="AM13305" s="77">
        <v>0.49631999999999998</v>
      </c>
      <c r="AN13305" s="77" t="s">
        <v>677</v>
      </c>
      <c r="AO13305" s="77">
        <v>0.22140000000000001</v>
      </c>
      <c r="AP13305" s="77">
        <v>0.22228999999999999</v>
      </c>
      <c r="AQ13305" s="77">
        <v>0.19048999999999999</v>
      </c>
      <c r="AR13305" s="77">
        <v>0.22578000000000001</v>
      </c>
      <c r="AS13305" s="77">
        <v>0.46615000000000001</v>
      </c>
      <c r="AT13305" s="77">
        <v>3.9120000000000002E-2</v>
      </c>
      <c r="AU13305" s="106">
        <v>-0.11613</v>
      </c>
      <c r="AV13305" s="106">
        <v>-0.25957000000000002</v>
      </c>
      <c r="AW13305" s="106">
        <v>-2.4230000000000002E-2</v>
      </c>
      <c r="AX13305" s="106">
        <v>-0.20607</v>
      </c>
      <c r="AY13305" s="106">
        <v>-0.35857</v>
      </c>
      <c r="AZ13305" s="77">
        <v>0.10943</v>
      </c>
      <c r="BA13305" s="77">
        <v>4.768E-2</v>
      </c>
      <c r="BB13305" s="77">
        <v>0.23973</v>
      </c>
      <c r="BC13305" s="77">
        <v>0.16900999999999999</v>
      </c>
      <c r="BD13305" s="77">
        <v>0.1171</v>
      </c>
      <c r="BE13305" s="77">
        <v>0.25999</v>
      </c>
      <c r="BF13305" s="77">
        <v>0.27239999999999998</v>
      </c>
      <c r="BG13305" s="77">
        <v>0.26172000000000001</v>
      </c>
      <c r="BH13305" s="77">
        <v>0.25313000000000002</v>
      </c>
      <c r="BI13305" s="77">
        <v>0.32833000000000001</v>
      </c>
      <c r="BJ13305" s="77">
        <v>0.36282999999999999</v>
      </c>
      <c r="BK13305" s="77">
        <v>0.11552</v>
      </c>
      <c r="BL13305" s="106">
        <v>-3.789E-2</v>
      </c>
      <c r="BM13305" s="106">
        <v>-0.15717999999999999</v>
      </c>
      <c r="BN13305" s="106">
        <v>-0.30027999999999999</v>
      </c>
      <c r="BO13305" s="106">
        <v>-0.17355000000000001</v>
      </c>
      <c r="BP13305" s="106">
        <v>-3.6479999999999999E-2</v>
      </c>
      <c r="BQ13305" s="77">
        <v>0.20369000000000001</v>
      </c>
      <c r="BR13305" s="77">
        <v>0.13855000000000001</v>
      </c>
      <c r="BS13305" s="77">
        <v>0.15006</v>
      </c>
      <c r="BT13305" s="106">
        <v>-0.48748999999999998</v>
      </c>
      <c r="BU13305" s="106">
        <v>-0.31806000000000001</v>
      </c>
      <c r="BV13305" s="77">
        <v>0.26311000000000001</v>
      </c>
      <c r="BW13305" s="106">
        <v>-6.2969999999999998E-2</v>
      </c>
      <c r="BX13305" s="77">
        <v>9.0500000000000008E-3</v>
      </c>
      <c r="BY13305" s="106">
        <v>-3.1800000000000001E-3</v>
      </c>
      <c r="BZ13305" s="106">
        <v>-0.16520000000000001</v>
      </c>
      <c r="CA13305" s="106">
        <v>-0.17036000000000001</v>
      </c>
      <c r="CB13305" s="106">
        <v>-4.4630000000000003E-2</v>
      </c>
      <c r="CC13305" s="77">
        <v>9.6670000000000006E-2</v>
      </c>
      <c r="CD13305" s="77">
        <v>0.22883000000000001</v>
      </c>
      <c r="CE13305" s="77">
        <v>0.24829999999999999</v>
      </c>
      <c r="CF13305" s="106">
        <v>-3.3160000000000002E-2</v>
      </c>
      <c r="CG13305" s="106">
        <v>-4.9509999999999998E-2</v>
      </c>
      <c r="CH13305" s="77">
        <v>0.39017000000000002</v>
      </c>
      <c r="CI13305" s="77">
        <v>5.8450000000000002E-2</v>
      </c>
      <c r="CJ13305" s="77">
        <v>0.41239999999999999</v>
      </c>
      <c r="CK13305" s="77">
        <v>0.76720999999999995</v>
      </c>
      <c r="CL13305" s="77">
        <v>0.54584999999999995</v>
      </c>
      <c r="CM13305" s="106">
        <v>-4.0129999999999999E-2</v>
      </c>
      <c r="CN13305" s="77">
        <v>0.73740000000000006</v>
      </c>
      <c r="CO13305" s="77">
        <v>0.17723</v>
      </c>
      <c r="CP13305" s="77">
        <v>0.78125</v>
      </c>
      <c r="CQ13305" s="77">
        <v>0.41836000000000001</v>
      </c>
      <c r="CR13305" s="106">
        <v>-0.27304</v>
      </c>
      <c r="CS13305" s="77">
        <v>0.61973</v>
      </c>
      <c r="CT13305" s="77">
        <v>0.25828000000000001</v>
      </c>
      <c r="CU13305" s="77">
        <v>0.53310000000000002</v>
      </c>
      <c r="CV13305" s="106">
        <v>-1.189E-2</v>
      </c>
      <c r="CW13305" s="77">
        <v>0.13397000000000001</v>
      </c>
      <c r="CX13305" s="106">
        <v>-1.7729999999999999E-2</v>
      </c>
      <c r="CY13305" s="77">
        <v>0.48776999999999998</v>
      </c>
      <c r="CZ13305" s="77">
        <v>0.41239999999999999</v>
      </c>
      <c r="DA13305" s="77">
        <v>0.76720999999999995</v>
      </c>
      <c r="DB13305" s="77">
        <v>0.54583999999999999</v>
      </c>
      <c r="DC13305" s="106">
        <v>-4.0140000000000002E-2</v>
      </c>
      <c r="DD13305" s="77">
        <v>0.81133999999999995</v>
      </c>
      <c r="DE13305" s="77">
        <v>0.73740000000000006</v>
      </c>
      <c r="DF13305" s="77">
        <v>0.1772</v>
      </c>
      <c r="DG13305" s="77">
        <v>0.78105000000000002</v>
      </c>
      <c r="DH13305" s="77">
        <v>0.41852</v>
      </c>
      <c r="DI13305" s="106">
        <v>-0.27311999999999997</v>
      </c>
      <c r="DJ13305" s="77">
        <v>0.70972000000000002</v>
      </c>
      <c r="DK13305" s="77">
        <v>0.61975999999999998</v>
      </c>
      <c r="DL13305" s="77">
        <v>0.41244999999999998</v>
      </c>
      <c r="DM13305" s="77">
        <v>0.76720999999999995</v>
      </c>
      <c r="DN13305" s="77">
        <v>0.54576000000000002</v>
      </c>
      <c r="DO13305" s="106">
        <v>-4.0169999999999997E-2</v>
      </c>
      <c r="DP13305" s="77">
        <v>0.81135000000000002</v>
      </c>
      <c r="DQ13305" s="77">
        <v>0.73738999999999999</v>
      </c>
      <c r="DR13305" s="77">
        <v>0.17745</v>
      </c>
      <c r="DS13305" s="77">
        <v>0.78125999999999995</v>
      </c>
      <c r="DT13305" s="77">
        <v>0.4148</v>
      </c>
      <c r="DU13305" s="106">
        <v>-0.27360000000000001</v>
      </c>
      <c r="DV13305" s="77">
        <v>0.70991000000000004</v>
      </c>
      <c r="DW13305" s="78">
        <v>0.61960000000000004</v>
      </c>
    </row>
    <row r="13306" spans="1:127" ht="15.75" thickBot="1" x14ac:dyDescent="0.3">
      <c r="A13306" s="248"/>
      <c r="B13306" s="68">
        <v>0.23680000000000001</v>
      </c>
      <c r="C13306" s="68">
        <v>0.46970000000000001</v>
      </c>
      <c r="D13306" s="68">
        <v>9.6699999999999994E-2</v>
      </c>
      <c r="E13306" s="68" t="s">
        <v>621</v>
      </c>
      <c r="F13306" s="68">
        <v>4.1500000000000002E-2</v>
      </c>
      <c r="G13306" s="68">
        <v>0.1249</v>
      </c>
      <c r="H13306" s="68">
        <v>0.97799999999999998</v>
      </c>
      <c r="I13306" s="68">
        <v>8.9599999999999999E-2</v>
      </c>
      <c r="J13306" s="68">
        <v>3.2899999999999999E-2</v>
      </c>
      <c r="K13306" s="68">
        <v>2.0000000000000001E-4</v>
      </c>
      <c r="L13306" s="68">
        <v>4.1999999999999997E-3</v>
      </c>
      <c r="M13306" s="68">
        <v>6.4999999999999997E-3</v>
      </c>
      <c r="N13306" s="68" t="s">
        <v>621</v>
      </c>
      <c r="O13306" s="68">
        <v>1.2999999999999999E-3</v>
      </c>
      <c r="P13306" s="68" t="s">
        <v>677</v>
      </c>
      <c r="Q13306" s="68">
        <v>6.6E-3</v>
      </c>
      <c r="R13306" s="68">
        <v>0.2475</v>
      </c>
      <c r="S13306" s="68">
        <v>0.3876</v>
      </c>
      <c r="T13306" s="68">
        <v>1.1999999999999999E-3</v>
      </c>
      <c r="U13306" s="68" t="s">
        <v>621</v>
      </c>
      <c r="V13306" s="68">
        <v>0.33150000000000002</v>
      </c>
      <c r="W13306" s="68">
        <v>0.91349999999999998</v>
      </c>
      <c r="X13306" s="68">
        <v>0.878</v>
      </c>
      <c r="Y13306" s="68">
        <v>0.97599999999999998</v>
      </c>
      <c r="Z13306" s="68">
        <v>0.63680000000000003</v>
      </c>
      <c r="AA13306" s="68">
        <v>0.47370000000000001</v>
      </c>
      <c r="AB13306" s="68">
        <v>0.2082</v>
      </c>
      <c r="AC13306" s="68">
        <v>2.5000000000000001E-3</v>
      </c>
      <c r="AD13306" s="68">
        <v>0.1757</v>
      </c>
      <c r="AE13306" s="68">
        <v>0.374</v>
      </c>
      <c r="AF13306" s="68">
        <v>0.4546</v>
      </c>
      <c r="AG13306" s="68">
        <v>4.0399999999999998E-2</v>
      </c>
      <c r="AH13306" s="68">
        <v>3.4799999999999998E-2</v>
      </c>
      <c r="AI13306" s="68">
        <v>5.0000000000000001E-4</v>
      </c>
      <c r="AJ13306" s="68">
        <v>2.5000000000000001E-3</v>
      </c>
      <c r="AK13306" s="68">
        <v>2.5000000000000001E-3</v>
      </c>
      <c r="AL13306" s="68"/>
      <c r="AM13306" s="68">
        <v>3.8999999999999998E-3</v>
      </c>
      <c r="AN13306" s="68" t="s">
        <v>677</v>
      </c>
      <c r="AO13306" s="68">
        <v>0.2233</v>
      </c>
      <c r="AP13306" s="68">
        <v>0.22140000000000001</v>
      </c>
      <c r="AQ13306" s="68">
        <v>0.29630000000000001</v>
      </c>
      <c r="AR13306" s="68">
        <v>0.21410000000000001</v>
      </c>
      <c r="AS13306" s="68">
        <v>7.1999999999999998E-3</v>
      </c>
      <c r="AT13306" s="68">
        <v>0.83169999999999999</v>
      </c>
      <c r="AU13306" s="68">
        <v>0.52680000000000005</v>
      </c>
      <c r="AV13306" s="68">
        <v>0.15140000000000001</v>
      </c>
      <c r="AW13306" s="68">
        <v>0.89529999999999998</v>
      </c>
      <c r="AX13306" s="68">
        <v>0.25779999999999997</v>
      </c>
      <c r="AY13306" s="68">
        <v>4.3900000000000002E-2</v>
      </c>
      <c r="AZ13306" s="68">
        <v>0.55110000000000003</v>
      </c>
      <c r="BA13306" s="68">
        <v>0.79549999999999998</v>
      </c>
      <c r="BB13306" s="68">
        <v>0.18629999999999999</v>
      </c>
      <c r="BC13306" s="68">
        <v>0.35510000000000003</v>
      </c>
      <c r="BD13306" s="68">
        <v>0.52329999999999999</v>
      </c>
      <c r="BE13306" s="68">
        <v>0.1507</v>
      </c>
      <c r="BF13306" s="68">
        <v>0.13150000000000001</v>
      </c>
      <c r="BG13306" s="68">
        <v>0.1479</v>
      </c>
      <c r="BH13306" s="68">
        <v>0.16220000000000001</v>
      </c>
      <c r="BI13306" s="68">
        <v>6.6600000000000006E-2</v>
      </c>
      <c r="BJ13306" s="68">
        <v>4.1300000000000003E-2</v>
      </c>
      <c r="BK13306" s="68">
        <v>0.52900000000000003</v>
      </c>
      <c r="BL13306" s="68">
        <v>0.83689999999999998</v>
      </c>
      <c r="BM13306" s="68">
        <v>0.39029999999999998</v>
      </c>
      <c r="BN13306" s="68">
        <v>9.4899999999999998E-2</v>
      </c>
      <c r="BO13306" s="68">
        <v>0.3422</v>
      </c>
      <c r="BP13306" s="68">
        <v>0.84289999999999998</v>
      </c>
      <c r="BQ13306" s="68">
        <v>0.26350000000000001</v>
      </c>
      <c r="BR13306" s="68">
        <v>0.44950000000000001</v>
      </c>
      <c r="BS13306" s="68">
        <v>0.41239999999999999</v>
      </c>
      <c r="BT13306" s="68">
        <v>4.7000000000000002E-3</v>
      </c>
      <c r="BU13306" s="68">
        <v>7.6100000000000001E-2</v>
      </c>
      <c r="BV13306" s="68">
        <v>0.1457</v>
      </c>
      <c r="BW13306" s="68">
        <v>0.73209999999999997</v>
      </c>
      <c r="BX13306" s="68">
        <v>0.96079999999999999</v>
      </c>
      <c r="BY13306" s="68">
        <v>0.98619999999999997</v>
      </c>
      <c r="BZ13306" s="68">
        <v>0.36620000000000003</v>
      </c>
      <c r="CA13306" s="68">
        <v>0.35120000000000001</v>
      </c>
      <c r="CB13306" s="68">
        <v>0.80840000000000001</v>
      </c>
      <c r="CC13306" s="68">
        <v>0.59860000000000002</v>
      </c>
      <c r="CD13306" s="68">
        <v>0.20780000000000001</v>
      </c>
      <c r="CE13306" s="68">
        <v>0.1706</v>
      </c>
      <c r="CF13306" s="68">
        <v>0.85699999999999998</v>
      </c>
      <c r="CG13306" s="68">
        <v>0.78790000000000004</v>
      </c>
      <c r="CH13306" s="68">
        <v>2.7300000000000001E-2</v>
      </c>
      <c r="CI13306" s="68">
        <v>0.75070000000000003</v>
      </c>
      <c r="CJ13306" s="68">
        <v>1.9E-2</v>
      </c>
      <c r="CK13306" s="68" t="s">
        <v>621</v>
      </c>
      <c r="CL13306" s="68">
        <v>1.1999999999999999E-3</v>
      </c>
      <c r="CM13306" s="68">
        <v>0.82740000000000002</v>
      </c>
      <c r="CN13306" s="68" t="s">
        <v>621</v>
      </c>
      <c r="CO13306" s="68">
        <v>0.33189999999999997</v>
      </c>
      <c r="CP13306" s="68" t="s">
        <v>621</v>
      </c>
      <c r="CQ13306" s="68">
        <v>1.72E-2</v>
      </c>
      <c r="CR13306" s="68">
        <v>0.1305</v>
      </c>
      <c r="CS13306" s="68">
        <v>2.0000000000000001E-4</v>
      </c>
      <c r="CT13306" s="68">
        <v>0.1535</v>
      </c>
      <c r="CU13306" s="68">
        <v>1.6999999999999999E-3</v>
      </c>
      <c r="CV13306" s="68">
        <v>0.94850000000000001</v>
      </c>
      <c r="CW13306" s="68">
        <v>0.46479999999999999</v>
      </c>
      <c r="CX13306" s="68">
        <v>0.92330000000000001</v>
      </c>
      <c r="CY13306" s="68">
        <v>4.5999999999999999E-3</v>
      </c>
      <c r="CZ13306" s="68">
        <v>1.9E-2</v>
      </c>
      <c r="DA13306" s="68" t="s">
        <v>621</v>
      </c>
      <c r="DB13306" s="68">
        <v>1.1999999999999999E-3</v>
      </c>
      <c r="DC13306" s="68">
        <v>0.82740000000000002</v>
      </c>
      <c r="DD13306" s="68" t="s">
        <v>621</v>
      </c>
      <c r="DE13306" s="68" t="s">
        <v>621</v>
      </c>
      <c r="DF13306" s="68">
        <v>0.33189999999999997</v>
      </c>
      <c r="DG13306" s="68" t="s">
        <v>621</v>
      </c>
      <c r="DH13306" s="68">
        <v>1.7100000000000001E-2</v>
      </c>
      <c r="DI13306" s="68">
        <v>0.13039999999999999</v>
      </c>
      <c r="DJ13306" s="68" t="s">
        <v>621</v>
      </c>
      <c r="DK13306" s="68">
        <v>2.0000000000000001E-4</v>
      </c>
      <c r="DL13306" s="68">
        <v>1.9E-2</v>
      </c>
      <c r="DM13306" s="68" t="s">
        <v>621</v>
      </c>
      <c r="DN13306" s="68">
        <v>1.1999999999999999E-3</v>
      </c>
      <c r="DO13306" s="68">
        <v>0.82720000000000005</v>
      </c>
      <c r="DP13306" s="68" t="s">
        <v>621</v>
      </c>
      <c r="DQ13306" s="68" t="s">
        <v>621</v>
      </c>
      <c r="DR13306" s="68">
        <v>0.33119999999999999</v>
      </c>
      <c r="DS13306" s="68" t="s">
        <v>621</v>
      </c>
      <c r="DT13306" s="68">
        <v>1.8200000000000001E-2</v>
      </c>
      <c r="DU13306" s="68">
        <v>0.12970000000000001</v>
      </c>
      <c r="DV13306" s="68" t="s">
        <v>621</v>
      </c>
      <c r="DW13306" s="74">
        <v>2.0000000000000001E-4</v>
      </c>
    </row>
    <row r="13307" spans="1:127" x14ac:dyDescent="0.25">
      <c r="A13307" s="247" t="s">
        <v>83</v>
      </c>
      <c r="B13307" s="106">
        <v>-0.21138999999999999</v>
      </c>
      <c r="C13307" s="77">
        <v>0.28520000000000001</v>
      </c>
      <c r="D13307" s="77">
        <v>6.173E-2</v>
      </c>
      <c r="E13307" s="77">
        <v>0.55383000000000004</v>
      </c>
      <c r="F13307" s="77">
        <v>0.25866</v>
      </c>
      <c r="G13307" s="77">
        <v>0.38499</v>
      </c>
      <c r="H13307" s="77">
        <v>0.13250000000000001</v>
      </c>
      <c r="I13307" s="77">
        <v>2.479E-2</v>
      </c>
      <c r="J13307" s="77">
        <v>0.35006999999999999</v>
      </c>
      <c r="K13307" s="77">
        <v>0.41456999999999999</v>
      </c>
      <c r="L13307" s="77">
        <v>0.28599000000000002</v>
      </c>
      <c r="M13307" s="77">
        <v>0.48136000000000001</v>
      </c>
      <c r="N13307" s="77">
        <v>0.46627000000000002</v>
      </c>
      <c r="O13307" s="77">
        <v>0.99016999999999999</v>
      </c>
      <c r="P13307" s="77" t="s">
        <v>677</v>
      </c>
      <c r="Q13307" s="77">
        <v>0.27449000000000001</v>
      </c>
      <c r="R13307" s="77">
        <v>1.37E-2</v>
      </c>
      <c r="S13307" s="77">
        <v>3.0589999999999999E-2</v>
      </c>
      <c r="T13307" s="77">
        <v>0.30769999999999997</v>
      </c>
      <c r="U13307" s="77">
        <v>0.65376999999999996</v>
      </c>
      <c r="V13307" s="77">
        <v>0.14129</v>
      </c>
      <c r="W13307" s="77">
        <v>0.15372</v>
      </c>
      <c r="X13307" s="106">
        <v>-0.14484</v>
      </c>
      <c r="Y13307" s="106">
        <v>-9.6530000000000005E-2</v>
      </c>
      <c r="Z13307" s="106">
        <v>-0.44488</v>
      </c>
      <c r="AA13307" s="106">
        <v>-0.17595</v>
      </c>
      <c r="AB13307" s="77">
        <v>6.3159999999999994E-2</v>
      </c>
      <c r="AC13307" s="77">
        <v>0.45339000000000002</v>
      </c>
      <c r="AD13307" s="77">
        <v>0.20746000000000001</v>
      </c>
      <c r="AE13307" s="77">
        <v>0.29493000000000003</v>
      </c>
      <c r="AF13307" s="77">
        <v>2.1919999999999999E-2</v>
      </c>
      <c r="AG13307" s="106">
        <v>-2.1520000000000001E-2</v>
      </c>
      <c r="AH13307" s="77">
        <v>0.38807000000000003</v>
      </c>
      <c r="AI13307" s="77">
        <v>0.42731000000000002</v>
      </c>
      <c r="AJ13307" s="77">
        <v>0.32829000000000003</v>
      </c>
      <c r="AK13307" s="77">
        <v>0.51766999999999996</v>
      </c>
      <c r="AL13307" s="77">
        <v>0.49631999999999998</v>
      </c>
      <c r="AM13307" s="77">
        <v>1</v>
      </c>
      <c r="AN13307" s="77" t="s">
        <v>677</v>
      </c>
      <c r="AO13307" s="106">
        <v>-5.7499999999999999E-3</v>
      </c>
      <c r="AP13307" s="77">
        <v>4.342E-2</v>
      </c>
      <c r="AQ13307" s="77">
        <v>4.8959999999999997E-2</v>
      </c>
      <c r="AR13307" s="77">
        <v>0.26084000000000002</v>
      </c>
      <c r="AS13307" s="77">
        <v>0.49084</v>
      </c>
      <c r="AT13307" s="77">
        <v>6.3850000000000004E-2</v>
      </c>
      <c r="AU13307" s="77">
        <v>4.8030000000000003E-2</v>
      </c>
      <c r="AV13307" s="106">
        <v>-0.22889000000000001</v>
      </c>
      <c r="AW13307" s="106">
        <v>-0.11727</v>
      </c>
      <c r="AX13307" s="106">
        <v>-0.32806999999999997</v>
      </c>
      <c r="AY13307" s="106">
        <v>-0.18068000000000001</v>
      </c>
      <c r="AZ13307" s="77">
        <v>6.5640000000000004E-2</v>
      </c>
      <c r="BA13307" s="77">
        <v>2.188E-2</v>
      </c>
      <c r="BB13307" s="77">
        <v>5.3690000000000002E-2</v>
      </c>
      <c r="BC13307" s="77">
        <v>0.37988</v>
      </c>
      <c r="BD13307" s="77">
        <v>0.32477</v>
      </c>
      <c r="BE13307" s="77">
        <v>0.40909000000000001</v>
      </c>
      <c r="BF13307" s="77">
        <v>0.13328000000000001</v>
      </c>
      <c r="BG13307" s="106">
        <v>-3.8870000000000002E-2</v>
      </c>
      <c r="BH13307" s="77">
        <v>0.10763</v>
      </c>
      <c r="BI13307" s="77">
        <v>0.13622000000000001</v>
      </c>
      <c r="BJ13307" s="77">
        <v>0.17605999999999999</v>
      </c>
      <c r="BK13307" s="77">
        <v>0.32849</v>
      </c>
      <c r="BL13307" s="106">
        <v>-7.7689999999999995E-2</v>
      </c>
      <c r="BM13307" s="106">
        <v>-0.13667000000000001</v>
      </c>
      <c r="BN13307" s="106">
        <v>-0.21989</v>
      </c>
      <c r="BO13307" s="106">
        <v>-0.25927</v>
      </c>
      <c r="BP13307" s="77">
        <v>0.22162999999999999</v>
      </c>
      <c r="BQ13307" s="77">
        <v>0.32782</v>
      </c>
      <c r="BR13307" s="77">
        <v>6.6699999999999997E-3</v>
      </c>
      <c r="BS13307" s="77">
        <v>7.041E-2</v>
      </c>
      <c r="BT13307" s="106">
        <v>-0.35328999999999999</v>
      </c>
      <c r="BU13307" s="106">
        <v>-0.19248000000000001</v>
      </c>
      <c r="BV13307" s="77">
        <v>0.24016000000000001</v>
      </c>
      <c r="BW13307" s="77">
        <v>0.22461999999999999</v>
      </c>
      <c r="BX13307" s="77">
        <v>1.881E-2</v>
      </c>
      <c r="BY13307" s="106">
        <v>-7.8350000000000003E-2</v>
      </c>
      <c r="BZ13307" s="106">
        <v>-0.32880999999999999</v>
      </c>
      <c r="CA13307" s="106">
        <v>-0.13619999999999999</v>
      </c>
      <c r="CB13307" s="77">
        <v>0.19653000000000001</v>
      </c>
      <c r="CC13307" s="77">
        <v>0.31623000000000001</v>
      </c>
      <c r="CD13307" s="77">
        <v>0.10567</v>
      </c>
      <c r="CE13307" s="77">
        <v>1.4619999999999999E-2</v>
      </c>
      <c r="CF13307" s="106">
        <v>-0.24807000000000001</v>
      </c>
      <c r="CG13307" s="77">
        <v>9.7559999999999994E-2</v>
      </c>
      <c r="CH13307" s="77">
        <v>0.14918000000000001</v>
      </c>
      <c r="CI13307" s="77">
        <v>0.39019999999999999</v>
      </c>
      <c r="CJ13307" s="77">
        <v>0.43964999999999999</v>
      </c>
      <c r="CK13307" s="77">
        <v>0.65112000000000003</v>
      </c>
      <c r="CL13307" s="77">
        <v>0.30973000000000001</v>
      </c>
      <c r="CM13307" s="106">
        <v>-0.20707</v>
      </c>
      <c r="CN13307" s="77">
        <v>0.58335999999999999</v>
      </c>
      <c r="CO13307" s="77">
        <v>0.32250000000000001</v>
      </c>
      <c r="CP13307" s="77">
        <v>0.69613000000000003</v>
      </c>
      <c r="CQ13307" s="77">
        <v>0.23454</v>
      </c>
      <c r="CR13307" s="106">
        <v>-0.24589</v>
      </c>
      <c r="CS13307" s="77">
        <v>0.64673999999999998</v>
      </c>
      <c r="CT13307" s="77">
        <v>0.38392999999999999</v>
      </c>
      <c r="CU13307" s="77">
        <v>0.28444000000000003</v>
      </c>
      <c r="CV13307" s="77">
        <v>0.10789</v>
      </c>
      <c r="CW13307" s="77">
        <v>0.14202000000000001</v>
      </c>
      <c r="CX13307" s="77">
        <v>8.4889999999999993E-2</v>
      </c>
      <c r="CY13307" s="77">
        <v>0.37714999999999999</v>
      </c>
      <c r="CZ13307" s="77">
        <v>0.43966</v>
      </c>
      <c r="DA13307" s="77">
        <v>0.65112000000000003</v>
      </c>
      <c r="DB13307" s="77">
        <v>0.30970999999999999</v>
      </c>
      <c r="DC13307" s="106">
        <v>-0.20707999999999999</v>
      </c>
      <c r="DD13307" s="77">
        <v>0.69926999999999995</v>
      </c>
      <c r="DE13307" s="77">
        <v>0.58335999999999999</v>
      </c>
      <c r="DF13307" s="77">
        <v>0.32249</v>
      </c>
      <c r="DG13307" s="77">
        <v>0.69616999999999996</v>
      </c>
      <c r="DH13307" s="77">
        <v>0.23449999999999999</v>
      </c>
      <c r="DI13307" s="106">
        <v>-0.24579999999999999</v>
      </c>
      <c r="DJ13307" s="77">
        <v>0.72950000000000004</v>
      </c>
      <c r="DK13307" s="77">
        <v>0.64668999999999999</v>
      </c>
      <c r="DL13307" s="77">
        <v>0.43973000000000001</v>
      </c>
      <c r="DM13307" s="77">
        <v>0.65112999999999999</v>
      </c>
      <c r="DN13307" s="77">
        <v>0.30958000000000002</v>
      </c>
      <c r="DO13307" s="106">
        <v>-0.20719000000000001</v>
      </c>
      <c r="DP13307" s="77">
        <v>0.69925999999999999</v>
      </c>
      <c r="DQ13307" s="77">
        <v>0.58338999999999996</v>
      </c>
      <c r="DR13307" s="77">
        <v>0.32296999999999998</v>
      </c>
      <c r="DS13307" s="77">
        <v>0.69542999999999999</v>
      </c>
      <c r="DT13307" s="77">
        <v>0.23018</v>
      </c>
      <c r="DU13307" s="106">
        <v>-0.24595</v>
      </c>
      <c r="DV13307" s="77">
        <v>0.72965000000000002</v>
      </c>
      <c r="DW13307" s="78">
        <v>0.64670000000000005</v>
      </c>
    </row>
    <row r="13308" spans="1:127" ht="15.75" thickBot="1" x14ac:dyDescent="0.3">
      <c r="A13308" s="248"/>
      <c r="B13308" s="68">
        <v>0.2455</v>
      </c>
      <c r="C13308" s="68">
        <v>0.11360000000000001</v>
      </c>
      <c r="D13308" s="68">
        <v>0.73709999999999998</v>
      </c>
      <c r="E13308" s="68">
        <v>1E-3</v>
      </c>
      <c r="F13308" s="68">
        <v>0.15290000000000001</v>
      </c>
      <c r="G13308" s="68">
        <v>2.9600000000000001E-2</v>
      </c>
      <c r="H13308" s="68">
        <v>0.46970000000000001</v>
      </c>
      <c r="I13308" s="68">
        <v>0.89290000000000003</v>
      </c>
      <c r="J13308" s="68">
        <v>4.9500000000000002E-2</v>
      </c>
      <c r="K13308" s="68">
        <v>1.83E-2</v>
      </c>
      <c r="L13308" s="68">
        <v>0.11260000000000001</v>
      </c>
      <c r="M13308" s="68">
        <v>5.3E-3</v>
      </c>
      <c r="N13308" s="68">
        <v>7.1000000000000004E-3</v>
      </c>
      <c r="O13308" s="68" t="s">
        <v>621</v>
      </c>
      <c r="P13308" s="68" t="s">
        <v>677</v>
      </c>
      <c r="Q13308" s="68">
        <v>0.12839999999999999</v>
      </c>
      <c r="R13308" s="68">
        <v>0.94069999999999998</v>
      </c>
      <c r="S13308" s="68">
        <v>0.86799999999999999</v>
      </c>
      <c r="T13308" s="68">
        <v>8.6699999999999999E-2</v>
      </c>
      <c r="U13308" s="68" t="s">
        <v>621</v>
      </c>
      <c r="V13308" s="68">
        <v>0.4405</v>
      </c>
      <c r="W13308" s="68">
        <v>0.40089999999999998</v>
      </c>
      <c r="X13308" s="68">
        <v>0.42899999999999999</v>
      </c>
      <c r="Y13308" s="68">
        <v>0.59919999999999995</v>
      </c>
      <c r="Z13308" s="68">
        <v>1.0699999999999999E-2</v>
      </c>
      <c r="AA13308" s="68">
        <v>0.33539999999999998</v>
      </c>
      <c r="AB13308" s="68">
        <v>0.73129999999999995</v>
      </c>
      <c r="AC13308" s="68">
        <v>9.1999999999999998E-3</v>
      </c>
      <c r="AD13308" s="68">
        <v>0.25459999999999999</v>
      </c>
      <c r="AE13308" s="68">
        <v>0.1013</v>
      </c>
      <c r="AF13308" s="68">
        <v>0.9052</v>
      </c>
      <c r="AG13308" s="68">
        <v>0.90690000000000004</v>
      </c>
      <c r="AH13308" s="68">
        <v>2.8199999999999999E-2</v>
      </c>
      <c r="AI13308" s="68">
        <v>1.47E-2</v>
      </c>
      <c r="AJ13308" s="68">
        <v>6.6600000000000006E-2</v>
      </c>
      <c r="AK13308" s="68">
        <v>2.3999999999999998E-3</v>
      </c>
      <c r="AL13308" s="68">
        <v>3.8999999999999998E-3</v>
      </c>
      <c r="AM13308" s="68"/>
      <c r="AN13308" s="68" t="s">
        <v>677</v>
      </c>
      <c r="AO13308" s="68">
        <v>0.97509999999999997</v>
      </c>
      <c r="AP13308" s="68">
        <v>0.8135</v>
      </c>
      <c r="AQ13308" s="68">
        <v>0.79020000000000001</v>
      </c>
      <c r="AR13308" s="68">
        <v>0.14929999999999999</v>
      </c>
      <c r="AS13308" s="68">
        <v>4.3E-3</v>
      </c>
      <c r="AT13308" s="68">
        <v>0.72850000000000004</v>
      </c>
      <c r="AU13308" s="68">
        <v>0.79410000000000003</v>
      </c>
      <c r="AV13308" s="68">
        <v>0.20760000000000001</v>
      </c>
      <c r="AW13308" s="68">
        <v>0.52270000000000005</v>
      </c>
      <c r="AX13308" s="68">
        <v>6.6799999999999998E-2</v>
      </c>
      <c r="AY13308" s="68">
        <v>0.32240000000000002</v>
      </c>
      <c r="AZ13308" s="68">
        <v>0.72109999999999996</v>
      </c>
      <c r="BA13308" s="68">
        <v>0.90539999999999998</v>
      </c>
      <c r="BB13308" s="68">
        <v>0.77039999999999997</v>
      </c>
      <c r="BC13308" s="68">
        <v>3.2000000000000001E-2</v>
      </c>
      <c r="BD13308" s="68">
        <v>6.9699999999999998E-2</v>
      </c>
      <c r="BE13308" s="68">
        <v>2.01E-2</v>
      </c>
      <c r="BF13308" s="68">
        <v>0.46710000000000002</v>
      </c>
      <c r="BG13308" s="68">
        <v>0.8327</v>
      </c>
      <c r="BH13308" s="68">
        <v>0.55759999999999998</v>
      </c>
      <c r="BI13308" s="68">
        <v>0.45729999999999998</v>
      </c>
      <c r="BJ13308" s="68">
        <v>0.33510000000000001</v>
      </c>
      <c r="BK13308" s="68">
        <v>6.6400000000000001E-2</v>
      </c>
      <c r="BL13308" s="68">
        <v>0.67259999999999998</v>
      </c>
      <c r="BM13308" s="68">
        <v>0.45569999999999999</v>
      </c>
      <c r="BN13308" s="68">
        <v>0.2266</v>
      </c>
      <c r="BO13308" s="68">
        <v>0.15190000000000001</v>
      </c>
      <c r="BP13308" s="68">
        <v>0.2228</v>
      </c>
      <c r="BQ13308" s="68">
        <v>6.7000000000000004E-2</v>
      </c>
      <c r="BR13308" s="68">
        <v>0.97109999999999996</v>
      </c>
      <c r="BS13308" s="68">
        <v>0.70179999999999998</v>
      </c>
      <c r="BT13308" s="68">
        <v>4.7300000000000002E-2</v>
      </c>
      <c r="BU13308" s="68">
        <v>0.29120000000000001</v>
      </c>
      <c r="BV13308" s="68">
        <v>0.1855</v>
      </c>
      <c r="BW13308" s="68">
        <v>0.2165</v>
      </c>
      <c r="BX13308" s="68">
        <v>0.91859999999999997</v>
      </c>
      <c r="BY13308" s="68">
        <v>0.66990000000000005</v>
      </c>
      <c r="BZ13308" s="68">
        <v>6.6100000000000006E-2</v>
      </c>
      <c r="CA13308" s="68">
        <v>0.45729999999999998</v>
      </c>
      <c r="CB13308" s="68">
        <v>0.28100000000000003</v>
      </c>
      <c r="CC13308" s="68">
        <v>7.7899999999999997E-2</v>
      </c>
      <c r="CD13308" s="68">
        <v>0.56489999999999996</v>
      </c>
      <c r="CE13308" s="68">
        <v>0.93669999999999998</v>
      </c>
      <c r="CF13308" s="68">
        <v>0.17100000000000001</v>
      </c>
      <c r="CG13308" s="68">
        <v>0.59530000000000005</v>
      </c>
      <c r="CH13308" s="68">
        <v>0.41510000000000002</v>
      </c>
      <c r="CI13308" s="68">
        <v>2.7300000000000001E-2</v>
      </c>
      <c r="CJ13308" s="68">
        <v>1.18E-2</v>
      </c>
      <c r="CK13308" s="68" t="s">
        <v>621</v>
      </c>
      <c r="CL13308" s="68">
        <v>8.4500000000000006E-2</v>
      </c>
      <c r="CM13308" s="68">
        <v>0.2555</v>
      </c>
      <c r="CN13308" s="68">
        <v>5.0000000000000001E-4</v>
      </c>
      <c r="CO13308" s="68">
        <v>7.1800000000000003E-2</v>
      </c>
      <c r="CP13308" s="68" t="s">
        <v>621</v>
      </c>
      <c r="CQ13308" s="68">
        <v>0.1963</v>
      </c>
      <c r="CR13308" s="68">
        <v>0.1749</v>
      </c>
      <c r="CS13308" s="68" t="s">
        <v>621</v>
      </c>
      <c r="CT13308" s="68">
        <v>3.0099999999999998E-2</v>
      </c>
      <c r="CU13308" s="68">
        <v>0.11459999999999999</v>
      </c>
      <c r="CV13308" s="68">
        <v>0.55669999999999997</v>
      </c>
      <c r="CW13308" s="68">
        <v>0.43809999999999999</v>
      </c>
      <c r="CX13308" s="68">
        <v>0.64410000000000001</v>
      </c>
      <c r="CY13308" s="68">
        <v>3.3300000000000003E-2</v>
      </c>
      <c r="CZ13308" s="68">
        <v>1.18E-2</v>
      </c>
      <c r="DA13308" s="68" t="s">
        <v>621</v>
      </c>
      <c r="DB13308" s="68">
        <v>8.4500000000000006E-2</v>
      </c>
      <c r="DC13308" s="68">
        <v>0.2555</v>
      </c>
      <c r="DD13308" s="68" t="s">
        <v>621</v>
      </c>
      <c r="DE13308" s="68">
        <v>5.0000000000000001E-4</v>
      </c>
      <c r="DF13308" s="68">
        <v>7.1800000000000003E-2</v>
      </c>
      <c r="DG13308" s="68" t="s">
        <v>621</v>
      </c>
      <c r="DH13308" s="68">
        <v>0.19639999999999999</v>
      </c>
      <c r="DI13308" s="68">
        <v>0.17510000000000001</v>
      </c>
      <c r="DJ13308" s="68" t="s">
        <v>621</v>
      </c>
      <c r="DK13308" s="68" t="s">
        <v>621</v>
      </c>
      <c r="DL13308" s="68">
        <v>1.18E-2</v>
      </c>
      <c r="DM13308" s="68" t="s">
        <v>621</v>
      </c>
      <c r="DN13308" s="68">
        <v>8.4699999999999998E-2</v>
      </c>
      <c r="DO13308" s="68">
        <v>0.25519999999999998</v>
      </c>
      <c r="DP13308" s="68" t="s">
        <v>621</v>
      </c>
      <c r="DQ13308" s="68">
        <v>5.0000000000000001E-4</v>
      </c>
      <c r="DR13308" s="68">
        <v>7.1400000000000005E-2</v>
      </c>
      <c r="DS13308" s="68" t="s">
        <v>621</v>
      </c>
      <c r="DT13308" s="68">
        <v>0.20499999999999999</v>
      </c>
      <c r="DU13308" s="68">
        <v>0.17480000000000001</v>
      </c>
      <c r="DV13308" s="68" t="s">
        <v>621</v>
      </c>
      <c r="DW13308" s="74" t="s">
        <v>621</v>
      </c>
    </row>
    <row r="13309" spans="1:127" x14ac:dyDescent="0.25">
      <c r="A13309" s="247" t="s">
        <v>84</v>
      </c>
      <c r="B13309" s="77" t="s">
        <v>677</v>
      </c>
      <c r="C13309" s="77" t="s">
        <v>677</v>
      </c>
      <c r="D13309" s="77" t="s">
        <v>677</v>
      </c>
      <c r="E13309" s="77" t="s">
        <v>677</v>
      </c>
      <c r="F13309" s="77" t="s">
        <v>677</v>
      </c>
      <c r="G13309" s="77" t="s">
        <v>677</v>
      </c>
      <c r="H13309" s="77" t="s">
        <v>677</v>
      </c>
      <c r="I13309" s="77" t="s">
        <v>677</v>
      </c>
      <c r="J13309" s="77" t="s">
        <v>677</v>
      </c>
      <c r="K13309" s="77" t="s">
        <v>677</v>
      </c>
      <c r="L13309" s="77" t="s">
        <v>677</v>
      </c>
      <c r="M13309" s="77" t="s">
        <v>677</v>
      </c>
      <c r="N13309" s="77" t="s">
        <v>677</v>
      </c>
      <c r="O13309" s="77" t="s">
        <v>677</v>
      </c>
      <c r="P13309" s="77" t="s">
        <v>677</v>
      </c>
      <c r="Q13309" s="77" t="s">
        <v>677</v>
      </c>
      <c r="R13309" s="77" t="s">
        <v>677</v>
      </c>
      <c r="S13309" s="77" t="s">
        <v>677</v>
      </c>
      <c r="T13309" s="77" t="s">
        <v>677</v>
      </c>
      <c r="U13309" s="77" t="s">
        <v>677</v>
      </c>
      <c r="V13309" s="77" t="s">
        <v>677</v>
      </c>
      <c r="W13309" s="77" t="s">
        <v>677</v>
      </c>
      <c r="X13309" s="77" t="s">
        <v>677</v>
      </c>
      <c r="Y13309" s="77" t="s">
        <v>677</v>
      </c>
      <c r="Z13309" s="77" t="s">
        <v>677</v>
      </c>
      <c r="AA13309" s="77" t="s">
        <v>677</v>
      </c>
      <c r="AB13309" s="77" t="s">
        <v>677</v>
      </c>
      <c r="AC13309" s="77" t="s">
        <v>677</v>
      </c>
      <c r="AD13309" s="77" t="s">
        <v>677</v>
      </c>
      <c r="AE13309" s="77" t="s">
        <v>677</v>
      </c>
      <c r="AF13309" s="77" t="s">
        <v>677</v>
      </c>
      <c r="AG13309" s="77" t="s">
        <v>677</v>
      </c>
      <c r="AH13309" s="77" t="s">
        <v>677</v>
      </c>
      <c r="AI13309" s="77" t="s">
        <v>677</v>
      </c>
      <c r="AJ13309" s="77" t="s">
        <v>677</v>
      </c>
      <c r="AK13309" s="77" t="s">
        <v>677</v>
      </c>
      <c r="AL13309" s="77" t="s">
        <v>677</v>
      </c>
      <c r="AM13309" s="77" t="s">
        <v>677</v>
      </c>
      <c r="AN13309" s="77" t="s">
        <v>677</v>
      </c>
      <c r="AO13309" s="77" t="s">
        <v>677</v>
      </c>
      <c r="AP13309" s="77" t="s">
        <v>677</v>
      </c>
      <c r="AQ13309" s="77" t="s">
        <v>677</v>
      </c>
      <c r="AR13309" s="77" t="s">
        <v>677</v>
      </c>
      <c r="AS13309" s="77" t="s">
        <v>677</v>
      </c>
      <c r="AT13309" s="77" t="s">
        <v>677</v>
      </c>
      <c r="AU13309" s="77" t="s">
        <v>677</v>
      </c>
      <c r="AV13309" s="77" t="s">
        <v>677</v>
      </c>
      <c r="AW13309" s="77" t="s">
        <v>677</v>
      </c>
      <c r="AX13309" s="77" t="s">
        <v>677</v>
      </c>
      <c r="AY13309" s="77" t="s">
        <v>677</v>
      </c>
      <c r="AZ13309" s="77" t="s">
        <v>677</v>
      </c>
      <c r="BA13309" s="77" t="s">
        <v>677</v>
      </c>
      <c r="BB13309" s="77" t="s">
        <v>677</v>
      </c>
      <c r="BC13309" s="77" t="s">
        <v>677</v>
      </c>
      <c r="BD13309" s="77" t="s">
        <v>677</v>
      </c>
      <c r="BE13309" s="77" t="s">
        <v>677</v>
      </c>
      <c r="BF13309" s="77" t="s">
        <v>677</v>
      </c>
      <c r="BG13309" s="77" t="s">
        <v>677</v>
      </c>
      <c r="BH13309" s="77" t="s">
        <v>677</v>
      </c>
      <c r="BI13309" s="77" t="s">
        <v>677</v>
      </c>
      <c r="BJ13309" s="77" t="s">
        <v>677</v>
      </c>
      <c r="BK13309" s="77" t="s">
        <v>677</v>
      </c>
      <c r="BL13309" s="77" t="s">
        <v>677</v>
      </c>
      <c r="BM13309" s="77" t="s">
        <v>677</v>
      </c>
      <c r="BN13309" s="77" t="s">
        <v>677</v>
      </c>
      <c r="BO13309" s="77" t="s">
        <v>677</v>
      </c>
      <c r="BP13309" s="77" t="s">
        <v>677</v>
      </c>
      <c r="BQ13309" s="77" t="s">
        <v>677</v>
      </c>
      <c r="BR13309" s="77" t="s">
        <v>677</v>
      </c>
      <c r="BS13309" s="77" t="s">
        <v>677</v>
      </c>
      <c r="BT13309" s="77" t="s">
        <v>677</v>
      </c>
      <c r="BU13309" s="77" t="s">
        <v>677</v>
      </c>
      <c r="BV13309" s="77" t="s">
        <v>677</v>
      </c>
      <c r="BW13309" s="77" t="s">
        <v>677</v>
      </c>
      <c r="BX13309" s="77" t="s">
        <v>677</v>
      </c>
      <c r="BY13309" s="77" t="s">
        <v>677</v>
      </c>
      <c r="BZ13309" s="77" t="s">
        <v>677</v>
      </c>
      <c r="CA13309" s="77" t="s">
        <v>677</v>
      </c>
      <c r="CB13309" s="77" t="s">
        <v>677</v>
      </c>
      <c r="CC13309" s="77" t="s">
        <v>677</v>
      </c>
      <c r="CD13309" s="77" t="s">
        <v>677</v>
      </c>
      <c r="CE13309" s="77" t="s">
        <v>677</v>
      </c>
      <c r="CF13309" s="77" t="s">
        <v>677</v>
      </c>
      <c r="CG13309" s="77" t="s">
        <v>677</v>
      </c>
      <c r="CH13309" s="77" t="s">
        <v>677</v>
      </c>
      <c r="CI13309" s="77" t="s">
        <v>677</v>
      </c>
      <c r="CJ13309" s="77" t="s">
        <v>677</v>
      </c>
      <c r="CK13309" s="77" t="s">
        <v>677</v>
      </c>
      <c r="CL13309" s="77" t="s">
        <v>677</v>
      </c>
      <c r="CM13309" s="77" t="s">
        <v>677</v>
      </c>
      <c r="CN13309" s="77" t="s">
        <v>677</v>
      </c>
      <c r="CO13309" s="77" t="s">
        <v>677</v>
      </c>
      <c r="CP13309" s="77" t="s">
        <v>677</v>
      </c>
      <c r="CQ13309" s="77" t="s">
        <v>677</v>
      </c>
      <c r="CR13309" s="77" t="s">
        <v>677</v>
      </c>
      <c r="CS13309" s="77" t="s">
        <v>677</v>
      </c>
      <c r="CT13309" s="77" t="s">
        <v>677</v>
      </c>
      <c r="CU13309" s="77" t="s">
        <v>677</v>
      </c>
      <c r="CV13309" s="77" t="s">
        <v>677</v>
      </c>
      <c r="CW13309" s="77" t="s">
        <v>677</v>
      </c>
      <c r="CX13309" s="77" t="s">
        <v>677</v>
      </c>
      <c r="CY13309" s="77" t="s">
        <v>677</v>
      </c>
      <c r="CZ13309" s="77" t="s">
        <v>677</v>
      </c>
      <c r="DA13309" s="77" t="s">
        <v>677</v>
      </c>
      <c r="DB13309" s="77" t="s">
        <v>677</v>
      </c>
      <c r="DC13309" s="77" t="s">
        <v>677</v>
      </c>
      <c r="DD13309" s="77" t="s">
        <v>677</v>
      </c>
      <c r="DE13309" s="77" t="s">
        <v>677</v>
      </c>
      <c r="DF13309" s="77" t="s">
        <v>677</v>
      </c>
      <c r="DG13309" s="77" t="s">
        <v>677</v>
      </c>
      <c r="DH13309" s="77" t="s">
        <v>677</v>
      </c>
      <c r="DI13309" s="77" t="s">
        <v>677</v>
      </c>
      <c r="DJ13309" s="77" t="s">
        <v>677</v>
      </c>
      <c r="DK13309" s="77" t="s">
        <v>677</v>
      </c>
      <c r="DL13309" s="77" t="s">
        <v>677</v>
      </c>
      <c r="DM13309" s="77" t="s">
        <v>677</v>
      </c>
      <c r="DN13309" s="77" t="s">
        <v>677</v>
      </c>
      <c r="DO13309" s="77" t="s">
        <v>677</v>
      </c>
      <c r="DP13309" s="77" t="s">
        <v>677</v>
      </c>
      <c r="DQ13309" s="77" t="s">
        <v>677</v>
      </c>
      <c r="DR13309" s="77" t="s">
        <v>677</v>
      </c>
      <c r="DS13309" s="77" t="s">
        <v>677</v>
      </c>
      <c r="DT13309" s="77" t="s">
        <v>677</v>
      </c>
      <c r="DU13309" s="77" t="s">
        <v>677</v>
      </c>
      <c r="DV13309" s="77" t="s">
        <v>677</v>
      </c>
      <c r="DW13309" s="78" t="s">
        <v>677</v>
      </c>
    </row>
    <row r="13310" spans="1:127" ht="15.75" thickBot="1" x14ac:dyDescent="0.3">
      <c r="A13310" s="248"/>
      <c r="B13310" s="68" t="s">
        <v>677</v>
      </c>
      <c r="C13310" s="68" t="s">
        <v>677</v>
      </c>
      <c r="D13310" s="68" t="s">
        <v>677</v>
      </c>
      <c r="E13310" s="68" t="s">
        <v>677</v>
      </c>
      <c r="F13310" s="68" t="s">
        <v>677</v>
      </c>
      <c r="G13310" s="68" t="s">
        <v>677</v>
      </c>
      <c r="H13310" s="68" t="s">
        <v>677</v>
      </c>
      <c r="I13310" s="68" t="s">
        <v>677</v>
      </c>
      <c r="J13310" s="68" t="s">
        <v>677</v>
      </c>
      <c r="K13310" s="68" t="s">
        <v>677</v>
      </c>
      <c r="L13310" s="68" t="s">
        <v>677</v>
      </c>
      <c r="M13310" s="68" t="s">
        <v>677</v>
      </c>
      <c r="N13310" s="68" t="s">
        <v>677</v>
      </c>
      <c r="O13310" s="68" t="s">
        <v>677</v>
      </c>
      <c r="P13310" s="68" t="s">
        <v>677</v>
      </c>
      <c r="Q13310" s="68" t="s">
        <v>677</v>
      </c>
      <c r="R13310" s="68" t="s">
        <v>677</v>
      </c>
      <c r="S13310" s="68" t="s">
        <v>677</v>
      </c>
      <c r="T13310" s="68" t="s">
        <v>677</v>
      </c>
      <c r="U13310" s="68" t="s">
        <v>677</v>
      </c>
      <c r="V13310" s="68" t="s">
        <v>677</v>
      </c>
      <c r="W13310" s="68" t="s">
        <v>677</v>
      </c>
      <c r="X13310" s="68" t="s">
        <v>677</v>
      </c>
      <c r="Y13310" s="68" t="s">
        <v>677</v>
      </c>
      <c r="Z13310" s="68" t="s">
        <v>677</v>
      </c>
      <c r="AA13310" s="68" t="s">
        <v>677</v>
      </c>
      <c r="AB13310" s="68" t="s">
        <v>677</v>
      </c>
      <c r="AC13310" s="68" t="s">
        <v>677</v>
      </c>
      <c r="AD13310" s="68" t="s">
        <v>677</v>
      </c>
      <c r="AE13310" s="68" t="s">
        <v>677</v>
      </c>
      <c r="AF13310" s="68" t="s">
        <v>677</v>
      </c>
      <c r="AG13310" s="68" t="s">
        <v>677</v>
      </c>
      <c r="AH13310" s="68" t="s">
        <v>677</v>
      </c>
      <c r="AI13310" s="68" t="s">
        <v>677</v>
      </c>
      <c r="AJ13310" s="68" t="s">
        <v>677</v>
      </c>
      <c r="AK13310" s="68" t="s">
        <v>677</v>
      </c>
      <c r="AL13310" s="68" t="s">
        <v>677</v>
      </c>
      <c r="AM13310" s="68" t="s">
        <v>677</v>
      </c>
      <c r="AN13310" s="68" t="s">
        <v>677</v>
      </c>
      <c r="AO13310" s="68" t="s">
        <v>677</v>
      </c>
      <c r="AP13310" s="68" t="s">
        <v>677</v>
      </c>
      <c r="AQ13310" s="68" t="s">
        <v>677</v>
      </c>
      <c r="AR13310" s="68" t="s">
        <v>677</v>
      </c>
      <c r="AS13310" s="68" t="s">
        <v>677</v>
      </c>
      <c r="AT13310" s="68" t="s">
        <v>677</v>
      </c>
      <c r="AU13310" s="68" t="s">
        <v>677</v>
      </c>
      <c r="AV13310" s="68" t="s">
        <v>677</v>
      </c>
      <c r="AW13310" s="68" t="s">
        <v>677</v>
      </c>
      <c r="AX13310" s="68" t="s">
        <v>677</v>
      </c>
      <c r="AY13310" s="68" t="s">
        <v>677</v>
      </c>
      <c r="AZ13310" s="68" t="s">
        <v>677</v>
      </c>
      <c r="BA13310" s="68" t="s">
        <v>677</v>
      </c>
      <c r="BB13310" s="68" t="s">
        <v>677</v>
      </c>
      <c r="BC13310" s="68" t="s">
        <v>677</v>
      </c>
      <c r="BD13310" s="68" t="s">
        <v>677</v>
      </c>
      <c r="BE13310" s="68" t="s">
        <v>677</v>
      </c>
      <c r="BF13310" s="68" t="s">
        <v>677</v>
      </c>
      <c r="BG13310" s="68" t="s">
        <v>677</v>
      </c>
      <c r="BH13310" s="68" t="s">
        <v>677</v>
      </c>
      <c r="BI13310" s="68" t="s">
        <v>677</v>
      </c>
      <c r="BJ13310" s="68" t="s">
        <v>677</v>
      </c>
      <c r="BK13310" s="68" t="s">
        <v>677</v>
      </c>
      <c r="BL13310" s="68" t="s">
        <v>677</v>
      </c>
      <c r="BM13310" s="68" t="s">
        <v>677</v>
      </c>
      <c r="BN13310" s="68" t="s">
        <v>677</v>
      </c>
      <c r="BO13310" s="68" t="s">
        <v>677</v>
      </c>
      <c r="BP13310" s="68" t="s">
        <v>677</v>
      </c>
      <c r="BQ13310" s="68" t="s">
        <v>677</v>
      </c>
      <c r="BR13310" s="68" t="s">
        <v>677</v>
      </c>
      <c r="BS13310" s="68" t="s">
        <v>677</v>
      </c>
      <c r="BT13310" s="68" t="s">
        <v>677</v>
      </c>
      <c r="BU13310" s="68" t="s">
        <v>677</v>
      </c>
      <c r="BV13310" s="68" t="s">
        <v>677</v>
      </c>
      <c r="BW13310" s="68" t="s">
        <v>677</v>
      </c>
      <c r="BX13310" s="68" t="s">
        <v>677</v>
      </c>
      <c r="BY13310" s="68" t="s">
        <v>677</v>
      </c>
      <c r="BZ13310" s="68" t="s">
        <v>677</v>
      </c>
      <c r="CA13310" s="68" t="s">
        <v>677</v>
      </c>
      <c r="CB13310" s="68" t="s">
        <v>677</v>
      </c>
      <c r="CC13310" s="68" t="s">
        <v>677</v>
      </c>
      <c r="CD13310" s="68" t="s">
        <v>677</v>
      </c>
      <c r="CE13310" s="68" t="s">
        <v>677</v>
      </c>
      <c r="CF13310" s="68" t="s">
        <v>677</v>
      </c>
      <c r="CG13310" s="68" t="s">
        <v>677</v>
      </c>
      <c r="CH13310" s="68" t="s">
        <v>677</v>
      </c>
      <c r="CI13310" s="68" t="s">
        <v>677</v>
      </c>
      <c r="CJ13310" s="68" t="s">
        <v>677</v>
      </c>
      <c r="CK13310" s="68" t="s">
        <v>677</v>
      </c>
      <c r="CL13310" s="68" t="s">
        <v>677</v>
      </c>
      <c r="CM13310" s="68" t="s">
        <v>677</v>
      </c>
      <c r="CN13310" s="68" t="s">
        <v>677</v>
      </c>
      <c r="CO13310" s="68" t="s">
        <v>677</v>
      </c>
      <c r="CP13310" s="68" t="s">
        <v>677</v>
      </c>
      <c r="CQ13310" s="68" t="s">
        <v>677</v>
      </c>
      <c r="CR13310" s="68" t="s">
        <v>677</v>
      </c>
      <c r="CS13310" s="68" t="s">
        <v>677</v>
      </c>
      <c r="CT13310" s="68" t="s">
        <v>677</v>
      </c>
      <c r="CU13310" s="68" t="s">
        <v>677</v>
      </c>
      <c r="CV13310" s="68" t="s">
        <v>677</v>
      </c>
      <c r="CW13310" s="68" t="s">
        <v>677</v>
      </c>
      <c r="CX13310" s="68" t="s">
        <v>677</v>
      </c>
      <c r="CY13310" s="68" t="s">
        <v>677</v>
      </c>
      <c r="CZ13310" s="68" t="s">
        <v>677</v>
      </c>
      <c r="DA13310" s="68" t="s">
        <v>677</v>
      </c>
      <c r="DB13310" s="68" t="s">
        <v>677</v>
      </c>
      <c r="DC13310" s="68" t="s">
        <v>677</v>
      </c>
      <c r="DD13310" s="68" t="s">
        <v>677</v>
      </c>
      <c r="DE13310" s="68" t="s">
        <v>677</v>
      </c>
      <c r="DF13310" s="68" t="s">
        <v>677</v>
      </c>
      <c r="DG13310" s="68" t="s">
        <v>677</v>
      </c>
      <c r="DH13310" s="68" t="s">
        <v>677</v>
      </c>
      <c r="DI13310" s="68" t="s">
        <v>677</v>
      </c>
      <c r="DJ13310" s="68" t="s">
        <v>677</v>
      </c>
      <c r="DK13310" s="68" t="s">
        <v>677</v>
      </c>
      <c r="DL13310" s="68" t="s">
        <v>677</v>
      </c>
      <c r="DM13310" s="68" t="s">
        <v>677</v>
      </c>
      <c r="DN13310" s="68" t="s">
        <v>677</v>
      </c>
      <c r="DO13310" s="68" t="s">
        <v>677</v>
      </c>
      <c r="DP13310" s="68" t="s">
        <v>677</v>
      </c>
      <c r="DQ13310" s="68" t="s">
        <v>677</v>
      </c>
      <c r="DR13310" s="68" t="s">
        <v>677</v>
      </c>
      <c r="DS13310" s="68" t="s">
        <v>677</v>
      </c>
      <c r="DT13310" s="68" t="s">
        <v>677</v>
      </c>
      <c r="DU13310" s="68" t="s">
        <v>677</v>
      </c>
      <c r="DV13310" s="68" t="s">
        <v>677</v>
      </c>
      <c r="DW13310" s="74" t="s">
        <v>677</v>
      </c>
    </row>
    <row r="13311" spans="1:127" x14ac:dyDescent="0.25">
      <c r="A13311" s="247" t="s">
        <v>85</v>
      </c>
      <c r="B13311" s="77">
        <v>0.10746</v>
      </c>
      <c r="C13311" s="106">
        <v>-0.1094</v>
      </c>
      <c r="D13311" s="77">
        <v>0.17319999999999999</v>
      </c>
      <c r="E13311" s="106">
        <v>-1.554E-2</v>
      </c>
      <c r="F13311" s="106">
        <v>-5.4200000000000003E-3</v>
      </c>
      <c r="G13311" s="77">
        <v>0.15614</v>
      </c>
      <c r="H13311" s="77">
        <v>0.10459</v>
      </c>
      <c r="I13311" s="106">
        <v>-0.24742</v>
      </c>
      <c r="J13311" s="77">
        <v>0.32264999999999999</v>
      </c>
      <c r="K13311" s="77">
        <v>7.9930000000000001E-2</v>
      </c>
      <c r="L13311" s="77">
        <v>0.29332000000000003</v>
      </c>
      <c r="M13311" s="77">
        <v>9.4899999999999998E-2</v>
      </c>
      <c r="N13311" s="77">
        <v>0.25616</v>
      </c>
      <c r="O13311" s="77">
        <v>3.7990000000000003E-2</v>
      </c>
      <c r="P13311" s="77" t="s">
        <v>677</v>
      </c>
      <c r="Q13311" s="77">
        <v>0.13666</v>
      </c>
      <c r="R13311" s="77">
        <v>0.14101</v>
      </c>
      <c r="S13311" s="77">
        <v>1.0300000000000001E-3</v>
      </c>
      <c r="T13311" s="77">
        <v>0.52424999999999999</v>
      </c>
      <c r="U13311" s="77">
        <v>6.2500000000000003E-3</v>
      </c>
      <c r="V13311" s="77">
        <v>9.178E-2</v>
      </c>
      <c r="W13311" s="77">
        <v>5.2339999999999998E-2</v>
      </c>
      <c r="X13311" s="77">
        <v>6.8169999999999994E-2</v>
      </c>
      <c r="Y13311" s="77">
        <v>4.8259999999999997E-2</v>
      </c>
      <c r="Z13311" s="77">
        <v>0.16903000000000001</v>
      </c>
      <c r="AA13311" s="77">
        <v>0.33873999999999999</v>
      </c>
      <c r="AB13311" s="77">
        <v>0.17776</v>
      </c>
      <c r="AC13311" s="77">
        <v>0.19164999999999999</v>
      </c>
      <c r="AD13311" s="106">
        <v>-8.9840000000000003E-2</v>
      </c>
      <c r="AE13311" s="77">
        <v>0.14036000000000001</v>
      </c>
      <c r="AF13311" s="77">
        <v>9.9599999999999994E-2</v>
      </c>
      <c r="AG13311" s="106">
        <v>-0.25096000000000002</v>
      </c>
      <c r="AH13311" s="77">
        <v>0.31441000000000002</v>
      </c>
      <c r="AI13311" s="77">
        <v>5.5449999999999999E-2</v>
      </c>
      <c r="AJ13311" s="77">
        <v>0.29974000000000001</v>
      </c>
      <c r="AK13311" s="77">
        <v>0.11507000000000001</v>
      </c>
      <c r="AL13311" s="77">
        <v>0.22140000000000001</v>
      </c>
      <c r="AM13311" s="106">
        <v>-5.7499999999999999E-3</v>
      </c>
      <c r="AN13311" s="77" t="s">
        <v>677</v>
      </c>
      <c r="AO13311" s="77">
        <v>1</v>
      </c>
      <c r="AP13311" s="77">
        <v>0.12654000000000001</v>
      </c>
      <c r="AQ13311" s="77">
        <v>2.9440000000000001E-2</v>
      </c>
      <c r="AR13311" s="77">
        <v>0.43362000000000001</v>
      </c>
      <c r="AS13311" s="106">
        <v>-0.13578000000000001</v>
      </c>
      <c r="AT13311" s="77">
        <v>7.0669999999999997E-2</v>
      </c>
      <c r="AU13311" s="77">
        <v>6.318E-2</v>
      </c>
      <c r="AV13311" s="106">
        <v>-9.3399999999999993E-3</v>
      </c>
      <c r="AW13311" s="106">
        <v>-0.11314</v>
      </c>
      <c r="AX13311" s="106">
        <v>-2.3990000000000001E-2</v>
      </c>
      <c r="AY13311" s="77">
        <v>7.1290000000000006E-2</v>
      </c>
      <c r="AZ13311" s="106">
        <v>-8.8870000000000005E-2</v>
      </c>
      <c r="BA13311" s="77">
        <v>0.12198000000000001</v>
      </c>
      <c r="BB13311" s="77">
        <v>1.089E-2</v>
      </c>
      <c r="BC13311" s="106">
        <v>-7.2190000000000004E-2</v>
      </c>
      <c r="BD13311" s="77">
        <v>7.3209999999999997E-2</v>
      </c>
      <c r="BE13311" s="106">
        <v>-0.38508999999999999</v>
      </c>
      <c r="BF13311" s="77">
        <v>0.16767000000000001</v>
      </c>
      <c r="BG13311" s="106">
        <v>-5.6100000000000004E-3</v>
      </c>
      <c r="BH13311" s="77">
        <v>0.32039000000000001</v>
      </c>
      <c r="BI13311" s="106">
        <v>-0.10453</v>
      </c>
      <c r="BJ13311" s="77">
        <v>0.16522000000000001</v>
      </c>
      <c r="BK13311" s="77">
        <v>0.18654999999999999</v>
      </c>
      <c r="BL13311" s="106">
        <v>-0.23458000000000001</v>
      </c>
      <c r="BM13311" s="106">
        <v>-0.36603000000000002</v>
      </c>
      <c r="BN13311" s="77">
        <v>2.5569999999999999E-2</v>
      </c>
      <c r="BO13311" s="106">
        <v>-0.21298</v>
      </c>
      <c r="BP13311" s="106">
        <v>-2.8930000000000001E-2</v>
      </c>
      <c r="BQ13311" s="106">
        <v>-0.45623000000000002</v>
      </c>
      <c r="BR13311" s="77">
        <v>0.13577</v>
      </c>
      <c r="BS13311" s="106">
        <v>-3.7569999999999999E-2</v>
      </c>
      <c r="BT13311" s="106">
        <v>-0.19319</v>
      </c>
      <c r="BU13311" s="106">
        <v>-0.29583999999999999</v>
      </c>
      <c r="BV13311" s="77">
        <v>0.19303999999999999</v>
      </c>
      <c r="BW13311" s="106">
        <v>-2.0559999999999998E-2</v>
      </c>
      <c r="BX13311" s="106">
        <v>-0.21945000000000001</v>
      </c>
      <c r="BY13311" s="106">
        <v>-0.23011000000000001</v>
      </c>
      <c r="BZ13311" s="77">
        <v>8.3320000000000005E-2</v>
      </c>
      <c r="CA13311" s="106">
        <v>-0.19398000000000001</v>
      </c>
      <c r="CB13311" s="106">
        <v>-1.2800000000000001E-3</v>
      </c>
      <c r="CC13311" s="106">
        <v>-0.43807000000000001</v>
      </c>
      <c r="CD13311" s="77">
        <v>0.12925</v>
      </c>
      <c r="CE13311" s="77">
        <v>6.4350000000000004E-2</v>
      </c>
      <c r="CF13311" s="77">
        <v>8.1339999999999996E-2</v>
      </c>
      <c r="CG13311" s="106">
        <v>-0.16855999999999999</v>
      </c>
      <c r="CH13311" s="77">
        <v>6.7210000000000006E-2</v>
      </c>
      <c r="CI13311" s="77">
        <v>3.032E-2</v>
      </c>
      <c r="CJ13311" s="77">
        <v>6.5329999999999999E-2</v>
      </c>
      <c r="CK13311" s="77">
        <v>0.21492</v>
      </c>
      <c r="CL13311" s="77">
        <v>0.22547</v>
      </c>
      <c r="CM13311" s="77">
        <v>0.22925999999999999</v>
      </c>
      <c r="CN13311" s="77">
        <v>0.27161999999999997</v>
      </c>
      <c r="CO13311" s="77">
        <v>7.7399999999999997E-2</v>
      </c>
      <c r="CP13311" s="77">
        <v>0.1966</v>
      </c>
      <c r="CQ13311" s="77">
        <v>0.66252999999999995</v>
      </c>
      <c r="CR13311" s="106">
        <v>-7.4599999999999996E-3</v>
      </c>
      <c r="CS13311" s="77">
        <v>0.26053999999999999</v>
      </c>
      <c r="CT13311" s="106">
        <v>-0.20216999999999999</v>
      </c>
      <c r="CU13311" s="77">
        <v>0.25669999999999998</v>
      </c>
      <c r="CV13311" s="106">
        <v>-0.36182999999999998</v>
      </c>
      <c r="CW13311" s="77">
        <v>9.8470000000000002E-2</v>
      </c>
      <c r="CX13311" s="106">
        <v>-0.26844000000000001</v>
      </c>
      <c r="CY13311" s="77">
        <v>0.21357000000000001</v>
      </c>
      <c r="CZ13311" s="77">
        <v>6.5320000000000003E-2</v>
      </c>
      <c r="DA13311" s="77">
        <v>0.21492</v>
      </c>
      <c r="DB13311" s="77">
        <v>0.22547</v>
      </c>
      <c r="DC13311" s="77">
        <v>0.22927</v>
      </c>
      <c r="DD13311" s="77">
        <v>0.21893000000000001</v>
      </c>
      <c r="DE13311" s="77">
        <v>0.27161999999999997</v>
      </c>
      <c r="DF13311" s="77">
        <v>7.7539999999999998E-2</v>
      </c>
      <c r="DG13311" s="77">
        <v>0.19677</v>
      </c>
      <c r="DH13311" s="77">
        <v>0.66322000000000003</v>
      </c>
      <c r="DI13311" s="106">
        <v>-7.3099999999999997E-3</v>
      </c>
      <c r="DJ13311" s="77">
        <v>0.26805000000000001</v>
      </c>
      <c r="DK13311" s="77">
        <v>0.26051000000000002</v>
      </c>
      <c r="DL13311" s="77">
        <v>6.5250000000000002E-2</v>
      </c>
      <c r="DM13311" s="77">
        <v>0.21490000000000001</v>
      </c>
      <c r="DN13311" s="77">
        <v>0.22547</v>
      </c>
      <c r="DO13311" s="77">
        <v>0.22928999999999999</v>
      </c>
      <c r="DP13311" s="77">
        <v>0.21894</v>
      </c>
      <c r="DQ13311" s="77">
        <v>0.27161000000000002</v>
      </c>
      <c r="DR13311" s="77">
        <v>7.7310000000000004E-2</v>
      </c>
      <c r="DS13311" s="77">
        <v>0.19678000000000001</v>
      </c>
      <c r="DT13311" s="77">
        <v>0.66180000000000005</v>
      </c>
      <c r="DU13311" s="106">
        <v>-5.7800000000000004E-3</v>
      </c>
      <c r="DV13311" s="77">
        <v>0.26782</v>
      </c>
      <c r="DW13311" s="78">
        <v>0.26095000000000002</v>
      </c>
    </row>
    <row r="13312" spans="1:127" ht="15.75" thickBot="1" x14ac:dyDescent="0.3">
      <c r="A13312" s="248"/>
      <c r="B13312" s="68">
        <v>0.55830000000000002</v>
      </c>
      <c r="C13312" s="68">
        <v>0.55110000000000003</v>
      </c>
      <c r="D13312" s="68">
        <v>0.34310000000000002</v>
      </c>
      <c r="E13312" s="68">
        <v>0.93269999999999997</v>
      </c>
      <c r="F13312" s="68">
        <v>0.97650000000000003</v>
      </c>
      <c r="G13312" s="68">
        <v>0.39350000000000002</v>
      </c>
      <c r="H13312" s="68">
        <v>0.56889999999999996</v>
      </c>
      <c r="I13312" s="68">
        <v>0.17219999999999999</v>
      </c>
      <c r="J13312" s="68">
        <v>7.17E-2</v>
      </c>
      <c r="K13312" s="68">
        <v>0.66369999999999996</v>
      </c>
      <c r="L13312" s="68">
        <v>0.1032</v>
      </c>
      <c r="M13312" s="68">
        <v>0.60540000000000005</v>
      </c>
      <c r="N13312" s="68">
        <v>0.157</v>
      </c>
      <c r="O13312" s="68">
        <v>0.83650000000000002</v>
      </c>
      <c r="P13312" s="68" t="s">
        <v>677</v>
      </c>
      <c r="Q13312" s="68">
        <v>0.45579999999999998</v>
      </c>
      <c r="R13312" s="68">
        <v>0.44140000000000001</v>
      </c>
      <c r="S13312" s="68">
        <v>0.99550000000000005</v>
      </c>
      <c r="T13312" s="68">
        <v>2.0999999999999999E-3</v>
      </c>
      <c r="U13312" s="68">
        <v>0.97289999999999999</v>
      </c>
      <c r="V13312" s="68">
        <v>0.61739999999999995</v>
      </c>
      <c r="W13312" s="68">
        <v>0.77600000000000002</v>
      </c>
      <c r="X13312" s="68">
        <v>0.71079999999999999</v>
      </c>
      <c r="Y13312" s="68">
        <v>0.79310000000000003</v>
      </c>
      <c r="Z13312" s="68">
        <v>0.35510000000000003</v>
      </c>
      <c r="AA13312" s="68">
        <v>5.79E-2</v>
      </c>
      <c r="AB13312" s="68">
        <v>0.33040000000000003</v>
      </c>
      <c r="AC13312" s="68">
        <v>0.29330000000000001</v>
      </c>
      <c r="AD13312" s="68">
        <v>0.62480000000000002</v>
      </c>
      <c r="AE13312" s="68">
        <v>0.44359999999999999</v>
      </c>
      <c r="AF13312" s="68">
        <v>0.58760000000000001</v>
      </c>
      <c r="AG13312" s="68">
        <v>0.16589999999999999</v>
      </c>
      <c r="AH13312" s="68">
        <v>7.9699999999999993E-2</v>
      </c>
      <c r="AI13312" s="68">
        <v>0.7631</v>
      </c>
      <c r="AJ13312" s="68">
        <v>9.5600000000000004E-2</v>
      </c>
      <c r="AK13312" s="68">
        <v>0.53059999999999996</v>
      </c>
      <c r="AL13312" s="68">
        <v>0.2233</v>
      </c>
      <c r="AM13312" s="68">
        <v>0.97509999999999997</v>
      </c>
      <c r="AN13312" s="68" t="s">
        <v>677</v>
      </c>
      <c r="AO13312" s="68"/>
      <c r="AP13312" s="68">
        <v>0.49009999999999998</v>
      </c>
      <c r="AQ13312" s="68">
        <v>0.87290000000000001</v>
      </c>
      <c r="AR13312" s="68">
        <v>1.32E-2</v>
      </c>
      <c r="AS13312" s="68">
        <v>0.4587</v>
      </c>
      <c r="AT13312" s="68">
        <v>0.70069999999999999</v>
      </c>
      <c r="AU13312" s="68">
        <v>0.73119999999999996</v>
      </c>
      <c r="AV13312" s="68">
        <v>0.95960000000000001</v>
      </c>
      <c r="AW13312" s="68">
        <v>0.53759999999999997</v>
      </c>
      <c r="AX13312" s="68">
        <v>0.89629999999999999</v>
      </c>
      <c r="AY13312" s="68">
        <v>0.69820000000000004</v>
      </c>
      <c r="AZ13312" s="68">
        <v>0.62860000000000005</v>
      </c>
      <c r="BA13312" s="68">
        <v>0.50600000000000001</v>
      </c>
      <c r="BB13312" s="68">
        <v>0.95279999999999998</v>
      </c>
      <c r="BC13312" s="68">
        <v>0.6946</v>
      </c>
      <c r="BD13312" s="68">
        <v>0.6905</v>
      </c>
      <c r="BE13312" s="68">
        <v>2.9499999999999998E-2</v>
      </c>
      <c r="BF13312" s="68">
        <v>0.35899999999999999</v>
      </c>
      <c r="BG13312" s="68">
        <v>0.97570000000000001</v>
      </c>
      <c r="BH13312" s="68">
        <v>7.3800000000000004E-2</v>
      </c>
      <c r="BI13312" s="68">
        <v>0.56910000000000005</v>
      </c>
      <c r="BJ13312" s="68">
        <v>0.36620000000000003</v>
      </c>
      <c r="BK13312" s="68">
        <v>0.30659999999999998</v>
      </c>
      <c r="BL13312" s="68">
        <v>0.1963</v>
      </c>
      <c r="BM13312" s="68">
        <v>3.9399999999999998E-2</v>
      </c>
      <c r="BN13312" s="68">
        <v>0.88949999999999996</v>
      </c>
      <c r="BO13312" s="68">
        <v>0.2419</v>
      </c>
      <c r="BP13312" s="68">
        <v>0.87509999999999999</v>
      </c>
      <c r="BQ13312" s="68">
        <v>8.6999999999999994E-3</v>
      </c>
      <c r="BR13312" s="68">
        <v>0.4587</v>
      </c>
      <c r="BS13312" s="68">
        <v>0.83819999999999995</v>
      </c>
      <c r="BT13312" s="68">
        <v>0.28939999999999999</v>
      </c>
      <c r="BU13312" s="68">
        <v>0.1002</v>
      </c>
      <c r="BV13312" s="68">
        <v>0.2898</v>
      </c>
      <c r="BW13312" s="68">
        <v>0.91110000000000002</v>
      </c>
      <c r="BX13312" s="68">
        <v>0.22750000000000001</v>
      </c>
      <c r="BY13312" s="68">
        <v>0.20519999999999999</v>
      </c>
      <c r="BZ13312" s="68">
        <v>0.65029999999999999</v>
      </c>
      <c r="CA13312" s="68">
        <v>0.28739999999999999</v>
      </c>
      <c r="CB13312" s="68">
        <v>0.99439999999999995</v>
      </c>
      <c r="CC13312" s="68">
        <v>1.2200000000000001E-2</v>
      </c>
      <c r="CD13312" s="68">
        <v>0.48080000000000001</v>
      </c>
      <c r="CE13312" s="68">
        <v>0.72640000000000005</v>
      </c>
      <c r="CF13312" s="68">
        <v>0.65810000000000002</v>
      </c>
      <c r="CG13312" s="68">
        <v>0.35639999999999999</v>
      </c>
      <c r="CH13312" s="68">
        <v>0.71479999999999999</v>
      </c>
      <c r="CI13312" s="68">
        <v>0.86909999999999998</v>
      </c>
      <c r="CJ13312" s="68">
        <v>0.72240000000000004</v>
      </c>
      <c r="CK13312" s="68">
        <v>0.23749999999999999</v>
      </c>
      <c r="CL13312" s="68">
        <v>0.2147</v>
      </c>
      <c r="CM13312" s="68">
        <v>0.2069</v>
      </c>
      <c r="CN13312" s="68">
        <v>0.1326</v>
      </c>
      <c r="CO13312" s="68">
        <v>0.67369999999999997</v>
      </c>
      <c r="CP13312" s="68">
        <v>0.28079999999999999</v>
      </c>
      <c r="CQ13312" s="68" t="s">
        <v>621</v>
      </c>
      <c r="CR13312" s="68">
        <v>0.9677</v>
      </c>
      <c r="CS13312" s="68">
        <v>0.14979999999999999</v>
      </c>
      <c r="CT13312" s="68">
        <v>0.2671</v>
      </c>
      <c r="CU13312" s="68">
        <v>0.15609999999999999</v>
      </c>
      <c r="CV13312" s="68">
        <v>4.19E-2</v>
      </c>
      <c r="CW13312" s="68">
        <v>0.59189999999999998</v>
      </c>
      <c r="CX13312" s="68">
        <v>0.13739999999999999</v>
      </c>
      <c r="CY13312" s="68">
        <v>0.24049999999999999</v>
      </c>
      <c r="CZ13312" s="68">
        <v>0.72240000000000004</v>
      </c>
      <c r="DA13312" s="68">
        <v>0.23749999999999999</v>
      </c>
      <c r="DB13312" s="68">
        <v>0.2147</v>
      </c>
      <c r="DC13312" s="68">
        <v>0.2069</v>
      </c>
      <c r="DD13312" s="68">
        <v>0.2286</v>
      </c>
      <c r="DE13312" s="68">
        <v>0.1326</v>
      </c>
      <c r="DF13312" s="68">
        <v>0.67320000000000002</v>
      </c>
      <c r="DG13312" s="68">
        <v>0.28039999999999998</v>
      </c>
      <c r="DH13312" s="68" t="s">
        <v>621</v>
      </c>
      <c r="DI13312" s="68">
        <v>0.96830000000000005</v>
      </c>
      <c r="DJ13312" s="68">
        <v>0.13800000000000001</v>
      </c>
      <c r="DK13312" s="68">
        <v>0.14990000000000001</v>
      </c>
      <c r="DL13312" s="68">
        <v>0.72270000000000001</v>
      </c>
      <c r="DM13312" s="68">
        <v>0.23749999999999999</v>
      </c>
      <c r="DN13312" s="68">
        <v>0.2147</v>
      </c>
      <c r="DO13312" s="68">
        <v>0.20680000000000001</v>
      </c>
      <c r="DP13312" s="68">
        <v>0.2286</v>
      </c>
      <c r="DQ13312" s="68">
        <v>0.1326</v>
      </c>
      <c r="DR13312" s="68">
        <v>0.67410000000000003</v>
      </c>
      <c r="DS13312" s="68">
        <v>0.28039999999999998</v>
      </c>
      <c r="DT13312" s="68" t="s">
        <v>621</v>
      </c>
      <c r="DU13312" s="68">
        <v>0.97499999999999998</v>
      </c>
      <c r="DV13312" s="68">
        <v>0.1384</v>
      </c>
      <c r="DW13312" s="74">
        <v>0.1492</v>
      </c>
    </row>
    <row r="13313" spans="1:127" x14ac:dyDescent="0.25">
      <c r="A13313" s="247" t="s">
        <v>86</v>
      </c>
      <c r="B13313" s="106">
        <v>-0.25678000000000001</v>
      </c>
      <c r="C13313" s="77">
        <v>0.16664000000000001</v>
      </c>
      <c r="D13313" s="77">
        <v>0.4466</v>
      </c>
      <c r="E13313" s="77">
        <v>0.17593</v>
      </c>
      <c r="F13313" s="77">
        <v>6.3109999999999999E-2</v>
      </c>
      <c r="G13313" s="106">
        <v>-0.26017000000000001</v>
      </c>
      <c r="H13313" s="106">
        <v>-0.50427999999999995</v>
      </c>
      <c r="I13313" s="106">
        <v>-0.40466000000000002</v>
      </c>
      <c r="J13313" s="77">
        <v>0.60614999999999997</v>
      </c>
      <c r="K13313" s="77">
        <v>0.57776000000000005</v>
      </c>
      <c r="L13313" s="77">
        <v>0.58999000000000001</v>
      </c>
      <c r="M13313" s="77">
        <v>0.45493</v>
      </c>
      <c r="N13313" s="77">
        <v>0.29203000000000001</v>
      </c>
      <c r="O13313" s="77">
        <v>0.10246</v>
      </c>
      <c r="P13313" s="77" t="s">
        <v>677</v>
      </c>
      <c r="Q13313" s="77">
        <v>0.19452</v>
      </c>
      <c r="R13313" s="77">
        <v>0.99295</v>
      </c>
      <c r="S13313" s="77">
        <v>0.42886000000000002</v>
      </c>
      <c r="T13313" s="77">
        <v>0.61073</v>
      </c>
      <c r="U13313" s="77">
        <v>0.28682000000000002</v>
      </c>
      <c r="V13313" s="77">
        <v>0.29352</v>
      </c>
      <c r="W13313" s="77">
        <v>0.18623999999999999</v>
      </c>
      <c r="X13313" s="77">
        <v>0.33977000000000002</v>
      </c>
      <c r="Y13313" s="77">
        <v>0.19658999999999999</v>
      </c>
      <c r="Z13313" s="77">
        <v>5.8369999999999998E-2</v>
      </c>
      <c r="AA13313" s="77">
        <v>0.29409000000000002</v>
      </c>
      <c r="AB13313" s="77">
        <v>0.45184000000000002</v>
      </c>
      <c r="AC13313" s="77">
        <v>0.22933000000000001</v>
      </c>
      <c r="AD13313" s="77">
        <v>9.4599999999999997E-3</v>
      </c>
      <c r="AE13313" s="106">
        <v>-0.32856000000000002</v>
      </c>
      <c r="AF13313" s="106">
        <v>-0.48353000000000002</v>
      </c>
      <c r="AG13313" s="106">
        <v>-0.40975</v>
      </c>
      <c r="AH13313" s="77">
        <v>0.61268</v>
      </c>
      <c r="AI13313" s="77">
        <v>0.52403999999999995</v>
      </c>
      <c r="AJ13313" s="77">
        <v>0.57189999999999996</v>
      </c>
      <c r="AK13313" s="77">
        <v>0.40045999999999998</v>
      </c>
      <c r="AL13313" s="77">
        <v>0.22228999999999999</v>
      </c>
      <c r="AM13313" s="77">
        <v>4.342E-2</v>
      </c>
      <c r="AN13313" s="77" t="s">
        <v>677</v>
      </c>
      <c r="AO13313" s="77">
        <v>0.12654000000000001</v>
      </c>
      <c r="AP13313" s="77">
        <v>1</v>
      </c>
      <c r="AQ13313" s="77">
        <v>0.41550999999999999</v>
      </c>
      <c r="AR13313" s="77">
        <v>0.77297000000000005</v>
      </c>
      <c r="AS13313" s="77">
        <v>0.10413</v>
      </c>
      <c r="AT13313" s="77">
        <v>0.14871000000000001</v>
      </c>
      <c r="AU13313" s="77">
        <v>7.4359999999999996E-2</v>
      </c>
      <c r="AV13313" s="77">
        <v>5.2300000000000003E-3</v>
      </c>
      <c r="AW13313" s="106">
        <v>-3.82E-3</v>
      </c>
      <c r="AX13313" s="106">
        <v>-0.20830000000000001</v>
      </c>
      <c r="AY13313" s="106">
        <v>-0.27043</v>
      </c>
      <c r="AZ13313" s="77">
        <v>5.7930000000000002E-2</v>
      </c>
      <c r="BA13313" s="106">
        <v>-8.5800000000000008E-3</v>
      </c>
      <c r="BB13313" s="106">
        <v>-0.2389</v>
      </c>
      <c r="BC13313" s="106">
        <v>-9.6430000000000002E-2</v>
      </c>
      <c r="BD13313" s="106">
        <v>-0.19849</v>
      </c>
      <c r="BE13313" s="106">
        <v>-0.23388</v>
      </c>
      <c r="BF13313" s="77">
        <v>0.22636999999999999</v>
      </c>
      <c r="BG13313" s="77">
        <v>0.24454999999999999</v>
      </c>
      <c r="BH13313" s="77">
        <v>0.11650000000000001</v>
      </c>
      <c r="BI13313" s="106">
        <v>-9.6890000000000004E-2</v>
      </c>
      <c r="BJ13313" s="77">
        <v>0.18881000000000001</v>
      </c>
      <c r="BK13313" s="77">
        <v>7.4230000000000004E-2</v>
      </c>
      <c r="BL13313" s="106">
        <v>-6.0170000000000001E-2</v>
      </c>
      <c r="BM13313" s="106">
        <v>-0.23979</v>
      </c>
      <c r="BN13313" s="106">
        <v>-0.27240999999999999</v>
      </c>
      <c r="BO13313" s="106">
        <v>-0.34641</v>
      </c>
      <c r="BP13313" s="106">
        <v>-0.35388999999999998</v>
      </c>
      <c r="BQ13313" s="106">
        <v>-0.22409999999999999</v>
      </c>
      <c r="BR13313" s="77">
        <v>0.187</v>
      </c>
      <c r="BS13313" s="77">
        <v>1.1379999999999999E-2</v>
      </c>
      <c r="BT13313" s="106">
        <v>-0.45254</v>
      </c>
      <c r="BU13313" s="106">
        <v>-0.35017999999999999</v>
      </c>
      <c r="BV13313" s="106">
        <v>-4.3679999999999997E-2</v>
      </c>
      <c r="BW13313" s="106">
        <v>-4.5859999999999998E-2</v>
      </c>
      <c r="BX13313" s="106">
        <v>-0.10052</v>
      </c>
      <c r="BY13313" s="106">
        <v>-9.7280000000000005E-2</v>
      </c>
      <c r="BZ13313" s="106">
        <v>-0.37179000000000001</v>
      </c>
      <c r="CA13313" s="106">
        <v>-0.39479999999999998</v>
      </c>
      <c r="CB13313" s="106">
        <v>-0.35637999999999997</v>
      </c>
      <c r="CC13313" s="106">
        <v>-0.29419000000000001</v>
      </c>
      <c r="CD13313" s="77">
        <v>0.30601</v>
      </c>
      <c r="CE13313" s="77">
        <v>0.22169</v>
      </c>
      <c r="CF13313" s="106">
        <v>-0.37768000000000002</v>
      </c>
      <c r="CG13313" s="106">
        <v>-4.734E-2</v>
      </c>
      <c r="CH13313" s="77">
        <v>4.07E-2</v>
      </c>
      <c r="CI13313" s="106">
        <v>-7.0499999999999998E-3</v>
      </c>
      <c r="CJ13313" s="106">
        <v>-0.16674</v>
      </c>
      <c r="CK13313" s="77">
        <v>0.55025999999999997</v>
      </c>
      <c r="CL13313" s="77">
        <v>0.79</v>
      </c>
      <c r="CM13313" s="77">
        <v>0.35132999999999998</v>
      </c>
      <c r="CN13313" s="77">
        <v>0.52885000000000004</v>
      </c>
      <c r="CO13313" s="106">
        <v>-0.25756000000000001</v>
      </c>
      <c r="CP13313" s="77">
        <v>0.49420999999999998</v>
      </c>
      <c r="CQ13313" s="77">
        <v>0.69555999999999996</v>
      </c>
      <c r="CR13313" s="106">
        <v>-0.10432</v>
      </c>
      <c r="CS13313" s="77">
        <v>0.21153</v>
      </c>
      <c r="CT13313" s="106">
        <v>-0.19336999999999999</v>
      </c>
      <c r="CU13313" s="77">
        <v>0.34350999999999998</v>
      </c>
      <c r="CV13313" s="106">
        <v>-0.33278999999999997</v>
      </c>
      <c r="CW13313" s="106">
        <v>-2.588E-2</v>
      </c>
      <c r="CX13313" s="106">
        <v>-0.34390999999999999</v>
      </c>
      <c r="CY13313" s="77">
        <v>7.6810000000000003E-2</v>
      </c>
      <c r="CZ13313" s="106">
        <v>-0.16674</v>
      </c>
      <c r="DA13313" s="77">
        <v>0.55025999999999997</v>
      </c>
      <c r="DB13313" s="77">
        <v>0.79000999999999999</v>
      </c>
      <c r="DC13313" s="77">
        <v>0.35132000000000002</v>
      </c>
      <c r="DD13313" s="77">
        <v>0.45739000000000002</v>
      </c>
      <c r="DE13313" s="77">
        <v>0.52885000000000004</v>
      </c>
      <c r="DF13313" s="106">
        <v>-0.25763999999999998</v>
      </c>
      <c r="DG13313" s="77">
        <v>0.49435000000000001</v>
      </c>
      <c r="DH13313" s="77">
        <v>0.69535000000000002</v>
      </c>
      <c r="DI13313" s="106">
        <v>-0.10464</v>
      </c>
      <c r="DJ13313" s="77">
        <v>0.24564</v>
      </c>
      <c r="DK13313" s="77">
        <v>0.21174999999999999</v>
      </c>
      <c r="DL13313" s="106">
        <v>-0.16672999999999999</v>
      </c>
      <c r="DM13313" s="77">
        <v>0.55027000000000004</v>
      </c>
      <c r="DN13313" s="77">
        <v>0.79008999999999996</v>
      </c>
      <c r="DO13313" s="77">
        <v>0.35132000000000002</v>
      </c>
      <c r="DP13313" s="77">
        <v>0.45738000000000001</v>
      </c>
      <c r="DQ13313" s="77">
        <v>0.52886</v>
      </c>
      <c r="DR13313" s="106">
        <v>-0.25784000000000001</v>
      </c>
      <c r="DS13313" s="77">
        <v>0.49457000000000001</v>
      </c>
      <c r="DT13313" s="77">
        <v>0.69730999999999999</v>
      </c>
      <c r="DU13313" s="106">
        <v>-0.10412</v>
      </c>
      <c r="DV13313" s="77">
        <v>0.24609</v>
      </c>
      <c r="DW13313" s="78">
        <v>0.21149999999999999</v>
      </c>
    </row>
    <row r="13314" spans="1:127" ht="15.75" thickBot="1" x14ac:dyDescent="0.3">
      <c r="A13314" s="248"/>
      <c r="B13314" s="68">
        <v>0.156</v>
      </c>
      <c r="C13314" s="68">
        <v>0.36199999999999999</v>
      </c>
      <c r="D13314" s="68">
        <v>1.04E-2</v>
      </c>
      <c r="E13314" s="68">
        <v>0.33550000000000002</v>
      </c>
      <c r="F13314" s="68">
        <v>0.73150000000000004</v>
      </c>
      <c r="G13314" s="68">
        <v>0.15040000000000001</v>
      </c>
      <c r="H13314" s="68">
        <v>3.3E-3</v>
      </c>
      <c r="I13314" s="68">
        <v>2.1600000000000001E-2</v>
      </c>
      <c r="J13314" s="68">
        <v>2.0000000000000001E-4</v>
      </c>
      <c r="K13314" s="68">
        <v>5.0000000000000001E-4</v>
      </c>
      <c r="L13314" s="68">
        <v>4.0000000000000002E-4</v>
      </c>
      <c r="M13314" s="68">
        <v>8.8999999999999999E-3</v>
      </c>
      <c r="N13314" s="68">
        <v>0.1048</v>
      </c>
      <c r="O13314" s="68">
        <v>0.57679999999999998</v>
      </c>
      <c r="P13314" s="68" t="s">
        <v>677</v>
      </c>
      <c r="Q13314" s="68">
        <v>0.28610000000000002</v>
      </c>
      <c r="R13314" s="68" t="s">
        <v>621</v>
      </c>
      <c r="S13314" s="68">
        <v>1.43E-2</v>
      </c>
      <c r="T13314" s="68">
        <v>2.0000000000000001E-4</v>
      </c>
      <c r="U13314" s="68">
        <v>0.1115</v>
      </c>
      <c r="V13314" s="68">
        <v>0.10299999999999999</v>
      </c>
      <c r="W13314" s="68">
        <v>0.3075</v>
      </c>
      <c r="X13314" s="68">
        <v>5.7099999999999998E-2</v>
      </c>
      <c r="Y13314" s="68">
        <v>0.28089999999999998</v>
      </c>
      <c r="Z13314" s="68">
        <v>0.751</v>
      </c>
      <c r="AA13314" s="68">
        <v>0.1023</v>
      </c>
      <c r="AB13314" s="68">
        <v>9.4000000000000004E-3</v>
      </c>
      <c r="AC13314" s="68">
        <v>0.20669999999999999</v>
      </c>
      <c r="AD13314" s="68">
        <v>0.95899999999999996</v>
      </c>
      <c r="AE13314" s="68">
        <v>6.6400000000000001E-2</v>
      </c>
      <c r="AF13314" s="68">
        <v>5.1000000000000004E-3</v>
      </c>
      <c r="AG13314" s="68">
        <v>1.9900000000000001E-2</v>
      </c>
      <c r="AH13314" s="68">
        <v>2.0000000000000001E-4</v>
      </c>
      <c r="AI13314" s="68">
        <v>2.0999999999999999E-3</v>
      </c>
      <c r="AJ13314" s="68">
        <v>5.9999999999999995E-4</v>
      </c>
      <c r="AK13314" s="68">
        <v>2.3099999999999999E-2</v>
      </c>
      <c r="AL13314" s="68">
        <v>0.22140000000000001</v>
      </c>
      <c r="AM13314" s="68">
        <v>0.8135</v>
      </c>
      <c r="AN13314" s="68" t="s">
        <v>677</v>
      </c>
      <c r="AO13314" s="68">
        <v>0.49009999999999998</v>
      </c>
      <c r="AP13314" s="68"/>
      <c r="AQ13314" s="68">
        <v>1.7999999999999999E-2</v>
      </c>
      <c r="AR13314" s="68" t="s">
        <v>621</v>
      </c>
      <c r="AS13314" s="68">
        <v>0.5706</v>
      </c>
      <c r="AT13314" s="68">
        <v>0.41660000000000003</v>
      </c>
      <c r="AU13314" s="68">
        <v>0.68579999999999997</v>
      </c>
      <c r="AV13314" s="68">
        <v>0.97740000000000005</v>
      </c>
      <c r="AW13314" s="68">
        <v>0.98340000000000005</v>
      </c>
      <c r="AX13314" s="68">
        <v>0.25259999999999999</v>
      </c>
      <c r="AY13314" s="68">
        <v>0.13439999999999999</v>
      </c>
      <c r="AZ13314" s="68">
        <v>0.75280000000000002</v>
      </c>
      <c r="BA13314" s="68">
        <v>0.96279999999999999</v>
      </c>
      <c r="BB13314" s="68">
        <v>0.18790000000000001</v>
      </c>
      <c r="BC13314" s="68">
        <v>0.59960000000000002</v>
      </c>
      <c r="BD13314" s="68">
        <v>0.27610000000000001</v>
      </c>
      <c r="BE13314" s="68">
        <v>0.1976</v>
      </c>
      <c r="BF13314" s="68">
        <v>0.21279999999999999</v>
      </c>
      <c r="BG13314" s="68">
        <v>0.1774</v>
      </c>
      <c r="BH13314" s="68">
        <v>0.52539999999999998</v>
      </c>
      <c r="BI13314" s="68">
        <v>0.5978</v>
      </c>
      <c r="BJ13314" s="68">
        <v>0.30070000000000002</v>
      </c>
      <c r="BK13314" s="68">
        <v>0.68640000000000001</v>
      </c>
      <c r="BL13314" s="68">
        <v>0.74360000000000004</v>
      </c>
      <c r="BM13314" s="68">
        <v>0.1862</v>
      </c>
      <c r="BN13314" s="68">
        <v>0.13150000000000001</v>
      </c>
      <c r="BO13314" s="68">
        <v>5.21E-2</v>
      </c>
      <c r="BP13314" s="68">
        <v>4.6899999999999997E-2</v>
      </c>
      <c r="BQ13314" s="68">
        <v>0.21759999999999999</v>
      </c>
      <c r="BR13314" s="68">
        <v>0.3054</v>
      </c>
      <c r="BS13314" s="68">
        <v>0.95069999999999999</v>
      </c>
      <c r="BT13314" s="68">
        <v>9.2999999999999992E-3</v>
      </c>
      <c r="BU13314" s="68">
        <v>4.9399999999999999E-2</v>
      </c>
      <c r="BV13314" s="68">
        <v>0.81240000000000001</v>
      </c>
      <c r="BW13314" s="68">
        <v>0.80320000000000003</v>
      </c>
      <c r="BX13314" s="68">
        <v>0.58409999999999995</v>
      </c>
      <c r="BY13314" s="68">
        <v>0.59640000000000004</v>
      </c>
      <c r="BZ13314" s="68">
        <v>3.61E-2</v>
      </c>
      <c r="CA13314" s="68">
        <v>2.53E-2</v>
      </c>
      <c r="CB13314" s="68">
        <v>4.53E-2</v>
      </c>
      <c r="CC13314" s="68">
        <v>0.1022</v>
      </c>
      <c r="CD13314" s="68">
        <v>8.8499999999999995E-2</v>
      </c>
      <c r="CE13314" s="68">
        <v>0.22270000000000001</v>
      </c>
      <c r="CF13314" s="68">
        <v>3.3099999999999997E-2</v>
      </c>
      <c r="CG13314" s="68">
        <v>0.79700000000000004</v>
      </c>
      <c r="CH13314" s="68">
        <v>0.82499999999999996</v>
      </c>
      <c r="CI13314" s="68">
        <v>0.96950000000000003</v>
      </c>
      <c r="CJ13314" s="68">
        <v>0.36170000000000002</v>
      </c>
      <c r="CK13314" s="68">
        <v>1.1000000000000001E-3</v>
      </c>
      <c r="CL13314" s="68" t="s">
        <v>621</v>
      </c>
      <c r="CM13314" s="68">
        <v>4.8599999999999997E-2</v>
      </c>
      <c r="CN13314" s="68">
        <v>1.9E-3</v>
      </c>
      <c r="CO13314" s="68">
        <v>0.1547</v>
      </c>
      <c r="CP13314" s="68">
        <v>4.0000000000000001E-3</v>
      </c>
      <c r="CQ13314" s="68" t="s">
        <v>621</v>
      </c>
      <c r="CR13314" s="68">
        <v>0.56989999999999996</v>
      </c>
      <c r="CS13314" s="68">
        <v>0.2452</v>
      </c>
      <c r="CT13314" s="68">
        <v>0.28899999999999998</v>
      </c>
      <c r="CU13314" s="68">
        <v>5.4199999999999998E-2</v>
      </c>
      <c r="CV13314" s="68">
        <v>6.2700000000000006E-2</v>
      </c>
      <c r="CW13314" s="68">
        <v>0.88819999999999999</v>
      </c>
      <c r="CX13314" s="68">
        <v>5.3900000000000003E-2</v>
      </c>
      <c r="CY13314" s="68">
        <v>0.67610000000000003</v>
      </c>
      <c r="CZ13314" s="68">
        <v>0.36170000000000002</v>
      </c>
      <c r="DA13314" s="68">
        <v>1.1000000000000001E-3</v>
      </c>
      <c r="DB13314" s="68" t="s">
        <v>621</v>
      </c>
      <c r="DC13314" s="68">
        <v>4.8599999999999997E-2</v>
      </c>
      <c r="DD13314" s="68">
        <v>8.5000000000000006E-3</v>
      </c>
      <c r="DE13314" s="68">
        <v>1.9E-3</v>
      </c>
      <c r="DF13314" s="68">
        <v>0.15459999999999999</v>
      </c>
      <c r="DG13314" s="68">
        <v>4.0000000000000001E-3</v>
      </c>
      <c r="DH13314" s="68" t="s">
        <v>621</v>
      </c>
      <c r="DI13314" s="68">
        <v>0.56869999999999998</v>
      </c>
      <c r="DJ13314" s="68">
        <v>0.1754</v>
      </c>
      <c r="DK13314" s="68">
        <v>0.24460000000000001</v>
      </c>
      <c r="DL13314" s="68">
        <v>0.36170000000000002</v>
      </c>
      <c r="DM13314" s="68">
        <v>1.1000000000000001E-3</v>
      </c>
      <c r="DN13314" s="68" t="s">
        <v>621</v>
      </c>
      <c r="DO13314" s="68">
        <v>4.8599999999999997E-2</v>
      </c>
      <c r="DP13314" s="68">
        <v>8.5000000000000006E-3</v>
      </c>
      <c r="DQ13314" s="68">
        <v>1.9E-3</v>
      </c>
      <c r="DR13314" s="68">
        <v>0.1542</v>
      </c>
      <c r="DS13314" s="68">
        <v>4.0000000000000001E-3</v>
      </c>
      <c r="DT13314" s="68" t="s">
        <v>621</v>
      </c>
      <c r="DU13314" s="68">
        <v>0.5706</v>
      </c>
      <c r="DV13314" s="68">
        <v>0.17460000000000001</v>
      </c>
      <c r="DW13314" s="74">
        <v>0.2452</v>
      </c>
    </row>
    <row r="13315" spans="1:127" x14ac:dyDescent="0.25">
      <c r="A13315" s="247" t="s">
        <v>87</v>
      </c>
      <c r="B13315" s="106">
        <v>-0.22450999999999999</v>
      </c>
      <c r="C13315" s="77">
        <v>0.13420000000000001</v>
      </c>
      <c r="D13315" s="77">
        <v>0.20201</v>
      </c>
      <c r="E13315" s="106">
        <v>-8.5370000000000001E-2</v>
      </c>
      <c r="F13315" s="106">
        <v>-3.5610000000000003E-2</v>
      </c>
      <c r="G13315" s="106">
        <v>-8.3300000000000006E-3</v>
      </c>
      <c r="H13315" s="106">
        <v>-0.17571000000000001</v>
      </c>
      <c r="I13315" s="106">
        <v>-0.22065000000000001</v>
      </c>
      <c r="J13315" s="77">
        <v>9.6519999999999995E-2</v>
      </c>
      <c r="K13315" s="77">
        <v>0.35931999999999997</v>
      </c>
      <c r="L13315" s="77">
        <v>0.43978</v>
      </c>
      <c r="M13315" s="77">
        <v>0.44681999999999999</v>
      </c>
      <c r="N13315" s="77">
        <v>0.21121000000000001</v>
      </c>
      <c r="O13315" s="77">
        <v>6.1240000000000003E-2</v>
      </c>
      <c r="P13315" s="77" t="s">
        <v>677</v>
      </c>
      <c r="Q13315" s="77">
        <v>0.18340999999999999</v>
      </c>
      <c r="R13315" s="77">
        <v>0.40450999999999998</v>
      </c>
      <c r="S13315" s="77">
        <v>0.99072000000000005</v>
      </c>
      <c r="T13315" s="77">
        <v>0.24082000000000001</v>
      </c>
      <c r="U13315" s="77">
        <v>0.14682000000000001</v>
      </c>
      <c r="V13315" s="77">
        <v>5.8590000000000003E-2</v>
      </c>
      <c r="W13315" s="106">
        <v>-7.6859999999999998E-2</v>
      </c>
      <c r="X13315" s="77">
        <v>0.14596999999999999</v>
      </c>
      <c r="Y13315" s="77">
        <v>0.34984999999999999</v>
      </c>
      <c r="Z13315" s="106">
        <v>-9.4920000000000004E-2</v>
      </c>
      <c r="AA13315" s="77">
        <v>0.40510000000000002</v>
      </c>
      <c r="AB13315" s="77">
        <v>0.20973</v>
      </c>
      <c r="AC13315" s="106">
        <v>-0.17079</v>
      </c>
      <c r="AD13315" s="106">
        <v>-0.18768000000000001</v>
      </c>
      <c r="AE13315" s="106">
        <v>-6.6180000000000003E-2</v>
      </c>
      <c r="AF13315" s="106">
        <v>-0.20996000000000001</v>
      </c>
      <c r="AG13315" s="106">
        <v>-0.23400000000000001</v>
      </c>
      <c r="AH13315" s="77">
        <v>9.9049999999999999E-2</v>
      </c>
      <c r="AI13315" s="77">
        <v>0.36742999999999998</v>
      </c>
      <c r="AJ13315" s="77">
        <v>0.43519000000000002</v>
      </c>
      <c r="AK13315" s="77">
        <v>0.38613999999999998</v>
      </c>
      <c r="AL13315" s="77">
        <v>0.19048999999999999</v>
      </c>
      <c r="AM13315" s="77">
        <v>4.8959999999999997E-2</v>
      </c>
      <c r="AN13315" s="77" t="s">
        <v>677</v>
      </c>
      <c r="AO13315" s="77">
        <v>2.9440000000000001E-2</v>
      </c>
      <c r="AP13315" s="77">
        <v>0.41550999999999999</v>
      </c>
      <c r="AQ13315" s="77">
        <v>1</v>
      </c>
      <c r="AR13315" s="77">
        <v>0.1757</v>
      </c>
      <c r="AS13315" s="77">
        <v>8.3400000000000002E-2</v>
      </c>
      <c r="AT13315" s="106">
        <v>-0.13383</v>
      </c>
      <c r="AU13315" s="106">
        <v>-0.13053999999999999</v>
      </c>
      <c r="AV13315" s="106">
        <v>-4.564E-2</v>
      </c>
      <c r="AW13315" s="77">
        <v>7.2539999999999993E-2</v>
      </c>
      <c r="AX13315" s="106">
        <v>-0.21378</v>
      </c>
      <c r="AY13315" s="77">
        <v>2.402E-2</v>
      </c>
      <c r="AZ13315" s="77">
        <v>3.107E-2</v>
      </c>
      <c r="BA13315" s="106">
        <v>-0.38149</v>
      </c>
      <c r="BB13315" s="77">
        <v>0.13536999999999999</v>
      </c>
      <c r="BC13315" s="106">
        <v>-8.8840000000000002E-2</v>
      </c>
      <c r="BD13315" s="106">
        <v>-0.30468000000000001</v>
      </c>
      <c r="BE13315" s="106">
        <v>-0.20119999999999999</v>
      </c>
      <c r="BF13315" s="77">
        <v>6.5259999999999999E-2</v>
      </c>
      <c r="BG13315" s="77">
        <v>0.33889999999999998</v>
      </c>
      <c r="BH13315" s="77">
        <v>0.19656000000000001</v>
      </c>
      <c r="BI13315" s="77">
        <v>0.24668000000000001</v>
      </c>
      <c r="BJ13315" s="77">
        <v>0.18262999999999999</v>
      </c>
      <c r="BK13315" s="77">
        <v>0.11638</v>
      </c>
      <c r="BL13315" s="106">
        <v>-4.81E-3</v>
      </c>
      <c r="BM13315" s="106">
        <v>-9.9260000000000001E-2</v>
      </c>
      <c r="BN13315" s="106">
        <v>-0.22700999999999999</v>
      </c>
      <c r="BO13315" s="106">
        <v>-0.10495</v>
      </c>
      <c r="BP13315" s="106">
        <v>-0.36385000000000001</v>
      </c>
      <c r="BQ13315" s="106">
        <v>-0.22381999999999999</v>
      </c>
      <c r="BR13315" s="77">
        <v>9.2410000000000006E-2</v>
      </c>
      <c r="BS13315" s="106">
        <v>-2.6450000000000001E-2</v>
      </c>
      <c r="BT13315" s="106">
        <v>-0.33350999999999997</v>
      </c>
      <c r="BU13315" s="106">
        <v>-0.11882</v>
      </c>
      <c r="BV13315" s="77">
        <v>7.7780000000000002E-2</v>
      </c>
      <c r="BW13315" s="77">
        <v>3.0949999999999998E-2</v>
      </c>
      <c r="BX13315" s="106">
        <v>-0.10134</v>
      </c>
      <c r="BY13315" s="106">
        <v>-0.38769999999999999</v>
      </c>
      <c r="BZ13315" s="106">
        <v>-0.14702999999999999</v>
      </c>
      <c r="CA13315" s="106">
        <v>-0.29522999999999999</v>
      </c>
      <c r="CB13315" s="106">
        <v>-0.35846</v>
      </c>
      <c r="CC13315" s="106">
        <v>-0.24947</v>
      </c>
      <c r="CD13315" s="77">
        <v>0.1555</v>
      </c>
      <c r="CE13315" s="77">
        <v>0.11767</v>
      </c>
      <c r="CF13315" s="106">
        <v>-0.14957999999999999</v>
      </c>
      <c r="CG13315" s="77">
        <v>0.23347999999999999</v>
      </c>
      <c r="CH13315" s="77">
        <v>9.3079999999999996E-2</v>
      </c>
      <c r="CI13315" s="77">
        <v>8.3400000000000002E-2</v>
      </c>
      <c r="CJ13315" s="106">
        <v>-9.4719999999999999E-2</v>
      </c>
      <c r="CK13315" s="77">
        <v>0.37719999999999998</v>
      </c>
      <c r="CL13315" s="77">
        <v>0.72645999999999999</v>
      </c>
      <c r="CM13315" s="77">
        <v>0.25488</v>
      </c>
      <c r="CN13315" s="77">
        <v>0.40447</v>
      </c>
      <c r="CO13315" s="106">
        <v>-0.23146</v>
      </c>
      <c r="CP13315" s="77">
        <v>0.36203999999999997</v>
      </c>
      <c r="CQ13315" s="77">
        <v>0.49969999999999998</v>
      </c>
      <c r="CR13315" s="106">
        <v>-0.11336</v>
      </c>
      <c r="CS13315" s="77">
        <v>0.11498999999999999</v>
      </c>
      <c r="CT13315" s="106">
        <v>-0.22692999999999999</v>
      </c>
      <c r="CU13315" s="77">
        <v>0.34305999999999998</v>
      </c>
      <c r="CV13315" s="106">
        <v>-0.26408999999999999</v>
      </c>
      <c r="CW13315" s="77">
        <v>2.7560000000000001E-2</v>
      </c>
      <c r="CX13315" s="106">
        <v>-0.33507999999999999</v>
      </c>
      <c r="CY13315" s="77">
        <v>0.19409999999999999</v>
      </c>
      <c r="CZ13315" s="106">
        <v>-9.4719999999999999E-2</v>
      </c>
      <c r="DA13315" s="77">
        <v>0.37719999999999998</v>
      </c>
      <c r="DB13315" s="77">
        <v>0.72645999999999999</v>
      </c>
      <c r="DC13315" s="77">
        <v>0.25486999999999999</v>
      </c>
      <c r="DD13315" s="77">
        <v>0.35433999999999999</v>
      </c>
      <c r="DE13315" s="77">
        <v>0.40447</v>
      </c>
      <c r="DF13315" s="106">
        <v>-0.23135</v>
      </c>
      <c r="DG13315" s="77">
        <v>0.36203999999999997</v>
      </c>
      <c r="DH13315" s="77">
        <v>0.50033000000000005</v>
      </c>
      <c r="DI13315" s="106">
        <v>-0.11339</v>
      </c>
      <c r="DJ13315" s="77">
        <v>0.14938000000000001</v>
      </c>
      <c r="DK13315" s="77">
        <v>0.11501</v>
      </c>
      <c r="DL13315" s="106">
        <v>-9.4729999999999995E-2</v>
      </c>
      <c r="DM13315" s="77">
        <v>0.37717000000000001</v>
      </c>
      <c r="DN13315" s="77">
        <v>0.72638999999999998</v>
      </c>
      <c r="DO13315" s="77">
        <v>0.25480000000000003</v>
      </c>
      <c r="DP13315" s="77">
        <v>0.35432999999999998</v>
      </c>
      <c r="DQ13315" s="77">
        <v>0.40447</v>
      </c>
      <c r="DR13315" s="106">
        <v>-0.23061000000000001</v>
      </c>
      <c r="DS13315" s="77">
        <v>0.36187999999999998</v>
      </c>
      <c r="DT13315" s="77">
        <v>0.49841999999999997</v>
      </c>
      <c r="DU13315" s="106">
        <v>-0.11316</v>
      </c>
      <c r="DV13315" s="77">
        <v>0.14929999999999999</v>
      </c>
      <c r="DW13315" s="78">
        <v>0.11550000000000001</v>
      </c>
    </row>
    <row r="13316" spans="1:127" ht="15.75" thickBot="1" x14ac:dyDescent="0.3">
      <c r="A13316" s="248"/>
      <c r="B13316" s="68">
        <v>0.2167</v>
      </c>
      <c r="C13316" s="68">
        <v>0.46400000000000002</v>
      </c>
      <c r="D13316" s="68">
        <v>0.26750000000000002</v>
      </c>
      <c r="E13316" s="68">
        <v>0.64229999999999998</v>
      </c>
      <c r="F13316" s="68">
        <v>0.84660000000000002</v>
      </c>
      <c r="G13316" s="68">
        <v>0.96389999999999998</v>
      </c>
      <c r="H13316" s="68">
        <v>0.33610000000000001</v>
      </c>
      <c r="I13316" s="68">
        <v>0.22489999999999999</v>
      </c>
      <c r="J13316" s="68">
        <v>0.59919999999999995</v>
      </c>
      <c r="K13316" s="68">
        <v>4.3400000000000001E-2</v>
      </c>
      <c r="L13316" s="68">
        <v>1.18E-2</v>
      </c>
      <c r="M13316" s="68">
        <v>1.04E-2</v>
      </c>
      <c r="N13316" s="68">
        <v>0.24590000000000001</v>
      </c>
      <c r="O13316" s="68">
        <v>0.73909999999999998</v>
      </c>
      <c r="P13316" s="68" t="s">
        <v>677</v>
      </c>
      <c r="Q13316" s="68">
        <v>0.315</v>
      </c>
      <c r="R13316" s="68">
        <v>2.1700000000000001E-2</v>
      </c>
      <c r="S13316" s="68" t="s">
        <v>621</v>
      </c>
      <c r="T13316" s="68">
        <v>0.18429999999999999</v>
      </c>
      <c r="U13316" s="68">
        <v>0.42259999999999998</v>
      </c>
      <c r="V13316" s="68">
        <v>0.75009999999999999</v>
      </c>
      <c r="W13316" s="68">
        <v>0.67589999999999995</v>
      </c>
      <c r="X13316" s="68">
        <v>0.4254</v>
      </c>
      <c r="Y13316" s="68">
        <v>4.9700000000000001E-2</v>
      </c>
      <c r="Z13316" s="68">
        <v>0.60529999999999995</v>
      </c>
      <c r="AA13316" s="68">
        <v>2.1399999999999999E-2</v>
      </c>
      <c r="AB13316" s="68">
        <v>0.24929999999999999</v>
      </c>
      <c r="AC13316" s="68">
        <v>0.35</v>
      </c>
      <c r="AD13316" s="68">
        <v>0.30370000000000003</v>
      </c>
      <c r="AE13316" s="68">
        <v>0.71889999999999998</v>
      </c>
      <c r="AF13316" s="68">
        <v>0.24879999999999999</v>
      </c>
      <c r="AG13316" s="68">
        <v>0.19739999999999999</v>
      </c>
      <c r="AH13316" s="68">
        <v>0.5897</v>
      </c>
      <c r="AI13316" s="68">
        <v>3.8600000000000002E-2</v>
      </c>
      <c r="AJ13316" s="68">
        <v>1.2800000000000001E-2</v>
      </c>
      <c r="AK13316" s="68">
        <v>2.9000000000000001E-2</v>
      </c>
      <c r="AL13316" s="68">
        <v>0.29630000000000001</v>
      </c>
      <c r="AM13316" s="68">
        <v>0.79020000000000001</v>
      </c>
      <c r="AN13316" s="68" t="s">
        <v>677</v>
      </c>
      <c r="AO13316" s="68">
        <v>0.87290000000000001</v>
      </c>
      <c r="AP13316" s="68">
        <v>1.7999999999999999E-2</v>
      </c>
      <c r="AQ13316" s="68"/>
      <c r="AR13316" s="68">
        <v>0.33610000000000001</v>
      </c>
      <c r="AS13316" s="68">
        <v>0.65</v>
      </c>
      <c r="AT13316" s="68">
        <v>0.46529999999999999</v>
      </c>
      <c r="AU13316" s="68">
        <v>0.47639999999999999</v>
      </c>
      <c r="AV13316" s="68">
        <v>0.80410000000000004</v>
      </c>
      <c r="AW13316" s="68">
        <v>0.69320000000000004</v>
      </c>
      <c r="AX13316" s="68">
        <v>0.24010000000000001</v>
      </c>
      <c r="AY13316" s="68">
        <v>0.8962</v>
      </c>
      <c r="AZ13316" s="68">
        <v>0.86599999999999999</v>
      </c>
      <c r="BA13316" s="68">
        <v>3.1199999999999999E-2</v>
      </c>
      <c r="BB13316" s="68">
        <v>0.46010000000000001</v>
      </c>
      <c r="BC13316" s="68">
        <v>0.62870000000000004</v>
      </c>
      <c r="BD13316" s="68">
        <v>0.09</v>
      </c>
      <c r="BE13316" s="68">
        <v>0.26950000000000002</v>
      </c>
      <c r="BF13316" s="68">
        <v>0.72270000000000001</v>
      </c>
      <c r="BG13316" s="68">
        <v>5.7799999999999997E-2</v>
      </c>
      <c r="BH13316" s="68">
        <v>0.28089999999999998</v>
      </c>
      <c r="BI13316" s="68">
        <v>0.17349999999999999</v>
      </c>
      <c r="BJ13316" s="68">
        <v>0.31709999999999999</v>
      </c>
      <c r="BK13316" s="68">
        <v>0.52590000000000003</v>
      </c>
      <c r="BL13316" s="68">
        <v>0.97919999999999996</v>
      </c>
      <c r="BM13316" s="68">
        <v>0.58889999999999998</v>
      </c>
      <c r="BN13316" s="68">
        <v>0.21149999999999999</v>
      </c>
      <c r="BO13316" s="68">
        <v>0.56759999999999999</v>
      </c>
      <c r="BP13316" s="68">
        <v>4.0599999999999997E-2</v>
      </c>
      <c r="BQ13316" s="68">
        <v>0.21809999999999999</v>
      </c>
      <c r="BR13316" s="68">
        <v>0.6149</v>
      </c>
      <c r="BS13316" s="68">
        <v>0.88570000000000004</v>
      </c>
      <c r="BT13316" s="68">
        <v>6.2100000000000002E-2</v>
      </c>
      <c r="BU13316" s="68">
        <v>0.51719999999999999</v>
      </c>
      <c r="BV13316" s="68">
        <v>0.67220000000000002</v>
      </c>
      <c r="BW13316" s="68">
        <v>0.86650000000000005</v>
      </c>
      <c r="BX13316" s="68">
        <v>0.58099999999999996</v>
      </c>
      <c r="BY13316" s="68">
        <v>2.8299999999999999E-2</v>
      </c>
      <c r="BZ13316" s="68">
        <v>0.42199999999999999</v>
      </c>
      <c r="CA13316" s="68">
        <v>0.1009</v>
      </c>
      <c r="CB13316" s="68">
        <v>4.3900000000000002E-2</v>
      </c>
      <c r="CC13316" s="68">
        <v>0.16850000000000001</v>
      </c>
      <c r="CD13316" s="68">
        <v>0.39539999999999997</v>
      </c>
      <c r="CE13316" s="68">
        <v>0.52129999999999999</v>
      </c>
      <c r="CF13316" s="68">
        <v>0.41389999999999999</v>
      </c>
      <c r="CG13316" s="68">
        <v>0.19839999999999999</v>
      </c>
      <c r="CH13316" s="68">
        <v>0.61240000000000006</v>
      </c>
      <c r="CI13316" s="68">
        <v>0.65</v>
      </c>
      <c r="CJ13316" s="68">
        <v>0.60609999999999997</v>
      </c>
      <c r="CK13316" s="68">
        <v>3.3300000000000003E-2</v>
      </c>
      <c r="CL13316" s="68" t="s">
        <v>621</v>
      </c>
      <c r="CM13316" s="68">
        <v>0.15920000000000001</v>
      </c>
      <c r="CN13316" s="68">
        <v>2.1700000000000001E-2</v>
      </c>
      <c r="CO13316" s="68">
        <v>0.2024</v>
      </c>
      <c r="CP13316" s="68">
        <v>4.1700000000000001E-2</v>
      </c>
      <c r="CQ13316" s="68">
        <v>3.5999999999999999E-3</v>
      </c>
      <c r="CR13316" s="68">
        <v>0.53669999999999995</v>
      </c>
      <c r="CS13316" s="68">
        <v>0.53090000000000004</v>
      </c>
      <c r="CT13316" s="68">
        <v>0.2117</v>
      </c>
      <c r="CU13316" s="68">
        <v>5.4600000000000003E-2</v>
      </c>
      <c r="CV13316" s="68">
        <v>0.14410000000000001</v>
      </c>
      <c r="CW13316" s="68">
        <v>0.88100000000000001</v>
      </c>
      <c r="CX13316" s="68">
        <v>6.08E-2</v>
      </c>
      <c r="CY13316" s="68">
        <v>0.28710000000000002</v>
      </c>
      <c r="CZ13316" s="68">
        <v>0.60609999999999997</v>
      </c>
      <c r="DA13316" s="68">
        <v>3.3300000000000003E-2</v>
      </c>
      <c r="DB13316" s="68" t="s">
        <v>621</v>
      </c>
      <c r="DC13316" s="68">
        <v>0.15920000000000001</v>
      </c>
      <c r="DD13316" s="68">
        <v>4.6600000000000003E-2</v>
      </c>
      <c r="DE13316" s="68">
        <v>2.1700000000000001E-2</v>
      </c>
      <c r="DF13316" s="68">
        <v>0.20269999999999999</v>
      </c>
      <c r="DG13316" s="68">
        <v>4.1700000000000001E-2</v>
      </c>
      <c r="DH13316" s="68">
        <v>3.5000000000000001E-3</v>
      </c>
      <c r="DI13316" s="68">
        <v>0.53659999999999997</v>
      </c>
      <c r="DJ13316" s="68">
        <v>0.41449999999999998</v>
      </c>
      <c r="DK13316" s="68">
        <v>0.53080000000000005</v>
      </c>
      <c r="DL13316" s="68">
        <v>0.60609999999999997</v>
      </c>
      <c r="DM13316" s="68">
        <v>3.3300000000000003E-2</v>
      </c>
      <c r="DN13316" s="68" t="s">
        <v>621</v>
      </c>
      <c r="DO13316" s="68">
        <v>0.1593</v>
      </c>
      <c r="DP13316" s="68">
        <v>4.6600000000000003E-2</v>
      </c>
      <c r="DQ13316" s="68">
        <v>2.1700000000000001E-2</v>
      </c>
      <c r="DR13316" s="68">
        <v>0.2041</v>
      </c>
      <c r="DS13316" s="68">
        <v>4.1799999999999997E-2</v>
      </c>
      <c r="DT13316" s="68">
        <v>3.7000000000000002E-3</v>
      </c>
      <c r="DU13316" s="68">
        <v>0.53749999999999998</v>
      </c>
      <c r="DV13316" s="68">
        <v>0.4148</v>
      </c>
      <c r="DW13316" s="74">
        <v>0.52900000000000003</v>
      </c>
    </row>
    <row r="13317" spans="1:127" x14ac:dyDescent="0.25">
      <c r="A13317" s="247" t="s">
        <v>88</v>
      </c>
      <c r="B13317" s="106">
        <v>-0.22367999999999999</v>
      </c>
      <c r="C13317" s="77">
        <v>0</v>
      </c>
      <c r="D13317" s="77">
        <v>0.26754</v>
      </c>
      <c r="E13317" s="77">
        <v>0.15734999999999999</v>
      </c>
      <c r="F13317" s="77">
        <v>0.10789</v>
      </c>
      <c r="G13317" s="106">
        <v>-3.9140000000000001E-2</v>
      </c>
      <c r="H13317" s="106">
        <v>-0.30162</v>
      </c>
      <c r="I13317" s="106">
        <v>-0.36831000000000003</v>
      </c>
      <c r="J13317" s="77">
        <v>0.62392999999999998</v>
      </c>
      <c r="K13317" s="77">
        <v>0.42368</v>
      </c>
      <c r="L13317" s="77">
        <v>0.46742</v>
      </c>
      <c r="M13317" s="77">
        <v>0.39874999999999999</v>
      </c>
      <c r="N13317" s="77">
        <v>0.29715000000000003</v>
      </c>
      <c r="O13317" s="77">
        <v>0.30853999999999998</v>
      </c>
      <c r="P13317" s="77" t="s">
        <v>677</v>
      </c>
      <c r="Q13317" s="77">
        <v>8.1220000000000001E-2</v>
      </c>
      <c r="R13317" s="77">
        <v>0.76363000000000003</v>
      </c>
      <c r="S13317" s="77">
        <v>0.15919</v>
      </c>
      <c r="T13317" s="77">
        <v>0.71616999999999997</v>
      </c>
      <c r="U13317" s="77">
        <v>0.35209000000000001</v>
      </c>
      <c r="V13317" s="77">
        <v>0.23730000000000001</v>
      </c>
      <c r="W13317" s="77">
        <v>0.2432</v>
      </c>
      <c r="X13317" s="77">
        <v>0.27805000000000002</v>
      </c>
      <c r="Y13317" s="77">
        <v>0.21035000000000001</v>
      </c>
      <c r="Z13317" s="77">
        <v>4.6039999999999998E-2</v>
      </c>
      <c r="AA13317" s="77">
        <v>0.29398000000000002</v>
      </c>
      <c r="AB13317" s="77">
        <v>0.27655999999999997</v>
      </c>
      <c r="AC13317" s="77">
        <v>0.36485000000000001</v>
      </c>
      <c r="AD13317" s="77">
        <v>2.801E-2</v>
      </c>
      <c r="AE13317" s="106">
        <v>-0.12631000000000001</v>
      </c>
      <c r="AF13317" s="106">
        <v>-0.32516</v>
      </c>
      <c r="AG13317" s="106">
        <v>-0.38685999999999998</v>
      </c>
      <c r="AH13317" s="77">
        <v>0.63566</v>
      </c>
      <c r="AI13317" s="77">
        <v>0.38884000000000002</v>
      </c>
      <c r="AJ13317" s="77">
        <v>0.47682000000000002</v>
      </c>
      <c r="AK13317" s="77">
        <v>0.38796000000000003</v>
      </c>
      <c r="AL13317" s="77">
        <v>0.22578000000000001</v>
      </c>
      <c r="AM13317" s="77">
        <v>0.26084000000000002</v>
      </c>
      <c r="AN13317" s="77" t="s">
        <v>677</v>
      </c>
      <c r="AO13317" s="77">
        <v>0.43362000000000001</v>
      </c>
      <c r="AP13317" s="77">
        <v>0.77297000000000005</v>
      </c>
      <c r="AQ13317" s="77">
        <v>0.1757</v>
      </c>
      <c r="AR13317" s="77">
        <v>1</v>
      </c>
      <c r="AS13317" s="77">
        <v>0.16975999999999999</v>
      </c>
      <c r="AT13317" s="77">
        <v>0.12970999999999999</v>
      </c>
      <c r="AU13317" s="77">
        <v>0.19581000000000001</v>
      </c>
      <c r="AV13317" s="77">
        <v>9.5099999999999994E-3</v>
      </c>
      <c r="AW13317" s="106">
        <v>-1.456E-2</v>
      </c>
      <c r="AX13317" s="106">
        <v>-0.21201999999999999</v>
      </c>
      <c r="AY13317" s="106">
        <v>-0.16750000000000001</v>
      </c>
      <c r="AZ13317" s="106">
        <v>-0.15359999999999999</v>
      </c>
      <c r="BA13317" s="106">
        <v>-2.8240000000000001E-2</v>
      </c>
      <c r="BB13317" s="106">
        <v>-0.24423</v>
      </c>
      <c r="BC13317" s="106">
        <v>-1.5709999999999998E-2</v>
      </c>
      <c r="BD13317" s="77">
        <v>5.7270000000000001E-2</v>
      </c>
      <c r="BE13317" s="106">
        <v>-0.20272000000000001</v>
      </c>
      <c r="BF13317" s="77">
        <v>0.23333999999999999</v>
      </c>
      <c r="BG13317" s="77">
        <v>9.2350000000000002E-2</v>
      </c>
      <c r="BH13317" s="77">
        <v>0.19674</v>
      </c>
      <c r="BI13317" s="106">
        <v>-0.27111000000000002</v>
      </c>
      <c r="BJ13317" s="77">
        <v>7.757E-2</v>
      </c>
      <c r="BK13317" s="77">
        <v>0.19541</v>
      </c>
      <c r="BL13317" s="106">
        <v>-0.33368999999999999</v>
      </c>
      <c r="BM13317" s="106">
        <v>-0.40193000000000001</v>
      </c>
      <c r="BN13317" s="106">
        <v>-0.11600000000000001</v>
      </c>
      <c r="BO13317" s="106">
        <v>-0.41411999999999999</v>
      </c>
      <c r="BP13317" s="106">
        <v>-0.13274</v>
      </c>
      <c r="BQ13317" s="106">
        <v>-0.25135000000000002</v>
      </c>
      <c r="BR13317" s="77">
        <v>0.19045000000000001</v>
      </c>
      <c r="BS13317" s="77">
        <v>9.9379999999999996E-2</v>
      </c>
      <c r="BT13317" s="106">
        <v>-0.40994000000000003</v>
      </c>
      <c r="BU13317" s="106">
        <v>-0.28460999999999997</v>
      </c>
      <c r="BV13317" s="106">
        <v>-3.9960000000000002E-2</v>
      </c>
      <c r="BW13317" s="77">
        <v>6.8989999999999996E-2</v>
      </c>
      <c r="BX13317" s="106">
        <v>-0.24409</v>
      </c>
      <c r="BY13317" s="106">
        <v>-0.20474999999999999</v>
      </c>
      <c r="BZ13317" s="106">
        <v>-0.27184999999999998</v>
      </c>
      <c r="CA13317" s="106">
        <v>-0.43314000000000002</v>
      </c>
      <c r="CB13317" s="106">
        <v>-0.16714000000000001</v>
      </c>
      <c r="CC13317" s="106">
        <v>-0.30775000000000002</v>
      </c>
      <c r="CD13317" s="77">
        <v>0.26562000000000002</v>
      </c>
      <c r="CE13317" s="77">
        <v>0.17405000000000001</v>
      </c>
      <c r="CF13317" s="106">
        <v>-0.25165999999999999</v>
      </c>
      <c r="CG13317" s="106">
        <v>-5.3179999999999998E-2</v>
      </c>
      <c r="CH13317" s="106">
        <v>-0.13261999999999999</v>
      </c>
      <c r="CI13317" s="77">
        <v>0.15271999999999999</v>
      </c>
      <c r="CJ13317" s="106">
        <v>-5.0930000000000003E-2</v>
      </c>
      <c r="CK13317" s="77">
        <v>0.51926000000000005</v>
      </c>
      <c r="CL13317" s="77">
        <v>0.61589000000000005</v>
      </c>
      <c r="CM13317" s="77">
        <v>0.34181</v>
      </c>
      <c r="CN13317" s="77">
        <v>0.52246000000000004</v>
      </c>
      <c r="CO13317" s="106">
        <v>-0.11183999999999999</v>
      </c>
      <c r="CP13317" s="77">
        <v>0.48710999999999999</v>
      </c>
      <c r="CQ13317" s="77">
        <v>0.82067000000000001</v>
      </c>
      <c r="CR13317" s="106">
        <v>-4.6940000000000003E-2</v>
      </c>
      <c r="CS13317" s="77">
        <v>0.33589000000000002</v>
      </c>
      <c r="CT13317" s="106">
        <v>-0.17458000000000001</v>
      </c>
      <c r="CU13317" s="77">
        <v>0.27709</v>
      </c>
      <c r="CV13317" s="106">
        <v>-0.38818000000000003</v>
      </c>
      <c r="CW13317" s="77">
        <v>7.8119999999999995E-2</v>
      </c>
      <c r="CX13317" s="106">
        <v>-0.34103</v>
      </c>
      <c r="CY13317" s="77">
        <v>0.13924</v>
      </c>
      <c r="CZ13317" s="106">
        <v>-5.0930000000000003E-2</v>
      </c>
      <c r="DA13317" s="77">
        <v>0.51926000000000005</v>
      </c>
      <c r="DB13317" s="77">
        <v>0.61589000000000005</v>
      </c>
      <c r="DC13317" s="77">
        <v>0.34181</v>
      </c>
      <c r="DD13317" s="77">
        <v>0.45358999999999999</v>
      </c>
      <c r="DE13317" s="77">
        <v>0.52246000000000004</v>
      </c>
      <c r="DF13317" s="106">
        <v>-0.11176</v>
      </c>
      <c r="DG13317" s="77">
        <v>0.48746</v>
      </c>
      <c r="DH13317" s="77">
        <v>0.81991999999999998</v>
      </c>
      <c r="DI13317" s="106">
        <v>-4.7190000000000003E-2</v>
      </c>
      <c r="DJ13317" s="77">
        <v>0.35631000000000002</v>
      </c>
      <c r="DK13317" s="77">
        <v>0.33600999999999998</v>
      </c>
      <c r="DL13317" s="106">
        <v>-5.092E-2</v>
      </c>
      <c r="DM13317" s="77">
        <v>0.51927999999999996</v>
      </c>
      <c r="DN13317" s="77">
        <v>0.61590999999999996</v>
      </c>
      <c r="DO13317" s="77">
        <v>0.34175</v>
      </c>
      <c r="DP13317" s="77">
        <v>0.45358999999999999</v>
      </c>
      <c r="DQ13317" s="77">
        <v>0.52249000000000001</v>
      </c>
      <c r="DR13317" s="106">
        <v>-0.11201999999999999</v>
      </c>
      <c r="DS13317" s="77">
        <v>0.48746</v>
      </c>
      <c r="DT13317" s="77">
        <v>0.82199</v>
      </c>
      <c r="DU13317" s="106">
        <v>-4.6530000000000002E-2</v>
      </c>
      <c r="DV13317" s="77">
        <v>0.35659999999999997</v>
      </c>
      <c r="DW13317" s="78">
        <v>0.33593000000000001</v>
      </c>
    </row>
    <row r="13318" spans="1:127" ht="15.75" thickBot="1" x14ac:dyDescent="0.3">
      <c r="A13318" s="248"/>
      <c r="B13318" s="68">
        <v>0.2185</v>
      </c>
      <c r="C13318" s="68">
        <v>1</v>
      </c>
      <c r="D13318" s="68">
        <v>0.13880000000000001</v>
      </c>
      <c r="E13318" s="68">
        <v>0.38969999999999999</v>
      </c>
      <c r="F13318" s="68">
        <v>0.55669999999999997</v>
      </c>
      <c r="G13318" s="68">
        <v>0.83160000000000001</v>
      </c>
      <c r="H13318" s="68">
        <v>9.3399999999999997E-2</v>
      </c>
      <c r="I13318" s="68">
        <v>3.8100000000000002E-2</v>
      </c>
      <c r="J13318" s="68">
        <v>1E-4</v>
      </c>
      <c r="K13318" s="68">
        <v>1.5699999999999999E-2</v>
      </c>
      <c r="L13318" s="68">
        <v>7.0000000000000001E-3</v>
      </c>
      <c r="M13318" s="68">
        <v>2.3800000000000002E-2</v>
      </c>
      <c r="N13318" s="68">
        <v>9.8599999999999993E-2</v>
      </c>
      <c r="O13318" s="68">
        <v>8.5800000000000001E-2</v>
      </c>
      <c r="P13318" s="68" t="s">
        <v>677</v>
      </c>
      <c r="Q13318" s="68">
        <v>0.65859999999999996</v>
      </c>
      <c r="R13318" s="68" t="s">
        <v>621</v>
      </c>
      <c r="S13318" s="68">
        <v>0.38419999999999999</v>
      </c>
      <c r="T13318" s="68" t="s">
        <v>621</v>
      </c>
      <c r="U13318" s="68">
        <v>4.8099999999999997E-2</v>
      </c>
      <c r="V13318" s="68">
        <v>0.191</v>
      </c>
      <c r="W13318" s="68">
        <v>0.17979999999999999</v>
      </c>
      <c r="X13318" s="68">
        <v>0.1234</v>
      </c>
      <c r="Y13318" s="68">
        <v>0.24790000000000001</v>
      </c>
      <c r="Z13318" s="68">
        <v>0.8024</v>
      </c>
      <c r="AA13318" s="68">
        <v>0.1024</v>
      </c>
      <c r="AB13318" s="68">
        <v>0.1255</v>
      </c>
      <c r="AC13318" s="68">
        <v>4.0099999999999997E-2</v>
      </c>
      <c r="AD13318" s="68">
        <v>0.879</v>
      </c>
      <c r="AE13318" s="68">
        <v>0.4909</v>
      </c>
      <c r="AF13318" s="68">
        <v>6.9400000000000003E-2</v>
      </c>
      <c r="AG13318" s="68">
        <v>2.87E-2</v>
      </c>
      <c r="AH13318" s="68" t="s">
        <v>621</v>
      </c>
      <c r="AI13318" s="68">
        <v>2.7799999999999998E-2</v>
      </c>
      <c r="AJ13318" s="68">
        <v>5.7999999999999996E-3</v>
      </c>
      <c r="AK13318" s="68">
        <v>2.8199999999999999E-2</v>
      </c>
      <c r="AL13318" s="68">
        <v>0.21410000000000001</v>
      </c>
      <c r="AM13318" s="68">
        <v>0.14929999999999999</v>
      </c>
      <c r="AN13318" s="68" t="s">
        <v>677</v>
      </c>
      <c r="AO13318" s="68">
        <v>1.32E-2</v>
      </c>
      <c r="AP13318" s="68" t="s">
        <v>621</v>
      </c>
      <c r="AQ13318" s="68">
        <v>0.33610000000000001</v>
      </c>
      <c r="AR13318" s="68"/>
      <c r="AS13318" s="68">
        <v>0.35299999999999998</v>
      </c>
      <c r="AT13318" s="68">
        <v>0.47920000000000001</v>
      </c>
      <c r="AU13318" s="68">
        <v>0.2828</v>
      </c>
      <c r="AV13318" s="68">
        <v>0.95879999999999999</v>
      </c>
      <c r="AW13318" s="68">
        <v>0.93689999999999996</v>
      </c>
      <c r="AX13318" s="68">
        <v>0.24399999999999999</v>
      </c>
      <c r="AY13318" s="68">
        <v>0.35949999999999999</v>
      </c>
      <c r="AZ13318" s="68">
        <v>0.40129999999999999</v>
      </c>
      <c r="BA13318" s="68">
        <v>0.878</v>
      </c>
      <c r="BB13318" s="68">
        <v>0.17799999999999999</v>
      </c>
      <c r="BC13318" s="68">
        <v>0.93200000000000005</v>
      </c>
      <c r="BD13318" s="68">
        <v>0.75549999999999995</v>
      </c>
      <c r="BE13318" s="68">
        <v>0.26579999999999998</v>
      </c>
      <c r="BF13318" s="68">
        <v>0.19869999999999999</v>
      </c>
      <c r="BG13318" s="68">
        <v>0.61519999999999997</v>
      </c>
      <c r="BH13318" s="68">
        <v>0.28050000000000003</v>
      </c>
      <c r="BI13318" s="68">
        <v>0.13339999999999999</v>
      </c>
      <c r="BJ13318" s="68">
        <v>0.67310000000000003</v>
      </c>
      <c r="BK13318" s="68">
        <v>0.2838</v>
      </c>
      <c r="BL13318" s="68">
        <v>6.2E-2</v>
      </c>
      <c r="BM13318" s="68">
        <v>2.2599999999999999E-2</v>
      </c>
      <c r="BN13318" s="68">
        <v>0.5272</v>
      </c>
      <c r="BO13318" s="68">
        <v>1.8499999999999999E-2</v>
      </c>
      <c r="BP13318" s="68">
        <v>0.46889999999999998</v>
      </c>
      <c r="BQ13318" s="68">
        <v>0.16520000000000001</v>
      </c>
      <c r="BR13318" s="68">
        <v>0.2964</v>
      </c>
      <c r="BS13318" s="68">
        <v>0.58840000000000003</v>
      </c>
      <c r="BT13318" s="68">
        <v>1.9800000000000002E-2</v>
      </c>
      <c r="BU13318" s="68">
        <v>0.1144</v>
      </c>
      <c r="BV13318" s="68">
        <v>0.82809999999999995</v>
      </c>
      <c r="BW13318" s="68">
        <v>0.70750000000000002</v>
      </c>
      <c r="BX13318" s="68">
        <v>0.1782</v>
      </c>
      <c r="BY13318" s="68">
        <v>0.26100000000000001</v>
      </c>
      <c r="BZ13318" s="68">
        <v>0.1323</v>
      </c>
      <c r="CA13318" s="68">
        <v>1.3299999999999999E-2</v>
      </c>
      <c r="CB13318" s="68">
        <v>0.36049999999999999</v>
      </c>
      <c r="CC13318" s="68">
        <v>8.6599999999999996E-2</v>
      </c>
      <c r="CD13318" s="68">
        <v>0.14169999999999999</v>
      </c>
      <c r="CE13318" s="68">
        <v>0.3407</v>
      </c>
      <c r="CF13318" s="68">
        <v>0.16470000000000001</v>
      </c>
      <c r="CG13318" s="68">
        <v>0.77249999999999996</v>
      </c>
      <c r="CH13318" s="68">
        <v>0.46929999999999999</v>
      </c>
      <c r="CI13318" s="68">
        <v>0.40400000000000003</v>
      </c>
      <c r="CJ13318" s="68">
        <v>0.78190000000000004</v>
      </c>
      <c r="CK13318" s="68">
        <v>2.3E-3</v>
      </c>
      <c r="CL13318" s="68">
        <v>2.0000000000000001E-4</v>
      </c>
      <c r="CM13318" s="68">
        <v>5.5500000000000001E-2</v>
      </c>
      <c r="CN13318" s="68">
        <v>2.2000000000000001E-3</v>
      </c>
      <c r="CO13318" s="68">
        <v>0.5423</v>
      </c>
      <c r="CP13318" s="68">
        <v>4.7000000000000002E-3</v>
      </c>
      <c r="CQ13318" s="68" t="s">
        <v>621</v>
      </c>
      <c r="CR13318" s="68">
        <v>0.79859999999999998</v>
      </c>
      <c r="CS13318" s="68">
        <v>6.0199999999999997E-2</v>
      </c>
      <c r="CT13318" s="68">
        <v>0.3392</v>
      </c>
      <c r="CU13318" s="68">
        <v>0.12470000000000001</v>
      </c>
      <c r="CV13318" s="68">
        <v>2.81E-2</v>
      </c>
      <c r="CW13318" s="68">
        <v>0.67090000000000005</v>
      </c>
      <c r="CX13318" s="68">
        <v>5.6099999999999997E-2</v>
      </c>
      <c r="CY13318" s="68">
        <v>0.44719999999999999</v>
      </c>
      <c r="CZ13318" s="68">
        <v>0.78190000000000004</v>
      </c>
      <c r="DA13318" s="68">
        <v>2.3E-3</v>
      </c>
      <c r="DB13318" s="68">
        <v>2.0000000000000001E-4</v>
      </c>
      <c r="DC13318" s="68">
        <v>5.5500000000000001E-2</v>
      </c>
      <c r="DD13318" s="68">
        <v>9.1000000000000004E-3</v>
      </c>
      <c r="DE13318" s="68">
        <v>2.2000000000000001E-3</v>
      </c>
      <c r="DF13318" s="68">
        <v>0.54249999999999998</v>
      </c>
      <c r="DG13318" s="68">
        <v>4.7000000000000002E-3</v>
      </c>
      <c r="DH13318" s="68" t="s">
        <v>621</v>
      </c>
      <c r="DI13318" s="68">
        <v>0.79759999999999998</v>
      </c>
      <c r="DJ13318" s="68">
        <v>4.53E-2</v>
      </c>
      <c r="DK13318" s="68">
        <v>6.0100000000000001E-2</v>
      </c>
      <c r="DL13318" s="68">
        <v>0.78200000000000003</v>
      </c>
      <c r="DM13318" s="68">
        <v>2.3E-3</v>
      </c>
      <c r="DN13318" s="68">
        <v>2.0000000000000001E-4</v>
      </c>
      <c r="DO13318" s="68">
        <v>5.5599999999999997E-2</v>
      </c>
      <c r="DP13318" s="68">
        <v>9.1000000000000004E-3</v>
      </c>
      <c r="DQ13318" s="68">
        <v>2.2000000000000001E-3</v>
      </c>
      <c r="DR13318" s="68">
        <v>0.54159999999999997</v>
      </c>
      <c r="DS13318" s="68">
        <v>4.7000000000000002E-3</v>
      </c>
      <c r="DT13318" s="68" t="s">
        <v>621</v>
      </c>
      <c r="DU13318" s="68">
        <v>0.8004</v>
      </c>
      <c r="DV13318" s="68">
        <v>4.5100000000000001E-2</v>
      </c>
      <c r="DW13318" s="74">
        <v>6.0100000000000001E-2</v>
      </c>
    </row>
    <row r="13319" spans="1:127" x14ac:dyDescent="0.25">
      <c r="A13319" s="247" t="s">
        <v>89</v>
      </c>
      <c r="B13319" s="106">
        <v>-0.42215000000000003</v>
      </c>
      <c r="C13319" s="77">
        <v>0.21512000000000001</v>
      </c>
      <c r="D13319" s="77">
        <v>4.861E-2</v>
      </c>
      <c r="E13319" s="77">
        <v>0.5141</v>
      </c>
      <c r="F13319" s="77">
        <v>0.50351999999999997</v>
      </c>
      <c r="G13319" s="77">
        <v>0.20404</v>
      </c>
      <c r="H13319" s="77">
        <v>0.13996</v>
      </c>
      <c r="I13319" s="77">
        <v>4.1459999999999997E-2</v>
      </c>
      <c r="J13319" s="77">
        <v>0.20297999999999999</v>
      </c>
      <c r="K13319" s="77">
        <v>0.20715</v>
      </c>
      <c r="L13319" s="77">
        <v>0.1905</v>
      </c>
      <c r="M13319" s="77">
        <v>0.24807999999999999</v>
      </c>
      <c r="N13319" s="77">
        <v>0.42793999999999999</v>
      </c>
      <c r="O13319" s="77">
        <v>0.50917999999999997</v>
      </c>
      <c r="P13319" s="77" t="s">
        <v>677</v>
      </c>
      <c r="Q13319" s="77">
        <v>6.1859999999999998E-2</v>
      </c>
      <c r="R13319" s="77">
        <v>7.3609999999999995E-2</v>
      </c>
      <c r="S13319" s="77">
        <v>7.0540000000000005E-2</v>
      </c>
      <c r="T13319" s="77">
        <v>0.25713000000000003</v>
      </c>
      <c r="U13319" s="77">
        <v>0.75778000000000001</v>
      </c>
      <c r="V13319" s="106">
        <v>-6.11E-3</v>
      </c>
      <c r="W13319" s="77">
        <v>0.18612999999999999</v>
      </c>
      <c r="X13319" s="77">
        <v>0.14965000000000001</v>
      </c>
      <c r="Y13319" s="77">
        <v>0.30797000000000002</v>
      </c>
      <c r="Z13319" s="106">
        <v>-0.35363</v>
      </c>
      <c r="AA13319" s="106">
        <v>-9.0219999999999995E-2</v>
      </c>
      <c r="AB13319" s="77">
        <v>4.7210000000000002E-2</v>
      </c>
      <c r="AC13319" s="77">
        <v>0.42953000000000002</v>
      </c>
      <c r="AD13319" s="77">
        <v>0.44148999999999999</v>
      </c>
      <c r="AE13319" s="77">
        <v>0.13222999999999999</v>
      </c>
      <c r="AF13319" s="77">
        <v>1.789E-2</v>
      </c>
      <c r="AG13319" s="106">
        <v>-1.8020000000000001E-2</v>
      </c>
      <c r="AH13319" s="77">
        <v>0.22586999999999999</v>
      </c>
      <c r="AI13319" s="77">
        <v>0.16233</v>
      </c>
      <c r="AJ13319" s="77">
        <v>0.20297000000000001</v>
      </c>
      <c r="AK13319" s="77">
        <v>0.30364999999999998</v>
      </c>
      <c r="AL13319" s="77">
        <v>0.46615000000000001</v>
      </c>
      <c r="AM13319" s="77">
        <v>0.49084</v>
      </c>
      <c r="AN13319" s="77" t="s">
        <v>677</v>
      </c>
      <c r="AO13319" s="106">
        <v>-0.13578000000000001</v>
      </c>
      <c r="AP13319" s="77">
        <v>0.10413</v>
      </c>
      <c r="AQ13319" s="77">
        <v>8.3400000000000002E-2</v>
      </c>
      <c r="AR13319" s="77">
        <v>0.16975999999999999</v>
      </c>
      <c r="AS13319" s="77">
        <v>1</v>
      </c>
      <c r="AT13319" s="106">
        <v>-5.2999999999999999E-2</v>
      </c>
      <c r="AU13319" s="77">
        <v>8.3280000000000007E-2</v>
      </c>
      <c r="AV13319" s="77">
        <v>3.4549999999999997E-2</v>
      </c>
      <c r="AW13319" s="77">
        <v>0.30679000000000001</v>
      </c>
      <c r="AX13319" s="106">
        <v>-0.28811999999999999</v>
      </c>
      <c r="AY13319" s="106">
        <v>-0.15643000000000001</v>
      </c>
      <c r="AZ13319" s="77">
        <v>7.0400000000000003E-3</v>
      </c>
      <c r="BA13319" s="77">
        <v>2.4469999999999999E-2</v>
      </c>
      <c r="BB13319" s="77">
        <v>0.12859000000000001</v>
      </c>
      <c r="BC13319" s="77">
        <v>0.28965999999999997</v>
      </c>
      <c r="BD13319" s="77">
        <v>0.18218000000000001</v>
      </c>
      <c r="BE13319" s="77">
        <v>0.33961999999999998</v>
      </c>
      <c r="BF13319" s="77">
        <v>7.9320000000000002E-2</v>
      </c>
      <c r="BG13319" s="106">
        <v>-4.8869999999999997E-2</v>
      </c>
      <c r="BH13319" s="106">
        <v>-0.15296999999999999</v>
      </c>
      <c r="BI13319" s="77">
        <v>0.19470000000000001</v>
      </c>
      <c r="BJ13319" s="77">
        <v>0.14777999999999999</v>
      </c>
      <c r="BK13319" s="77">
        <v>0.18523999999999999</v>
      </c>
      <c r="BL13319" s="106">
        <v>-4.0800000000000003E-3</v>
      </c>
      <c r="BM13319" s="77">
        <v>4.8230000000000002E-2</v>
      </c>
      <c r="BN13319" s="106">
        <v>-0.16506000000000001</v>
      </c>
      <c r="BO13319" s="77">
        <v>3.8440000000000002E-2</v>
      </c>
      <c r="BP13319" s="77">
        <v>0.10098</v>
      </c>
      <c r="BQ13319" s="77">
        <v>0.30397000000000002</v>
      </c>
      <c r="BR13319" s="77">
        <v>2.784E-2</v>
      </c>
      <c r="BS13319" s="106">
        <v>-3.5369999999999999E-2</v>
      </c>
      <c r="BT13319" s="106">
        <v>-0.50943000000000005</v>
      </c>
      <c r="BU13319" s="77">
        <v>8.5269999999999999E-2</v>
      </c>
      <c r="BV13319" s="77">
        <v>0.14665</v>
      </c>
      <c r="BW13319" s="77">
        <v>0.17935999999999999</v>
      </c>
      <c r="BX13319" s="106">
        <v>-1.805E-2</v>
      </c>
      <c r="BY13319" s="77">
        <v>7.8149999999999997E-2</v>
      </c>
      <c r="BZ13319" s="106">
        <v>-0.10834000000000001</v>
      </c>
      <c r="CA13319" s="77">
        <v>1.4239999999999999E-2</v>
      </c>
      <c r="CB13319" s="77">
        <v>8.2989999999999994E-2</v>
      </c>
      <c r="CC13319" s="77">
        <v>0.23679</v>
      </c>
      <c r="CD13319" s="77">
        <v>9.7199999999999995E-2</v>
      </c>
      <c r="CE13319" s="106">
        <v>-0.13988999999999999</v>
      </c>
      <c r="CF13319" s="106">
        <v>-0.27718999999999999</v>
      </c>
      <c r="CG13319" s="77">
        <v>5.3530000000000001E-2</v>
      </c>
      <c r="CH13319" s="77">
        <v>0.14768000000000001</v>
      </c>
      <c r="CI13319" s="77">
        <v>0.26373000000000002</v>
      </c>
      <c r="CJ13319" s="77">
        <v>0.44606000000000001</v>
      </c>
      <c r="CK13319" s="77">
        <v>0.38930999999999999</v>
      </c>
      <c r="CL13319" s="77">
        <v>0.31345000000000001</v>
      </c>
      <c r="CM13319" s="77">
        <v>3.3419999999999998E-2</v>
      </c>
      <c r="CN13319" s="77">
        <v>0.48848000000000003</v>
      </c>
      <c r="CO13319" s="77">
        <v>0.32517000000000001</v>
      </c>
      <c r="CP13319" s="77">
        <v>0.40994999999999998</v>
      </c>
      <c r="CQ13319" s="77">
        <v>0.29741000000000001</v>
      </c>
      <c r="CR13319" s="77">
        <v>3.29E-3</v>
      </c>
      <c r="CS13319" s="77">
        <v>0.53142</v>
      </c>
      <c r="CT13319" s="77">
        <v>0.27655000000000002</v>
      </c>
      <c r="CU13319" s="77">
        <v>0.16134000000000001</v>
      </c>
      <c r="CV13319" s="77">
        <v>0.15215999999999999</v>
      </c>
      <c r="CW13319" s="77">
        <v>5.5219999999999998E-2</v>
      </c>
      <c r="CX13319" s="77">
        <v>0.11749999999999999</v>
      </c>
      <c r="CY13319" s="77">
        <v>8.677E-2</v>
      </c>
      <c r="CZ13319" s="77">
        <v>0.44607000000000002</v>
      </c>
      <c r="DA13319" s="77">
        <v>0.38932</v>
      </c>
      <c r="DB13319" s="77">
        <v>0.31345000000000001</v>
      </c>
      <c r="DC13319" s="77">
        <v>3.3410000000000002E-2</v>
      </c>
      <c r="DD13319" s="77">
        <v>0.51780999999999999</v>
      </c>
      <c r="DE13319" s="77">
        <v>0.48848000000000003</v>
      </c>
      <c r="DF13319" s="77">
        <v>0.32505000000000001</v>
      </c>
      <c r="DG13319" s="77">
        <v>0.40993000000000002</v>
      </c>
      <c r="DH13319" s="77">
        <v>0.29637999999999998</v>
      </c>
      <c r="DI13319" s="77">
        <v>2.7399999999999998E-3</v>
      </c>
      <c r="DJ13319" s="77">
        <v>0.54178999999999999</v>
      </c>
      <c r="DK13319" s="77">
        <v>0.53137000000000001</v>
      </c>
      <c r="DL13319" s="77">
        <v>0.44608999999999999</v>
      </c>
      <c r="DM13319" s="77">
        <v>0.38934000000000002</v>
      </c>
      <c r="DN13319" s="77">
        <v>0.31351000000000001</v>
      </c>
      <c r="DO13319" s="77">
        <v>3.3349999999999998E-2</v>
      </c>
      <c r="DP13319" s="77">
        <v>0.51778000000000002</v>
      </c>
      <c r="DQ13319" s="77">
        <v>0.48848999999999998</v>
      </c>
      <c r="DR13319" s="77">
        <v>0.32550000000000001</v>
      </c>
      <c r="DS13319" s="77">
        <v>0.40967999999999999</v>
      </c>
      <c r="DT13319" s="77">
        <v>0.29664000000000001</v>
      </c>
      <c r="DU13319" s="77">
        <v>2.8400000000000001E-3</v>
      </c>
      <c r="DV13319" s="77">
        <v>0.54169</v>
      </c>
      <c r="DW13319" s="78">
        <v>0.53127000000000002</v>
      </c>
    </row>
    <row r="13320" spans="1:127" ht="15.75" thickBot="1" x14ac:dyDescent="0.3">
      <c r="A13320" s="248"/>
      <c r="B13320" s="68">
        <v>1.61E-2</v>
      </c>
      <c r="C13320" s="68">
        <v>0.23699999999999999</v>
      </c>
      <c r="D13320" s="68">
        <v>0.79159999999999997</v>
      </c>
      <c r="E13320" s="68">
        <v>2.5999999999999999E-3</v>
      </c>
      <c r="F13320" s="68">
        <v>3.3E-3</v>
      </c>
      <c r="G13320" s="68">
        <v>0.26269999999999999</v>
      </c>
      <c r="H13320" s="68">
        <v>0.44490000000000002</v>
      </c>
      <c r="I13320" s="68">
        <v>0.82169999999999999</v>
      </c>
      <c r="J13320" s="68">
        <v>0.26519999999999999</v>
      </c>
      <c r="K13320" s="68">
        <v>0.25530000000000003</v>
      </c>
      <c r="L13320" s="68">
        <v>0.29630000000000001</v>
      </c>
      <c r="M13320" s="68">
        <v>0.17100000000000001</v>
      </c>
      <c r="N13320" s="68">
        <v>1.46E-2</v>
      </c>
      <c r="O13320" s="68">
        <v>2.8999999999999998E-3</v>
      </c>
      <c r="P13320" s="68" t="s">
        <v>677</v>
      </c>
      <c r="Q13320" s="68">
        <v>0.73660000000000003</v>
      </c>
      <c r="R13320" s="68">
        <v>0.68889999999999996</v>
      </c>
      <c r="S13320" s="68">
        <v>0.70130000000000003</v>
      </c>
      <c r="T13320" s="68">
        <v>0.15540000000000001</v>
      </c>
      <c r="U13320" s="68" t="s">
        <v>621</v>
      </c>
      <c r="V13320" s="68">
        <v>0.97350000000000003</v>
      </c>
      <c r="W13320" s="68">
        <v>0.30769999999999997</v>
      </c>
      <c r="X13320" s="68">
        <v>0.41360000000000002</v>
      </c>
      <c r="Y13320" s="68">
        <v>8.6400000000000005E-2</v>
      </c>
      <c r="Z13320" s="68">
        <v>4.7100000000000003E-2</v>
      </c>
      <c r="AA13320" s="68">
        <v>0.62339999999999995</v>
      </c>
      <c r="AB13320" s="68">
        <v>0.79749999999999999</v>
      </c>
      <c r="AC13320" s="68">
        <v>1.4200000000000001E-2</v>
      </c>
      <c r="AD13320" s="68">
        <v>1.14E-2</v>
      </c>
      <c r="AE13320" s="68">
        <v>0.47070000000000001</v>
      </c>
      <c r="AF13320" s="68">
        <v>0.92259999999999998</v>
      </c>
      <c r="AG13320" s="68">
        <v>0.92200000000000004</v>
      </c>
      <c r="AH13320" s="68">
        <v>0.21390000000000001</v>
      </c>
      <c r="AI13320" s="68">
        <v>0.37469999999999998</v>
      </c>
      <c r="AJ13320" s="68">
        <v>0.26519999999999999</v>
      </c>
      <c r="AK13320" s="68">
        <v>9.11E-2</v>
      </c>
      <c r="AL13320" s="68">
        <v>7.1999999999999998E-3</v>
      </c>
      <c r="AM13320" s="68">
        <v>4.3E-3</v>
      </c>
      <c r="AN13320" s="68" t="s">
        <v>677</v>
      </c>
      <c r="AO13320" s="68">
        <v>0.4587</v>
      </c>
      <c r="AP13320" s="68">
        <v>0.5706</v>
      </c>
      <c r="AQ13320" s="68">
        <v>0.65</v>
      </c>
      <c r="AR13320" s="68">
        <v>0.35299999999999998</v>
      </c>
      <c r="AS13320" s="68"/>
      <c r="AT13320" s="68">
        <v>0.77329999999999999</v>
      </c>
      <c r="AU13320" s="68">
        <v>0.65049999999999997</v>
      </c>
      <c r="AV13320" s="68">
        <v>0.85109999999999997</v>
      </c>
      <c r="AW13320" s="68">
        <v>8.77E-2</v>
      </c>
      <c r="AX13320" s="68">
        <v>0.10979999999999999</v>
      </c>
      <c r="AY13320" s="68">
        <v>0.3926</v>
      </c>
      <c r="AZ13320" s="68">
        <v>0.96950000000000003</v>
      </c>
      <c r="BA13320" s="68">
        <v>0.89419999999999999</v>
      </c>
      <c r="BB13320" s="68">
        <v>0.48309999999999997</v>
      </c>
      <c r="BC13320" s="68">
        <v>0.10780000000000001</v>
      </c>
      <c r="BD13320" s="68">
        <v>0.31830000000000003</v>
      </c>
      <c r="BE13320" s="68">
        <v>5.7200000000000001E-2</v>
      </c>
      <c r="BF13320" s="68">
        <v>0.66610000000000003</v>
      </c>
      <c r="BG13320" s="68">
        <v>0.79049999999999998</v>
      </c>
      <c r="BH13320" s="68">
        <v>0.4032</v>
      </c>
      <c r="BI13320" s="68">
        <v>0.28560000000000002</v>
      </c>
      <c r="BJ13320" s="68">
        <v>0.41959999999999997</v>
      </c>
      <c r="BK13320" s="68">
        <v>0.31009999999999999</v>
      </c>
      <c r="BL13320" s="68">
        <v>0.98229999999999995</v>
      </c>
      <c r="BM13320" s="68">
        <v>0.79320000000000002</v>
      </c>
      <c r="BN13320" s="68">
        <v>0.36659999999999998</v>
      </c>
      <c r="BO13320" s="68">
        <v>0.83450000000000002</v>
      </c>
      <c r="BP13320" s="68">
        <v>0.58240000000000003</v>
      </c>
      <c r="BQ13320" s="68">
        <v>9.0800000000000006E-2</v>
      </c>
      <c r="BR13320" s="68">
        <v>0.87980000000000003</v>
      </c>
      <c r="BS13320" s="68">
        <v>0.84760000000000002</v>
      </c>
      <c r="BT13320" s="68">
        <v>2.8999999999999998E-3</v>
      </c>
      <c r="BU13320" s="68">
        <v>0.64259999999999995</v>
      </c>
      <c r="BV13320" s="68">
        <v>0.42320000000000002</v>
      </c>
      <c r="BW13320" s="68">
        <v>0.32600000000000001</v>
      </c>
      <c r="BX13320" s="68">
        <v>0.92190000000000005</v>
      </c>
      <c r="BY13320" s="68">
        <v>0.67069999999999996</v>
      </c>
      <c r="BZ13320" s="68">
        <v>0.55510000000000004</v>
      </c>
      <c r="CA13320" s="68">
        <v>0.93830000000000002</v>
      </c>
      <c r="CB13320" s="68">
        <v>0.65159999999999996</v>
      </c>
      <c r="CC13320" s="68">
        <v>0.19189999999999999</v>
      </c>
      <c r="CD13320" s="68">
        <v>0.59670000000000001</v>
      </c>
      <c r="CE13320" s="68">
        <v>0.4451</v>
      </c>
      <c r="CF13320" s="68">
        <v>0.1246</v>
      </c>
      <c r="CG13320" s="68">
        <v>0.77110000000000001</v>
      </c>
      <c r="CH13320" s="68">
        <v>0.4199</v>
      </c>
      <c r="CI13320" s="68">
        <v>0.1447</v>
      </c>
      <c r="CJ13320" s="68">
        <v>1.0500000000000001E-2</v>
      </c>
      <c r="CK13320" s="68">
        <v>2.76E-2</v>
      </c>
      <c r="CL13320" s="68">
        <v>8.0699999999999994E-2</v>
      </c>
      <c r="CM13320" s="68">
        <v>0.85589999999999999</v>
      </c>
      <c r="CN13320" s="68">
        <v>4.5999999999999999E-3</v>
      </c>
      <c r="CO13320" s="68">
        <v>6.9400000000000003E-2</v>
      </c>
      <c r="CP13320" s="68">
        <v>1.9800000000000002E-2</v>
      </c>
      <c r="CQ13320" s="68">
        <v>9.8299999999999998E-2</v>
      </c>
      <c r="CR13320" s="68">
        <v>0.98570000000000002</v>
      </c>
      <c r="CS13320" s="68">
        <v>1.6999999999999999E-3</v>
      </c>
      <c r="CT13320" s="68">
        <v>0.1255</v>
      </c>
      <c r="CU13320" s="68">
        <v>0.37769999999999998</v>
      </c>
      <c r="CV13320" s="68">
        <v>0.40579999999999999</v>
      </c>
      <c r="CW13320" s="68">
        <v>0.7641</v>
      </c>
      <c r="CX13320" s="68">
        <v>0.52190000000000003</v>
      </c>
      <c r="CY13320" s="68">
        <v>0.63680000000000003</v>
      </c>
      <c r="CZ13320" s="68">
        <v>1.0500000000000001E-2</v>
      </c>
      <c r="DA13320" s="68">
        <v>2.76E-2</v>
      </c>
      <c r="DB13320" s="68">
        <v>8.0600000000000005E-2</v>
      </c>
      <c r="DC13320" s="68">
        <v>0.85599999999999998</v>
      </c>
      <c r="DD13320" s="68">
        <v>2.3999999999999998E-3</v>
      </c>
      <c r="DE13320" s="68">
        <v>4.5999999999999999E-3</v>
      </c>
      <c r="DF13320" s="68">
        <v>6.9500000000000006E-2</v>
      </c>
      <c r="DG13320" s="68">
        <v>1.9800000000000002E-2</v>
      </c>
      <c r="DH13320" s="68">
        <v>9.9500000000000005E-2</v>
      </c>
      <c r="DI13320" s="68">
        <v>0.98809999999999998</v>
      </c>
      <c r="DJ13320" s="68">
        <v>1.4E-3</v>
      </c>
      <c r="DK13320" s="68">
        <v>1.8E-3</v>
      </c>
      <c r="DL13320" s="68">
        <v>1.0500000000000001E-2</v>
      </c>
      <c r="DM13320" s="68">
        <v>2.76E-2</v>
      </c>
      <c r="DN13320" s="68">
        <v>8.0600000000000005E-2</v>
      </c>
      <c r="DO13320" s="68">
        <v>0.85619999999999996</v>
      </c>
      <c r="DP13320" s="68">
        <v>2.3999999999999998E-3</v>
      </c>
      <c r="DQ13320" s="68">
        <v>4.5999999999999999E-3</v>
      </c>
      <c r="DR13320" s="68">
        <v>6.9099999999999995E-2</v>
      </c>
      <c r="DS13320" s="68">
        <v>1.9900000000000001E-2</v>
      </c>
      <c r="DT13320" s="68">
        <v>9.9199999999999997E-2</v>
      </c>
      <c r="DU13320" s="68">
        <v>0.98770000000000002</v>
      </c>
      <c r="DV13320" s="68">
        <v>1.4E-3</v>
      </c>
      <c r="DW13320" s="74">
        <v>1.8E-3</v>
      </c>
    </row>
    <row r="13321" spans="1:127" x14ac:dyDescent="0.25">
      <c r="A13321" s="247" t="s">
        <v>90</v>
      </c>
      <c r="B13321" s="77">
        <v>6.1469999999999997E-2</v>
      </c>
      <c r="C13321" s="106">
        <v>-1.4290000000000001E-2</v>
      </c>
      <c r="D13321" s="77">
        <v>0.24267</v>
      </c>
      <c r="E13321" s="106">
        <v>-0.12447</v>
      </c>
      <c r="F13321" s="106">
        <v>-0.20455000000000001</v>
      </c>
      <c r="G13321" s="77">
        <v>1.967E-2</v>
      </c>
      <c r="H13321" s="106">
        <v>-0.11303000000000001</v>
      </c>
      <c r="I13321" s="106">
        <v>-8.3299999999999999E-2</v>
      </c>
      <c r="J13321" s="77">
        <v>0.39861999999999997</v>
      </c>
      <c r="K13321" s="77">
        <v>0.17077000000000001</v>
      </c>
      <c r="L13321" s="77">
        <v>0.29221000000000003</v>
      </c>
      <c r="M13321" s="106">
        <v>-0.12422</v>
      </c>
      <c r="N13321" s="77">
        <v>7.1000000000000002E-4</v>
      </c>
      <c r="O13321" s="77">
        <v>8.8150000000000006E-2</v>
      </c>
      <c r="P13321" s="77" t="s">
        <v>677</v>
      </c>
      <c r="Q13321" s="77">
        <v>0.16217000000000001</v>
      </c>
      <c r="R13321" s="77">
        <v>0.13100999999999999</v>
      </c>
      <c r="S13321" s="106">
        <v>-0.14995</v>
      </c>
      <c r="T13321" s="77">
        <v>0.25457000000000002</v>
      </c>
      <c r="U13321" s="77">
        <v>8.1309999999999993E-2</v>
      </c>
      <c r="V13321" s="77">
        <v>0.87392000000000003</v>
      </c>
      <c r="W13321" s="106">
        <v>-9.6140000000000003E-2</v>
      </c>
      <c r="X13321" s="77">
        <v>0.23702000000000001</v>
      </c>
      <c r="Y13321" s="106">
        <v>-0.17868999999999999</v>
      </c>
      <c r="Z13321" s="77">
        <v>0.21645</v>
      </c>
      <c r="AA13321" s="106">
        <v>-0.19075</v>
      </c>
      <c r="AB13321" s="77">
        <v>0.22500000000000001</v>
      </c>
      <c r="AC13321" s="106">
        <v>-0.25244</v>
      </c>
      <c r="AD13321" s="106">
        <v>-0.24904999999999999</v>
      </c>
      <c r="AE13321" s="106">
        <v>-1.762E-2</v>
      </c>
      <c r="AF13321" s="106">
        <v>-7.3380000000000001E-2</v>
      </c>
      <c r="AG13321" s="106">
        <v>-6.583E-2</v>
      </c>
      <c r="AH13321" s="77">
        <v>0.38380999999999998</v>
      </c>
      <c r="AI13321" s="77">
        <v>0.13139999999999999</v>
      </c>
      <c r="AJ13321" s="77">
        <v>0.29865000000000003</v>
      </c>
      <c r="AK13321" s="106">
        <v>-8.0259999999999998E-2</v>
      </c>
      <c r="AL13321" s="77">
        <v>3.9120000000000002E-2</v>
      </c>
      <c r="AM13321" s="77">
        <v>6.3850000000000004E-2</v>
      </c>
      <c r="AN13321" s="77" t="s">
        <v>677</v>
      </c>
      <c r="AO13321" s="77">
        <v>7.0669999999999997E-2</v>
      </c>
      <c r="AP13321" s="77">
        <v>0.14871000000000001</v>
      </c>
      <c r="AQ13321" s="106">
        <v>-0.13383</v>
      </c>
      <c r="AR13321" s="77">
        <v>0.12970999999999999</v>
      </c>
      <c r="AS13321" s="106">
        <v>-5.2999999999999999E-2</v>
      </c>
      <c r="AT13321" s="77">
        <v>1</v>
      </c>
      <c r="AU13321" s="77">
        <v>0.11304</v>
      </c>
      <c r="AV13321" s="77">
        <v>0.14244000000000001</v>
      </c>
      <c r="AW13321" s="106">
        <v>-9.7689999999999999E-2</v>
      </c>
      <c r="AX13321" s="77">
        <v>0.24381</v>
      </c>
      <c r="AY13321" s="106">
        <v>-0.38251000000000002</v>
      </c>
      <c r="AZ13321" s="77">
        <v>0.19419</v>
      </c>
      <c r="BA13321" s="77">
        <v>0.21625</v>
      </c>
      <c r="BB13321" s="77">
        <v>6.4180000000000001E-2</v>
      </c>
      <c r="BC13321" s="77">
        <v>5.1749999999999997E-2</v>
      </c>
      <c r="BD13321" s="106">
        <v>-0.11166</v>
      </c>
      <c r="BE13321" s="106">
        <v>-9.128E-2</v>
      </c>
      <c r="BF13321" s="77">
        <v>5.7610000000000001E-2</v>
      </c>
      <c r="BG13321" s="106">
        <v>-6.5360000000000001E-2</v>
      </c>
      <c r="BH13321" s="77">
        <v>0.37446000000000002</v>
      </c>
      <c r="BI13321" s="77">
        <v>1.6240000000000001E-2</v>
      </c>
      <c r="BJ13321" s="106">
        <v>-0.17424000000000001</v>
      </c>
      <c r="BK13321" s="77">
        <v>4.3639999999999998E-2</v>
      </c>
      <c r="BL13321" s="77">
        <v>7.4529999999999999E-2</v>
      </c>
      <c r="BM13321" s="106">
        <v>-8.9069999999999996E-2</v>
      </c>
      <c r="BN13321" s="106">
        <v>-0.18748999999999999</v>
      </c>
      <c r="BO13321" s="106">
        <v>-0.24590999999999999</v>
      </c>
      <c r="BP13321" s="106">
        <v>-0.21307999999999999</v>
      </c>
      <c r="BQ13321" s="106">
        <v>-0.10680000000000001</v>
      </c>
      <c r="BR13321" s="77">
        <v>2.9E-4</v>
      </c>
      <c r="BS13321" s="106">
        <v>-7.8499999999999993E-3</v>
      </c>
      <c r="BT13321" s="106">
        <v>-3.4459999999999998E-2</v>
      </c>
      <c r="BU13321" s="106">
        <v>-0.37835999999999997</v>
      </c>
      <c r="BV13321" s="106">
        <v>-0.52558000000000005</v>
      </c>
      <c r="BW13321" s="106">
        <v>-2.2530000000000001E-2</v>
      </c>
      <c r="BX13321" s="77">
        <v>0.13550000000000001</v>
      </c>
      <c r="BY13321" s="77">
        <v>9.4409999999999994E-2</v>
      </c>
      <c r="BZ13321" s="106">
        <v>-0.16314999999999999</v>
      </c>
      <c r="CA13321" s="106">
        <v>-3.27E-2</v>
      </c>
      <c r="CB13321" s="106">
        <v>-0.11738999999999999</v>
      </c>
      <c r="CC13321" s="106">
        <v>-8.3019999999999997E-2</v>
      </c>
      <c r="CD13321" s="77">
        <v>3.0790000000000001E-2</v>
      </c>
      <c r="CE13321" s="77">
        <v>0.11487</v>
      </c>
      <c r="CF13321" s="77">
        <v>0.1021</v>
      </c>
      <c r="CG13321" s="77">
        <v>2.8410000000000001E-2</v>
      </c>
      <c r="CH13321" s="106">
        <v>-0.18381</v>
      </c>
      <c r="CI13321" s="106">
        <v>-3.09E-2</v>
      </c>
      <c r="CJ13321" s="106">
        <v>-8.7220000000000006E-2</v>
      </c>
      <c r="CK13321" s="77">
        <v>0.13483000000000001</v>
      </c>
      <c r="CL13321" s="77">
        <v>9.5689999999999997E-2</v>
      </c>
      <c r="CM13321" s="77">
        <v>0.12709000000000001</v>
      </c>
      <c r="CN13321" s="77">
        <v>0.10803</v>
      </c>
      <c r="CO13321" s="106">
        <v>-0.15204000000000001</v>
      </c>
      <c r="CP13321" s="77">
        <v>0.13574</v>
      </c>
      <c r="CQ13321" s="77">
        <v>5.5050000000000002E-2</v>
      </c>
      <c r="CR13321" s="77">
        <v>0.17366000000000001</v>
      </c>
      <c r="CS13321" s="77">
        <v>4.3240000000000001E-2</v>
      </c>
      <c r="CT13321" s="77">
        <v>2.826E-2</v>
      </c>
      <c r="CU13321" s="77">
        <v>1.7319999999999999E-2</v>
      </c>
      <c r="CV13321" s="106">
        <v>-0.14710000000000001</v>
      </c>
      <c r="CW13321" s="106">
        <v>-0.32397999999999999</v>
      </c>
      <c r="CX13321" s="106">
        <v>-4.2169999999999999E-2</v>
      </c>
      <c r="CY13321" s="106">
        <v>-5.808E-2</v>
      </c>
      <c r="CZ13321" s="106">
        <v>-8.7209999999999996E-2</v>
      </c>
      <c r="DA13321" s="77">
        <v>0.13483000000000001</v>
      </c>
      <c r="DB13321" s="77">
        <v>9.5699999999999993E-2</v>
      </c>
      <c r="DC13321" s="77">
        <v>0.12708</v>
      </c>
      <c r="DD13321" s="77">
        <v>7.5319999999999998E-2</v>
      </c>
      <c r="DE13321" s="77">
        <v>0.10803</v>
      </c>
      <c r="DF13321" s="106">
        <v>-0.15210000000000001</v>
      </c>
      <c r="DG13321" s="77">
        <v>0.13597999999999999</v>
      </c>
      <c r="DH13321" s="77">
        <v>5.5469999999999998E-2</v>
      </c>
      <c r="DI13321" s="77">
        <v>0.17329</v>
      </c>
      <c r="DJ13321" s="106">
        <v>-4.6800000000000001E-3</v>
      </c>
      <c r="DK13321" s="77">
        <v>4.3270000000000003E-2</v>
      </c>
      <c r="DL13321" s="106">
        <v>-8.7150000000000005E-2</v>
      </c>
      <c r="DM13321" s="77">
        <v>0.13483999999999999</v>
      </c>
      <c r="DN13321" s="77">
        <v>9.579E-2</v>
      </c>
      <c r="DO13321" s="77">
        <v>0.12701999999999999</v>
      </c>
      <c r="DP13321" s="77">
        <v>7.5329999999999994E-2</v>
      </c>
      <c r="DQ13321" s="77">
        <v>0.10804999999999999</v>
      </c>
      <c r="DR13321" s="106">
        <v>-0.15210000000000001</v>
      </c>
      <c r="DS13321" s="77">
        <v>0.13522999999999999</v>
      </c>
      <c r="DT13321" s="77">
        <v>5.4989999999999997E-2</v>
      </c>
      <c r="DU13321" s="77">
        <v>0.17469999999999999</v>
      </c>
      <c r="DV13321" s="106">
        <v>-4.4999999999999997E-3</v>
      </c>
      <c r="DW13321" s="78">
        <v>4.3200000000000002E-2</v>
      </c>
    </row>
    <row r="13322" spans="1:127" ht="15.75" thickBot="1" x14ac:dyDescent="0.3">
      <c r="A13322" s="248"/>
      <c r="B13322" s="68">
        <v>0.73819999999999997</v>
      </c>
      <c r="C13322" s="68">
        <v>0.93810000000000004</v>
      </c>
      <c r="D13322" s="68">
        <v>0.18079999999999999</v>
      </c>
      <c r="E13322" s="68">
        <v>0.49730000000000002</v>
      </c>
      <c r="F13322" s="68">
        <v>0.26140000000000002</v>
      </c>
      <c r="G13322" s="68">
        <v>0.91490000000000005</v>
      </c>
      <c r="H13322" s="68">
        <v>0.53790000000000004</v>
      </c>
      <c r="I13322" s="68">
        <v>0.65039999999999998</v>
      </c>
      <c r="J13322" s="68">
        <v>2.3800000000000002E-2</v>
      </c>
      <c r="K13322" s="68">
        <v>0.35010000000000002</v>
      </c>
      <c r="L13322" s="68">
        <v>0.1046</v>
      </c>
      <c r="M13322" s="68">
        <v>0.49819999999999998</v>
      </c>
      <c r="N13322" s="68">
        <v>0.99690000000000001</v>
      </c>
      <c r="O13322" s="68">
        <v>0.63139999999999996</v>
      </c>
      <c r="P13322" s="68" t="s">
        <v>677</v>
      </c>
      <c r="Q13322" s="68">
        <v>0.37519999999999998</v>
      </c>
      <c r="R13322" s="68">
        <v>0.4748</v>
      </c>
      <c r="S13322" s="68">
        <v>0.41270000000000001</v>
      </c>
      <c r="T13322" s="68">
        <v>0.15970000000000001</v>
      </c>
      <c r="U13322" s="68">
        <v>0.65820000000000001</v>
      </c>
      <c r="V13322" s="68" t="s">
        <v>621</v>
      </c>
      <c r="W13322" s="68">
        <v>0.60070000000000001</v>
      </c>
      <c r="X13322" s="68">
        <v>0.1915</v>
      </c>
      <c r="Y13322" s="68">
        <v>0.32779999999999998</v>
      </c>
      <c r="Z13322" s="68">
        <v>0.2341</v>
      </c>
      <c r="AA13322" s="68">
        <v>0.29570000000000002</v>
      </c>
      <c r="AB13322" s="68">
        <v>0.2157</v>
      </c>
      <c r="AC13322" s="68">
        <v>0.1633</v>
      </c>
      <c r="AD13322" s="68">
        <v>0.16930000000000001</v>
      </c>
      <c r="AE13322" s="68">
        <v>0.92369999999999997</v>
      </c>
      <c r="AF13322" s="68">
        <v>0.68979999999999997</v>
      </c>
      <c r="AG13322" s="68">
        <v>0.72040000000000004</v>
      </c>
      <c r="AH13322" s="68">
        <v>3.0099999999999998E-2</v>
      </c>
      <c r="AI13322" s="68">
        <v>0.47349999999999998</v>
      </c>
      <c r="AJ13322" s="68">
        <v>9.6799999999999997E-2</v>
      </c>
      <c r="AK13322" s="68">
        <v>0.66239999999999999</v>
      </c>
      <c r="AL13322" s="68">
        <v>0.83169999999999999</v>
      </c>
      <c r="AM13322" s="68">
        <v>0.72850000000000004</v>
      </c>
      <c r="AN13322" s="68" t="s">
        <v>677</v>
      </c>
      <c r="AO13322" s="68">
        <v>0.70069999999999999</v>
      </c>
      <c r="AP13322" s="68">
        <v>0.41660000000000003</v>
      </c>
      <c r="AQ13322" s="68">
        <v>0.46529999999999999</v>
      </c>
      <c r="AR13322" s="68">
        <v>0.47920000000000001</v>
      </c>
      <c r="AS13322" s="68">
        <v>0.77329999999999999</v>
      </c>
      <c r="AT13322" s="68"/>
      <c r="AU13322" s="68">
        <v>0.53790000000000004</v>
      </c>
      <c r="AV13322" s="68">
        <v>0.43669999999999998</v>
      </c>
      <c r="AW13322" s="68">
        <v>0.5948</v>
      </c>
      <c r="AX13322" s="68">
        <v>0.1787</v>
      </c>
      <c r="AY13322" s="68">
        <v>3.0700000000000002E-2</v>
      </c>
      <c r="AZ13322" s="68">
        <v>0.28689999999999999</v>
      </c>
      <c r="BA13322" s="68">
        <v>0.23449999999999999</v>
      </c>
      <c r="BB13322" s="68">
        <v>0.72709999999999997</v>
      </c>
      <c r="BC13322" s="68">
        <v>0.77849999999999997</v>
      </c>
      <c r="BD13322" s="68">
        <v>0.54290000000000005</v>
      </c>
      <c r="BE13322" s="68">
        <v>0.61929999999999996</v>
      </c>
      <c r="BF13322" s="68">
        <v>0.75409999999999999</v>
      </c>
      <c r="BG13322" s="68">
        <v>0.72230000000000005</v>
      </c>
      <c r="BH13322" s="68">
        <v>3.4700000000000002E-2</v>
      </c>
      <c r="BI13322" s="68">
        <v>0.92969999999999997</v>
      </c>
      <c r="BJ13322" s="68">
        <v>0.3402</v>
      </c>
      <c r="BK13322" s="68">
        <v>0.8125</v>
      </c>
      <c r="BL13322" s="68">
        <v>0.68520000000000003</v>
      </c>
      <c r="BM13322" s="68">
        <v>0.62780000000000002</v>
      </c>
      <c r="BN13322" s="68">
        <v>0.30420000000000003</v>
      </c>
      <c r="BO13322" s="68">
        <v>0.1749</v>
      </c>
      <c r="BP13322" s="68">
        <v>0.24160000000000001</v>
      </c>
      <c r="BQ13322" s="68">
        <v>0.56069999999999998</v>
      </c>
      <c r="BR13322" s="68">
        <v>0.99870000000000003</v>
      </c>
      <c r="BS13322" s="68">
        <v>0.96599999999999997</v>
      </c>
      <c r="BT13322" s="68">
        <v>0.85150000000000003</v>
      </c>
      <c r="BU13322" s="68">
        <v>3.27E-2</v>
      </c>
      <c r="BV13322" s="68">
        <v>2E-3</v>
      </c>
      <c r="BW13322" s="68">
        <v>0.90259999999999996</v>
      </c>
      <c r="BX13322" s="68">
        <v>0.45960000000000001</v>
      </c>
      <c r="BY13322" s="68">
        <v>0.60729999999999995</v>
      </c>
      <c r="BZ13322" s="68">
        <v>0.37230000000000002</v>
      </c>
      <c r="CA13322" s="68">
        <v>0.85899999999999999</v>
      </c>
      <c r="CB13322" s="68">
        <v>0.52229999999999999</v>
      </c>
      <c r="CC13322" s="68">
        <v>0.65149999999999997</v>
      </c>
      <c r="CD13322" s="68">
        <v>0.86709999999999998</v>
      </c>
      <c r="CE13322" s="68">
        <v>0.53129999999999999</v>
      </c>
      <c r="CF13322" s="68">
        <v>0.57820000000000005</v>
      </c>
      <c r="CG13322" s="68">
        <v>0.87729999999999997</v>
      </c>
      <c r="CH13322" s="68">
        <v>0.31390000000000001</v>
      </c>
      <c r="CI13322" s="68">
        <v>0.86670000000000003</v>
      </c>
      <c r="CJ13322" s="68">
        <v>0.63500000000000001</v>
      </c>
      <c r="CK13322" s="68">
        <v>0.46189999999999998</v>
      </c>
      <c r="CL13322" s="68">
        <v>0.60240000000000005</v>
      </c>
      <c r="CM13322" s="68">
        <v>0.48820000000000002</v>
      </c>
      <c r="CN13322" s="68">
        <v>0.55620000000000003</v>
      </c>
      <c r="CO13322" s="68">
        <v>0.40610000000000002</v>
      </c>
      <c r="CP13322" s="68">
        <v>0.45879999999999999</v>
      </c>
      <c r="CQ13322" s="68">
        <v>0.76470000000000005</v>
      </c>
      <c r="CR13322" s="68">
        <v>0.34179999999999999</v>
      </c>
      <c r="CS13322" s="68">
        <v>0.81420000000000003</v>
      </c>
      <c r="CT13322" s="68">
        <v>0.878</v>
      </c>
      <c r="CU13322" s="68">
        <v>0.92500000000000004</v>
      </c>
      <c r="CV13322" s="68">
        <v>0.42170000000000002</v>
      </c>
      <c r="CW13322" s="68">
        <v>7.0499999999999993E-2</v>
      </c>
      <c r="CX13322" s="68">
        <v>0.81869999999999998</v>
      </c>
      <c r="CY13322" s="68">
        <v>0.75219999999999998</v>
      </c>
      <c r="CZ13322" s="68">
        <v>0.63500000000000001</v>
      </c>
      <c r="DA13322" s="68">
        <v>0.46189999999999998</v>
      </c>
      <c r="DB13322" s="68">
        <v>0.60229999999999995</v>
      </c>
      <c r="DC13322" s="68">
        <v>0.48830000000000001</v>
      </c>
      <c r="DD13322" s="68">
        <v>0.68200000000000005</v>
      </c>
      <c r="DE13322" s="68">
        <v>0.55620000000000003</v>
      </c>
      <c r="DF13322" s="68">
        <v>0.40600000000000003</v>
      </c>
      <c r="DG13322" s="68">
        <v>0.45800000000000002</v>
      </c>
      <c r="DH13322" s="68">
        <v>0.76300000000000001</v>
      </c>
      <c r="DI13322" s="68">
        <v>0.34289999999999998</v>
      </c>
      <c r="DJ13322" s="68">
        <v>0.97970000000000002</v>
      </c>
      <c r="DK13322" s="68">
        <v>0.81410000000000005</v>
      </c>
      <c r="DL13322" s="68">
        <v>0.63529999999999998</v>
      </c>
      <c r="DM13322" s="68">
        <v>0.46189999999999998</v>
      </c>
      <c r="DN13322" s="68">
        <v>0.60199999999999998</v>
      </c>
      <c r="DO13322" s="68">
        <v>0.48849999999999999</v>
      </c>
      <c r="DP13322" s="68">
        <v>0.68200000000000005</v>
      </c>
      <c r="DQ13322" s="68">
        <v>0.55610000000000004</v>
      </c>
      <c r="DR13322" s="68">
        <v>0.40589999999999998</v>
      </c>
      <c r="DS13322" s="68">
        <v>0.46050000000000002</v>
      </c>
      <c r="DT13322" s="68">
        <v>0.76500000000000001</v>
      </c>
      <c r="DU13322" s="68">
        <v>0.33889999999999998</v>
      </c>
      <c r="DV13322" s="68">
        <v>0.98050000000000004</v>
      </c>
      <c r="DW13322" s="74">
        <v>0.81440000000000001</v>
      </c>
    </row>
    <row r="13323" spans="1:127" x14ac:dyDescent="0.25">
      <c r="A13323" s="247" t="s">
        <v>91</v>
      </c>
      <c r="B13323" s="106">
        <v>-0.44630999999999998</v>
      </c>
      <c r="C13323" s="106">
        <v>-6.5479999999999997E-2</v>
      </c>
      <c r="D13323" s="77">
        <v>0.13947999999999999</v>
      </c>
      <c r="E13323" s="77">
        <v>0.12089</v>
      </c>
      <c r="F13323" s="77">
        <v>0.31224000000000002</v>
      </c>
      <c r="G13323" s="77">
        <v>0.10662000000000001</v>
      </c>
      <c r="H13323" s="77">
        <v>7.3889999999999997E-2</v>
      </c>
      <c r="I13323" s="77">
        <v>8.0180000000000001E-2</v>
      </c>
      <c r="J13323" s="77">
        <v>0.16420000000000001</v>
      </c>
      <c r="K13323" s="106">
        <v>-0.18471000000000001</v>
      </c>
      <c r="L13323" s="77">
        <v>0.14457999999999999</v>
      </c>
      <c r="M13323" s="106">
        <v>-0.1003</v>
      </c>
      <c r="N13323" s="106">
        <v>-0.11668000000000001</v>
      </c>
      <c r="O13323" s="77">
        <v>1.8180000000000002E-2</v>
      </c>
      <c r="P13323" s="77" t="s">
        <v>677</v>
      </c>
      <c r="Q13323" s="106">
        <v>-0.29224</v>
      </c>
      <c r="R13323" s="77">
        <v>9.9650000000000002E-2</v>
      </c>
      <c r="S13323" s="106">
        <v>-0.15132999999999999</v>
      </c>
      <c r="T13323" s="77">
        <v>0.28004000000000001</v>
      </c>
      <c r="U13323" s="77">
        <v>2.29E-2</v>
      </c>
      <c r="V13323" s="77">
        <v>0.20977000000000001</v>
      </c>
      <c r="W13323" s="77">
        <v>0.89724999999999999</v>
      </c>
      <c r="X13323" s="77">
        <v>0.46809000000000001</v>
      </c>
      <c r="Y13323" s="77">
        <v>0.49956</v>
      </c>
      <c r="Z13323" s="77">
        <v>0.16020000000000001</v>
      </c>
      <c r="AA13323" s="77">
        <v>0.34791</v>
      </c>
      <c r="AB13323" s="77">
        <v>0.20308999999999999</v>
      </c>
      <c r="AC13323" s="77">
        <v>9.4829999999999998E-2</v>
      </c>
      <c r="AD13323" s="77">
        <v>0.32945000000000002</v>
      </c>
      <c r="AE13323" s="77">
        <v>0.12755</v>
      </c>
      <c r="AF13323" s="106">
        <v>-1.7149999999999999E-2</v>
      </c>
      <c r="AG13323" s="77">
        <v>5.568E-2</v>
      </c>
      <c r="AH13323" s="77">
        <v>0.1255</v>
      </c>
      <c r="AI13323" s="106">
        <v>-0.25255</v>
      </c>
      <c r="AJ13323" s="77">
        <v>9.8470000000000002E-2</v>
      </c>
      <c r="AK13323" s="106">
        <v>-8.319E-2</v>
      </c>
      <c r="AL13323" s="106">
        <v>-0.11613</v>
      </c>
      <c r="AM13323" s="77">
        <v>4.8030000000000003E-2</v>
      </c>
      <c r="AN13323" s="77" t="s">
        <v>677</v>
      </c>
      <c r="AO13323" s="77">
        <v>6.318E-2</v>
      </c>
      <c r="AP13323" s="77">
        <v>7.4359999999999996E-2</v>
      </c>
      <c r="AQ13323" s="106">
        <v>-0.13053999999999999</v>
      </c>
      <c r="AR13323" s="77">
        <v>0.19581000000000001</v>
      </c>
      <c r="AS13323" s="77">
        <v>8.3280000000000007E-2</v>
      </c>
      <c r="AT13323" s="77">
        <v>0.11304</v>
      </c>
      <c r="AU13323" s="77">
        <v>1</v>
      </c>
      <c r="AV13323" s="77">
        <v>0.49352000000000001</v>
      </c>
      <c r="AW13323" s="77">
        <v>0.43839</v>
      </c>
      <c r="AX13323" s="77">
        <v>9.3869999999999995E-2</v>
      </c>
      <c r="AY13323" s="77">
        <v>0.11651</v>
      </c>
      <c r="AZ13323" s="77">
        <v>0.17360999999999999</v>
      </c>
      <c r="BA13323" s="106">
        <v>-0.26083000000000001</v>
      </c>
      <c r="BB13323" s="106">
        <v>-0.2404</v>
      </c>
      <c r="BC13323" s="106">
        <v>-0.28993999999999998</v>
      </c>
      <c r="BD13323" s="77">
        <v>9.0039999999999995E-2</v>
      </c>
      <c r="BE13323" s="106">
        <v>-0.12831999999999999</v>
      </c>
      <c r="BF13323" s="77">
        <v>0.11656999999999999</v>
      </c>
      <c r="BG13323" s="106">
        <v>-0.14466999999999999</v>
      </c>
      <c r="BH13323" s="106">
        <v>-0.29232000000000002</v>
      </c>
      <c r="BI13323" s="106">
        <v>-0.19148999999999999</v>
      </c>
      <c r="BJ13323" s="106">
        <v>-0.10788</v>
      </c>
      <c r="BK13323" s="106">
        <v>-0.18692</v>
      </c>
      <c r="BL13323" s="77">
        <v>0.12128</v>
      </c>
      <c r="BM13323" s="77">
        <v>5.3440000000000001E-2</v>
      </c>
      <c r="BN13323" s="77">
        <v>1.8540000000000001E-2</v>
      </c>
      <c r="BO13323" s="106">
        <v>-6.948E-2</v>
      </c>
      <c r="BP13323" s="77">
        <v>9.6780000000000005E-2</v>
      </c>
      <c r="BQ13323" s="106">
        <v>-0.13746</v>
      </c>
      <c r="BR13323" s="77">
        <v>0.22012000000000001</v>
      </c>
      <c r="BS13323" s="77">
        <v>4.4859999999999997E-2</v>
      </c>
      <c r="BT13323" s="106">
        <v>-6.5320000000000003E-2</v>
      </c>
      <c r="BU13323" s="77">
        <v>0.12540000000000001</v>
      </c>
      <c r="BV13323" s="77">
        <v>6.28E-3</v>
      </c>
      <c r="BW13323" s="106">
        <v>-5.3E-3</v>
      </c>
      <c r="BX13323" s="77">
        <v>0.11531</v>
      </c>
      <c r="BY13323" s="106">
        <v>-0.10426000000000001</v>
      </c>
      <c r="BZ13323" s="106">
        <v>-3.1640000000000001E-2</v>
      </c>
      <c r="CA13323" s="106">
        <v>-7.4889999999999998E-2</v>
      </c>
      <c r="CB13323" s="77">
        <v>0.10654</v>
      </c>
      <c r="CC13323" s="106">
        <v>-0.10946</v>
      </c>
      <c r="CD13323" s="77">
        <v>0.15748000000000001</v>
      </c>
      <c r="CE13323" s="106">
        <v>-1.6039999999999999E-2</v>
      </c>
      <c r="CF13323" s="106">
        <v>-0.38840000000000002</v>
      </c>
      <c r="CG13323" s="77">
        <v>8.7770000000000001E-2</v>
      </c>
      <c r="CH13323" s="106">
        <v>-9.4E-2</v>
      </c>
      <c r="CI13323" s="106">
        <v>-0.14601</v>
      </c>
      <c r="CJ13323" s="77">
        <v>0.25305</v>
      </c>
      <c r="CK13323" s="106">
        <v>-4.1880000000000001E-2</v>
      </c>
      <c r="CL13323" s="106">
        <v>-1.081E-2</v>
      </c>
      <c r="CM13323" s="77">
        <v>0.67403999999999997</v>
      </c>
      <c r="CN13323" s="77">
        <v>0.27328999999999998</v>
      </c>
      <c r="CO13323" s="77">
        <v>0.24106</v>
      </c>
      <c r="CP13323" s="106">
        <v>-6.6919999999999993E-2</v>
      </c>
      <c r="CQ13323" s="77">
        <v>9.5350000000000004E-2</v>
      </c>
      <c r="CR13323" s="77">
        <v>0.68245</v>
      </c>
      <c r="CS13323" s="77">
        <v>0.31716</v>
      </c>
      <c r="CT13323" s="106">
        <v>-3.8670000000000003E-2</v>
      </c>
      <c r="CU13323" s="106">
        <v>-0.14208000000000001</v>
      </c>
      <c r="CV13323" s="77">
        <v>1.47E-2</v>
      </c>
      <c r="CW13323" s="77">
        <v>0.19617999999999999</v>
      </c>
      <c r="CX13323" s="77">
        <v>2.7399999999999998E-3</v>
      </c>
      <c r="CY13323" s="106">
        <v>-9.5019999999999993E-2</v>
      </c>
      <c r="CZ13323" s="77">
        <v>0.25306000000000001</v>
      </c>
      <c r="DA13323" s="106">
        <v>-4.1880000000000001E-2</v>
      </c>
      <c r="DB13323" s="106">
        <v>-1.078E-2</v>
      </c>
      <c r="DC13323" s="77">
        <v>0.67403000000000002</v>
      </c>
      <c r="DD13323" s="77">
        <v>7.5060000000000002E-2</v>
      </c>
      <c r="DE13323" s="77">
        <v>0.27328999999999998</v>
      </c>
      <c r="DF13323" s="77">
        <v>0.24099999999999999</v>
      </c>
      <c r="DG13323" s="106">
        <v>-6.6750000000000004E-2</v>
      </c>
      <c r="DH13323" s="77">
        <v>9.5890000000000003E-2</v>
      </c>
      <c r="DI13323" s="77">
        <v>0.68233999999999995</v>
      </c>
      <c r="DJ13323" s="77">
        <v>0.13174</v>
      </c>
      <c r="DK13323" s="77">
        <v>0.31717000000000001</v>
      </c>
      <c r="DL13323" s="77">
        <v>0.25311</v>
      </c>
      <c r="DM13323" s="106">
        <v>-4.19E-2</v>
      </c>
      <c r="DN13323" s="106">
        <v>-1.0580000000000001E-2</v>
      </c>
      <c r="DO13323" s="77">
        <v>0.67396</v>
      </c>
      <c r="DP13323" s="77">
        <v>7.5090000000000004E-2</v>
      </c>
      <c r="DQ13323" s="77">
        <v>0.27328999999999998</v>
      </c>
      <c r="DR13323" s="77">
        <v>0.24051</v>
      </c>
      <c r="DS13323" s="106">
        <v>-6.7049999999999998E-2</v>
      </c>
      <c r="DT13323" s="77">
        <v>9.7089999999999996E-2</v>
      </c>
      <c r="DU13323" s="77">
        <v>0.68254000000000004</v>
      </c>
      <c r="DV13323" s="77">
        <v>0.13152</v>
      </c>
      <c r="DW13323" s="78">
        <v>0.31748999999999999</v>
      </c>
    </row>
    <row r="13324" spans="1:127" ht="15.75" thickBot="1" x14ac:dyDescent="0.3">
      <c r="A13324" s="248"/>
      <c r="B13324" s="68">
        <v>1.0500000000000001E-2</v>
      </c>
      <c r="C13324" s="68">
        <v>0.7218</v>
      </c>
      <c r="D13324" s="68">
        <v>0.44640000000000002</v>
      </c>
      <c r="E13324" s="68">
        <v>0.50980000000000003</v>
      </c>
      <c r="F13324" s="68">
        <v>8.1900000000000001E-2</v>
      </c>
      <c r="G13324" s="68">
        <v>0.56140000000000001</v>
      </c>
      <c r="H13324" s="68">
        <v>0.68779999999999997</v>
      </c>
      <c r="I13324" s="68">
        <v>0.66269999999999996</v>
      </c>
      <c r="J13324" s="68">
        <v>0.36919999999999997</v>
      </c>
      <c r="K13324" s="68">
        <v>0.3115</v>
      </c>
      <c r="L13324" s="68">
        <v>0.42980000000000002</v>
      </c>
      <c r="M13324" s="68">
        <v>0.58489999999999998</v>
      </c>
      <c r="N13324" s="68">
        <v>0.52480000000000004</v>
      </c>
      <c r="O13324" s="68">
        <v>0.92130000000000001</v>
      </c>
      <c r="P13324" s="68" t="s">
        <v>677</v>
      </c>
      <c r="Q13324" s="68">
        <v>0.1046</v>
      </c>
      <c r="R13324" s="68">
        <v>0.58740000000000003</v>
      </c>
      <c r="S13324" s="68">
        <v>0.40839999999999999</v>
      </c>
      <c r="T13324" s="68">
        <v>0.1206</v>
      </c>
      <c r="U13324" s="68">
        <v>0.90100000000000002</v>
      </c>
      <c r="V13324" s="68">
        <v>0.2492</v>
      </c>
      <c r="W13324" s="68" t="s">
        <v>621</v>
      </c>
      <c r="X13324" s="68">
        <v>6.8999999999999999E-3</v>
      </c>
      <c r="Y13324" s="68">
        <v>3.5999999999999999E-3</v>
      </c>
      <c r="Z13324" s="68">
        <v>0.38109999999999999</v>
      </c>
      <c r="AA13324" s="68">
        <v>5.0999999999999997E-2</v>
      </c>
      <c r="AB13324" s="68">
        <v>0.26490000000000002</v>
      </c>
      <c r="AC13324" s="68">
        <v>0.60570000000000002</v>
      </c>
      <c r="AD13324" s="68">
        <v>6.5600000000000006E-2</v>
      </c>
      <c r="AE13324" s="68">
        <v>0.48659999999999998</v>
      </c>
      <c r="AF13324" s="68">
        <v>0.92579999999999996</v>
      </c>
      <c r="AG13324" s="68">
        <v>0.7621</v>
      </c>
      <c r="AH13324" s="68">
        <v>0.49370000000000003</v>
      </c>
      <c r="AI13324" s="68">
        <v>0.16320000000000001</v>
      </c>
      <c r="AJ13324" s="68">
        <v>0.59179999999999999</v>
      </c>
      <c r="AK13324" s="68">
        <v>0.65080000000000005</v>
      </c>
      <c r="AL13324" s="68">
        <v>0.52680000000000005</v>
      </c>
      <c r="AM13324" s="68">
        <v>0.79410000000000003</v>
      </c>
      <c r="AN13324" s="68" t="s">
        <v>677</v>
      </c>
      <c r="AO13324" s="68">
        <v>0.73119999999999996</v>
      </c>
      <c r="AP13324" s="68">
        <v>0.68579999999999997</v>
      </c>
      <c r="AQ13324" s="68">
        <v>0.47639999999999999</v>
      </c>
      <c r="AR13324" s="68">
        <v>0.2828</v>
      </c>
      <c r="AS13324" s="68">
        <v>0.65049999999999997</v>
      </c>
      <c r="AT13324" s="68">
        <v>0.53790000000000004</v>
      </c>
      <c r="AU13324" s="68"/>
      <c r="AV13324" s="68">
        <v>4.1000000000000003E-3</v>
      </c>
      <c r="AW13324" s="68">
        <v>1.21E-2</v>
      </c>
      <c r="AX13324" s="68">
        <v>0.60929999999999995</v>
      </c>
      <c r="AY13324" s="68">
        <v>0.52539999999999998</v>
      </c>
      <c r="AZ13324" s="68">
        <v>0.34200000000000003</v>
      </c>
      <c r="BA13324" s="68">
        <v>0.14929999999999999</v>
      </c>
      <c r="BB13324" s="68">
        <v>0.18509999999999999</v>
      </c>
      <c r="BC13324" s="68">
        <v>0.1075</v>
      </c>
      <c r="BD13324" s="68">
        <v>0.62409999999999999</v>
      </c>
      <c r="BE13324" s="68">
        <v>0.48399999999999999</v>
      </c>
      <c r="BF13324" s="68">
        <v>0.5252</v>
      </c>
      <c r="BG13324" s="68">
        <v>0.42949999999999999</v>
      </c>
      <c r="BH13324" s="68">
        <v>0.1045</v>
      </c>
      <c r="BI13324" s="68">
        <v>0.29380000000000001</v>
      </c>
      <c r="BJ13324" s="68">
        <v>0.55669999999999997</v>
      </c>
      <c r="BK13324" s="68">
        <v>0.30570000000000003</v>
      </c>
      <c r="BL13324" s="68">
        <v>0.50849999999999995</v>
      </c>
      <c r="BM13324" s="68">
        <v>0.77149999999999996</v>
      </c>
      <c r="BN13324" s="68">
        <v>0.91979999999999995</v>
      </c>
      <c r="BO13324" s="68">
        <v>0.70550000000000002</v>
      </c>
      <c r="BP13324" s="68">
        <v>0.59819999999999995</v>
      </c>
      <c r="BQ13324" s="68">
        <v>0.4531</v>
      </c>
      <c r="BR13324" s="68">
        <v>0.2261</v>
      </c>
      <c r="BS13324" s="68">
        <v>0.80740000000000001</v>
      </c>
      <c r="BT13324" s="68">
        <v>0.72240000000000004</v>
      </c>
      <c r="BU13324" s="68">
        <v>0.49409999999999998</v>
      </c>
      <c r="BV13324" s="68">
        <v>0.9728</v>
      </c>
      <c r="BW13324" s="68">
        <v>0.97699999999999998</v>
      </c>
      <c r="BX13324" s="68">
        <v>0.52969999999999995</v>
      </c>
      <c r="BY13324" s="68">
        <v>0.57010000000000005</v>
      </c>
      <c r="BZ13324" s="68">
        <v>0.86350000000000005</v>
      </c>
      <c r="CA13324" s="68">
        <v>0.68379999999999996</v>
      </c>
      <c r="CB13324" s="68">
        <v>0.56169999999999998</v>
      </c>
      <c r="CC13324" s="68">
        <v>0.55089999999999995</v>
      </c>
      <c r="CD13324" s="68">
        <v>0.38940000000000002</v>
      </c>
      <c r="CE13324" s="68">
        <v>0.93059999999999998</v>
      </c>
      <c r="CF13324" s="68">
        <v>2.8000000000000001E-2</v>
      </c>
      <c r="CG13324" s="68">
        <v>0.63290000000000002</v>
      </c>
      <c r="CH13324" s="68">
        <v>0.60880000000000001</v>
      </c>
      <c r="CI13324" s="68">
        <v>0.42520000000000002</v>
      </c>
      <c r="CJ13324" s="68">
        <v>0.1623</v>
      </c>
      <c r="CK13324" s="68">
        <v>0.82</v>
      </c>
      <c r="CL13324" s="68">
        <v>0.95320000000000005</v>
      </c>
      <c r="CM13324" s="68" t="s">
        <v>621</v>
      </c>
      <c r="CN13324" s="68">
        <v>0.13020000000000001</v>
      </c>
      <c r="CO13324" s="68">
        <v>0.18379999999999999</v>
      </c>
      <c r="CP13324" s="68">
        <v>0.71589999999999998</v>
      </c>
      <c r="CQ13324" s="68">
        <v>0.60370000000000001</v>
      </c>
      <c r="CR13324" s="68" t="s">
        <v>621</v>
      </c>
      <c r="CS13324" s="68">
        <v>7.6899999999999996E-2</v>
      </c>
      <c r="CT13324" s="68">
        <v>0.83360000000000001</v>
      </c>
      <c r="CU13324" s="68">
        <v>0.43790000000000001</v>
      </c>
      <c r="CV13324" s="68">
        <v>0.93630000000000002</v>
      </c>
      <c r="CW13324" s="68">
        <v>0.28189999999999998</v>
      </c>
      <c r="CX13324" s="68">
        <v>0.98809999999999998</v>
      </c>
      <c r="CY13324" s="68">
        <v>0.60489999999999999</v>
      </c>
      <c r="CZ13324" s="68">
        <v>0.1623</v>
      </c>
      <c r="DA13324" s="68">
        <v>0.82</v>
      </c>
      <c r="DB13324" s="68">
        <v>0.95330000000000004</v>
      </c>
      <c r="DC13324" s="68" t="s">
        <v>621</v>
      </c>
      <c r="DD13324" s="68">
        <v>0.68300000000000005</v>
      </c>
      <c r="DE13324" s="68">
        <v>0.13020000000000001</v>
      </c>
      <c r="DF13324" s="68">
        <v>0.18390000000000001</v>
      </c>
      <c r="DG13324" s="68">
        <v>0.71660000000000001</v>
      </c>
      <c r="DH13324" s="68">
        <v>0.60160000000000002</v>
      </c>
      <c r="DI13324" s="68" t="s">
        <v>621</v>
      </c>
      <c r="DJ13324" s="68">
        <v>0.4723</v>
      </c>
      <c r="DK13324" s="68">
        <v>7.6899999999999996E-2</v>
      </c>
      <c r="DL13324" s="68">
        <v>0.16220000000000001</v>
      </c>
      <c r="DM13324" s="68">
        <v>0.81989999999999996</v>
      </c>
      <c r="DN13324" s="68">
        <v>0.95420000000000005</v>
      </c>
      <c r="DO13324" s="68" t="s">
        <v>621</v>
      </c>
      <c r="DP13324" s="68">
        <v>0.68300000000000005</v>
      </c>
      <c r="DQ13324" s="68">
        <v>0.13020000000000001</v>
      </c>
      <c r="DR13324" s="68">
        <v>0.18490000000000001</v>
      </c>
      <c r="DS13324" s="68">
        <v>0.71540000000000004</v>
      </c>
      <c r="DT13324" s="68">
        <v>0.59709999999999996</v>
      </c>
      <c r="DU13324" s="68" t="s">
        <v>621</v>
      </c>
      <c r="DV13324" s="68">
        <v>0.47299999999999998</v>
      </c>
      <c r="DW13324" s="74">
        <v>7.6600000000000001E-2</v>
      </c>
    </row>
    <row r="13325" spans="1:127" x14ac:dyDescent="0.25">
      <c r="A13325" s="247" t="s">
        <v>92</v>
      </c>
      <c r="B13325" s="106">
        <v>-0.28277999999999998</v>
      </c>
      <c r="C13325" s="77">
        <v>7.6230000000000006E-2</v>
      </c>
      <c r="D13325" s="106">
        <v>-8.4399999999999996E-3</v>
      </c>
      <c r="E13325" s="106">
        <v>-9.0260000000000007E-2</v>
      </c>
      <c r="F13325" s="77">
        <v>0.28971999999999998</v>
      </c>
      <c r="G13325" s="106">
        <v>-9.6379999999999993E-2</v>
      </c>
      <c r="H13325" s="77">
        <v>0.12237000000000001</v>
      </c>
      <c r="I13325" s="77">
        <v>0.12247</v>
      </c>
      <c r="J13325" s="106">
        <v>-0.17659</v>
      </c>
      <c r="K13325" s="106">
        <v>-0.13744000000000001</v>
      </c>
      <c r="L13325" s="77">
        <v>2.2239999999999999E-2</v>
      </c>
      <c r="M13325" s="106">
        <v>-0.23349</v>
      </c>
      <c r="N13325" s="106">
        <v>-0.27653</v>
      </c>
      <c r="O13325" s="106">
        <v>-0.23874999999999999</v>
      </c>
      <c r="P13325" s="77" t="s">
        <v>677</v>
      </c>
      <c r="Q13325" s="106">
        <v>-0.13392999999999999</v>
      </c>
      <c r="R13325" s="77">
        <v>1.3010000000000001E-2</v>
      </c>
      <c r="S13325" s="106">
        <v>-3.7620000000000001E-2</v>
      </c>
      <c r="T13325" s="77">
        <v>5.8290000000000002E-2</v>
      </c>
      <c r="U13325" s="106">
        <v>-0.153</v>
      </c>
      <c r="V13325" s="77">
        <v>0.14294000000000001</v>
      </c>
      <c r="W13325" s="77">
        <v>0.25241000000000002</v>
      </c>
      <c r="X13325" s="77">
        <v>0.83864000000000005</v>
      </c>
      <c r="Y13325" s="77">
        <v>0.23521</v>
      </c>
      <c r="Z13325" s="77">
        <v>0.29705999999999999</v>
      </c>
      <c r="AA13325" s="77">
        <v>0.10552</v>
      </c>
      <c r="AB13325" s="77">
        <v>2.1839999999999998E-2</v>
      </c>
      <c r="AC13325" s="106">
        <v>-4.6019999999999998E-2</v>
      </c>
      <c r="AD13325" s="77">
        <v>0.28023999999999999</v>
      </c>
      <c r="AE13325" s="106">
        <v>-4.8800000000000003E-2</v>
      </c>
      <c r="AF13325" s="77">
        <v>8.8200000000000001E-2</v>
      </c>
      <c r="AG13325" s="77">
        <v>0.12278</v>
      </c>
      <c r="AH13325" s="106">
        <v>-0.18345</v>
      </c>
      <c r="AI13325" s="106">
        <v>-0.19858999999999999</v>
      </c>
      <c r="AJ13325" s="106">
        <v>-1.7440000000000001E-2</v>
      </c>
      <c r="AK13325" s="106">
        <v>-0.22736000000000001</v>
      </c>
      <c r="AL13325" s="106">
        <v>-0.25957000000000002</v>
      </c>
      <c r="AM13325" s="106">
        <v>-0.22889000000000001</v>
      </c>
      <c r="AN13325" s="77" t="s">
        <v>677</v>
      </c>
      <c r="AO13325" s="106">
        <v>-9.3399999999999993E-3</v>
      </c>
      <c r="AP13325" s="77">
        <v>5.2300000000000003E-3</v>
      </c>
      <c r="AQ13325" s="106">
        <v>-4.564E-2</v>
      </c>
      <c r="AR13325" s="77">
        <v>9.5099999999999994E-3</v>
      </c>
      <c r="AS13325" s="77">
        <v>3.4549999999999997E-2</v>
      </c>
      <c r="AT13325" s="77">
        <v>0.14244000000000001</v>
      </c>
      <c r="AU13325" s="77">
        <v>0.49352000000000001</v>
      </c>
      <c r="AV13325" s="77">
        <v>1</v>
      </c>
      <c r="AW13325" s="77">
        <v>0.37317</v>
      </c>
      <c r="AX13325" s="77">
        <v>0.3705</v>
      </c>
      <c r="AY13325" s="77">
        <v>3.2719999999999999E-2</v>
      </c>
      <c r="AZ13325" s="77">
        <v>0.16991999999999999</v>
      </c>
      <c r="BA13325" s="106">
        <v>-0.20633000000000001</v>
      </c>
      <c r="BB13325" s="106">
        <v>-0.22062999999999999</v>
      </c>
      <c r="BC13325" s="106">
        <v>-0.24171000000000001</v>
      </c>
      <c r="BD13325" s="106">
        <v>-0.24817</v>
      </c>
      <c r="BE13325" s="106">
        <v>-0.18029000000000001</v>
      </c>
      <c r="BF13325" s="77">
        <v>0.19855999999999999</v>
      </c>
      <c r="BG13325" s="106">
        <v>-0.37997999999999998</v>
      </c>
      <c r="BH13325" s="106">
        <v>-0.17080000000000001</v>
      </c>
      <c r="BI13325" s="106">
        <v>-0.19800999999999999</v>
      </c>
      <c r="BJ13325" s="106">
        <v>-0.23949000000000001</v>
      </c>
      <c r="BK13325" s="106">
        <v>-0.17705000000000001</v>
      </c>
      <c r="BL13325" s="77">
        <v>0.19403000000000001</v>
      </c>
      <c r="BM13325" s="77">
        <v>0.17380000000000001</v>
      </c>
      <c r="BN13325" s="77">
        <v>6.7629999999999996E-2</v>
      </c>
      <c r="BO13325" s="77">
        <v>0.12726000000000001</v>
      </c>
      <c r="BP13325" s="106">
        <v>-0.24046000000000001</v>
      </c>
      <c r="BQ13325" s="106">
        <v>-0.1555</v>
      </c>
      <c r="BR13325" s="77">
        <v>0.2959</v>
      </c>
      <c r="BS13325" s="106">
        <v>-0.29712</v>
      </c>
      <c r="BT13325" s="77">
        <v>0.14968000000000001</v>
      </c>
      <c r="BU13325" s="77">
        <v>0.27123999999999998</v>
      </c>
      <c r="BV13325" s="106">
        <v>-0.40799000000000002</v>
      </c>
      <c r="BW13325" s="106">
        <v>-1.7420000000000001E-2</v>
      </c>
      <c r="BX13325" s="77">
        <v>0.12329</v>
      </c>
      <c r="BY13325" s="77">
        <v>4.5159999999999999E-2</v>
      </c>
      <c r="BZ13325" s="77">
        <v>0.15720999999999999</v>
      </c>
      <c r="CA13325" s="106">
        <v>-2.8850000000000001E-2</v>
      </c>
      <c r="CB13325" s="106">
        <v>-7.7640000000000001E-2</v>
      </c>
      <c r="CC13325" s="106">
        <v>-0.14802999999999999</v>
      </c>
      <c r="CD13325" s="77">
        <v>0.27446999999999999</v>
      </c>
      <c r="CE13325" s="106">
        <v>-0.35644999999999999</v>
      </c>
      <c r="CF13325" s="106">
        <v>-7.5939999999999994E-2</v>
      </c>
      <c r="CG13325" s="106">
        <v>-3.6099999999999999E-3</v>
      </c>
      <c r="CH13325" s="106">
        <v>-6.9790000000000005E-2</v>
      </c>
      <c r="CI13325" s="106">
        <v>-0.17967</v>
      </c>
      <c r="CJ13325" s="77">
        <v>0.10095</v>
      </c>
      <c r="CK13325" s="106">
        <v>-0.22703000000000001</v>
      </c>
      <c r="CL13325" s="106">
        <v>-5.756E-2</v>
      </c>
      <c r="CM13325" s="77">
        <v>0.46479999999999999</v>
      </c>
      <c r="CN13325" s="77">
        <v>2.247E-2</v>
      </c>
      <c r="CO13325" s="77">
        <v>0.13388</v>
      </c>
      <c r="CP13325" s="106">
        <v>-0.24779000000000001</v>
      </c>
      <c r="CQ13325" s="106">
        <v>-6.2199999999999998E-3</v>
      </c>
      <c r="CR13325" s="77">
        <v>0.70167999999999997</v>
      </c>
      <c r="CS13325" s="77">
        <v>0.11661000000000001</v>
      </c>
      <c r="CT13325" s="106">
        <v>-0.16786999999999999</v>
      </c>
      <c r="CU13325" s="106">
        <v>-0.20699000000000001</v>
      </c>
      <c r="CV13325" s="106">
        <v>-2.4649999999999998E-2</v>
      </c>
      <c r="CW13325" s="106">
        <v>-3.117E-2</v>
      </c>
      <c r="CX13325" s="77">
        <v>1.494E-2</v>
      </c>
      <c r="CY13325" s="106">
        <v>-0.25807999999999998</v>
      </c>
      <c r="CZ13325" s="77">
        <v>0.10094</v>
      </c>
      <c r="DA13325" s="106">
        <v>-0.22703999999999999</v>
      </c>
      <c r="DB13325" s="106">
        <v>-5.7529999999999998E-2</v>
      </c>
      <c r="DC13325" s="77">
        <v>0.46478999999999998</v>
      </c>
      <c r="DD13325" s="106">
        <v>-0.12791</v>
      </c>
      <c r="DE13325" s="77">
        <v>2.247E-2</v>
      </c>
      <c r="DF13325" s="77">
        <v>0.13375000000000001</v>
      </c>
      <c r="DG13325" s="106">
        <v>-0.24773999999999999</v>
      </c>
      <c r="DH13325" s="106">
        <v>-4.64E-3</v>
      </c>
      <c r="DI13325" s="77">
        <v>0.70235000000000003</v>
      </c>
      <c r="DJ13325" s="106">
        <v>-7.8700000000000006E-2</v>
      </c>
      <c r="DK13325" s="77">
        <v>0.11651</v>
      </c>
      <c r="DL13325" s="77">
        <v>0.10086000000000001</v>
      </c>
      <c r="DM13325" s="106">
        <v>-0.22708</v>
      </c>
      <c r="DN13325" s="106">
        <v>-5.7189999999999998E-2</v>
      </c>
      <c r="DO13325" s="77">
        <v>0.46472000000000002</v>
      </c>
      <c r="DP13325" s="106">
        <v>-0.12790000000000001</v>
      </c>
      <c r="DQ13325" s="77">
        <v>2.248E-2</v>
      </c>
      <c r="DR13325" s="77">
        <v>0.13375999999999999</v>
      </c>
      <c r="DS13325" s="106">
        <v>-0.24804999999999999</v>
      </c>
      <c r="DT13325" s="106">
        <v>-5.0699999999999999E-3</v>
      </c>
      <c r="DU13325" s="77">
        <v>0.70277999999999996</v>
      </c>
      <c r="DV13325" s="106">
        <v>-7.8920000000000004E-2</v>
      </c>
      <c r="DW13325" s="78">
        <v>0.11641</v>
      </c>
    </row>
    <row r="13326" spans="1:127" ht="15.75" thickBot="1" x14ac:dyDescent="0.3">
      <c r="A13326" s="248"/>
      <c r="B13326" s="68">
        <v>0.1168</v>
      </c>
      <c r="C13326" s="68">
        <v>0.6784</v>
      </c>
      <c r="D13326" s="68">
        <v>0.96340000000000003</v>
      </c>
      <c r="E13326" s="68">
        <v>0.62319999999999998</v>
      </c>
      <c r="F13326" s="68">
        <v>0.1077</v>
      </c>
      <c r="G13326" s="68">
        <v>0.5998</v>
      </c>
      <c r="H13326" s="68">
        <v>0.50460000000000005</v>
      </c>
      <c r="I13326" s="68">
        <v>0.50429999999999997</v>
      </c>
      <c r="J13326" s="68">
        <v>0.33360000000000001</v>
      </c>
      <c r="K13326" s="68">
        <v>0.45319999999999999</v>
      </c>
      <c r="L13326" s="68">
        <v>0.90380000000000005</v>
      </c>
      <c r="M13326" s="68">
        <v>0.19839999999999999</v>
      </c>
      <c r="N13326" s="68">
        <v>0.1255</v>
      </c>
      <c r="O13326" s="68">
        <v>0.18820000000000001</v>
      </c>
      <c r="P13326" s="68" t="s">
        <v>677</v>
      </c>
      <c r="Q13326" s="68">
        <v>0.46489999999999998</v>
      </c>
      <c r="R13326" s="68">
        <v>0.94369999999999998</v>
      </c>
      <c r="S13326" s="68">
        <v>0.83799999999999997</v>
      </c>
      <c r="T13326" s="68">
        <v>0.75129999999999997</v>
      </c>
      <c r="U13326" s="68">
        <v>0.4032</v>
      </c>
      <c r="V13326" s="68">
        <v>0.43509999999999999</v>
      </c>
      <c r="W13326" s="68">
        <v>0.16339999999999999</v>
      </c>
      <c r="X13326" s="68" t="s">
        <v>621</v>
      </c>
      <c r="Y13326" s="68">
        <v>0.19500000000000001</v>
      </c>
      <c r="Z13326" s="68">
        <v>9.8699999999999996E-2</v>
      </c>
      <c r="AA13326" s="68">
        <v>0.5655</v>
      </c>
      <c r="AB13326" s="68">
        <v>0.90559999999999996</v>
      </c>
      <c r="AC13326" s="68">
        <v>0.80249999999999999</v>
      </c>
      <c r="AD13326" s="68">
        <v>0.1203</v>
      </c>
      <c r="AE13326" s="68">
        <v>0.79079999999999995</v>
      </c>
      <c r="AF13326" s="68">
        <v>0.63119999999999998</v>
      </c>
      <c r="AG13326" s="68">
        <v>0.50319999999999998</v>
      </c>
      <c r="AH13326" s="68">
        <v>0.31490000000000001</v>
      </c>
      <c r="AI13326" s="68">
        <v>0.27589999999999998</v>
      </c>
      <c r="AJ13326" s="68">
        <v>0.92449999999999999</v>
      </c>
      <c r="AK13326" s="68">
        <v>0.21079999999999999</v>
      </c>
      <c r="AL13326" s="68">
        <v>0.15140000000000001</v>
      </c>
      <c r="AM13326" s="68">
        <v>0.20760000000000001</v>
      </c>
      <c r="AN13326" s="68" t="s">
        <v>677</v>
      </c>
      <c r="AO13326" s="68">
        <v>0.95960000000000001</v>
      </c>
      <c r="AP13326" s="68">
        <v>0.97740000000000005</v>
      </c>
      <c r="AQ13326" s="68">
        <v>0.80410000000000004</v>
      </c>
      <c r="AR13326" s="68">
        <v>0.95879999999999999</v>
      </c>
      <c r="AS13326" s="68">
        <v>0.85109999999999997</v>
      </c>
      <c r="AT13326" s="68">
        <v>0.43669999999999998</v>
      </c>
      <c r="AU13326" s="68">
        <v>4.1000000000000003E-3</v>
      </c>
      <c r="AV13326" s="68"/>
      <c r="AW13326" s="68">
        <v>3.5400000000000001E-2</v>
      </c>
      <c r="AX13326" s="68">
        <v>3.6900000000000002E-2</v>
      </c>
      <c r="AY13326" s="68">
        <v>0.8589</v>
      </c>
      <c r="AZ13326" s="68">
        <v>0.35249999999999998</v>
      </c>
      <c r="BA13326" s="68">
        <v>0.25719999999999998</v>
      </c>
      <c r="BB13326" s="68">
        <v>0.22500000000000001</v>
      </c>
      <c r="BC13326" s="68">
        <v>0.18260000000000001</v>
      </c>
      <c r="BD13326" s="68">
        <v>0.17080000000000001</v>
      </c>
      <c r="BE13326" s="68">
        <v>0.32340000000000002</v>
      </c>
      <c r="BF13326" s="68">
        <v>0.27600000000000002</v>
      </c>
      <c r="BG13326" s="68">
        <v>3.1899999999999998E-2</v>
      </c>
      <c r="BH13326" s="68">
        <v>0.35</v>
      </c>
      <c r="BI13326" s="68">
        <v>0.27729999999999999</v>
      </c>
      <c r="BJ13326" s="68">
        <v>0.18679999999999999</v>
      </c>
      <c r="BK13326" s="68">
        <v>0.33229999999999998</v>
      </c>
      <c r="BL13326" s="68">
        <v>0.2873</v>
      </c>
      <c r="BM13326" s="68">
        <v>0.34139999999999998</v>
      </c>
      <c r="BN13326" s="68">
        <v>0.71299999999999997</v>
      </c>
      <c r="BO13326" s="68">
        <v>0.48759999999999998</v>
      </c>
      <c r="BP13326" s="68">
        <v>0.18490000000000001</v>
      </c>
      <c r="BQ13326" s="68">
        <v>0.39539999999999997</v>
      </c>
      <c r="BR13326" s="68">
        <v>0.10009999999999999</v>
      </c>
      <c r="BS13326" s="68">
        <v>9.8599999999999993E-2</v>
      </c>
      <c r="BT13326" s="68">
        <v>0.41360000000000002</v>
      </c>
      <c r="BU13326" s="68">
        <v>0.13320000000000001</v>
      </c>
      <c r="BV13326" s="68">
        <v>2.0400000000000001E-2</v>
      </c>
      <c r="BW13326" s="68">
        <v>0.92459999999999998</v>
      </c>
      <c r="BX13326" s="68">
        <v>0.50139999999999996</v>
      </c>
      <c r="BY13326" s="68">
        <v>0.80610000000000004</v>
      </c>
      <c r="BZ13326" s="68">
        <v>0.39019999999999999</v>
      </c>
      <c r="CA13326" s="68">
        <v>0.87539999999999996</v>
      </c>
      <c r="CB13326" s="68">
        <v>0.67279999999999995</v>
      </c>
      <c r="CC13326" s="68">
        <v>0.41880000000000001</v>
      </c>
      <c r="CD13326" s="68">
        <v>0.1285</v>
      </c>
      <c r="CE13326" s="68">
        <v>4.5199999999999997E-2</v>
      </c>
      <c r="CF13326" s="68">
        <v>0.67959999999999998</v>
      </c>
      <c r="CG13326" s="68">
        <v>0.98429999999999995</v>
      </c>
      <c r="CH13326" s="68">
        <v>0.70430000000000004</v>
      </c>
      <c r="CI13326" s="68">
        <v>0.3251</v>
      </c>
      <c r="CJ13326" s="68">
        <v>0.58250000000000002</v>
      </c>
      <c r="CK13326" s="68">
        <v>0.21149999999999999</v>
      </c>
      <c r="CL13326" s="68">
        <v>0.75429999999999997</v>
      </c>
      <c r="CM13326" s="68">
        <v>7.4000000000000003E-3</v>
      </c>
      <c r="CN13326" s="68">
        <v>0.90290000000000004</v>
      </c>
      <c r="CO13326" s="68">
        <v>0.46510000000000001</v>
      </c>
      <c r="CP13326" s="68">
        <v>0.17150000000000001</v>
      </c>
      <c r="CQ13326" s="68">
        <v>0.97299999999999998</v>
      </c>
      <c r="CR13326" s="68" t="s">
        <v>621</v>
      </c>
      <c r="CS13326" s="68">
        <v>0.52510000000000001</v>
      </c>
      <c r="CT13326" s="68">
        <v>0.3584</v>
      </c>
      <c r="CU13326" s="68">
        <v>0.25569999999999998</v>
      </c>
      <c r="CV13326" s="68">
        <v>0.89349999999999996</v>
      </c>
      <c r="CW13326" s="68">
        <v>0.86550000000000005</v>
      </c>
      <c r="CX13326" s="68">
        <v>0.93530000000000002</v>
      </c>
      <c r="CY13326" s="68">
        <v>0.15379999999999999</v>
      </c>
      <c r="CZ13326" s="68">
        <v>0.58250000000000002</v>
      </c>
      <c r="DA13326" s="68">
        <v>0.2114</v>
      </c>
      <c r="DB13326" s="68">
        <v>0.75449999999999995</v>
      </c>
      <c r="DC13326" s="68">
        <v>7.4000000000000003E-3</v>
      </c>
      <c r="DD13326" s="68">
        <v>0.4854</v>
      </c>
      <c r="DE13326" s="68">
        <v>0.90290000000000004</v>
      </c>
      <c r="DF13326" s="68">
        <v>0.46550000000000002</v>
      </c>
      <c r="DG13326" s="68">
        <v>0.1716</v>
      </c>
      <c r="DH13326" s="68">
        <v>0.97989999999999999</v>
      </c>
      <c r="DI13326" s="68" t="s">
        <v>621</v>
      </c>
      <c r="DJ13326" s="68">
        <v>0.66849999999999998</v>
      </c>
      <c r="DK13326" s="68">
        <v>0.52539999999999998</v>
      </c>
      <c r="DL13326" s="68">
        <v>0.58279999999999998</v>
      </c>
      <c r="DM13326" s="68">
        <v>0.2114</v>
      </c>
      <c r="DN13326" s="68">
        <v>0.75590000000000002</v>
      </c>
      <c r="DO13326" s="68">
        <v>7.4000000000000003E-3</v>
      </c>
      <c r="DP13326" s="68">
        <v>0.4854</v>
      </c>
      <c r="DQ13326" s="68">
        <v>0.90280000000000005</v>
      </c>
      <c r="DR13326" s="68">
        <v>0.46550000000000002</v>
      </c>
      <c r="DS13326" s="68">
        <v>0.17100000000000001</v>
      </c>
      <c r="DT13326" s="68">
        <v>0.97799999999999998</v>
      </c>
      <c r="DU13326" s="68" t="s">
        <v>621</v>
      </c>
      <c r="DV13326" s="68">
        <v>0.66769999999999996</v>
      </c>
      <c r="DW13326" s="74">
        <v>0.52580000000000005</v>
      </c>
    </row>
    <row r="13327" spans="1:127" x14ac:dyDescent="0.25">
      <c r="A13327" s="247" t="s">
        <v>93</v>
      </c>
      <c r="B13327" s="106">
        <v>-0.44184000000000001</v>
      </c>
      <c r="C13327" s="77">
        <v>0.13686000000000001</v>
      </c>
      <c r="D13327" s="77">
        <v>0.11600000000000001</v>
      </c>
      <c r="E13327" s="77">
        <v>0.11345</v>
      </c>
      <c r="F13327" s="77">
        <v>0.43012</v>
      </c>
      <c r="G13327" s="77">
        <v>0.33044000000000001</v>
      </c>
      <c r="H13327" s="77">
        <v>9.5850000000000005E-2</v>
      </c>
      <c r="I13327" s="77">
        <v>0.11305999999999999</v>
      </c>
      <c r="J13327" s="106">
        <v>-8.09E-3</v>
      </c>
      <c r="K13327" s="106">
        <v>-0.13117999999999999</v>
      </c>
      <c r="L13327" s="106">
        <v>-0.10208</v>
      </c>
      <c r="M13327" s="77">
        <v>1.444E-2</v>
      </c>
      <c r="N13327" s="106">
        <v>-3.9649999999999998E-2</v>
      </c>
      <c r="O13327" s="106">
        <v>-0.14984</v>
      </c>
      <c r="P13327" s="77" t="s">
        <v>677</v>
      </c>
      <c r="Q13327" s="106">
        <v>-0.12517</v>
      </c>
      <c r="R13327" s="106">
        <v>-5.4400000000000004E-3</v>
      </c>
      <c r="S13327" s="77">
        <v>0.11439000000000001</v>
      </c>
      <c r="T13327" s="106">
        <v>-2.7599999999999999E-3</v>
      </c>
      <c r="U13327" s="77">
        <v>2.8989999999999998E-2</v>
      </c>
      <c r="V13327" s="77">
        <v>4.6940000000000003E-2</v>
      </c>
      <c r="W13327" s="77">
        <v>0.41941000000000001</v>
      </c>
      <c r="X13327" s="77">
        <v>0.47106999999999999</v>
      </c>
      <c r="Y13327" s="77">
        <v>0.84809000000000001</v>
      </c>
      <c r="Z13327" s="77">
        <v>0.39482</v>
      </c>
      <c r="AA13327" s="77">
        <v>7.9560000000000006E-2</v>
      </c>
      <c r="AB13327" s="77">
        <v>0.13286000000000001</v>
      </c>
      <c r="AC13327" s="77">
        <v>0.10111000000000001</v>
      </c>
      <c r="AD13327" s="77">
        <v>0.40543000000000001</v>
      </c>
      <c r="AE13327" s="77">
        <v>0.30669000000000002</v>
      </c>
      <c r="AF13327" s="106">
        <v>-2.7269999999999999E-2</v>
      </c>
      <c r="AG13327" s="77">
        <v>6.3509999999999997E-2</v>
      </c>
      <c r="AH13327" s="106">
        <v>-3.6999999999999999E-4</v>
      </c>
      <c r="AI13327" s="106">
        <v>-0.19284999999999999</v>
      </c>
      <c r="AJ13327" s="106">
        <v>-0.10847999999999999</v>
      </c>
      <c r="AK13327" s="77">
        <v>8.3999999999999995E-3</v>
      </c>
      <c r="AL13327" s="106">
        <v>-2.4230000000000002E-2</v>
      </c>
      <c r="AM13327" s="106">
        <v>-0.11727</v>
      </c>
      <c r="AN13327" s="77" t="s">
        <v>677</v>
      </c>
      <c r="AO13327" s="106">
        <v>-0.11314</v>
      </c>
      <c r="AP13327" s="106">
        <v>-3.82E-3</v>
      </c>
      <c r="AQ13327" s="77">
        <v>7.2539999999999993E-2</v>
      </c>
      <c r="AR13327" s="106">
        <v>-1.456E-2</v>
      </c>
      <c r="AS13327" s="77">
        <v>0.30679000000000001</v>
      </c>
      <c r="AT13327" s="106">
        <v>-9.7689999999999999E-2</v>
      </c>
      <c r="AU13327" s="77">
        <v>0.43839</v>
      </c>
      <c r="AV13327" s="77">
        <v>0.37317</v>
      </c>
      <c r="AW13327" s="77">
        <v>1</v>
      </c>
      <c r="AX13327" s="77">
        <v>0.32020999999999999</v>
      </c>
      <c r="AY13327" s="106">
        <v>-2.0799999999999999E-2</v>
      </c>
      <c r="AZ13327" s="77">
        <v>4.2220000000000001E-2</v>
      </c>
      <c r="BA13327" s="106">
        <v>-0.52607999999999999</v>
      </c>
      <c r="BB13327" s="106">
        <v>-0.29842000000000002</v>
      </c>
      <c r="BC13327" s="106">
        <v>-0.21027999999999999</v>
      </c>
      <c r="BD13327" s="106">
        <v>-0.26129000000000002</v>
      </c>
      <c r="BE13327" s="106">
        <v>-7.2169999999999998E-2</v>
      </c>
      <c r="BF13327" s="77">
        <v>0.16904</v>
      </c>
      <c r="BG13327" s="106">
        <v>-1.423E-2</v>
      </c>
      <c r="BH13327" s="106">
        <v>-0.20552000000000001</v>
      </c>
      <c r="BI13327" s="77">
        <v>0.13481000000000001</v>
      </c>
      <c r="BJ13327" s="77">
        <v>8.9359999999999995E-2</v>
      </c>
      <c r="BK13327" s="106">
        <v>-0.20479</v>
      </c>
      <c r="BL13327" s="77">
        <v>2.776E-2</v>
      </c>
      <c r="BM13327" s="106">
        <v>-0.16308</v>
      </c>
      <c r="BN13327" s="77">
        <v>0.16719999999999999</v>
      </c>
      <c r="BO13327" s="77">
        <v>5.1589999999999997E-2</v>
      </c>
      <c r="BP13327" s="106">
        <v>-0.23143</v>
      </c>
      <c r="BQ13327" s="106">
        <v>-0.14484</v>
      </c>
      <c r="BR13327" s="77">
        <v>0.29554999999999998</v>
      </c>
      <c r="BS13327" s="106">
        <v>-9.0690000000000007E-2</v>
      </c>
      <c r="BT13327" s="106">
        <v>-7.4529999999999999E-2</v>
      </c>
      <c r="BU13327" s="77">
        <v>0.17477999999999999</v>
      </c>
      <c r="BV13327" s="106">
        <v>-4.8649999999999999E-2</v>
      </c>
      <c r="BW13327" s="77">
        <v>1.8530000000000001E-2</v>
      </c>
      <c r="BX13327" s="106">
        <v>-8.9940000000000006E-2</v>
      </c>
      <c r="BY13327" s="106">
        <v>-0.29920999999999998</v>
      </c>
      <c r="BZ13327" s="77">
        <v>3.04E-2</v>
      </c>
      <c r="CA13327" s="106">
        <v>-6.7680000000000004E-2</v>
      </c>
      <c r="CB13327" s="106">
        <v>-0.19072</v>
      </c>
      <c r="CC13327" s="106">
        <v>-9.1109999999999997E-2</v>
      </c>
      <c r="CD13327" s="77">
        <v>0.23261000000000001</v>
      </c>
      <c r="CE13327" s="106">
        <v>-0.19159999999999999</v>
      </c>
      <c r="CF13327" s="106">
        <v>-0.13986000000000001</v>
      </c>
      <c r="CG13327" s="77">
        <v>0.17427999999999999</v>
      </c>
      <c r="CH13327" s="77">
        <v>0.14774000000000001</v>
      </c>
      <c r="CI13327" s="106">
        <v>-0.13127</v>
      </c>
      <c r="CJ13327" s="77">
        <v>0.38129999999999997</v>
      </c>
      <c r="CK13327" s="106">
        <v>-9.0270000000000003E-2</v>
      </c>
      <c r="CL13327" s="77">
        <v>3.2349999999999997E-2</v>
      </c>
      <c r="CM13327" s="77">
        <v>0.64634999999999998</v>
      </c>
      <c r="CN13327" s="77">
        <v>0.29024</v>
      </c>
      <c r="CO13327" s="77">
        <v>0.32229999999999998</v>
      </c>
      <c r="CP13327" s="106">
        <v>-9.7710000000000005E-2</v>
      </c>
      <c r="CQ13327" s="77">
        <v>4.02E-2</v>
      </c>
      <c r="CR13327" s="77">
        <v>0.72646999999999995</v>
      </c>
      <c r="CS13327" s="77">
        <v>0.35681000000000002</v>
      </c>
      <c r="CT13327" s="106">
        <v>-0.20677000000000001</v>
      </c>
      <c r="CU13327" s="77">
        <v>6.3729999999999995E-2</v>
      </c>
      <c r="CV13327" s="106">
        <v>-0.11183</v>
      </c>
      <c r="CW13327" s="77">
        <v>0.18584000000000001</v>
      </c>
      <c r="CX13327" s="106">
        <v>-0.14022000000000001</v>
      </c>
      <c r="CY13327" s="106">
        <v>-4.9849999999999998E-2</v>
      </c>
      <c r="CZ13327" s="77">
        <v>0.38129000000000002</v>
      </c>
      <c r="DA13327" s="106">
        <v>-9.0270000000000003E-2</v>
      </c>
      <c r="DB13327" s="77">
        <v>3.236E-2</v>
      </c>
      <c r="DC13327" s="77">
        <v>0.64634999999999998</v>
      </c>
      <c r="DD13327" s="77">
        <v>0.10248</v>
      </c>
      <c r="DE13327" s="77">
        <v>0.29024</v>
      </c>
      <c r="DF13327" s="77">
        <v>0.32229999999999998</v>
      </c>
      <c r="DG13327" s="106">
        <v>-9.7689999999999999E-2</v>
      </c>
      <c r="DH13327" s="77">
        <v>3.9649999999999998E-2</v>
      </c>
      <c r="DI13327" s="77">
        <v>0.72624999999999995</v>
      </c>
      <c r="DJ13327" s="77">
        <v>0.15987000000000001</v>
      </c>
      <c r="DK13327" s="77">
        <v>0.35681000000000002</v>
      </c>
      <c r="DL13327" s="77">
        <v>0.38125999999999999</v>
      </c>
      <c r="DM13327" s="106">
        <v>-9.0240000000000001E-2</v>
      </c>
      <c r="DN13327" s="77">
        <v>3.2509999999999997E-2</v>
      </c>
      <c r="DO13327" s="77">
        <v>0.64629000000000003</v>
      </c>
      <c r="DP13327" s="77">
        <v>0.10247000000000001</v>
      </c>
      <c r="DQ13327" s="77">
        <v>0.29024</v>
      </c>
      <c r="DR13327" s="77">
        <v>0.32256000000000001</v>
      </c>
      <c r="DS13327" s="106">
        <v>-9.7769999999999996E-2</v>
      </c>
      <c r="DT13327" s="77">
        <v>4.215E-2</v>
      </c>
      <c r="DU13327" s="77">
        <v>0.72570000000000001</v>
      </c>
      <c r="DV13327" s="77">
        <v>0.1598</v>
      </c>
      <c r="DW13327" s="78">
        <v>0.35696</v>
      </c>
    </row>
    <row r="13328" spans="1:127" ht="15.75" thickBot="1" x14ac:dyDescent="0.3">
      <c r="A13328" s="248"/>
      <c r="B13328" s="68">
        <v>1.1299999999999999E-2</v>
      </c>
      <c r="C13328" s="68">
        <v>0.4551</v>
      </c>
      <c r="D13328" s="68">
        <v>0.5272</v>
      </c>
      <c r="E13328" s="68">
        <v>0.53639999999999999</v>
      </c>
      <c r="F13328" s="68">
        <v>1.4E-2</v>
      </c>
      <c r="G13328" s="68">
        <v>6.4699999999999994E-2</v>
      </c>
      <c r="H13328" s="68">
        <v>0.6018</v>
      </c>
      <c r="I13328" s="68">
        <v>0.53779999999999994</v>
      </c>
      <c r="J13328" s="68">
        <v>0.96489999999999998</v>
      </c>
      <c r="K13328" s="68">
        <v>0.47420000000000001</v>
      </c>
      <c r="L13328" s="68">
        <v>0.57830000000000004</v>
      </c>
      <c r="M13328" s="68">
        <v>0.9375</v>
      </c>
      <c r="N13328" s="68">
        <v>0.82940000000000003</v>
      </c>
      <c r="O13328" s="68">
        <v>0.41299999999999998</v>
      </c>
      <c r="P13328" s="68" t="s">
        <v>677</v>
      </c>
      <c r="Q13328" s="68">
        <v>0.49490000000000001</v>
      </c>
      <c r="R13328" s="68">
        <v>0.97640000000000005</v>
      </c>
      <c r="S13328" s="68">
        <v>0.53300000000000003</v>
      </c>
      <c r="T13328" s="68">
        <v>0.98799999999999999</v>
      </c>
      <c r="U13328" s="68">
        <v>0.87480000000000002</v>
      </c>
      <c r="V13328" s="68">
        <v>0.79859999999999998</v>
      </c>
      <c r="W13328" s="68">
        <v>1.6899999999999998E-2</v>
      </c>
      <c r="X13328" s="68">
        <v>6.4999999999999997E-3</v>
      </c>
      <c r="Y13328" s="68" t="s">
        <v>621</v>
      </c>
      <c r="Z13328" s="68">
        <v>2.53E-2</v>
      </c>
      <c r="AA13328" s="68">
        <v>0.66510000000000002</v>
      </c>
      <c r="AB13328" s="68">
        <v>0.46850000000000003</v>
      </c>
      <c r="AC13328" s="68">
        <v>0.58189999999999997</v>
      </c>
      <c r="AD13328" s="68">
        <v>2.1299999999999999E-2</v>
      </c>
      <c r="AE13328" s="68">
        <v>8.7800000000000003E-2</v>
      </c>
      <c r="AF13328" s="68">
        <v>0.88219999999999998</v>
      </c>
      <c r="AG13328" s="68">
        <v>0.72989999999999999</v>
      </c>
      <c r="AH13328" s="68">
        <v>0.99839999999999995</v>
      </c>
      <c r="AI13328" s="68">
        <v>0.2903</v>
      </c>
      <c r="AJ13328" s="68">
        <v>0.55449999999999999</v>
      </c>
      <c r="AK13328" s="68">
        <v>0.96360000000000001</v>
      </c>
      <c r="AL13328" s="68">
        <v>0.89529999999999998</v>
      </c>
      <c r="AM13328" s="68">
        <v>0.52270000000000005</v>
      </c>
      <c r="AN13328" s="68" t="s">
        <v>677</v>
      </c>
      <c r="AO13328" s="68">
        <v>0.53759999999999997</v>
      </c>
      <c r="AP13328" s="68">
        <v>0.98340000000000005</v>
      </c>
      <c r="AQ13328" s="68">
        <v>0.69320000000000004</v>
      </c>
      <c r="AR13328" s="68">
        <v>0.93689999999999996</v>
      </c>
      <c r="AS13328" s="68">
        <v>8.77E-2</v>
      </c>
      <c r="AT13328" s="68">
        <v>0.5948</v>
      </c>
      <c r="AU13328" s="68">
        <v>1.21E-2</v>
      </c>
      <c r="AV13328" s="68">
        <v>3.5400000000000001E-2</v>
      </c>
      <c r="AW13328" s="68"/>
      <c r="AX13328" s="68">
        <v>7.3999999999999996E-2</v>
      </c>
      <c r="AY13328" s="68">
        <v>0.91</v>
      </c>
      <c r="AZ13328" s="68">
        <v>0.81850000000000001</v>
      </c>
      <c r="BA13328" s="68">
        <v>2E-3</v>
      </c>
      <c r="BB13328" s="68">
        <v>9.7100000000000006E-2</v>
      </c>
      <c r="BC13328" s="68">
        <v>0.248</v>
      </c>
      <c r="BD13328" s="68">
        <v>0.14860000000000001</v>
      </c>
      <c r="BE13328" s="68">
        <v>0.69469999999999998</v>
      </c>
      <c r="BF13328" s="68">
        <v>0.35499999999999998</v>
      </c>
      <c r="BG13328" s="68">
        <v>0.93840000000000001</v>
      </c>
      <c r="BH13328" s="68">
        <v>0.2591</v>
      </c>
      <c r="BI13328" s="68">
        <v>0.46200000000000002</v>
      </c>
      <c r="BJ13328" s="68">
        <v>0.62670000000000003</v>
      </c>
      <c r="BK13328" s="68">
        <v>0.26090000000000002</v>
      </c>
      <c r="BL13328" s="68">
        <v>0.88009999999999999</v>
      </c>
      <c r="BM13328" s="68">
        <v>0.3725</v>
      </c>
      <c r="BN13328" s="68">
        <v>0.3604</v>
      </c>
      <c r="BO13328" s="68">
        <v>0.77910000000000001</v>
      </c>
      <c r="BP13328" s="68">
        <v>0.20250000000000001</v>
      </c>
      <c r="BQ13328" s="68">
        <v>0.42899999999999999</v>
      </c>
      <c r="BR13328" s="68">
        <v>0.10050000000000001</v>
      </c>
      <c r="BS13328" s="68">
        <v>0.62160000000000004</v>
      </c>
      <c r="BT13328" s="68">
        <v>0.68520000000000003</v>
      </c>
      <c r="BU13328" s="68">
        <v>0.3387</v>
      </c>
      <c r="BV13328" s="68">
        <v>0.79149999999999998</v>
      </c>
      <c r="BW13328" s="68">
        <v>0.91979999999999995</v>
      </c>
      <c r="BX13328" s="68">
        <v>0.62450000000000006</v>
      </c>
      <c r="BY13328" s="68">
        <v>9.6199999999999994E-2</v>
      </c>
      <c r="BZ13328" s="68">
        <v>0.86880000000000002</v>
      </c>
      <c r="CA13328" s="68">
        <v>0.71279999999999999</v>
      </c>
      <c r="CB13328" s="68">
        <v>0.29580000000000001</v>
      </c>
      <c r="CC13328" s="68">
        <v>0.62</v>
      </c>
      <c r="CD13328" s="68">
        <v>0.2001</v>
      </c>
      <c r="CE13328" s="68">
        <v>0.29349999999999998</v>
      </c>
      <c r="CF13328" s="68">
        <v>0.44519999999999998</v>
      </c>
      <c r="CG13328" s="68">
        <v>0.34010000000000001</v>
      </c>
      <c r="CH13328" s="68">
        <v>0.41970000000000002</v>
      </c>
      <c r="CI13328" s="68">
        <v>0.47389999999999999</v>
      </c>
      <c r="CJ13328" s="68">
        <v>3.1300000000000001E-2</v>
      </c>
      <c r="CK13328" s="68">
        <v>0.62319999999999998</v>
      </c>
      <c r="CL13328" s="68">
        <v>0.86050000000000004</v>
      </c>
      <c r="CM13328" s="68" t="s">
        <v>621</v>
      </c>
      <c r="CN13328" s="68">
        <v>0.1071</v>
      </c>
      <c r="CO13328" s="68">
        <v>7.1999999999999995E-2</v>
      </c>
      <c r="CP13328" s="68">
        <v>0.59470000000000001</v>
      </c>
      <c r="CQ13328" s="68">
        <v>0.82709999999999995</v>
      </c>
      <c r="CR13328" s="68" t="s">
        <v>621</v>
      </c>
      <c r="CS13328" s="68">
        <v>4.4999999999999998E-2</v>
      </c>
      <c r="CT13328" s="68">
        <v>0.25619999999999998</v>
      </c>
      <c r="CU13328" s="68">
        <v>0.72889999999999999</v>
      </c>
      <c r="CV13328" s="68">
        <v>0.5423</v>
      </c>
      <c r="CW13328" s="68">
        <v>0.3085</v>
      </c>
      <c r="CX13328" s="68">
        <v>0.44400000000000001</v>
      </c>
      <c r="CY13328" s="68">
        <v>0.78639999999999999</v>
      </c>
      <c r="CZ13328" s="68">
        <v>3.1300000000000001E-2</v>
      </c>
      <c r="DA13328" s="68">
        <v>0.62319999999999998</v>
      </c>
      <c r="DB13328" s="68">
        <v>0.86040000000000005</v>
      </c>
      <c r="DC13328" s="68" t="s">
        <v>621</v>
      </c>
      <c r="DD13328" s="68">
        <v>0.57679999999999998</v>
      </c>
      <c r="DE13328" s="68">
        <v>0.1071</v>
      </c>
      <c r="DF13328" s="68">
        <v>7.1999999999999995E-2</v>
      </c>
      <c r="DG13328" s="68">
        <v>0.5948</v>
      </c>
      <c r="DH13328" s="68">
        <v>0.82940000000000003</v>
      </c>
      <c r="DI13328" s="68" t="s">
        <v>621</v>
      </c>
      <c r="DJ13328" s="68">
        <v>0.3821</v>
      </c>
      <c r="DK13328" s="68">
        <v>4.4999999999999998E-2</v>
      </c>
      <c r="DL13328" s="68">
        <v>3.1300000000000001E-2</v>
      </c>
      <c r="DM13328" s="68">
        <v>0.62329999999999997</v>
      </c>
      <c r="DN13328" s="68">
        <v>0.85980000000000001</v>
      </c>
      <c r="DO13328" s="68" t="s">
        <v>621</v>
      </c>
      <c r="DP13328" s="68">
        <v>0.57679999999999998</v>
      </c>
      <c r="DQ13328" s="68">
        <v>0.1071</v>
      </c>
      <c r="DR13328" s="68">
        <v>7.1800000000000003E-2</v>
      </c>
      <c r="DS13328" s="68">
        <v>0.59450000000000003</v>
      </c>
      <c r="DT13328" s="68">
        <v>0.81879999999999997</v>
      </c>
      <c r="DU13328" s="68" t="s">
        <v>621</v>
      </c>
      <c r="DV13328" s="68">
        <v>0.38229999999999997</v>
      </c>
      <c r="DW13328" s="74">
        <v>4.4900000000000002E-2</v>
      </c>
    </row>
    <row r="13329" spans="1:127" x14ac:dyDescent="0.25">
      <c r="A13329" s="247" t="s">
        <v>94</v>
      </c>
      <c r="B13329" s="77">
        <v>6.3499999999999997E-3</v>
      </c>
      <c r="C13329" s="106">
        <v>-0.15822</v>
      </c>
      <c r="D13329" s="77">
        <v>6.651E-2</v>
      </c>
      <c r="E13329" s="106">
        <v>-0.21201</v>
      </c>
      <c r="F13329" s="106">
        <v>-0.13938</v>
      </c>
      <c r="G13329" s="106">
        <v>-5.7200000000000003E-3</v>
      </c>
      <c r="H13329" s="77">
        <v>0.21434</v>
      </c>
      <c r="I13329" s="77">
        <v>0.20144999999999999</v>
      </c>
      <c r="J13329" s="106">
        <v>-0.24887999999999999</v>
      </c>
      <c r="K13329" s="106">
        <v>-0.19986000000000001</v>
      </c>
      <c r="L13329" s="106">
        <v>-0.35266999999999998</v>
      </c>
      <c r="M13329" s="106">
        <v>-0.37276999999999999</v>
      </c>
      <c r="N13329" s="106">
        <v>-0.24104</v>
      </c>
      <c r="O13329" s="106">
        <v>-0.37811</v>
      </c>
      <c r="P13329" s="77" t="s">
        <v>677</v>
      </c>
      <c r="Q13329" s="106">
        <v>-1.804E-2</v>
      </c>
      <c r="R13329" s="106">
        <v>-0.21110000000000001</v>
      </c>
      <c r="S13329" s="106">
        <v>-0.20122000000000001</v>
      </c>
      <c r="T13329" s="106">
        <v>-9.7900000000000001E-2</v>
      </c>
      <c r="U13329" s="106">
        <v>-0.37378</v>
      </c>
      <c r="V13329" s="77">
        <v>0.19592999999999999</v>
      </c>
      <c r="W13329" s="106">
        <v>-6.2489999999999997E-2</v>
      </c>
      <c r="X13329" s="77">
        <v>0.39212000000000002</v>
      </c>
      <c r="Y13329" s="77">
        <v>1.6E-2</v>
      </c>
      <c r="Z13329" s="77">
        <v>0.79227999999999998</v>
      </c>
      <c r="AA13329" s="106">
        <v>-0.22</v>
      </c>
      <c r="AB13329" s="77">
        <v>3.8280000000000002E-2</v>
      </c>
      <c r="AC13329" s="106">
        <v>-0.35449999999999998</v>
      </c>
      <c r="AD13329" s="106">
        <v>-0.11476</v>
      </c>
      <c r="AE13329" s="77">
        <v>7.4510000000000007E-2</v>
      </c>
      <c r="AF13329" s="77">
        <v>0.27867999999999998</v>
      </c>
      <c r="AG13329" s="77">
        <v>0.25063000000000002</v>
      </c>
      <c r="AH13329" s="106">
        <v>-0.26623999999999998</v>
      </c>
      <c r="AI13329" s="106">
        <v>-0.18786</v>
      </c>
      <c r="AJ13329" s="106">
        <v>-0.35686000000000001</v>
      </c>
      <c r="AK13329" s="106">
        <v>-0.37579000000000001</v>
      </c>
      <c r="AL13329" s="106">
        <v>-0.20607</v>
      </c>
      <c r="AM13329" s="106">
        <v>-0.32806999999999997</v>
      </c>
      <c r="AN13329" s="77" t="s">
        <v>677</v>
      </c>
      <c r="AO13329" s="106">
        <v>-2.3990000000000001E-2</v>
      </c>
      <c r="AP13329" s="106">
        <v>-0.20830000000000001</v>
      </c>
      <c r="AQ13329" s="106">
        <v>-0.21378</v>
      </c>
      <c r="AR13329" s="106">
        <v>-0.21201999999999999</v>
      </c>
      <c r="AS13329" s="106">
        <v>-0.28811999999999999</v>
      </c>
      <c r="AT13329" s="77">
        <v>0.24381</v>
      </c>
      <c r="AU13329" s="77">
        <v>9.3869999999999995E-2</v>
      </c>
      <c r="AV13329" s="77">
        <v>0.3705</v>
      </c>
      <c r="AW13329" s="77">
        <v>0.32020999999999999</v>
      </c>
      <c r="AX13329" s="77">
        <v>1</v>
      </c>
      <c r="AY13329" s="106">
        <v>-1.346E-2</v>
      </c>
      <c r="AZ13329" s="106">
        <v>-7.1500000000000001E-3</v>
      </c>
      <c r="BA13329" s="106">
        <v>-0.18811</v>
      </c>
      <c r="BB13329" s="77">
        <v>2.2579999999999999E-2</v>
      </c>
      <c r="BC13329" s="106">
        <v>-3.5560000000000001E-2</v>
      </c>
      <c r="BD13329" s="106">
        <v>-0.32525999999999999</v>
      </c>
      <c r="BE13329" s="106">
        <v>-0.11483</v>
      </c>
      <c r="BF13329" s="106">
        <v>-0.19298000000000001</v>
      </c>
      <c r="BG13329" s="106">
        <v>-0.14441000000000001</v>
      </c>
      <c r="BH13329" s="77">
        <v>2.802E-2</v>
      </c>
      <c r="BI13329" s="77">
        <v>0.15831999999999999</v>
      </c>
      <c r="BJ13329" s="77">
        <v>0.12481</v>
      </c>
      <c r="BK13329" s="106">
        <v>-4.444E-2</v>
      </c>
      <c r="BL13329" s="106">
        <v>-5.4480000000000001E-2</v>
      </c>
      <c r="BM13329" s="106">
        <v>-0.11454</v>
      </c>
      <c r="BN13329" s="77">
        <v>0.31407000000000002</v>
      </c>
      <c r="BO13329" s="77">
        <v>0.15243999999999999</v>
      </c>
      <c r="BP13329" s="106">
        <v>-0.30995</v>
      </c>
      <c r="BQ13329" s="106">
        <v>-0.13732</v>
      </c>
      <c r="BR13329" s="106">
        <v>-0.14946000000000001</v>
      </c>
      <c r="BS13329" s="106">
        <v>-6.6919999999999993E-2</v>
      </c>
      <c r="BT13329" s="77">
        <v>0.61106000000000005</v>
      </c>
      <c r="BU13329" s="106">
        <v>-3.3660000000000002E-2</v>
      </c>
      <c r="BV13329" s="106">
        <v>-0.24406</v>
      </c>
      <c r="BW13329" s="106">
        <v>-1.4279999999999999E-2</v>
      </c>
      <c r="BX13329" s="106">
        <v>-9.3100000000000006E-3</v>
      </c>
      <c r="BY13329" s="106">
        <v>-8.0860000000000001E-2</v>
      </c>
      <c r="BZ13329" s="77">
        <v>0.30723</v>
      </c>
      <c r="CA13329" s="77">
        <v>0.19245999999999999</v>
      </c>
      <c r="CB13329" s="106">
        <v>-0.12570000000000001</v>
      </c>
      <c r="CC13329" s="106">
        <v>-3.39E-2</v>
      </c>
      <c r="CD13329" s="106">
        <v>-0.13669000000000001</v>
      </c>
      <c r="CE13329" s="106">
        <v>-3.56E-2</v>
      </c>
      <c r="CF13329" s="77">
        <v>0.37125999999999998</v>
      </c>
      <c r="CG13329" s="106">
        <v>-9.5229999999999995E-2</v>
      </c>
      <c r="CH13329" s="77">
        <v>0.27427000000000001</v>
      </c>
      <c r="CI13329" s="106">
        <v>-0.10807</v>
      </c>
      <c r="CJ13329" s="77">
        <v>2.6179999999999998E-2</v>
      </c>
      <c r="CK13329" s="106">
        <v>-0.39290999999999998</v>
      </c>
      <c r="CL13329" s="106">
        <v>-0.27564</v>
      </c>
      <c r="CM13329" s="77">
        <v>0.28538999999999998</v>
      </c>
      <c r="CN13329" s="106">
        <v>-0.20455999999999999</v>
      </c>
      <c r="CO13329" s="77">
        <v>7.9659999999999995E-2</v>
      </c>
      <c r="CP13329" s="106">
        <v>-0.38056000000000001</v>
      </c>
      <c r="CQ13329" s="106">
        <v>-0.27065</v>
      </c>
      <c r="CR13329" s="77">
        <v>0.64807999999999999</v>
      </c>
      <c r="CS13329" s="106">
        <v>-5.5509999999999997E-2</v>
      </c>
      <c r="CT13329" s="106">
        <v>-0.19062000000000001</v>
      </c>
      <c r="CU13329" s="106">
        <v>-0.14047999999999999</v>
      </c>
      <c r="CV13329" s="106">
        <v>-0.12791</v>
      </c>
      <c r="CW13329" s="106">
        <v>-0.14890999999999999</v>
      </c>
      <c r="CX13329" s="77">
        <v>7.3600000000000002E-3</v>
      </c>
      <c r="CY13329" s="106">
        <v>-2.2000000000000001E-4</v>
      </c>
      <c r="CZ13329" s="77">
        <v>2.6169999999999999E-2</v>
      </c>
      <c r="DA13329" s="106">
        <v>-0.39290999999999998</v>
      </c>
      <c r="DB13329" s="106">
        <v>-0.27564</v>
      </c>
      <c r="DC13329" s="77">
        <v>0.28539999999999999</v>
      </c>
      <c r="DD13329" s="106">
        <v>-0.31489</v>
      </c>
      <c r="DE13329" s="106">
        <v>-0.20455999999999999</v>
      </c>
      <c r="DF13329" s="77">
        <v>7.9549999999999996E-2</v>
      </c>
      <c r="DG13329" s="106">
        <v>-0.38046999999999997</v>
      </c>
      <c r="DH13329" s="106">
        <v>-0.26991999999999999</v>
      </c>
      <c r="DI13329" s="77">
        <v>0.64810999999999996</v>
      </c>
      <c r="DJ13329" s="106">
        <v>-0.23916000000000001</v>
      </c>
      <c r="DK13329" s="106">
        <v>-5.5449999999999999E-2</v>
      </c>
      <c r="DL13329" s="77">
        <v>2.6089999999999999E-2</v>
      </c>
      <c r="DM13329" s="106">
        <v>-0.39290999999999998</v>
      </c>
      <c r="DN13329" s="106">
        <v>-0.27562999999999999</v>
      </c>
      <c r="DO13329" s="77">
        <v>0.28547</v>
      </c>
      <c r="DP13329" s="106">
        <v>-0.31490000000000001</v>
      </c>
      <c r="DQ13329" s="106">
        <v>-0.20455999999999999</v>
      </c>
      <c r="DR13329" s="77">
        <v>7.9600000000000004E-2</v>
      </c>
      <c r="DS13329" s="106">
        <v>-0.38127</v>
      </c>
      <c r="DT13329" s="106">
        <v>-0.26896999999999999</v>
      </c>
      <c r="DU13329" s="77">
        <v>0.64736000000000005</v>
      </c>
      <c r="DV13329" s="106">
        <v>-0.23941999999999999</v>
      </c>
      <c r="DW13329" s="108">
        <v>-5.5840000000000001E-2</v>
      </c>
    </row>
    <row r="13330" spans="1:127" ht="15.75" thickBot="1" x14ac:dyDescent="0.3">
      <c r="A13330" s="248"/>
      <c r="B13330" s="68">
        <v>0.97250000000000003</v>
      </c>
      <c r="C13330" s="68">
        <v>0.3871</v>
      </c>
      <c r="D13330" s="68">
        <v>0.71760000000000002</v>
      </c>
      <c r="E13330" s="68">
        <v>0.24410000000000001</v>
      </c>
      <c r="F13330" s="68">
        <v>0.44679999999999997</v>
      </c>
      <c r="G13330" s="68">
        <v>0.97519999999999996</v>
      </c>
      <c r="H13330" s="68">
        <v>0.23880000000000001</v>
      </c>
      <c r="I13330" s="68">
        <v>0.26889999999999997</v>
      </c>
      <c r="J13330" s="68">
        <v>0.1696</v>
      </c>
      <c r="K13330" s="68">
        <v>0.27279999999999999</v>
      </c>
      <c r="L13330" s="68">
        <v>4.7699999999999999E-2</v>
      </c>
      <c r="M13330" s="68">
        <v>3.56E-2</v>
      </c>
      <c r="N13330" s="68">
        <v>0.18379999999999999</v>
      </c>
      <c r="O13330" s="68">
        <v>3.2899999999999999E-2</v>
      </c>
      <c r="P13330" s="68" t="s">
        <v>677</v>
      </c>
      <c r="Q13330" s="68">
        <v>0.92190000000000005</v>
      </c>
      <c r="R13330" s="68">
        <v>0.24610000000000001</v>
      </c>
      <c r="S13330" s="68">
        <v>0.26950000000000002</v>
      </c>
      <c r="T13330" s="68">
        <v>0.59399999999999997</v>
      </c>
      <c r="U13330" s="68">
        <v>3.5099999999999999E-2</v>
      </c>
      <c r="V13330" s="68">
        <v>0.28249999999999997</v>
      </c>
      <c r="W13330" s="68">
        <v>0.73399999999999999</v>
      </c>
      <c r="X13330" s="68">
        <v>2.64E-2</v>
      </c>
      <c r="Y13330" s="68">
        <v>0.93069999999999997</v>
      </c>
      <c r="Z13330" s="68" t="s">
        <v>621</v>
      </c>
      <c r="AA13330" s="68">
        <v>0.2263</v>
      </c>
      <c r="AB13330" s="68">
        <v>0.83520000000000005</v>
      </c>
      <c r="AC13330" s="68">
        <v>4.65E-2</v>
      </c>
      <c r="AD13330" s="68">
        <v>0.53169999999999995</v>
      </c>
      <c r="AE13330" s="68">
        <v>0.68530000000000002</v>
      </c>
      <c r="AF13330" s="68">
        <v>0.1225</v>
      </c>
      <c r="AG13330" s="68">
        <v>0.16650000000000001</v>
      </c>
      <c r="AH13330" s="68">
        <v>0.14080000000000001</v>
      </c>
      <c r="AI13330" s="68">
        <v>0.30320000000000003</v>
      </c>
      <c r="AJ13330" s="68">
        <v>4.4999999999999998E-2</v>
      </c>
      <c r="AK13330" s="68">
        <v>3.4000000000000002E-2</v>
      </c>
      <c r="AL13330" s="68">
        <v>0.25779999999999997</v>
      </c>
      <c r="AM13330" s="68">
        <v>6.6799999999999998E-2</v>
      </c>
      <c r="AN13330" s="68" t="s">
        <v>677</v>
      </c>
      <c r="AO13330" s="68">
        <v>0.89629999999999999</v>
      </c>
      <c r="AP13330" s="68">
        <v>0.25259999999999999</v>
      </c>
      <c r="AQ13330" s="68">
        <v>0.24010000000000001</v>
      </c>
      <c r="AR13330" s="68">
        <v>0.24399999999999999</v>
      </c>
      <c r="AS13330" s="68">
        <v>0.10979999999999999</v>
      </c>
      <c r="AT13330" s="68">
        <v>0.1787</v>
      </c>
      <c r="AU13330" s="68">
        <v>0.60929999999999995</v>
      </c>
      <c r="AV13330" s="68">
        <v>3.6900000000000002E-2</v>
      </c>
      <c r="AW13330" s="68">
        <v>7.3999999999999996E-2</v>
      </c>
      <c r="AX13330" s="68"/>
      <c r="AY13330" s="68">
        <v>0.94169999999999998</v>
      </c>
      <c r="AZ13330" s="68">
        <v>0.96899999999999997</v>
      </c>
      <c r="BA13330" s="68">
        <v>0.30249999999999999</v>
      </c>
      <c r="BB13330" s="68">
        <v>0.90239999999999998</v>
      </c>
      <c r="BC13330" s="68">
        <v>0.8468</v>
      </c>
      <c r="BD13330" s="68">
        <v>6.93E-2</v>
      </c>
      <c r="BE13330" s="68">
        <v>0.53149999999999997</v>
      </c>
      <c r="BF13330" s="68">
        <v>0.28999999999999998</v>
      </c>
      <c r="BG13330" s="68">
        <v>0.4304</v>
      </c>
      <c r="BH13330" s="68">
        <v>0.879</v>
      </c>
      <c r="BI13330" s="68">
        <v>0.38679999999999998</v>
      </c>
      <c r="BJ13330" s="68">
        <v>0.49609999999999999</v>
      </c>
      <c r="BK13330" s="68">
        <v>0.80920000000000003</v>
      </c>
      <c r="BL13330" s="68">
        <v>0.7671</v>
      </c>
      <c r="BM13330" s="68">
        <v>0.53249999999999997</v>
      </c>
      <c r="BN13330" s="68">
        <v>0.08</v>
      </c>
      <c r="BO13330" s="68">
        <v>0.40489999999999998</v>
      </c>
      <c r="BP13330" s="68">
        <v>8.43E-2</v>
      </c>
      <c r="BQ13330" s="68">
        <v>0.4536</v>
      </c>
      <c r="BR13330" s="68">
        <v>0.4143</v>
      </c>
      <c r="BS13330" s="68">
        <v>0.71589999999999998</v>
      </c>
      <c r="BT13330" s="68">
        <v>2.0000000000000001E-4</v>
      </c>
      <c r="BU13330" s="68">
        <v>0.85489999999999999</v>
      </c>
      <c r="BV13330" s="68">
        <v>0.17829999999999999</v>
      </c>
      <c r="BW13330" s="68">
        <v>0.93820000000000003</v>
      </c>
      <c r="BX13330" s="68">
        <v>0.9597</v>
      </c>
      <c r="BY13330" s="68">
        <v>0.66</v>
      </c>
      <c r="BZ13330" s="68">
        <v>8.72E-2</v>
      </c>
      <c r="CA13330" s="68">
        <v>0.2913</v>
      </c>
      <c r="CB13330" s="68">
        <v>0.49299999999999999</v>
      </c>
      <c r="CC13330" s="68">
        <v>0.85389999999999999</v>
      </c>
      <c r="CD13330" s="68">
        <v>0.45569999999999999</v>
      </c>
      <c r="CE13330" s="68">
        <v>0.84660000000000002</v>
      </c>
      <c r="CF13330" s="68">
        <v>3.6400000000000002E-2</v>
      </c>
      <c r="CG13330" s="68">
        <v>0.60409999999999997</v>
      </c>
      <c r="CH13330" s="68">
        <v>0.12870000000000001</v>
      </c>
      <c r="CI13330" s="68">
        <v>0.55600000000000005</v>
      </c>
      <c r="CJ13330" s="68">
        <v>0.88690000000000002</v>
      </c>
      <c r="CK13330" s="68">
        <v>2.6100000000000002E-2</v>
      </c>
      <c r="CL13330" s="68">
        <v>0.1268</v>
      </c>
      <c r="CM13330" s="68">
        <v>0.1133</v>
      </c>
      <c r="CN13330" s="68">
        <v>0.26140000000000002</v>
      </c>
      <c r="CO13330" s="68">
        <v>0.66469999999999996</v>
      </c>
      <c r="CP13330" s="68">
        <v>3.1699999999999999E-2</v>
      </c>
      <c r="CQ13330" s="68">
        <v>0.1341</v>
      </c>
      <c r="CR13330" s="68" t="s">
        <v>621</v>
      </c>
      <c r="CS13330" s="68">
        <v>0.76290000000000002</v>
      </c>
      <c r="CT13330" s="68">
        <v>0.29599999999999999</v>
      </c>
      <c r="CU13330" s="68">
        <v>0.44319999999999998</v>
      </c>
      <c r="CV13330" s="68">
        <v>0.4854</v>
      </c>
      <c r="CW13330" s="68">
        <v>0.41599999999999998</v>
      </c>
      <c r="CX13330" s="68">
        <v>0.96809999999999996</v>
      </c>
      <c r="CY13330" s="68">
        <v>0.99909999999999999</v>
      </c>
      <c r="CZ13330" s="68">
        <v>0.88690000000000002</v>
      </c>
      <c r="DA13330" s="68">
        <v>2.6100000000000002E-2</v>
      </c>
      <c r="DB13330" s="68">
        <v>0.1268</v>
      </c>
      <c r="DC13330" s="68">
        <v>0.1133</v>
      </c>
      <c r="DD13330" s="68">
        <v>7.9200000000000007E-2</v>
      </c>
      <c r="DE13330" s="68">
        <v>0.26140000000000002</v>
      </c>
      <c r="DF13330" s="68">
        <v>0.66520000000000001</v>
      </c>
      <c r="DG13330" s="68">
        <v>3.1699999999999999E-2</v>
      </c>
      <c r="DH13330" s="68">
        <v>0.13519999999999999</v>
      </c>
      <c r="DI13330" s="68" t="s">
        <v>621</v>
      </c>
      <c r="DJ13330" s="68">
        <v>0.18740000000000001</v>
      </c>
      <c r="DK13330" s="68">
        <v>0.7631</v>
      </c>
      <c r="DL13330" s="68">
        <v>0.88729999999999998</v>
      </c>
      <c r="DM13330" s="68">
        <v>2.6100000000000002E-2</v>
      </c>
      <c r="DN13330" s="68">
        <v>0.1268</v>
      </c>
      <c r="DO13330" s="68">
        <v>0.1132</v>
      </c>
      <c r="DP13330" s="68">
        <v>7.9200000000000007E-2</v>
      </c>
      <c r="DQ13330" s="68">
        <v>0.26140000000000002</v>
      </c>
      <c r="DR13330" s="68">
        <v>0.66500000000000004</v>
      </c>
      <c r="DS13330" s="68">
        <v>3.1300000000000001E-2</v>
      </c>
      <c r="DT13330" s="68">
        <v>0.1366</v>
      </c>
      <c r="DU13330" s="68" t="s">
        <v>621</v>
      </c>
      <c r="DV13330" s="68">
        <v>0.18690000000000001</v>
      </c>
      <c r="DW13330" s="74">
        <v>0.76149999999999995</v>
      </c>
    </row>
    <row r="13331" spans="1:127" x14ac:dyDescent="0.25">
      <c r="A13331" s="247" t="s">
        <v>95</v>
      </c>
      <c r="B13331" s="77">
        <v>8.0800000000000004E-3</v>
      </c>
      <c r="C13331" s="106">
        <v>-0.35092000000000001</v>
      </c>
      <c r="D13331" s="106">
        <v>-0.29053000000000001</v>
      </c>
      <c r="E13331" s="106">
        <v>-0.34116000000000002</v>
      </c>
      <c r="F13331" s="77">
        <v>0.113</v>
      </c>
      <c r="G13331" s="77">
        <v>4.5940000000000002E-2</v>
      </c>
      <c r="H13331" s="77">
        <v>6.0850000000000001E-2</v>
      </c>
      <c r="I13331" s="77">
        <v>0.25786999999999999</v>
      </c>
      <c r="J13331" s="106">
        <v>-0.33937</v>
      </c>
      <c r="K13331" s="106">
        <v>-0.53224000000000005</v>
      </c>
      <c r="L13331" s="106">
        <v>-0.35454999999999998</v>
      </c>
      <c r="M13331" s="106">
        <v>-0.28133999999999998</v>
      </c>
      <c r="N13331" s="106">
        <v>-0.36990000000000001</v>
      </c>
      <c r="O13331" s="106">
        <v>-0.23386000000000001</v>
      </c>
      <c r="P13331" s="77" t="s">
        <v>677</v>
      </c>
      <c r="Q13331" s="106">
        <v>-0.35424</v>
      </c>
      <c r="R13331" s="106">
        <v>-0.27338000000000001</v>
      </c>
      <c r="S13331" s="77">
        <v>2.3800000000000002E-3</v>
      </c>
      <c r="T13331" s="106">
        <v>-0.21234</v>
      </c>
      <c r="U13331" s="106">
        <v>-0.33462999999999998</v>
      </c>
      <c r="V13331" s="106">
        <v>-0.37118000000000001</v>
      </c>
      <c r="W13331" s="77">
        <v>8.8669999999999999E-2</v>
      </c>
      <c r="X13331" s="106">
        <v>-0.15712000000000001</v>
      </c>
      <c r="Y13331" s="77">
        <v>9.7059999999999994E-2</v>
      </c>
      <c r="Z13331" s="106">
        <v>-0.11879000000000001</v>
      </c>
      <c r="AA13331" s="77">
        <v>0.62419999999999998</v>
      </c>
      <c r="AB13331" s="106">
        <v>-0.2349</v>
      </c>
      <c r="AC13331" s="106">
        <v>-0.20774000000000001</v>
      </c>
      <c r="AD13331" s="77">
        <v>0.17649000000000001</v>
      </c>
      <c r="AE13331" s="77">
        <v>0.13442999999999999</v>
      </c>
      <c r="AF13331" s="77">
        <v>9.6129999999999993E-2</v>
      </c>
      <c r="AG13331" s="77">
        <v>0.29404000000000002</v>
      </c>
      <c r="AH13331" s="106">
        <v>-0.33638000000000001</v>
      </c>
      <c r="AI13331" s="106">
        <v>-0.49446000000000001</v>
      </c>
      <c r="AJ13331" s="106">
        <v>-0.37630000000000002</v>
      </c>
      <c r="AK13331" s="106">
        <v>-0.29321999999999998</v>
      </c>
      <c r="AL13331" s="106">
        <v>-0.35857</v>
      </c>
      <c r="AM13331" s="106">
        <v>-0.18068000000000001</v>
      </c>
      <c r="AN13331" s="77" t="s">
        <v>677</v>
      </c>
      <c r="AO13331" s="77">
        <v>7.1290000000000006E-2</v>
      </c>
      <c r="AP13331" s="106">
        <v>-0.27043</v>
      </c>
      <c r="AQ13331" s="77">
        <v>2.402E-2</v>
      </c>
      <c r="AR13331" s="106">
        <v>-0.16750000000000001</v>
      </c>
      <c r="AS13331" s="106">
        <v>-0.15643000000000001</v>
      </c>
      <c r="AT13331" s="106">
        <v>-0.38251000000000002</v>
      </c>
      <c r="AU13331" s="77">
        <v>0.11651</v>
      </c>
      <c r="AV13331" s="77">
        <v>3.2719999999999999E-2</v>
      </c>
      <c r="AW13331" s="106">
        <v>-2.0799999999999999E-2</v>
      </c>
      <c r="AX13331" s="106">
        <v>-1.346E-2</v>
      </c>
      <c r="AY13331" s="77">
        <v>1</v>
      </c>
      <c r="AZ13331" s="106">
        <v>-5.4969999999999998E-2</v>
      </c>
      <c r="BA13331" s="106">
        <v>-0.30989</v>
      </c>
      <c r="BB13331" s="77">
        <v>0.31128</v>
      </c>
      <c r="BC13331" s="106">
        <v>-1.4120000000000001E-2</v>
      </c>
      <c r="BD13331" s="77">
        <v>0.16428000000000001</v>
      </c>
      <c r="BE13331" s="106">
        <v>-5.731E-2</v>
      </c>
      <c r="BF13331" s="106">
        <v>-0.34272999999999998</v>
      </c>
      <c r="BG13331" s="106">
        <v>-0.33660000000000001</v>
      </c>
      <c r="BH13331" s="106">
        <v>-0.19037000000000001</v>
      </c>
      <c r="BI13331" s="106">
        <v>-2.1819999999999999E-2</v>
      </c>
      <c r="BJ13331" s="106">
        <v>-7.2500000000000004E-3</v>
      </c>
      <c r="BK13331" s="77">
        <v>0.22647</v>
      </c>
      <c r="BL13331" s="106">
        <v>-3.3739999999999999E-2</v>
      </c>
      <c r="BM13331" s="77">
        <v>2.026E-2</v>
      </c>
      <c r="BN13331" s="77">
        <v>0.37024000000000001</v>
      </c>
      <c r="BO13331" s="77">
        <v>1.1100000000000001E-3</v>
      </c>
      <c r="BP13331" s="77">
        <v>0.33826000000000001</v>
      </c>
      <c r="BQ13331" s="106">
        <v>-2.1190000000000001E-2</v>
      </c>
      <c r="BR13331" s="106">
        <v>-0.32761000000000001</v>
      </c>
      <c r="BS13331" s="106">
        <v>-0.16331999999999999</v>
      </c>
      <c r="BT13331" s="77">
        <v>0.19481000000000001</v>
      </c>
      <c r="BU13331" s="77">
        <v>0.27400000000000002</v>
      </c>
      <c r="BV13331" s="77">
        <v>0.29819000000000001</v>
      </c>
      <c r="BW13331" s="77">
        <v>0.31047000000000002</v>
      </c>
      <c r="BX13331" s="77">
        <v>1.9130000000000001E-2</v>
      </c>
      <c r="BY13331" s="106">
        <v>-0.27239999999999998</v>
      </c>
      <c r="BZ13331" s="77">
        <v>0.38246999999999998</v>
      </c>
      <c r="CA13331" s="77">
        <v>4.267E-2</v>
      </c>
      <c r="CB13331" s="77">
        <v>0.26035999999999998</v>
      </c>
      <c r="CC13331" s="77">
        <v>7.1110000000000007E-2</v>
      </c>
      <c r="CD13331" s="106">
        <v>-0.41682999999999998</v>
      </c>
      <c r="CE13331" s="106">
        <v>-0.33254</v>
      </c>
      <c r="CF13331" s="77">
        <v>0.10475</v>
      </c>
      <c r="CG13331" s="77">
        <v>8.8529999999999998E-2</v>
      </c>
      <c r="CH13331" s="106">
        <v>-8.4720000000000004E-2</v>
      </c>
      <c r="CI13331" s="77">
        <v>0.22015000000000001</v>
      </c>
      <c r="CJ13331" s="106">
        <v>-2.9649999999999999E-2</v>
      </c>
      <c r="CK13331" s="106">
        <v>-0.45350000000000001</v>
      </c>
      <c r="CL13331" s="106">
        <v>-0.29166999999999998</v>
      </c>
      <c r="CM13331" s="77">
        <v>0.13031000000000001</v>
      </c>
      <c r="CN13331" s="106">
        <v>-0.31530999999999998</v>
      </c>
      <c r="CO13331" s="77">
        <v>0.12584999999999999</v>
      </c>
      <c r="CP13331" s="106">
        <v>-0.44364999999999999</v>
      </c>
      <c r="CQ13331" s="106">
        <v>-0.10995000000000001</v>
      </c>
      <c r="CR13331" s="77">
        <v>0.24184</v>
      </c>
      <c r="CS13331" s="106">
        <v>-0.16017999999999999</v>
      </c>
      <c r="CT13331" s="106">
        <v>-2.3500000000000001E-3</v>
      </c>
      <c r="CU13331" s="106">
        <v>-0.31999</v>
      </c>
      <c r="CV13331" s="77">
        <v>0.13042999999999999</v>
      </c>
      <c r="CW13331" s="77">
        <v>1.5640000000000001E-2</v>
      </c>
      <c r="CX13331" s="77">
        <v>0.10085</v>
      </c>
      <c r="CY13331" s="106">
        <v>-0.26500000000000001</v>
      </c>
      <c r="CZ13331" s="106">
        <v>-2.9649999999999999E-2</v>
      </c>
      <c r="DA13331" s="106">
        <v>-0.45350000000000001</v>
      </c>
      <c r="DB13331" s="106">
        <v>-0.29165999999999997</v>
      </c>
      <c r="DC13331" s="77">
        <v>0.13031999999999999</v>
      </c>
      <c r="DD13331" s="106">
        <v>-0.38399</v>
      </c>
      <c r="DE13331" s="106">
        <v>-0.31530999999999998</v>
      </c>
      <c r="DF13331" s="77">
        <v>0.12575</v>
      </c>
      <c r="DG13331" s="106">
        <v>-0.44369999999999998</v>
      </c>
      <c r="DH13331" s="106">
        <v>-0.10997</v>
      </c>
      <c r="DI13331" s="77">
        <v>0.24192</v>
      </c>
      <c r="DJ13331" s="106">
        <v>-0.23169999999999999</v>
      </c>
      <c r="DK13331" s="106">
        <v>-0.16017999999999999</v>
      </c>
      <c r="DL13331" s="106">
        <v>-2.9669999999999998E-2</v>
      </c>
      <c r="DM13331" s="106">
        <v>-0.45351000000000002</v>
      </c>
      <c r="DN13331" s="106">
        <v>-0.29159000000000002</v>
      </c>
      <c r="DO13331" s="77">
        <v>0.13036</v>
      </c>
      <c r="DP13331" s="106">
        <v>-0.38401999999999997</v>
      </c>
      <c r="DQ13331" s="106">
        <v>-0.31531999999999999</v>
      </c>
      <c r="DR13331" s="77">
        <v>0.12575</v>
      </c>
      <c r="DS13331" s="106">
        <v>-0.44391000000000003</v>
      </c>
      <c r="DT13331" s="106">
        <v>-0.10800999999999999</v>
      </c>
      <c r="DU13331" s="77">
        <v>0.24226</v>
      </c>
      <c r="DV13331" s="106">
        <v>-0.23225999999999999</v>
      </c>
      <c r="DW13331" s="108">
        <v>-0.15998000000000001</v>
      </c>
    </row>
    <row r="13332" spans="1:127" ht="15.75" thickBot="1" x14ac:dyDescent="0.3">
      <c r="A13332" s="248"/>
      <c r="B13332" s="68">
        <v>0.96499999999999997</v>
      </c>
      <c r="C13332" s="68">
        <v>4.8899999999999999E-2</v>
      </c>
      <c r="D13332" s="68">
        <v>0.1067</v>
      </c>
      <c r="E13332" s="68">
        <v>5.6000000000000001E-2</v>
      </c>
      <c r="F13332" s="68">
        <v>0.53810000000000002</v>
      </c>
      <c r="G13332" s="68">
        <v>0.80289999999999995</v>
      </c>
      <c r="H13332" s="68">
        <v>0.74080000000000001</v>
      </c>
      <c r="I13332" s="68">
        <v>0.1542</v>
      </c>
      <c r="J13332" s="68">
        <v>5.74E-2</v>
      </c>
      <c r="K13332" s="68">
        <v>1.6999999999999999E-3</v>
      </c>
      <c r="L13332" s="68">
        <v>4.65E-2</v>
      </c>
      <c r="M13332" s="68">
        <v>0.1188</v>
      </c>
      <c r="N13332" s="68">
        <v>3.7199999999999997E-2</v>
      </c>
      <c r="O13332" s="68">
        <v>0.19769999999999999</v>
      </c>
      <c r="P13332" s="68" t="s">
        <v>677</v>
      </c>
      <c r="Q13332" s="68">
        <v>4.6699999999999998E-2</v>
      </c>
      <c r="R13332" s="68">
        <v>0.13</v>
      </c>
      <c r="S13332" s="68">
        <v>0.98970000000000002</v>
      </c>
      <c r="T13332" s="68">
        <v>0.24329999999999999</v>
      </c>
      <c r="U13332" s="68">
        <v>6.1199999999999997E-2</v>
      </c>
      <c r="V13332" s="68">
        <v>3.6499999999999998E-2</v>
      </c>
      <c r="W13332" s="68">
        <v>0.62939999999999996</v>
      </c>
      <c r="X13332" s="68">
        <v>0.39050000000000001</v>
      </c>
      <c r="Y13332" s="68">
        <v>0.59719999999999995</v>
      </c>
      <c r="Z13332" s="68">
        <v>0.51729999999999998</v>
      </c>
      <c r="AA13332" s="68">
        <v>1E-4</v>
      </c>
      <c r="AB13332" s="68">
        <v>0.1956</v>
      </c>
      <c r="AC13332" s="68">
        <v>0.25390000000000001</v>
      </c>
      <c r="AD13332" s="68">
        <v>0.33389999999999997</v>
      </c>
      <c r="AE13332" s="68">
        <v>0.4632</v>
      </c>
      <c r="AF13332" s="68">
        <v>0.60070000000000001</v>
      </c>
      <c r="AG13332" s="68">
        <v>0.1024</v>
      </c>
      <c r="AH13332" s="68">
        <v>5.9799999999999999E-2</v>
      </c>
      <c r="AI13332" s="68">
        <v>4.0000000000000001E-3</v>
      </c>
      <c r="AJ13332" s="68">
        <v>3.3799999999999997E-2</v>
      </c>
      <c r="AK13332" s="68">
        <v>0.10340000000000001</v>
      </c>
      <c r="AL13332" s="68">
        <v>4.3900000000000002E-2</v>
      </c>
      <c r="AM13332" s="68">
        <v>0.32240000000000002</v>
      </c>
      <c r="AN13332" s="68" t="s">
        <v>677</v>
      </c>
      <c r="AO13332" s="68">
        <v>0.69820000000000004</v>
      </c>
      <c r="AP13332" s="68">
        <v>0.13439999999999999</v>
      </c>
      <c r="AQ13332" s="68">
        <v>0.8962</v>
      </c>
      <c r="AR13332" s="68">
        <v>0.35949999999999999</v>
      </c>
      <c r="AS13332" s="68">
        <v>0.3926</v>
      </c>
      <c r="AT13332" s="68">
        <v>3.0700000000000002E-2</v>
      </c>
      <c r="AU13332" s="68">
        <v>0.52539999999999998</v>
      </c>
      <c r="AV13332" s="68">
        <v>0.8589</v>
      </c>
      <c r="AW13332" s="68">
        <v>0.91</v>
      </c>
      <c r="AX13332" s="68">
        <v>0.94169999999999998</v>
      </c>
      <c r="AY13332" s="68"/>
      <c r="AZ13332" s="68">
        <v>0.7651</v>
      </c>
      <c r="BA13332" s="68">
        <v>8.43E-2</v>
      </c>
      <c r="BB13332" s="68">
        <v>8.2900000000000001E-2</v>
      </c>
      <c r="BC13332" s="68">
        <v>0.93889999999999996</v>
      </c>
      <c r="BD13332" s="68">
        <v>0.36890000000000001</v>
      </c>
      <c r="BE13332" s="68">
        <v>0.75539999999999996</v>
      </c>
      <c r="BF13332" s="68">
        <v>5.4800000000000001E-2</v>
      </c>
      <c r="BG13332" s="68">
        <v>5.96E-2</v>
      </c>
      <c r="BH13332" s="68">
        <v>0.29670000000000002</v>
      </c>
      <c r="BI13332" s="68">
        <v>0.90569999999999995</v>
      </c>
      <c r="BJ13332" s="68">
        <v>0.96860000000000002</v>
      </c>
      <c r="BK13332" s="68">
        <v>0.21260000000000001</v>
      </c>
      <c r="BL13332" s="68">
        <v>0.85460000000000003</v>
      </c>
      <c r="BM13332" s="68">
        <v>0.91239999999999999</v>
      </c>
      <c r="BN13332" s="68">
        <v>3.6999999999999998E-2</v>
      </c>
      <c r="BO13332" s="68">
        <v>0.99519999999999997</v>
      </c>
      <c r="BP13332" s="68">
        <v>5.8299999999999998E-2</v>
      </c>
      <c r="BQ13332" s="68">
        <v>0.90839999999999999</v>
      </c>
      <c r="BR13332" s="68">
        <v>6.7199999999999996E-2</v>
      </c>
      <c r="BS13332" s="68">
        <v>0.37180000000000002</v>
      </c>
      <c r="BT13332" s="68">
        <v>0.2853</v>
      </c>
      <c r="BU13332" s="68">
        <v>0.12909999999999999</v>
      </c>
      <c r="BV13332" s="68">
        <v>9.74E-2</v>
      </c>
      <c r="BW13332" s="68">
        <v>8.3699999999999997E-2</v>
      </c>
      <c r="BX13332" s="68">
        <v>0.91720000000000002</v>
      </c>
      <c r="BY13332" s="68">
        <v>0.13150000000000001</v>
      </c>
      <c r="BZ13332" s="68">
        <v>3.0700000000000002E-2</v>
      </c>
      <c r="CA13332" s="68">
        <v>0.81659999999999999</v>
      </c>
      <c r="CB13332" s="68">
        <v>0.15010000000000001</v>
      </c>
      <c r="CC13332" s="68">
        <v>0.69889999999999997</v>
      </c>
      <c r="CD13332" s="68">
        <v>1.7600000000000001E-2</v>
      </c>
      <c r="CE13332" s="68">
        <v>6.2899999999999998E-2</v>
      </c>
      <c r="CF13332" s="68">
        <v>0.56830000000000003</v>
      </c>
      <c r="CG13332" s="68">
        <v>0.62990000000000002</v>
      </c>
      <c r="CH13332" s="68">
        <v>0.64480000000000004</v>
      </c>
      <c r="CI13332" s="68">
        <v>0.22600000000000001</v>
      </c>
      <c r="CJ13332" s="68">
        <v>0.872</v>
      </c>
      <c r="CK13332" s="68">
        <v>9.1000000000000004E-3</v>
      </c>
      <c r="CL13332" s="68">
        <v>0.1053</v>
      </c>
      <c r="CM13332" s="68">
        <v>0.47720000000000001</v>
      </c>
      <c r="CN13332" s="68">
        <v>7.8799999999999995E-2</v>
      </c>
      <c r="CO13332" s="68">
        <v>0.49249999999999999</v>
      </c>
      <c r="CP13332" s="68">
        <v>1.0999999999999999E-2</v>
      </c>
      <c r="CQ13332" s="68">
        <v>0.54910000000000003</v>
      </c>
      <c r="CR13332" s="68">
        <v>0.18240000000000001</v>
      </c>
      <c r="CS13332" s="68">
        <v>0.38119999999999998</v>
      </c>
      <c r="CT13332" s="68">
        <v>0.98980000000000001</v>
      </c>
      <c r="CU13332" s="68">
        <v>7.4200000000000002E-2</v>
      </c>
      <c r="CV13332" s="68">
        <v>0.4768</v>
      </c>
      <c r="CW13332" s="68">
        <v>0.93230000000000002</v>
      </c>
      <c r="CX13332" s="68">
        <v>0.58289999999999997</v>
      </c>
      <c r="CY13332" s="68">
        <v>0.14269999999999999</v>
      </c>
      <c r="CZ13332" s="68">
        <v>0.872</v>
      </c>
      <c r="DA13332" s="68">
        <v>9.1000000000000004E-3</v>
      </c>
      <c r="DB13332" s="68">
        <v>0.1053</v>
      </c>
      <c r="DC13332" s="68">
        <v>0.47710000000000002</v>
      </c>
      <c r="DD13332" s="68">
        <v>0.03</v>
      </c>
      <c r="DE13332" s="68">
        <v>7.8799999999999995E-2</v>
      </c>
      <c r="DF13332" s="68">
        <v>0.49280000000000002</v>
      </c>
      <c r="DG13332" s="68">
        <v>1.0999999999999999E-2</v>
      </c>
      <c r="DH13332" s="68">
        <v>0.54910000000000003</v>
      </c>
      <c r="DI13332" s="68">
        <v>0.1822</v>
      </c>
      <c r="DJ13332" s="68">
        <v>0.20200000000000001</v>
      </c>
      <c r="DK13332" s="68">
        <v>0.38119999999999998</v>
      </c>
      <c r="DL13332" s="68">
        <v>0.87190000000000001</v>
      </c>
      <c r="DM13332" s="68">
        <v>9.1000000000000004E-3</v>
      </c>
      <c r="DN13332" s="68">
        <v>0.10539999999999999</v>
      </c>
      <c r="DO13332" s="68">
        <v>0.47699999999999998</v>
      </c>
      <c r="DP13332" s="68">
        <v>0.03</v>
      </c>
      <c r="DQ13332" s="68">
        <v>7.8799999999999995E-2</v>
      </c>
      <c r="DR13332" s="68">
        <v>0.49280000000000002</v>
      </c>
      <c r="DS13332" s="68">
        <v>1.09E-2</v>
      </c>
      <c r="DT13332" s="68">
        <v>0.55630000000000002</v>
      </c>
      <c r="DU13332" s="68">
        <v>0.18160000000000001</v>
      </c>
      <c r="DV13332" s="68">
        <v>0.20080000000000001</v>
      </c>
      <c r="DW13332" s="74">
        <v>0.38179999999999997</v>
      </c>
    </row>
    <row r="13333" spans="1:127" x14ac:dyDescent="0.25">
      <c r="A13333" s="247" t="s">
        <v>96</v>
      </c>
      <c r="B13333" s="106">
        <v>-0.14005000000000001</v>
      </c>
      <c r="C13333" s="77">
        <v>0.18365999999999999</v>
      </c>
      <c r="D13333" s="77">
        <v>0.40128999999999998</v>
      </c>
      <c r="E13333" s="77">
        <v>0.27328999999999998</v>
      </c>
      <c r="F13333" s="77">
        <v>0.32017000000000001</v>
      </c>
      <c r="G13333" s="77">
        <v>0.13930000000000001</v>
      </c>
      <c r="H13333" s="77">
        <v>7.2109999999999994E-2</v>
      </c>
      <c r="I13333" s="106">
        <v>-2.8000000000000001E-2</v>
      </c>
      <c r="J13333" s="77">
        <v>0.28464</v>
      </c>
      <c r="K13333" s="77">
        <v>0.20999000000000001</v>
      </c>
      <c r="L13333" s="77">
        <v>5.697E-2</v>
      </c>
      <c r="M13333" s="106">
        <v>-0.13958000000000001</v>
      </c>
      <c r="N13333" s="77">
        <v>4.3040000000000002E-2</v>
      </c>
      <c r="O13333" s="77">
        <v>4.7879999999999999E-2</v>
      </c>
      <c r="P13333" s="77" t="s">
        <v>677</v>
      </c>
      <c r="Q13333" s="77">
        <v>0.17147999999999999</v>
      </c>
      <c r="R13333" s="77">
        <v>6.8790000000000004E-2</v>
      </c>
      <c r="S13333" s="77">
        <v>3.5139999999999998E-2</v>
      </c>
      <c r="T13333" s="77">
        <v>0.14674000000000001</v>
      </c>
      <c r="U13333" s="106">
        <v>-1.7860000000000001E-2</v>
      </c>
      <c r="V13333" s="77">
        <v>0.23408999999999999</v>
      </c>
      <c r="W13333" s="77">
        <v>0.19764000000000001</v>
      </c>
      <c r="X13333" s="77">
        <v>0.17674999999999999</v>
      </c>
      <c r="Y13333" s="106">
        <v>-6.2590000000000007E-2</v>
      </c>
      <c r="Z13333" s="106">
        <v>-3.7679999999999998E-2</v>
      </c>
      <c r="AA13333" s="77">
        <v>6.3699999999999998E-3</v>
      </c>
      <c r="AB13333" s="77">
        <v>0.41737999999999997</v>
      </c>
      <c r="AC13333" s="106">
        <v>-2.3290000000000002E-2</v>
      </c>
      <c r="AD13333" s="77">
        <v>0.31680999999999998</v>
      </c>
      <c r="AE13333" s="77">
        <v>0.16741</v>
      </c>
      <c r="AF13333" s="106">
        <v>-1.299E-2</v>
      </c>
      <c r="AG13333" s="106">
        <v>-8.4959999999999994E-2</v>
      </c>
      <c r="AH13333" s="77">
        <v>0.27243000000000001</v>
      </c>
      <c r="AI13333" s="77">
        <v>0.22117999999999999</v>
      </c>
      <c r="AJ13333" s="77">
        <v>4.0770000000000001E-2</v>
      </c>
      <c r="AK13333" s="106">
        <v>-0.16722000000000001</v>
      </c>
      <c r="AL13333" s="77">
        <v>0.10943</v>
      </c>
      <c r="AM13333" s="77">
        <v>6.5640000000000004E-2</v>
      </c>
      <c r="AN13333" s="77" t="s">
        <v>677</v>
      </c>
      <c r="AO13333" s="106">
        <v>-8.8870000000000005E-2</v>
      </c>
      <c r="AP13333" s="77">
        <v>5.7930000000000002E-2</v>
      </c>
      <c r="AQ13333" s="77">
        <v>3.107E-2</v>
      </c>
      <c r="AR13333" s="106">
        <v>-0.15359999999999999</v>
      </c>
      <c r="AS13333" s="77">
        <v>7.0400000000000003E-3</v>
      </c>
      <c r="AT13333" s="77">
        <v>0.19419</v>
      </c>
      <c r="AU13333" s="77">
        <v>0.17360999999999999</v>
      </c>
      <c r="AV13333" s="77">
        <v>0.16991999999999999</v>
      </c>
      <c r="AW13333" s="77">
        <v>4.2220000000000001E-2</v>
      </c>
      <c r="AX13333" s="106">
        <v>-7.1500000000000001E-3</v>
      </c>
      <c r="AY13333" s="106">
        <v>-5.4969999999999998E-2</v>
      </c>
      <c r="AZ13333" s="77">
        <v>1</v>
      </c>
      <c r="BA13333" s="77">
        <v>0.16261</v>
      </c>
      <c r="BB13333" s="77">
        <v>0.26371</v>
      </c>
      <c r="BC13333" s="106">
        <v>-4.8500000000000001E-2</v>
      </c>
      <c r="BD13333" s="106">
        <v>-2.6030000000000001E-2</v>
      </c>
      <c r="BE13333" s="77">
        <v>0.1037</v>
      </c>
      <c r="BF13333" s="77">
        <v>0.40488000000000002</v>
      </c>
      <c r="BG13333" s="106">
        <v>-9.8540000000000003E-2</v>
      </c>
      <c r="BH13333" s="77">
        <v>0.22722000000000001</v>
      </c>
      <c r="BI13333" s="77">
        <v>0.18415000000000001</v>
      </c>
      <c r="BJ13333" s="77">
        <v>1.2999999999999999E-2</v>
      </c>
      <c r="BK13333" s="106">
        <v>-2.5520000000000001E-2</v>
      </c>
      <c r="BL13333" s="77">
        <v>0.93105000000000004</v>
      </c>
      <c r="BM13333" s="77">
        <v>0.32151999999999997</v>
      </c>
      <c r="BN13333" s="106">
        <v>-0.23882</v>
      </c>
      <c r="BO13333" s="106">
        <v>-0.10264</v>
      </c>
      <c r="BP13333" s="106">
        <v>-2.7230000000000001E-2</v>
      </c>
      <c r="BQ13333" s="77">
        <v>0.19039</v>
      </c>
      <c r="BR13333" s="77">
        <v>0.32379999999999998</v>
      </c>
      <c r="BS13333" s="106">
        <v>-3.5779999999999999E-2</v>
      </c>
      <c r="BT13333" s="106">
        <v>-3.5950000000000003E-2</v>
      </c>
      <c r="BU13333" s="106">
        <v>-5.8400000000000001E-2</v>
      </c>
      <c r="BV13333" s="106">
        <v>-7.0639999999999994E-2</v>
      </c>
      <c r="BW13333" s="77">
        <v>5.4300000000000001E-2</v>
      </c>
      <c r="BX13333" s="77">
        <v>0.86045000000000005</v>
      </c>
      <c r="BY13333" s="77">
        <v>0.27878999999999998</v>
      </c>
      <c r="BZ13333" s="106">
        <v>-3.6060000000000002E-2</v>
      </c>
      <c r="CA13333" s="106">
        <v>-1.7430000000000001E-2</v>
      </c>
      <c r="CB13333" s="77">
        <v>1.349E-2</v>
      </c>
      <c r="CC13333" s="77">
        <v>9.4769999999999993E-2</v>
      </c>
      <c r="CD13333" s="77">
        <v>0.38541999999999998</v>
      </c>
      <c r="CE13333" s="106">
        <v>-0.10115</v>
      </c>
      <c r="CF13333" s="106">
        <v>-5.4640000000000001E-2</v>
      </c>
      <c r="CG13333" s="77">
        <v>0.16503999999999999</v>
      </c>
      <c r="CH13333" s="77">
        <v>9.2450000000000004E-2</v>
      </c>
      <c r="CI13333" s="106">
        <v>-4.2399999999999998E-3</v>
      </c>
      <c r="CJ13333" s="77">
        <v>0.34821000000000002</v>
      </c>
      <c r="CK13333" s="77">
        <v>7.5270000000000004E-2</v>
      </c>
      <c r="CL13333" s="77">
        <v>0.11053</v>
      </c>
      <c r="CM13333" s="77">
        <v>8.9520000000000002E-2</v>
      </c>
      <c r="CN13333" s="77">
        <v>0.22957</v>
      </c>
      <c r="CO13333" s="77">
        <v>0.22878999999999999</v>
      </c>
      <c r="CP13333" s="77">
        <v>7.9680000000000001E-2</v>
      </c>
      <c r="CQ13333" s="106">
        <v>-7.2230000000000003E-2</v>
      </c>
      <c r="CR13333" s="77">
        <v>0.12182</v>
      </c>
      <c r="CS13333" s="77">
        <v>0.23313</v>
      </c>
      <c r="CT13333" s="77">
        <v>0.49019000000000001</v>
      </c>
      <c r="CU13333" s="77">
        <v>0.28938999999999998</v>
      </c>
      <c r="CV13333" s="77">
        <v>0.42576000000000003</v>
      </c>
      <c r="CW13333" s="77">
        <v>0.21185999999999999</v>
      </c>
      <c r="CX13333" s="77">
        <v>0.33266000000000001</v>
      </c>
      <c r="CY13333" s="77">
        <v>0.21646000000000001</v>
      </c>
      <c r="CZ13333" s="77">
        <v>0.34821000000000002</v>
      </c>
      <c r="DA13333" s="77">
        <v>7.5259999999999994E-2</v>
      </c>
      <c r="DB13333" s="77">
        <v>0.11054</v>
      </c>
      <c r="DC13333" s="77">
        <v>8.9520000000000002E-2</v>
      </c>
      <c r="DD13333" s="77">
        <v>0.21918000000000001</v>
      </c>
      <c r="DE13333" s="77">
        <v>0.22957</v>
      </c>
      <c r="DF13333" s="77">
        <v>0.22855</v>
      </c>
      <c r="DG13333" s="77">
        <v>7.961E-2</v>
      </c>
      <c r="DH13333" s="106">
        <v>-7.2099999999999997E-2</v>
      </c>
      <c r="DI13333" s="77">
        <v>0.12193</v>
      </c>
      <c r="DJ13333" s="77">
        <v>0.20388999999999999</v>
      </c>
      <c r="DK13333" s="77">
        <v>0.23319999999999999</v>
      </c>
      <c r="DL13333" s="77">
        <v>0.34825</v>
      </c>
      <c r="DM13333" s="77">
        <v>7.5230000000000005E-2</v>
      </c>
      <c r="DN13333" s="77">
        <v>0.11070000000000001</v>
      </c>
      <c r="DO13333" s="77">
        <v>8.9480000000000004E-2</v>
      </c>
      <c r="DP13333" s="77">
        <v>0.21920000000000001</v>
      </c>
      <c r="DQ13333" s="77">
        <v>0.22955999999999999</v>
      </c>
      <c r="DR13333" s="77">
        <v>0.22871</v>
      </c>
      <c r="DS13333" s="77">
        <v>7.9310000000000005E-2</v>
      </c>
      <c r="DT13333" s="106">
        <v>-7.2870000000000004E-2</v>
      </c>
      <c r="DU13333" s="77">
        <v>0.12139999999999999</v>
      </c>
      <c r="DV13333" s="77">
        <v>0.20393</v>
      </c>
      <c r="DW13333" s="78">
        <v>0.23311000000000001</v>
      </c>
    </row>
    <row r="13334" spans="1:127" ht="15.75" thickBot="1" x14ac:dyDescent="0.3">
      <c r="A13334" s="248"/>
      <c r="B13334" s="68">
        <v>0.4446</v>
      </c>
      <c r="C13334" s="68">
        <v>0.31430000000000002</v>
      </c>
      <c r="D13334" s="68">
        <v>2.2800000000000001E-2</v>
      </c>
      <c r="E13334" s="68">
        <v>0.13020000000000001</v>
      </c>
      <c r="F13334" s="68">
        <v>7.3999999999999996E-2</v>
      </c>
      <c r="G13334" s="68">
        <v>0.44700000000000001</v>
      </c>
      <c r="H13334" s="68">
        <v>0.69489999999999996</v>
      </c>
      <c r="I13334" s="68">
        <v>0.87909999999999999</v>
      </c>
      <c r="J13334" s="68">
        <v>0.1143</v>
      </c>
      <c r="K13334" s="68">
        <v>0.2487</v>
      </c>
      <c r="L13334" s="68">
        <v>0.75680000000000003</v>
      </c>
      <c r="M13334" s="68">
        <v>0.4461</v>
      </c>
      <c r="N13334" s="68">
        <v>0.81510000000000005</v>
      </c>
      <c r="O13334" s="68">
        <v>0.79469999999999996</v>
      </c>
      <c r="P13334" s="68" t="s">
        <v>677</v>
      </c>
      <c r="Q13334" s="68">
        <v>0.34799999999999998</v>
      </c>
      <c r="R13334" s="68">
        <v>0.70830000000000004</v>
      </c>
      <c r="S13334" s="68">
        <v>0.84860000000000002</v>
      </c>
      <c r="T13334" s="68">
        <v>0.4229</v>
      </c>
      <c r="U13334" s="68">
        <v>0.92269999999999996</v>
      </c>
      <c r="V13334" s="68">
        <v>0.19719999999999999</v>
      </c>
      <c r="W13334" s="68">
        <v>0.2782</v>
      </c>
      <c r="X13334" s="68">
        <v>0.3332</v>
      </c>
      <c r="Y13334" s="68">
        <v>0.73360000000000003</v>
      </c>
      <c r="Z13334" s="68">
        <v>0.83779999999999999</v>
      </c>
      <c r="AA13334" s="68">
        <v>0.97240000000000004</v>
      </c>
      <c r="AB13334" s="68">
        <v>1.7500000000000002E-2</v>
      </c>
      <c r="AC13334" s="68">
        <v>0.89929999999999999</v>
      </c>
      <c r="AD13334" s="68">
        <v>7.7299999999999994E-2</v>
      </c>
      <c r="AE13334" s="68">
        <v>0.35970000000000002</v>
      </c>
      <c r="AF13334" s="68">
        <v>0.94379999999999997</v>
      </c>
      <c r="AG13334" s="68">
        <v>0.64390000000000003</v>
      </c>
      <c r="AH13334" s="68">
        <v>0.13139999999999999</v>
      </c>
      <c r="AI13334" s="68">
        <v>0.2238</v>
      </c>
      <c r="AJ13334" s="68">
        <v>0.82469999999999999</v>
      </c>
      <c r="AK13334" s="68">
        <v>0.36030000000000001</v>
      </c>
      <c r="AL13334" s="68">
        <v>0.55110000000000003</v>
      </c>
      <c r="AM13334" s="68">
        <v>0.72109999999999996</v>
      </c>
      <c r="AN13334" s="68" t="s">
        <v>677</v>
      </c>
      <c r="AO13334" s="68">
        <v>0.62860000000000005</v>
      </c>
      <c r="AP13334" s="68">
        <v>0.75280000000000002</v>
      </c>
      <c r="AQ13334" s="68">
        <v>0.86599999999999999</v>
      </c>
      <c r="AR13334" s="68">
        <v>0.40129999999999999</v>
      </c>
      <c r="AS13334" s="68">
        <v>0.96950000000000003</v>
      </c>
      <c r="AT13334" s="68">
        <v>0.28689999999999999</v>
      </c>
      <c r="AU13334" s="68">
        <v>0.34200000000000003</v>
      </c>
      <c r="AV13334" s="68">
        <v>0.35249999999999998</v>
      </c>
      <c r="AW13334" s="68">
        <v>0.81850000000000001</v>
      </c>
      <c r="AX13334" s="68">
        <v>0.96899999999999997</v>
      </c>
      <c r="AY13334" s="68">
        <v>0.7651</v>
      </c>
      <c r="AZ13334" s="68"/>
      <c r="BA13334" s="68">
        <v>0.37390000000000001</v>
      </c>
      <c r="BB13334" s="68">
        <v>0.1447</v>
      </c>
      <c r="BC13334" s="68">
        <v>0.79210000000000003</v>
      </c>
      <c r="BD13334" s="68">
        <v>0.88759999999999994</v>
      </c>
      <c r="BE13334" s="68">
        <v>0.57220000000000004</v>
      </c>
      <c r="BF13334" s="68">
        <v>2.1499999999999998E-2</v>
      </c>
      <c r="BG13334" s="68">
        <v>0.59160000000000001</v>
      </c>
      <c r="BH13334" s="68">
        <v>0.21110000000000001</v>
      </c>
      <c r="BI13334" s="68">
        <v>0.313</v>
      </c>
      <c r="BJ13334" s="68">
        <v>0.94369999999999998</v>
      </c>
      <c r="BK13334" s="68">
        <v>0.88970000000000005</v>
      </c>
      <c r="BL13334" s="68" t="s">
        <v>621</v>
      </c>
      <c r="BM13334" s="68">
        <v>7.2700000000000001E-2</v>
      </c>
      <c r="BN13334" s="68">
        <v>0.188</v>
      </c>
      <c r="BO13334" s="68">
        <v>0.57620000000000005</v>
      </c>
      <c r="BP13334" s="68">
        <v>0.88239999999999996</v>
      </c>
      <c r="BQ13334" s="68">
        <v>0.29659999999999997</v>
      </c>
      <c r="BR13334" s="68">
        <v>7.0599999999999996E-2</v>
      </c>
      <c r="BS13334" s="68">
        <v>0.84589999999999999</v>
      </c>
      <c r="BT13334" s="68">
        <v>0.84509999999999996</v>
      </c>
      <c r="BU13334" s="68">
        <v>0.75090000000000001</v>
      </c>
      <c r="BV13334" s="68">
        <v>0.70079999999999998</v>
      </c>
      <c r="BW13334" s="68">
        <v>0.76790000000000003</v>
      </c>
      <c r="BX13334" s="68" t="s">
        <v>621</v>
      </c>
      <c r="BY13334" s="68">
        <v>0.12230000000000001</v>
      </c>
      <c r="BZ13334" s="68">
        <v>0.84470000000000001</v>
      </c>
      <c r="CA13334" s="68">
        <v>0.92459999999999998</v>
      </c>
      <c r="CB13334" s="68">
        <v>0.94159999999999999</v>
      </c>
      <c r="CC13334" s="68">
        <v>0.60589999999999999</v>
      </c>
      <c r="CD13334" s="68">
        <v>2.9399999999999999E-2</v>
      </c>
      <c r="CE13334" s="68">
        <v>0.58179999999999998</v>
      </c>
      <c r="CF13334" s="68">
        <v>0.76649999999999996</v>
      </c>
      <c r="CG13334" s="68">
        <v>0.36670000000000003</v>
      </c>
      <c r="CH13334" s="68">
        <v>0.61480000000000001</v>
      </c>
      <c r="CI13334" s="68">
        <v>0.98160000000000003</v>
      </c>
      <c r="CJ13334" s="68">
        <v>5.0799999999999998E-2</v>
      </c>
      <c r="CK13334" s="68">
        <v>0.68220000000000003</v>
      </c>
      <c r="CL13334" s="68">
        <v>0.54700000000000004</v>
      </c>
      <c r="CM13334" s="68">
        <v>0.62609999999999999</v>
      </c>
      <c r="CN13334" s="68">
        <v>0.20619999999999999</v>
      </c>
      <c r="CO13334" s="68">
        <v>0.20780000000000001</v>
      </c>
      <c r="CP13334" s="68">
        <v>0.66459999999999997</v>
      </c>
      <c r="CQ13334" s="68">
        <v>0.69440000000000002</v>
      </c>
      <c r="CR13334" s="68">
        <v>0.50660000000000005</v>
      </c>
      <c r="CS13334" s="68">
        <v>0.1991</v>
      </c>
      <c r="CT13334" s="68">
        <v>4.4000000000000003E-3</v>
      </c>
      <c r="CU13334" s="68">
        <v>0.1082</v>
      </c>
      <c r="CV13334" s="68">
        <v>1.5100000000000001E-2</v>
      </c>
      <c r="CW13334" s="68">
        <v>0.24440000000000001</v>
      </c>
      <c r="CX13334" s="68">
        <v>6.2799999999999995E-2</v>
      </c>
      <c r="CY13334" s="68">
        <v>0.2341</v>
      </c>
      <c r="CZ13334" s="68">
        <v>5.0799999999999998E-2</v>
      </c>
      <c r="DA13334" s="68">
        <v>0.68230000000000002</v>
      </c>
      <c r="DB13334" s="68">
        <v>0.54700000000000004</v>
      </c>
      <c r="DC13334" s="68">
        <v>0.62609999999999999</v>
      </c>
      <c r="DD13334" s="68">
        <v>0.2281</v>
      </c>
      <c r="DE13334" s="68">
        <v>0.20619999999999999</v>
      </c>
      <c r="DF13334" s="68">
        <v>0.20830000000000001</v>
      </c>
      <c r="DG13334" s="68">
        <v>0.66490000000000005</v>
      </c>
      <c r="DH13334" s="68">
        <v>0.69499999999999995</v>
      </c>
      <c r="DI13334" s="68">
        <v>0.50619999999999998</v>
      </c>
      <c r="DJ13334" s="68">
        <v>0.26300000000000001</v>
      </c>
      <c r="DK13334" s="68">
        <v>0.19900000000000001</v>
      </c>
      <c r="DL13334" s="68">
        <v>5.0799999999999998E-2</v>
      </c>
      <c r="DM13334" s="68">
        <v>0.68240000000000001</v>
      </c>
      <c r="DN13334" s="68">
        <v>0.5464</v>
      </c>
      <c r="DO13334" s="68">
        <v>0.62619999999999998</v>
      </c>
      <c r="DP13334" s="68">
        <v>0.2281</v>
      </c>
      <c r="DQ13334" s="68">
        <v>0.20630000000000001</v>
      </c>
      <c r="DR13334" s="68">
        <v>0.20799999999999999</v>
      </c>
      <c r="DS13334" s="68">
        <v>0.66610000000000003</v>
      </c>
      <c r="DT13334" s="68">
        <v>0.69179999999999997</v>
      </c>
      <c r="DU13334" s="68">
        <v>0.5081</v>
      </c>
      <c r="DV13334" s="68">
        <v>0.26290000000000002</v>
      </c>
      <c r="DW13334" s="74">
        <v>0.1991</v>
      </c>
    </row>
    <row r="13335" spans="1:127" x14ac:dyDescent="0.25">
      <c r="A13335" s="247" t="s">
        <v>97</v>
      </c>
      <c r="B13335" s="77">
        <v>0.30125999999999997</v>
      </c>
      <c r="C13335" s="77">
        <v>2.31E-3</v>
      </c>
      <c r="D13335" s="77">
        <v>8.6430000000000007E-2</v>
      </c>
      <c r="E13335" s="77">
        <v>0.16506999999999999</v>
      </c>
      <c r="F13335" s="106">
        <v>-0.20388000000000001</v>
      </c>
      <c r="G13335" s="106">
        <v>-0.21190999999999999</v>
      </c>
      <c r="H13335" s="106">
        <v>-5.3600000000000002E-2</v>
      </c>
      <c r="I13335" s="106">
        <v>-0.15876999999999999</v>
      </c>
      <c r="J13335" s="77">
        <v>0.192</v>
      </c>
      <c r="K13335" s="77">
        <v>0.28666999999999998</v>
      </c>
      <c r="L13335" s="77">
        <v>0.14277000000000001</v>
      </c>
      <c r="M13335" s="106">
        <v>-1.243E-2</v>
      </c>
      <c r="N13335" s="77">
        <v>2.9649999999999999E-2</v>
      </c>
      <c r="O13335" s="77">
        <v>8.4190000000000001E-2</v>
      </c>
      <c r="P13335" s="77" t="s">
        <v>677</v>
      </c>
      <c r="Q13335" s="77">
        <v>0.25629999999999997</v>
      </c>
      <c r="R13335" s="77">
        <v>9.9500000000000005E-3</v>
      </c>
      <c r="S13335" s="106">
        <v>-0.37481999999999999</v>
      </c>
      <c r="T13335" s="77">
        <v>6.019E-2</v>
      </c>
      <c r="U13335" s="77">
        <v>0.1787</v>
      </c>
      <c r="V13335" s="106">
        <v>-6.9190000000000002E-2</v>
      </c>
      <c r="W13335" s="106">
        <v>-0.22789999999999999</v>
      </c>
      <c r="X13335" s="106">
        <v>-0.23899999999999999</v>
      </c>
      <c r="Y13335" s="106">
        <v>-0.55018</v>
      </c>
      <c r="Z13335" s="106">
        <v>-0.22392999999999999</v>
      </c>
      <c r="AA13335" s="106">
        <v>-0.30674000000000001</v>
      </c>
      <c r="AB13335" s="77">
        <v>5.5579999999999997E-2</v>
      </c>
      <c r="AC13335" s="77">
        <v>6.2359999999999999E-2</v>
      </c>
      <c r="AD13335" s="106">
        <v>-0.17449999999999999</v>
      </c>
      <c r="AE13335" s="106">
        <v>-0.20399999999999999</v>
      </c>
      <c r="AF13335" s="106">
        <v>-1.1730000000000001E-2</v>
      </c>
      <c r="AG13335" s="106">
        <v>-0.1341</v>
      </c>
      <c r="AH13335" s="77">
        <v>0.18662999999999999</v>
      </c>
      <c r="AI13335" s="77">
        <v>0.26385999999999998</v>
      </c>
      <c r="AJ13335" s="77">
        <v>0.15583</v>
      </c>
      <c r="AK13335" s="77">
        <v>3.4500000000000003E-2</v>
      </c>
      <c r="AL13335" s="77">
        <v>4.768E-2</v>
      </c>
      <c r="AM13335" s="77">
        <v>2.188E-2</v>
      </c>
      <c r="AN13335" s="77" t="s">
        <v>677</v>
      </c>
      <c r="AO13335" s="77">
        <v>0.12198000000000001</v>
      </c>
      <c r="AP13335" s="106">
        <v>-8.5800000000000008E-3</v>
      </c>
      <c r="AQ13335" s="106">
        <v>-0.38149</v>
      </c>
      <c r="AR13335" s="106">
        <v>-2.8240000000000001E-2</v>
      </c>
      <c r="AS13335" s="77">
        <v>2.4469999999999999E-2</v>
      </c>
      <c r="AT13335" s="77">
        <v>0.21625</v>
      </c>
      <c r="AU13335" s="106">
        <v>-0.26083000000000001</v>
      </c>
      <c r="AV13335" s="106">
        <v>-0.20633000000000001</v>
      </c>
      <c r="AW13335" s="106">
        <v>-0.52607999999999999</v>
      </c>
      <c r="AX13335" s="106">
        <v>-0.18811</v>
      </c>
      <c r="AY13335" s="106">
        <v>-0.30989</v>
      </c>
      <c r="AZ13335" s="77">
        <v>0.16261</v>
      </c>
      <c r="BA13335" s="77">
        <v>1</v>
      </c>
      <c r="BB13335" s="106">
        <v>-7.3200000000000001E-3</v>
      </c>
      <c r="BC13335" s="77">
        <v>0.26380999999999999</v>
      </c>
      <c r="BD13335" s="77">
        <v>0.1358</v>
      </c>
      <c r="BE13335" s="106">
        <v>-2.1049999999999999E-2</v>
      </c>
      <c r="BF13335" s="77">
        <v>9.0209999999999999E-2</v>
      </c>
      <c r="BG13335" s="77">
        <v>1.958E-2</v>
      </c>
      <c r="BH13335" s="77">
        <v>0.22369</v>
      </c>
      <c r="BI13335" s="106">
        <v>-6.3039999999999999E-2</v>
      </c>
      <c r="BJ13335" s="77">
        <v>8.7500000000000008E-3</v>
      </c>
      <c r="BK13335" s="77">
        <v>5.0310000000000001E-2</v>
      </c>
      <c r="BL13335" s="77">
        <v>0.15629000000000001</v>
      </c>
      <c r="BM13335" s="77">
        <v>3.0269999999999998E-2</v>
      </c>
      <c r="BN13335" s="106">
        <v>-0.21515999999999999</v>
      </c>
      <c r="BO13335" s="77">
        <v>7.3810000000000001E-2</v>
      </c>
      <c r="BP13335" s="77">
        <v>4.3999999999999997E-2</v>
      </c>
      <c r="BQ13335" s="77">
        <v>3.8460000000000001E-2</v>
      </c>
      <c r="BR13335" s="106">
        <v>-4.1619999999999997E-2</v>
      </c>
      <c r="BS13335" s="106">
        <v>-4.7050000000000002E-2</v>
      </c>
      <c r="BT13335" s="106">
        <v>-0.13566</v>
      </c>
      <c r="BU13335" s="106">
        <v>-0.18387000000000001</v>
      </c>
      <c r="BV13335" s="106">
        <v>-7.3830000000000007E-2</v>
      </c>
      <c r="BW13335" s="106">
        <v>-9.9449999999999997E-2</v>
      </c>
      <c r="BX13335" s="77">
        <v>0.18562999999999999</v>
      </c>
      <c r="BY13335" s="77">
        <v>0.53891999999999995</v>
      </c>
      <c r="BZ13335" s="106">
        <v>-3.5069999999999997E-2</v>
      </c>
      <c r="CA13335" s="77">
        <v>0.20130000000000001</v>
      </c>
      <c r="CB13335" s="77">
        <v>2.6790000000000001E-2</v>
      </c>
      <c r="CC13335" s="106">
        <v>-3.8120000000000001E-2</v>
      </c>
      <c r="CD13335" s="77">
        <v>3.4819999999999997E-2</v>
      </c>
      <c r="CE13335" s="77">
        <v>8.8499999999999995E-2</v>
      </c>
      <c r="CF13335" s="77">
        <v>3.3860000000000001E-2</v>
      </c>
      <c r="CG13335" s="106">
        <v>-1.2330000000000001E-2</v>
      </c>
      <c r="CH13335" s="106">
        <v>-2.7879999999999999E-2</v>
      </c>
      <c r="CI13335" s="106">
        <v>-3.2399999999999998E-3</v>
      </c>
      <c r="CJ13335" s="106">
        <v>-0.13439000000000001</v>
      </c>
      <c r="CK13335" s="77">
        <v>0.14088999999999999</v>
      </c>
      <c r="CL13335" s="106">
        <v>-6.2530000000000002E-2</v>
      </c>
      <c r="CM13335" s="106">
        <v>-0.48052</v>
      </c>
      <c r="CN13335" s="106">
        <v>-0.11594</v>
      </c>
      <c r="CO13335" s="106">
        <v>-0.15340999999999999</v>
      </c>
      <c r="CP13335" s="77">
        <v>0.14277000000000001</v>
      </c>
      <c r="CQ13335" s="106">
        <v>-6.021E-2</v>
      </c>
      <c r="CR13335" s="106">
        <v>-0.46133999999999997</v>
      </c>
      <c r="CS13335" s="106">
        <v>-0.14176</v>
      </c>
      <c r="CT13335" s="77">
        <v>0.22685</v>
      </c>
      <c r="CU13335" s="77">
        <v>0.10775999999999999</v>
      </c>
      <c r="CV13335" s="77">
        <v>7.5579999999999994E-2</v>
      </c>
      <c r="CW13335" s="106">
        <v>-0.17948</v>
      </c>
      <c r="CX13335" s="77">
        <v>0.16311</v>
      </c>
      <c r="CY13335" s="77">
        <v>0.10013</v>
      </c>
      <c r="CZ13335" s="106">
        <v>-0.13438</v>
      </c>
      <c r="DA13335" s="77">
        <v>0.14088999999999999</v>
      </c>
      <c r="DB13335" s="106">
        <v>-6.2520000000000006E-2</v>
      </c>
      <c r="DC13335" s="106">
        <v>-0.48050999999999999</v>
      </c>
      <c r="DD13335" s="77">
        <v>3.1879999999999999E-2</v>
      </c>
      <c r="DE13335" s="106">
        <v>-0.11594</v>
      </c>
      <c r="DF13335" s="106">
        <v>-0.15351000000000001</v>
      </c>
      <c r="DG13335" s="77">
        <v>0.14277999999999999</v>
      </c>
      <c r="DH13335" s="106">
        <v>-5.9819999999999998E-2</v>
      </c>
      <c r="DI13335" s="106">
        <v>-0.46161000000000002</v>
      </c>
      <c r="DJ13335" s="106">
        <v>-1.4800000000000001E-2</v>
      </c>
      <c r="DK13335" s="106">
        <v>-0.14177000000000001</v>
      </c>
      <c r="DL13335" s="106">
        <v>-0.13431999999999999</v>
      </c>
      <c r="DM13335" s="77">
        <v>0.14088999999999999</v>
      </c>
      <c r="DN13335" s="106">
        <v>-6.2489999999999997E-2</v>
      </c>
      <c r="DO13335" s="106">
        <v>-0.48043999999999998</v>
      </c>
      <c r="DP13335" s="77">
        <v>3.1879999999999999E-2</v>
      </c>
      <c r="DQ13335" s="106">
        <v>-0.11595</v>
      </c>
      <c r="DR13335" s="106">
        <v>-0.15417</v>
      </c>
      <c r="DS13335" s="77">
        <v>0.14352000000000001</v>
      </c>
      <c r="DT13335" s="106">
        <v>-5.969E-2</v>
      </c>
      <c r="DU13335" s="106">
        <v>-0.45983000000000002</v>
      </c>
      <c r="DV13335" s="106">
        <v>-1.486E-2</v>
      </c>
      <c r="DW13335" s="108">
        <v>-0.14218</v>
      </c>
    </row>
    <row r="13336" spans="1:127" ht="15.75" thickBot="1" x14ac:dyDescent="0.3">
      <c r="A13336" s="248"/>
      <c r="B13336" s="68">
        <v>9.3799999999999994E-2</v>
      </c>
      <c r="C13336" s="68">
        <v>0.99</v>
      </c>
      <c r="D13336" s="68">
        <v>0.6381</v>
      </c>
      <c r="E13336" s="68">
        <v>0.36659999999999998</v>
      </c>
      <c r="F13336" s="68">
        <v>0.26300000000000001</v>
      </c>
      <c r="G13336" s="68">
        <v>0.24429999999999999</v>
      </c>
      <c r="H13336" s="68">
        <v>0.77080000000000004</v>
      </c>
      <c r="I13336" s="68">
        <v>0.38540000000000002</v>
      </c>
      <c r="J13336" s="68">
        <v>0.29249999999999998</v>
      </c>
      <c r="K13336" s="68">
        <v>0.11169999999999999</v>
      </c>
      <c r="L13336" s="68">
        <v>0.43569999999999998</v>
      </c>
      <c r="M13336" s="68">
        <v>0.94620000000000004</v>
      </c>
      <c r="N13336" s="68">
        <v>0.872</v>
      </c>
      <c r="O13336" s="68">
        <v>0.64690000000000003</v>
      </c>
      <c r="P13336" s="68" t="s">
        <v>677</v>
      </c>
      <c r="Q13336" s="68">
        <v>0.15679999999999999</v>
      </c>
      <c r="R13336" s="68">
        <v>0.95689999999999997</v>
      </c>
      <c r="S13336" s="68">
        <v>3.4500000000000003E-2</v>
      </c>
      <c r="T13336" s="68">
        <v>0.74350000000000005</v>
      </c>
      <c r="U13336" s="68">
        <v>0.32779999999999998</v>
      </c>
      <c r="V13336" s="68">
        <v>0.70669999999999999</v>
      </c>
      <c r="W13336" s="68">
        <v>0.2097</v>
      </c>
      <c r="X13336" s="68">
        <v>0.18770000000000001</v>
      </c>
      <c r="Y13336" s="68">
        <v>1.1000000000000001E-3</v>
      </c>
      <c r="Z13336" s="68">
        <v>0.21790000000000001</v>
      </c>
      <c r="AA13336" s="68">
        <v>8.77E-2</v>
      </c>
      <c r="AB13336" s="68">
        <v>0.76249999999999996</v>
      </c>
      <c r="AC13336" s="68">
        <v>0.73460000000000003</v>
      </c>
      <c r="AD13336" s="68">
        <v>0.33950000000000002</v>
      </c>
      <c r="AE13336" s="68">
        <v>0.26269999999999999</v>
      </c>
      <c r="AF13336" s="68">
        <v>0.94920000000000004</v>
      </c>
      <c r="AG13336" s="68">
        <v>0.46439999999999998</v>
      </c>
      <c r="AH13336" s="68">
        <v>0.30640000000000001</v>
      </c>
      <c r="AI13336" s="68">
        <v>0.14449999999999999</v>
      </c>
      <c r="AJ13336" s="68">
        <v>0.39439999999999997</v>
      </c>
      <c r="AK13336" s="68">
        <v>0.85129999999999995</v>
      </c>
      <c r="AL13336" s="68">
        <v>0.79549999999999998</v>
      </c>
      <c r="AM13336" s="68">
        <v>0.90539999999999998</v>
      </c>
      <c r="AN13336" s="68" t="s">
        <v>677</v>
      </c>
      <c r="AO13336" s="68">
        <v>0.50600000000000001</v>
      </c>
      <c r="AP13336" s="68">
        <v>0.96279999999999999</v>
      </c>
      <c r="AQ13336" s="68">
        <v>3.1199999999999999E-2</v>
      </c>
      <c r="AR13336" s="68">
        <v>0.878</v>
      </c>
      <c r="AS13336" s="68">
        <v>0.89419999999999999</v>
      </c>
      <c r="AT13336" s="68">
        <v>0.23449999999999999</v>
      </c>
      <c r="AU13336" s="68">
        <v>0.14929999999999999</v>
      </c>
      <c r="AV13336" s="68">
        <v>0.25719999999999998</v>
      </c>
      <c r="AW13336" s="68">
        <v>2E-3</v>
      </c>
      <c r="AX13336" s="68">
        <v>0.30249999999999999</v>
      </c>
      <c r="AY13336" s="68">
        <v>8.43E-2</v>
      </c>
      <c r="AZ13336" s="68">
        <v>0.37390000000000001</v>
      </c>
      <c r="BA13336" s="68"/>
      <c r="BB13336" s="68">
        <v>0.96830000000000005</v>
      </c>
      <c r="BC13336" s="68">
        <v>0.14460000000000001</v>
      </c>
      <c r="BD13336" s="68">
        <v>0.4587</v>
      </c>
      <c r="BE13336" s="68">
        <v>0.90890000000000004</v>
      </c>
      <c r="BF13336" s="68">
        <v>0.62339999999999995</v>
      </c>
      <c r="BG13336" s="68">
        <v>0.9153</v>
      </c>
      <c r="BH13336" s="68">
        <v>0.21840000000000001</v>
      </c>
      <c r="BI13336" s="68">
        <v>0.73180000000000001</v>
      </c>
      <c r="BJ13336" s="68">
        <v>0.96209999999999996</v>
      </c>
      <c r="BK13336" s="68">
        <v>0.78449999999999998</v>
      </c>
      <c r="BL13336" s="68">
        <v>0.39300000000000002</v>
      </c>
      <c r="BM13336" s="68">
        <v>0.86939999999999995</v>
      </c>
      <c r="BN13336" s="68">
        <v>0.23699999999999999</v>
      </c>
      <c r="BO13336" s="68">
        <v>0.68810000000000004</v>
      </c>
      <c r="BP13336" s="68">
        <v>0.81100000000000005</v>
      </c>
      <c r="BQ13336" s="68">
        <v>0.83450000000000002</v>
      </c>
      <c r="BR13336" s="68">
        <v>0.82110000000000005</v>
      </c>
      <c r="BS13336" s="68">
        <v>0.79820000000000002</v>
      </c>
      <c r="BT13336" s="68">
        <v>0.45910000000000001</v>
      </c>
      <c r="BU13336" s="68">
        <v>0.31380000000000002</v>
      </c>
      <c r="BV13336" s="68">
        <v>0.68799999999999994</v>
      </c>
      <c r="BW13336" s="68">
        <v>0.58809999999999996</v>
      </c>
      <c r="BX13336" s="68">
        <v>0.30909999999999999</v>
      </c>
      <c r="BY13336" s="68">
        <v>1.5E-3</v>
      </c>
      <c r="BZ13336" s="68">
        <v>0.84889999999999999</v>
      </c>
      <c r="CA13336" s="68">
        <v>0.26929999999999998</v>
      </c>
      <c r="CB13336" s="68">
        <v>0.88429999999999997</v>
      </c>
      <c r="CC13336" s="68">
        <v>0.83589999999999998</v>
      </c>
      <c r="CD13336" s="68">
        <v>0.85</v>
      </c>
      <c r="CE13336" s="68">
        <v>0.63</v>
      </c>
      <c r="CF13336" s="68">
        <v>0.85399999999999998</v>
      </c>
      <c r="CG13336" s="68">
        <v>0.9466</v>
      </c>
      <c r="CH13336" s="68">
        <v>0.87960000000000005</v>
      </c>
      <c r="CI13336" s="68">
        <v>0.98599999999999999</v>
      </c>
      <c r="CJ13336" s="68">
        <v>0.46339999999999998</v>
      </c>
      <c r="CK13336" s="68">
        <v>0.44180000000000003</v>
      </c>
      <c r="CL13336" s="68">
        <v>0.7339</v>
      </c>
      <c r="CM13336" s="68">
        <v>5.4000000000000003E-3</v>
      </c>
      <c r="CN13336" s="68">
        <v>0.52749999999999997</v>
      </c>
      <c r="CO13336" s="68">
        <v>0.40189999999999998</v>
      </c>
      <c r="CP13336" s="68">
        <v>0.43569999999999998</v>
      </c>
      <c r="CQ13336" s="68">
        <v>0.74339999999999995</v>
      </c>
      <c r="CR13336" s="68">
        <v>7.9000000000000008E-3</v>
      </c>
      <c r="CS13336" s="68">
        <v>0.439</v>
      </c>
      <c r="CT13336" s="68">
        <v>0.21179999999999999</v>
      </c>
      <c r="CU13336" s="68">
        <v>0.55720000000000003</v>
      </c>
      <c r="CV13336" s="68">
        <v>0.68100000000000005</v>
      </c>
      <c r="CW13336" s="68">
        <v>0.3256</v>
      </c>
      <c r="CX13336" s="68">
        <v>0.37240000000000001</v>
      </c>
      <c r="CY13336" s="68">
        <v>0.58560000000000001</v>
      </c>
      <c r="CZ13336" s="68">
        <v>0.46339999999999998</v>
      </c>
      <c r="DA13336" s="68">
        <v>0.44180000000000003</v>
      </c>
      <c r="DB13336" s="68">
        <v>0.7339</v>
      </c>
      <c r="DC13336" s="68">
        <v>5.4000000000000003E-3</v>
      </c>
      <c r="DD13336" s="68">
        <v>0.86250000000000004</v>
      </c>
      <c r="DE13336" s="68">
        <v>0.52739999999999998</v>
      </c>
      <c r="DF13336" s="68">
        <v>0.40160000000000001</v>
      </c>
      <c r="DG13336" s="68">
        <v>0.43559999999999999</v>
      </c>
      <c r="DH13336" s="68">
        <v>0.745</v>
      </c>
      <c r="DI13336" s="68">
        <v>7.7999999999999996E-3</v>
      </c>
      <c r="DJ13336" s="68">
        <v>0.93589999999999995</v>
      </c>
      <c r="DK13336" s="68">
        <v>0.43890000000000001</v>
      </c>
      <c r="DL13336" s="68">
        <v>0.46360000000000001</v>
      </c>
      <c r="DM13336" s="68">
        <v>0.44180000000000003</v>
      </c>
      <c r="DN13336" s="68">
        <v>0.73399999999999999</v>
      </c>
      <c r="DO13336" s="68">
        <v>5.4000000000000003E-3</v>
      </c>
      <c r="DP13336" s="68">
        <v>0.86250000000000004</v>
      </c>
      <c r="DQ13336" s="68">
        <v>0.52739999999999998</v>
      </c>
      <c r="DR13336" s="68">
        <v>0.39950000000000002</v>
      </c>
      <c r="DS13336" s="68">
        <v>0.43330000000000002</v>
      </c>
      <c r="DT13336" s="68">
        <v>0.74550000000000005</v>
      </c>
      <c r="DU13336" s="68">
        <v>8.0999999999999996E-3</v>
      </c>
      <c r="DV13336" s="68">
        <v>0.93569999999999998</v>
      </c>
      <c r="DW13336" s="74">
        <v>0.43759999999999999</v>
      </c>
    </row>
    <row r="13337" spans="1:127" x14ac:dyDescent="0.25">
      <c r="A13337" s="247" t="s">
        <v>98</v>
      </c>
      <c r="B13337" s="106">
        <v>-4.7050000000000002E-2</v>
      </c>
      <c r="C13337" s="106">
        <v>-0.18410000000000001</v>
      </c>
      <c r="D13337" s="77">
        <v>3.0890000000000001E-2</v>
      </c>
      <c r="E13337" s="106">
        <v>-5.9859999999999997E-2</v>
      </c>
      <c r="F13337" s="77">
        <v>0.12812000000000001</v>
      </c>
      <c r="G13337" s="77">
        <v>0.23760000000000001</v>
      </c>
      <c r="H13337" s="77">
        <v>0.24118000000000001</v>
      </c>
      <c r="I13337" s="77">
        <v>0.31367</v>
      </c>
      <c r="J13337" s="106">
        <v>-9.4500000000000001E-2</v>
      </c>
      <c r="K13337" s="106">
        <v>-0.12318999999999999</v>
      </c>
      <c r="L13337" s="106">
        <v>-0.15712000000000001</v>
      </c>
      <c r="M13337" s="106">
        <v>-0.19994000000000001</v>
      </c>
      <c r="N13337" s="77">
        <v>0.17130999999999999</v>
      </c>
      <c r="O13337" s="77">
        <v>1.7430000000000001E-2</v>
      </c>
      <c r="P13337" s="77" t="s">
        <v>677</v>
      </c>
      <c r="Q13337" s="106">
        <v>-9.0950000000000003E-2</v>
      </c>
      <c r="R13337" s="106">
        <v>-0.23927000000000001</v>
      </c>
      <c r="S13337" s="77">
        <v>6.9089999999999999E-2</v>
      </c>
      <c r="T13337" s="77">
        <v>0.15656</v>
      </c>
      <c r="U13337" s="77">
        <v>7.5259999999999994E-2</v>
      </c>
      <c r="V13337" s="77">
        <v>8.1989999999999993E-2</v>
      </c>
      <c r="W13337" s="106">
        <v>-0.24506</v>
      </c>
      <c r="X13337" s="106">
        <v>-0.31900000000000001</v>
      </c>
      <c r="Y13337" s="106">
        <v>-0.24443999999999999</v>
      </c>
      <c r="Z13337" s="106">
        <v>-0.25758999999999999</v>
      </c>
      <c r="AA13337" s="77">
        <v>5.8E-4</v>
      </c>
      <c r="AB13337" s="77">
        <v>3.5479999999999998E-2</v>
      </c>
      <c r="AC13337" s="106">
        <v>-0.30570000000000003</v>
      </c>
      <c r="AD13337" s="77">
        <v>0.11011</v>
      </c>
      <c r="AE13337" s="77">
        <v>0.29625000000000001</v>
      </c>
      <c r="AF13337" s="77">
        <v>0.27800999999999998</v>
      </c>
      <c r="AG13337" s="77">
        <v>0.30262</v>
      </c>
      <c r="AH13337" s="106">
        <v>-0.13086999999999999</v>
      </c>
      <c r="AI13337" s="106">
        <v>-3.5369999999999999E-2</v>
      </c>
      <c r="AJ13337" s="106">
        <v>-0.15303</v>
      </c>
      <c r="AK13337" s="106">
        <v>-0.19627</v>
      </c>
      <c r="AL13337" s="77">
        <v>0.23973</v>
      </c>
      <c r="AM13337" s="77">
        <v>5.3690000000000002E-2</v>
      </c>
      <c r="AN13337" s="77" t="s">
        <v>677</v>
      </c>
      <c r="AO13337" s="77">
        <v>1.089E-2</v>
      </c>
      <c r="AP13337" s="106">
        <v>-0.2389</v>
      </c>
      <c r="AQ13337" s="77">
        <v>0.13536999999999999</v>
      </c>
      <c r="AR13337" s="106">
        <v>-0.24423</v>
      </c>
      <c r="AS13337" s="77">
        <v>0.12859000000000001</v>
      </c>
      <c r="AT13337" s="77">
        <v>6.4180000000000001E-2</v>
      </c>
      <c r="AU13337" s="106">
        <v>-0.2404</v>
      </c>
      <c r="AV13337" s="106">
        <v>-0.22062999999999999</v>
      </c>
      <c r="AW13337" s="106">
        <v>-0.29842000000000002</v>
      </c>
      <c r="AX13337" s="77">
        <v>2.2579999999999999E-2</v>
      </c>
      <c r="AY13337" s="77">
        <v>0.31128</v>
      </c>
      <c r="AZ13337" s="77">
        <v>0.26371</v>
      </c>
      <c r="BA13337" s="106">
        <v>-7.3200000000000001E-3</v>
      </c>
      <c r="BB13337" s="77">
        <v>1</v>
      </c>
      <c r="BC13337" s="77">
        <v>0.32673999999999997</v>
      </c>
      <c r="BD13337" s="77">
        <v>0.31070999999999999</v>
      </c>
      <c r="BE13337" s="77">
        <v>0.39977000000000001</v>
      </c>
      <c r="BF13337" s="106">
        <v>-0.33307999999999999</v>
      </c>
      <c r="BG13337" s="106">
        <v>-9.3060000000000004E-2</v>
      </c>
      <c r="BH13337" s="77">
        <v>0.26573999999999998</v>
      </c>
      <c r="BI13337" s="77">
        <v>0.44159999999999999</v>
      </c>
      <c r="BJ13337" s="77">
        <v>0.11208</v>
      </c>
      <c r="BK13337" s="77">
        <v>0.15445999999999999</v>
      </c>
      <c r="BL13337" s="77">
        <v>0.20279</v>
      </c>
      <c r="BM13337" s="77">
        <v>0.18467</v>
      </c>
      <c r="BN13337" s="106">
        <v>-2.3380000000000001E-2</v>
      </c>
      <c r="BO13337" s="106">
        <v>-3.6470000000000002E-2</v>
      </c>
      <c r="BP13337" s="77">
        <v>0.31135000000000002</v>
      </c>
      <c r="BQ13337" s="77">
        <v>0.41149999999999998</v>
      </c>
      <c r="BR13337" s="106">
        <v>-0.47042</v>
      </c>
      <c r="BS13337" s="106">
        <v>-3.4889999999999997E-2</v>
      </c>
      <c r="BT13337" s="106">
        <v>-7.2029999999999997E-2</v>
      </c>
      <c r="BU13337" s="106">
        <v>-0.20552000000000001</v>
      </c>
      <c r="BV13337" s="77">
        <v>0.17768</v>
      </c>
      <c r="BW13337" s="77">
        <v>7.4429999999999996E-2</v>
      </c>
      <c r="BX13337" s="77">
        <v>0.38749</v>
      </c>
      <c r="BY13337" s="77">
        <v>0.19647999999999999</v>
      </c>
      <c r="BZ13337" s="77">
        <v>0.48692000000000002</v>
      </c>
      <c r="CA13337" s="77">
        <v>0.19042999999999999</v>
      </c>
      <c r="CB13337" s="77">
        <v>0.32439000000000001</v>
      </c>
      <c r="CC13337" s="77">
        <v>0.40450999999999998</v>
      </c>
      <c r="CD13337" s="106">
        <v>-0.41237000000000001</v>
      </c>
      <c r="CE13337" s="106">
        <v>-8.8319999999999996E-2</v>
      </c>
      <c r="CF13337" s="77">
        <v>0.24518000000000001</v>
      </c>
      <c r="CG13337" s="77">
        <v>5.6730000000000003E-2</v>
      </c>
      <c r="CH13337" s="77">
        <v>0.16638</v>
      </c>
      <c r="CI13337" s="77">
        <v>0.11749999999999999</v>
      </c>
      <c r="CJ13337" s="77">
        <v>0.27257999999999999</v>
      </c>
      <c r="CK13337" s="106">
        <v>-8.6730000000000002E-2</v>
      </c>
      <c r="CL13337" s="77">
        <v>1.8799999999999999E-3</v>
      </c>
      <c r="CM13337" s="106">
        <v>-0.27111000000000002</v>
      </c>
      <c r="CN13337" s="106">
        <v>-3.2280000000000003E-2</v>
      </c>
      <c r="CO13337" s="77">
        <v>0.26943</v>
      </c>
      <c r="CP13337" s="106">
        <v>-4.6559999999999997E-2</v>
      </c>
      <c r="CQ13337" s="106">
        <v>-5.0470000000000001E-2</v>
      </c>
      <c r="CR13337" s="106">
        <v>-0.14346999999999999</v>
      </c>
      <c r="CS13337" s="77">
        <v>0.10489999999999999</v>
      </c>
      <c r="CT13337" s="77">
        <v>0.53485000000000005</v>
      </c>
      <c r="CU13337" s="106">
        <v>-8.0360000000000001E-2</v>
      </c>
      <c r="CV13337" s="77">
        <v>0.36645</v>
      </c>
      <c r="CW13337" s="106">
        <v>-0.31125999999999998</v>
      </c>
      <c r="CX13337" s="77">
        <v>0.46156000000000003</v>
      </c>
      <c r="CY13337" s="106">
        <v>-4.5190000000000001E-2</v>
      </c>
      <c r="CZ13337" s="77">
        <v>0.27257999999999999</v>
      </c>
      <c r="DA13337" s="106">
        <v>-8.6730000000000002E-2</v>
      </c>
      <c r="DB13337" s="77">
        <v>1.8699999999999999E-3</v>
      </c>
      <c r="DC13337" s="106">
        <v>-0.27111000000000002</v>
      </c>
      <c r="DD13337" s="77">
        <v>5.3850000000000002E-2</v>
      </c>
      <c r="DE13337" s="106">
        <v>-3.2280000000000003E-2</v>
      </c>
      <c r="DF13337" s="77">
        <v>0.26935999999999999</v>
      </c>
      <c r="DG13337" s="106">
        <v>-4.6699999999999998E-2</v>
      </c>
      <c r="DH13337" s="106">
        <v>-5.1319999999999998E-2</v>
      </c>
      <c r="DI13337" s="106">
        <v>-0.14368</v>
      </c>
      <c r="DJ13337" s="77">
        <v>0.14754999999999999</v>
      </c>
      <c r="DK13337" s="77">
        <v>0.10487</v>
      </c>
      <c r="DL13337" s="77">
        <v>0.27260000000000001</v>
      </c>
      <c r="DM13337" s="106">
        <v>-8.6749999999999994E-2</v>
      </c>
      <c r="DN13337" s="77">
        <v>1.81E-3</v>
      </c>
      <c r="DO13337" s="106">
        <v>-0.27112000000000003</v>
      </c>
      <c r="DP13337" s="77">
        <v>5.3859999999999998E-2</v>
      </c>
      <c r="DQ13337" s="106">
        <v>-3.2309999999999998E-2</v>
      </c>
      <c r="DR13337" s="77">
        <v>0.26976</v>
      </c>
      <c r="DS13337" s="106">
        <v>-4.6899999999999997E-2</v>
      </c>
      <c r="DT13337" s="106">
        <v>-5.0459999999999998E-2</v>
      </c>
      <c r="DU13337" s="106">
        <v>-0.14429</v>
      </c>
      <c r="DV13337" s="77">
        <v>0.14702000000000001</v>
      </c>
      <c r="DW13337" s="78">
        <v>0.10494000000000001</v>
      </c>
    </row>
    <row r="13338" spans="1:127" ht="15.75" thickBot="1" x14ac:dyDescent="0.3">
      <c r="A13338" s="248"/>
      <c r="B13338" s="68">
        <v>0.79820000000000002</v>
      </c>
      <c r="C13338" s="68">
        <v>0.31309999999999999</v>
      </c>
      <c r="D13338" s="68">
        <v>0.86670000000000003</v>
      </c>
      <c r="E13338" s="68">
        <v>0.74490000000000001</v>
      </c>
      <c r="F13338" s="68">
        <v>0.48470000000000002</v>
      </c>
      <c r="G13338" s="68">
        <v>0.19040000000000001</v>
      </c>
      <c r="H13338" s="68">
        <v>0.18360000000000001</v>
      </c>
      <c r="I13338" s="68">
        <v>8.0399999999999999E-2</v>
      </c>
      <c r="J13338" s="68">
        <v>0.6069</v>
      </c>
      <c r="K13338" s="68">
        <v>0.50180000000000002</v>
      </c>
      <c r="L13338" s="68">
        <v>0.39050000000000001</v>
      </c>
      <c r="M13338" s="68">
        <v>0.27260000000000001</v>
      </c>
      <c r="N13338" s="68">
        <v>0.34849999999999998</v>
      </c>
      <c r="O13338" s="68">
        <v>0.92459999999999998</v>
      </c>
      <c r="P13338" s="68" t="s">
        <v>677</v>
      </c>
      <c r="Q13338" s="68">
        <v>0.62060000000000004</v>
      </c>
      <c r="R13338" s="68">
        <v>0.18720000000000001</v>
      </c>
      <c r="S13338" s="68">
        <v>0.70709999999999995</v>
      </c>
      <c r="T13338" s="68">
        <v>0.39219999999999999</v>
      </c>
      <c r="U13338" s="68">
        <v>0.68230000000000002</v>
      </c>
      <c r="V13338" s="68">
        <v>0.65549999999999997</v>
      </c>
      <c r="W13338" s="68">
        <v>0.1764</v>
      </c>
      <c r="X13338" s="68">
        <v>7.5200000000000003E-2</v>
      </c>
      <c r="Y13338" s="68">
        <v>0.17760000000000001</v>
      </c>
      <c r="Z13338" s="68">
        <v>0.15459999999999999</v>
      </c>
      <c r="AA13338" s="68">
        <v>0.99750000000000005</v>
      </c>
      <c r="AB13338" s="68">
        <v>0.84709999999999996</v>
      </c>
      <c r="AC13338" s="68">
        <v>8.8900000000000007E-2</v>
      </c>
      <c r="AD13338" s="68">
        <v>0.54859999999999998</v>
      </c>
      <c r="AE13338" s="68">
        <v>9.9699999999999997E-2</v>
      </c>
      <c r="AF13338" s="68">
        <v>0.1234</v>
      </c>
      <c r="AG13338" s="68">
        <v>9.2299999999999993E-2</v>
      </c>
      <c r="AH13338" s="68">
        <v>0.4753</v>
      </c>
      <c r="AI13338" s="68">
        <v>0.84760000000000002</v>
      </c>
      <c r="AJ13338" s="68">
        <v>0.40310000000000001</v>
      </c>
      <c r="AK13338" s="68">
        <v>0.28170000000000001</v>
      </c>
      <c r="AL13338" s="68">
        <v>0.18629999999999999</v>
      </c>
      <c r="AM13338" s="68">
        <v>0.77039999999999997</v>
      </c>
      <c r="AN13338" s="68" t="s">
        <v>677</v>
      </c>
      <c r="AO13338" s="68">
        <v>0.95279999999999998</v>
      </c>
      <c r="AP13338" s="68">
        <v>0.18790000000000001</v>
      </c>
      <c r="AQ13338" s="68">
        <v>0.46010000000000001</v>
      </c>
      <c r="AR13338" s="68">
        <v>0.17799999999999999</v>
      </c>
      <c r="AS13338" s="68">
        <v>0.48309999999999997</v>
      </c>
      <c r="AT13338" s="68">
        <v>0.72709999999999997</v>
      </c>
      <c r="AU13338" s="68">
        <v>0.18509999999999999</v>
      </c>
      <c r="AV13338" s="68">
        <v>0.22500000000000001</v>
      </c>
      <c r="AW13338" s="68">
        <v>9.7100000000000006E-2</v>
      </c>
      <c r="AX13338" s="68">
        <v>0.90239999999999998</v>
      </c>
      <c r="AY13338" s="68">
        <v>8.2900000000000001E-2</v>
      </c>
      <c r="AZ13338" s="68">
        <v>0.1447</v>
      </c>
      <c r="BA13338" s="68">
        <v>0.96830000000000005</v>
      </c>
      <c r="BB13338" s="68"/>
      <c r="BC13338" s="68">
        <v>6.8000000000000005E-2</v>
      </c>
      <c r="BD13338" s="68">
        <v>8.3500000000000005E-2</v>
      </c>
      <c r="BE13338" s="68">
        <v>2.3400000000000001E-2</v>
      </c>
      <c r="BF13338" s="68">
        <v>6.25E-2</v>
      </c>
      <c r="BG13338" s="68">
        <v>0.61240000000000006</v>
      </c>
      <c r="BH13338" s="68">
        <v>0.1416</v>
      </c>
      <c r="BI13338" s="68">
        <v>1.14E-2</v>
      </c>
      <c r="BJ13338" s="68">
        <v>0.54139999999999999</v>
      </c>
      <c r="BK13338" s="68">
        <v>0.39860000000000001</v>
      </c>
      <c r="BL13338" s="68">
        <v>0.26569999999999999</v>
      </c>
      <c r="BM13338" s="68">
        <v>0.31159999999999999</v>
      </c>
      <c r="BN13338" s="68">
        <v>0.89890000000000003</v>
      </c>
      <c r="BO13338" s="68">
        <v>0.84289999999999998</v>
      </c>
      <c r="BP13338" s="68">
        <v>8.2799999999999999E-2</v>
      </c>
      <c r="BQ13338" s="68">
        <v>1.9300000000000001E-2</v>
      </c>
      <c r="BR13338" s="68">
        <v>6.6E-3</v>
      </c>
      <c r="BS13338" s="68">
        <v>0.84960000000000002</v>
      </c>
      <c r="BT13338" s="68">
        <v>0.69520000000000004</v>
      </c>
      <c r="BU13338" s="68">
        <v>0.2591</v>
      </c>
      <c r="BV13338" s="68">
        <v>0.3306</v>
      </c>
      <c r="BW13338" s="68">
        <v>0.68559999999999999</v>
      </c>
      <c r="BX13338" s="68">
        <v>2.8400000000000002E-2</v>
      </c>
      <c r="BY13338" s="68">
        <v>0.28110000000000002</v>
      </c>
      <c r="BZ13338" s="68">
        <v>4.7000000000000002E-3</v>
      </c>
      <c r="CA13338" s="68">
        <v>0.29649999999999999</v>
      </c>
      <c r="CB13338" s="68">
        <v>7.0099999999999996E-2</v>
      </c>
      <c r="CC13338" s="68">
        <v>2.1700000000000001E-2</v>
      </c>
      <c r="CD13338" s="68">
        <v>1.9E-2</v>
      </c>
      <c r="CE13338" s="68">
        <v>0.63070000000000004</v>
      </c>
      <c r="CF13338" s="68">
        <v>0.1762</v>
      </c>
      <c r="CG13338" s="68">
        <v>0.75780000000000003</v>
      </c>
      <c r="CH13338" s="68">
        <v>0.36280000000000001</v>
      </c>
      <c r="CI13338" s="68">
        <v>0.52190000000000003</v>
      </c>
      <c r="CJ13338" s="68">
        <v>0.13120000000000001</v>
      </c>
      <c r="CK13338" s="68">
        <v>0.63690000000000002</v>
      </c>
      <c r="CL13338" s="68">
        <v>0.99180000000000001</v>
      </c>
      <c r="CM13338" s="68">
        <v>0.13339999999999999</v>
      </c>
      <c r="CN13338" s="68">
        <v>0.86080000000000001</v>
      </c>
      <c r="CO13338" s="68">
        <v>0.13589999999999999</v>
      </c>
      <c r="CP13338" s="68">
        <v>0.80020000000000002</v>
      </c>
      <c r="CQ13338" s="68">
        <v>0.78380000000000005</v>
      </c>
      <c r="CR13338" s="68">
        <v>0.43340000000000001</v>
      </c>
      <c r="CS13338" s="68">
        <v>0.56769999999999998</v>
      </c>
      <c r="CT13338" s="68">
        <v>1.6000000000000001E-3</v>
      </c>
      <c r="CU13338" s="68">
        <v>0.66200000000000003</v>
      </c>
      <c r="CV13338" s="68">
        <v>3.9100000000000003E-2</v>
      </c>
      <c r="CW13338" s="68">
        <v>8.2900000000000001E-2</v>
      </c>
      <c r="CX13338" s="68">
        <v>7.7999999999999996E-3</v>
      </c>
      <c r="CY13338" s="68">
        <v>0.80600000000000005</v>
      </c>
      <c r="CZ13338" s="68">
        <v>0.13120000000000001</v>
      </c>
      <c r="DA13338" s="68">
        <v>0.63690000000000002</v>
      </c>
      <c r="DB13338" s="68">
        <v>0.9919</v>
      </c>
      <c r="DC13338" s="68">
        <v>0.13339999999999999</v>
      </c>
      <c r="DD13338" s="68">
        <v>0.76970000000000005</v>
      </c>
      <c r="DE13338" s="68">
        <v>0.86080000000000001</v>
      </c>
      <c r="DF13338" s="68">
        <v>0.13600000000000001</v>
      </c>
      <c r="DG13338" s="68">
        <v>0.79959999999999998</v>
      </c>
      <c r="DH13338" s="68">
        <v>0.78029999999999999</v>
      </c>
      <c r="DI13338" s="68">
        <v>0.43269999999999997</v>
      </c>
      <c r="DJ13338" s="68">
        <v>0.42030000000000001</v>
      </c>
      <c r="DK13338" s="68">
        <v>0.56789999999999996</v>
      </c>
      <c r="DL13338" s="68">
        <v>0.13120000000000001</v>
      </c>
      <c r="DM13338" s="68">
        <v>0.63680000000000003</v>
      </c>
      <c r="DN13338" s="68">
        <v>0.99219999999999997</v>
      </c>
      <c r="DO13338" s="68">
        <v>0.13339999999999999</v>
      </c>
      <c r="DP13338" s="68">
        <v>0.76970000000000005</v>
      </c>
      <c r="DQ13338" s="68">
        <v>0.86060000000000003</v>
      </c>
      <c r="DR13338" s="68">
        <v>0.13539999999999999</v>
      </c>
      <c r="DS13338" s="68">
        <v>0.79879999999999995</v>
      </c>
      <c r="DT13338" s="68">
        <v>0.78390000000000004</v>
      </c>
      <c r="DU13338" s="68">
        <v>0.43080000000000002</v>
      </c>
      <c r="DV13338" s="68">
        <v>0.42199999999999999</v>
      </c>
      <c r="DW13338" s="74">
        <v>0.56759999999999999</v>
      </c>
    </row>
    <row r="13339" spans="1:127" x14ac:dyDescent="0.25">
      <c r="A13339" s="247" t="s">
        <v>99</v>
      </c>
      <c r="B13339" s="106">
        <v>-8.5330000000000003E-2</v>
      </c>
      <c r="C13339" s="77">
        <v>0.17038</v>
      </c>
      <c r="D13339" s="106">
        <v>-8.7870000000000004E-2</v>
      </c>
      <c r="E13339" s="77">
        <v>0.17435</v>
      </c>
      <c r="F13339" s="77">
        <v>7.1760000000000004E-2</v>
      </c>
      <c r="G13339" s="77">
        <v>0.25285000000000002</v>
      </c>
      <c r="H13339" s="77">
        <v>0.40534999999999999</v>
      </c>
      <c r="I13339" s="77">
        <v>0.39376</v>
      </c>
      <c r="J13339" s="77">
        <v>4.8849999999999998E-2</v>
      </c>
      <c r="K13339" s="77">
        <v>0.13411999999999999</v>
      </c>
      <c r="L13339" s="106">
        <v>-9.6809999999999993E-2</v>
      </c>
      <c r="M13339" s="77">
        <v>6.1179999999999998E-2</v>
      </c>
      <c r="N13339" s="77">
        <v>9.3429999999999999E-2</v>
      </c>
      <c r="O13339" s="77">
        <v>0.37017</v>
      </c>
      <c r="P13339" s="77" t="s">
        <v>677</v>
      </c>
      <c r="Q13339" s="77">
        <v>2.351E-2</v>
      </c>
      <c r="R13339" s="106">
        <v>-0.10721</v>
      </c>
      <c r="S13339" s="106">
        <v>-0.10339</v>
      </c>
      <c r="T13339" s="77">
        <v>0.14201</v>
      </c>
      <c r="U13339" s="77">
        <v>0.43739</v>
      </c>
      <c r="V13339" s="77">
        <v>5.1040000000000002E-2</v>
      </c>
      <c r="W13339" s="106">
        <v>-0.2218</v>
      </c>
      <c r="X13339" s="106">
        <v>-0.31951000000000002</v>
      </c>
      <c r="Y13339" s="106">
        <v>-0.31389</v>
      </c>
      <c r="Z13339" s="106">
        <v>-0.41195999999999999</v>
      </c>
      <c r="AA13339" s="106">
        <v>-0.28971999999999998</v>
      </c>
      <c r="AB13339" s="106">
        <v>-6.0040000000000003E-2</v>
      </c>
      <c r="AC13339" s="106">
        <v>-7.3800000000000003E-3</v>
      </c>
      <c r="AD13339" s="77">
        <v>0.10176</v>
      </c>
      <c r="AE13339" s="77">
        <v>0.30234</v>
      </c>
      <c r="AF13339" s="77">
        <v>0.39706999999999998</v>
      </c>
      <c r="AG13339" s="77">
        <v>0.38290000000000002</v>
      </c>
      <c r="AH13339" s="77">
        <v>5.2490000000000002E-2</v>
      </c>
      <c r="AI13339" s="77">
        <v>0.20699000000000001</v>
      </c>
      <c r="AJ13339" s="106">
        <v>-6.4490000000000006E-2</v>
      </c>
      <c r="AK13339" s="77">
        <v>8.5699999999999998E-2</v>
      </c>
      <c r="AL13339" s="77">
        <v>0.16900999999999999</v>
      </c>
      <c r="AM13339" s="77">
        <v>0.37988</v>
      </c>
      <c r="AN13339" s="77" t="s">
        <v>677</v>
      </c>
      <c r="AO13339" s="106">
        <v>-7.2190000000000004E-2</v>
      </c>
      <c r="AP13339" s="106">
        <v>-9.6430000000000002E-2</v>
      </c>
      <c r="AQ13339" s="106">
        <v>-8.8840000000000002E-2</v>
      </c>
      <c r="AR13339" s="106">
        <v>-1.5709999999999998E-2</v>
      </c>
      <c r="AS13339" s="77">
        <v>0.28965999999999997</v>
      </c>
      <c r="AT13339" s="77">
        <v>5.1749999999999997E-2</v>
      </c>
      <c r="AU13339" s="106">
        <v>-0.28993999999999998</v>
      </c>
      <c r="AV13339" s="106">
        <v>-0.24171000000000001</v>
      </c>
      <c r="AW13339" s="106">
        <v>-0.21027999999999999</v>
      </c>
      <c r="AX13339" s="106">
        <v>-3.5560000000000001E-2</v>
      </c>
      <c r="AY13339" s="106">
        <v>-1.4120000000000001E-2</v>
      </c>
      <c r="AZ13339" s="106">
        <v>-4.8500000000000001E-2</v>
      </c>
      <c r="BA13339" s="77">
        <v>0.26380999999999999</v>
      </c>
      <c r="BB13339" s="77">
        <v>0.32673999999999997</v>
      </c>
      <c r="BC13339" s="77">
        <v>1</v>
      </c>
      <c r="BD13339" s="77">
        <v>0.32519999999999999</v>
      </c>
      <c r="BE13339" s="77">
        <v>0.53812000000000004</v>
      </c>
      <c r="BF13339" s="106">
        <v>-0.44796000000000002</v>
      </c>
      <c r="BG13339" s="106">
        <v>-0.11494</v>
      </c>
      <c r="BH13339" s="77">
        <v>0.16783000000000001</v>
      </c>
      <c r="BI13339" s="106">
        <v>-6.9830000000000003E-2</v>
      </c>
      <c r="BJ13339" s="77">
        <v>0.25957999999999998</v>
      </c>
      <c r="BK13339" s="77">
        <v>7.417E-2</v>
      </c>
      <c r="BL13339" s="106">
        <v>-0.10004</v>
      </c>
      <c r="BM13339" s="106">
        <v>-0.17418</v>
      </c>
      <c r="BN13339" s="106">
        <v>-5.2859999999999997E-2</v>
      </c>
      <c r="BO13339" s="77">
        <v>0.19589999999999999</v>
      </c>
      <c r="BP13339" s="77">
        <v>0.32484000000000002</v>
      </c>
      <c r="BQ13339" s="77">
        <v>0.50604000000000005</v>
      </c>
      <c r="BR13339" s="106">
        <v>-0.57265999999999995</v>
      </c>
      <c r="BS13339" s="77">
        <v>7.9100000000000004E-2</v>
      </c>
      <c r="BT13339" s="106">
        <v>-0.21640000000000001</v>
      </c>
      <c r="BU13339" s="106">
        <v>-0.2321</v>
      </c>
      <c r="BV13339" s="77">
        <v>0.25584000000000001</v>
      </c>
      <c r="BW13339" s="106">
        <v>-0.12246</v>
      </c>
      <c r="BX13339" s="77">
        <v>5.8590000000000003E-2</v>
      </c>
      <c r="BY13339" s="77">
        <v>0.17602000000000001</v>
      </c>
      <c r="BZ13339" s="77">
        <v>0.27766000000000002</v>
      </c>
      <c r="CA13339" s="77">
        <v>0.61477999999999999</v>
      </c>
      <c r="CB13339" s="77">
        <v>0.34904000000000002</v>
      </c>
      <c r="CC13339" s="77">
        <v>0.52546999999999999</v>
      </c>
      <c r="CD13339" s="106">
        <v>-0.45638000000000001</v>
      </c>
      <c r="CE13339" s="106">
        <v>-1.8E-3</v>
      </c>
      <c r="CF13339" s="106">
        <v>-2.4559999999999998E-2</v>
      </c>
      <c r="CG13339" s="77">
        <v>9.1520000000000004E-2</v>
      </c>
      <c r="CH13339" s="77">
        <v>0.32834000000000002</v>
      </c>
      <c r="CI13339" s="77">
        <v>0.12867999999999999</v>
      </c>
      <c r="CJ13339" s="77">
        <v>0.36253000000000002</v>
      </c>
      <c r="CK13339" s="77">
        <v>0.13208</v>
      </c>
      <c r="CL13339" s="77">
        <v>6.2920000000000004E-2</v>
      </c>
      <c r="CM13339" s="106">
        <v>-0.44524999999999998</v>
      </c>
      <c r="CN13339" s="77">
        <v>0.10264</v>
      </c>
      <c r="CO13339" s="77">
        <v>0.39417999999999997</v>
      </c>
      <c r="CP13339" s="77">
        <v>0.1862</v>
      </c>
      <c r="CQ13339" s="106">
        <v>-1.328E-2</v>
      </c>
      <c r="CR13339" s="106">
        <v>-0.23809</v>
      </c>
      <c r="CS13339" s="77">
        <v>0.32443</v>
      </c>
      <c r="CT13339" s="77">
        <v>0.50599000000000005</v>
      </c>
      <c r="CU13339" s="106">
        <v>-0.2361</v>
      </c>
      <c r="CV13339" s="77">
        <v>0.28456999999999999</v>
      </c>
      <c r="CW13339" s="106">
        <v>-0.41610999999999998</v>
      </c>
      <c r="CX13339" s="77">
        <v>0.45895999999999998</v>
      </c>
      <c r="CY13339" s="106">
        <v>-9.1819999999999999E-2</v>
      </c>
      <c r="CZ13339" s="77">
        <v>0.36253000000000002</v>
      </c>
      <c r="DA13339" s="77">
        <v>0.13208</v>
      </c>
      <c r="DB13339" s="77">
        <v>6.2899999999999998E-2</v>
      </c>
      <c r="DC13339" s="106">
        <v>-0.44525999999999999</v>
      </c>
      <c r="DD13339" s="77">
        <v>0.25692999999999999</v>
      </c>
      <c r="DE13339" s="77">
        <v>0.10265000000000001</v>
      </c>
      <c r="DF13339" s="77">
        <v>0.39419999999999999</v>
      </c>
      <c r="DG13339" s="77">
        <v>0.18620999999999999</v>
      </c>
      <c r="DH13339" s="106">
        <v>-1.323E-2</v>
      </c>
      <c r="DI13339" s="106">
        <v>-0.23859</v>
      </c>
      <c r="DJ13339" s="77">
        <v>0.39845000000000003</v>
      </c>
      <c r="DK13339" s="77">
        <v>0.32441999999999999</v>
      </c>
      <c r="DL13339" s="77">
        <v>0.36253999999999997</v>
      </c>
      <c r="DM13339" s="77">
        <v>0.13211000000000001</v>
      </c>
      <c r="DN13339" s="77">
        <v>6.275E-2</v>
      </c>
      <c r="DO13339" s="106">
        <v>-0.44536999999999999</v>
      </c>
      <c r="DP13339" s="77">
        <v>0.25689000000000001</v>
      </c>
      <c r="DQ13339" s="77">
        <v>0.10266</v>
      </c>
      <c r="DR13339" s="77">
        <v>0.39423999999999998</v>
      </c>
      <c r="DS13339" s="77">
        <v>0.18601999999999999</v>
      </c>
      <c r="DT13339" s="106">
        <v>-1.289E-2</v>
      </c>
      <c r="DU13339" s="106">
        <v>-0.23879</v>
      </c>
      <c r="DV13339" s="77">
        <v>0.39806000000000002</v>
      </c>
      <c r="DW13339" s="78">
        <v>0.32374000000000003</v>
      </c>
    </row>
    <row r="13340" spans="1:127" ht="15.75" thickBot="1" x14ac:dyDescent="0.3">
      <c r="A13340" s="248"/>
      <c r="B13340" s="68">
        <v>0.64239999999999997</v>
      </c>
      <c r="C13340" s="68">
        <v>0.35120000000000001</v>
      </c>
      <c r="D13340" s="68">
        <v>0.63249999999999995</v>
      </c>
      <c r="E13340" s="68">
        <v>0.33989999999999998</v>
      </c>
      <c r="F13340" s="68">
        <v>0.69630000000000003</v>
      </c>
      <c r="G13340" s="68">
        <v>0.16259999999999999</v>
      </c>
      <c r="H13340" s="68">
        <v>2.1399999999999999E-2</v>
      </c>
      <c r="I13340" s="68">
        <v>2.58E-2</v>
      </c>
      <c r="J13340" s="68">
        <v>0.79059999999999997</v>
      </c>
      <c r="K13340" s="68">
        <v>0.46429999999999999</v>
      </c>
      <c r="L13340" s="68">
        <v>0.59809999999999997</v>
      </c>
      <c r="M13340" s="68">
        <v>0.73939999999999995</v>
      </c>
      <c r="N13340" s="68">
        <v>0.61099999999999999</v>
      </c>
      <c r="O13340" s="68">
        <v>3.6999999999999998E-2</v>
      </c>
      <c r="P13340" s="68" t="s">
        <v>677</v>
      </c>
      <c r="Q13340" s="68">
        <v>0.89839999999999998</v>
      </c>
      <c r="R13340" s="68">
        <v>0.55920000000000003</v>
      </c>
      <c r="S13340" s="68">
        <v>0.57340000000000002</v>
      </c>
      <c r="T13340" s="68">
        <v>0.43819999999999998</v>
      </c>
      <c r="U13340" s="68">
        <v>1.23E-2</v>
      </c>
      <c r="V13340" s="68">
        <v>0.78149999999999997</v>
      </c>
      <c r="W13340" s="68">
        <v>0.22239999999999999</v>
      </c>
      <c r="X13340" s="68">
        <v>7.4700000000000003E-2</v>
      </c>
      <c r="Y13340" s="68">
        <v>8.0199999999999994E-2</v>
      </c>
      <c r="Z13340" s="68">
        <v>1.9099999999999999E-2</v>
      </c>
      <c r="AA13340" s="68">
        <v>0.1077</v>
      </c>
      <c r="AB13340" s="68">
        <v>0.74409999999999998</v>
      </c>
      <c r="AC13340" s="68">
        <v>0.96799999999999997</v>
      </c>
      <c r="AD13340" s="68">
        <v>0.57950000000000002</v>
      </c>
      <c r="AE13340" s="68">
        <v>9.2600000000000002E-2</v>
      </c>
      <c r="AF13340" s="68">
        <v>2.4400000000000002E-2</v>
      </c>
      <c r="AG13340" s="68">
        <v>3.0499999999999999E-2</v>
      </c>
      <c r="AH13340" s="68">
        <v>0.77539999999999998</v>
      </c>
      <c r="AI13340" s="68">
        <v>0.25569999999999998</v>
      </c>
      <c r="AJ13340" s="68">
        <v>0.72589999999999999</v>
      </c>
      <c r="AK13340" s="68">
        <v>0.64100000000000001</v>
      </c>
      <c r="AL13340" s="68">
        <v>0.35510000000000003</v>
      </c>
      <c r="AM13340" s="68">
        <v>3.2000000000000001E-2</v>
      </c>
      <c r="AN13340" s="68" t="s">
        <v>677</v>
      </c>
      <c r="AO13340" s="68">
        <v>0.6946</v>
      </c>
      <c r="AP13340" s="68">
        <v>0.59960000000000002</v>
      </c>
      <c r="AQ13340" s="68">
        <v>0.62870000000000004</v>
      </c>
      <c r="AR13340" s="68">
        <v>0.93200000000000005</v>
      </c>
      <c r="AS13340" s="68">
        <v>0.10780000000000001</v>
      </c>
      <c r="AT13340" s="68">
        <v>0.77849999999999997</v>
      </c>
      <c r="AU13340" s="68">
        <v>0.1075</v>
      </c>
      <c r="AV13340" s="68">
        <v>0.18260000000000001</v>
      </c>
      <c r="AW13340" s="68">
        <v>0.248</v>
      </c>
      <c r="AX13340" s="68">
        <v>0.8468</v>
      </c>
      <c r="AY13340" s="68">
        <v>0.93889999999999996</v>
      </c>
      <c r="AZ13340" s="68">
        <v>0.79210000000000003</v>
      </c>
      <c r="BA13340" s="68">
        <v>0.14460000000000001</v>
      </c>
      <c r="BB13340" s="68">
        <v>6.8000000000000005E-2</v>
      </c>
      <c r="BC13340" s="68"/>
      <c r="BD13340" s="68">
        <v>6.93E-2</v>
      </c>
      <c r="BE13340" s="68">
        <v>1.5E-3</v>
      </c>
      <c r="BF13340" s="68">
        <v>1.01E-2</v>
      </c>
      <c r="BG13340" s="68">
        <v>0.53110000000000002</v>
      </c>
      <c r="BH13340" s="68">
        <v>0.35849999999999999</v>
      </c>
      <c r="BI13340" s="68">
        <v>0.70409999999999995</v>
      </c>
      <c r="BJ13340" s="68">
        <v>0.15140000000000001</v>
      </c>
      <c r="BK13340" s="68">
        <v>0.68659999999999999</v>
      </c>
      <c r="BL13340" s="68">
        <v>0.58589999999999998</v>
      </c>
      <c r="BM13340" s="68">
        <v>0.34039999999999998</v>
      </c>
      <c r="BN13340" s="68">
        <v>0.77390000000000003</v>
      </c>
      <c r="BO13340" s="68">
        <v>0.28260000000000002</v>
      </c>
      <c r="BP13340" s="68">
        <v>6.9699999999999998E-2</v>
      </c>
      <c r="BQ13340" s="68">
        <v>3.0999999999999999E-3</v>
      </c>
      <c r="BR13340" s="68">
        <v>5.9999999999999995E-4</v>
      </c>
      <c r="BS13340" s="68">
        <v>0.66690000000000005</v>
      </c>
      <c r="BT13340" s="68">
        <v>0.23419999999999999</v>
      </c>
      <c r="BU13340" s="68">
        <v>0.20119999999999999</v>
      </c>
      <c r="BV13340" s="68">
        <v>0.15759999999999999</v>
      </c>
      <c r="BW13340" s="68">
        <v>0.50429999999999997</v>
      </c>
      <c r="BX13340" s="68">
        <v>0.75009999999999999</v>
      </c>
      <c r="BY13340" s="68">
        <v>0.3352</v>
      </c>
      <c r="BZ13340" s="68">
        <v>0.1239</v>
      </c>
      <c r="CA13340" s="68">
        <v>2.0000000000000001E-4</v>
      </c>
      <c r="CB13340" s="68">
        <v>5.0200000000000002E-2</v>
      </c>
      <c r="CC13340" s="68">
        <v>2E-3</v>
      </c>
      <c r="CD13340" s="68">
        <v>8.6999999999999994E-3</v>
      </c>
      <c r="CE13340" s="68">
        <v>0.99219999999999997</v>
      </c>
      <c r="CF13340" s="68">
        <v>0.89390000000000003</v>
      </c>
      <c r="CG13340" s="68">
        <v>0.61839999999999995</v>
      </c>
      <c r="CH13340" s="68">
        <v>6.6600000000000006E-2</v>
      </c>
      <c r="CI13340" s="68">
        <v>0.48280000000000001</v>
      </c>
      <c r="CJ13340" s="68">
        <v>4.1399999999999999E-2</v>
      </c>
      <c r="CK13340" s="68">
        <v>0.47120000000000001</v>
      </c>
      <c r="CL13340" s="68">
        <v>0.73229999999999995</v>
      </c>
      <c r="CM13340" s="68">
        <v>1.0699999999999999E-2</v>
      </c>
      <c r="CN13340" s="68">
        <v>0.57609999999999995</v>
      </c>
      <c r="CO13340" s="68">
        <v>2.5600000000000001E-2</v>
      </c>
      <c r="CP13340" s="68">
        <v>0.30759999999999998</v>
      </c>
      <c r="CQ13340" s="68">
        <v>0.9425</v>
      </c>
      <c r="CR13340" s="68">
        <v>0.18940000000000001</v>
      </c>
      <c r="CS13340" s="68">
        <v>7.0000000000000007E-2</v>
      </c>
      <c r="CT13340" s="68">
        <v>3.0999999999999999E-3</v>
      </c>
      <c r="CU13340" s="68">
        <v>0.1933</v>
      </c>
      <c r="CV13340" s="68">
        <v>0.1144</v>
      </c>
      <c r="CW13340" s="68">
        <v>1.78E-2</v>
      </c>
      <c r="CX13340" s="68">
        <v>8.2000000000000007E-3</v>
      </c>
      <c r="CY13340" s="68">
        <v>0.61719999999999997</v>
      </c>
      <c r="CZ13340" s="68">
        <v>4.1399999999999999E-2</v>
      </c>
      <c r="DA13340" s="68">
        <v>0.47120000000000001</v>
      </c>
      <c r="DB13340" s="68">
        <v>0.73229999999999995</v>
      </c>
      <c r="DC13340" s="68">
        <v>1.0699999999999999E-2</v>
      </c>
      <c r="DD13340" s="68">
        <v>0.15570000000000001</v>
      </c>
      <c r="DE13340" s="68">
        <v>0.57609999999999995</v>
      </c>
      <c r="DF13340" s="68">
        <v>2.5600000000000001E-2</v>
      </c>
      <c r="DG13340" s="68">
        <v>0.3075</v>
      </c>
      <c r="DH13340" s="68">
        <v>0.94269999999999998</v>
      </c>
      <c r="DI13340" s="68">
        <v>0.1885</v>
      </c>
      <c r="DJ13340" s="68">
        <v>2.3900000000000001E-2</v>
      </c>
      <c r="DK13340" s="68">
        <v>7.0099999999999996E-2</v>
      </c>
      <c r="DL13340" s="68">
        <v>4.1399999999999999E-2</v>
      </c>
      <c r="DM13340" s="68">
        <v>0.47110000000000002</v>
      </c>
      <c r="DN13340" s="68">
        <v>0.73299999999999998</v>
      </c>
      <c r="DO13340" s="68">
        <v>1.06E-2</v>
      </c>
      <c r="DP13340" s="68">
        <v>0.15579999999999999</v>
      </c>
      <c r="DQ13340" s="68">
        <v>0.57609999999999995</v>
      </c>
      <c r="DR13340" s="68">
        <v>2.5600000000000001E-2</v>
      </c>
      <c r="DS13340" s="68">
        <v>0.308</v>
      </c>
      <c r="DT13340" s="68">
        <v>0.94420000000000004</v>
      </c>
      <c r="DU13340" s="68">
        <v>0.18809999999999999</v>
      </c>
      <c r="DV13340" s="68">
        <v>2.4E-2</v>
      </c>
      <c r="DW13340" s="74">
        <v>7.0699999999999999E-2</v>
      </c>
    </row>
    <row r="13341" spans="1:127" x14ac:dyDescent="0.25">
      <c r="A13341" s="247" t="s">
        <v>100</v>
      </c>
      <c r="B13341" s="106">
        <v>-0.19980999999999999</v>
      </c>
      <c r="C13341" s="77">
        <v>0.1003</v>
      </c>
      <c r="D13341" s="106">
        <v>-2.8559999999999999E-2</v>
      </c>
      <c r="E13341" s="77">
        <v>0.11527</v>
      </c>
      <c r="F13341" s="77">
        <v>0.28902</v>
      </c>
      <c r="G13341" s="77">
        <v>0.32027</v>
      </c>
      <c r="H13341" s="77">
        <v>0.49127999999999999</v>
      </c>
      <c r="I13341" s="77">
        <v>0.38618999999999998</v>
      </c>
      <c r="J13341" s="77">
        <v>5.3280000000000001E-2</v>
      </c>
      <c r="K13341" s="106">
        <v>-0.25868000000000002</v>
      </c>
      <c r="L13341" s="106">
        <v>-0.26255000000000001</v>
      </c>
      <c r="M13341" s="106">
        <v>-0.12676000000000001</v>
      </c>
      <c r="N13341" s="77">
        <v>9.3539999999999998E-2</v>
      </c>
      <c r="O13341" s="77">
        <v>0.29307</v>
      </c>
      <c r="P13341" s="77" t="s">
        <v>677</v>
      </c>
      <c r="Q13341" s="106">
        <v>-0.31596999999999997</v>
      </c>
      <c r="R13341" s="106">
        <v>-0.21856999999999999</v>
      </c>
      <c r="S13341" s="106">
        <v>-0.34179999999999999</v>
      </c>
      <c r="T13341" s="77">
        <v>0.14457999999999999</v>
      </c>
      <c r="U13341" s="77">
        <v>0.23943</v>
      </c>
      <c r="V13341" s="106">
        <v>-0.1686</v>
      </c>
      <c r="W13341" s="77">
        <v>0.14008000000000001</v>
      </c>
      <c r="X13341" s="106">
        <v>-0.51770000000000005</v>
      </c>
      <c r="Y13341" s="106">
        <v>-0.17749000000000001</v>
      </c>
      <c r="Z13341" s="106">
        <v>-0.54991999999999996</v>
      </c>
      <c r="AA13341" s="106">
        <v>-8.0460000000000004E-2</v>
      </c>
      <c r="AB13341" s="77">
        <v>1.49E-3</v>
      </c>
      <c r="AC13341" s="77">
        <v>0.13500999999999999</v>
      </c>
      <c r="AD13341" s="77">
        <v>0.32865</v>
      </c>
      <c r="AE13341" s="77">
        <v>0.35794999999999999</v>
      </c>
      <c r="AF13341" s="77">
        <v>0.47338999999999998</v>
      </c>
      <c r="AG13341" s="77">
        <v>0.38125999999999999</v>
      </c>
      <c r="AH13341" s="77">
        <v>6.6070000000000004E-2</v>
      </c>
      <c r="AI13341" s="106">
        <v>-0.23907</v>
      </c>
      <c r="AJ13341" s="106">
        <v>-0.26029999999999998</v>
      </c>
      <c r="AK13341" s="106">
        <v>-8.7489999999999998E-2</v>
      </c>
      <c r="AL13341" s="77">
        <v>0.1171</v>
      </c>
      <c r="AM13341" s="77">
        <v>0.32477</v>
      </c>
      <c r="AN13341" s="77" t="s">
        <v>677</v>
      </c>
      <c r="AO13341" s="77">
        <v>7.3209999999999997E-2</v>
      </c>
      <c r="AP13341" s="106">
        <v>-0.19849</v>
      </c>
      <c r="AQ13341" s="106">
        <v>-0.30468000000000001</v>
      </c>
      <c r="AR13341" s="77">
        <v>5.7270000000000001E-2</v>
      </c>
      <c r="AS13341" s="77">
        <v>0.18218000000000001</v>
      </c>
      <c r="AT13341" s="106">
        <v>-0.11166</v>
      </c>
      <c r="AU13341" s="77">
        <v>9.0039999999999995E-2</v>
      </c>
      <c r="AV13341" s="106">
        <v>-0.24817</v>
      </c>
      <c r="AW13341" s="106">
        <v>-0.26129000000000002</v>
      </c>
      <c r="AX13341" s="106">
        <v>-0.32525999999999999</v>
      </c>
      <c r="AY13341" s="77">
        <v>0.16428000000000001</v>
      </c>
      <c r="AZ13341" s="106">
        <v>-2.6030000000000001E-2</v>
      </c>
      <c r="BA13341" s="77">
        <v>0.1358</v>
      </c>
      <c r="BB13341" s="77">
        <v>0.31070999999999999</v>
      </c>
      <c r="BC13341" s="77">
        <v>0.32519999999999999</v>
      </c>
      <c r="BD13341" s="77">
        <v>1</v>
      </c>
      <c r="BE13341" s="77">
        <v>0.66654000000000002</v>
      </c>
      <c r="BF13341" s="106">
        <v>-0.14804</v>
      </c>
      <c r="BG13341" s="106">
        <v>-0.36981999999999998</v>
      </c>
      <c r="BH13341" s="106">
        <v>-0.11965000000000001</v>
      </c>
      <c r="BI13341" s="106">
        <v>-0.17785000000000001</v>
      </c>
      <c r="BJ13341" s="106">
        <v>-0.16414999999999999</v>
      </c>
      <c r="BK13341" s="77">
        <v>0.16925000000000001</v>
      </c>
      <c r="BL13341" s="106">
        <v>-2.4680000000000001E-2</v>
      </c>
      <c r="BM13341" s="77">
        <v>0.30326999999999998</v>
      </c>
      <c r="BN13341" s="77">
        <v>0.22742999999999999</v>
      </c>
      <c r="BO13341" s="77">
        <v>7.7249999999999999E-2</v>
      </c>
      <c r="BP13341" s="77">
        <v>0.92193999999999998</v>
      </c>
      <c r="BQ13341" s="77">
        <v>0.64944999999999997</v>
      </c>
      <c r="BR13341" s="106">
        <v>-0.15223</v>
      </c>
      <c r="BS13341" s="77">
        <v>6.7169999999999994E-2</v>
      </c>
      <c r="BT13341" s="106">
        <v>-6.1740000000000003E-2</v>
      </c>
      <c r="BU13341" s="77">
        <v>1.188E-2</v>
      </c>
      <c r="BV13341" s="77">
        <v>0.45978999999999998</v>
      </c>
      <c r="BW13341" s="77">
        <v>0.10206</v>
      </c>
      <c r="BX13341" s="77">
        <v>0.10753</v>
      </c>
      <c r="BY13341" s="77">
        <v>0.34755000000000003</v>
      </c>
      <c r="BZ13341" s="77">
        <v>0.34821999999999997</v>
      </c>
      <c r="CA13341" s="77">
        <v>0.25990999999999997</v>
      </c>
      <c r="CB13341" s="77">
        <v>0.91866999999999999</v>
      </c>
      <c r="CC13341" s="77">
        <v>0.65085000000000004</v>
      </c>
      <c r="CD13341" s="106">
        <v>-0.15939</v>
      </c>
      <c r="CE13341" s="106">
        <v>-0.18278</v>
      </c>
      <c r="CF13341" s="77">
        <v>0.11555</v>
      </c>
      <c r="CG13341" s="106">
        <v>-0.24851000000000001</v>
      </c>
      <c r="CH13341" s="106">
        <v>-9.3240000000000003E-2</v>
      </c>
      <c r="CI13341" s="77">
        <v>0.32157000000000002</v>
      </c>
      <c r="CJ13341" s="77">
        <v>0.48215999999999998</v>
      </c>
      <c r="CK13341" s="106">
        <v>-6.25E-2</v>
      </c>
      <c r="CL13341" s="106">
        <v>-0.19400000000000001</v>
      </c>
      <c r="CM13341" s="106">
        <v>-0.37119000000000002</v>
      </c>
      <c r="CN13341" s="77">
        <v>2.8800000000000002E-3</v>
      </c>
      <c r="CO13341" s="77">
        <v>0.56877999999999995</v>
      </c>
      <c r="CP13341" s="106">
        <v>-3.5830000000000001E-2</v>
      </c>
      <c r="CQ13341" s="106">
        <v>-3.458E-2</v>
      </c>
      <c r="CR13341" s="106">
        <v>-0.23066999999999999</v>
      </c>
      <c r="CS13341" s="77">
        <v>0.29205999999999999</v>
      </c>
      <c r="CT13341" s="77">
        <v>0.73426000000000002</v>
      </c>
      <c r="CU13341" s="106">
        <v>-0.28539999999999999</v>
      </c>
      <c r="CV13341" s="77">
        <v>0.62788999999999995</v>
      </c>
      <c r="CW13341" s="77">
        <v>0.16073999999999999</v>
      </c>
      <c r="CX13341" s="77">
        <v>0.65222000000000002</v>
      </c>
      <c r="CY13341" s="77">
        <v>6.5019999999999994E-2</v>
      </c>
      <c r="CZ13341" s="77">
        <v>0.48216999999999999</v>
      </c>
      <c r="DA13341" s="106">
        <v>-6.25E-2</v>
      </c>
      <c r="DB13341" s="106">
        <v>-0.19400000000000001</v>
      </c>
      <c r="DC13341" s="106">
        <v>-0.37119000000000002</v>
      </c>
      <c r="DD13341" s="77">
        <v>0.12469</v>
      </c>
      <c r="DE13341" s="77">
        <v>2.8800000000000002E-3</v>
      </c>
      <c r="DF13341" s="77">
        <v>0.56884000000000001</v>
      </c>
      <c r="DG13341" s="106">
        <v>-3.5799999999999998E-2</v>
      </c>
      <c r="DH13341" s="106">
        <v>-3.576E-2</v>
      </c>
      <c r="DI13341" s="106">
        <v>-0.23125000000000001</v>
      </c>
      <c r="DJ13341" s="77">
        <v>0.3634</v>
      </c>
      <c r="DK13341" s="77">
        <v>0.29218</v>
      </c>
      <c r="DL13341" s="77">
        <v>0.48222999999999999</v>
      </c>
      <c r="DM13341" s="106">
        <v>-6.25E-2</v>
      </c>
      <c r="DN13341" s="106">
        <v>-0.19402</v>
      </c>
      <c r="DO13341" s="106">
        <v>-0.37126999999999999</v>
      </c>
      <c r="DP13341" s="77">
        <v>0.12469</v>
      </c>
      <c r="DQ13341" s="77">
        <v>2.8600000000000001E-3</v>
      </c>
      <c r="DR13341" s="77">
        <v>0.56850000000000001</v>
      </c>
      <c r="DS13341" s="106">
        <v>-3.5749999999999997E-2</v>
      </c>
      <c r="DT13341" s="106">
        <v>-3.7319999999999999E-2</v>
      </c>
      <c r="DU13341" s="106">
        <v>-0.23086999999999999</v>
      </c>
      <c r="DV13341" s="77">
        <v>0.36355999999999999</v>
      </c>
      <c r="DW13341" s="78">
        <v>0.29220000000000002</v>
      </c>
    </row>
    <row r="13342" spans="1:127" ht="15.75" thickBot="1" x14ac:dyDescent="0.3">
      <c r="A13342" s="248"/>
      <c r="B13342" s="68">
        <v>0.27289999999999998</v>
      </c>
      <c r="C13342" s="68">
        <v>0.58489999999999998</v>
      </c>
      <c r="D13342" s="68">
        <v>0.87670000000000003</v>
      </c>
      <c r="E13342" s="68">
        <v>0.52990000000000004</v>
      </c>
      <c r="F13342" s="68">
        <v>0.1086</v>
      </c>
      <c r="G13342" s="68">
        <v>7.3899999999999993E-2</v>
      </c>
      <c r="H13342" s="68">
        <v>4.3E-3</v>
      </c>
      <c r="I13342" s="68">
        <v>2.9000000000000001E-2</v>
      </c>
      <c r="J13342" s="68">
        <v>0.77210000000000001</v>
      </c>
      <c r="K13342" s="68">
        <v>0.15279999999999999</v>
      </c>
      <c r="L13342" s="68">
        <v>0.14660000000000001</v>
      </c>
      <c r="M13342" s="68">
        <v>0.4894</v>
      </c>
      <c r="N13342" s="68">
        <v>0.61060000000000003</v>
      </c>
      <c r="O13342" s="68">
        <v>0.1036</v>
      </c>
      <c r="P13342" s="68" t="s">
        <v>677</v>
      </c>
      <c r="Q13342" s="68">
        <v>7.8100000000000003E-2</v>
      </c>
      <c r="R13342" s="68">
        <v>0.22939999999999999</v>
      </c>
      <c r="S13342" s="68">
        <v>5.5500000000000001E-2</v>
      </c>
      <c r="T13342" s="68">
        <v>0.42980000000000002</v>
      </c>
      <c r="U13342" s="68">
        <v>0.18690000000000001</v>
      </c>
      <c r="V13342" s="68">
        <v>0.35630000000000001</v>
      </c>
      <c r="W13342" s="68">
        <v>0.44450000000000001</v>
      </c>
      <c r="X13342" s="68">
        <v>2.3999999999999998E-3</v>
      </c>
      <c r="Y13342" s="68">
        <v>0.33110000000000001</v>
      </c>
      <c r="Z13342" s="68">
        <v>1.1000000000000001E-3</v>
      </c>
      <c r="AA13342" s="68">
        <v>0.66159999999999997</v>
      </c>
      <c r="AB13342" s="68">
        <v>0.99360000000000004</v>
      </c>
      <c r="AC13342" s="68">
        <v>0.46129999999999999</v>
      </c>
      <c r="AD13342" s="68">
        <v>6.6299999999999998E-2</v>
      </c>
      <c r="AE13342" s="68">
        <v>4.4299999999999999E-2</v>
      </c>
      <c r="AF13342" s="68">
        <v>6.1999999999999998E-3</v>
      </c>
      <c r="AG13342" s="68">
        <v>3.1300000000000001E-2</v>
      </c>
      <c r="AH13342" s="68">
        <v>0.71940000000000004</v>
      </c>
      <c r="AI13342" s="68">
        <v>0.18759999999999999</v>
      </c>
      <c r="AJ13342" s="68">
        <v>0.1502</v>
      </c>
      <c r="AK13342" s="68">
        <v>0.63400000000000001</v>
      </c>
      <c r="AL13342" s="68">
        <v>0.52329999999999999</v>
      </c>
      <c r="AM13342" s="68">
        <v>6.9699999999999998E-2</v>
      </c>
      <c r="AN13342" s="68" t="s">
        <v>677</v>
      </c>
      <c r="AO13342" s="68">
        <v>0.6905</v>
      </c>
      <c r="AP13342" s="68">
        <v>0.27610000000000001</v>
      </c>
      <c r="AQ13342" s="68">
        <v>0.09</v>
      </c>
      <c r="AR13342" s="68">
        <v>0.75549999999999995</v>
      </c>
      <c r="AS13342" s="68">
        <v>0.31830000000000003</v>
      </c>
      <c r="AT13342" s="68">
        <v>0.54290000000000005</v>
      </c>
      <c r="AU13342" s="68">
        <v>0.62409999999999999</v>
      </c>
      <c r="AV13342" s="68">
        <v>0.17080000000000001</v>
      </c>
      <c r="AW13342" s="68">
        <v>0.14860000000000001</v>
      </c>
      <c r="AX13342" s="68">
        <v>6.93E-2</v>
      </c>
      <c r="AY13342" s="68">
        <v>0.36890000000000001</v>
      </c>
      <c r="AZ13342" s="68">
        <v>0.88759999999999994</v>
      </c>
      <c r="BA13342" s="68">
        <v>0.4587</v>
      </c>
      <c r="BB13342" s="68">
        <v>8.3500000000000005E-2</v>
      </c>
      <c r="BC13342" s="68">
        <v>6.93E-2</v>
      </c>
      <c r="BD13342" s="68"/>
      <c r="BE13342" s="68" t="s">
        <v>621</v>
      </c>
      <c r="BF13342" s="68">
        <v>0.41880000000000001</v>
      </c>
      <c r="BG13342" s="68">
        <v>3.7199999999999997E-2</v>
      </c>
      <c r="BH13342" s="68">
        <v>0.51419999999999999</v>
      </c>
      <c r="BI13342" s="68">
        <v>0.3301</v>
      </c>
      <c r="BJ13342" s="68">
        <v>0.36930000000000002</v>
      </c>
      <c r="BK13342" s="68">
        <v>0.35439999999999999</v>
      </c>
      <c r="BL13342" s="68">
        <v>0.89339999999999997</v>
      </c>
      <c r="BM13342" s="68">
        <v>9.1600000000000001E-2</v>
      </c>
      <c r="BN13342" s="68">
        <v>0.21060000000000001</v>
      </c>
      <c r="BO13342" s="68">
        <v>0.67430000000000001</v>
      </c>
      <c r="BP13342" s="68" t="s">
        <v>621</v>
      </c>
      <c r="BQ13342" s="68" t="s">
        <v>621</v>
      </c>
      <c r="BR13342" s="68">
        <v>0.40560000000000002</v>
      </c>
      <c r="BS13342" s="68">
        <v>0.71489999999999998</v>
      </c>
      <c r="BT13342" s="68">
        <v>0.73709999999999998</v>
      </c>
      <c r="BU13342" s="68">
        <v>0.94850000000000001</v>
      </c>
      <c r="BV13342" s="68">
        <v>8.0999999999999996E-3</v>
      </c>
      <c r="BW13342" s="68">
        <v>0.57830000000000004</v>
      </c>
      <c r="BX13342" s="68">
        <v>0.55800000000000005</v>
      </c>
      <c r="BY13342" s="68">
        <v>5.1299999999999998E-2</v>
      </c>
      <c r="BZ13342" s="68">
        <v>5.0799999999999998E-2</v>
      </c>
      <c r="CA13342" s="68">
        <v>0.15079999999999999</v>
      </c>
      <c r="CB13342" s="68" t="s">
        <v>621</v>
      </c>
      <c r="CC13342" s="68" t="s">
        <v>621</v>
      </c>
      <c r="CD13342" s="68">
        <v>0.3836</v>
      </c>
      <c r="CE13342" s="68">
        <v>0.31669999999999998</v>
      </c>
      <c r="CF13342" s="68">
        <v>0.52890000000000004</v>
      </c>
      <c r="CG13342" s="68">
        <v>0.17019999999999999</v>
      </c>
      <c r="CH13342" s="68">
        <v>0.61180000000000001</v>
      </c>
      <c r="CI13342" s="68">
        <v>7.2700000000000001E-2</v>
      </c>
      <c r="CJ13342" s="68">
        <v>5.1999999999999998E-3</v>
      </c>
      <c r="CK13342" s="68">
        <v>0.73399999999999999</v>
      </c>
      <c r="CL13342" s="68">
        <v>0.28739999999999999</v>
      </c>
      <c r="CM13342" s="68">
        <v>3.6499999999999998E-2</v>
      </c>
      <c r="CN13342" s="68">
        <v>0.98750000000000004</v>
      </c>
      <c r="CO13342" s="68">
        <v>6.9999999999999999E-4</v>
      </c>
      <c r="CP13342" s="68">
        <v>0.84570000000000001</v>
      </c>
      <c r="CQ13342" s="68">
        <v>0.85099999999999998</v>
      </c>
      <c r="CR13342" s="68">
        <v>0.20399999999999999</v>
      </c>
      <c r="CS13342" s="68">
        <v>0.1048</v>
      </c>
      <c r="CT13342" s="68" t="s">
        <v>621</v>
      </c>
      <c r="CU13342" s="68">
        <v>0.1133</v>
      </c>
      <c r="CV13342" s="68">
        <v>1E-4</v>
      </c>
      <c r="CW13342" s="68">
        <v>0.3795</v>
      </c>
      <c r="CX13342" s="68" t="s">
        <v>621</v>
      </c>
      <c r="CY13342" s="68">
        <v>0.72370000000000001</v>
      </c>
      <c r="CZ13342" s="68">
        <v>5.1999999999999998E-3</v>
      </c>
      <c r="DA13342" s="68">
        <v>0.73399999999999999</v>
      </c>
      <c r="DB13342" s="68">
        <v>0.28739999999999999</v>
      </c>
      <c r="DC13342" s="68">
        <v>3.6499999999999998E-2</v>
      </c>
      <c r="DD13342" s="68">
        <v>0.4965</v>
      </c>
      <c r="DE13342" s="68">
        <v>0.98750000000000004</v>
      </c>
      <c r="DF13342" s="68">
        <v>6.9999999999999999E-4</v>
      </c>
      <c r="DG13342" s="68">
        <v>0.8458</v>
      </c>
      <c r="DH13342" s="68">
        <v>0.84589999999999999</v>
      </c>
      <c r="DI13342" s="68">
        <v>0.2029</v>
      </c>
      <c r="DJ13342" s="68">
        <v>4.0899999999999999E-2</v>
      </c>
      <c r="DK13342" s="68">
        <v>0.1047</v>
      </c>
      <c r="DL13342" s="68">
        <v>5.1999999999999998E-3</v>
      </c>
      <c r="DM13342" s="68">
        <v>0.73399999999999999</v>
      </c>
      <c r="DN13342" s="68">
        <v>0.2873</v>
      </c>
      <c r="DO13342" s="68">
        <v>3.6400000000000002E-2</v>
      </c>
      <c r="DP13342" s="68">
        <v>0.4965</v>
      </c>
      <c r="DQ13342" s="68">
        <v>0.98760000000000003</v>
      </c>
      <c r="DR13342" s="68">
        <v>6.9999999999999999E-4</v>
      </c>
      <c r="DS13342" s="68">
        <v>0.84599999999999997</v>
      </c>
      <c r="DT13342" s="68">
        <v>0.83930000000000005</v>
      </c>
      <c r="DU13342" s="68">
        <v>0.2036</v>
      </c>
      <c r="DV13342" s="68">
        <v>4.0800000000000003E-2</v>
      </c>
      <c r="DW13342" s="74">
        <v>0.1046</v>
      </c>
    </row>
    <row r="13343" spans="1:127" x14ac:dyDescent="0.25">
      <c r="A13343" s="247" t="s">
        <v>101</v>
      </c>
      <c r="B13343" s="106">
        <v>-0.12984000000000001</v>
      </c>
      <c r="C13343" s="77">
        <v>0.39901999999999999</v>
      </c>
      <c r="D13343" s="106">
        <v>-0.19817000000000001</v>
      </c>
      <c r="E13343" s="77">
        <v>0.24449000000000001</v>
      </c>
      <c r="F13343" s="77">
        <v>0.35970999999999997</v>
      </c>
      <c r="G13343" s="77">
        <v>0.45772000000000002</v>
      </c>
      <c r="H13343" s="77">
        <v>0.54022999999999999</v>
      </c>
      <c r="I13343" s="77">
        <v>0.50270000000000004</v>
      </c>
      <c r="J13343" s="106">
        <v>-0.10888</v>
      </c>
      <c r="K13343" s="106">
        <v>-9.7729999999999997E-2</v>
      </c>
      <c r="L13343" s="106">
        <v>-0.29831000000000002</v>
      </c>
      <c r="M13343" s="106">
        <v>-4.6609999999999999E-2</v>
      </c>
      <c r="N13343" s="77">
        <v>0.18858</v>
      </c>
      <c r="O13343" s="77">
        <v>0.36004000000000003</v>
      </c>
      <c r="P13343" s="77" t="s">
        <v>677</v>
      </c>
      <c r="Q13343" s="106">
        <v>-0.23143</v>
      </c>
      <c r="R13343" s="106">
        <v>-0.26845000000000002</v>
      </c>
      <c r="S13343" s="106">
        <v>-0.20433000000000001</v>
      </c>
      <c r="T13343" s="77">
        <v>1.3899999999999999E-2</v>
      </c>
      <c r="U13343" s="77">
        <v>0.34029999999999999</v>
      </c>
      <c r="V13343" s="106">
        <v>-5.5640000000000002E-2</v>
      </c>
      <c r="W13343" s="106">
        <v>-7.4310000000000001E-2</v>
      </c>
      <c r="X13343" s="106">
        <v>-0.37511</v>
      </c>
      <c r="Y13343" s="106">
        <v>-0.23591000000000001</v>
      </c>
      <c r="Z13343" s="106">
        <v>-0.49992999999999999</v>
      </c>
      <c r="AA13343" s="106">
        <v>-0.47515000000000002</v>
      </c>
      <c r="AB13343" s="106">
        <v>-0.17926</v>
      </c>
      <c r="AC13343" s="77">
        <v>2.878E-2</v>
      </c>
      <c r="AD13343" s="77">
        <v>0.40032000000000001</v>
      </c>
      <c r="AE13343" s="77">
        <v>0.49389</v>
      </c>
      <c r="AF13343" s="77">
        <v>0.49772</v>
      </c>
      <c r="AG13343" s="77">
        <v>0.47259000000000001</v>
      </c>
      <c r="AH13343" s="106">
        <v>-8.0269999999999994E-2</v>
      </c>
      <c r="AI13343" s="106">
        <v>-7.3289999999999994E-2</v>
      </c>
      <c r="AJ13343" s="106">
        <v>-0.27642</v>
      </c>
      <c r="AK13343" s="106">
        <v>-1.99E-3</v>
      </c>
      <c r="AL13343" s="77">
        <v>0.25999</v>
      </c>
      <c r="AM13343" s="77">
        <v>0.40909000000000001</v>
      </c>
      <c r="AN13343" s="77" t="s">
        <v>677</v>
      </c>
      <c r="AO13343" s="106">
        <v>-0.38508999999999999</v>
      </c>
      <c r="AP13343" s="106">
        <v>-0.23388</v>
      </c>
      <c r="AQ13343" s="106">
        <v>-0.20119999999999999</v>
      </c>
      <c r="AR13343" s="106">
        <v>-0.20272000000000001</v>
      </c>
      <c r="AS13343" s="77">
        <v>0.33961999999999998</v>
      </c>
      <c r="AT13343" s="106">
        <v>-9.128E-2</v>
      </c>
      <c r="AU13343" s="106">
        <v>-0.12831999999999999</v>
      </c>
      <c r="AV13343" s="106">
        <v>-0.18029000000000001</v>
      </c>
      <c r="AW13343" s="106">
        <v>-7.2169999999999998E-2</v>
      </c>
      <c r="AX13343" s="106">
        <v>-0.11483</v>
      </c>
      <c r="AY13343" s="106">
        <v>-5.731E-2</v>
      </c>
      <c r="AZ13343" s="77">
        <v>0.1037</v>
      </c>
      <c r="BA13343" s="106">
        <v>-2.1049999999999999E-2</v>
      </c>
      <c r="BB13343" s="77">
        <v>0.39977000000000001</v>
      </c>
      <c r="BC13343" s="77">
        <v>0.53812000000000004</v>
      </c>
      <c r="BD13343" s="77">
        <v>0.66654000000000002</v>
      </c>
      <c r="BE13343" s="77">
        <v>1</v>
      </c>
      <c r="BF13343" s="106">
        <v>-0.23841000000000001</v>
      </c>
      <c r="BG13343" s="106">
        <v>-0.25516</v>
      </c>
      <c r="BH13343" s="106">
        <v>-0.13055</v>
      </c>
      <c r="BI13343" s="77">
        <v>3.9140000000000001E-2</v>
      </c>
      <c r="BJ13343" s="106">
        <v>-4.598E-2</v>
      </c>
      <c r="BK13343" s="77">
        <v>8.1099999999999992E-3</v>
      </c>
      <c r="BL13343" s="77">
        <v>0.14226</v>
      </c>
      <c r="BM13343" s="77">
        <v>0.42488999999999999</v>
      </c>
      <c r="BN13343" s="77">
        <v>0.17276</v>
      </c>
      <c r="BO13343" s="77">
        <v>0.27404000000000001</v>
      </c>
      <c r="BP13343" s="77">
        <v>0.69579999999999997</v>
      </c>
      <c r="BQ13343" s="77">
        <v>0.96204999999999996</v>
      </c>
      <c r="BR13343" s="106">
        <v>-0.25901999999999997</v>
      </c>
      <c r="BS13343" s="77">
        <v>7.4249999999999997E-2</v>
      </c>
      <c r="BT13343" s="77">
        <v>1.085E-2</v>
      </c>
      <c r="BU13343" s="77">
        <v>4.81E-3</v>
      </c>
      <c r="BV13343" s="77">
        <v>0.32047999999999999</v>
      </c>
      <c r="BW13343" s="77">
        <v>4.4159999999999998E-2</v>
      </c>
      <c r="BX13343" s="77">
        <v>0.25133</v>
      </c>
      <c r="BY13343" s="77">
        <v>0.49925000000000003</v>
      </c>
      <c r="BZ13343" s="77">
        <v>0.32734000000000002</v>
      </c>
      <c r="CA13343" s="77">
        <v>0.49131000000000002</v>
      </c>
      <c r="CB13343" s="77">
        <v>0.70313000000000003</v>
      </c>
      <c r="CC13343" s="77">
        <v>0.96036999999999995</v>
      </c>
      <c r="CD13343" s="106">
        <v>-0.24753</v>
      </c>
      <c r="CE13343" s="106">
        <v>-0.16295000000000001</v>
      </c>
      <c r="CF13343" s="77">
        <v>9.7720000000000001E-2</v>
      </c>
      <c r="CG13343" s="106">
        <v>-0.18495</v>
      </c>
      <c r="CH13343" s="77">
        <v>0.15326000000000001</v>
      </c>
      <c r="CI13343" s="77">
        <v>0.18892999999999999</v>
      </c>
      <c r="CJ13343" s="77">
        <v>0.59196000000000004</v>
      </c>
      <c r="CK13343" s="77">
        <v>5.6299999999999996E-3</v>
      </c>
      <c r="CL13343" s="106">
        <v>-0.14410000000000001</v>
      </c>
      <c r="CM13343" s="106">
        <v>-0.50836000000000003</v>
      </c>
      <c r="CN13343" s="77">
        <v>5.663E-2</v>
      </c>
      <c r="CO13343" s="77">
        <v>0.61295999999999995</v>
      </c>
      <c r="CP13343" s="77">
        <v>6.0920000000000002E-2</v>
      </c>
      <c r="CQ13343" s="106">
        <v>-0.29041</v>
      </c>
      <c r="CR13343" s="106">
        <v>-0.18379999999999999</v>
      </c>
      <c r="CS13343" s="77">
        <v>0.37006</v>
      </c>
      <c r="CT13343" s="77">
        <v>0.85731000000000002</v>
      </c>
      <c r="CU13343" s="106">
        <v>-0.28985</v>
      </c>
      <c r="CV13343" s="77">
        <v>0.79207000000000005</v>
      </c>
      <c r="CW13343" s="77">
        <v>3.29E-3</v>
      </c>
      <c r="CX13343" s="77">
        <v>0.80659000000000003</v>
      </c>
      <c r="CY13343" s="106">
        <v>-7.9900000000000006E-3</v>
      </c>
      <c r="CZ13343" s="77">
        <v>0.59197</v>
      </c>
      <c r="DA13343" s="77">
        <v>5.6299999999999996E-3</v>
      </c>
      <c r="DB13343" s="106">
        <v>-0.14410000000000001</v>
      </c>
      <c r="DC13343" s="106">
        <v>-0.50836999999999999</v>
      </c>
      <c r="DD13343" s="77">
        <v>0.22778999999999999</v>
      </c>
      <c r="DE13343" s="77">
        <v>5.663E-2</v>
      </c>
      <c r="DF13343" s="77">
        <v>0.61299000000000003</v>
      </c>
      <c r="DG13343" s="77">
        <v>6.0740000000000002E-2</v>
      </c>
      <c r="DH13343" s="106">
        <v>-0.29169</v>
      </c>
      <c r="DI13343" s="106">
        <v>-0.18411</v>
      </c>
      <c r="DJ13343" s="77">
        <v>0.42974000000000001</v>
      </c>
      <c r="DK13343" s="77">
        <v>0.37012</v>
      </c>
      <c r="DL13343" s="77">
        <v>0.59201000000000004</v>
      </c>
      <c r="DM13343" s="77">
        <v>5.6299999999999996E-3</v>
      </c>
      <c r="DN13343" s="106">
        <v>-0.14409</v>
      </c>
      <c r="DO13343" s="106">
        <v>-0.50848000000000004</v>
      </c>
      <c r="DP13343" s="77">
        <v>0.22778999999999999</v>
      </c>
      <c r="DQ13343" s="77">
        <v>5.663E-2</v>
      </c>
      <c r="DR13343" s="77">
        <v>0.61307</v>
      </c>
      <c r="DS13343" s="77">
        <v>6.0589999999999998E-2</v>
      </c>
      <c r="DT13343" s="106">
        <v>-0.29082999999999998</v>
      </c>
      <c r="DU13343" s="106">
        <v>-0.18568999999999999</v>
      </c>
      <c r="DV13343" s="77">
        <v>0.42997999999999997</v>
      </c>
      <c r="DW13343" s="78">
        <v>0.36991000000000002</v>
      </c>
    </row>
    <row r="13344" spans="1:127" ht="15.75" thickBot="1" x14ac:dyDescent="0.3">
      <c r="A13344" s="248"/>
      <c r="B13344" s="68">
        <v>0.4788</v>
      </c>
      <c r="C13344" s="68">
        <v>2.3699999999999999E-2</v>
      </c>
      <c r="D13344" s="68">
        <v>0.27689999999999998</v>
      </c>
      <c r="E13344" s="68">
        <v>0.17749999999999999</v>
      </c>
      <c r="F13344" s="68">
        <v>4.3200000000000002E-2</v>
      </c>
      <c r="G13344" s="68">
        <v>8.3999999999999995E-3</v>
      </c>
      <c r="H13344" s="68">
        <v>1.4E-3</v>
      </c>
      <c r="I13344" s="68">
        <v>3.3999999999999998E-3</v>
      </c>
      <c r="J13344" s="68">
        <v>0.55310000000000004</v>
      </c>
      <c r="K13344" s="68">
        <v>0.59460000000000002</v>
      </c>
      <c r="L13344" s="68">
        <v>9.7199999999999995E-2</v>
      </c>
      <c r="M13344" s="68">
        <v>0.8</v>
      </c>
      <c r="N13344" s="68">
        <v>0.30130000000000001</v>
      </c>
      <c r="O13344" s="68">
        <v>4.2999999999999997E-2</v>
      </c>
      <c r="P13344" s="68" t="s">
        <v>677</v>
      </c>
      <c r="Q13344" s="68">
        <v>0.20250000000000001</v>
      </c>
      <c r="R13344" s="68">
        <v>0.13739999999999999</v>
      </c>
      <c r="S13344" s="68">
        <v>0.26200000000000001</v>
      </c>
      <c r="T13344" s="68">
        <v>0.93979999999999997</v>
      </c>
      <c r="U13344" s="68">
        <v>5.67E-2</v>
      </c>
      <c r="V13344" s="68">
        <v>0.76229999999999998</v>
      </c>
      <c r="W13344" s="68">
        <v>0.68610000000000004</v>
      </c>
      <c r="X13344" s="68">
        <v>3.44E-2</v>
      </c>
      <c r="Y13344" s="68">
        <v>0.19370000000000001</v>
      </c>
      <c r="Z13344" s="68">
        <v>3.5999999999999999E-3</v>
      </c>
      <c r="AA13344" s="68">
        <v>6.0000000000000001E-3</v>
      </c>
      <c r="AB13344" s="68">
        <v>0.32619999999999999</v>
      </c>
      <c r="AC13344" s="68">
        <v>0.87580000000000002</v>
      </c>
      <c r="AD13344" s="68">
        <v>2.3199999999999998E-2</v>
      </c>
      <c r="AE13344" s="68">
        <v>4.1000000000000003E-3</v>
      </c>
      <c r="AF13344" s="68">
        <v>3.7000000000000002E-3</v>
      </c>
      <c r="AG13344" s="68">
        <v>6.3E-3</v>
      </c>
      <c r="AH13344" s="68">
        <v>0.6623</v>
      </c>
      <c r="AI13344" s="68">
        <v>0.69020000000000004</v>
      </c>
      <c r="AJ13344" s="68">
        <v>0.12570000000000001</v>
      </c>
      <c r="AK13344" s="68">
        <v>0.99139999999999995</v>
      </c>
      <c r="AL13344" s="68">
        <v>0.1507</v>
      </c>
      <c r="AM13344" s="68">
        <v>2.01E-2</v>
      </c>
      <c r="AN13344" s="68" t="s">
        <v>677</v>
      </c>
      <c r="AO13344" s="68">
        <v>2.9499999999999998E-2</v>
      </c>
      <c r="AP13344" s="68">
        <v>0.1976</v>
      </c>
      <c r="AQ13344" s="68">
        <v>0.26950000000000002</v>
      </c>
      <c r="AR13344" s="68">
        <v>0.26579999999999998</v>
      </c>
      <c r="AS13344" s="68">
        <v>5.7200000000000001E-2</v>
      </c>
      <c r="AT13344" s="68">
        <v>0.61929999999999996</v>
      </c>
      <c r="AU13344" s="68">
        <v>0.48399999999999999</v>
      </c>
      <c r="AV13344" s="68">
        <v>0.32340000000000002</v>
      </c>
      <c r="AW13344" s="68">
        <v>0.69469999999999998</v>
      </c>
      <c r="AX13344" s="68">
        <v>0.53149999999999997</v>
      </c>
      <c r="AY13344" s="68">
        <v>0.75539999999999996</v>
      </c>
      <c r="AZ13344" s="68">
        <v>0.57220000000000004</v>
      </c>
      <c r="BA13344" s="68">
        <v>0.90890000000000004</v>
      </c>
      <c r="BB13344" s="68">
        <v>2.3400000000000001E-2</v>
      </c>
      <c r="BC13344" s="68">
        <v>1.5E-3</v>
      </c>
      <c r="BD13344" s="68" t="s">
        <v>621</v>
      </c>
      <c r="BE13344" s="68"/>
      <c r="BF13344" s="68">
        <v>0.1888</v>
      </c>
      <c r="BG13344" s="68">
        <v>0.15870000000000001</v>
      </c>
      <c r="BH13344" s="68">
        <v>0.47639999999999999</v>
      </c>
      <c r="BI13344" s="68">
        <v>0.83160000000000001</v>
      </c>
      <c r="BJ13344" s="68">
        <v>0.80269999999999997</v>
      </c>
      <c r="BK13344" s="68">
        <v>0.96479999999999999</v>
      </c>
      <c r="BL13344" s="68">
        <v>0.43730000000000002</v>
      </c>
      <c r="BM13344" s="68">
        <v>1.5299999999999999E-2</v>
      </c>
      <c r="BN13344" s="68">
        <v>0.34439999999999998</v>
      </c>
      <c r="BO13344" s="68">
        <v>0.12909999999999999</v>
      </c>
      <c r="BP13344" s="68" t="s">
        <v>621</v>
      </c>
      <c r="BQ13344" s="68" t="s">
        <v>621</v>
      </c>
      <c r="BR13344" s="68">
        <v>0.15229999999999999</v>
      </c>
      <c r="BS13344" s="68">
        <v>0.68630000000000002</v>
      </c>
      <c r="BT13344" s="68">
        <v>0.95299999999999996</v>
      </c>
      <c r="BU13344" s="68">
        <v>0.97919999999999996</v>
      </c>
      <c r="BV13344" s="68">
        <v>7.3700000000000002E-2</v>
      </c>
      <c r="BW13344" s="68">
        <v>0.81030000000000002</v>
      </c>
      <c r="BX13344" s="68">
        <v>0.1653</v>
      </c>
      <c r="BY13344" s="68">
        <v>3.5999999999999999E-3</v>
      </c>
      <c r="BZ13344" s="68">
        <v>6.7400000000000002E-2</v>
      </c>
      <c r="CA13344" s="68">
        <v>4.3E-3</v>
      </c>
      <c r="CB13344" s="68" t="s">
        <v>621</v>
      </c>
      <c r="CC13344" s="68" t="s">
        <v>621</v>
      </c>
      <c r="CD13344" s="68">
        <v>0.17199999999999999</v>
      </c>
      <c r="CE13344" s="68">
        <v>0.37290000000000001</v>
      </c>
      <c r="CF13344" s="68">
        <v>0.59470000000000001</v>
      </c>
      <c r="CG13344" s="68">
        <v>0.31090000000000001</v>
      </c>
      <c r="CH13344" s="68">
        <v>0.40229999999999999</v>
      </c>
      <c r="CI13344" s="68">
        <v>0.3004</v>
      </c>
      <c r="CJ13344" s="68">
        <v>4.0000000000000002E-4</v>
      </c>
      <c r="CK13344" s="68">
        <v>0.97560000000000002</v>
      </c>
      <c r="CL13344" s="68">
        <v>0.43140000000000001</v>
      </c>
      <c r="CM13344" s="68">
        <v>3.0000000000000001E-3</v>
      </c>
      <c r="CN13344" s="68">
        <v>0.75819999999999999</v>
      </c>
      <c r="CO13344" s="68">
        <v>2.0000000000000001E-4</v>
      </c>
      <c r="CP13344" s="68">
        <v>0.74050000000000005</v>
      </c>
      <c r="CQ13344" s="68">
        <v>0.1069</v>
      </c>
      <c r="CR13344" s="68">
        <v>0.31390000000000001</v>
      </c>
      <c r="CS13344" s="68">
        <v>3.7100000000000001E-2</v>
      </c>
      <c r="CT13344" s="68" t="s">
        <v>621</v>
      </c>
      <c r="CU13344" s="68">
        <v>0.1076</v>
      </c>
      <c r="CV13344" s="68" t="s">
        <v>621</v>
      </c>
      <c r="CW13344" s="68">
        <v>0.98570000000000002</v>
      </c>
      <c r="CX13344" s="68" t="s">
        <v>621</v>
      </c>
      <c r="CY13344" s="68">
        <v>0.96540000000000004</v>
      </c>
      <c r="CZ13344" s="68">
        <v>4.0000000000000002E-4</v>
      </c>
      <c r="DA13344" s="68">
        <v>0.97560000000000002</v>
      </c>
      <c r="DB13344" s="68">
        <v>0.43140000000000001</v>
      </c>
      <c r="DC13344" s="68">
        <v>3.0000000000000001E-3</v>
      </c>
      <c r="DD13344" s="68">
        <v>0.2099</v>
      </c>
      <c r="DE13344" s="68">
        <v>0.75819999999999999</v>
      </c>
      <c r="DF13344" s="68">
        <v>2.0000000000000001E-4</v>
      </c>
      <c r="DG13344" s="68">
        <v>0.74119999999999997</v>
      </c>
      <c r="DH13344" s="68">
        <v>0.1053</v>
      </c>
      <c r="DI13344" s="68">
        <v>0.31309999999999999</v>
      </c>
      <c r="DJ13344" s="68">
        <v>1.41E-2</v>
      </c>
      <c r="DK13344" s="68">
        <v>3.7100000000000001E-2</v>
      </c>
      <c r="DL13344" s="68">
        <v>4.0000000000000002E-4</v>
      </c>
      <c r="DM13344" s="68">
        <v>0.97560000000000002</v>
      </c>
      <c r="DN13344" s="68">
        <v>0.43140000000000001</v>
      </c>
      <c r="DO13344" s="68">
        <v>3.0000000000000001E-3</v>
      </c>
      <c r="DP13344" s="68">
        <v>0.2099</v>
      </c>
      <c r="DQ13344" s="68">
        <v>0.75819999999999999</v>
      </c>
      <c r="DR13344" s="68">
        <v>2.0000000000000001E-4</v>
      </c>
      <c r="DS13344" s="68">
        <v>0.74180000000000001</v>
      </c>
      <c r="DT13344" s="68">
        <v>0.10630000000000001</v>
      </c>
      <c r="DU13344" s="68">
        <v>0.30890000000000001</v>
      </c>
      <c r="DV13344" s="68">
        <v>1.4E-2</v>
      </c>
      <c r="DW13344" s="74">
        <v>3.7199999999999997E-2</v>
      </c>
    </row>
    <row r="13345" spans="1:127" x14ac:dyDescent="0.25">
      <c r="A13345" s="247" t="s">
        <v>102</v>
      </c>
      <c r="B13345" s="106">
        <v>-0.11959</v>
      </c>
      <c r="C13345" s="77">
        <v>0.16599</v>
      </c>
      <c r="D13345" s="77">
        <v>0.35321000000000002</v>
      </c>
      <c r="E13345" s="77">
        <v>0.42131000000000002</v>
      </c>
      <c r="F13345" s="77">
        <v>0.22767999999999999</v>
      </c>
      <c r="G13345" s="106">
        <v>-2.274E-2</v>
      </c>
      <c r="H13345" s="106">
        <v>-0.24368000000000001</v>
      </c>
      <c r="I13345" s="106">
        <v>-0.37507000000000001</v>
      </c>
      <c r="J13345" s="77">
        <v>0.51439999999999997</v>
      </c>
      <c r="K13345" s="77">
        <v>0.39256999999999997</v>
      </c>
      <c r="L13345" s="77">
        <v>0.3871</v>
      </c>
      <c r="M13345" s="77">
        <v>0.14324999999999999</v>
      </c>
      <c r="N13345" s="77">
        <v>0.28271000000000002</v>
      </c>
      <c r="O13345" s="77">
        <v>0.17319000000000001</v>
      </c>
      <c r="P13345" s="77" t="s">
        <v>677</v>
      </c>
      <c r="Q13345" s="77">
        <v>0.32164999999999999</v>
      </c>
      <c r="R13345" s="77">
        <v>0.24052999999999999</v>
      </c>
      <c r="S13345" s="77">
        <v>8.0449999999999994E-2</v>
      </c>
      <c r="T13345" s="77">
        <v>0.14499999999999999</v>
      </c>
      <c r="U13345" s="77">
        <v>6.7510000000000001E-2</v>
      </c>
      <c r="V13345" s="77">
        <v>0.10653</v>
      </c>
      <c r="W13345" s="77">
        <v>0.18869</v>
      </c>
      <c r="X13345" s="77">
        <v>0.35970999999999997</v>
      </c>
      <c r="Y13345" s="77">
        <v>0.16474</v>
      </c>
      <c r="Z13345" s="77">
        <v>0.1024</v>
      </c>
      <c r="AA13345" s="77">
        <v>4.2290000000000001E-2</v>
      </c>
      <c r="AB13345" s="77">
        <v>0.32274000000000003</v>
      </c>
      <c r="AC13345" s="77">
        <v>0.43184</v>
      </c>
      <c r="AD13345" s="77">
        <v>0.12881000000000001</v>
      </c>
      <c r="AE13345" s="106">
        <v>-0.14940000000000001</v>
      </c>
      <c r="AF13345" s="106">
        <v>-0.38235000000000002</v>
      </c>
      <c r="AG13345" s="106">
        <v>-0.44807999999999998</v>
      </c>
      <c r="AH13345" s="77">
        <v>0.53717999999999999</v>
      </c>
      <c r="AI13345" s="77">
        <v>0.33046999999999999</v>
      </c>
      <c r="AJ13345" s="77">
        <v>0.38756000000000002</v>
      </c>
      <c r="AK13345" s="77">
        <v>0.13550999999999999</v>
      </c>
      <c r="AL13345" s="77">
        <v>0.27239999999999998</v>
      </c>
      <c r="AM13345" s="77">
        <v>0.13328000000000001</v>
      </c>
      <c r="AN13345" s="77" t="s">
        <v>677</v>
      </c>
      <c r="AO13345" s="77">
        <v>0.16767000000000001</v>
      </c>
      <c r="AP13345" s="77">
        <v>0.22636999999999999</v>
      </c>
      <c r="AQ13345" s="77">
        <v>6.5259999999999999E-2</v>
      </c>
      <c r="AR13345" s="77">
        <v>0.23333999999999999</v>
      </c>
      <c r="AS13345" s="77">
        <v>7.9320000000000002E-2</v>
      </c>
      <c r="AT13345" s="77">
        <v>5.7610000000000001E-2</v>
      </c>
      <c r="AU13345" s="77">
        <v>0.11656999999999999</v>
      </c>
      <c r="AV13345" s="77">
        <v>0.19855999999999999</v>
      </c>
      <c r="AW13345" s="77">
        <v>0.16904</v>
      </c>
      <c r="AX13345" s="106">
        <v>-0.19298000000000001</v>
      </c>
      <c r="AY13345" s="106">
        <v>-0.34272999999999998</v>
      </c>
      <c r="AZ13345" s="77">
        <v>0.40488000000000002</v>
      </c>
      <c r="BA13345" s="77">
        <v>9.0209999999999999E-2</v>
      </c>
      <c r="BB13345" s="106">
        <v>-0.33307999999999999</v>
      </c>
      <c r="BC13345" s="106">
        <v>-0.44796000000000002</v>
      </c>
      <c r="BD13345" s="106">
        <v>-0.14804</v>
      </c>
      <c r="BE13345" s="106">
        <v>-0.23841000000000001</v>
      </c>
      <c r="BF13345" s="77">
        <v>1</v>
      </c>
      <c r="BG13345" s="77">
        <v>6.8000000000000005E-4</v>
      </c>
      <c r="BH13345" s="77">
        <v>0.10906</v>
      </c>
      <c r="BI13345" s="106">
        <v>-8.5599999999999999E-3</v>
      </c>
      <c r="BJ13345" s="77">
        <v>4.7969999999999999E-2</v>
      </c>
      <c r="BK13345" s="106">
        <v>-0.11085</v>
      </c>
      <c r="BL13345" s="77">
        <v>0.31043999999999999</v>
      </c>
      <c r="BM13345" s="106">
        <v>-0.11373</v>
      </c>
      <c r="BN13345" s="106">
        <v>-0.42597000000000002</v>
      </c>
      <c r="BO13345" s="106">
        <v>-0.19117000000000001</v>
      </c>
      <c r="BP13345" s="106">
        <v>-0.27507999999999999</v>
      </c>
      <c r="BQ13345" s="106">
        <v>-0.21937999999999999</v>
      </c>
      <c r="BR13345" s="77">
        <v>0.94408999999999998</v>
      </c>
      <c r="BS13345" s="106">
        <v>-7.331E-2</v>
      </c>
      <c r="BT13345" s="106">
        <v>-0.18878</v>
      </c>
      <c r="BU13345" s="106">
        <v>-6.1760000000000002E-2</v>
      </c>
      <c r="BV13345" s="106">
        <v>-0.15776999999999999</v>
      </c>
      <c r="BW13345" s="106">
        <v>-4.9959999999999997E-2</v>
      </c>
      <c r="BX13345" s="77">
        <v>0.15912999999999999</v>
      </c>
      <c r="BY13345" s="106">
        <v>-0.10316</v>
      </c>
      <c r="BZ13345" s="106">
        <v>-0.41487000000000002</v>
      </c>
      <c r="CA13345" s="106">
        <v>-0.54285000000000005</v>
      </c>
      <c r="CB13345" s="106">
        <v>-0.25534000000000001</v>
      </c>
      <c r="CC13345" s="106">
        <v>-0.34566000000000002</v>
      </c>
      <c r="CD13345" s="77">
        <v>0.95772999999999997</v>
      </c>
      <c r="CE13345" s="106">
        <v>-9.5200000000000007E-3</v>
      </c>
      <c r="CF13345" s="106">
        <v>-4.7370000000000002E-2</v>
      </c>
      <c r="CG13345" s="106">
        <v>-3.3020000000000001E-2</v>
      </c>
      <c r="CH13345" s="106">
        <v>-6.225E-2</v>
      </c>
      <c r="CI13345" s="106">
        <v>-0.10758</v>
      </c>
      <c r="CJ13345" s="77">
        <v>0.10398</v>
      </c>
      <c r="CK13345" s="77">
        <v>0.37797999999999998</v>
      </c>
      <c r="CL13345" s="77">
        <v>0.23374</v>
      </c>
      <c r="CM13345" s="77">
        <v>0.23841000000000001</v>
      </c>
      <c r="CN13345" s="77">
        <v>0.39711000000000002</v>
      </c>
      <c r="CO13345" s="106">
        <v>-9.8530000000000006E-2</v>
      </c>
      <c r="CP13345" s="77">
        <v>0.35136000000000001</v>
      </c>
      <c r="CQ13345" s="77">
        <v>0.25080999999999998</v>
      </c>
      <c r="CR13345" s="106">
        <v>-5.4599999999999996E-3</v>
      </c>
      <c r="CS13345" s="77">
        <v>0.19821</v>
      </c>
      <c r="CT13345" s="106">
        <v>-6.5089999999999995E-2</v>
      </c>
      <c r="CU13345" s="77">
        <v>0.68089999999999995</v>
      </c>
      <c r="CV13345" s="106">
        <v>-0.15071999999999999</v>
      </c>
      <c r="CW13345" s="77">
        <v>0.56960999999999995</v>
      </c>
      <c r="CX13345" s="106">
        <v>-0.28452</v>
      </c>
      <c r="CY13345" s="77">
        <v>0.49348999999999998</v>
      </c>
      <c r="CZ13345" s="77">
        <v>0.10398</v>
      </c>
      <c r="DA13345" s="77">
        <v>0.37797999999999998</v>
      </c>
      <c r="DB13345" s="77">
        <v>0.23377000000000001</v>
      </c>
      <c r="DC13345" s="77">
        <v>0.23841000000000001</v>
      </c>
      <c r="DD13345" s="77">
        <v>0.35177000000000003</v>
      </c>
      <c r="DE13345" s="77">
        <v>0.39711000000000002</v>
      </c>
      <c r="DF13345" s="106">
        <v>-9.8589999999999997E-2</v>
      </c>
      <c r="DG13345" s="77">
        <v>0.35148000000000001</v>
      </c>
      <c r="DH13345" s="77">
        <v>0.25164999999999998</v>
      </c>
      <c r="DI13345" s="106">
        <v>-5.2199999999999998E-3</v>
      </c>
      <c r="DJ13345" s="77">
        <v>0.20394000000000001</v>
      </c>
      <c r="DK13345" s="77">
        <v>0.19822999999999999</v>
      </c>
      <c r="DL13345" s="77">
        <v>0.10403</v>
      </c>
      <c r="DM13345" s="77">
        <v>0.37796999999999997</v>
      </c>
      <c r="DN13345" s="77">
        <v>0.23397999999999999</v>
      </c>
      <c r="DO13345" s="77">
        <v>0.23834</v>
      </c>
      <c r="DP13345" s="77">
        <v>0.3518</v>
      </c>
      <c r="DQ13345" s="77">
        <v>0.39711999999999997</v>
      </c>
      <c r="DR13345" s="106">
        <v>-9.8760000000000001E-2</v>
      </c>
      <c r="DS13345" s="77">
        <v>0.35147</v>
      </c>
      <c r="DT13345" s="77">
        <v>0.24637999999999999</v>
      </c>
      <c r="DU13345" s="106">
        <v>-5.79E-3</v>
      </c>
      <c r="DV13345" s="77">
        <v>0.20449999999999999</v>
      </c>
      <c r="DW13345" s="78">
        <v>0.19850999999999999</v>
      </c>
    </row>
    <row r="13346" spans="1:127" ht="15.75" thickBot="1" x14ac:dyDescent="0.3">
      <c r="A13346" s="248"/>
      <c r="B13346" s="68">
        <v>0.51449999999999996</v>
      </c>
      <c r="C13346" s="68">
        <v>0.3639</v>
      </c>
      <c r="D13346" s="68">
        <v>4.7399999999999998E-2</v>
      </c>
      <c r="E13346" s="68">
        <v>1.6299999999999999E-2</v>
      </c>
      <c r="F13346" s="68">
        <v>0.21010000000000001</v>
      </c>
      <c r="G13346" s="68">
        <v>0.90169999999999995</v>
      </c>
      <c r="H13346" s="68">
        <v>0.17899999999999999</v>
      </c>
      <c r="I13346" s="68">
        <v>3.44E-2</v>
      </c>
      <c r="J13346" s="68">
        <v>2.5999999999999999E-3</v>
      </c>
      <c r="K13346" s="68">
        <v>2.63E-2</v>
      </c>
      <c r="L13346" s="68">
        <v>2.86E-2</v>
      </c>
      <c r="M13346" s="68">
        <v>0.43409999999999999</v>
      </c>
      <c r="N13346" s="68">
        <v>0.1169</v>
      </c>
      <c r="O13346" s="68">
        <v>0.34320000000000001</v>
      </c>
      <c r="P13346" s="68" t="s">
        <v>677</v>
      </c>
      <c r="Q13346" s="68">
        <v>7.2599999999999998E-2</v>
      </c>
      <c r="R13346" s="68">
        <v>0.18479999999999999</v>
      </c>
      <c r="S13346" s="68">
        <v>0.66159999999999997</v>
      </c>
      <c r="T13346" s="68">
        <v>0.42849999999999999</v>
      </c>
      <c r="U13346" s="68">
        <v>0.71350000000000002</v>
      </c>
      <c r="V13346" s="68">
        <v>0.56169999999999998</v>
      </c>
      <c r="W13346" s="68">
        <v>0.30099999999999999</v>
      </c>
      <c r="X13346" s="68">
        <v>4.3200000000000002E-2</v>
      </c>
      <c r="Y13346" s="68">
        <v>0.36759999999999998</v>
      </c>
      <c r="Z13346" s="68">
        <v>0.57709999999999995</v>
      </c>
      <c r="AA13346" s="68">
        <v>0.81820000000000004</v>
      </c>
      <c r="AB13346" s="68">
        <v>7.1599999999999997E-2</v>
      </c>
      <c r="AC13346" s="68">
        <v>1.3599999999999999E-2</v>
      </c>
      <c r="AD13346" s="68">
        <v>0.48230000000000001</v>
      </c>
      <c r="AE13346" s="68">
        <v>0.41439999999999999</v>
      </c>
      <c r="AF13346" s="68">
        <v>3.0800000000000001E-2</v>
      </c>
      <c r="AG13346" s="68">
        <v>1.01E-2</v>
      </c>
      <c r="AH13346" s="68">
        <v>1.5E-3</v>
      </c>
      <c r="AI13346" s="68">
        <v>6.4699999999999994E-2</v>
      </c>
      <c r="AJ13346" s="68">
        <v>2.8400000000000002E-2</v>
      </c>
      <c r="AK13346" s="68">
        <v>0.45960000000000001</v>
      </c>
      <c r="AL13346" s="68">
        <v>0.13150000000000001</v>
      </c>
      <c r="AM13346" s="68">
        <v>0.46710000000000002</v>
      </c>
      <c r="AN13346" s="68" t="s">
        <v>677</v>
      </c>
      <c r="AO13346" s="68">
        <v>0.35899999999999999</v>
      </c>
      <c r="AP13346" s="68">
        <v>0.21279999999999999</v>
      </c>
      <c r="AQ13346" s="68">
        <v>0.72270000000000001</v>
      </c>
      <c r="AR13346" s="68">
        <v>0.19869999999999999</v>
      </c>
      <c r="AS13346" s="68">
        <v>0.66610000000000003</v>
      </c>
      <c r="AT13346" s="68">
        <v>0.75409999999999999</v>
      </c>
      <c r="AU13346" s="68">
        <v>0.5252</v>
      </c>
      <c r="AV13346" s="68">
        <v>0.27600000000000002</v>
      </c>
      <c r="AW13346" s="68">
        <v>0.35499999999999998</v>
      </c>
      <c r="AX13346" s="68">
        <v>0.28999999999999998</v>
      </c>
      <c r="AY13346" s="68">
        <v>5.4800000000000001E-2</v>
      </c>
      <c r="AZ13346" s="68">
        <v>2.1499999999999998E-2</v>
      </c>
      <c r="BA13346" s="68">
        <v>0.62339999999999995</v>
      </c>
      <c r="BB13346" s="68">
        <v>6.25E-2</v>
      </c>
      <c r="BC13346" s="68">
        <v>1.01E-2</v>
      </c>
      <c r="BD13346" s="68">
        <v>0.41880000000000001</v>
      </c>
      <c r="BE13346" s="68">
        <v>0.1888</v>
      </c>
      <c r="BF13346" s="68"/>
      <c r="BG13346" s="68">
        <v>0.99709999999999999</v>
      </c>
      <c r="BH13346" s="68">
        <v>0.5524</v>
      </c>
      <c r="BI13346" s="68">
        <v>0.96289999999999998</v>
      </c>
      <c r="BJ13346" s="68">
        <v>0.79430000000000001</v>
      </c>
      <c r="BK13346" s="68">
        <v>0.54590000000000005</v>
      </c>
      <c r="BL13346" s="68">
        <v>8.3799999999999999E-2</v>
      </c>
      <c r="BM13346" s="68">
        <v>0.53539999999999999</v>
      </c>
      <c r="BN13346" s="68">
        <v>1.5100000000000001E-2</v>
      </c>
      <c r="BO13346" s="68">
        <v>0.29459999999999997</v>
      </c>
      <c r="BP13346" s="68">
        <v>0.12759999999999999</v>
      </c>
      <c r="BQ13346" s="68">
        <v>0.22770000000000001</v>
      </c>
      <c r="BR13346" s="68" t="s">
        <v>621</v>
      </c>
      <c r="BS13346" s="68">
        <v>0.69010000000000005</v>
      </c>
      <c r="BT13346" s="68">
        <v>0.30080000000000001</v>
      </c>
      <c r="BU13346" s="68">
        <v>0.73699999999999999</v>
      </c>
      <c r="BV13346" s="68">
        <v>0.38850000000000001</v>
      </c>
      <c r="BW13346" s="68">
        <v>0.78600000000000003</v>
      </c>
      <c r="BX13346" s="68">
        <v>0.38429999999999997</v>
      </c>
      <c r="BY13346" s="68">
        <v>0.57420000000000004</v>
      </c>
      <c r="BZ13346" s="68">
        <v>1.8200000000000001E-2</v>
      </c>
      <c r="CA13346" s="68">
        <v>1.2999999999999999E-3</v>
      </c>
      <c r="CB13346" s="68">
        <v>0.15840000000000001</v>
      </c>
      <c r="CC13346" s="68">
        <v>5.2600000000000001E-2</v>
      </c>
      <c r="CD13346" s="68" t="s">
        <v>621</v>
      </c>
      <c r="CE13346" s="68">
        <v>0.9587</v>
      </c>
      <c r="CF13346" s="68">
        <v>0.79679999999999995</v>
      </c>
      <c r="CG13346" s="68">
        <v>0.85760000000000003</v>
      </c>
      <c r="CH13346" s="68">
        <v>0.73499999999999999</v>
      </c>
      <c r="CI13346" s="68">
        <v>0.55779999999999996</v>
      </c>
      <c r="CJ13346" s="68">
        <v>0.57120000000000004</v>
      </c>
      <c r="CK13346" s="68">
        <v>3.2899999999999999E-2</v>
      </c>
      <c r="CL13346" s="68">
        <v>0.19789999999999999</v>
      </c>
      <c r="CM13346" s="68">
        <v>0.1888</v>
      </c>
      <c r="CN13346" s="68">
        <v>2.4400000000000002E-2</v>
      </c>
      <c r="CO13346" s="68">
        <v>0.59160000000000001</v>
      </c>
      <c r="CP13346" s="68">
        <v>4.8599999999999997E-2</v>
      </c>
      <c r="CQ13346" s="68">
        <v>0.16619999999999999</v>
      </c>
      <c r="CR13346" s="68">
        <v>0.97629999999999995</v>
      </c>
      <c r="CS13346" s="68">
        <v>0.27679999999999999</v>
      </c>
      <c r="CT13346" s="68">
        <v>0.72340000000000004</v>
      </c>
      <c r="CU13346" s="68" t="s">
        <v>621</v>
      </c>
      <c r="CV13346" s="68">
        <v>0.4103</v>
      </c>
      <c r="CW13346" s="68">
        <v>6.9999999999999999E-4</v>
      </c>
      <c r="CX13346" s="68">
        <v>0.1145</v>
      </c>
      <c r="CY13346" s="68">
        <v>4.1000000000000003E-3</v>
      </c>
      <c r="CZ13346" s="68">
        <v>0.57120000000000004</v>
      </c>
      <c r="DA13346" s="68">
        <v>3.2899999999999999E-2</v>
      </c>
      <c r="DB13346" s="68">
        <v>0.1978</v>
      </c>
      <c r="DC13346" s="68">
        <v>0.1888</v>
      </c>
      <c r="DD13346" s="68">
        <v>4.8300000000000003E-2</v>
      </c>
      <c r="DE13346" s="68">
        <v>2.4400000000000002E-2</v>
      </c>
      <c r="DF13346" s="68">
        <v>0.59140000000000004</v>
      </c>
      <c r="DG13346" s="68">
        <v>4.8500000000000001E-2</v>
      </c>
      <c r="DH13346" s="68">
        <v>0.16470000000000001</v>
      </c>
      <c r="DI13346" s="68">
        <v>0.97740000000000005</v>
      </c>
      <c r="DJ13346" s="68">
        <v>0.26290000000000002</v>
      </c>
      <c r="DK13346" s="68">
        <v>0.27679999999999999</v>
      </c>
      <c r="DL13346" s="68">
        <v>0.57099999999999995</v>
      </c>
      <c r="DM13346" s="68">
        <v>3.2899999999999999E-2</v>
      </c>
      <c r="DN13346" s="68">
        <v>0.19739999999999999</v>
      </c>
      <c r="DO13346" s="68">
        <v>0.189</v>
      </c>
      <c r="DP13346" s="68">
        <v>4.8300000000000003E-2</v>
      </c>
      <c r="DQ13346" s="68">
        <v>2.4400000000000002E-2</v>
      </c>
      <c r="DR13346" s="68">
        <v>0.5907</v>
      </c>
      <c r="DS13346" s="68">
        <v>4.8500000000000001E-2</v>
      </c>
      <c r="DT13346" s="68">
        <v>0.17399999999999999</v>
      </c>
      <c r="DU13346" s="68">
        <v>0.97489999999999999</v>
      </c>
      <c r="DV13346" s="68">
        <v>0.26150000000000001</v>
      </c>
      <c r="DW13346" s="74">
        <v>0.27610000000000001</v>
      </c>
    </row>
    <row r="13347" spans="1:127" x14ac:dyDescent="0.25">
      <c r="A13347" s="247" t="s">
        <v>103</v>
      </c>
      <c r="B13347" s="77">
        <v>0.13122</v>
      </c>
      <c r="C13347" s="106">
        <v>-0.15626000000000001</v>
      </c>
      <c r="D13347" s="77">
        <v>0.15976000000000001</v>
      </c>
      <c r="E13347" s="77">
        <v>0.16339000000000001</v>
      </c>
      <c r="F13347" s="106">
        <v>-8.9279999999999998E-2</v>
      </c>
      <c r="G13347" s="106">
        <v>-0.15379000000000001</v>
      </c>
      <c r="H13347" s="106">
        <v>-0.35063</v>
      </c>
      <c r="I13347" s="106">
        <v>-0.48547000000000001</v>
      </c>
      <c r="J13347" s="77">
        <v>0.15407000000000001</v>
      </c>
      <c r="K13347" s="77">
        <v>0.39811999999999997</v>
      </c>
      <c r="L13347" s="77">
        <v>0.36062</v>
      </c>
      <c r="M13347" s="77">
        <v>0.33139999999999997</v>
      </c>
      <c r="N13347" s="77">
        <v>0.29298000000000002</v>
      </c>
      <c r="O13347" s="77">
        <v>8.5999999999999998E-4</v>
      </c>
      <c r="P13347" s="77" t="s">
        <v>677</v>
      </c>
      <c r="Q13347" s="77">
        <v>0.25685000000000002</v>
      </c>
      <c r="R13347" s="77">
        <v>0.25978000000000001</v>
      </c>
      <c r="S13347" s="77">
        <v>0.34375</v>
      </c>
      <c r="T13347" s="77">
        <v>0.13253999999999999</v>
      </c>
      <c r="U13347" s="77">
        <v>9.4299999999999991E-3</v>
      </c>
      <c r="V13347" s="77">
        <v>7.8020000000000006E-2</v>
      </c>
      <c r="W13347" s="106">
        <v>-5.6739999999999999E-2</v>
      </c>
      <c r="X13347" s="106">
        <v>-3.7039999999999997E-2</v>
      </c>
      <c r="Y13347" s="77">
        <v>0.14762</v>
      </c>
      <c r="Z13347" s="77">
        <v>0.11985</v>
      </c>
      <c r="AA13347" s="77">
        <v>1.755E-2</v>
      </c>
      <c r="AB13347" s="77">
        <v>0.1245</v>
      </c>
      <c r="AC13347" s="77">
        <v>7.9460000000000003E-2</v>
      </c>
      <c r="AD13347" s="106">
        <v>-0.17796999999999999</v>
      </c>
      <c r="AE13347" s="106">
        <v>-0.24471000000000001</v>
      </c>
      <c r="AF13347" s="106">
        <v>-0.39910000000000001</v>
      </c>
      <c r="AG13347" s="106">
        <v>-0.49381000000000003</v>
      </c>
      <c r="AH13347" s="77">
        <v>0.13274</v>
      </c>
      <c r="AI13347" s="77">
        <v>0.41449999999999998</v>
      </c>
      <c r="AJ13347" s="77">
        <v>0.36567</v>
      </c>
      <c r="AK13347" s="77">
        <v>0.30779000000000001</v>
      </c>
      <c r="AL13347" s="77">
        <v>0.26172000000000001</v>
      </c>
      <c r="AM13347" s="106">
        <v>-3.8870000000000002E-2</v>
      </c>
      <c r="AN13347" s="77" t="s">
        <v>677</v>
      </c>
      <c r="AO13347" s="106">
        <v>-5.6100000000000004E-3</v>
      </c>
      <c r="AP13347" s="77">
        <v>0.24454999999999999</v>
      </c>
      <c r="AQ13347" s="77">
        <v>0.33889999999999998</v>
      </c>
      <c r="AR13347" s="77">
        <v>9.2350000000000002E-2</v>
      </c>
      <c r="AS13347" s="106">
        <v>-4.8869999999999997E-2</v>
      </c>
      <c r="AT13347" s="106">
        <v>-6.5360000000000001E-2</v>
      </c>
      <c r="AU13347" s="106">
        <v>-0.14466999999999999</v>
      </c>
      <c r="AV13347" s="106">
        <v>-0.37997999999999998</v>
      </c>
      <c r="AW13347" s="106">
        <v>-1.423E-2</v>
      </c>
      <c r="AX13347" s="106">
        <v>-0.14441000000000001</v>
      </c>
      <c r="AY13347" s="106">
        <v>-0.33660000000000001</v>
      </c>
      <c r="AZ13347" s="106">
        <v>-9.8540000000000003E-2</v>
      </c>
      <c r="BA13347" s="77">
        <v>1.958E-2</v>
      </c>
      <c r="BB13347" s="106">
        <v>-9.3060000000000004E-2</v>
      </c>
      <c r="BC13347" s="106">
        <v>-0.11494</v>
      </c>
      <c r="BD13347" s="106">
        <v>-0.36981999999999998</v>
      </c>
      <c r="BE13347" s="106">
        <v>-0.25516</v>
      </c>
      <c r="BF13347" s="77">
        <v>6.8000000000000005E-4</v>
      </c>
      <c r="BG13347" s="77">
        <v>1</v>
      </c>
      <c r="BH13347" s="77">
        <v>0.11724999999999999</v>
      </c>
      <c r="BI13347" s="77">
        <v>0.26169999999999999</v>
      </c>
      <c r="BJ13347" s="77">
        <v>0.19081000000000001</v>
      </c>
      <c r="BK13347" s="106">
        <v>-0.11652999999999999</v>
      </c>
      <c r="BL13347" s="106">
        <v>-0.11316</v>
      </c>
      <c r="BM13347" s="106">
        <v>-0.34749999999999998</v>
      </c>
      <c r="BN13347" s="106">
        <v>-0.20272000000000001</v>
      </c>
      <c r="BO13347" s="106">
        <v>-0.14332</v>
      </c>
      <c r="BP13347" s="106">
        <v>-0.43201000000000001</v>
      </c>
      <c r="BQ13347" s="106">
        <v>-0.31175999999999998</v>
      </c>
      <c r="BR13347" s="106">
        <v>-4.1759999999999999E-2</v>
      </c>
      <c r="BS13347" s="77">
        <v>0.68430999999999997</v>
      </c>
      <c r="BT13347" s="106">
        <v>-0.25333</v>
      </c>
      <c r="BU13347" s="106">
        <v>-0.12767999999999999</v>
      </c>
      <c r="BV13347" s="106">
        <v>-0.12889</v>
      </c>
      <c r="BW13347" s="106">
        <v>-0.11932</v>
      </c>
      <c r="BX13347" s="106">
        <v>-0.19900999999999999</v>
      </c>
      <c r="BY13347" s="106">
        <v>-0.24052999999999999</v>
      </c>
      <c r="BZ13347" s="106">
        <v>-0.34881000000000001</v>
      </c>
      <c r="CA13347" s="106">
        <v>-8.3419999999999994E-2</v>
      </c>
      <c r="CB13347" s="106">
        <v>-0.53856999999999999</v>
      </c>
      <c r="CC13347" s="106">
        <v>-0.31941000000000003</v>
      </c>
      <c r="CD13347" s="106">
        <v>-4.6249999999999999E-2</v>
      </c>
      <c r="CE13347" s="77">
        <v>0.84462000000000004</v>
      </c>
      <c r="CF13347" s="106">
        <v>-0.19647000000000001</v>
      </c>
      <c r="CG13347" s="77">
        <v>0.25233</v>
      </c>
      <c r="CH13347" s="106">
        <v>-1.302E-2</v>
      </c>
      <c r="CI13347" s="106">
        <v>-0.17585999999999999</v>
      </c>
      <c r="CJ13347" s="106">
        <v>-0.22814000000000001</v>
      </c>
      <c r="CK13347" s="77">
        <v>0.34917999999999999</v>
      </c>
      <c r="CL13347" s="77">
        <v>0.33261000000000002</v>
      </c>
      <c r="CM13347" s="77">
        <v>9.0480000000000005E-2</v>
      </c>
      <c r="CN13347" s="77">
        <v>0.22048999999999999</v>
      </c>
      <c r="CO13347" s="106">
        <v>-0.39678000000000002</v>
      </c>
      <c r="CP13347" s="77">
        <v>0.33633000000000002</v>
      </c>
      <c r="CQ13347" s="77">
        <v>0.17515</v>
      </c>
      <c r="CR13347" s="106">
        <v>-0.29247000000000001</v>
      </c>
      <c r="CS13347" s="106">
        <v>-0.10131999999999999</v>
      </c>
      <c r="CT13347" s="106">
        <v>-0.31034</v>
      </c>
      <c r="CU13347" s="77">
        <v>0.47770000000000001</v>
      </c>
      <c r="CV13347" s="106">
        <v>-0.39223999999999998</v>
      </c>
      <c r="CW13347" s="77">
        <v>7.7499999999999999E-2</v>
      </c>
      <c r="CX13347" s="106">
        <v>-0.44367000000000001</v>
      </c>
      <c r="CY13347" s="77">
        <v>0.36468</v>
      </c>
      <c r="CZ13347" s="106">
        <v>-0.22813</v>
      </c>
      <c r="DA13347" s="77">
        <v>0.34917999999999999</v>
      </c>
      <c r="DB13347" s="77">
        <v>0.33260000000000001</v>
      </c>
      <c r="DC13347" s="77">
        <v>9.0490000000000001E-2</v>
      </c>
      <c r="DD13347" s="77">
        <v>0.20904</v>
      </c>
      <c r="DE13347" s="77">
        <v>0.22048999999999999</v>
      </c>
      <c r="DF13347" s="106">
        <v>-0.39661000000000002</v>
      </c>
      <c r="DG13347" s="77">
        <v>0.33634999999999998</v>
      </c>
      <c r="DH13347" s="77">
        <v>0.17510000000000001</v>
      </c>
      <c r="DI13347" s="106">
        <v>-0.29266999999999999</v>
      </c>
      <c r="DJ13347" s="106">
        <v>-2.1180000000000001E-2</v>
      </c>
      <c r="DK13347" s="106">
        <v>-0.10138999999999999</v>
      </c>
      <c r="DL13347" s="106">
        <v>-0.22808999999999999</v>
      </c>
      <c r="DM13347" s="77">
        <v>0.34921000000000002</v>
      </c>
      <c r="DN13347" s="77">
        <v>0.33245000000000002</v>
      </c>
      <c r="DO13347" s="77">
        <v>9.06E-2</v>
      </c>
      <c r="DP13347" s="77">
        <v>0.20906</v>
      </c>
      <c r="DQ13347" s="77">
        <v>0.22047</v>
      </c>
      <c r="DR13347" s="106">
        <v>-0.39629999999999999</v>
      </c>
      <c r="DS13347" s="77">
        <v>0.33617999999999998</v>
      </c>
      <c r="DT13347" s="77">
        <v>0.17385999999999999</v>
      </c>
      <c r="DU13347" s="106">
        <v>-0.29292000000000001</v>
      </c>
      <c r="DV13347" s="106">
        <v>-2.1409999999999998E-2</v>
      </c>
      <c r="DW13347" s="108">
        <v>-0.10094</v>
      </c>
    </row>
    <row r="13348" spans="1:127" ht="15.75" thickBot="1" x14ac:dyDescent="0.3">
      <c r="A13348" s="248"/>
      <c r="B13348" s="68">
        <v>0.47410000000000002</v>
      </c>
      <c r="C13348" s="68">
        <v>0.3931</v>
      </c>
      <c r="D13348" s="68">
        <v>0.38240000000000002</v>
      </c>
      <c r="E13348" s="68">
        <v>0.37159999999999999</v>
      </c>
      <c r="F13348" s="68">
        <v>0.627</v>
      </c>
      <c r="G13348" s="68">
        <v>0.4007</v>
      </c>
      <c r="H13348" s="68">
        <v>4.9099999999999998E-2</v>
      </c>
      <c r="I13348" s="68">
        <v>4.8999999999999998E-3</v>
      </c>
      <c r="J13348" s="68">
        <v>0.39979999999999999</v>
      </c>
      <c r="K13348" s="68">
        <v>2.4E-2</v>
      </c>
      <c r="L13348" s="68">
        <v>4.2599999999999999E-2</v>
      </c>
      <c r="M13348" s="68">
        <v>6.3899999999999998E-2</v>
      </c>
      <c r="N13348" s="68">
        <v>0.1037</v>
      </c>
      <c r="O13348" s="68">
        <v>0.99629999999999996</v>
      </c>
      <c r="P13348" s="68" t="s">
        <v>677</v>
      </c>
      <c r="Q13348" s="68">
        <v>0.15590000000000001</v>
      </c>
      <c r="R13348" s="68">
        <v>0.151</v>
      </c>
      <c r="S13348" s="68">
        <v>5.4100000000000002E-2</v>
      </c>
      <c r="T13348" s="68">
        <v>0.46960000000000002</v>
      </c>
      <c r="U13348" s="68">
        <v>0.95909999999999995</v>
      </c>
      <c r="V13348" s="68">
        <v>0.67120000000000002</v>
      </c>
      <c r="W13348" s="68">
        <v>0.75770000000000004</v>
      </c>
      <c r="X13348" s="68">
        <v>0.84050000000000002</v>
      </c>
      <c r="Y13348" s="68">
        <v>0.42009999999999997</v>
      </c>
      <c r="Z13348" s="68">
        <v>0.51349999999999996</v>
      </c>
      <c r="AA13348" s="68">
        <v>0.92410000000000003</v>
      </c>
      <c r="AB13348" s="68">
        <v>0.49719999999999998</v>
      </c>
      <c r="AC13348" s="68">
        <v>0.66549999999999998</v>
      </c>
      <c r="AD13348" s="68">
        <v>0.32979999999999998</v>
      </c>
      <c r="AE13348" s="68">
        <v>0.17710000000000001</v>
      </c>
      <c r="AF13348" s="68">
        <v>2.3699999999999999E-2</v>
      </c>
      <c r="AG13348" s="68">
        <v>4.1000000000000003E-3</v>
      </c>
      <c r="AH13348" s="68">
        <v>0.46889999999999998</v>
      </c>
      <c r="AI13348" s="68">
        <v>1.83E-2</v>
      </c>
      <c r="AJ13348" s="68">
        <v>3.9600000000000003E-2</v>
      </c>
      <c r="AK13348" s="68">
        <v>8.6599999999999996E-2</v>
      </c>
      <c r="AL13348" s="68">
        <v>0.1479</v>
      </c>
      <c r="AM13348" s="68">
        <v>0.8327</v>
      </c>
      <c r="AN13348" s="68" t="s">
        <v>677</v>
      </c>
      <c r="AO13348" s="68">
        <v>0.97570000000000001</v>
      </c>
      <c r="AP13348" s="68">
        <v>0.1774</v>
      </c>
      <c r="AQ13348" s="68">
        <v>5.7799999999999997E-2</v>
      </c>
      <c r="AR13348" s="68">
        <v>0.61519999999999997</v>
      </c>
      <c r="AS13348" s="68">
        <v>0.79049999999999998</v>
      </c>
      <c r="AT13348" s="68">
        <v>0.72230000000000005</v>
      </c>
      <c r="AU13348" s="68">
        <v>0.42949999999999999</v>
      </c>
      <c r="AV13348" s="68">
        <v>3.1899999999999998E-2</v>
      </c>
      <c r="AW13348" s="68">
        <v>0.93840000000000001</v>
      </c>
      <c r="AX13348" s="68">
        <v>0.4304</v>
      </c>
      <c r="AY13348" s="68">
        <v>5.96E-2</v>
      </c>
      <c r="AZ13348" s="68">
        <v>0.59160000000000001</v>
      </c>
      <c r="BA13348" s="68">
        <v>0.9153</v>
      </c>
      <c r="BB13348" s="68">
        <v>0.61240000000000006</v>
      </c>
      <c r="BC13348" s="68">
        <v>0.53110000000000002</v>
      </c>
      <c r="BD13348" s="68">
        <v>3.7199999999999997E-2</v>
      </c>
      <c r="BE13348" s="68">
        <v>0.15870000000000001</v>
      </c>
      <c r="BF13348" s="68">
        <v>0.99709999999999999</v>
      </c>
      <c r="BG13348" s="68"/>
      <c r="BH13348" s="68">
        <v>0.52280000000000004</v>
      </c>
      <c r="BI13348" s="68">
        <v>0.1479</v>
      </c>
      <c r="BJ13348" s="68">
        <v>0.29549999999999998</v>
      </c>
      <c r="BK13348" s="68">
        <v>0.52529999999999999</v>
      </c>
      <c r="BL13348" s="68">
        <v>0.53749999999999998</v>
      </c>
      <c r="BM13348" s="68">
        <v>5.1299999999999998E-2</v>
      </c>
      <c r="BN13348" s="68">
        <v>0.26579999999999998</v>
      </c>
      <c r="BO13348" s="68">
        <v>0.43390000000000001</v>
      </c>
      <c r="BP13348" s="68">
        <v>1.35E-2</v>
      </c>
      <c r="BQ13348" s="68">
        <v>8.2400000000000001E-2</v>
      </c>
      <c r="BR13348" s="68">
        <v>0.82050000000000001</v>
      </c>
      <c r="BS13348" s="68" t="s">
        <v>621</v>
      </c>
      <c r="BT13348" s="68">
        <v>0.1618</v>
      </c>
      <c r="BU13348" s="68">
        <v>0.48620000000000002</v>
      </c>
      <c r="BV13348" s="68">
        <v>0.48199999999999998</v>
      </c>
      <c r="BW13348" s="68">
        <v>0.51539999999999997</v>
      </c>
      <c r="BX13348" s="68">
        <v>0.27479999999999999</v>
      </c>
      <c r="BY13348" s="68">
        <v>0.18479999999999999</v>
      </c>
      <c r="BZ13348" s="68">
        <v>5.04E-2</v>
      </c>
      <c r="CA13348" s="68">
        <v>0.64990000000000003</v>
      </c>
      <c r="CB13348" s="68">
        <v>1.5E-3</v>
      </c>
      <c r="CC13348" s="68">
        <v>7.4800000000000005E-2</v>
      </c>
      <c r="CD13348" s="68">
        <v>0.80159999999999998</v>
      </c>
      <c r="CE13348" s="68" t="s">
        <v>621</v>
      </c>
      <c r="CF13348" s="68">
        <v>0.28120000000000001</v>
      </c>
      <c r="CG13348" s="68">
        <v>0.16350000000000001</v>
      </c>
      <c r="CH13348" s="68">
        <v>0.94359999999999999</v>
      </c>
      <c r="CI13348" s="68">
        <v>0.3357</v>
      </c>
      <c r="CJ13348" s="68">
        <v>0.2092</v>
      </c>
      <c r="CK13348" s="68">
        <v>5.0099999999999999E-2</v>
      </c>
      <c r="CL13348" s="68">
        <v>6.2899999999999998E-2</v>
      </c>
      <c r="CM13348" s="68">
        <v>0.62239999999999995</v>
      </c>
      <c r="CN13348" s="68">
        <v>0.2253</v>
      </c>
      <c r="CO13348" s="68">
        <v>2.4500000000000001E-2</v>
      </c>
      <c r="CP13348" s="68">
        <v>5.9799999999999999E-2</v>
      </c>
      <c r="CQ13348" s="68">
        <v>0.3377</v>
      </c>
      <c r="CR13348" s="68">
        <v>0.1043</v>
      </c>
      <c r="CS13348" s="68">
        <v>0.58109999999999995</v>
      </c>
      <c r="CT13348" s="68">
        <v>8.3900000000000002E-2</v>
      </c>
      <c r="CU13348" s="68">
        <v>5.7000000000000002E-3</v>
      </c>
      <c r="CV13348" s="68">
        <v>2.64E-2</v>
      </c>
      <c r="CW13348" s="68">
        <v>0.67330000000000001</v>
      </c>
      <c r="CX13348" s="68">
        <v>1.0999999999999999E-2</v>
      </c>
      <c r="CY13348" s="68">
        <v>4.02E-2</v>
      </c>
      <c r="CZ13348" s="68">
        <v>0.2092</v>
      </c>
      <c r="DA13348" s="68">
        <v>5.0099999999999999E-2</v>
      </c>
      <c r="DB13348" s="68">
        <v>6.2899999999999998E-2</v>
      </c>
      <c r="DC13348" s="68">
        <v>0.62229999999999996</v>
      </c>
      <c r="DD13348" s="68">
        <v>0.25090000000000001</v>
      </c>
      <c r="DE13348" s="68">
        <v>0.2253</v>
      </c>
      <c r="DF13348" s="68">
        <v>2.46E-2</v>
      </c>
      <c r="DG13348" s="68">
        <v>5.9799999999999999E-2</v>
      </c>
      <c r="DH13348" s="68">
        <v>0.33779999999999999</v>
      </c>
      <c r="DI13348" s="68">
        <v>0.1041</v>
      </c>
      <c r="DJ13348" s="68">
        <v>0.90839999999999999</v>
      </c>
      <c r="DK13348" s="68">
        <v>0.58079999999999998</v>
      </c>
      <c r="DL13348" s="68">
        <v>0.20930000000000001</v>
      </c>
      <c r="DM13348" s="68">
        <v>5.0099999999999999E-2</v>
      </c>
      <c r="DN13348" s="68">
        <v>6.3E-2</v>
      </c>
      <c r="DO13348" s="68">
        <v>0.62190000000000001</v>
      </c>
      <c r="DP13348" s="68">
        <v>0.25080000000000002</v>
      </c>
      <c r="DQ13348" s="68">
        <v>0.2253</v>
      </c>
      <c r="DR13348" s="68">
        <v>2.47E-2</v>
      </c>
      <c r="DS13348" s="68">
        <v>5.9900000000000002E-2</v>
      </c>
      <c r="DT13348" s="68">
        <v>0.34129999999999999</v>
      </c>
      <c r="DU13348" s="68">
        <v>0.1037</v>
      </c>
      <c r="DV13348" s="68">
        <v>0.90739999999999998</v>
      </c>
      <c r="DW13348" s="74">
        <v>0.58250000000000002</v>
      </c>
    </row>
    <row r="13349" spans="1:127" x14ac:dyDescent="0.25">
      <c r="A13349" s="247" t="s">
        <v>104</v>
      </c>
      <c r="B13349" s="77">
        <v>0.22477</v>
      </c>
      <c r="C13349" s="106">
        <v>-0.23533000000000001</v>
      </c>
      <c r="D13349" s="77">
        <v>0.41891</v>
      </c>
      <c r="E13349" s="106">
        <v>-2.8379999999999999E-2</v>
      </c>
      <c r="F13349" s="106">
        <v>-0.13031000000000001</v>
      </c>
      <c r="G13349" s="77">
        <v>0.16686999999999999</v>
      </c>
      <c r="H13349" s="106">
        <v>-0.16471</v>
      </c>
      <c r="I13349" s="106">
        <v>-0.32266</v>
      </c>
      <c r="J13349" s="77">
        <v>0.32672000000000001</v>
      </c>
      <c r="K13349" s="77">
        <v>0.37397999999999998</v>
      </c>
      <c r="L13349" s="77">
        <v>0.17952000000000001</v>
      </c>
      <c r="M13349" s="77">
        <v>0.10444000000000001</v>
      </c>
      <c r="N13349" s="77">
        <v>0.22968</v>
      </c>
      <c r="O13349" s="77">
        <v>0.14624000000000001</v>
      </c>
      <c r="P13349" s="77" t="s">
        <v>677</v>
      </c>
      <c r="Q13349" s="77">
        <v>0.38352000000000003</v>
      </c>
      <c r="R13349" s="77">
        <v>0.10358000000000001</v>
      </c>
      <c r="S13349" s="77">
        <v>0.17238999999999999</v>
      </c>
      <c r="T13349" s="77">
        <v>0.34705000000000003</v>
      </c>
      <c r="U13349" s="77">
        <v>0.20818</v>
      </c>
      <c r="V13349" s="77">
        <v>0.34555999999999998</v>
      </c>
      <c r="W13349" s="106">
        <v>-0.37708000000000003</v>
      </c>
      <c r="X13349" s="106">
        <v>-7.7799999999999994E-2</v>
      </c>
      <c r="Y13349" s="106">
        <v>-0.20099</v>
      </c>
      <c r="Z13349" s="77">
        <v>5.5570000000000001E-2</v>
      </c>
      <c r="AA13349" s="106">
        <v>-1.8010000000000002E-2</v>
      </c>
      <c r="AB13349" s="77">
        <v>0.38452999999999998</v>
      </c>
      <c r="AC13349" s="106">
        <v>-0.11958000000000001</v>
      </c>
      <c r="AD13349" s="106">
        <v>-0.22778999999999999</v>
      </c>
      <c r="AE13349" s="77">
        <v>0.12614</v>
      </c>
      <c r="AF13349" s="106">
        <v>-0.17718999999999999</v>
      </c>
      <c r="AG13349" s="106">
        <v>-0.33249000000000001</v>
      </c>
      <c r="AH13349" s="77">
        <v>0.29597000000000001</v>
      </c>
      <c r="AI13349" s="77">
        <v>0.39551999999999998</v>
      </c>
      <c r="AJ13349" s="77">
        <v>0.22958000000000001</v>
      </c>
      <c r="AK13349" s="77">
        <v>9.4420000000000004E-2</v>
      </c>
      <c r="AL13349" s="77">
        <v>0.25313000000000002</v>
      </c>
      <c r="AM13349" s="77">
        <v>0.10763</v>
      </c>
      <c r="AN13349" s="77" t="s">
        <v>677</v>
      </c>
      <c r="AO13349" s="77">
        <v>0.32039000000000001</v>
      </c>
      <c r="AP13349" s="77">
        <v>0.11650000000000001</v>
      </c>
      <c r="AQ13349" s="77">
        <v>0.19656000000000001</v>
      </c>
      <c r="AR13349" s="77">
        <v>0.19674</v>
      </c>
      <c r="AS13349" s="106">
        <v>-0.15296999999999999</v>
      </c>
      <c r="AT13349" s="77">
        <v>0.37446000000000002</v>
      </c>
      <c r="AU13349" s="106">
        <v>-0.29232000000000002</v>
      </c>
      <c r="AV13349" s="106">
        <v>-0.17080000000000001</v>
      </c>
      <c r="AW13349" s="106">
        <v>-0.20552000000000001</v>
      </c>
      <c r="AX13349" s="77">
        <v>2.802E-2</v>
      </c>
      <c r="AY13349" s="106">
        <v>-0.19037000000000001</v>
      </c>
      <c r="AZ13349" s="77">
        <v>0.22722000000000001</v>
      </c>
      <c r="BA13349" s="77">
        <v>0.22369</v>
      </c>
      <c r="BB13349" s="77">
        <v>0.26573999999999998</v>
      </c>
      <c r="BC13349" s="77">
        <v>0.16783000000000001</v>
      </c>
      <c r="BD13349" s="106">
        <v>-0.11965000000000001</v>
      </c>
      <c r="BE13349" s="106">
        <v>-0.13055</v>
      </c>
      <c r="BF13349" s="77">
        <v>0.10906</v>
      </c>
      <c r="BG13349" s="77">
        <v>0.11724999999999999</v>
      </c>
      <c r="BH13349" s="77">
        <v>1</v>
      </c>
      <c r="BI13349" s="77">
        <v>0.13045999999999999</v>
      </c>
      <c r="BJ13349" s="106">
        <v>-7.6310000000000003E-2</v>
      </c>
      <c r="BK13349" s="77">
        <v>0.20563000000000001</v>
      </c>
      <c r="BL13349" s="77">
        <v>2.164E-2</v>
      </c>
      <c r="BM13349" s="106">
        <v>-0.27221000000000001</v>
      </c>
      <c r="BN13349" s="106">
        <v>-8.6819999999999994E-2</v>
      </c>
      <c r="BO13349" s="106">
        <v>-0.26312000000000002</v>
      </c>
      <c r="BP13349" s="106">
        <v>-0.23293</v>
      </c>
      <c r="BQ13349" s="106">
        <v>-0.1231</v>
      </c>
      <c r="BR13349" s="106">
        <v>-5.0000000000000002E-5</v>
      </c>
      <c r="BS13349" s="106">
        <v>-2.41E-2</v>
      </c>
      <c r="BT13349" s="106">
        <v>-0.15837999999999999</v>
      </c>
      <c r="BU13349" s="106">
        <v>-0.28949000000000003</v>
      </c>
      <c r="BV13349" s="106">
        <v>-0.34105999999999997</v>
      </c>
      <c r="BW13349" s="77">
        <v>5.2859999999999997E-2</v>
      </c>
      <c r="BX13349" s="77">
        <v>0.14801</v>
      </c>
      <c r="BY13349" s="77">
        <v>3.6900000000000001E-3</v>
      </c>
      <c r="BZ13349" s="106">
        <v>-4.1050000000000003E-2</v>
      </c>
      <c r="CA13349" s="106">
        <v>-0.21908</v>
      </c>
      <c r="CB13349" s="106">
        <v>-0.21743999999999999</v>
      </c>
      <c r="CC13349" s="106">
        <v>-0.26066</v>
      </c>
      <c r="CD13349" s="77">
        <v>7.0919999999999997E-2</v>
      </c>
      <c r="CE13349" s="77">
        <v>8.2979999999999998E-2</v>
      </c>
      <c r="CF13349" s="77">
        <v>0.42460999999999999</v>
      </c>
      <c r="CG13349" s="77">
        <v>0.25201000000000001</v>
      </c>
      <c r="CH13349" s="106">
        <v>-0.13628999999999999</v>
      </c>
      <c r="CI13349" s="77">
        <v>8.3629999999999996E-2</v>
      </c>
      <c r="CJ13349" s="106">
        <v>-1.2880000000000001E-2</v>
      </c>
      <c r="CK13349" s="77">
        <v>0.27687</v>
      </c>
      <c r="CL13349" s="77">
        <v>0.33650000000000002</v>
      </c>
      <c r="CM13349" s="106">
        <v>-9.3850000000000003E-2</v>
      </c>
      <c r="CN13349" s="77">
        <v>0.2019</v>
      </c>
      <c r="CO13349" s="106">
        <v>-0.13259000000000001</v>
      </c>
      <c r="CP13349" s="77">
        <v>0.28538000000000002</v>
      </c>
      <c r="CQ13349" s="77">
        <v>0.27593000000000001</v>
      </c>
      <c r="CR13349" s="106">
        <v>-0.19356999999999999</v>
      </c>
      <c r="CS13349" s="77">
        <v>8.1610000000000002E-2</v>
      </c>
      <c r="CT13349" s="77">
        <v>4.7759999999999997E-2</v>
      </c>
      <c r="CU13349" s="77">
        <v>0.30575000000000002</v>
      </c>
      <c r="CV13349" s="106">
        <v>-0.18833</v>
      </c>
      <c r="CW13349" s="106">
        <v>-0.22561</v>
      </c>
      <c r="CX13349" s="106">
        <v>-0.17280000000000001</v>
      </c>
      <c r="CY13349" s="77">
        <v>0.15925</v>
      </c>
      <c r="CZ13349" s="106">
        <v>-1.2880000000000001E-2</v>
      </c>
      <c r="DA13349" s="77">
        <v>0.27685999999999999</v>
      </c>
      <c r="DB13349" s="77">
        <v>0.33649000000000001</v>
      </c>
      <c r="DC13349" s="106">
        <v>-9.3859999999999999E-2</v>
      </c>
      <c r="DD13349" s="77">
        <v>0.24929000000000001</v>
      </c>
      <c r="DE13349" s="77">
        <v>0.2019</v>
      </c>
      <c r="DF13349" s="106">
        <v>-0.13258</v>
      </c>
      <c r="DG13349" s="77">
        <v>0.28555999999999998</v>
      </c>
      <c r="DH13349" s="77">
        <v>0.27566000000000002</v>
      </c>
      <c r="DI13349" s="106">
        <v>-0.19361999999999999</v>
      </c>
      <c r="DJ13349" s="77">
        <v>0.13796</v>
      </c>
      <c r="DK13349" s="77">
        <v>8.165E-2</v>
      </c>
      <c r="DL13349" s="106">
        <v>-1.2869999999999999E-2</v>
      </c>
      <c r="DM13349" s="77">
        <v>0.27684999999999998</v>
      </c>
      <c r="DN13349" s="77">
        <v>0.33645999999999998</v>
      </c>
      <c r="DO13349" s="106">
        <v>-9.3990000000000004E-2</v>
      </c>
      <c r="DP13349" s="77">
        <v>0.24928</v>
      </c>
      <c r="DQ13349" s="77">
        <v>0.20191000000000001</v>
      </c>
      <c r="DR13349" s="106">
        <v>-0.13205</v>
      </c>
      <c r="DS13349" s="77">
        <v>0.28621000000000002</v>
      </c>
      <c r="DT13349" s="77">
        <v>0.27916999999999997</v>
      </c>
      <c r="DU13349" s="106">
        <v>-0.19311</v>
      </c>
      <c r="DV13349" s="77">
        <v>0.13752</v>
      </c>
      <c r="DW13349" s="78">
        <v>8.1540000000000001E-2</v>
      </c>
    </row>
    <row r="13350" spans="1:127" ht="15.75" thickBot="1" x14ac:dyDescent="0.3">
      <c r="A13350" s="248"/>
      <c r="B13350" s="68">
        <v>0.2162</v>
      </c>
      <c r="C13350" s="68">
        <v>0.1948</v>
      </c>
      <c r="D13350" s="68">
        <v>1.7000000000000001E-2</v>
      </c>
      <c r="E13350" s="68">
        <v>0.87739999999999996</v>
      </c>
      <c r="F13350" s="68">
        <v>0.47720000000000001</v>
      </c>
      <c r="G13350" s="68">
        <v>0.36130000000000001</v>
      </c>
      <c r="H13350" s="68">
        <v>0.36770000000000003</v>
      </c>
      <c r="I13350" s="68">
        <v>7.17E-2</v>
      </c>
      <c r="J13350" s="68">
        <v>6.8000000000000005E-2</v>
      </c>
      <c r="K13350" s="68">
        <v>3.5000000000000003E-2</v>
      </c>
      <c r="L13350" s="68">
        <v>0.32550000000000001</v>
      </c>
      <c r="M13350" s="68">
        <v>0.56940000000000002</v>
      </c>
      <c r="N13350" s="68">
        <v>0.20599999999999999</v>
      </c>
      <c r="O13350" s="68">
        <v>0.42449999999999999</v>
      </c>
      <c r="P13350" s="68" t="s">
        <v>677</v>
      </c>
      <c r="Q13350" s="68">
        <v>3.0200000000000001E-2</v>
      </c>
      <c r="R13350" s="68">
        <v>0.5726</v>
      </c>
      <c r="S13350" s="68">
        <v>0.34539999999999998</v>
      </c>
      <c r="T13350" s="68">
        <v>5.16E-2</v>
      </c>
      <c r="U13350" s="68">
        <v>0.25290000000000001</v>
      </c>
      <c r="V13350" s="68">
        <v>5.2699999999999997E-2</v>
      </c>
      <c r="W13350" s="68">
        <v>3.3399999999999999E-2</v>
      </c>
      <c r="X13350" s="68">
        <v>0.67210000000000003</v>
      </c>
      <c r="Y13350" s="68">
        <v>0.27</v>
      </c>
      <c r="Z13350" s="68">
        <v>0.76259999999999994</v>
      </c>
      <c r="AA13350" s="68">
        <v>0.92210000000000003</v>
      </c>
      <c r="AB13350" s="68">
        <v>2.98E-2</v>
      </c>
      <c r="AC13350" s="68">
        <v>0.51449999999999996</v>
      </c>
      <c r="AD13350" s="68">
        <v>0.2099</v>
      </c>
      <c r="AE13350" s="68">
        <v>0.49149999999999999</v>
      </c>
      <c r="AF13350" s="68">
        <v>0.33200000000000002</v>
      </c>
      <c r="AG13350" s="68">
        <v>6.3E-2</v>
      </c>
      <c r="AH13350" s="68">
        <v>0.1</v>
      </c>
      <c r="AI13350" s="68">
        <v>2.5000000000000001E-2</v>
      </c>
      <c r="AJ13350" s="68">
        <v>0.20619999999999999</v>
      </c>
      <c r="AK13350" s="68">
        <v>0.60729999999999995</v>
      </c>
      <c r="AL13350" s="68">
        <v>0.16220000000000001</v>
      </c>
      <c r="AM13350" s="68">
        <v>0.55759999999999998</v>
      </c>
      <c r="AN13350" s="68" t="s">
        <v>677</v>
      </c>
      <c r="AO13350" s="68">
        <v>7.3800000000000004E-2</v>
      </c>
      <c r="AP13350" s="68">
        <v>0.52539999999999998</v>
      </c>
      <c r="AQ13350" s="68">
        <v>0.28089999999999998</v>
      </c>
      <c r="AR13350" s="68">
        <v>0.28050000000000003</v>
      </c>
      <c r="AS13350" s="68">
        <v>0.4032</v>
      </c>
      <c r="AT13350" s="68">
        <v>3.4700000000000002E-2</v>
      </c>
      <c r="AU13350" s="68">
        <v>0.1045</v>
      </c>
      <c r="AV13350" s="68">
        <v>0.35</v>
      </c>
      <c r="AW13350" s="68">
        <v>0.2591</v>
      </c>
      <c r="AX13350" s="68">
        <v>0.879</v>
      </c>
      <c r="AY13350" s="68">
        <v>0.29670000000000002</v>
      </c>
      <c r="AZ13350" s="68">
        <v>0.21110000000000001</v>
      </c>
      <c r="BA13350" s="68">
        <v>0.21840000000000001</v>
      </c>
      <c r="BB13350" s="68">
        <v>0.1416</v>
      </c>
      <c r="BC13350" s="68">
        <v>0.35849999999999999</v>
      </c>
      <c r="BD13350" s="68">
        <v>0.51419999999999999</v>
      </c>
      <c r="BE13350" s="68">
        <v>0.47639999999999999</v>
      </c>
      <c r="BF13350" s="68">
        <v>0.5524</v>
      </c>
      <c r="BG13350" s="68">
        <v>0.52280000000000004</v>
      </c>
      <c r="BH13350" s="68"/>
      <c r="BI13350" s="68">
        <v>0.47670000000000001</v>
      </c>
      <c r="BJ13350" s="68">
        <v>0.67810000000000004</v>
      </c>
      <c r="BK13350" s="68">
        <v>0.25890000000000002</v>
      </c>
      <c r="BL13350" s="68">
        <v>0.90639999999999998</v>
      </c>
      <c r="BM13350" s="68">
        <v>0.1318</v>
      </c>
      <c r="BN13350" s="68">
        <v>0.63660000000000005</v>
      </c>
      <c r="BO13350" s="68">
        <v>0.1457</v>
      </c>
      <c r="BP13350" s="68">
        <v>0.19950000000000001</v>
      </c>
      <c r="BQ13350" s="68">
        <v>0.50209999999999999</v>
      </c>
      <c r="BR13350" s="68">
        <v>0.99980000000000002</v>
      </c>
      <c r="BS13350" s="68">
        <v>0.89580000000000004</v>
      </c>
      <c r="BT13350" s="68">
        <v>0.3866</v>
      </c>
      <c r="BU13350" s="68">
        <v>0.108</v>
      </c>
      <c r="BV13350" s="68">
        <v>5.6099999999999997E-2</v>
      </c>
      <c r="BW13350" s="68">
        <v>0.77390000000000003</v>
      </c>
      <c r="BX13350" s="68">
        <v>0.41880000000000001</v>
      </c>
      <c r="BY13350" s="68">
        <v>0.98399999999999999</v>
      </c>
      <c r="BZ13350" s="68">
        <v>0.82350000000000001</v>
      </c>
      <c r="CA13350" s="68">
        <v>0.2283</v>
      </c>
      <c r="CB13350" s="68">
        <v>0.2319</v>
      </c>
      <c r="CC13350" s="68">
        <v>0.14960000000000001</v>
      </c>
      <c r="CD13350" s="68">
        <v>0.69969999999999999</v>
      </c>
      <c r="CE13350" s="68">
        <v>0.65159999999999996</v>
      </c>
      <c r="CF13350" s="68">
        <v>1.54E-2</v>
      </c>
      <c r="CG13350" s="68">
        <v>0.1641</v>
      </c>
      <c r="CH13350" s="68">
        <v>0.45700000000000002</v>
      </c>
      <c r="CI13350" s="68">
        <v>0.64910000000000001</v>
      </c>
      <c r="CJ13350" s="68">
        <v>0.94420000000000004</v>
      </c>
      <c r="CK13350" s="68">
        <v>0.125</v>
      </c>
      <c r="CL13350" s="68">
        <v>5.9700000000000003E-2</v>
      </c>
      <c r="CM13350" s="68">
        <v>0.60940000000000005</v>
      </c>
      <c r="CN13350" s="68">
        <v>0.26779999999999998</v>
      </c>
      <c r="CO13350" s="68">
        <v>0.46939999999999998</v>
      </c>
      <c r="CP13350" s="68">
        <v>0.1134</v>
      </c>
      <c r="CQ13350" s="68">
        <v>0.12640000000000001</v>
      </c>
      <c r="CR13350" s="68">
        <v>0.28849999999999998</v>
      </c>
      <c r="CS13350" s="68">
        <v>0.65700000000000003</v>
      </c>
      <c r="CT13350" s="68">
        <v>0.79520000000000002</v>
      </c>
      <c r="CU13350" s="68">
        <v>8.8800000000000004E-2</v>
      </c>
      <c r="CV13350" s="68">
        <v>0.30199999999999999</v>
      </c>
      <c r="CW13350" s="68">
        <v>0.21440000000000001</v>
      </c>
      <c r="CX13350" s="68">
        <v>0.34429999999999999</v>
      </c>
      <c r="CY13350" s="68">
        <v>0.38400000000000001</v>
      </c>
      <c r="CZ13350" s="68">
        <v>0.94420000000000004</v>
      </c>
      <c r="DA13350" s="68">
        <v>0.125</v>
      </c>
      <c r="DB13350" s="68">
        <v>5.9700000000000003E-2</v>
      </c>
      <c r="DC13350" s="68">
        <v>0.60940000000000005</v>
      </c>
      <c r="DD13350" s="68">
        <v>0.16880000000000001</v>
      </c>
      <c r="DE13350" s="68">
        <v>0.26779999999999998</v>
      </c>
      <c r="DF13350" s="68">
        <v>0.46949999999999997</v>
      </c>
      <c r="DG13350" s="68">
        <v>0.11310000000000001</v>
      </c>
      <c r="DH13350" s="68">
        <v>0.12670000000000001</v>
      </c>
      <c r="DI13350" s="68">
        <v>0.2883</v>
      </c>
      <c r="DJ13350" s="68">
        <v>0.45150000000000001</v>
      </c>
      <c r="DK13350" s="68">
        <v>0.65690000000000004</v>
      </c>
      <c r="DL13350" s="68">
        <v>0.94430000000000003</v>
      </c>
      <c r="DM13350" s="68">
        <v>0.125</v>
      </c>
      <c r="DN13350" s="68">
        <v>5.9700000000000003E-2</v>
      </c>
      <c r="DO13350" s="68">
        <v>0.6089</v>
      </c>
      <c r="DP13350" s="68">
        <v>0.16889999999999999</v>
      </c>
      <c r="DQ13350" s="68">
        <v>0.26779999999999998</v>
      </c>
      <c r="DR13350" s="68">
        <v>0.4713</v>
      </c>
      <c r="DS13350" s="68">
        <v>0.1123</v>
      </c>
      <c r="DT13350" s="68">
        <v>0.12180000000000001</v>
      </c>
      <c r="DU13350" s="68">
        <v>0.28960000000000002</v>
      </c>
      <c r="DV13350" s="68">
        <v>0.45290000000000002</v>
      </c>
      <c r="DW13350" s="74">
        <v>0.6573</v>
      </c>
    </row>
    <row r="13351" spans="1:127" x14ac:dyDescent="0.25">
      <c r="A13351" s="247" t="s">
        <v>105</v>
      </c>
      <c r="B13351" s="106">
        <v>-0.21881</v>
      </c>
      <c r="C13351" s="106">
        <v>-0.19595000000000001</v>
      </c>
      <c r="D13351" s="77">
        <v>0.28953000000000001</v>
      </c>
      <c r="E13351" s="77">
        <v>0.28155000000000002</v>
      </c>
      <c r="F13351" s="77">
        <v>9.7869999999999999E-2</v>
      </c>
      <c r="G13351" s="77">
        <v>9.6479999999999996E-2</v>
      </c>
      <c r="H13351" s="106">
        <v>-0.19188</v>
      </c>
      <c r="I13351" s="106">
        <v>-0.11024</v>
      </c>
      <c r="J13351" s="77">
        <v>8.7899999999999992E-3</v>
      </c>
      <c r="K13351" s="77">
        <v>0.14254</v>
      </c>
      <c r="L13351" s="106">
        <v>-2.9940000000000001E-2</v>
      </c>
      <c r="M13351" s="77">
        <v>0.19327</v>
      </c>
      <c r="N13351" s="77">
        <v>0.30268</v>
      </c>
      <c r="O13351" s="77">
        <v>0.13613</v>
      </c>
      <c r="P13351" s="77" t="s">
        <v>677</v>
      </c>
      <c r="Q13351" s="77">
        <v>0.45315</v>
      </c>
      <c r="R13351" s="106">
        <v>-9.9269999999999997E-2</v>
      </c>
      <c r="S13351" s="77">
        <v>0.21435999999999999</v>
      </c>
      <c r="T13351" s="77">
        <v>4.4209999999999999E-2</v>
      </c>
      <c r="U13351" s="77">
        <v>0.15761</v>
      </c>
      <c r="V13351" s="77">
        <v>0.13977000000000001</v>
      </c>
      <c r="W13351" s="106">
        <v>-0.11333</v>
      </c>
      <c r="X13351" s="106">
        <v>-3.669E-2</v>
      </c>
      <c r="Y13351" s="77">
        <v>0.1221</v>
      </c>
      <c r="Z13351" s="77">
        <v>0.15326999999999999</v>
      </c>
      <c r="AA13351" s="106">
        <v>-5.6299999999999996E-3</v>
      </c>
      <c r="AB13351" s="77">
        <v>0.25761000000000001</v>
      </c>
      <c r="AC13351" s="77">
        <v>8.6599999999999996E-2</v>
      </c>
      <c r="AD13351" s="77">
        <v>6.6400000000000001E-2</v>
      </c>
      <c r="AE13351" s="77">
        <v>6.8180000000000004E-2</v>
      </c>
      <c r="AF13351" s="106">
        <v>-0.21260000000000001</v>
      </c>
      <c r="AG13351" s="106">
        <v>-0.11310000000000001</v>
      </c>
      <c r="AH13351" s="106">
        <v>-1.857E-2</v>
      </c>
      <c r="AI13351" s="77">
        <v>0.17366999999999999</v>
      </c>
      <c r="AJ13351" s="106">
        <v>-2.2339999999999999E-2</v>
      </c>
      <c r="AK13351" s="77">
        <v>0.18329000000000001</v>
      </c>
      <c r="AL13351" s="77">
        <v>0.32833000000000001</v>
      </c>
      <c r="AM13351" s="77">
        <v>0.13622000000000001</v>
      </c>
      <c r="AN13351" s="77" t="s">
        <v>677</v>
      </c>
      <c r="AO13351" s="106">
        <v>-0.10453</v>
      </c>
      <c r="AP13351" s="106">
        <v>-9.6890000000000004E-2</v>
      </c>
      <c r="AQ13351" s="77">
        <v>0.24668000000000001</v>
      </c>
      <c r="AR13351" s="106">
        <v>-0.27111000000000002</v>
      </c>
      <c r="AS13351" s="77">
        <v>0.19470000000000001</v>
      </c>
      <c r="AT13351" s="77">
        <v>1.6240000000000001E-2</v>
      </c>
      <c r="AU13351" s="106">
        <v>-0.19148999999999999</v>
      </c>
      <c r="AV13351" s="106">
        <v>-0.19800999999999999</v>
      </c>
      <c r="AW13351" s="77">
        <v>0.13481000000000001</v>
      </c>
      <c r="AX13351" s="77">
        <v>0.15831999999999999</v>
      </c>
      <c r="AY13351" s="106">
        <v>-2.1819999999999999E-2</v>
      </c>
      <c r="AZ13351" s="77">
        <v>0.18415000000000001</v>
      </c>
      <c r="BA13351" s="106">
        <v>-6.3039999999999999E-2</v>
      </c>
      <c r="BB13351" s="77">
        <v>0.44159999999999999</v>
      </c>
      <c r="BC13351" s="106">
        <v>-6.9830000000000003E-2</v>
      </c>
      <c r="BD13351" s="106">
        <v>-0.17785000000000001</v>
      </c>
      <c r="BE13351" s="77">
        <v>3.9140000000000001E-2</v>
      </c>
      <c r="BF13351" s="106">
        <v>-8.5599999999999999E-3</v>
      </c>
      <c r="BG13351" s="77">
        <v>0.26169999999999999</v>
      </c>
      <c r="BH13351" s="77">
        <v>0.13045999999999999</v>
      </c>
      <c r="BI13351" s="77">
        <v>1</v>
      </c>
      <c r="BJ13351" s="77">
        <v>0.41970000000000002</v>
      </c>
      <c r="BK13351" s="77">
        <v>0.19392999999999999</v>
      </c>
      <c r="BL13351" s="77">
        <v>0.11785</v>
      </c>
      <c r="BM13351" s="106">
        <v>-4.4170000000000001E-2</v>
      </c>
      <c r="BN13351" s="106">
        <v>-2.5309999999999999E-2</v>
      </c>
      <c r="BO13351" s="106">
        <v>-0.17471999999999999</v>
      </c>
      <c r="BP13351" s="106">
        <v>-0.16314999999999999</v>
      </c>
      <c r="BQ13351" s="77">
        <v>4.6710000000000002E-2</v>
      </c>
      <c r="BR13351" s="106">
        <v>-6.5360000000000001E-2</v>
      </c>
      <c r="BS13351" s="106">
        <v>-7.1540000000000006E-2</v>
      </c>
      <c r="BT13351" s="106">
        <v>-8.4620000000000001E-2</v>
      </c>
      <c r="BU13351" s="106">
        <v>-0.29331000000000002</v>
      </c>
      <c r="BV13351" s="77">
        <v>0.11727</v>
      </c>
      <c r="BW13351" s="77">
        <v>0.18013000000000001</v>
      </c>
      <c r="BX13351" s="77">
        <v>0.22122</v>
      </c>
      <c r="BY13351" s="106">
        <v>-2.4760000000000001E-2</v>
      </c>
      <c r="BZ13351" s="77">
        <v>0.16037000000000001</v>
      </c>
      <c r="CA13351" s="106">
        <v>-0.21723000000000001</v>
      </c>
      <c r="CB13351" s="106">
        <v>-0.24646999999999999</v>
      </c>
      <c r="CC13351" s="77">
        <v>2.7320000000000001E-2</v>
      </c>
      <c r="CD13351" s="106">
        <v>-4.5469999999999997E-2</v>
      </c>
      <c r="CE13351" s="77">
        <v>8.9209999999999998E-2</v>
      </c>
      <c r="CF13351" s="77">
        <v>0.14918999999999999</v>
      </c>
      <c r="CG13351" s="77">
        <v>0.37751000000000001</v>
      </c>
      <c r="CH13351" s="77">
        <v>0.42759000000000003</v>
      </c>
      <c r="CI13351" s="77">
        <v>8.4629999999999997E-2</v>
      </c>
      <c r="CJ13351" s="77">
        <v>0.13267000000000001</v>
      </c>
      <c r="CK13351" s="77">
        <v>0.17965</v>
      </c>
      <c r="CL13351" s="77">
        <v>0.20713999999999999</v>
      </c>
      <c r="CM13351" s="77">
        <v>8.3260000000000001E-2</v>
      </c>
      <c r="CN13351" s="77">
        <v>0.22766</v>
      </c>
      <c r="CO13351" s="77">
        <v>2.1770000000000001E-2</v>
      </c>
      <c r="CP13351" s="77">
        <v>0.1943</v>
      </c>
      <c r="CQ13351" s="106">
        <v>-3.7690000000000001E-2</v>
      </c>
      <c r="CR13351" s="77">
        <v>5.96E-3</v>
      </c>
      <c r="CS13351" s="77">
        <v>0.14266999999999999</v>
      </c>
      <c r="CT13351" s="77">
        <v>6.4409999999999995E-2</v>
      </c>
      <c r="CU13351" s="77">
        <v>0.47004000000000001</v>
      </c>
      <c r="CV13351" s="106">
        <v>-1.278E-2</v>
      </c>
      <c r="CW13351" s="106">
        <v>-9.6799999999999994E-3</v>
      </c>
      <c r="CX13351" s="106">
        <v>-3.048E-2</v>
      </c>
      <c r="CY13351" s="77">
        <v>0.37801000000000001</v>
      </c>
      <c r="CZ13351" s="77">
        <v>0.13267000000000001</v>
      </c>
      <c r="DA13351" s="77">
        <v>0.17965999999999999</v>
      </c>
      <c r="DB13351" s="77">
        <v>0.20713999999999999</v>
      </c>
      <c r="DC13351" s="77">
        <v>8.3269999999999997E-2</v>
      </c>
      <c r="DD13351" s="77">
        <v>0.21915999999999999</v>
      </c>
      <c r="DE13351" s="77">
        <v>0.22764999999999999</v>
      </c>
      <c r="DF13351" s="77">
        <v>2.163E-2</v>
      </c>
      <c r="DG13351" s="77">
        <v>0.19409000000000001</v>
      </c>
      <c r="DH13351" s="106">
        <v>-3.8080000000000003E-2</v>
      </c>
      <c r="DI13351" s="77">
        <v>6.0800000000000003E-3</v>
      </c>
      <c r="DJ13351" s="77">
        <v>0.14399000000000001</v>
      </c>
      <c r="DK13351" s="77">
        <v>0.14274000000000001</v>
      </c>
      <c r="DL13351" s="77">
        <v>0.13267000000000001</v>
      </c>
      <c r="DM13351" s="77">
        <v>0.17967</v>
      </c>
      <c r="DN13351" s="77">
        <v>0.20713000000000001</v>
      </c>
      <c r="DO13351" s="77">
        <v>8.3379999999999996E-2</v>
      </c>
      <c r="DP13351" s="77">
        <v>0.21918000000000001</v>
      </c>
      <c r="DQ13351" s="77">
        <v>0.22761999999999999</v>
      </c>
      <c r="DR13351" s="77">
        <v>2.2239999999999999E-2</v>
      </c>
      <c r="DS13351" s="77">
        <v>0.19389000000000001</v>
      </c>
      <c r="DT13351" s="106">
        <v>-4.2410000000000003E-2</v>
      </c>
      <c r="DU13351" s="77">
        <v>5.2900000000000004E-3</v>
      </c>
      <c r="DV13351" s="77">
        <v>0.14388999999999999</v>
      </c>
      <c r="DW13351" s="78">
        <v>0.14282</v>
      </c>
    </row>
    <row r="13352" spans="1:127" ht="15.75" thickBot="1" x14ac:dyDescent="0.3">
      <c r="A13352" s="248"/>
      <c r="B13352" s="68">
        <v>0.22889999999999999</v>
      </c>
      <c r="C13352" s="68">
        <v>0.28249999999999997</v>
      </c>
      <c r="D13352" s="68">
        <v>0.108</v>
      </c>
      <c r="E13352" s="68">
        <v>0.11849999999999999</v>
      </c>
      <c r="F13352" s="68">
        <v>0.59409999999999996</v>
      </c>
      <c r="G13352" s="68">
        <v>0.59940000000000004</v>
      </c>
      <c r="H13352" s="68">
        <v>0.2928</v>
      </c>
      <c r="I13352" s="68">
        <v>0.54810000000000003</v>
      </c>
      <c r="J13352" s="68">
        <v>0.96189999999999998</v>
      </c>
      <c r="K13352" s="68">
        <v>0.43640000000000001</v>
      </c>
      <c r="L13352" s="68">
        <v>0.87080000000000002</v>
      </c>
      <c r="M13352" s="68">
        <v>0.28920000000000001</v>
      </c>
      <c r="N13352" s="68">
        <v>9.2200000000000004E-2</v>
      </c>
      <c r="O13352" s="68">
        <v>0.45750000000000002</v>
      </c>
      <c r="P13352" s="68" t="s">
        <v>677</v>
      </c>
      <c r="Q13352" s="68">
        <v>9.1999999999999998E-3</v>
      </c>
      <c r="R13352" s="68">
        <v>0.58879999999999999</v>
      </c>
      <c r="S13352" s="68">
        <v>0.23880000000000001</v>
      </c>
      <c r="T13352" s="68">
        <v>0.81010000000000004</v>
      </c>
      <c r="U13352" s="68">
        <v>0.38900000000000001</v>
      </c>
      <c r="V13352" s="68">
        <v>0.44550000000000001</v>
      </c>
      <c r="W13352" s="68">
        <v>0.53690000000000004</v>
      </c>
      <c r="X13352" s="68">
        <v>0.84199999999999997</v>
      </c>
      <c r="Y13352" s="68">
        <v>0.50560000000000005</v>
      </c>
      <c r="Z13352" s="68">
        <v>0.40229999999999999</v>
      </c>
      <c r="AA13352" s="68">
        <v>0.97560000000000002</v>
      </c>
      <c r="AB13352" s="68">
        <v>0.15459999999999999</v>
      </c>
      <c r="AC13352" s="68">
        <v>0.63739999999999997</v>
      </c>
      <c r="AD13352" s="68">
        <v>0.71799999999999997</v>
      </c>
      <c r="AE13352" s="68">
        <v>0.71079999999999999</v>
      </c>
      <c r="AF13352" s="68">
        <v>0.2427</v>
      </c>
      <c r="AG13352" s="68">
        <v>0.53769999999999996</v>
      </c>
      <c r="AH13352" s="68">
        <v>0.91969999999999996</v>
      </c>
      <c r="AI13352" s="68">
        <v>0.34179999999999999</v>
      </c>
      <c r="AJ13352" s="68">
        <v>0.90339999999999998</v>
      </c>
      <c r="AK13352" s="68">
        <v>0.31530000000000002</v>
      </c>
      <c r="AL13352" s="68">
        <v>6.6600000000000006E-2</v>
      </c>
      <c r="AM13352" s="68">
        <v>0.45729999999999998</v>
      </c>
      <c r="AN13352" s="68" t="s">
        <v>677</v>
      </c>
      <c r="AO13352" s="68">
        <v>0.56910000000000005</v>
      </c>
      <c r="AP13352" s="68">
        <v>0.5978</v>
      </c>
      <c r="AQ13352" s="68">
        <v>0.17349999999999999</v>
      </c>
      <c r="AR13352" s="68">
        <v>0.13339999999999999</v>
      </c>
      <c r="AS13352" s="68">
        <v>0.28560000000000002</v>
      </c>
      <c r="AT13352" s="68">
        <v>0.92969999999999997</v>
      </c>
      <c r="AU13352" s="68">
        <v>0.29380000000000001</v>
      </c>
      <c r="AV13352" s="68">
        <v>0.27729999999999999</v>
      </c>
      <c r="AW13352" s="68">
        <v>0.46200000000000002</v>
      </c>
      <c r="AX13352" s="68">
        <v>0.38679999999999998</v>
      </c>
      <c r="AY13352" s="68">
        <v>0.90569999999999995</v>
      </c>
      <c r="AZ13352" s="68">
        <v>0.313</v>
      </c>
      <c r="BA13352" s="68">
        <v>0.73180000000000001</v>
      </c>
      <c r="BB13352" s="68">
        <v>1.14E-2</v>
      </c>
      <c r="BC13352" s="68">
        <v>0.70409999999999995</v>
      </c>
      <c r="BD13352" s="68">
        <v>0.3301</v>
      </c>
      <c r="BE13352" s="68">
        <v>0.83160000000000001</v>
      </c>
      <c r="BF13352" s="68">
        <v>0.96289999999999998</v>
      </c>
      <c r="BG13352" s="68">
        <v>0.1479</v>
      </c>
      <c r="BH13352" s="68">
        <v>0.47670000000000001</v>
      </c>
      <c r="BI13352" s="68"/>
      <c r="BJ13352" s="68">
        <v>1.6799999999999999E-2</v>
      </c>
      <c r="BK13352" s="68">
        <v>0.28749999999999998</v>
      </c>
      <c r="BL13352" s="68">
        <v>0.52059999999999995</v>
      </c>
      <c r="BM13352" s="68">
        <v>0.81030000000000002</v>
      </c>
      <c r="BN13352" s="68">
        <v>0.89059999999999995</v>
      </c>
      <c r="BO13352" s="68">
        <v>0.33889999999999998</v>
      </c>
      <c r="BP13352" s="68">
        <v>0.37230000000000002</v>
      </c>
      <c r="BQ13352" s="68">
        <v>0.79959999999999998</v>
      </c>
      <c r="BR13352" s="68">
        <v>0.72230000000000005</v>
      </c>
      <c r="BS13352" s="68">
        <v>0.69720000000000004</v>
      </c>
      <c r="BT13352" s="68">
        <v>0.6452</v>
      </c>
      <c r="BU13352" s="68">
        <v>0.1033</v>
      </c>
      <c r="BV13352" s="68">
        <v>0.52270000000000005</v>
      </c>
      <c r="BW13352" s="68">
        <v>0.32390000000000002</v>
      </c>
      <c r="BX13352" s="68">
        <v>0.22370000000000001</v>
      </c>
      <c r="BY13352" s="68">
        <v>0.89300000000000002</v>
      </c>
      <c r="BZ13352" s="68">
        <v>0.38059999999999999</v>
      </c>
      <c r="CA13352" s="68">
        <v>0.2324</v>
      </c>
      <c r="CB13352" s="68">
        <v>0.1739</v>
      </c>
      <c r="CC13352" s="68">
        <v>0.88200000000000001</v>
      </c>
      <c r="CD13352" s="68">
        <v>0.80479999999999996</v>
      </c>
      <c r="CE13352" s="68">
        <v>0.62729999999999997</v>
      </c>
      <c r="CF13352" s="68">
        <v>0.41510000000000002</v>
      </c>
      <c r="CG13352" s="68">
        <v>3.32E-2</v>
      </c>
      <c r="CH13352" s="68">
        <v>1.46E-2</v>
      </c>
      <c r="CI13352" s="68">
        <v>0.64510000000000001</v>
      </c>
      <c r="CJ13352" s="68">
        <v>0.46910000000000002</v>
      </c>
      <c r="CK13352" s="68">
        <v>0.32519999999999999</v>
      </c>
      <c r="CL13352" s="68">
        <v>0.25530000000000003</v>
      </c>
      <c r="CM13352" s="68">
        <v>0.65049999999999997</v>
      </c>
      <c r="CN13352" s="68">
        <v>0.2102</v>
      </c>
      <c r="CO13352" s="68">
        <v>0.90580000000000005</v>
      </c>
      <c r="CP13352" s="68">
        <v>0.28660000000000002</v>
      </c>
      <c r="CQ13352" s="68">
        <v>0.8377</v>
      </c>
      <c r="CR13352" s="68">
        <v>0.97419999999999995</v>
      </c>
      <c r="CS13352" s="68">
        <v>0.436</v>
      </c>
      <c r="CT13352" s="68">
        <v>0.72619999999999996</v>
      </c>
      <c r="CU13352" s="68">
        <v>6.6E-3</v>
      </c>
      <c r="CV13352" s="68">
        <v>0.94469999999999998</v>
      </c>
      <c r="CW13352" s="68">
        <v>0.95809999999999995</v>
      </c>
      <c r="CX13352" s="68">
        <v>0.86850000000000005</v>
      </c>
      <c r="CY13352" s="68">
        <v>3.2899999999999999E-2</v>
      </c>
      <c r="CZ13352" s="68">
        <v>0.46920000000000001</v>
      </c>
      <c r="DA13352" s="68">
        <v>0.32519999999999999</v>
      </c>
      <c r="DB13352" s="68">
        <v>0.25530000000000003</v>
      </c>
      <c r="DC13352" s="68">
        <v>0.65049999999999997</v>
      </c>
      <c r="DD13352" s="68">
        <v>0.22819999999999999</v>
      </c>
      <c r="DE13352" s="68">
        <v>0.2102</v>
      </c>
      <c r="DF13352" s="68">
        <v>0.90649999999999997</v>
      </c>
      <c r="DG13352" s="68">
        <v>0.28710000000000002</v>
      </c>
      <c r="DH13352" s="68">
        <v>0.83609999999999995</v>
      </c>
      <c r="DI13352" s="68">
        <v>0.97370000000000001</v>
      </c>
      <c r="DJ13352" s="68">
        <v>0.43169999999999997</v>
      </c>
      <c r="DK13352" s="68">
        <v>0.43580000000000002</v>
      </c>
      <c r="DL13352" s="68">
        <v>0.46920000000000001</v>
      </c>
      <c r="DM13352" s="68">
        <v>0.3251</v>
      </c>
      <c r="DN13352" s="68">
        <v>0.25530000000000003</v>
      </c>
      <c r="DO13352" s="68">
        <v>0.65010000000000001</v>
      </c>
      <c r="DP13352" s="68">
        <v>0.2281</v>
      </c>
      <c r="DQ13352" s="68">
        <v>0.2102</v>
      </c>
      <c r="DR13352" s="68">
        <v>0.90390000000000004</v>
      </c>
      <c r="DS13352" s="68">
        <v>0.28760000000000002</v>
      </c>
      <c r="DT13352" s="68">
        <v>0.81769999999999998</v>
      </c>
      <c r="DU13352" s="68">
        <v>0.97709999999999997</v>
      </c>
      <c r="DV13352" s="68">
        <v>0.432</v>
      </c>
      <c r="DW13352" s="74">
        <v>0.4355</v>
      </c>
    </row>
    <row r="13353" spans="1:127" x14ac:dyDescent="0.25">
      <c r="A13353" s="247" t="s">
        <v>106</v>
      </c>
      <c r="B13353" s="106">
        <v>-0.32058999999999999</v>
      </c>
      <c r="C13353" s="106">
        <v>-3.9480000000000001E-2</v>
      </c>
      <c r="D13353" s="77">
        <v>0.24487</v>
      </c>
      <c r="E13353" s="77">
        <v>0.34127000000000002</v>
      </c>
      <c r="F13353" s="77">
        <v>0.19374</v>
      </c>
      <c r="G13353" s="77">
        <v>0.10882</v>
      </c>
      <c r="H13353" s="77">
        <v>2.384E-2</v>
      </c>
      <c r="I13353" s="106">
        <v>-6.5659999999999996E-2</v>
      </c>
      <c r="J13353" s="77">
        <v>0.24460999999999999</v>
      </c>
      <c r="K13353" s="77">
        <v>0.36022999999999999</v>
      </c>
      <c r="L13353" s="77">
        <v>0.25555</v>
      </c>
      <c r="M13353" s="77">
        <v>0.25905</v>
      </c>
      <c r="N13353" s="77">
        <v>0.35748999999999997</v>
      </c>
      <c r="O13353" s="77">
        <v>0.18579999999999999</v>
      </c>
      <c r="P13353" s="77" t="s">
        <v>677</v>
      </c>
      <c r="Q13353" s="77">
        <v>0.26327</v>
      </c>
      <c r="R13353" s="77">
        <v>0.20165</v>
      </c>
      <c r="S13353" s="77">
        <v>0.16696</v>
      </c>
      <c r="T13353" s="77">
        <v>0.20028000000000001</v>
      </c>
      <c r="U13353" s="77">
        <v>0.23766000000000001</v>
      </c>
      <c r="V13353" s="77">
        <v>3.9759999999999997E-2</v>
      </c>
      <c r="W13353" s="77">
        <v>0.13733999999999999</v>
      </c>
      <c r="X13353" s="77">
        <v>5.9950000000000003E-2</v>
      </c>
      <c r="Y13353" s="77">
        <v>9.7879999999999995E-2</v>
      </c>
      <c r="Z13353" s="77">
        <v>0.14112</v>
      </c>
      <c r="AA13353" s="77">
        <v>6.9150000000000003E-2</v>
      </c>
      <c r="AB13353" s="77">
        <v>0.21063999999999999</v>
      </c>
      <c r="AC13353" s="77">
        <v>0.20619000000000001</v>
      </c>
      <c r="AD13353" s="77">
        <v>0.13525000000000001</v>
      </c>
      <c r="AE13353" s="77">
        <v>7.7759999999999996E-2</v>
      </c>
      <c r="AF13353" s="106">
        <v>-3.2340000000000001E-2</v>
      </c>
      <c r="AG13353" s="106">
        <v>-0.10007000000000001</v>
      </c>
      <c r="AH13353" s="77">
        <v>0.22545999999999999</v>
      </c>
      <c r="AI13353" s="77">
        <v>0.40899999999999997</v>
      </c>
      <c r="AJ13353" s="77">
        <v>0.24781</v>
      </c>
      <c r="AK13353" s="77">
        <v>0.22722999999999999</v>
      </c>
      <c r="AL13353" s="77">
        <v>0.36282999999999999</v>
      </c>
      <c r="AM13353" s="77">
        <v>0.17605999999999999</v>
      </c>
      <c r="AN13353" s="77" t="s">
        <v>677</v>
      </c>
      <c r="AO13353" s="77">
        <v>0.16522000000000001</v>
      </c>
      <c r="AP13353" s="77">
        <v>0.18881000000000001</v>
      </c>
      <c r="AQ13353" s="77">
        <v>0.18262999999999999</v>
      </c>
      <c r="AR13353" s="77">
        <v>7.757E-2</v>
      </c>
      <c r="AS13353" s="77">
        <v>0.14777999999999999</v>
      </c>
      <c r="AT13353" s="106">
        <v>-0.17424000000000001</v>
      </c>
      <c r="AU13353" s="106">
        <v>-0.10788</v>
      </c>
      <c r="AV13353" s="106">
        <v>-0.23949000000000001</v>
      </c>
      <c r="AW13353" s="77">
        <v>8.9359999999999995E-2</v>
      </c>
      <c r="AX13353" s="77">
        <v>0.12481</v>
      </c>
      <c r="AY13353" s="106">
        <v>-7.2500000000000004E-3</v>
      </c>
      <c r="AZ13353" s="77">
        <v>1.2999999999999999E-2</v>
      </c>
      <c r="BA13353" s="77">
        <v>8.7500000000000008E-3</v>
      </c>
      <c r="BB13353" s="77">
        <v>0.11208</v>
      </c>
      <c r="BC13353" s="77">
        <v>0.25957999999999998</v>
      </c>
      <c r="BD13353" s="106">
        <v>-0.16414999999999999</v>
      </c>
      <c r="BE13353" s="106">
        <v>-4.598E-2</v>
      </c>
      <c r="BF13353" s="77">
        <v>4.7969999999999999E-2</v>
      </c>
      <c r="BG13353" s="77">
        <v>0.19081000000000001</v>
      </c>
      <c r="BH13353" s="106">
        <v>-7.6310000000000003E-2</v>
      </c>
      <c r="BI13353" s="77">
        <v>0.41970000000000002</v>
      </c>
      <c r="BJ13353" s="77">
        <v>1</v>
      </c>
      <c r="BK13353" s="106">
        <v>-0.14516000000000001</v>
      </c>
      <c r="BL13353" s="106">
        <v>-7.4480000000000005E-2</v>
      </c>
      <c r="BM13353" s="106">
        <v>-0.44851999999999997</v>
      </c>
      <c r="BN13353" s="106">
        <v>-0.32568999999999998</v>
      </c>
      <c r="BO13353" s="106">
        <v>-8.2390000000000005E-2</v>
      </c>
      <c r="BP13353" s="106">
        <v>-0.14380999999999999</v>
      </c>
      <c r="BQ13353" s="106">
        <v>-6.8419999999999995E-2</v>
      </c>
      <c r="BR13353" s="106">
        <v>-4.9799999999999997E-2</v>
      </c>
      <c r="BS13353" s="77">
        <v>3.1800000000000002E-2</v>
      </c>
      <c r="BT13353" s="106">
        <v>-0.24404999999999999</v>
      </c>
      <c r="BU13353" s="106">
        <v>-0.45948</v>
      </c>
      <c r="BV13353" s="77">
        <v>0.56657999999999997</v>
      </c>
      <c r="BW13353" s="106">
        <v>-0.29805999999999999</v>
      </c>
      <c r="BX13353" s="106">
        <v>-0.10150000000000001</v>
      </c>
      <c r="BY13353" s="106">
        <v>-0.28105999999999998</v>
      </c>
      <c r="BZ13353" s="106">
        <v>-1.5679999999999999E-2</v>
      </c>
      <c r="CA13353" s="106">
        <v>-2.5260000000000001E-2</v>
      </c>
      <c r="CB13353" s="106">
        <v>-0.22795000000000001</v>
      </c>
      <c r="CC13353" s="106">
        <v>-2.4549999999999999E-2</v>
      </c>
      <c r="CD13353" s="77">
        <v>3.5279999999999999E-2</v>
      </c>
      <c r="CE13353" s="77">
        <v>0.26662999999999998</v>
      </c>
      <c r="CF13353" s="106">
        <v>-0.27004</v>
      </c>
      <c r="CG13353" s="77">
        <v>4.5999999999999999E-2</v>
      </c>
      <c r="CH13353" s="77">
        <v>0.87265000000000004</v>
      </c>
      <c r="CI13353" s="106">
        <v>-0.22256999999999999</v>
      </c>
      <c r="CJ13353" s="77">
        <v>0.24992</v>
      </c>
      <c r="CK13353" s="77">
        <v>0.36187999999999998</v>
      </c>
      <c r="CL13353" s="77">
        <v>0.30463000000000001</v>
      </c>
      <c r="CM13353" s="77">
        <v>0.15251000000000001</v>
      </c>
      <c r="CN13353" s="77">
        <v>0.42891000000000001</v>
      </c>
      <c r="CO13353" s="77">
        <v>0.13732</v>
      </c>
      <c r="CP13353" s="77">
        <v>0.36419000000000001</v>
      </c>
      <c r="CQ13353" s="77">
        <v>0.24847</v>
      </c>
      <c r="CR13353" s="106">
        <v>-3.4810000000000001E-2</v>
      </c>
      <c r="CS13353" s="77">
        <v>0.35757</v>
      </c>
      <c r="CT13353" s="106">
        <v>-0.04</v>
      </c>
      <c r="CU13353" s="77">
        <v>0.44041999999999998</v>
      </c>
      <c r="CV13353" s="106">
        <v>-0.20011000000000001</v>
      </c>
      <c r="CW13353" s="77">
        <v>2.256E-2</v>
      </c>
      <c r="CX13353" s="106">
        <v>-0.15211</v>
      </c>
      <c r="CY13353" s="77">
        <v>0.37481999999999999</v>
      </c>
      <c r="CZ13353" s="77">
        <v>0.24992</v>
      </c>
      <c r="DA13353" s="77">
        <v>0.36187999999999998</v>
      </c>
      <c r="DB13353" s="77">
        <v>0.30462</v>
      </c>
      <c r="DC13353" s="77">
        <v>0.15251000000000001</v>
      </c>
      <c r="DD13353" s="77">
        <v>0.41432000000000002</v>
      </c>
      <c r="DE13353" s="77">
        <v>0.42891000000000001</v>
      </c>
      <c r="DF13353" s="77">
        <v>0.13725999999999999</v>
      </c>
      <c r="DG13353" s="77">
        <v>0.36403000000000002</v>
      </c>
      <c r="DH13353" s="77">
        <v>0.24962000000000001</v>
      </c>
      <c r="DI13353" s="106">
        <v>-3.5249999999999997E-2</v>
      </c>
      <c r="DJ13353" s="77">
        <v>0.37503999999999998</v>
      </c>
      <c r="DK13353" s="77">
        <v>0.35763</v>
      </c>
      <c r="DL13353" s="77">
        <v>0.24990999999999999</v>
      </c>
      <c r="DM13353" s="77">
        <v>0.36188999999999999</v>
      </c>
      <c r="DN13353" s="77">
        <v>0.30456</v>
      </c>
      <c r="DO13353" s="77">
        <v>0.15254999999999999</v>
      </c>
      <c r="DP13353" s="77">
        <v>0.41433999999999999</v>
      </c>
      <c r="DQ13353" s="77">
        <v>0.42888999999999999</v>
      </c>
      <c r="DR13353" s="77">
        <v>0.13728000000000001</v>
      </c>
      <c r="DS13353" s="77">
        <v>0.36387999999999998</v>
      </c>
      <c r="DT13353" s="77">
        <v>0.24324000000000001</v>
      </c>
      <c r="DU13353" s="106">
        <v>-3.601E-2</v>
      </c>
      <c r="DV13353" s="77">
        <v>0.37501000000000001</v>
      </c>
      <c r="DW13353" s="78">
        <v>0.35744999999999999</v>
      </c>
    </row>
    <row r="13354" spans="1:127" ht="15.75" thickBot="1" x14ac:dyDescent="0.3">
      <c r="A13354" s="248"/>
      <c r="B13354" s="68">
        <v>7.3599999999999999E-2</v>
      </c>
      <c r="C13354" s="68">
        <v>0.83009999999999995</v>
      </c>
      <c r="D13354" s="68">
        <v>0.17680000000000001</v>
      </c>
      <c r="E13354" s="68">
        <v>5.5899999999999998E-2</v>
      </c>
      <c r="F13354" s="68">
        <v>0.28799999999999998</v>
      </c>
      <c r="G13354" s="68">
        <v>0.55330000000000001</v>
      </c>
      <c r="H13354" s="68">
        <v>0.89690000000000003</v>
      </c>
      <c r="I13354" s="68">
        <v>0.72109999999999996</v>
      </c>
      <c r="J13354" s="68">
        <v>0.1772</v>
      </c>
      <c r="K13354" s="68">
        <v>4.2799999999999998E-2</v>
      </c>
      <c r="L13354" s="68">
        <v>0.158</v>
      </c>
      <c r="M13354" s="68">
        <v>0.1522</v>
      </c>
      <c r="N13354" s="68">
        <v>4.4600000000000001E-2</v>
      </c>
      <c r="O13354" s="68">
        <v>0.30859999999999999</v>
      </c>
      <c r="P13354" s="68" t="s">
        <v>677</v>
      </c>
      <c r="Q13354" s="68">
        <v>0.1454</v>
      </c>
      <c r="R13354" s="68">
        <v>0.26840000000000003</v>
      </c>
      <c r="S13354" s="68">
        <v>0.36109999999999998</v>
      </c>
      <c r="T13354" s="68">
        <v>0.2717</v>
      </c>
      <c r="U13354" s="68">
        <v>0.1903</v>
      </c>
      <c r="V13354" s="68">
        <v>0.82889999999999997</v>
      </c>
      <c r="W13354" s="68">
        <v>0.45350000000000001</v>
      </c>
      <c r="X13354" s="68">
        <v>0.74450000000000005</v>
      </c>
      <c r="Y13354" s="68">
        <v>0.59409999999999996</v>
      </c>
      <c r="Z13354" s="68">
        <v>0.441</v>
      </c>
      <c r="AA13354" s="68">
        <v>0.70689999999999997</v>
      </c>
      <c r="AB13354" s="68">
        <v>0.2472</v>
      </c>
      <c r="AC13354" s="68">
        <v>0.25750000000000001</v>
      </c>
      <c r="AD13354" s="68">
        <v>0.46050000000000002</v>
      </c>
      <c r="AE13354" s="68">
        <v>0.67230000000000001</v>
      </c>
      <c r="AF13354" s="68">
        <v>0.86050000000000004</v>
      </c>
      <c r="AG13354" s="68">
        <v>0.58579999999999999</v>
      </c>
      <c r="AH13354" s="68">
        <v>0.2147</v>
      </c>
      <c r="AI13354" s="68">
        <v>2.01E-2</v>
      </c>
      <c r="AJ13354" s="68">
        <v>0.17150000000000001</v>
      </c>
      <c r="AK13354" s="68">
        <v>0.21099999999999999</v>
      </c>
      <c r="AL13354" s="68">
        <v>4.1300000000000003E-2</v>
      </c>
      <c r="AM13354" s="68">
        <v>0.33510000000000001</v>
      </c>
      <c r="AN13354" s="68" t="s">
        <v>677</v>
      </c>
      <c r="AO13354" s="68">
        <v>0.36620000000000003</v>
      </c>
      <c r="AP13354" s="68">
        <v>0.30070000000000002</v>
      </c>
      <c r="AQ13354" s="68">
        <v>0.31709999999999999</v>
      </c>
      <c r="AR13354" s="68">
        <v>0.67310000000000003</v>
      </c>
      <c r="AS13354" s="68">
        <v>0.41959999999999997</v>
      </c>
      <c r="AT13354" s="68">
        <v>0.3402</v>
      </c>
      <c r="AU13354" s="68">
        <v>0.55669999999999997</v>
      </c>
      <c r="AV13354" s="68">
        <v>0.18679999999999999</v>
      </c>
      <c r="AW13354" s="68">
        <v>0.62670000000000003</v>
      </c>
      <c r="AX13354" s="68">
        <v>0.49609999999999999</v>
      </c>
      <c r="AY13354" s="68">
        <v>0.96860000000000002</v>
      </c>
      <c r="AZ13354" s="68">
        <v>0.94369999999999998</v>
      </c>
      <c r="BA13354" s="68">
        <v>0.96209999999999996</v>
      </c>
      <c r="BB13354" s="68">
        <v>0.54139999999999999</v>
      </c>
      <c r="BC13354" s="68">
        <v>0.15140000000000001</v>
      </c>
      <c r="BD13354" s="68">
        <v>0.36930000000000002</v>
      </c>
      <c r="BE13354" s="68">
        <v>0.80269999999999997</v>
      </c>
      <c r="BF13354" s="68">
        <v>0.79430000000000001</v>
      </c>
      <c r="BG13354" s="68">
        <v>0.29549999999999998</v>
      </c>
      <c r="BH13354" s="68">
        <v>0.67810000000000004</v>
      </c>
      <c r="BI13354" s="68">
        <v>1.6799999999999999E-2</v>
      </c>
      <c r="BJ13354" s="68"/>
      <c r="BK13354" s="68">
        <v>0.42799999999999999</v>
      </c>
      <c r="BL13354" s="68">
        <v>0.68540000000000001</v>
      </c>
      <c r="BM13354" s="68">
        <v>0.01</v>
      </c>
      <c r="BN13354" s="68">
        <v>6.8900000000000003E-2</v>
      </c>
      <c r="BO13354" s="68">
        <v>0.65400000000000003</v>
      </c>
      <c r="BP13354" s="68">
        <v>0.43230000000000002</v>
      </c>
      <c r="BQ13354" s="68">
        <v>0.70979999999999999</v>
      </c>
      <c r="BR13354" s="68">
        <v>0.78669999999999995</v>
      </c>
      <c r="BS13354" s="68">
        <v>0.86280000000000001</v>
      </c>
      <c r="BT13354" s="68">
        <v>0.17829999999999999</v>
      </c>
      <c r="BU13354" s="68">
        <v>8.2000000000000007E-3</v>
      </c>
      <c r="BV13354" s="68">
        <v>6.9999999999999999E-4</v>
      </c>
      <c r="BW13354" s="68">
        <v>9.7500000000000003E-2</v>
      </c>
      <c r="BX13354" s="68">
        <v>0.58040000000000003</v>
      </c>
      <c r="BY13354" s="68">
        <v>0.1192</v>
      </c>
      <c r="BZ13354" s="68">
        <v>0.93210000000000004</v>
      </c>
      <c r="CA13354" s="68">
        <v>0.89090000000000003</v>
      </c>
      <c r="CB13354" s="68">
        <v>0.20960000000000001</v>
      </c>
      <c r="CC13354" s="68">
        <v>0.89390000000000003</v>
      </c>
      <c r="CD13354" s="68">
        <v>0.84799999999999998</v>
      </c>
      <c r="CE13354" s="68">
        <v>0.14019999999999999</v>
      </c>
      <c r="CF13354" s="68">
        <v>0.13500000000000001</v>
      </c>
      <c r="CG13354" s="68">
        <v>0.80259999999999998</v>
      </c>
      <c r="CH13354" s="68" t="s">
        <v>621</v>
      </c>
      <c r="CI13354" s="68">
        <v>0.2208</v>
      </c>
      <c r="CJ13354" s="68">
        <v>0.16769999999999999</v>
      </c>
      <c r="CK13354" s="68">
        <v>4.1799999999999997E-2</v>
      </c>
      <c r="CL13354" s="68">
        <v>0.09</v>
      </c>
      <c r="CM13354" s="68">
        <v>0.4047</v>
      </c>
      <c r="CN13354" s="68">
        <v>1.43E-2</v>
      </c>
      <c r="CO13354" s="68">
        <v>0.4536</v>
      </c>
      <c r="CP13354" s="68">
        <v>4.0399999999999998E-2</v>
      </c>
      <c r="CQ13354" s="68">
        <v>0.17030000000000001</v>
      </c>
      <c r="CR13354" s="68">
        <v>0.85</v>
      </c>
      <c r="CS13354" s="68">
        <v>4.4499999999999998E-2</v>
      </c>
      <c r="CT13354" s="68">
        <v>0.82789999999999997</v>
      </c>
      <c r="CU13354" s="68">
        <v>1.1599999999999999E-2</v>
      </c>
      <c r="CV13354" s="68">
        <v>0.2722</v>
      </c>
      <c r="CW13354" s="68">
        <v>0.90249999999999997</v>
      </c>
      <c r="CX13354" s="68">
        <v>0.40589999999999998</v>
      </c>
      <c r="CY13354" s="68">
        <v>3.4500000000000003E-2</v>
      </c>
      <c r="CZ13354" s="68">
        <v>0.16769999999999999</v>
      </c>
      <c r="DA13354" s="68">
        <v>4.1799999999999997E-2</v>
      </c>
      <c r="DB13354" s="68">
        <v>0.09</v>
      </c>
      <c r="DC13354" s="68">
        <v>0.4047</v>
      </c>
      <c r="DD13354" s="68">
        <v>1.84E-2</v>
      </c>
      <c r="DE13354" s="68">
        <v>1.43E-2</v>
      </c>
      <c r="DF13354" s="68">
        <v>0.45379999999999998</v>
      </c>
      <c r="DG13354" s="68">
        <v>4.0500000000000001E-2</v>
      </c>
      <c r="DH13354" s="68">
        <v>0.16830000000000001</v>
      </c>
      <c r="DI13354" s="68">
        <v>0.84809999999999997</v>
      </c>
      <c r="DJ13354" s="68">
        <v>3.44E-2</v>
      </c>
      <c r="DK13354" s="68">
        <v>4.4499999999999998E-2</v>
      </c>
      <c r="DL13354" s="68">
        <v>0.1678</v>
      </c>
      <c r="DM13354" s="68">
        <v>4.1799999999999997E-2</v>
      </c>
      <c r="DN13354" s="68">
        <v>9.01E-2</v>
      </c>
      <c r="DO13354" s="68">
        <v>0.40450000000000003</v>
      </c>
      <c r="DP13354" s="68">
        <v>1.84E-2</v>
      </c>
      <c r="DQ13354" s="68">
        <v>1.43E-2</v>
      </c>
      <c r="DR13354" s="68">
        <v>0.45369999999999999</v>
      </c>
      <c r="DS13354" s="68">
        <v>4.0599999999999997E-2</v>
      </c>
      <c r="DT13354" s="68">
        <v>0.17979999999999999</v>
      </c>
      <c r="DU13354" s="68">
        <v>0.84489999999999998</v>
      </c>
      <c r="DV13354" s="68">
        <v>3.44E-2</v>
      </c>
      <c r="DW13354" s="74">
        <v>4.4600000000000001E-2</v>
      </c>
    </row>
    <row r="13355" spans="1:127" x14ac:dyDescent="0.25">
      <c r="A13355" s="247" t="s">
        <v>107</v>
      </c>
      <c r="B13355" s="106">
        <v>-2.4760000000000001E-2</v>
      </c>
      <c r="C13355" s="106">
        <v>-7.8710000000000002E-2</v>
      </c>
      <c r="D13355" s="77">
        <v>0.17529</v>
      </c>
      <c r="E13355" s="77">
        <v>0.11455</v>
      </c>
      <c r="F13355" s="77">
        <v>3.2530000000000003E-2</v>
      </c>
      <c r="G13355" s="106">
        <v>-5.1900000000000002E-2</v>
      </c>
      <c r="H13355" s="106">
        <v>-7.5889999999999999E-2</v>
      </c>
      <c r="I13355" s="106">
        <v>-0.23558999999999999</v>
      </c>
      <c r="J13355" s="77">
        <v>0.10897999999999999</v>
      </c>
      <c r="K13355" s="77">
        <v>5.2269999999999997E-2</v>
      </c>
      <c r="L13355" s="106">
        <v>-1.6299999999999999E-2</v>
      </c>
      <c r="M13355" s="77">
        <v>0.13952999999999999</v>
      </c>
      <c r="N13355" s="77">
        <v>0.12492</v>
      </c>
      <c r="O13355" s="77">
        <v>0.31516</v>
      </c>
      <c r="P13355" s="77" t="s">
        <v>677</v>
      </c>
      <c r="Q13355" s="77">
        <v>8.8370000000000004E-2</v>
      </c>
      <c r="R13355" s="77">
        <v>4.3619999999999999E-2</v>
      </c>
      <c r="S13355" s="77">
        <v>0.10668</v>
      </c>
      <c r="T13355" s="77">
        <v>0.19883000000000001</v>
      </c>
      <c r="U13355" s="77">
        <v>0.25041000000000002</v>
      </c>
      <c r="V13355" s="106">
        <v>-8.4199999999999997E-2</v>
      </c>
      <c r="W13355" s="106">
        <v>-0.17455999999999999</v>
      </c>
      <c r="X13355" s="106">
        <v>-0.16363</v>
      </c>
      <c r="Y13355" s="106">
        <v>-0.12434000000000001</v>
      </c>
      <c r="Z13355" s="106">
        <v>-0.13636000000000001</v>
      </c>
      <c r="AA13355" s="77">
        <v>0.16991999999999999</v>
      </c>
      <c r="AB13355" s="77">
        <v>0.17591999999999999</v>
      </c>
      <c r="AC13355" s="77">
        <v>0.13295999999999999</v>
      </c>
      <c r="AD13355" s="77">
        <v>5.3379999999999997E-2</v>
      </c>
      <c r="AE13355" s="106">
        <v>-5.953E-2</v>
      </c>
      <c r="AF13355" s="106">
        <v>-6.3149999999999998E-2</v>
      </c>
      <c r="AG13355" s="106">
        <v>-0.16802</v>
      </c>
      <c r="AH13355" s="77">
        <v>0.12681000000000001</v>
      </c>
      <c r="AI13355" s="77">
        <v>7.0319999999999994E-2</v>
      </c>
      <c r="AJ13355" s="77">
        <v>7.6499999999999997E-3</v>
      </c>
      <c r="AK13355" s="77">
        <v>0.13252</v>
      </c>
      <c r="AL13355" s="77">
        <v>0.11552</v>
      </c>
      <c r="AM13355" s="77">
        <v>0.32849</v>
      </c>
      <c r="AN13355" s="77" t="s">
        <v>677</v>
      </c>
      <c r="AO13355" s="77">
        <v>0.18654999999999999</v>
      </c>
      <c r="AP13355" s="77">
        <v>7.4230000000000004E-2</v>
      </c>
      <c r="AQ13355" s="77">
        <v>0.11638</v>
      </c>
      <c r="AR13355" s="77">
        <v>0.19541</v>
      </c>
      <c r="AS13355" s="77">
        <v>0.18523999999999999</v>
      </c>
      <c r="AT13355" s="77">
        <v>4.3639999999999998E-2</v>
      </c>
      <c r="AU13355" s="106">
        <v>-0.18692</v>
      </c>
      <c r="AV13355" s="106">
        <v>-0.17705000000000001</v>
      </c>
      <c r="AW13355" s="106">
        <v>-0.20479</v>
      </c>
      <c r="AX13355" s="106">
        <v>-4.444E-2</v>
      </c>
      <c r="AY13355" s="77">
        <v>0.22647</v>
      </c>
      <c r="AZ13355" s="106">
        <v>-2.5520000000000001E-2</v>
      </c>
      <c r="BA13355" s="77">
        <v>5.0310000000000001E-2</v>
      </c>
      <c r="BB13355" s="77">
        <v>0.15445999999999999</v>
      </c>
      <c r="BC13355" s="77">
        <v>7.417E-2</v>
      </c>
      <c r="BD13355" s="77">
        <v>0.16925000000000001</v>
      </c>
      <c r="BE13355" s="77">
        <v>8.1099999999999992E-3</v>
      </c>
      <c r="BF13355" s="106">
        <v>-0.11085</v>
      </c>
      <c r="BG13355" s="106">
        <v>-0.11652999999999999</v>
      </c>
      <c r="BH13355" s="77">
        <v>0.20563000000000001</v>
      </c>
      <c r="BI13355" s="77">
        <v>0.19392999999999999</v>
      </c>
      <c r="BJ13355" s="106">
        <v>-0.14516000000000001</v>
      </c>
      <c r="BK13355" s="77">
        <v>1</v>
      </c>
      <c r="BL13355" s="106">
        <v>-6.9370000000000001E-2</v>
      </c>
      <c r="BM13355" s="77">
        <v>2.3460000000000002E-2</v>
      </c>
      <c r="BN13355" s="77">
        <v>0.39962999999999999</v>
      </c>
      <c r="BO13355" s="77">
        <v>1.6979999999999999E-2</v>
      </c>
      <c r="BP13355" s="77">
        <v>9.5909999999999995E-2</v>
      </c>
      <c r="BQ13355" s="106">
        <v>-5.2300000000000003E-3</v>
      </c>
      <c r="BR13355" s="106">
        <v>-0.14555999999999999</v>
      </c>
      <c r="BS13355" s="106">
        <v>-0.10940999999999999</v>
      </c>
      <c r="BT13355" s="106">
        <v>-1.1900000000000001E-2</v>
      </c>
      <c r="BU13355" s="106">
        <v>-0.10699</v>
      </c>
      <c r="BV13355" s="77">
        <v>4.5929999999999999E-2</v>
      </c>
      <c r="BW13355" s="77">
        <v>0.87482000000000004</v>
      </c>
      <c r="BX13355" s="77">
        <v>5.4200000000000003E-3</v>
      </c>
      <c r="BY13355" s="106">
        <v>-8.3460000000000006E-2</v>
      </c>
      <c r="BZ13355" s="77">
        <v>5.5969999999999999E-2</v>
      </c>
      <c r="CA13355" s="106">
        <v>-0.12062</v>
      </c>
      <c r="CB13355" s="77">
        <v>0.12887999999999999</v>
      </c>
      <c r="CC13355" s="106">
        <v>-2.9819999999999999E-2</v>
      </c>
      <c r="CD13355" s="106">
        <v>-0.10559</v>
      </c>
      <c r="CE13355" s="106">
        <v>-0.15937999999999999</v>
      </c>
      <c r="CF13355" s="77">
        <v>0.27738000000000002</v>
      </c>
      <c r="CG13355" s="77">
        <v>0.13552</v>
      </c>
      <c r="CH13355" s="106">
        <v>-0.18739</v>
      </c>
      <c r="CI13355" s="77">
        <v>0.88427999999999995</v>
      </c>
      <c r="CJ13355" s="106">
        <v>-1.439E-2</v>
      </c>
      <c r="CK13355" s="77">
        <v>0.15583</v>
      </c>
      <c r="CL13355" s="77">
        <v>0.19497999999999999</v>
      </c>
      <c r="CM13355" s="106">
        <v>-0.11536</v>
      </c>
      <c r="CN13355" s="77">
        <v>9.2850000000000002E-2</v>
      </c>
      <c r="CO13355" s="106">
        <v>-3.4199999999999999E-3</v>
      </c>
      <c r="CP13355" s="77">
        <v>0.16854</v>
      </c>
      <c r="CQ13355" s="77">
        <v>0.2616</v>
      </c>
      <c r="CR13355" s="106">
        <v>-0.12905</v>
      </c>
      <c r="CS13355" s="77">
        <v>0.10634</v>
      </c>
      <c r="CT13355" s="77">
        <v>7.5569999999999998E-2</v>
      </c>
      <c r="CU13355" s="77">
        <v>0.23876</v>
      </c>
      <c r="CV13355" s="77">
        <v>5.6149999999999999E-2</v>
      </c>
      <c r="CW13355" s="77">
        <v>0.18806999999999999</v>
      </c>
      <c r="CX13355" s="106">
        <v>-1.5440000000000001E-2</v>
      </c>
      <c r="CY13355" s="77">
        <v>0.29991000000000001</v>
      </c>
      <c r="CZ13355" s="106">
        <v>-1.44E-2</v>
      </c>
      <c r="DA13355" s="77">
        <v>0.15584000000000001</v>
      </c>
      <c r="DB13355" s="77">
        <v>0.19495999999999999</v>
      </c>
      <c r="DC13355" s="106">
        <v>-0.11534999999999999</v>
      </c>
      <c r="DD13355" s="77">
        <v>0.13827999999999999</v>
      </c>
      <c r="DE13355" s="77">
        <v>9.2850000000000002E-2</v>
      </c>
      <c r="DF13355" s="106">
        <v>-3.3500000000000001E-3</v>
      </c>
      <c r="DG13355" s="77">
        <v>0.16869000000000001</v>
      </c>
      <c r="DH13355" s="77">
        <v>0.26058999999999999</v>
      </c>
      <c r="DI13355" s="106">
        <v>-0.12895999999999999</v>
      </c>
      <c r="DJ13355" s="77">
        <v>0.14494000000000001</v>
      </c>
      <c r="DK13355" s="77">
        <v>0.10648000000000001</v>
      </c>
      <c r="DL13355" s="106">
        <v>-1.444E-2</v>
      </c>
      <c r="DM13355" s="77">
        <v>0.15587999999999999</v>
      </c>
      <c r="DN13355" s="77">
        <v>0.19477</v>
      </c>
      <c r="DO13355" s="106">
        <v>-0.11529</v>
      </c>
      <c r="DP13355" s="77">
        <v>0.13824</v>
      </c>
      <c r="DQ13355" s="77">
        <v>9.2859999999999998E-2</v>
      </c>
      <c r="DR13355" s="106">
        <v>-3.1099999999999999E-3</v>
      </c>
      <c r="DS13355" s="77">
        <v>0.16811999999999999</v>
      </c>
      <c r="DT13355" s="77">
        <v>0.26097999999999999</v>
      </c>
      <c r="DU13355" s="106">
        <v>-0.12781000000000001</v>
      </c>
      <c r="DV13355" s="77">
        <v>0.14469000000000001</v>
      </c>
      <c r="DW13355" s="78">
        <v>0.10623</v>
      </c>
    </row>
    <row r="13356" spans="1:127" ht="15.75" thickBot="1" x14ac:dyDescent="0.3">
      <c r="A13356" s="248"/>
      <c r="B13356" s="68">
        <v>0.89300000000000002</v>
      </c>
      <c r="C13356" s="68">
        <v>0.66849999999999998</v>
      </c>
      <c r="D13356" s="68">
        <v>0.33729999999999999</v>
      </c>
      <c r="E13356" s="68">
        <v>0.53239999999999998</v>
      </c>
      <c r="F13356" s="68">
        <v>0.85970000000000002</v>
      </c>
      <c r="G13356" s="68">
        <v>0.77790000000000004</v>
      </c>
      <c r="H13356" s="68">
        <v>0.67979999999999996</v>
      </c>
      <c r="I13356" s="68">
        <v>0.1943</v>
      </c>
      <c r="J13356" s="68">
        <v>0.55269999999999997</v>
      </c>
      <c r="K13356" s="68">
        <v>0.77629999999999999</v>
      </c>
      <c r="L13356" s="68">
        <v>0.9294</v>
      </c>
      <c r="M13356" s="68">
        <v>0.44629999999999997</v>
      </c>
      <c r="N13356" s="68">
        <v>0.49569999999999997</v>
      </c>
      <c r="O13356" s="68">
        <v>7.8899999999999998E-2</v>
      </c>
      <c r="P13356" s="68" t="s">
        <v>677</v>
      </c>
      <c r="Q13356" s="68">
        <v>0.63049999999999995</v>
      </c>
      <c r="R13356" s="68">
        <v>0.81259999999999999</v>
      </c>
      <c r="S13356" s="68">
        <v>0.56120000000000003</v>
      </c>
      <c r="T13356" s="68">
        <v>0.27529999999999999</v>
      </c>
      <c r="U13356" s="68">
        <v>0.16689999999999999</v>
      </c>
      <c r="V13356" s="68">
        <v>0.64680000000000004</v>
      </c>
      <c r="W13356" s="68">
        <v>0.33929999999999999</v>
      </c>
      <c r="X13356" s="68">
        <v>0.37090000000000001</v>
      </c>
      <c r="Y13356" s="68">
        <v>0.49780000000000002</v>
      </c>
      <c r="Z13356" s="68">
        <v>0.45679999999999998</v>
      </c>
      <c r="AA13356" s="68">
        <v>0.35249999999999998</v>
      </c>
      <c r="AB13356" s="68">
        <v>0.33550000000000002</v>
      </c>
      <c r="AC13356" s="68">
        <v>0.46820000000000001</v>
      </c>
      <c r="AD13356" s="68">
        <v>0.77170000000000005</v>
      </c>
      <c r="AE13356" s="68">
        <v>0.74619999999999997</v>
      </c>
      <c r="AF13356" s="68">
        <v>0.73129999999999995</v>
      </c>
      <c r="AG13356" s="68">
        <v>0.35799999999999998</v>
      </c>
      <c r="AH13356" s="68">
        <v>0.48920000000000002</v>
      </c>
      <c r="AI13356" s="68">
        <v>0.70209999999999995</v>
      </c>
      <c r="AJ13356" s="68">
        <v>0.96689999999999998</v>
      </c>
      <c r="AK13356" s="68">
        <v>0.46970000000000001</v>
      </c>
      <c r="AL13356" s="68">
        <v>0.52900000000000003</v>
      </c>
      <c r="AM13356" s="68">
        <v>6.6400000000000001E-2</v>
      </c>
      <c r="AN13356" s="68" t="s">
        <v>677</v>
      </c>
      <c r="AO13356" s="68">
        <v>0.30659999999999998</v>
      </c>
      <c r="AP13356" s="68">
        <v>0.68640000000000001</v>
      </c>
      <c r="AQ13356" s="68">
        <v>0.52590000000000003</v>
      </c>
      <c r="AR13356" s="68">
        <v>0.2838</v>
      </c>
      <c r="AS13356" s="68">
        <v>0.31009999999999999</v>
      </c>
      <c r="AT13356" s="68">
        <v>0.8125</v>
      </c>
      <c r="AU13356" s="68">
        <v>0.30570000000000003</v>
      </c>
      <c r="AV13356" s="68">
        <v>0.33229999999999998</v>
      </c>
      <c r="AW13356" s="68">
        <v>0.26090000000000002</v>
      </c>
      <c r="AX13356" s="68">
        <v>0.80920000000000003</v>
      </c>
      <c r="AY13356" s="68">
        <v>0.21260000000000001</v>
      </c>
      <c r="AZ13356" s="68">
        <v>0.88970000000000005</v>
      </c>
      <c r="BA13356" s="68">
        <v>0.78449999999999998</v>
      </c>
      <c r="BB13356" s="68">
        <v>0.39860000000000001</v>
      </c>
      <c r="BC13356" s="68">
        <v>0.68659999999999999</v>
      </c>
      <c r="BD13356" s="68">
        <v>0.35439999999999999</v>
      </c>
      <c r="BE13356" s="68">
        <v>0.96479999999999999</v>
      </c>
      <c r="BF13356" s="68">
        <v>0.54590000000000005</v>
      </c>
      <c r="BG13356" s="68">
        <v>0.52529999999999999</v>
      </c>
      <c r="BH13356" s="68">
        <v>0.25890000000000002</v>
      </c>
      <c r="BI13356" s="68">
        <v>0.28749999999999998</v>
      </c>
      <c r="BJ13356" s="68">
        <v>0.42799999999999999</v>
      </c>
      <c r="BK13356" s="68"/>
      <c r="BL13356" s="68">
        <v>0.70599999999999996</v>
      </c>
      <c r="BM13356" s="68">
        <v>0.89859999999999995</v>
      </c>
      <c r="BN13356" s="68">
        <v>2.3400000000000001E-2</v>
      </c>
      <c r="BO13356" s="68">
        <v>0.92649999999999999</v>
      </c>
      <c r="BP13356" s="68">
        <v>0.60160000000000002</v>
      </c>
      <c r="BQ13356" s="68">
        <v>0.97729999999999995</v>
      </c>
      <c r="BR13356" s="68">
        <v>0.42670000000000002</v>
      </c>
      <c r="BS13356" s="68">
        <v>0.55110000000000003</v>
      </c>
      <c r="BT13356" s="68">
        <v>0.94850000000000001</v>
      </c>
      <c r="BU13356" s="68">
        <v>0.56000000000000005</v>
      </c>
      <c r="BV13356" s="68">
        <v>0.80289999999999995</v>
      </c>
      <c r="BW13356" s="68" t="s">
        <v>621</v>
      </c>
      <c r="BX13356" s="68">
        <v>0.97650000000000003</v>
      </c>
      <c r="BY13356" s="68">
        <v>0.64970000000000006</v>
      </c>
      <c r="BZ13356" s="68">
        <v>0.76090000000000002</v>
      </c>
      <c r="CA13356" s="68">
        <v>0.51080000000000003</v>
      </c>
      <c r="CB13356" s="68">
        <v>0.48209999999999997</v>
      </c>
      <c r="CC13356" s="68">
        <v>0.87129999999999996</v>
      </c>
      <c r="CD13356" s="68">
        <v>0.56520000000000004</v>
      </c>
      <c r="CE13356" s="68">
        <v>0.3836</v>
      </c>
      <c r="CF13356" s="68">
        <v>0.12429999999999999</v>
      </c>
      <c r="CG13356" s="68">
        <v>0.45960000000000001</v>
      </c>
      <c r="CH13356" s="68">
        <v>0.3044</v>
      </c>
      <c r="CI13356" s="68" t="s">
        <v>621</v>
      </c>
      <c r="CJ13356" s="68">
        <v>0.93769999999999998</v>
      </c>
      <c r="CK13356" s="68">
        <v>0.39439999999999997</v>
      </c>
      <c r="CL13356" s="68">
        <v>0.28489999999999999</v>
      </c>
      <c r="CM13356" s="68">
        <v>0.52949999999999997</v>
      </c>
      <c r="CN13356" s="68">
        <v>0.61329999999999996</v>
      </c>
      <c r="CO13356" s="68">
        <v>0.98519999999999996</v>
      </c>
      <c r="CP13356" s="68">
        <v>0.35649999999999998</v>
      </c>
      <c r="CQ13356" s="68">
        <v>0.14810000000000001</v>
      </c>
      <c r="CR13356" s="68">
        <v>0.48149999999999998</v>
      </c>
      <c r="CS13356" s="68">
        <v>0.56240000000000001</v>
      </c>
      <c r="CT13356" s="68">
        <v>0.68100000000000005</v>
      </c>
      <c r="CU13356" s="68">
        <v>0.18820000000000001</v>
      </c>
      <c r="CV13356" s="68">
        <v>0.76019999999999999</v>
      </c>
      <c r="CW13356" s="68">
        <v>0.30259999999999998</v>
      </c>
      <c r="CX13356" s="68">
        <v>0.93320000000000003</v>
      </c>
      <c r="CY13356" s="68">
        <v>9.5399999999999999E-2</v>
      </c>
      <c r="CZ13356" s="68">
        <v>0.93769999999999998</v>
      </c>
      <c r="DA13356" s="68">
        <v>0.39439999999999997</v>
      </c>
      <c r="DB13356" s="68">
        <v>0.28499999999999998</v>
      </c>
      <c r="DC13356" s="68">
        <v>0.52959999999999996</v>
      </c>
      <c r="DD13356" s="68">
        <v>0.45040000000000002</v>
      </c>
      <c r="DE13356" s="68">
        <v>0.61329999999999996</v>
      </c>
      <c r="DF13356" s="68">
        <v>0.98550000000000004</v>
      </c>
      <c r="DG13356" s="68">
        <v>0.35610000000000003</v>
      </c>
      <c r="DH13356" s="68">
        <v>0.1497</v>
      </c>
      <c r="DI13356" s="68">
        <v>0.48180000000000001</v>
      </c>
      <c r="DJ13356" s="68">
        <v>0.42870000000000003</v>
      </c>
      <c r="DK13356" s="68">
        <v>0.56189999999999996</v>
      </c>
      <c r="DL13356" s="68">
        <v>0.9375</v>
      </c>
      <c r="DM13356" s="68">
        <v>0.39429999999999998</v>
      </c>
      <c r="DN13356" s="68">
        <v>0.28539999999999999</v>
      </c>
      <c r="DO13356" s="68">
        <v>0.52980000000000005</v>
      </c>
      <c r="DP13356" s="68">
        <v>0.45050000000000001</v>
      </c>
      <c r="DQ13356" s="68">
        <v>0.61319999999999997</v>
      </c>
      <c r="DR13356" s="68">
        <v>0.98650000000000004</v>
      </c>
      <c r="DS13356" s="68">
        <v>0.35770000000000002</v>
      </c>
      <c r="DT13356" s="68">
        <v>0.14910000000000001</v>
      </c>
      <c r="DU13356" s="68">
        <v>0.48580000000000001</v>
      </c>
      <c r="DV13356" s="68">
        <v>0.42949999999999999</v>
      </c>
      <c r="DW13356" s="74">
        <v>0.56279999999999997</v>
      </c>
    </row>
    <row r="13357" spans="1:127" x14ac:dyDescent="0.25">
      <c r="A13357" s="247" t="s">
        <v>108</v>
      </c>
      <c r="B13357" s="106">
        <v>-9.1880000000000003E-2</v>
      </c>
      <c r="C13357" s="77">
        <v>0.21518000000000001</v>
      </c>
      <c r="D13357" s="77">
        <v>0.26566000000000001</v>
      </c>
      <c r="E13357" s="77">
        <v>0.14258999999999999</v>
      </c>
      <c r="F13357" s="77">
        <v>0.29153000000000001</v>
      </c>
      <c r="G13357" s="77">
        <v>1.8700000000000001E-2</v>
      </c>
      <c r="H13357" s="77">
        <v>0.1283</v>
      </c>
      <c r="I13357" s="106">
        <v>-5.5900000000000004E-3</v>
      </c>
      <c r="J13357" s="77">
        <v>9.4060000000000005E-2</v>
      </c>
      <c r="K13357" s="77">
        <v>5.3859999999999998E-2</v>
      </c>
      <c r="L13357" s="106">
        <v>-6.4759999999999998E-2</v>
      </c>
      <c r="M13357" s="106">
        <v>-0.20521</v>
      </c>
      <c r="N13357" s="106">
        <v>-9.6490000000000006E-2</v>
      </c>
      <c r="O13357" s="106">
        <v>-0.10051</v>
      </c>
      <c r="P13357" s="77" t="s">
        <v>677</v>
      </c>
      <c r="Q13357" s="77">
        <v>2.8910000000000002E-2</v>
      </c>
      <c r="R13357" s="106">
        <v>-4.4310000000000002E-2</v>
      </c>
      <c r="S13357" s="77">
        <v>1.0710000000000001E-2</v>
      </c>
      <c r="T13357" s="106">
        <v>-8.3860000000000004E-2</v>
      </c>
      <c r="U13357" s="106">
        <v>-0.12920999999999999</v>
      </c>
      <c r="V13357" s="77">
        <v>9.2499999999999999E-2</v>
      </c>
      <c r="W13357" s="77">
        <v>0.16405</v>
      </c>
      <c r="X13357" s="77">
        <v>0.12592999999999999</v>
      </c>
      <c r="Y13357" s="106">
        <v>-8.3159999999999998E-2</v>
      </c>
      <c r="Z13357" s="106">
        <v>-0.10113999999999999</v>
      </c>
      <c r="AA13357" s="106">
        <v>-4.0719999999999999E-2</v>
      </c>
      <c r="AB13357" s="77">
        <v>0.28393000000000002</v>
      </c>
      <c r="AC13357" s="106">
        <v>-0.12263</v>
      </c>
      <c r="AD13357" s="77">
        <v>0.32301999999999997</v>
      </c>
      <c r="AE13357" s="77">
        <v>6.4810000000000006E-2</v>
      </c>
      <c r="AF13357" s="77">
        <v>6.3460000000000003E-2</v>
      </c>
      <c r="AG13357" s="106">
        <v>-5.142E-2</v>
      </c>
      <c r="AH13357" s="77">
        <v>7.8579999999999997E-2</v>
      </c>
      <c r="AI13357" s="77">
        <v>8.1170000000000006E-2</v>
      </c>
      <c r="AJ13357" s="106">
        <v>-9.0300000000000005E-2</v>
      </c>
      <c r="AK13357" s="106">
        <v>-0.24121999999999999</v>
      </c>
      <c r="AL13357" s="106">
        <v>-3.789E-2</v>
      </c>
      <c r="AM13357" s="106">
        <v>-7.7689999999999995E-2</v>
      </c>
      <c r="AN13357" s="77" t="s">
        <v>677</v>
      </c>
      <c r="AO13357" s="106">
        <v>-0.23458000000000001</v>
      </c>
      <c r="AP13357" s="106">
        <v>-6.0170000000000001E-2</v>
      </c>
      <c r="AQ13357" s="106">
        <v>-4.81E-3</v>
      </c>
      <c r="AR13357" s="106">
        <v>-0.33368999999999999</v>
      </c>
      <c r="AS13357" s="106">
        <v>-4.0800000000000003E-3</v>
      </c>
      <c r="AT13357" s="77">
        <v>7.4529999999999999E-2</v>
      </c>
      <c r="AU13357" s="77">
        <v>0.12128</v>
      </c>
      <c r="AV13357" s="77">
        <v>0.19403000000000001</v>
      </c>
      <c r="AW13357" s="77">
        <v>2.776E-2</v>
      </c>
      <c r="AX13357" s="106">
        <v>-5.4480000000000001E-2</v>
      </c>
      <c r="AY13357" s="106">
        <v>-3.3739999999999999E-2</v>
      </c>
      <c r="AZ13357" s="77">
        <v>0.93105000000000004</v>
      </c>
      <c r="BA13357" s="77">
        <v>0.15629000000000001</v>
      </c>
      <c r="BB13357" s="77">
        <v>0.20279</v>
      </c>
      <c r="BC13357" s="106">
        <v>-0.10004</v>
      </c>
      <c r="BD13357" s="106">
        <v>-2.4680000000000001E-2</v>
      </c>
      <c r="BE13357" s="77">
        <v>0.14226</v>
      </c>
      <c r="BF13357" s="77">
        <v>0.31043999999999999</v>
      </c>
      <c r="BG13357" s="106">
        <v>-0.11316</v>
      </c>
      <c r="BH13357" s="77">
        <v>2.164E-2</v>
      </c>
      <c r="BI13357" s="77">
        <v>0.11785</v>
      </c>
      <c r="BJ13357" s="106">
        <v>-7.4480000000000005E-2</v>
      </c>
      <c r="BK13357" s="106">
        <v>-6.9370000000000001E-2</v>
      </c>
      <c r="BL13357" s="77">
        <v>1</v>
      </c>
      <c r="BM13357" s="77">
        <v>0.52583999999999997</v>
      </c>
      <c r="BN13357" s="106">
        <v>-0.14779999999999999</v>
      </c>
      <c r="BO13357" s="77">
        <v>8.659E-2</v>
      </c>
      <c r="BP13357" s="77">
        <v>3.2259999999999997E-2</v>
      </c>
      <c r="BQ13357" s="77">
        <v>0.25639000000000001</v>
      </c>
      <c r="BR13357" s="77">
        <v>0.29821999999999999</v>
      </c>
      <c r="BS13357" s="106">
        <v>-4.4609999999999997E-2</v>
      </c>
      <c r="BT13357" s="77">
        <v>6.3210000000000002E-2</v>
      </c>
      <c r="BU13357" s="77">
        <v>0.11766</v>
      </c>
      <c r="BV13357" s="106">
        <v>-3.6310000000000002E-2</v>
      </c>
      <c r="BW13357" s="77">
        <v>5.4330000000000003E-2</v>
      </c>
      <c r="BX13357" s="77">
        <v>0.85860999999999998</v>
      </c>
      <c r="BY13357" s="77">
        <v>0.39089000000000002</v>
      </c>
      <c r="BZ13357" s="77">
        <v>1.6160000000000001E-2</v>
      </c>
      <c r="CA13357" s="77">
        <v>0.11516999999999999</v>
      </c>
      <c r="CB13357" s="77">
        <v>5.7209999999999997E-2</v>
      </c>
      <c r="CC13357" s="77">
        <v>0.15962000000000001</v>
      </c>
      <c r="CD13357" s="77">
        <v>0.32202999999999998</v>
      </c>
      <c r="CE13357" s="106">
        <v>-0.1263</v>
      </c>
      <c r="CF13357" s="106">
        <v>-7.2700000000000001E-2</v>
      </c>
      <c r="CG13357" s="77">
        <v>0.13897999999999999</v>
      </c>
      <c r="CH13357" s="77">
        <v>4.1799999999999997E-2</v>
      </c>
      <c r="CI13357" s="106">
        <v>-3.0960000000000001E-2</v>
      </c>
      <c r="CJ13357" s="77">
        <v>0.24679999999999999</v>
      </c>
      <c r="CK13357" s="106">
        <v>-9.1800000000000007E-2</v>
      </c>
      <c r="CL13357" s="106">
        <v>-5.6570000000000002E-2</v>
      </c>
      <c r="CM13357" s="77">
        <v>2.48E-3</v>
      </c>
      <c r="CN13357" s="77">
        <v>2.7660000000000001E-2</v>
      </c>
      <c r="CO13357" s="77">
        <v>0.1701</v>
      </c>
      <c r="CP13357" s="106">
        <v>-8.9440000000000006E-2</v>
      </c>
      <c r="CQ13357" s="106">
        <v>-0.24587999999999999</v>
      </c>
      <c r="CR13357" s="77">
        <v>7.4759999999999993E-2</v>
      </c>
      <c r="CS13357" s="77">
        <v>4.6190000000000002E-2</v>
      </c>
      <c r="CT13357" s="77">
        <v>0.47172999999999998</v>
      </c>
      <c r="CU13357" s="77">
        <v>0.14015</v>
      </c>
      <c r="CV13357" s="77">
        <v>0.55571000000000004</v>
      </c>
      <c r="CW13357" s="77">
        <v>0.24803</v>
      </c>
      <c r="CX13357" s="77">
        <v>0.41876000000000002</v>
      </c>
      <c r="CY13357" s="77">
        <v>0.13452</v>
      </c>
      <c r="CZ13357" s="77">
        <v>0.24679999999999999</v>
      </c>
      <c r="DA13357" s="106">
        <v>-9.1800000000000007E-2</v>
      </c>
      <c r="DB13357" s="106">
        <v>-5.6559999999999999E-2</v>
      </c>
      <c r="DC13357" s="77">
        <v>2.48E-3</v>
      </c>
      <c r="DD13357" s="77">
        <v>2.913E-2</v>
      </c>
      <c r="DE13357" s="77">
        <v>2.7660000000000001E-2</v>
      </c>
      <c r="DF13357" s="77">
        <v>0.16993</v>
      </c>
      <c r="DG13357" s="106">
        <v>-8.9590000000000003E-2</v>
      </c>
      <c r="DH13357" s="106">
        <v>-0.24586</v>
      </c>
      <c r="DI13357" s="77">
        <v>7.4899999999999994E-2</v>
      </c>
      <c r="DJ13357" s="77">
        <v>2.6249999999999999E-2</v>
      </c>
      <c r="DK13357" s="77">
        <v>4.6260000000000003E-2</v>
      </c>
      <c r="DL13357" s="77">
        <v>0.24682000000000001</v>
      </c>
      <c r="DM13357" s="106">
        <v>-9.1840000000000005E-2</v>
      </c>
      <c r="DN13357" s="106">
        <v>-5.6430000000000001E-2</v>
      </c>
      <c r="DO13357" s="77">
        <v>2.47E-3</v>
      </c>
      <c r="DP13357" s="77">
        <v>2.9159999999999998E-2</v>
      </c>
      <c r="DQ13357" s="77">
        <v>2.7640000000000001E-2</v>
      </c>
      <c r="DR13357" s="77">
        <v>0.17008000000000001</v>
      </c>
      <c r="DS13357" s="106">
        <v>-8.9800000000000005E-2</v>
      </c>
      <c r="DT13357" s="106">
        <v>-0.24618999999999999</v>
      </c>
      <c r="DU13357" s="77">
        <v>7.4359999999999996E-2</v>
      </c>
      <c r="DV13357" s="77">
        <v>2.6339999999999999E-2</v>
      </c>
      <c r="DW13357" s="78">
        <v>4.614E-2</v>
      </c>
    </row>
    <row r="13358" spans="1:127" ht="15.75" thickBot="1" x14ac:dyDescent="0.3">
      <c r="A13358" s="248"/>
      <c r="B13358" s="68">
        <v>0.61699999999999999</v>
      </c>
      <c r="C13358" s="68">
        <v>0.2369</v>
      </c>
      <c r="D13358" s="68">
        <v>0.14169999999999999</v>
      </c>
      <c r="E13358" s="68">
        <v>0.43630000000000002</v>
      </c>
      <c r="F13358" s="68">
        <v>0.1055</v>
      </c>
      <c r="G13358" s="68">
        <v>0.91910000000000003</v>
      </c>
      <c r="H13358" s="68">
        <v>0.48399999999999999</v>
      </c>
      <c r="I13358" s="68">
        <v>0.9758</v>
      </c>
      <c r="J13358" s="68">
        <v>0.60860000000000003</v>
      </c>
      <c r="K13358" s="68">
        <v>0.76970000000000005</v>
      </c>
      <c r="L13358" s="68">
        <v>0.72470000000000001</v>
      </c>
      <c r="M13358" s="68">
        <v>0.25990000000000002</v>
      </c>
      <c r="N13358" s="68">
        <v>0.59940000000000004</v>
      </c>
      <c r="O13358" s="68">
        <v>0.58409999999999995</v>
      </c>
      <c r="P13358" s="68" t="s">
        <v>677</v>
      </c>
      <c r="Q13358" s="68">
        <v>0.87519999999999998</v>
      </c>
      <c r="R13358" s="68">
        <v>0.80969999999999998</v>
      </c>
      <c r="S13358" s="68">
        <v>0.9536</v>
      </c>
      <c r="T13358" s="68">
        <v>0.6482</v>
      </c>
      <c r="U13358" s="68">
        <v>0.48089999999999999</v>
      </c>
      <c r="V13358" s="68">
        <v>0.61460000000000004</v>
      </c>
      <c r="W13358" s="68">
        <v>0.36959999999999998</v>
      </c>
      <c r="X13358" s="68">
        <v>0.49220000000000003</v>
      </c>
      <c r="Y13358" s="68">
        <v>0.65090000000000003</v>
      </c>
      <c r="Z13358" s="68">
        <v>0.58179999999999998</v>
      </c>
      <c r="AA13358" s="68">
        <v>0.82489999999999997</v>
      </c>
      <c r="AB13358" s="68">
        <v>0.1153</v>
      </c>
      <c r="AC13358" s="68">
        <v>0.50370000000000004</v>
      </c>
      <c r="AD13358" s="68">
        <v>7.1400000000000005E-2</v>
      </c>
      <c r="AE13358" s="68">
        <v>0.72450000000000003</v>
      </c>
      <c r="AF13358" s="68">
        <v>0.73009999999999997</v>
      </c>
      <c r="AG13358" s="68">
        <v>0.77990000000000004</v>
      </c>
      <c r="AH13358" s="68">
        <v>0.66900000000000004</v>
      </c>
      <c r="AI13358" s="68">
        <v>0.65869999999999995</v>
      </c>
      <c r="AJ13358" s="68">
        <v>0.62309999999999999</v>
      </c>
      <c r="AK13358" s="68">
        <v>0.1835</v>
      </c>
      <c r="AL13358" s="68">
        <v>0.83689999999999998</v>
      </c>
      <c r="AM13358" s="68">
        <v>0.67259999999999998</v>
      </c>
      <c r="AN13358" s="68" t="s">
        <v>677</v>
      </c>
      <c r="AO13358" s="68">
        <v>0.1963</v>
      </c>
      <c r="AP13358" s="68">
        <v>0.74360000000000004</v>
      </c>
      <c r="AQ13358" s="68">
        <v>0.97919999999999996</v>
      </c>
      <c r="AR13358" s="68">
        <v>6.2E-2</v>
      </c>
      <c r="AS13358" s="68">
        <v>0.98229999999999995</v>
      </c>
      <c r="AT13358" s="68">
        <v>0.68520000000000003</v>
      </c>
      <c r="AU13358" s="68">
        <v>0.50849999999999995</v>
      </c>
      <c r="AV13358" s="68">
        <v>0.2873</v>
      </c>
      <c r="AW13358" s="68">
        <v>0.88009999999999999</v>
      </c>
      <c r="AX13358" s="68">
        <v>0.7671</v>
      </c>
      <c r="AY13358" s="68">
        <v>0.85460000000000003</v>
      </c>
      <c r="AZ13358" s="68" t="s">
        <v>621</v>
      </c>
      <c r="BA13358" s="68">
        <v>0.39300000000000002</v>
      </c>
      <c r="BB13358" s="68">
        <v>0.26569999999999999</v>
      </c>
      <c r="BC13358" s="68">
        <v>0.58589999999999998</v>
      </c>
      <c r="BD13358" s="68">
        <v>0.89339999999999997</v>
      </c>
      <c r="BE13358" s="68">
        <v>0.43730000000000002</v>
      </c>
      <c r="BF13358" s="68">
        <v>8.3799999999999999E-2</v>
      </c>
      <c r="BG13358" s="68">
        <v>0.53749999999999998</v>
      </c>
      <c r="BH13358" s="68">
        <v>0.90639999999999998</v>
      </c>
      <c r="BI13358" s="68">
        <v>0.52059999999999995</v>
      </c>
      <c r="BJ13358" s="68">
        <v>0.68540000000000001</v>
      </c>
      <c r="BK13358" s="68">
        <v>0.70599999999999996</v>
      </c>
      <c r="BL13358" s="68"/>
      <c r="BM13358" s="68">
        <v>2E-3</v>
      </c>
      <c r="BN13358" s="68">
        <v>0.41949999999999998</v>
      </c>
      <c r="BO13358" s="68">
        <v>0.63749999999999996</v>
      </c>
      <c r="BP13358" s="68">
        <v>0.8609</v>
      </c>
      <c r="BQ13358" s="68">
        <v>0.15659999999999999</v>
      </c>
      <c r="BR13358" s="68">
        <v>9.7299999999999998E-2</v>
      </c>
      <c r="BS13358" s="68">
        <v>0.80840000000000001</v>
      </c>
      <c r="BT13358" s="68">
        <v>0.73109999999999997</v>
      </c>
      <c r="BU13358" s="68">
        <v>0.52129999999999999</v>
      </c>
      <c r="BV13358" s="68">
        <v>0.84360000000000002</v>
      </c>
      <c r="BW13358" s="68">
        <v>0.76780000000000004</v>
      </c>
      <c r="BX13358" s="68" t="s">
        <v>621</v>
      </c>
      <c r="BY13358" s="68">
        <v>2.7E-2</v>
      </c>
      <c r="BZ13358" s="68">
        <v>0.93010000000000004</v>
      </c>
      <c r="CA13358" s="68">
        <v>0.5302</v>
      </c>
      <c r="CB13358" s="68">
        <v>0.75580000000000003</v>
      </c>
      <c r="CC13358" s="68">
        <v>0.38290000000000002</v>
      </c>
      <c r="CD13358" s="68">
        <v>7.2300000000000003E-2</v>
      </c>
      <c r="CE13358" s="68">
        <v>0.4909</v>
      </c>
      <c r="CF13358" s="68">
        <v>0.6925</v>
      </c>
      <c r="CG13358" s="68">
        <v>0.4481</v>
      </c>
      <c r="CH13358" s="68">
        <v>0.82030000000000003</v>
      </c>
      <c r="CI13358" s="68">
        <v>0.86639999999999995</v>
      </c>
      <c r="CJ13358" s="68">
        <v>0.17330000000000001</v>
      </c>
      <c r="CK13358" s="68">
        <v>0.61729999999999996</v>
      </c>
      <c r="CL13358" s="68">
        <v>0.75839999999999996</v>
      </c>
      <c r="CM13358" s="68">
        <v>0.98919999999999997</v>
      </c>
      <c r="CN13358" s="68">
        <v>0.88049999999999995</v>
      </c>
      <c r="CO13358" s="68">
        <v>0.35199999999999998</v>
      </c>
      <c r="CP13358" s="68">
        <v>0.62639999999999996</v>
      </c>
      <c r="CQ13358" s="68">
        <v>0.1749</v>
      </c>
      <c r="CR13358" s="68">
        <v>0.68430000000000002</v>
      </c>
      <c r="CS13358" s="68">
        <v>0.80179999999999996</v>
      </c>
      <c r="CT13358" s="68">
        <v>6.4000000000000003E-3</v>
      </c>
      <c r="CU13358" s="68">
        <v>0.44419999999999998</v>
      </c>
      <c r="CV13358" s="68">
        <v>1E-3</v>
      </c>
      <c r="CW13358" s="68">
        <v>0.1711</v>
      </c>
      <c r="CX13358" s="68">
        <v>1.7100000000000001E-2</v>
      </c>
      <c r="CY13358" s="68">
        <v>0.46289999999999998</v>
      </c>
      <c r="CZ13358" s="68">
        <v>0.17330000000000001</v>
      </c>
      <c r="DA13358" s="68">
        <v>0.61729999999999996</v>
      </c>
      <c r="DB13358" s="68">
        <v>0.75849999999999995</v>
      </c>
      <c r="DC13358" s="68">
        <v>0.98929999999999996</v>
      </c>
      <c r="DD13358" s="68">
        <v>0.87419999999999998</v>
      </c>
      <c r="DE13358" s="68">
        <v>0.88060000000000005</v>
      </c>
      <c r="DF13358" s="68">
        <v>0.35249999999999998</v>
      </c>
      <c r="DG13358" s="68">
        <v>0.62580000000000002</v>
      </c>
      <c r="DH13358" s="68">
        <v>0.17499999999999999</v>
      </c>
      <c r="DI13358" s="68">
        <v>0.68369999999999997</v>
      </c>
      <c r="DJ13358" s="68">
        <v>0.88660000000000005</v>
      </c>
      <c r="DK13358" s="68">
        <v>0.80149999999999999</v>
      </c>
      <c r="DL13358" s="68">
        <v>0.17319999999999999</v>
      </c>
      <c r="DM13358" s="68">
        <v>0.61709999999999998</v>
      </c>
      <c r="DN13358" s="68">
        <v>0.75900000000000001</v>
      </c>
      <c r="DO13358" s="68">
        <v>0.98929999999999996</v>
      </c>
      <c r="DP13358" s="68">
        <v>0.87409999999999999</v>
      </c>
      <c r="DQ13358" s="68">
        <v>0.88060000000000005</v>
      </c>
      <c r="DR13358" s="68">
        <v>0.35199999999999998</v>
      </c>
      <c r="DS13358" s="68">
        <v>0.625</v>
      </c>
      <c r="DT13358" s="68">
        <v>0.1744</v>
      </c>
      <c r="DU13358" s="68">
        <v>0.68589999999999995</v>
      </c>
      <c r="DV13358" s="68">
        <v>0.88619999999999999</v>
      </c>
      <c r="DW13358" s="74">
        <v>0.80200000000000005</v>
      </c>
    </row>
    <row r="13359" spans="1:127" x14ac:dyDescent="0.25">
      <c r="A13359" s="247" t="s">
        <v>109</v>
      </c>
      <c r="B13359" s="77">
        <v>6.2330000000000003E-2</v>
      </c>
      <c r="C13359" s="77">
        <v>0.27018999999999999</v>
      </c>
      <c r="D13359" s="106">
        <v>-0.22006000000000001</v>
      </c>
      <c r="E13359" s="106">
        <v>-0.1411</v>
      </c>
      <c r="F13359" s="77">
        <v>1.8689999999999998E-2</v>
      </c>
      <c r="G13359" s="106">
        <v>-3.3419999999999998E-2</v>
      </c>
      <c r="H13359" s="77">
        <v>0.31314999999999998</v>
      </c>
      <c r="I13359" s="77">
        <v>0.23572000000000001</v>
      </c>
      <c r="J13359" s="106">
        <v>-0.41038000000000002</v>
      </c>
      <c r="K13359" s="106">
        <v>-0.36392999999999998</v>
      </c>
      <c r="L13359" s="106">
        <v>-0.36720999999999998</v>
      </c>
      <c r="M13359" s="106">
        <v>-0.29762</v>
      </c>
      <c r="N13359" s="106">
        <v>-0.17912</v>
      </c>
      <c r="O13359" s="106">
        <v>-0.16932</v>
      </c>
      <c r="P13359" s="77" t="s">
        <v>677</v>
      </c>
      <c r="Q13359" s="106">
        <v>-0.25822000000000001</v>
      </c>
      <c r="R13359" s="106">
        <v>-0.25968999999999998</v>
      </c>
      <c r="S13359" s="106">
        <v>-9.622E-2</v>
      </c>
      <c r="T13359" s="106">
        <v>-0.25441999999999998</v>
      </c>
      <c r="U13359" s="106">
        <v>-8.2909999999999998E-2</v>
      </c>
      <c r="V13359" s="106">
        <v>-0.14940000000000001</v>
      </c>
      <c r="W13359" s="106">
        <v>-7.4999999999999997E-3</v>
      </c>
      <c r="X13359" s="106">
        <v>-0.11777</v>
      </c>
      <c r="Y13359" s="106">
        <v>-0.22996</v>
      </c>
      <c r="Z13359" s="106">
        <v>-0.27151999999999998</v>
      </c>
      <c r="AA13359" s="106">
        <v>-0.18790000000000001</v>
      </c>
      <c r="AB13359" s="106">
        <v>-0.19833000000000001</v>
      </c>
      <c r="AC13359" s="106">
        <v>-0.22301000000000001</v>
      </c>
      <c r="AD13359" s="77">
        <v>9.1240000000000002E-2</v>
      </c>
      <c r="AE13359" s="77">
        <v>6.2399999999999997E-2</v>
      </c>
      <c r="AF13359" s="77">
        <v>0.36191000000000001</v>
      </c>
      <c r="AG13359" s="77">
        <v>0.24606</v>
      </c>
      <c r="AH13359" s="106">
        <v>-0.40692</v>
      </c>
      <c r="AI13359" s="106">
        <v>-0.39985999999999999</v>
      </c>
      <c r="AJ13359" s="106">
        <v>-0.39623000000000003</v>
      </c>
      <c r="AK13359" s="106">
        <v>-0.26877000000000001</v>
      </c>
      <c r="AL13359" s="106">
        <v>-0.15717999999999999</v>
      </c>
      <c r="AM13359" s="106">
        <v>-0.13667000000000001</v>
      </c>
      <c r="AN13359" s="77" t="s">
        <v>677</v>
      </c>
      <c r="AO13359" s="106">
        <v>-0.36603000000000002</v>
      </c>
      <c r="AP13359" s="106">
        <v>-0.23979</v>
      </c>
      <c r="AQ13359" s="106">
        <v>-9.9260000000000001E-2</v>
      </c>
      <c r="AR13359" s="106">
        <v>-0.40193000000000001</v>
      </c>
      <c r="AS13359" s="77">
        <v>4.8230000000000002E-2</v>
      </c>
      <c r="AT13359" s="106">
        <v>-8.9069999999999996E-2</v>
      </c>
      <c r="AU13359" s="77">
        <v>5.3440000000000001E-2</v>
      </c>
      <c r="AV13359" s="77">
        <v>0.17380000000000001</v>
      </c>
      <c r="AW13359" s="106">
        <v>-0.16308</v>
      </c>
      <c r="AX13359" s="106">
        <v>-0.11454</v>
      </c>
      <c r="AY13359" s="77">
        <v>2.026E-2</v>
      </c>
      <c r="AZ13359" s="77">
        <v>0.32151999999999997</v>
      </c>
      <c r="BA13359" s="77">
        <v>3.0269999999999998E-2</v>
      </c>
      <c r="BB13359" s="77">
        <v>0.18467</v>
      </c>
      <c r="BC13359" s="106">
        <v>-0.17418</v>
      </c>
      <c r="BD13359" s="77">
        <v>0.30326999999999998</v>
      </c>
      <c r="BE13359" s="77">
        <v>0.42488999999999999</v>
      </c>
      <c r="BF13359" s="106">
        <v>-0.11373</v>
      </c>
      <c r="BG13359" s="106">
        <v>-0.34749999999999998</v>
      </c>
      <c r="BH13359" s="106">
        <v>-0.27221000000000001</v>
      </c>
      <c r="BI13359" s="106">
        <v>-4.4170000000000001E-2</v>
      </c>
      <c r="BJ13359" s="106">
        <v>-0.44851999999999997</v>
      </c>
      <c r="BK13359" s="77">
        <v>2.3460000000000002E-2</v>
      </c>
      <c r="BL13359" s="77">
        <v>0.52583999999999997</v>
      </c>
      <c r="BM13359" s="77">
        <v>1</v>
      </c>
      <c r="BN13359" s="77">
        <v>0.25041000000000002</v>
      </c>
      <c r="BO13359" s="77">
        <v>0.39792</v>
      </c>
      <c r="BP13359" s="77">
        <v>0.41563</v>
      </c>
      <c r="BQ13359" s="77">
        <v>0.53027000000000002</v>
      </c>
      <c r="BR13359" s="77">
        <v>2.2429999999999999E-2</v>
      </c>
      <c r="BS13359" s="106">
        <v>-0.14565</v>
      </c>
      <c r="BT13359" s="77">
        <v>0.36054000000000003</v>
      </c>
      <c r="BU13359" s="77">
        <v>0.38878000000000001</v>
      </c>
      <c r="BV13359" s="77">
        <v>5.4489999999999997E-2</v>
      </c>
      <c r="BW13359" s="77">
        <v>0.16879</v>
      </c>
      <c r="BX13359" s="77">
        <v>0.47565000000000002</v>
      </c>
      <c r="BY13359" s="77">
        <v>0.68591000000000002</v>
      </c>
      <c r="BZ13359" s="77">
        <v>0.25668999999999997</v>
      </c>
      <c r="CA13359" s="77">
        <v>0.25596999999999998</v>
      </c>
      <c r="CB13359" s="77">
        <v>0.43840000000000001</v>
      </c>
      <c r="CC13359" s="77">
        <v>0.46484999999999999</v>
      </c>
      <c r="CD13359" s="106">
        <v>-4.2680000000000003E-2</v>
      </c>
      <c r="CE13359" s="106">
        <v>-0.33207999999999999</v>
      </c>
      <c r="CF13359" s="77">
        <v>0.16864999999999999</v>
      </c>
      <c r="CG13359" s="106">
        <v>-0.22045000000000001</v>
      </c>
      <c r="CH13359" s="106">
        <v>-0.18356</v>
      </c>
      <c r="CI13359" s="77">
        <v>0.17383999999999999</v>
      </c>
      <c r="CJ13359" s="77">
        <v>5.2819999999999999E-2</v>
      </c>
      <c r="CK13359" s="106">
        <v>-0.37319000000000002</v>
      </c>
      <c r="CL13359" s="106">
        <v>-0.26972000000000002</v>
      </c>
      <c r="CM13359" s="106">
        <v>-0.28476000000000001</v>
      </c>
      <c r="CN13359" s="106">
        <v>-0.35288999999999998</v>
      </c>
      <c r="CO13359" s="77">
        <v>0.15167</v>
      </c>
      <c r="CP13359" s="106">
        <v>-0.36981999999999998</v>
      </c>
      <c r="CQ13359" s="106">
        <v>-0.39121</v>
      </c>
      <c r="CR13359" s="106">
        <v>-6.2869999999999995E-2</v>
      </c>
      <c r="CS13359" s="106">
        <v>-0.21027000000000001</v>
      </c>
      <c r="CT13359" s="77">
        <v>0.45609</v>
      </c>
      <c r="CU13359" s="106">
        <v>-0.39605000000000001</v>
      </c>
      <c r="CV13359" s="77">
        <v>0.74731000000000003</v>
      </c>
      <c r="CW13359" s="77">
        <v>0.17369000000000001</v>
      </c>
      <c r="CX13359" s="77">
        <v>0.60904999999999998</v>
      </c>
      <c r="CY13359" s="106">
        <v>-0.20211000000000001</v>
      </c>
      <c r="CZ13359" s="77">
        <v>5.2819999999999999E-2</v>
      </c>
      <c r="DA13359" s="106">
        <v>-0.37319999999999998</v>
      </c>
      <c r="DB13359" s="106">
        <v>-0.26972000000000002</v>
      </c>
      <c r="DC13359" s="106">
        <v>-0.28476000000000001</v>
      </c>
      <c r="DD13359" s="106">
        <v>-0.28871000000000002</v>
      </c>
      <c r="DE13359" s="106">
        <v>-0.35288999999999998</v>
      </c>
      <c r="DF13359" s="77">
        <v>0.15156</v>
      </c>
      <c r="DG13359" s="106">
        <v>-0.37013000000000001</v>
      </c>
      <c r="DH13359" s="106">
        <v>-0.39205000000000001</v>
      </c>
      <c r="DI13359" s="106">
        <v>-6.2530000000000002E-2</v>
      </c>
      <c r="DJ13359" s="106">
        <v>-0.19700000000000001</v>
      </c>
      <c r="DK13359" s="106">
        <v>-0.21021000000000001</v>
      </c>
      <c r="DL13359" s="77">
        <v>5.2789999999999997E-2</v>
      </c>
      <c r="DM13359" s="106">
        <v>-0.37325000000000003</v>
      </c>
      <c r="DN13359" s="106">
        <v>-0.26967000000000002</v>
      </c>
      <c r="DO13359" s="106">
        <v>-0.28475</v>
      </c>
      <c r="DP13359" s="106">
        <v>-0.28870000000000001</v>
      </c>
      <c r="DQ13359" s="106">
        <v>-0.35288999999999998</v>
      </c>
      <c r="DR13359" s="77">
        <v>0.15151000000000001</v>
      </c>
      <c r="DS13359" s="106">
        <v>-0.36992000000000003</v>
      </c>
      <c r="DT13359" s="106">
        <v>-0.38990999999999998</v>
      </c>
      <c r="DU13359" s="106">
        <v>-6.3079999999999997E-2</v>
      </c>
      <c r="DV13359" s="106">
        <v>-0.19653999999999999</v>
      </c>
      <c r="DW13359" s="108">
        <v>-0.21009</v>
      </c>
    </row>
    <row r="13360" spans="1:127" ht="15.75" thickBot="1" x14ac:dyDescent="0.3">
      <c r="A13360" s="248"/>
      <c r="B13360" s="68">
        <v>0.73470000000000002</v>
      </c>
      <c r="C13360" s="68">
        <v>0.1348</v>
      </c>
      <c r="D13360" s="68">
        <v>0.22620000000000001</v>
      </c>
      <c r="E13360" s="68">
        <v>0.44109999999999999</v>
      </c>
      <c r="F13360" s="68">
        <v>0.91910000000000003</v>
      </c>
      <c r="G13360" s="68">
        <v>0.85589999999999999</v>
      </c>
      <c r="H13360" s="68">
        <v>8.1000000000000003E-2</v>
      </c>
      <c r="I13360" s="68">
        <v>0.19400000000000001</v>
      </c>
      <c r="J13360" s="68">
        <v>1.9699999999999999E-2</v>
      </c>
      <c r="K13360" s="68">
        <v>4.0599999999999997E-2</v>
      </c>
      <c r="L13360" s="68">
        <v>3.8699999999999998E-2</v>
      </c>
      <c r="M13360" s="68">
        <v>9.8100000000000007E-2</v>
      </c>
      <c r="N13360" s="68">
        <v>0.3266</v>
      </c>
      <c r="O13360" s="68">
        <v>0.35420000000000001</v>
      </c>
      <c r="P13360" s="68" t="s">
        <v>677</v>
      </c>
      <c r="Q13360" s="68">
        <v>0.15359999999999999</v>
      </c>
      <c r="R13360" s="68">
        <v>0.1512</v>
      </c>
      <c r="S13360" s="68">
        <v>0.60040000000000004</v>
      </c>
      <c r="T13360" s="68">
        <v>0.16</v>
      </c>
      <c r="U13360" s="68">
        <v>0.65190000000000003</v>
      </c>
      <c r="V13360" s="68">
        <v>0.41449999999999998</v>
      </c>
      <c r="W13360" s="68">
        <v>0.96750000000000003</v>
      </c>
      <c r="X13360" s="68">
        <v>0.52090000000000003</v>
      </c>
      <c r="Y13360" s="68">
        <v>0.20549999999999999</v>
      </c>
      <c r="Z13360" s="68">
        <v>0.1328</v>
      </c>
      <c r="AA13360" s="68">
        <v>0.30309999999999998</v>
      </c>
      <c r="AB13360" s="68">
        <v>0.27650000000000002</v>
      </c>
      <c r="AC13360" s="68">
        <v>0.21990000000000001</v>
      </c>
      <c r="AD13360" s="68">
        <v>0.61939999999999995</v>
      </c>
      <c r="AE13360" s="68">
        <v>0.73440000000000005</v>
      </c>
      <c r="AF13360" s="68">
        <v>4.1799999999999997E-2</v>
      </c>
      <c r="AG13360" s="68">
        <v>0.17460000000000001</v>
      </c>
      <c r="AH13360" s="68">
        <v>2.0799999999999999E-2</v>
      </c>
      <c r="AI13360" s="68">
        <v>2.3400000000000001E-2</v>
      </c>
      <c r="AJ13360" s="68">
        <v>2.4799999999999999E-2</v>
      </c>
      <c r="AK13360" s="68">
        <v>0.13689999999999999</v>
      </c>
      <c r="AL13360" s="68">
        <v>0.39029999999999998</v>
      </c>
      <c r="AM13360" s="68">
        <v>0.45569999999999999</v>
      </c>
      <c r="AN13360" s="68" t="s">
        <v>677</v>
      </c>
      <c r="AO13360" s="68">
        <v>3.9399999999999998E-2</v>
      </c>
      <c r="AP13360" s="68">
        <v>0.1862</v>
      </c>
      <c r="AQ13360" s="68">
        <v>0.58889999999999998</v>
      </c>
      <c r="AR13360" s="68">
        <v>2.2599999999999999E-2</v>
      </c>
      <c r="AS13360" s="68">
        <v>0.79320000000000002</v>
      </c>
      <c r="AT13360" s="68">
        <v>0.62780000000000002</v>
      </c>
      <c r="AU13360" s="68">
        <v>0.77149999999999996</v>
      </c>
      <c r="AV13360" s="68">
        <v>0.34139999999999998</v>
      </c>
      <c r="AW13360" s="68">
        <v>0.3725</v>
      </c>
      <c r="AX13360" s="68">
        <v>0.53249999999999997</v>
      </c>
      <c r="AY13360" s="68">
        <v>0.91239999999999999</v>
      </c>
      <c r="AZ13360" s="68">
        <v>7.2700000000000001E-2</v>
      </c>
      <c r="BA13360" s="68">
        <v>0.86939999999999995</v>
      </c>
      <c r="BB13360" s="68">
        <v>0.31159999999999999</v>
      </c>
      <c r="BC13360" s="68">
        <v>0.34039999999999998</v>
      </c>
      <c r="BD13360" s="68">
        <v>9.1600000000000001E-2</v>
      </c>
      <c r="BE13360" s="68">
        <v>1.5299999999999999E-2</v>
      </c>
      <c r="BF13360" s="68">
        <v>0.53539999999999999</v>
      </c>
      <c r="BG13360" s="68">
        <v>5.1299999999999998E-2</v>
      </c>
      <c r="BH13360" s="68">
        <v>0.1318</v>
      </c>
      <c r="BI13360" s="68">
        <v>0.81030000000000002</v>
      </c>
      <c r="BJ13360" s="68">
        <v>0.01</v>
      </c>
      <c r="BK13360" s="68">
        <v>0.89859999999999995</v>
      </c>
      <c r="BL13360" s="68">
        <v>2E-3</v>
      </c>
      <c r="BM13360" s="68"/>
      <c r="BN13360" s="68">
        <v>0.16689999999999999</v>
      </c>
      <c r="BO13360" s="68">
        <v>2.41E-2</v>
      </c>
      <c r="BP13360" s="68">
        <v>1.7999999999999999E-2</v>
      </c>
      <c r="BQ13360" s="68">
        <v>1.8E-3</v>
      </c>
      <c r="BR13360" s="68">
        <v>0.90300000000000002</v>
      </c>
      <c r="BS13360" s="68">
        <v>0.4264</v>
      </c>
      <c r="BT13360" s="68">
        <v>4.2599999999999999E-2</v>
      </c>
      <c r="BU13360" s="68">
        <v>2.7900000000000001E-2</v>
      </c>
      <c r="BV13360" s="68">
        <v>0.7671</v>
      </c>
      <c r="BW13360" s="68">
        <v>0.35570000000000002</v>
      </c>
      <c r="BX13360" s="68">
        <v>5.8999999999999999E-3</v>
      </c>
      <c r="BY13360" s="68" t="s">
        <v>621</v>
      </c>
      <c r="BZ13360" s="68">
        <v>0.15609999999999999</v>
      </c>
      <c r="CA13360" s="68">
        <v>0.15740000000000001</v>
      </c>
      <c r="CB13360" s="68">
        <v>1.21E-2</v>
      </c>
      <c r="CC13360" s="68">
        <v>7.3000000000000001E-3</v>
      </c>
      <c r="CD13360" s="68">
        <v>0.81659999999999999</v>
      </c>
      <c r="CE13360" s="68">
        <v>6.3299999999999995E-2</v>
      </c>
      <c r="CF13360" s="68">
        <v>0.35620000000000002</v>
      </c>
      <c r="CG13360" s="68">
        <v>0.22539999999999999</v>
      </c>
      <c r="CH13360" s="68">
        <v>0.31459999999999999</v>
      </c>
      <c r="CI13360" s="68">
        <v>0.34129999999999999</v>
      </c>
      <c r="CJ13360" s="68">
        <v>0.77400000000000002</v>
      </c>
      <c r="CK13360" s="68">
        <v>3.5400000000000001E-2</v>
      </c>
      <c r="CL13360" s="68">
        <v>0.13550000000000001</v>
      </c>
      <c r="CM13360" s="68">
        <v>0.1142</v>
      </c>
      <c r="CN13360" s="68">
        <v>4.7600000000000003E-2</v>
      </c>
      <c r="CO13360" s="68">
        <v>0.4073</v>
      </c>
      <c r="CP13360" s="68">
        <v>3.7199999999999997E-2</v>
      </c>
      <c r="CQ13360" s="68">
        <v>2.6800000000000001E-2</v>
      </c>
      <c r="CR13360" s="68">
        <v>0.73250000000000004</v>
      </c>
      <c r="CS13360" s="68">
        <v>0.248</v>
      </c>
      <c r="CT13360" s="68">
        <v>8.6999999999999994E-3</v>
      </c>
      <c r="CU13360" s="68">
        <v>2.4799999999999999E-2</v>
      </c>
      <c r="CV13360" s="68" t="s">
        <v>621</v>
      </c>
      <c r="CW13360" s="68">
        <v>0.34179999999999999</v>
      </c>
      <c r="CX13360" s="68">
        <v>2.0000000000000001E-4</v>
      </c>
      <c r="CY13360" s="68">
        <v>0.26729999999999998</v>
      </c>
      <c r="CZ13360" s="68">
        <v>0.77400000000000002</v>
      </c>
      <c r="DA13360" s="68">
        <v>3.5400000000000001E-2</v>
      </c>
      <c r="DB13360" s="68">
        <v>0.13550000000000001</v>
      </c>
      <c r="DC13360" s="68">
        <v>0.1142</v>
      </c>
      <c r="DD13360" s="68">
        <v>0.109</v>
      </c>
      <c r="DE13360" s="68">
        <v>4.7600000000000003E-2</v>
      </c>
      <c r="DF13360" s="68">
        <v>0.40770000000000001</v>
      </c>
      <c r="DG13360" s="68">
        <v>3.7100000000000001E-2</v>
      </c>
      <c r="DH13360" s="68">
        <v>2.6499999999999999E-2</v>
      </c>
      <c r="DI13360" s="68">
        <v>0.7339</v>
      </c>
      <c r="DJ13360" s="68">
        <v>0.27979999999999999</v>
      </c>
      <c r="DK13360" s="68">
        <v>0.2482</v>
      </c>
      <c r="DL13360" s="68">
        <v>0.77410000000000001</v>
      </c>
      <c r="DM13360" s="68">
        <v>3.5400000000000001E-2</v>
      </c>
      <c r="DN13360" s="68">
        <v>0.13550000000000001</v>
      </c>
      <c r="DO13360" s="68">
        <v>0.1142</v>
      </c>
      <c r="DP13360" s="68">
        <v>0.1091</v>
      </c>
      <c r="DQ13360" s="68">
        <v>4.7600000000000003E-2</v>
      </c>
      <c r="DR13360" s="68">
        <v>0.4078</v>
      </c>
      <c r="DS13360" s="68">
        <v>3.7199999999999997E-2</v>
      </c>
      <c r="DT13360" s="68">
        <v>2.7400000000000001E-2</v>
      </c>
      <c r="DU13360" s="68">
        <v>0.73160000000000003</v>
      </c>
      <c r="DV13360" s="68">
        <v>0.28100000000000003</v>
      </c>
      <c r="DW13360" s="74">
        <v>0.2485</v>
      </c>
    </row>
    <row r="13361" spans="1:127" x14ac:dyDescent="0.25">
      <c r="A13361" s="247" t="s">
        <v>110</v>
      </c>
      <c r="B13361" s="106">
        <v>-0.01</v>
      </c>
      <c r="C13361" s="106">
        <v>-0.15206</v>
      </c>
      <c r="D13361" s="106">
        <v>-0.18542</v>
      </c>
      <c r="E13361" s="106">
        <v>-0.33585999999999999</v>
      </c>
      <c r="F13361" s="77">
        <v>5.4719999999999998E-2</v>
      </c>
      <c r="G13361" s="77">
        <v>3.2480000000000002E-2</v>
      </c>
      <c r="H13361" s="77">
        <v>0.30324000000000001</v>
      </c>
      <c r="I13361" s="77">
        <v>0.12397</v>
      </c>
      <c r="J13361" s="106">
        <v>-0.43845000000000001</v>
      </c>
      <c r="K13361" s="106">
        <v>-0.43625000000000003</v>
      </c>
      <c r="L13361" s="106">
        <v>-0.54405999999999999</v>
      </c>
      <c r="M13361" s="106">
        <v>-0.31589</v>
      </c>
      <c r="N13361" s="106">
        <v>-0.28088000000000002</v>
      </c>
      <c r="O13361" s="106">
        <v>-0.26554</v>
      </c>
      <c r="P13361" s="77" t="s">
        <v>677</v>
      </c>
      <c r="Q13361" s="106">
        <v>-0.25218000000000002</v>
      </c>
      <c r="R13361" s="106">
        <v>-0.30004999999999998</v>
      </c>
      <c r="S13361" s="106">
        <v>-0.20793</v>
      </c>
      <c r="T13361" s="106">
        <v>-0.1454</v>
      </c>
      <c r="U13361" s="106">
        <v>-0.28847</v>
      </c>
      <c r="V13361" s="106">
        <v>-0.25417000000000001</v>
      </c>
      <c r="W13361" s="106">
        <v>-3.4270000000000002E-2</v>
      </c>
      <c r="X13361" s="106">
        <v>-0.12252</v>
      </c>
      <c r="Y13361" s="77">
        <v>7.4219999999999994E-2</v>
      </c>
      <c r="Z13361" s="77">
        <v>0.20300000000000001</v>
      </c>
      <c r="AA13361" s="106">
        <v>-3.6099999999999999E-3</v>
      </c>
      <c r="AB13361" s="106">
        <v>-0.17041000000000001</v>
      </c>
      <c r="AC13361" s="106">
        <v>-0.14224000000000001</v>
      </c>
      <c r="AD13361" s="77">
        <v>0.13608999999999999</v>
      </c>
      <c r="AE13361" s="77">
        <v>0.15326000000000001</v>
      </c>
      <c r="AF13361" s="77">
        <v>0.37004999999999999</v>
      </c>
      <c r="AG13361" s="77">
        <v>0.2172</v>
      </c>
      <c r="AH13361" s="106">
        <v>-0.42917</v>
      </c>
      <c r="AI13361" s="106">
        <v>-0.45496999999999999</v>
      </c>
      <c r="AJ13361" s="106">
        <v>-0.54073000000000004</v>
      </c>
      <c r="AK13361" s="106">
        <v>-0.30864999999999998</v>
      </c>
      <c r="AL13361" s="106">
        <v>-0.30027999999999999</v>
      </c>
      <c r="AM13361" s="106">
        <v>-0.21989</v>
      </c>
      <c r="AN13361" s="77" t="s">
        <v>677</v>
      </c>
      <c r="AO13361" s="77">
        <v>2.5569999999999999E-2</v>
      </c>
      <c r="AP13361" s="106">
        <v>-0.27240999999999999</v>
      </c>
      <c r="AQ13361" s="106">
        <v>-0.22700999999999999</v>
      </c>
      <c r="AR13361" s="106">
        <v>-0.11600000000000001</v>
      </c>
      <c r="AS13361" s="106">
        <v>-0.16506000000000001</v>
      </c>
      <c r="AT13361" s="106">
        <v>-0.18748999999999999</v>
      </c>
      <c r="AU13361" s="77">
        <v>1.8540000000000001E-2</v>
      </c>
      <c r="AV13361" s="77">
        <v>6.7629999999999996E-2</v>
      </c>
      <c r="AW13361" s="77">
        <v>0.16719999999999999</v>
      </c>
      <c r="AX13361" s="77">
        <v>0.31407000000000002</v>
      </c>
      <c r="AY13361" s="77">
        <v>0.37024000000000001</v>
      </c>
      <c r="AZ13361" s="106">
        <v>-0.23882</v>
      </c>
      <c r="BA13361" s="106">
        <v>-0.21515999999999999</v>
      </c>
      <c r="BB13361" s="106">
        <v>-2.3380000000000001E-2</v>
      </c>
      <c r="BC13361" s="106">
        <v>-5.2859999999999997E-2</v>
      </c>
      <c r="BD13361" s="77">
        <v>0.22742999999999999</v>
      </c>
      <c r="BE13361" s="77">
        <v>0.17276</v>
      </c>
      <c r="BF13361" s="106">
        <v>-0.42597000000000002</v>
      </c>
      <c r="BG13361" s="106">
        <v>-0.20272000000000001</v>
      </c>
      <c r="BH13361" s="106">
        <v>-8.6819999999999994E-2</v>
      </c>
      <c r="BI13361" s="106">
        <v>-2.5309999999999999E-2</v>
      </c>
      <c r="BJ13361" s="106">
        <v>-0.32568999999999998</v>
      </c>
      <c r="BK13361" s="77">
        <v>0.39962999999999999</v>
      </c>
      <c r="BL13361" s="106">
        <v>-0.14779999999999999</v>
      </c>
      <c r="BM13361" s="77">
        <v>0.25041000000000002</v>
      </c>
      <c r="BN13361" s="77">
        <v>1</v>
      </c>
      <c r="BO13361" s="77">
        <v>0.37541000000000002</v>
      </c>
      <c r="BP13361" s="77">
        <v>0.32083</v>
      </c>
      <c r="BQ13361" s="77">
        <v>0.18906000000000001</v>
      </c>
      <c r="BR13361" s="106">
        <v>-0.24945999999999999</v>
      </c>
      <c r="BS13361" s="77">
        <v>2.137E-2</v>
      </c>
      <c r="BT13361" s="77">
        <v>0.46217000000000003</v>
      </c>
      <c r="BU13361" s="77">
        <v>0.34517999999999999</v>
      </c>
      <c r="BV13361" s="77">
        <v>0.11007</v>
      </c>
      <c r="BW13361" s="77">
        <v>0.58111000000000002</v>
      </c>
      <c r="BX13361" s="106">
        <v>-5.1399999999999996E-3</v>
      </c>
      <c r="BY13361" s="77">
        <v>0.15154999999999999</v>
      </c>
      <c r="BZ13361" s="77">
        <v>0.58470999999999995</v>
      </c>
      <c r="CA13361" s="77">
        <v>0.33011000000000001</v>
      </c>
      <c r="CB13361" s="77">
        <v>0.32684000000000002</v>
      </c>
      <c r="CC13361" s="77">
        <v>0.24279000000000001</v>
      </c>
      <c r="CD13361" s="106">
        <v>-0.37053000000000003</v>
      </c>
      <c r="CE13361" s="106">
        <v>-0.18787999999999999</v>
      </c>
      <c r="CF13361" s="77">
        <v>0.40017999999999998</v>
      </c>
      <c r="CG13361" s="77">
        <v>0.13017999999999999</v>
      </c>
      <c r="CH13361" s="106">
        <v>-0.18390999999999999</v>
      </c>
      <c r="CI13361" s="77">
        <v>0.48462</v>
      </c>
      <c r="CJ13361" s="77">
        <v>1.3990000000000001E-2</v>
      </c>
      <c r="CK13361" s="106">
        <v>-0.48102</v>
      </c>
      <c r="CL13361" s="106">
        <v>-0.34765000000000001</v>
      </c>
      <c r="CM13361" s="77">
        <v>1.1339999999999999E-2</v>
      </c>
      <c r="CN13361" s="106">
        <v>-0.3614</v>
      </c>
      <c r="CO13361" s="77">
        <v>0.22511999999999999</v>
      </c>
      <c r="CP13361" s="106">
        <v>-0.47948000000000002</v>
      </c>
      <c r="CQ13361" s="106">
        <v>-0.1973</v>
      </c>
      <c r="CR13361" s="77">
        <v>0.27578999999999998</v>
      </c>
      <c r="CS13361" s="106">
        <v>-0.11819</v>
      </c>
      <c r="CT13361" s="77">
        <v>3.7760000000000002E-2</v>
      </c>
      <c r="CU13361" s="106">
        <v>-0.35489999999999999</v>
      </c>
      <c r="CV13361" s="77">
        <v>0.32538</v>
      </c>
      <c r="CW13361" s="77">
        <v>0.2339</v>
      </c>
      <c r="CX13361" s="77">
        <v>0.32584000000000002</v>
      </c>
      <c r="CY13361" s="106">
        <v>-6.6019999999999995E-2</v>
      </c>
      <c r="CZ13361" s="77">
        <v>1.3979999999999999E-2</v>
      </c>
      <c r="DA13361" s="106">
        <v>-0.48102</v>
      </c>
      <c r="DB13361" s="106">
        <v>-0.34766000000000002</v>
      </c>
      <c r="DC13361" s="77">
        <v>1.1350000000000001E-2</v>
      </c>
      <c r="DD13361" s="106">
        <v>-0.39490999999999998</v>
      </c>
      <c r="DE13361" s="106">
        <v>-0.3614</v>
      </c>
      <c r="DF13361" s="77">
        <v>0.22519</v>
      </c>
      <c r="DG13361" s="106">
        <v>-0.47941</v>
      </c>
      <c r="DH13361" s="106">
        <v>-0.19871</v>
      </c>
      <c r="DI13361" s="77">
        <v>0.27587</v>
      </c>
      <c r="DJ13361" s="106">
        <v>-0.19836999999999999</v>
      </c>
      <c r="DK13361" s="106">
        <v>-0.1181</v>
      </c>
      <c r="DL13361" s="77">
        <v>1.389E-2</v>
      </c>
      <c r="DM13361" s="106">
        <v>-0.48098999999999997</v>
      </c>
      <c r="DN13361" s="106">
        <v>-0.34767999999999999</v>
      </c>
      <c r="DO13361" s="77">
        <v>1.145E-2</v>
      </c>
      <c r="DP13361" s="106">
        <v>-0.39493</v>
      </c>
      <c r="DQ13361" s="106">
        <v>-0.36141000000000001</v>
      </c>
      <c r="DR13361" s="77">
        <v>0.22509999999999999</v>
      </c>
      <c r="DS13361" s="106">
        <v>-0.47935</v>
      </c>
      <c r="DT13361" s="106">
        <v>-0.19313</v>
      </c>
      <c r="DU13361" s="77">
        <v>0.27671000000000001</v>
      </c>
      <c r="DV13361" s="106">
        <v>-0.19864000000000001</v>
      </c>
      <c r="DW13361" s="108">
        <v>-0.11815000000000001</v>
      </c>
    </row>
    <row r="13362" spans="1:127" ht="15.75" thickBot="1" x14ac:dyDescent="0.3">
      <c r="A13362" s="248"/>
      <c r="B13362" s="68">
        <v>0.95669999999999999</v>
      </c>
      <c r="C13362" s="68">
        <v>0.40610000000000002</v>
      </c>
      <c r="D13362" s="68">
        <v>0.30959999999999999</v>
      </c>
      <c r="E13362" s="68">
        <v>6.0199999999999997E-2</v>
      </c>
      <c r="F13362" s="68">
        <v>0.7661</v>
      </c>
      <c r="G13362" s="68">
        <v>0.8599</v>
      </c>
      <c r="H13362" s="68">
        <v>9.1600000000000001E-2</v>
      </c>
      <c r="I13362" s="68">
        <v>0.49909999999999999</v>
      </c>
      <c r="J13362" s="68">
        <v>1.21E-2</v>
      </c>
      <c r="K13362" s="68">
        <v>1.26E-2</v>
      </c>
      <c r="L13362" s="68">
        <v>1.2999999999999999E-3</v>
      </c>
      <c r="M13362" s="68">
        <v>7.8200000000000006E-2</v>
      </c>
      <c r="N13362" s="68">
        <v>0.11940000000000001</v>
      </c>
      <c r="O13362" s="68">
        <v>0.1419</v>
      </c>
      <c r="P13362" s="68" t="s">
        <v>677</v>
      </c>
      <c r="Q13362" s="68">
        <v>0.1638</v>
      </c>
      <c r="R13362" s="68">
        <v>9.5200000000000007E-2</v>
      </c>
      <c r="S13362" s="68">
        <v>0.2535</v>
      </c>
      <c r="T13362" s="68">
        <v>0.42720000000000002</v>
      </c>
      <c r="U13362" s="68">
        <v>0.10929999999999999</v>
      </c>
      <c r="V13362" s="68">
        <v>0.16039999999999999</v>
      </c>
      <c r="W13362" s="68">
        <v>0.85229999999999995</v>
      </c>
      <c r="X13362" s="68">
        <v>0.50409999999999999</v>
      </c>
      <c r="Y13362" s="68">
        <v>0.68640000000000001</v>
      </c>
      <c r="Z13362" s="68">
        <v>0.26519999999999999</v>
      </c>
      <c r="AA13362" s="68">
        <v>0.98440000000000005</v>
      </c>
      <c r="AB13362" s="68">
        <v>0.35110000000000002</v>
      </c>
      <c r="AC13362" s="68">
        <v>0.43740000000000001</v>
      </c>
      <c r="AD13362" s="68">
        <v>0.4577</v>
      </c>
      <c r="AE13362" s="68">
        <v>0.40229999999999999</v>
      </c>
      <c r="AF13362" s="68">
        <v>3.7100000000000001E-2</v>
      </c>
      <c r="AG13362" s="68">
        <v>0.2324</v>
      </c>
      <c r="AH13362" s="68">
        <v>1.4200000000000001E-2</v>
      </c>
      <c r="AI13362" s="68">
        <v>8.8999999999999999E-3</v>
      </c>
      <c r="AJ13362" s="68">
        <v>1.4E-3</v>
      </c>
      <c r="AK13362" s="68">
        <v>8.5699999999999998E-2</v>
      </c>
      <c r="AL13362" s="68">
        <v>9.4899999999999998E-2</v>
      </c>
      <c r="AM13362" s="68">
        <v>0.2266</v>
      </c>
      <c r="AN13362" s="68" t="s">
        <v>677</v>
      </c>
      <c r="AO13362" s="68">
        <v>0.88949999999999996</v>
      </c>
      <c r="AP13362" s="68">
        <v>0.13150000000000001</v>
      </c>
      <c r="AQ13362" s="68">
        <v>0.21149999999999999</v>
      </c>
      <c r="AR13362" s="68">
        <v>0.5272</v>
      </c>
      <c r="AS13362" s="68">
        <v>0.36659999999999998</v>
      </c>
      <c r="AT13362" s="68">
        <v>0.30420000000000003</v>
      </c>
      <c r="AU13362" s="68">
        <v>0.91979999999999995</v>
      </c>
      <c r="AV13362" s="68">
        <v>0.71299999999999997</v>
      </c>
      <c r="AW13362" s="68">
        <v>0.3604</v>
      </c>
      <c r="AX13362" s="68">
        <v>0.08</v>
      </c>
      <c r="AY13362" s="68">
        <v>3.6999999999999998E-2</v>
      </c>
      <c r="AZ13362" s="68">
        <v>0.188</v>
      </c>
      <c r="BA13362" s="68">
        <v>0.23699999999999999</v>
      </c>
      <c r="BB13362" s="68">
        <v>0.89890000000000003</v>
      </c>
      <c r="BC13362" s="68">
        <v>0.77390000000000003</v>
      </c>
      <c r="BD13362" s="68">
        <v>0.21060000000000001</v>
      </c>
      <c r="BE13362" s="68">
        <v>0.34439999999999998</v>
      </c>
      <c r="BF13362" s="68">
        <v>1.5100000000000001E-2</v>
      </c>
      <c r="BG13362" s="68">
        <v>0.26579999999999998</v>
      </c>
      <c r="BH13362" s="68">
        <v>0.63660000000000005</v>
      </c>
      <c r="BI13362" s="68">
        <v>0.89059999999999995</v>
      </c>
      <c r="BJ13362" s="68">
        <v>6.8900000000000003E-2</v>
      </c>
      <c r="BK13362" s="68">
        <v>2.3400000000000001E-2</v>
      </c>
      <c r="BL13362" s="68">
        <v>0.41949999999999998</v>
      </c>
      <c r="BM13362" s="68">
        <v>0.16689999999999999</v>
      </c>
      <c r="BN13362" s="68"/>
      <c r="BO13362" s="68">
        <v>3.4200000000000001E-2</v>
      </c>
      <c r="BP13362" s="68">
        <v>7.3400000000000007E-2</v>
      </c>
      <c r="BQ13362" s="68">
        <v>0.3</v>
      </c>
      <c r="BR13362" s="68">
        <v>0.16850000000000001</v>
      </c>
      <c r="BS13362" s="68">
        <v>0.90759999999999996</v>
      </c>
      <c r="BT13362" s="68">
        <v>7.7000000000000002E-3</v>
      </c>
      <c r="BU13362" s="68">
        <v>5.2999999999999999E-2</v>
      </c>
      <c r="BV13362" s="68">
        <v>0.54869999999999997</v>
      </c>
      <c r="BW13362" s="68">
        <v>5.0000000000000001E-4</v>
      </c>
      <c r="BX13362" s="68">
        <v>0.97770000000000001</v>
      </c>
      <c r="BY13362" s="68">
        <v>0.40770000000000001</v>
      </c>
      <c r="BZ13362" s="68">
        <v>4.0000000000000002E-4</v>
      </c>
      <c r="CA13362" s="68">
        <v>6.5000000000000002E-2</v>
      </c>
      <c r="CB13362" s="68">
        <v>6.7900000000000002E-2</v>
      </c>
      <c r="CC13362" s="68">
        <v>0.18060000000000001</v>
      </c>
      <c r="CD13362" s="68">
        <v>3.6799999999999999E-2</v>
      </c>
      <c r="CE13362" s="68">
        <v>0.30309999999999998</v>
      </c>
      <c r="CF13362" s="68">
        <v>2.3199999999999998E-2</v>
      </c>
      <c r="CG13362" s="68">
        <v>0.47760000000000002</v>
      </c>
      <c r="CH13362" s="68">
        <v>0.31369999999999998</v>
      </c>
      <c r="CI13362" s="68">
        <v>4.8999999999999998E-3</v>
      </c>
      <c r="CJ13362" s="68">
        <v>0.93940000000000001</v>
      </c>
      <c r="CK13362" s="68">
        <v>5.3E-3</v>
      </c>
      <c r="CL13362" s="68">
        <v>5.1200000000000002E-2</v>
      </c>
      <c r="CM13362" s="68">
        <v>0.95089999999999997</v>
      </c>
      <c r="CN13362" s="68">
        <v>4.2099999999999999E-2</v>
      </c>
      <c r="CO13362" s="68">
        <v>0.21540000000000001</v>
      </c>
      <c r="CP13362" s="68">
        <v>5.4999999999999997E-3</v>
      </c>
      <c r="CQ13362" s="68">
        <v>0.27910000000000001</v>
      </c>
      <c r="CR13362" s="68">
        <v>0.1265</v>
      </c>
      <c r="CS13362" s="68">
        <v>0.51939999999999997</v>
      </c>
      <c r="CT13362" s="68">
        <v>0.83740000000000003</v>
      </c>
      <c r="CU13362" s="68">
        <v>4.6199999999999998E-2</v>
      </c>
      <c r="CV13362" s="68">
        <v>6.9199999999999998E-2</v>
      </c>
      <c r="CW13362" s="68">
        <v>0.1976</v>
      </c>
      <c r="CX13362" s="68">
        <v>6.88E-2</v>
      </c>
      <c r="CY13362" s="68">
        <v>0.71960000000000002</v>
      </c>
      <c r="CZ13362" s="68">
        <v>0.9395</v>
      </c>
      <c r="DA13362" s="68">
        <v>5.3E-3</v>
      </c>
      <c r="DB13362" s="68">
        <v>5.1200000000000002E-2</v>
      </c>
      <c r="DC13362" s="68">
        <v>0.95079999999999998</v>
      </c>
      <c r="DD13362" s="68">
        <v>2.53E-2</v>
      </c>
      <c r="DE13362" s="68">
        <v>4.2099999999999999E-2</v>
      </c>
      <c r="DF13362" s="68">
        <v>0.21529999999999999</v>
      </c>
      <c r="DG13362" s="68">
        <v>5.4999999999999997E-3</v>
      </c>
      <c r="DH13362" s="68">
        <v>0.27560000000000001</v>
      </c>
      <c r="DI13362" s="68">
        <v>0.12640000000000001</v>
      </c>
      <c r="DJ13362" s="68">
        <v>0.27639999999999998</v>
      </c>
      <c r="DK13362" s="68">
        <v>0.51970000000000005</v>
      </c>
      <c r="DL13362" s="68">
        <v>0.93979999999999997</v>
      </c>
      <c r="DM13362" s="68">
        <v>5.3E-3</v>
      </c>
      <c r="DN13362" s="68">
        <v>5.1200000000000002E-2</v>
      </c>
      <c r="DO13362" s="68">
        <v>0.95040000000000002</v>
      </c>
      <c r="DP13362" s="68">
        <v>2.53E-2</v>
      </c>
      <c r="DQ13362" s="68">
        <v>4.2099999999999999E-2</v>
      </c>
      <c r="DR13362" s="68">
        <v>0.2155</v>
      </c>
      <c r="DS13362" s="68">
        <v>5.4999999999999997E-3</v>
      </c>
      <c r="DT13362" s="68">
        <v>0.28960000000000002</v>
      </c>
      <c r="DU13362" s="68">
        <v>0.12520000000000001</v>
      </c>
      <c r="DV13362" s="68">
        <v>0.27579999999999999</v>
      </c>
      <c r="DW13362" s="74">
        <v>0.51959999999999995</v>
      </c>
    </row>
    <row r="13363" spans="1:127" x14ac:dyDescent="0.25">
      <c r="A13363" s="247" t="s">
        <v>111</v>
      </c>
      <c r="B13363" s="106">
        <v>-7.3840000000000003E-2</v>
      </c>
      <c r="C13363" s="77">
        <v>0.17974000000000001</v>
      </c>
      <c r="D13363" s="106">
        <v>-0.21596000000000001</v>
      </c>
      <c r="E13363" s="106">
        <v>-9.3490000000000004E-2</v>
      </c>
      <c r="F13363" s="106">
        <v>-5.5919999999999997E-2</v>
      </c>
      <c r="G13363" s="106">
        <v>-6.8379999999999996E-2</v>
      </c>
      <c r="H13363" s="77">
        <v>0.44649</v>
      </c>
      <c r="I13363" s="77">
        <v>0.29927999999999999</v>
      </c>
      <c r="J13363" s="106">
        <v>-0.38422000000000001</v>
      </c>
      <c r="K13363" s="106">
        <v>-0.31372</v>
      </c>
      <c r="L13363" s="106">
        <v>-0.32565</v>
      </c>
      <c r="M13363" s="106">
        <v>-0.37030000000000002</v>
      </c>
      <c r="N13363" s="106">
        <v>-0.20136000000000001</v>
      </c>
      <c r="O13363" s="106">
        <v>-0.29239999999999999</v>
      </c>
      <c r="P13363" s="77" t="s">
        <v>677</v>
      </c>
      <c r="Q13363" s="106">
        <v>-0.33579999999999999</v>
      </c>
      <c r="R13363" s="106">
        <v>-0.34633000000000003</v>
      </c>
      <c r="S13363" s="106">
        <v>-6.8309999999999996E-2</v>
      </c>
      <c r="T13363" s="106">
        <v>-0.23991000000000001</v>
      </c>
      <c r="U13363" s="106">
        <v>-0.10866000000000001</v>
      </c>
      <c r="V13363" s="106">
        <v>-0.30565999999999999</v>
      </c>
      <c r="W13363" s="106">
        <v>-4.4260000000000001E-2</v>
      </c>
      <c r="X13363" s="106">
        <v>-6.8559999999999996E-2</v>
      </c>
      <c r="Y13363" s="106">
        <v>-0.13536000000000001</v>
      </c>
      <c r="Z13363" s="106">
        <v>-6.8309999999999996E-2</v>
      </c>
      <c r="AA13363" s="106">
        <v>-0.27272999999999997</v>
      </c>
      <c r="AB13363" s="106">
        <v>-0.19406000000000001</v>
      </c>
      <c r="AC13363" s="106">
        <v>-0.20802000000000001</v>
      </c>
      <c r="AD13363" s="77">
        <v>2.8600000000000001E-3</v>
      </c>
      <c r="AE13363" s="77">
        <v>4.249E-2</v>
      </c>
      <c r="AF13363" s="77">
        <v>0.46751999999999999</v>
      </c>
      <c r="AG13363" s="77">
        <v>0.33012000000000002</v>
      </c>
      <c r="AH13363" s="106">
        <v>-0.36981999999999998</v>
      </c>
      <c r="AI13363" s="106">
        <v>-0.31597999999999998</v>
      </c>
      <c r="AJ13363" s="106">
        <v>-0.34863</v>
      </c>
      <c r="AK13363" s="106">
        <v>-0.35665999999999998</v>
      </c>
      <c r="AL13363" s="106">
        <v>-0.17355000000000001</v>
      </c>
      <c r="AM13363" s="106">
        <v>-0.25927</v>
      </c>
      <c r="AN13363" s="77" t="s">
        <v>677</v>
      </c>
      <c r="AO13363" s="106">
        <v>-0.21298</v>
      </c>
      <c r="AP13363" s="106">
        <v>-0.34641</v>
      </c>
      <c r="AQ13363" s="106">
        <v>-0.10495</v>
      </c>
      <c r="AR13363" s="106">
        <v>-0.41411999999999999</v>
      </c>
      <c r="AS13363" s="77">
        <v>3.8440000000000002E-2</v>
      </c>
      <c r="AT13363" s="106">
        <v>-0.24590999999999999</v>
      </c>
      <c r="AU13363" s="106">
        <v>-6.948E-2</v>
      </c>
      <c r="AV13363" s="77">
        <v>0.12726000000000001</v>
      </c>
      <c r="AW13363" s="77">
        <v>5.1589999999999997E-2</v>
      </c>
      <c r="AX13363" s="77">
        <v>0.15243999999999999</v>
      </c>
      <c r="AY13363" s="77">
        <v>1.1100000000000001E-3</v>
      </c>
      <c r="AZ13363" s="106">
        <v>-0.10264</v>
      </c>
      <c r="BA13363" s="77">
        <v>7.3810000000000001E-2</v>
      </c>
      <c r="BB13363" s="106">
        <v>-3.6470000000000002E-2</v>
      </c>
      <c r="BC13363" s="77">
        <v>0.19589999999999999</v>
      </c>
      <c r="BD13363" s="77">
        <v>7.7249999999999999E-2</v>
      </c>
      <c r="BE13363" s="77">
        <v>0.27404000000000001</v>
      </c>
      <c r="BF13363" s="106">
        <v>-0.19117000000000001</v>
      </c>
      <c r="BG13363" s="106">
        <v>-0.14332</v>
      </c>
      <c r="BH13363" s="106">
        <v>-0.26312000000000002</v>
      </c>
      <c r="BI13363" s="106">
        <v>-0.17471999999999999</v>
      </c>
      <c r="BJ13363" s="106">
        <v>-8.2390000000000005E-2</v>
      </c>
      <c r="BK13363" s="77">
        <v>1.6979999999999999E-2</v>
      </c>
      <c r="BL13363" s="77">
        <v>8.659E-2</v>
      </c>
      <c r="BM13363" s="77">
        <v>0.39792</v>
      </c>
      <c r="BN13363" s="77">
        <v>0.37541000000000002</v>
      </c>
      <c r="BO13363" s="77">
        <v>1</v>
      </c>
      <c r="BP13363" s="77">
        <v>0.21548</v>
      </c>
      <c r="BQ13363" s="77">
        <v>0.30353000000000002</v>
      </c>
      <c r="BR13363" s="106">
        <v>-7.1819999999999995E-2</v>
      </c>
      <c r="BS13363" s="77">
        <v>4.6769999999999999E-2</v>
      </c>
      <c r="BT13363" s="77">
        <v>0.24185999999999999</v>
      </c>
      <c r="BU13363" s="77">
        <v>0.34077000000000002</v>
      </c>
      <c r="BV13363" s="77">
        <v>0.17952000000000001</v>
      </c>
      <c r="BW13363" s="77">
        <v>0.14122999999999999</v>
      </c>
      <c r="BX13363" s="77">
        <v>9.1E-4</v>
      </c>
      <c r="BY13363" s="77">
        <v>0.39688000000000001</v>
      </c>
      <c r="BZ13363" s="77">
        <v>0.50368999999999997</v>
      </c>
      <c r="CA13363" s="77">
        <v>0.71465999999999996</v>
      </c>
      <c r="CB13363" s="77">
        <v>0.25475999999999999</v>
      </c>
      <c r="CC13363" s="77">
        <v>0.30687999999999999</v>
      </c>
      <c r="CD13363" s="106">
        <v>-0.13772999999999999</v>
      </c>
      <c r="CE13363" s="106">
        <v>-4.1739999999999999E-2</v>
      </c>
      <c r="CF13363" s="77">
        <v>0.19583</v>
      </c>
      <c r="CG13363" s="77">
        <v>4.62E-3</v>
      </c>
      <c r="CH13363" s="77">
        <v>0.13424</v>
      </c>
      <c r="CI13363" s="77">
        <v>0.13697000000000001</v>
      </c>
      <c r="CJ13363" s="77">
        <v>8.5379999999999998E-2</v>
      </c>
      <c r="CK13363" s="106">
        <v>-0.40098</v>
      </c>
      <c r="CL13363" s="106">
        <v>-0.30076999999999998</v>
      </c>
      <c r="CM13363" s="106">
        <v>-0.24203</v>
      </c>
      <c r="CN13363" s="106">
        <v>-0.35047</v>
      </c>
      <c r="CO13363" s="77">
        <v>0.18240999999999999</v>
      </c>
      <c r="CP13363" s="106">
        <v>-0.39195999999999998</v>
      </c>
      <c r="CQ13363" s="106">
        <v>-0.34236</v>
      </c>
      <c r="CR13363" s="77">
        <v>4.5769999999999998E-2</v>
      </c>
      <c r="CS13363" s="106">
        <v>-0.16822999999999999</v>
      </c>
      <c r="CT13363" s="77">
        <v>0.14524000000000001</v>
      </c>
      <c r="CU13363" s="106">
        <v>-0.26737</v>
      </c>
      <c r="CV13363" s="77">
        <v>0.44728000000000001</v>
      </c>
      <c r="CW13363" s="77">
        <v>0.19994999999999999</v>
      </c>
      <c r="CX13363" s="77">
        <v>0.43304999999999999</v>
      </c>
      <c r="CY13363" s="106">
        <v>-3.7179999999999998E-2</v>
      </c>
      <c r="CZ13363" s="77">
        <v>8.5379999999999998E-2</v>
      </c>
      <c r="DA13363" s="106">
        <v>-0.40098</v>
      </c>
      <c r="DB13363" s="106">
        <v>-0.30077999999999999</v>
      </c>
      <c r="DC13363" s="106">
        <v>-0.24203</v>
      </c>
      <c r="DD13363" s="106">
        <v>-0.30009999999999998</v>
      </c>
      <c r="DE13363" s="106">
        <v>-0.35047</v>
      </c>
      <c r="DF13363" s="77">
        <v>0.18253</v>
      </c>
      <c r="DG13363" s="106">
        <v>-0.39201000000000003</v>
      </c>
      <c r="DH13363" s="106">
        <v>-0.34228999999999998</v>
      </c>
      <c r="DI13363" s="77">
        <v>4.5940000000000002E-2</v>
      </c>
      <c r="DJ13363" s="106">
        <v>-0.18479999999999999</v>
      </c>
      <c r="DK13363" s="106">
        <v>-0.16830999999999999</v>
      </c>
      <c r="DL13363" s="77">
        <v>8.5339999999999999E-2</v>
      </c>
      <c r="DM13363" s="106">
        <v>-0.40095999999999998</v>
      </c>
      <c r="DN13363" s="106">
        <v>-0.30081000000000002</v>
      </c>
      <c r="DO13363" s="106">
        <v>-0.24203</v>
      </c>
      <c r="DP13363" s="106">
        <v>-0.30010999999999999</v>
      </c>
      <c r="DQ13363" s="106">
        <v>-0.35047</v>
      </c>
      <c r="DR13363" s="77">
        <v>0.18217</v>
      </c>
      <c r="DS13363" s="106">
        <v>-0.39195999999999998</v>
      </c>
      <c r="DT13363" s="106">
        <v>-0.34005999999999997</v>
      </c>
      <c r="DU13363" s="77">
        <v>4.5760000000000002E-2</v>
      </c>
      <c r="DV13363" s="106">
        <v>-0.18489</v>
      </c>
      <c r="DW13363" s="108">
        <v>-0.16822000000000001</v>
      </c>
    </row>
    <row r="13364" spans="1:127" ht="15.75" thickBot="1" x14ac:dyDescent="0.3">
      <c r="A13364" s="248"/>
      <c r="B13364" s="68">
        <v>0.68799999999999994</v>
      </c>
      <c r="C13364" s="68">
        <v>0.32500000000000001</v>
      </c>
      <c r="D13364" s="68">
        <v>0.23519999999999999</v>
      </c>
      <c r="E13364" s="68">
        <v>0.61080000000000001</v>
      </c>
      <c r="F13364" s="68">
        <v>0.7611</v>
      </c>
      <c r="G13364" s="68">
        <v>0.71</v>
      </c>
      <c r="H13364" s="68">
        <v>1.04E-2</v>
      </c>
      <c r="I13364" s="68">
        <v>9.6100000000000005E-2</v>
      </c>
      <c r="J13364" s="68">
        <v>2.9899999999999999E-2</v>
      </c>
      <c r="K13364" s="68">
        <v>8.0399999999999999E-2</v>
      </c>
      <c r="L13364" s="68">
        <v>6.8900000000000003E-2</v>
      </c>
      <c r="M13364" s="68">
        <v>3.6999999999999998E-2</v>
      </c>
      <c r="N13364" s="68">
        <v>0.26910000000000001</v>
      </c>
      <c r="O13364" s="68">
        <v>0.10440000000000001</v>
      </c>
      <c r="P13364" s="68" t="s">
        <v>677</v>
      </c>
      <c r="Q13364" s="68">
        <v>6.0199999999999997E-2</v>
      </c>
      <c r="R13364" s="68">
        <v>5.2200000000000003E-2</v>
      </c>
      <c r="S13364" s="68">
        <v>0.71030000000000004</v>
      </c>
      <c r="T13364" s="68">
        <v>0.186</v>
      </c>
      <c r="U13364" s="68">
        <v>0.55389999999999995</v>
      </c>
      <c r="V13364" s="68">
        <v>8.8900000000000007E-2</v>
      </c>
      <c r="W13364" s="68">
        <v>0.80989999999999995</v>
      </c>
      <c r="X13364" s="68">
        <v>0.70930000000000004</v>
      </c>
      <c r="Y13364" s="68">
        <v>0.46010000000000001</v>
      </c>
      <c r="Z13364" s="68">
        <v>0.71030000000000004</v>
      </c>
      <c r="AA13364" s="68">
        <v>0.13100000000000001</v>
      </c>
      <c r="AB13364" s="68">
        <v>0.28720000000000001</v>
      </c>
      <c r="AC13364" s="68">
        <v>0.25330000000000003</v>
      </c>
      <c r="AD13364" s="68">
        <v>0.98760000000000003</v>
      </c>
      <c r="AE13364" s="68">
        <v>0.81740000000000002</v>
      </c>
      <c r="AF13364" s="68">
        <v>7.0000000000000001E-3</v>
      </c>
      <c r="AG13364" s="68">
        <v>6.5000000000000002E-2</v>
      </c>
      <c r="AH13364" s="68">
        <v>3.7199999999999997E-2</v>
      </c>
      <c r="AI13364" s="68">
        <v>7.8100000000000003E-2</v>
      </c>
      <c r="AJ13364" s="68">
        <v>5.0500000000000003E-2</v>
      </c>
      <c r="AK13364" s="68">
        <v>4.5100000000000001E-2</v>
      </c>
      <c r="AL13364" s="68">
        <v>0.3422</v>
      </c>
      <c r="AM13364" s="68">
        <v>0.15190000000000001</v>
      </c>
      <c r="AN13364" s="68" t="s">
        <v>677</v>
      </c>
      <c r="AO13364" s="68">
        <v>0.2419</v>
      </c>
      <c r="AP13364" s="68">
        <v>5.21E-2</v>
      </c>
      <c r="AQ13364" s="68">
        <v>0.56759999999999999</v>
      </c>
      <c r="AR13364" s="68">
        <v>1.8499999999999999E-2</v>
      </c>
      <c r="AS13364" s="68">
        <v>0.83450000000000002</v>
      </c>
      <c r="AT13364" s="68">
        <v>0.1749</v>
      </c>
      <c r="AU13364" s="68">
        <v>0.70550000000000002</v>
      </c>
      <c r="AV13364" s="68">
        <v>0.48759999999999998</v>
      </c>
      <c r="AW13364" s="68">
        <v>0.77910000000000001</v>
      </c>
      <c r="AX13364" s="68">
        <v>0.40489999999999998</v>
      </c>
      <c r="AY13364" s="68">
        <v>0.99519999999999997</v>
      </c>
      <c r="AZ13364" s="68">
        <v>0.57620000000000005</v>
      </c>
      <c r="BA13364" s="68">
        <v>0.68810000000000004</v>
      </c>
      <c r="BB13364" s="68">
        <v>0.84289999999999998</v>
      </c>
      <c r="BC13364" s="68">
        <v>0.28260000000000002</v>
      </c>
      <c r="BD13364" s="68">
        <v>0.67430000000000001</v>
      </c>
      <c r="BE13364" s="68">
        <v>0.12909999999999999</v>
      </c>
      <c r="BF13364" s="68">
        <v>0.29459999999999997</v>
      </c>
      <c r="BG13364" s="68">
        <v>0.43390000000000001</v>
      </c>
      <c r="BH13364" s="68">
        <v>0.1457</v>
      </c>
      <c r="BI13364" s="68">
        <v>0.33889999999999998</v>
      </c>
      <c r="BJ13364" s="68">
        <v>0.65400000000000003</v>
      </c>
      <c r="BK13364" s="68">
        <v>0.92649999999999999</v>
      </c>
      <c r="BL13364" s="68">
        <v>0.63749999999999996</v>
      </c>
      <c r="BM13364" s="68">
        <v>2.41E-2</v>
      </c>
      <c r="BN13364" s="68">
        <v>3.4200000000000001E-2</v>
      </c>
      <c r="BO13364" s="68"/>
      <c r="BP13364" s="68">
        <v>0.23619999999999999</v>
      </c>
      <c r="BQ13364" s="68">
        <v>9.1300000000000006E-2</v>
      </c>
      <c r="BR13364" s="68">
        <v>0.69610000000000005</v>
      </c>
      <c r="BS13364" s="68">
        <v>0.7994</v>
      </c>
      <c r="BT13364" s="68">
        <v>0.18229999999999999</v>
      </c>
      <c r="BU13364" s="68">
        <v>5.6300000000000003E-2</v>
      </c>
      <c r="BV13364" s="68">
        <v>0.32550000000000001</v>
      </c>
      <c r="BW13364" s="68">
        <v>0.44069999999999998</v>
      </c>
      <c r="BX13364" s="68">
        <v>0.99609999999999999</v>
      </c>
      <c r="BY13364" s="68">
        <v>2.4500000000000001E-2</v>
      </c>
      <c r="BZ13364" s="68">
        <v>3.3E-3</v>
      </c>
      <c r="CA13364" s="68" t="s">
        <v>621</v>
      </c>
      <c r="CB13364" s="68">
        <v>0.15939999999999999</v>
      </c>
      <c r="CC13364" s="68">
        <v>8.7599999999999997E-2</v>
      </c>
      <c r="CD13364" s="68">
        <v>0.45219999999999999</v>
      </c>
      <c r="CE13364" s="68">
        <v>0.8206</v>
      </c>
      <c r="CF13364" s="68">
        <v>0.2828</v>
      </c>
      <c r="CG13364" s="68">
        <v>0.98</v>
      </c>
      <c r="CH13364" s="68">
        <v>0.46389999999999998</v>
      </c>
      <c r="CI13364" s="68">
        <v>0.45469999999999999</v>
      </c>
      <c r="CJ13364" s="68">
        <v>0.64219999999999999</v>
      </c>
      <c r="CK13364" s="68">
        <v>2.29E-2</v>
      </c>
      <c r="CL13364" s="68">
        <v>9.4399999999999998E-2</v>
      </c>
      <c r="CM13364" s="68">
        <v>0.182</v>
      </c>
      <c r="CN13364" s="68">
        <v>4.9200000000000001E-2</v>
      </c>
      <c r="CO13364" s="68">
        <v>0.31769999999999998</v>
      </c>
      <c r="CP13364" s="68">
        <v>2.6499999999999999E-2</v>
      </c>
      <c r="CQ13364" s="68">
        <v>5.5100000000000003E-2</v>
      </c>
      <c r="CR13364" s="68">
        <v>0.80359999999999998</v>
      </c>
      <c r="CS13364" s="68">
        <v>0.3574</v>
      </c>
      <c r="CT13364" s="68">
        <v>0.42770000000000002</v>
      </c>
      <c r="CU13364" s="68">
        <v>0.13900000000000001</v>
      </c>
      <c r="CV13364" s="68">
        <v>1.03E-2</v>
      </c>
      <c r="CW13364" s="68">
        <v>0.27250000000000002</v>
      </c>
      <c r="CX13364" s="68">
        <v>1.3299999999999999E-2</v>
      </c>
      <c r="CY13364" s="68">
        <v>0.83989999999999998</v>
      </c>
      <c r="CZ13364" s="68">
        <v>0.64219999999999999</v>
      </c>
      <c r="DA13364" s="68">
        <v>2.29E-2</v>
      </c>
      <c r="DB13364" s="68">
        <v>9.4399999999999998E-2</v>
      </c>
      <c r="DC13364" s="68">
        <v>0.182</v>
      </c>
      <c r="DD13364" s="68">
        <v>9.5200000000000007E-2</v>
      </c>
      <c r="DE13364" s="68">
        <v>4.9200000000000001E-2</v>
      </c>
      <c r="DF13364" s="68">
        <v>0.31730000000000003</v>
      </c>
      <c r="DG13364" s="68">
        <v>2.6499999999999999E-2</v>
      </c>
      <c r="DH13364" s="68">
        <v>5.5199999999999999E-2</v>
      </c>
      <c r="DI13364" s="68">
        <v>0.80279999999999996</v>
      </c>
      <c r="DJ13364" s="68">
        <v>0.31130000000000002</v>
      </c>
      <c r="DK13364" s="68">
        <v>0.35709999999999997</v>
      </c>
      <c r="DL13364" s="68">
        <v>0.64239999999999997</v>
      </c>
      <c r="DM13364" s="68">
        <v>2.29E-2</v>
      </c>
      <c r="DN13364" s="68">
        <v>9.4299999999999995E-2</v>
      </c>
      <c r="DO13364" s="68">
        <v>0.182</v>
      </c>
      <c r="DP13364" s="68">
        <v>9.5100000000000004E-2</v>
      </c>
      <c r="DQ13364" s="68">
        <v>4.9200000000000001E-2</v>
      </c>
      <c r="DR13364" s="68">
        <v>0.31830000000000003</v>
      </c>
      <c r="DS13364" s="68">
        <v>2.6499999999999999E-2</v>
      </c>
      <c r="DT13364" s="68">
        <v>5.6899999999999999E-2</v>
      </c>
      <c r="DU13364" s="68">
        <v>0.80359999999999998</v>
      </c>
      <c r="DV13364" s="68">
        <v>0.311</v>
      </c>
      <c r="DW13364" s="74">
        <v>0.3574</v>
      </c>
    </row>
    <row r="13365" spans="1:127" x14ac:dyDescent="0.25">
      <c r="A13365" s="247" t="s">
        <v>112</v>
      </c>
      <c r="B13365" s="106">
        <v>-0.11423999999999999</v>
      </c>
      <c r="C13365" s="77">
        <v>5.7570000000000003E-2</v>
      </c>
      <c r="D13365" s="106">
        <v>-0.22428999999999999</v>
      </c>
      <c r="E13365" s="77">
        <v>2.845E-2</v>
      </c>
      <c r="F13365" s="77">
        <v>0.25563000000000002</v>
      </c>
      <c r="G13365" s="77">
        <v>0.35643999999999998</v>
      </c>
      <c r="H13365" s="77">
        <v>0.52705999999999997</v>
      </c>
      <c r="I13365" s="77">
        <v>0.47722999999999999</v>
      </c>
      <c r="J13365" s="106">
        <v>-0.12933</v>
      </c>
      <c r="K13365" s="106">
        <v>-0.46483999999999998</v>
      </c>
      <c r="L13365" s="106">
        <v>-0.41467999999999999</v>
      </c>
      <c r="M13365" s="106">
        <v>-0.28149999999999997</v>
      </c>
      <c r="N13365" s="106">
        <v>-6.7760000000000001E-2</v>
      </c>
      <c r="O13365" s="77">
        <v>0.17596999999999999</v>
      </c>
      <c r="P13365" s="77" t="s">
        <v>677</v>
      </c>
      <c r="Q13365" s="106">
        <v>-0.42786000000000002</v>
      </c>
      <c r="R13365" s="106">
        <v>-0.37736999999999998</v>
      </c>
      <c r="S13365" s="106">
        <v>-0.39600999999999997</v>
      </c>
      <c r="T13365" s="106">
        <v>-5.772E-2</v>
      </c>
      <c r="U13365" s="77">
        <v>0.12127</v>
      </c>
      <c r="V13365" s="106">
        <v>-0.24252000000000001</v>
      </c>
      <c r="W13365" s="77">
        <v>0.13850000000000001</v>
      </c>
      <c r="X13365" s="106">
        <v>-0.56789000000000001</v>
      </c>
      <c r="Y13365" s="106">
        <v>-0.22026999999999999</v>
      </c>
      <c r="Z13365" s="106">
        <v>-0.55744000000000005</v>
      </c>
      <c r="AA13365" s="106">
        <v>-5.9900000000000002E-2</v>
      </c>
      <c r="AB13365" s="106">
        <v>-0.17546999999999999</v>
      </c>
      <c r="AC13365" s="77">
        <v>7.6300000000000007E-2</v>
      </c>
      <c r="AD13365" s="77">
        <v>0.33762999999999999</v>
      </c>
      <c r="AE13365" s="77">
        <v>0.43197999999999998</v>
      </c>
      <c r="AF13365" s="77">
        <v>0.51178000000000001</v>
      </c>
      <c r="AG13365" s="77">
        <v>0.47075</v>
      </c>
      <c r="AH13365" s="106">
        <v>-0.11512</v>
      </c>
      <c r="AI13365" s="106">
        <v>-0.43506</v>
      </c>
      <c r="AJ13365" s="106">
        <v>-0.41688999999999998</v>
      </c>
      <c r="AK13365" s="106">
        <v>-0.24002000000000001</v>
      </c>
      <c r="AL13365" s="106">
        <v>-3.6479999999999999E-2</v>
      </c>
      <c r="AM13365" s="77">
        <v>0.22162999999999999</v>
      </c>
      <c r="AN13365" s="77" t="s">
        <v>677</v>
      </c>
      <c r="AO13365" s="106">
        <v>-2.8930000000000001E-2</v>
      </c>
      <c r="AP13365" s="106">
        <v>-0.35388999999999998</v>
      </c>
      <c r="AQ13365" s="106">
        <v>-0.36385000000000001</v>
      </c>
      <c r="AR13365" s="106">
        <v>-0.13274</v>
      </c>
      <c r="AS13365" s="77">
        <v>0.10098</v>
      </c>
      <c r="AT13365" s="106">
        <v>-0.21307999999999999</v>
      </c>
      <c r="AU13365" s="77">
        <v>9.6780000000000005E-2</v>
      </c>
      <c r="AV13365" s="106">
        <v>-0.24046000000000001</v>
      </c>
      <c r="AW13365" s="106">
        <v>-0.23143</v>
      </c>
      <c r="AX13365" s="106">
        <v>-0.30995</v>
      </c>
      <c r="AY13365" s="77">
        <v>0.33826000000000001</v>
      </c>
      <c r="AZ13365" s="106">
        <v>-2.7230000000000001E-2</v>
      </c>
      <c r="BA13365" s="77">
        <v>4.3999999999999997E-2</v>
      </c>
      <c r="BB13365" s="77">
        <v>0.31135000000000002</v>
      </c>
      <c r="BC13365" s="77">
        <v>0.32484000000000002</v>
      </c>
      <c r="BD13365" s="77">
        <v>0.92193999999999998</v>
      </c>
      <c r="BE13365" s="77">
        <v>0.69579999999999997</v>
      </c>
      <c r="BF13365" s="106">
        <v>-0.27507999999999999</v>
      </c>
      <c r="BG13365" s="106">
        <v>-0.43201000000000001</v>
      </c>
      <c r="BH13365" s="106">
        <v>-0.23293</v>
      </c>
      <c r="BI13365" s="106">
        <v>-0.16314999999999999</v>
      </c>
      <c r="BJ13365" s="106">
        <v>-0.14380999999999999</v>
      </c>
      <c r="BK13365" s="77">
        <v>9.5909999999999995E-2</v>
      </c>
      <c r="BL13365" s="77">
        <v>3.2259999999999997E-2</v>
      </c>
      <c r="BM13365" s="77">
        <v>0.41563</v>
      </c>
      <c r="BN13365" s="77">
        <v>0.32083</v>
      </c>
      <c r="BO13365" s="77">
        <v>0.21548</v>
      </c>
      <c r="BP13365" s="77">
        <v>1</v>
      </c>
      <c r="BQ13365" s="77">
        <v>0.70677000000000001</v>
      </c>
      <c r="BR13365" s="106">
        <v>-0.23136000000000001</v>
      </c>
      <c r="BS13365" s="77">
        <v>3.3640000000000003E-2</v>
      </c>
      <c r="BT13365" s="77">
        <v>6.6650000000000001E-2</v>
      </c>
      <c r="BU13365" s="77">
        <v>0.12587000000000001</v>
      </c>
      <c r="BV13365" s="77">
        <v>0.51987000000000005</v>
      </c>
      <c r="BW13365" s="77">
        <v>0.10999</v>
      </c>
      <c r="BX13365" s="77">
        <v>0.16885</v>
      </c>
      <c r="BY13365" s="77">
        <v>0.35894999999999999</v>
      </c>
      <c r="BZ13365" s="77">
        <v>0.43137999999999999</v>
      </c>
      <c r="CA13365" s="77">
        <v>0.38834999999999997</v>
      </c>
      <c r="CB13365" s="77">
        <v>0.91852</v>
      </c>
      <c r="CC13365" s="77">
        <v>0.71843999999999997</v>
      </c>
      <c r="CD13365" s="106">
        <v>-0.30696000000000001</v>
      </c>
      <c r="CE13365" s="106">
        <v>-0.24121000000000001</v>
      </c>
      <c r="CF13365" s="77">
        <v>0.13991000000000001</v>
      </c>
      <c r="CG13365" s="106">
        <v>-0.19489000000000001</v>
      </c>
      <c r="CH13365" s="106">
        <v>-4.2209999999999998E-2</v>
      </c>
      <c r="CI13365" s="77">
        <v>0.26754</v>
      </c>
      <c r="CJ13365" s="77">
        <v>0.44457999999999998</v>
      </c>
      <c r="CK13365" s="106">
        <v>-0.27006000000000002</v>
      </c>
      <c r="CL13365" s="106">
        <v>-0.37641000000000002</v>
      </c>
      <c r="CM13365" s="106">
        <v>-0.40548000000000001</v>
      </c>
      <c r="CN13365" s="106">
        <v>-0.18715000000000001</v>
      </c>
      <c r="CO13365" s="77">
        <v>0.58596000000000004</v>
      </c>
      <c r="CP13365" s="106">
        <v>-0.2387</v>
      </c>
      <c r="CQ13365" s="106">
        <v>-0.22295999999999999</v>
      </c>
      <c r="CR13365" s="106">
        <v>-0.17738999999999999</v>
      </c>
      <c r="CS13365" s="77">
        <v>0.15958</v>
      </c>
      <c r="CT13365" s="77">
        <v>0.71328999999999998</v>
      </c>
      <c r="CU13365" s="106">
        <v>-0.42903999999999998</v>
      </c>
      <c r="CV13365" s="77">
        <v>0.73972000000000004</v>
      </c>
      <c r="CW13365" s="77">
        <v>0.15783</v>
      </c>
      <c r="CX13365" s="77">
        <v>0.71982999999999997</v>
      </c>
      <c r="CY13365" s="106">
        <v>-7.1120000000000003E-2</v>
      </c>
      <c r="CZ13365" s="77">
        <v>0.44458999999999999</v>
      </c>
      <c r="DA13365" s="106">
        <v>-0.27006000000000002</v>
      </c>
      <c r="DB13365" s="106">
        <v>-0.37640000000000001</v>
      </c>
      <c r="DC13365" s="106">
        <v>-0.40549000000000002</v>
      </c>
      <c r="DD13365" s="106">
        <v>-6.9779999999999995E-2</v>
      </c>
      <c r="DE13365" s="106">
        <v>-0.18715000000000001</v>
      </c>
      <c r="DF13365" s="77">
        <v>0.58603000000000005</v>
      </c>
      <c r="DG13365" s="106">
        <v>-0.23874999999999999</v>
      </c>
      <c r="DH13365" s="106">
        <v>-0.22417000000000001</v>
      </c>
      <c r="DI13365" s="106">
        <v>-0.17777000000000001</v>
      </c>
      <c r="DJ13365" s="77">
        <v>0.21306</v>
      </c>
      <c r="DK13365" s="77">
        <v>0.15967000000000001</v>
      </c>
      <c r="DL13365" s="77">
        <v>0.44462000000000002</v>
      </c>
      <c r="DM13365" s="106">
        <v>-0.27006000000000002</v>
      </c>
      <c r="DN13365" s="106">
        <v>-0.37637999999999999</v>
      </c>
      <c r="DO13365" s="106">
        <v>-0.40555999999999998</v>
      </c>
      <c r="DP13365" s="106">
        <v>-6.9779999999999995E-2</v>
      </c>
      <c r="DQ13365" s="106">
        <v>-0.18715999999999999</v>
      </c>
      <c r="DR13365" s="77">
        <v>0.58565999999999996</v>
      </c>
      <c r="DS13365" s="106">
        <v>-0.23863999999999999</v>
      </c>
      <c r="DT13365" s="106">
        <v>-0.22495000000000001</v>
      </c>
      <c r="DU13365" s="106">
        <v>-0.17813999999999999</v>
      </c>
      <c r="DV13365" s="77">
        <v>0.21317</v>
      </c>
      <c r="DW13365" s="78">
        <v>0.15977</v>
      </c>
    </row>
    <row r="13366" spans="1:127" ht="15.75" thickBot="1" x14ac:dyDescent="0.3">
      <c r="A13366" s="248"/>
      <c r="B13366" s="68">
        <v>0.53359999999999996</v>
      </c>
      <c r="C13366" s="68">
        <v>0.75429999999999997</v>
      </c>
      <c r="D13366" s="68">
        <v>0.2172</v>
      </c>
      <c r="E13366" s="68">
        <v>0.87719999999999998</v>
      </c>
      <c r="F13366" s="68">
        <v>0.15790000000000001</v>
      </c>
      <c r="G13366" s="68">
        <v>4.5199999999999997E-2</v>
      </c>
      <c r="H13366" s="68">
        <v>1.9E-3</v>
      </c>
      <c r="I13366" s="68">
        <v>5.7000000000000002E-3</v>
      </c>
      <c r="J13366" s="68">
        <v>0.48049999999999998</v>
      </c>
      <c r="K13366" s="68">
        <v>7.4000000000000003E-3</v>
      </c>
      <c r="L13366" s="68">
        <v>1.83E-2</v>
      </c>
      <c r="M13366" s="68">
        <v>0.1186</v>
      </c>
      <c r="N13366" s="68">
        <v>0.71250000000000002</v>
      </c>
      <c r="O13366" s="68">
        <v>0.33539999999999998</v>
      </c>
      <c r="P13366" s="68" t="s">
        <v>677</v>
      </c>
      <c r="Q13366" s="68">
        <v>1.46E-2</v>
      </c>
      <c r="R13366" s="68">
        <v>3.32E-2</v>
      </c>
      <c r="S13366" s="68">
        <v>2.4899999999999999E-2</v>
      </c>
      <c r="T13366" s="68">
        <v>0.75370000000000004</v>
      </c>
      <c r="U13366" s="68">
        <v>0.50849999999999995</v>
      </c>
      <c r="V13366" s="68">
        <v>0.18110000000000001</v>
      </c>
      <c r="W13366" s="68">
        <v>0.44969999999999999</v>
      </c>
      <c r="X13366" s="68">
        <v>6.9999999999999999E-4</v>
      </c>
      <c r="Y13366" s="68">
        <v>0.22570000000000001</v>
      </c>
      <c r="Z13366" s="68">
        <v>8.9999999999999998E-4</v>
      </c>
      <c r="AA13366" s="68">
        <v>0.74470000000000003</v>
      </c>
      <c r="AB13366" s="68">
        <v>0.33679999999999999</v>
      </c>
      <c r="AC13366" s="68">
        <v>0.67810000000000004</v>
      </c>
      <c r="AD13366" s="68">
        <v>5.8799999999999998E-2</v>
      </c>
      <c r="AE13366" s="68">
        <v>1.3599999999999999E-2</v>
      </c>
      <c r="AF13366" s="68">
        <v>2.8E-3</v>
      </c>
      <c r="AG13366" s="68">
        <v>6.4999999999999997E-3</v>
      </c>
      <c r="AH13366" s="68">
        <v>0.53039999999999998</v>
      </c>
      <c r="AI13366" s="68">
        <v>1.2800000000000001E-2</v>
      </c>
      <c r="AJ13366" s="68">
        <v>1.7600000000000001E-2</v>
      </c>
      <c r="AK13366" s="68">
        <v>0.18579999999999999</v>
      </c>
      <c r="AL13366" s="68">
        <v>0.84289999999999998</v>
      </c>
      <c r="AM13366" s="68">
        <v>0.2228</v>
      </c>
      <c r="AN13366" s="68" t="s">
        <v>677</v>
      </c>
      <c r="AO13366" s="68">
        <v>0.87509999999999999</v>
      </c>
      <c r="AP13366" s="68">
        <v>4.6899999999999997E-2</v>
      </c>
      <c r="AQ13366" s="68">
        <v>4.0599999999999997E-2</v>
      </c>
      <c r="AR13366" s="68">
        <v>0.46889999999999998</v>
      </c>
      <c r="AS13366" s="68">
        <v>0.58240000000000003</v>
      </c>
      <c r="AT13366" s="68">
        <v>0.24160000000000001</v>
      </c>
      <c r="AU13366" s="68">
        <v>0.59819999999999995</v>
      </c>
      <c r="AV13366" s="68">
        <v>0.18490000000000001</v>
      </c>
      <c r="AW13366" s="68">
        <v>0.20250000000000001</v>
      </c>
      <c r="AX13366" s="68">
        <v>8.43E-2</v>
      </c>
      <c r="AY13366" s="68">
        <v>5.8299999999999998E-2</v>
      </c>
      <c r="AZ13366" s="68">
        <v>0.88239999999999996</v>
      </c>
      <c r="BA13366" s="68">
        <v>0.81100000000000005</v>
      </c>
      <c r="BB13366" s="68">
        <v>8.2799999999999999E-2</v>
      </c>
      <c r="BC13366" s="68">
        <v>6.9699999999999998E-2</v>
      </c>
      <c r="BD13366" s="68" t="s">
        <v>621</v>
      </c>
      <c r="BE13366" s="68" t="s">
        <v>621</v>
      </c>
      <c r="BF13366" s="68">
        <v>0.12759999999999999</v>
      </c>
      <c r="BG13366" s="68">
        <v>1.35E-2</v>
      </c>
      <c r="BH13366" s="68">
        <v>0.19950000000000001</v>
      </c>
      <c r="BI13366" s="68">
        <v>0.37230000000000002</v>
      </c>
      <c r="BJ13366" s="68">
        <v>0.43230000000000002</v>
      </c>
      <c r="BK13366" s="68">
        <v>0.60160000000000002</v>
      </c>
      <c r="BL13366" s="68">
        <v>0.8609</v>
      </c>
      <c r="BM13366" s="68">
        <v>1.7999999999999999E-2</v>
      </c>
      <c r="BN13366" s="68">
        <v>7.3400000000000007E-2</v>
      </c>
      <c r="BO13366" s="68">
        <v>0.23619999999999999</v>
      </c>
      <c r="BP13366" s="68"/>
      <c r="BQ13366" s="68" t="s">
        <v>621</v>
      </c>
      <c r="BR13366" s="68">
        <v>0.2026</v>
      </c>
      <c r="BS13366" s="68">
        <v>0.85499999999999998</v>
      </c>
      <c r="BT13366" s="68">
        <v>0.71699999999999997</v>
      </c>
      <c r="BU13366" s="68">
        <v>0.4924</v>
      </c>
      <c r="BV13366" s="68">
        <v>2.3E-3</v>
      </c>
      <c r="BW13366" s="68">
        <v>0.54900000000000004</v>
      </c>
      <c r="BX13366" s="68">
        <v>0.35560000000000003</v>
      </c>
      <c r="BY13366" s="68">
        <v>4.36E-2</v>
      </c>
      <c r="BZ13366" s="68">
        <v>1.37E-2</v>
      </c>
      <c r="CA13366" s="68">
        <v>2.81E-2</v>
      </c>
      <c r="CB13366" s="68" t="s">
        <v>621</v>
      </c>
      <c r="CC13366" s="68" t="s">
        <v>621</v>
      </c>
      <c r="CD13366" s="68">
        <v>8.7499999999999994E-2</v>
      </c>
      <c r="CE13366" s="68">
        <v>0.1835</v>
      </c>
      <c r="CF13366" s="68">
        <v>0.44500000000000001</v>
      </c>
      <c r="CG13366" s="68">
        <v>0.28510000000000002</v>
      </c>
      <c r="CH13366" s="68">
        <v>0.81859999999999999</v>
      </c>
      <c r="CI13366" s="68">
        <v>0.13880000000000001</v>
      </c>
      <c r="CJ13366" s="68">
        <v>1.0800000000000001E-2</v>
      </c>
      <c r="CK13366" s="68">
        <v>0.13500000000000001</v>
      </c>
      <c r="CL13366" s="68">
        <v>3.3700000000000001E-2</v>
      </c>
      <c r="CM13366" s="68">
        <v>2.1299999999999999E-2</v>
      </c>
      <c r="CN13366" s="68">
        <v>0.30499999999999999</v>
      </c>
      <c r="CO13366" s="68">
        <v>4.0000000000000002E-4</v>
      </c>
      <c r="CP13366" s="68">
        <v>0.1883</v>
      </c>
      <c r="CQ13366" s="68">
        <v>0.22</v>
      </c>
      <c r="CR13366" s="68">
        <v>0.33139999999999997</v>
      </c>
      <c r="CS13366" s="68">
        <v>0.38300000000000001</v>
      </c>
      <c r="CT13366" s="68" t="s">
        <v>621</v>
      </c>
      <c r="CU13366" s="68">
        <v>1.43E-2</v>
      </c>
      <c r="CV13366" s="68" t="s">
        <v>621</v>
      </c>
      <c r="CW13366" s="68">
        <v>0.38829999999999998</v>
      </c>
      <c r="CX13366" s="68" t="s">
        <v>621</v>
      </c>
      <c r="CY13366" s="68">
        <v>0.69889999999999997</v>
      </c>
      <c r="CZ13366" s="68">
        <v>1.0800000000000001E-2</v>
      </c>
      <c r="DA13366" s="68">
        <v>0.13500000000000001</v>
      </c>
      <c r="DB13366" s="68">
        <v>3.3700000000000001E-2</v>
      </c>
      <c r="DC13366" s="68">
        <v>2.1299999999999999E-2</v>
      </c>
      <c r="DD13366" s="68">
        <v>0.70430000000000004</v>
      </c>
      <c r="DE13366" s="68">
        <v>0.30499999999999999</v>
      </c>
      <c r="DF13366" s="68">
        <v>4.0000000000000002E-4</v>
      </c>
      <c r="DG13366" s="68">
        <v>0.18820000000000001</v>
      </c>
      <c r="DH13366" s="68">
        <v>0.21740000000000001</v>
      </c>
      <c r="DI13366" s="68">
        <v>0.33029999999999998</v>
      </c>
      <c r="DJ13366" s="68">
        <v>0.2417</v>
      </c>
      <c r="DK13366" s="68">
        <v>0.38269999999999998</v>
      </c>
      <c r="DL13366" s="68">
        <v>1.0800000000000001E-2</v>
      </c>
      <c r="DM13366" s="68">
        <v>0.13500000000000001</v>
      </c>
      <c r="DN13366" s="68">
        <v>3.3700000000000001E-2</v>
      </c>
      <c r="DO13366" s="68">
        <v>2.1299999999999999E-2</v>
      </c>
      <c r="DP13366" s="68">
        <v>0.70430000000000004</v>
      </c>
      <c r="DQ13366" s="68">
        <v>0.30499999999999999</v>
      </c>
      <c r="DR13366" s="68">
        <v>4.0000000000000002E-4</v>
      </c>
      <c r="DS13366" s="68">
        <v>0.18840000000000001</v>
      </c>
      <c r="DT13366" s="68">
        <v>0.21579999999999999</v>
      </c>
      <c r="DU13366" s="68">
        <v>0.32929999999999998</v>
      </c>
      <c r="DV13366" s="68">
        <v>0.2414</v>
      </c>
      <c r="DW13366" s="74">
        <v>0.38240000000000002</v>
      </c>
    </row>
    <row r="13367" spans="1:127" x14ac:dyDescent="0.25">
      <c r="A13367" s="247" t="s">
        <v>113</v>
      </c>
      <c r="B13367" s="106">
        <v>-0.15751999999999999</v>
      </c>
      <c r="C13367" s="77">
        <v>0.29430000000000001</v>
      </c>
      <c r="D13367" s="106">
        <v>-0.14817</v>
      </c>
      <c r="E13367" s="77">
        <v>0.22461999999999999</v>
      </c>
      <c r="F13367" s="77">
        <v>0.33367000000000002</v>
      </c>
      <c r="G13367" s="77">
        <v>0.31701000000000001</v>
      </c>
      <c r="H13367" s="77">
        <v>0.48851</v>
      </c>
      <c r="I13367" s="77">
        <v>0.47441</v>
      </c>
      <c r="J13367" s="106">
        <v>-0.13152</v>
      </c>
      <c r="K13367" s="106">
        <v>-0.10964</v>
      </c>
      <c r="L13367" s="106">
        <v>-0.34011000000000002</v>
      </c>
      <c r="M13367" s="106">
        <v>-0.15207000000000001</v>
      </c>
      <c r="N13367" s="77">
        <v>0.13488</v>
      </c>
      <c r="O13367" s="77">
        <v>0.28472999999999998</v>
      </c>
      <c r="P13367" s="77" t="s">
        <v>677</v>
      </c>
      <c r="Q13367" s="106">
        <v>-0.19117999999999999</v>
      </c>
      <c r="R13367" s="106">
        <v>-0.25679999999999997</v>
      </c>
      <c r="S13367" s="106">
        <v>-0.23376</v>
      </c>
      <c r="T13367" s="106">
        <v>-6.83E-2</v>
      </c>
      <c r="U13367" s="77">
        <v>0.30631999999999998</v>
      </c>
      <c r="V13367" s="106">
        <v>-7.2609999999999994E-2</v>
      </c>
      <c r="W13367" s="106">
        <v>-5.4859999999999999E-2</v>
      </c>
      <c r="X13367" s="106">
        <v>-0.37646000000000002</v>
      </c>
      <c r="Y13367" s="106">
        <v>-0.31291000000000002</v>
      </c>
      <c r="Z13367" s="106">
        <v>-0.49589</v>
      </c>
      <c r="AA13367" s="106">
        <v>-0.44697999999999999</v>
      </c>
      <c r="AB13367" s="106">
        <v>-0.13084999999999999</v>
      </c>
      <c r="AC13367" s="77">
        <v>3.5720000000000002E-2</v>
      </c>
      <c r="AD13367" s="77">
        <v>0.39798</v>
      </c>
      <c r="AE13367" s="77">
        <v>0.37606000000000001</v>
      </c>
      <c r="AF13367" s="77">
        <v>0.46095999999999998</v>
      </c>
      <c r="AG13367" s="77">
        <v>0.45012000000000002</v>
      </c>
      <c r="AH13367" s="106">
        <v>-0.11649</v>
      </c>
      <c r="AI13367" s="106">
        <v>-8.1909999999999997E-2</v>
      </c>
      <c r="AJ13367" s="106">
        <v>-0.32705000000000001</v>
      </c>
      <c r="AK13367" s="106">
        <v>-0.1191</v>
      </c>
      <c r="AL13367" s="77">
        <v>0.20369000000000001</v>
      </c>
      <c r="AM13367" s="77">
        <v>0.32782</v>
      </c>
      <c r="AN13367" s="77" t="s">
        <v>677</v>
      </c>
      <c r="AO13367" s="106">
        <v>-0.45623000000000002</v>
      </c>
      <c r="AP13367" s="106">
        <v>-0.22409999999999999</v>
      </c>
      <c r="AQ13367" s="106">
        <v>-0.22381999999999999</v>
      </c>
      <c r="AR13367" s="106">
        <v>-0.25135000000000002</v>
      </c>
      <c r="AS13367" s="77">
        <v>0.30397000000000002</v>
      </c>
      <c r="AT13367" s="106">
        <v>-0.10680000000000001</v>
      </c>
      <c r="AU13367" s="106">
        <v>-0.13746</v>
      </c>
      <c r="AV13367" s="106">
        <v>-0.1555</v>
      </c>
      <c r="AW13367" s="106">
        <v>-0.14484</v>
      </c>
      <c r="AX13367" s="106">
        <v>-0.13732</v>
      </c>
      <c r="AY13367" s="106">
        <v>-2.1190000000000001E-2</v>
      </c>
      <c r="AZ13367" s="77">
        <v>0.19039</v>
      </c>
      <c r="BA13367" s="77">
        <v>3.8460000000000001E-2</v>
      </c>
      <c r="BB13367" s="77">
        <v>0.41149999999999998</v>
      </c>
      <c r="BC13367" s="77">
        <v>0.50604000000000005</v>
      </c>
      <c r="BD13367" s="77">
        <v>0.64944999999999997</v>
      </c>
      <c r="BE13367" s="77">
        <v>0.96204999999999996</v>
      </c>
      <c r="BF13367" s="106">
        <v>-0.21937999999999999</v>
      </c>
      <c r="BG13367" s="106">
        <v>-0.31175999999999998</v>
      </c>
      <c r="BH13367" s="106">
        <v>-0.1231</v>
      </c>
      <c r="BI13367" s="77">
        <v>4.6710000000000002E-2</v>
      </c>
      <c r="BJ13367" s="106">
        <v>-6.8419999999999995E-2</v>
      </c>
      <c r="BK13367" s="106">
        <v>-5.2300000000000003E-3</v>
      </c>
      <c r="BL13367" s="77">
        <v>0.25639000000000001</v>
      </c>
      <c r="BM13367" s="77">
        <v>0.53027000000000002</v>
      </c>
      <c r="BN13367" s="77">
        <v>0.18906000000000001</v>
      </c>
      <c r="BO13367" s="77">
        <v>0.30353000000000002</v>
      </c>
      <c r="BP13367" s="77">
        <v>0.70677000000000001</v>
      </c>
      <c r="BQ13367" s="77">
        <v>1</v>
      </c>
      <c r="BR13367" s="106">
        <v>-0.22677</v>
      </c>
      <c r="BS13367" s="77">
        <v>2.921E-2</v>
      </c>
      <c r="BT13367" s="77">
        <v>6.9129999999999997E-2</v>
      </c>
      <c r="BU13367" s="77">
        <v>8.931E-2</v>
      </c>
      <c r="BV13367" s="77">
        <v>0.32496999999999998</v>
      </c>
      <c r="BW13367" s="77">
        <v>5.1229999999999998E-2</v>
      </c>
      <c r="BX13367" s="77">
        <v>0.40199000000000001</v>
      </c>
      <c r="BY13367" s="77">
        <v>0.58443999999999996</v>
      </c>
      <c r="BZ13367" s="77">
        <v>0.36867</v>
      </c>
      <c r="CA13367" s="77">
        <v>0.49042999999999998</v>
      </c>
      <c r="CB13367" s="77">
        <v>0.69511000000000001</v>
      </c>
      <c r="CC13367" s="77">
        <v>0.94137000000000004</v>
      </c>
      <c r="CD13367" s="106">
        <v>-0.21254000000000001</v>
      </c>
      <c r="CE13367" s="106">
        <v>-0.19328999999999999</v>
      </c>
      <c r="CF13367" s="77">
        <v>0.14749000000000001</v>
      </c>
      <c r="CG13367" s="106">
        <v>-0.10332</v>
      </c>
      <c r="CH13367" s="77">
        <v>0.14581</v>
      </c>
      <c r="CI13367" s="77">
        <v>0.19463</v>
      </c>
      <c r="CJ13367" s="77">
        <v>0.51617999999999997</v>
      </c>
      <c r="CK13367" s="106">
        <v>-6.6830000000000001E-2</v>
      </c>
      <c r="CL13367" s="106">
        <v>-0.17771000000000001</v>
      </c>
      <c r="CM13367" s="106">
        <v>-0.52351000000000003</v>
      </c>
      <c r="CN13367" s="106">
        <v>-3.015E-2</v>
      </c>
      <c r="CO13367" s="77">
        <v>0.55867</v>
      </c>
      <c r="CP13367" s="106">
        <v>-2.1350000000000001E-2</v>
      </c>
      <c r="CQ13367" s="106">
        <v>-0.35781000000000002</v>
      </c>
      <c r="CR13367" s="106">
        <v>-0.21156</v>
      </c>
      <c r="CS13367" s="77">
        <v>0.26227</v>
      </c>
      <c r="CT13367" s="77">
        <v>0.87214999999999998</v>
      </c>
      <c r="CU13367" s="106">
        <v>-0.30968000000000001</v>
      </c>
      <c r="CV13367" s="77">
        <v>0.87282000000000004</v>
      </c>
      <c r="CW13367" s="77">
        <v>3.7659999999999999E-2</v>
      </c>
      <c r="CX13367" s="77">
        <v>0.85726000000000002</v>
      </c>
      <c r="CY13367" s="106">
        <v>-1.4749999999999999E-2</v>
      </c>
      <c r="CZ13367" s="77">
        <v>0.51617999999999997</v>
      </c>
      <c r="DA13367" s="106">
        <v>-6.6830000000000001E-2</v>
      </c>
      <c r="DB13367" s="106">
        <v>-0.17771000000000001</v>
      </c>
      <c r="DC13367" s="106">
        <v>-0.52351999999999999</v>
      </c>
      <c r="DD13367" s="77">
        <v>0.13882</v>
      </c>
      <c r="DE13367" s="106">
        <v>-3.015E-2</v>
      </c>
      <c r="DF13367" s="77">
        <v>0.55861000000000005</v>
      </c>
      <c r="DG13367" s="106">
        <v>-2.155E-2</v>
      </c>
      <c r="DH13367" s="106">
        <v>-0.35897000000000001</v>
      </c>
      <c r="DI13367" s="106">
        <v>-0.21188000000000001</v>
      </c>
      <c r="DJ13367" s="77">
        <v>0.32756999999999997</v>
      </c>
      <c r="DK13367" s="77">
        <v>0.26238</v>
      </c>
      <c r="DL13367" s="77">
        <v>0.51622000000000001</v>
      </c>
      <c r="DM13367" s="106">
        <v>-6.6830000000000001E-2</v>
      </c>
      <c r="DN13367" s="106">
        <v>-0.17768</v>
      </c>
      <c r="DO13367" s="106">
        <v>-0.52363000000000004</v>
      </c>
      <c r="DP13367" s="77">
        <v>0.13882</v>
      </c>
      <c r="DQ13367" s="106">
        <v>-3.015E-2</v>
      </c>
      <c r="DR13367" s="77">
        <v>0.55861000000000005</v>
      </c>
      <c r="DS13367" s="106">
        <v>-2.147E-2</v>
      </c>
      <c r="DT13367" s="106">
        <v>-0.35807</v>
      </c>
      <c r="DU13367" s="106">
        <v>-0.21360999999999999</v>
      </c>
      <c r="DV13367" s="77">
        <v>0.32779000000000003</v>
      </c>
      <c r="DW13367" s="78">
        <v>0.26201999999999998</v>
      </c>
    </row>
    <row r="13368" spans="1:127" ht="15.75" thickBot="1" x14ac:dyDescent="0.3">
      <c r="A13368" s="248"/>
      <c r="B13368" s="68">
        <v>0.38919999999999999</v>
      </c>
      <c r="C13368" s="68">
        <v>0.10199999999999999</v>
      </c>
      <c r="D13368" s="68">
        <v>0.41830000000000001</v>
      </c>
      <c r="E13368" s="68">
        <v>0.2165</v>
      </c>
      <c r="F13368" s="68">
        <v>6.2E-2</v>
      </c>
      <c r="G13368" s="68">
        <v>7.7100000000000002E-2</v>
      </c>
      <c r="H13368" s="68">
        <v>4.5999999999999999E-3</v>
      </c>
      <c r="I13368" s="68">
        <v>6.1000000000000004E-3</v>
      </c>
      <c r="J13368" s="68">
        <v>0.47310000000000002</v>
      </c>
      <c r="K13368" s="68">
        <v>0.55030000000000001</v>
      </c>
      <c r="L13368" s="68">
        <v>5.6800000000000003E-2</v>
      </c>
      <c r="M13368" s="68">
        <v>0.40610000000000002</v>
      </c>
      <c r="N13368" s="68">
        <v>0.4617</v>
      </c>
      <c r="O13368" s="68">
        <v>0.1142</v>
      </c>
      <c r="P13368" s="68" t="s">
        <v>677</v>
      </c>
      <c r="Q13368" s="68">
        <v>0.29459999999999997</v>
      </c>
      <c r="R13368" s="68">
        <v>0.15590000000000001</v>
      </c>
      <c r="S13368" s="68">
        <v>0.19789999999999999</v>
      </c>
      <c r="T13368" s="68">
        <v>0.71030000000000004</v>
      </c>
      <c r="U13368" s="68">
        <v>8.8200000000000001E-2</v>
      </c>
      <c r="V13368" s="68">
        <v>0.69289999999999996</v>
      </c>
      <c r="W13368" s="68">
        <v>0.76559999999999995</v>
      </c>
      <c r="X13368" s="68">
        <v>3.3700000000000001E-2</v>
      </c>
      <c r="Y13368" s="68">
        <v>8.1199999999999994E-2</v>
      </c>
      <c r="Z13368" s="68">
        <v>3.8999999999999998E-3</v>
      </c>
      <c r="AA13368" s="68">
        <v>1.03E-2</v>
      </c>
      <c r="AB13368" s="68">
        <v>0.4753</v>
      </c>
      <c r="AC13368" s="68">
        <v>0.84609999999999996</v>
      </c>
      <c r="AD13368" s="68">
        <v>2.41E-2</v>
      </c>
      <c r="AE13368" s="68">
        <v>3.39E-2</v>
      </c>
      <c r="AF13368" s="68">
        <v>7.9000000000000008E-3</v>
      </c>
      <c r="AG13368" s="68">
        <v>9.7000000000000003E-3</v>
      </c>
      <c r="AH13368" s="68">
        <v>0.52549999999999997</v>
      </c>
      <c r="AI13368" s="68">
        <v>0.65580000000000005</v>
      </c>
      <c r="AJ13368" s="68">
        <v>6.7699999999999996E-2</v>
      </c>
      <c r="AK13368" s="68">
        <v>0.51619999999999999</v>
      </c>
      <c r="AL13368" s="68">
        <v>0.26350000000000001</v>
      </c>
      <c r="AM13368" s="68">
        <v>6.7000000000000004E-2</v>
      </c>
      <c r="AN13368" s="68" t="s">
        <v>677</v>
      </c>
      <c r="AO13368" s="68">
        <v>8.6999999999999994E-3</v>
      </c>
      <c r="AP13368" s="68">
        <v>0.21759999999999999</v>
      </c>
      <c r="AQ13368" s="68">
        <v>0.21809999999999999</v>
      </c>
      <c r="AR13368" s="68">
        <v>0.16520000000000001</v>
      </c>
      <c r="AS13368" s="68">
        <v>9.0800000000000006E-2</v>
      </c>
      <c r="AT13368" s="68">
        <v>0.56069999999999998</v>
      </c>
      <c r="AU13368" s="68">
        <v>0.4531</v>
      </c>
      <c r="AV13368" s="68">
        <v>0.39539999999999997</v>
      </c>
      <c r="AW13368" s="68">
        <v>0.42899999999999999</v>
      </c>
      <c r="AX13368" s="68">
        <v>0.4536</v>
      </c>
      <c r="AY13368" s="68">
        <v>0.90839999999999999</v>
      </c>
      <c r="AZ13368" s="68">
        <v>0.29659999999999997</v>
      </c>
      <c r="BA13368" s="68">
        <v>0.83450000000000002</v>
      </c>
      <c r="BB13368" s="68">
        <v>1.9300000000000001E-2</v>
      </c>
      <c r="BC13368" s="68">
        <v>3.0999999999999999E-3</v>
      </c>
      <c r="BD13368" s="68" t="s">
        <v>621</v>
      </c>
      <c r="BE13368" s="68" t="s">
        <v>621</v>
      </c>
      <c r="BF13368" s="68">
        <v>0.22770000000000001</v>
      </c>
      <c r="BG13368" s="68">
        <v>8.2400000000000001E-2</v>
      </c>
      <c r="BH13368" s="68">
        <v>0.50209999999999999</v>
      </c>
      <c r="BI13368" s="68">
        <v>0.79959999999999998</v>
      </c>
      <c r="BJ13368" s="68">
        <v>0.70979999999999999</v>
      </c>
      <c r="BK13368" s="68">
        <v>0.97729999999999995</v>
      </c>
      <c r="BL13368" s="68">
        <v>0.15659999999999999</v>
      </c>
      <c r="BM13368" s="68">
        <v>1.8E-3</v>
      </c>
      <c r="BN13368" s="68">
        <v>0.3</v>
      </c>
      <c r="BO13368" s="68">
        <v>9.1300000000000006E-2</v>
      </c>
      <c r="BP13368" s="68" t="s">
        <v>621</v>
      </c>
      <c r="BQ13368" s="68"/>
      <c r="BR13368" s="68">
        <v>0.21199999999999999</v>
      </c>
      <c r="BS13368" s="68">
        <v>0.87390000000000001</v>
      </c>
      <c r="BT13368" s="68">
        <v>0.70699999999999996</v>
      </c>
      <c r="BU13368" s="68">
        <v>0.62690000000000001</v>
      </c>
      <c r="BV13368" s="68">
        <v>6.9599999999999995E-2</v>
      </c>
      <c r="BW13368" s="68">
        <v>0.78069999999999995</v>
      </c>
      <c r="BX13368" s="68">
        <v>2.2599999999999999E-2</v>
      </c>
      <c r="BY13368" s="68">
        <v>4.0000000000000002E-4</v>
      </c>
      <c r="BZ13368" s="68">
        <v>3.7900000000000003E-2</v>
      </c>
      <c r="CA13368" s="68">
        <v>4.4000000000000003E-3</v>
      </c>
      <c r="CB13368" s="68" t="s">
        <v>621</v>
      </c>
      <c r="CC13368" s="68" t="s">
        <v>621</v>
      </c>
      <c r="CD13368" s="68">
        <v>0.2429</v>
      </c>
      <c r="CE13368" s="68">
        <v>0.28920000000000001</v>
      </c>
      <c r="CF13368" s="68">
        <v>0.42049999999999998</v>
      </c>
      <c r="CG13368" s="68">
        <v>0.5736</v>
      </c>
      <c r="CH13368" s="68">
        <v>0.4259</v>
      </c>
      <c r="CI13368" s="68">
        <v>0.2858</v>
      </c>
      <c r="CJ13368" s="68">
        <v>2.5000000000000001E-3</v>
      </c>
      <c r="CK13368" s="68">
        <v>0.71630000000000005</v>
      </c>
      <c r="CL13368" s="68">
        <v>0.33050000000000002</v>
      </c>
      <c r="CM13368" s="68">
        <v>2.0999999999999999E-3</v>
      </c>
      <c r="CN13368" s="68">
        <v>0.86990000000000001</v>
      </c>
      <c r="CO13368" s="68">
        <v>8.9999999999999998E-4</v>
      </c>
      <c r="CP13368" s="68">
        <v>0.90769999999999995</v>
      </c>
      <c r="CQ13368" s="68">
        <v>4.4400000000000002E-2</v>
      </c>
      <c r="CR13368" s="68">
        <v>0.24510000000000001</v>
      </c>
      <c r="CS13368" s="68">
        <v>0.14699999999999999</v>
      </c>
      <c r="CT13368" s="68" t="s">
        <v>621</v>
      </c>
      <c r="CU13368" s="68">
        <v>8.4599999999999995E-2</v>
      </c>
      <c r="CV13368" s="68" t="s">
        <v>621</v>
      </c>
      <c r="CW13368" s="68">
        <v>0.83779999999999999</v>
      </c>
      <c r="CX13368" s="68" t="s">
        <v>621</v>
      </c>
      <c r="CY13368" s="68">
        <v>0.93610000000000004</v>
      </c>
      <c r="CZ13368" s="68">
        <v>2.5000000000000001E-3</v>
      </c>
      <c r="DA13368" s="68">
        <v>0.71630000000000005</v>
      </c>
      <c r="DB13368" s="68">
        <v>0.33050000000000002</v>
      </c>
      <c r="DC13368" s="68">
        <v>2.0999999999999999E-3</v>
      </c>
      <c r="DD13368" s="68">
        <v>0.4486</v>
      </c>
      <c r="DE13368" s="68">
        <v>0.86990000000000001</v>
      </c>
      <c r="DF13368" s="68">
        <v>8.9999999999999998E-4</v>
      </c>
      <c r="DG13368" s="68">
        <v>0.90680000000000005</v>
      </c>
      <c r="DH13368" s="68">
        <v>4.36E-2</v>
      </c>
      <c r="DI13368" s="68">
        <v>0.24440000000000001</v>
      </c>
      <c r="DJ13368" s="68">
        <v>6.7199999999999996E-2</v>
      </c>
      <c r="DK13368" s="68">
        <v>0.1469</v>
      </c>
      <c r="DL13368" s="68">
        <v>2.5000000000000001E-3</v>
      </c>
      <c r="DM13368" s="68">
        <v>0.71630000000000005</v>
      </c>
      <c r="DN13368" s="68">
        <v>0.3306</v>
      </c>
      <c r="DO13368" s="68">
        <v>2.0999999999999999E-3</v>
      </c>
      <c r="DP13368" s="68">
        <v>0.4486</v>
      </c>
      <c r="DQ13368" s="68">
        <v>0.86990000000000001</v>
      </c>
      <c r="DR13368" s="68">
        <v>8.9999999999999998E-4</v>
      </c>
      <c r="DS13368" s="68">
        <v>0.90720000000000001</v>
      </c>
      <c r="DT13368" s="68">
        <v>4.4200000000000003E-2</v>
      </c>
      <c r="DU13368" s="68">
        <v>0.2404</v>
      </c>
      <c r="DV13368" s="68">
        <v>6.7000000000000004E-2</v>
      </c>
      <c r="DW13368" s="74">
        <v>0.1474</v>
      </c>
    </row>
    <row r="13369" spans="1:127" x14ac:dyDescent="0.25">
      <c r="A13369" s="247" t="s">
        <v>114</v>
      </c>
      <c r="B13369" s="106">
        <v>-0.15905</v>
      </c>
      <c r="C13369" s="77">
        <v>0.17902000000000001</v>
      </c>
      <c r="D13369" s="77">
        <v>0.29313</v>
      </c>
      <c r="E13369" s="77">
        <v>0.29498999999999997</v>
      </c>
      <c r="F13369" s="77">
        <v>0.20555000000000001</v>
      </c>
      <c r="G13369" s="106">
        <v>-4.3619999999999999E-2</v>
      </c>
      <c r="H13369" s="106">
        <v>-0.17191999999999999</v>
      </c>
      <c r="I13369" s="106">
        <v>-0.37587999999999999</v>
      </c>
      <c r="J13369" s="77">
        <v>0.39555000000000001</v>
      </c>
      <c r="K13369" s="77">
        <v>0.24975</v>
      </c>
      <c r="L13369" s="77">
        <v>0.29052</v>
      </c>
      <c r="M13369" s="77">
        <v>8.3549999999999999E-2</v>
      </c>
      <c r="N13369" s="77">
        <v>0.16458999999999999</v>
      </c>
      <c r="O13369" s="77">
        <v>4.1180000000000001E-2</v>
      </c>
      <c r="P13369" s="77" t="s">
        <v>677</v>
      </c>
      <c r="Q13369" s="77">
        <v>0.22489000000000001</v>
      </c>
      <c r="R13369" s="77">
        <v>0.19683</v>
      </c>
      <c r="S13369" s="77">
        <v>0.11255</v>
      </c>
      <c r="T13369" s="77">
        <v>4.9630000000000001E-2</v>
      </c>
      <c r="U13369" s="106">
        <v>-1.4670000000000001E-2</v>
      </c>
      <c r="V13369" s="77">
        <v>6.4310000000000006E-2</v>
      </c>
      <c r="W13369" s="77">
        <v>0.26771</v>
      </c>
      <c r="X13369" s="77">
        <v>0.41044000000000003</v>
      </c>
      <c r="Y13369" s="77">
        <v>0.28808</v>
      </c>
      <c r="Z13369" s="77">
        <v>0.17266999999999999</v>
      </c>
      <c r="AA13369" s="77">
        <v>7.621E-2</v>
      </c>
      <c r="AB13369" s="77">
        <v>0.27112999999999998</v>
      </c>
      <c r="AC13369" s="77">
        <v>0.37536999999999998</v>
      </c>
      <c r="AD13369" s="77">
        <v>0.11408</v>
      </c>
      <c r="AE13369" s="106">
        <v>-0.15004000000000001</v>
      </c>
      <c r="AF13369" s="106">
        <v>-0.30769999999999997</v>
      </c>
      <c r="AG13369" s="106">
        <v>-0.43697000000000003</v>
      </c>
      <c r="AH13369" s="77">
        <v>0.41310999999999998</v>
      </c>
      <c r="AI13369" s="77">
        <v>0.17537</v>
      </c>
      <c r="AJ13369" s="77">
        <v>0.28452</v>
      </c>
      <c r="AK13369" s="77">
        <v>7.1970000000000006E-2</v>
      </c>
      <c r="AL13369" s="77">
        <v>0.13855000000000001</v>
      </c>
      <c r="AM13369" s="77">
        <v>6.6699999999999997E-3</v>
      </c>
      <c r="AN13369" s="77" t="s">
        <v>677</v>
      </c>
      <c r="AO13369" s="77">
        <v>0.13577</v>
      </c>
      <c r="AP13369" s="77">
        <v>0.187</v>
      </c>
      <c r="AQ13369" s="77">
        <v>9.2410000000000006E-2</v>
      </c>
      <c r="AR13369" s="77">
        <v>0.19045000000000001</v>
      </c>
      <c r="AS13369" s="77">
        <v>2.784E-2</v>
      </c>
      <c r="AT13369" s="77">
        <v>2.9E-4</v>
      </c>
      <c r="AU13369" s="77">
        <v>0.22012000000000001</v>
      </c>
      <c r="AV13369" s="77">
        <v>0.2959</v>
      </c>
      <c r="AW13369" s="77">
        <v>0.29554999999999998</v>
      </c>
      <c r="AX13369" s="106">
        <v>-0.14946000000000001</v>
      </c>
      <c r="AY13369" s="106">
        <v>-0.32761000000000001</v>
      </c>
      <c r="AZ13369" s="77">
        <v>0.32379999999999998</v>
      </c>
      <c r="BA13369" s="106">
        <v>-4.1619999999999997E-2</v>
      </c>
      <c r="BB13369" s="106">
        <v>-0.47042</v>
      </c>
      <c r="BC13369" s="106">
        <v>-0.57265999999999995</v>
      </c>
      <c r="BD13369" s="106">
        <v>-0.15223</v>
      </c>
      <c r="BE13369" s="106">
        <v>-0.25901999999999997</v>
      </c>
      <c r="BF13369" s="77">
        <v>0.94408999999999998</v>
      </c>
      <c r="BG13369" s="106">
        <v>-4.1759999999999999E-2</v>
      </c>
      <c r="BH13369" s="106">
        <v>-5.0000000000000002E-5</v>
      </c>
      <c r="BI13369" s="106">
        <v>-6.5360000000000001E-2</v>
      </c>
      <c r="BJ13369" s="106">
        <v>-4.9799999999999997E-2</v>
      </c>
      <c r="BK13369" s="106">
        <v>-0.14555999999999999</v>
      </c>
      <c r="BL13369" s="77">
        <v>0.29821999999999999</v>
      </c>
      <c r="BM13369" s="77">
        <v>2.2429999999999999E-2</v>
      </c>
      <c r="BN13369" s="106">
        <v>-0.24945999999999999</v>
      </c>
      <c r="BO13369" s="106">
        <v>-7.1819999999999995E-2</v>
      </c>
      <c r="BP13369" s="106">
        <v>-0.23136000000000001</v>
      </c>
      <c r="BQ13369" s="106">
        <v>-0.22677</v>
      </c>
      <c r="BR13369" s="77">
        <v>1</v>
      </c>
      <c r="BS13369" s="106">
        <v>-0.1042</v>
      </c>
      <c r="BT13369" s="106">
        <v>-6.7540000000000003E-2</v>
      </c>
      <c r="BU13369" s="77">
        <v>9.1249999999999998E-2</v>
      </c>
      <c r="BV13369" s="106">
        <v>-0.1416</v>
      </c>
      <c r="BW13369" s="106">
        <v>-2.6769999999999999E-2</v>
      </c>
      <c r="BX13369" s="77">
        <v>0.12116</v>
      </c>
      <c r="BY13369" s="106">
        <v>-9.0020000000000003E-2</v>
      </c>
      <c r="BZ13369" s="106">
        <v>-0.34909000000000001</v>
      </c>
      <c r="CA13369" s="106">
        <v>-0.50261999999999996</v>
      </c>
      <c r="CB13369" s="106">
        <v>-0.22506999999999999</v>
      </c>
      <c r="CC13369" s="106">
        <v>-0.35543000000000002</v>
      </c>
      <c r="CD13369" s="77">
        <v>0.95879999999999999</v>
      </c>
      <c r="CE13369" s="106">
        <v>-5.6980000000000003E-2</v>
      </c>
      <c r="CF13369" s="106">
        <v>-1.7100000000000001E-2</v>
      </c>
      <c r="CG13369" s="106">
        <v>-1.7850000000000001E-2</v>
      </c>
      <c r="CH13369" s="106">
        <v>-0.11235000000000001</v>
      </c>
      <c r="CI13369" s="106">
        <v>-0.11545</v>
      </c>
      <c r="CJ13369" s="77">
        <v>6.0789999999999997E-2</v>
      </c>
      <c r="CK13369" s="77">
        <v>0.23808000000000001</v>
      </c>
      <c r="CL13369" s="77">
        <v>0.16958000000000001</v>
      </c>
      <c r="CM13369" s="77">
        <v>0.33561000000000002</v>
      </c>
      <c r="CN13369" s="77">
        <v>0.30803999999999998</v>
      </c>
      <c r="CO13369" s="106">
        <v>-0.10095</v>
      </c>
      <c r="CP13369" s="77">
        <v>0.20193</v>
      </c>
      <c r="CQ13369" s="77">
        <v>0.20713000000000001</v>
      </c>
      <c r="CR13369" s="77">
        <v>0.11144</v>
      </c>
      <c r="CS13369" s="77">
        <v>0.123</v>
      </c>
      <c r="CT13369" s="106">
        <v>-0.14702000000000001</v>
      </c>
      <c r="CU13369" s="77">
        <v>0.55949000000000004</v>
      </c>
      <c r="CV13369" s="106">
        <v>-9.4060000000000005E-2</v>
      </c>
      <c r="CW13369" s="77">
        <v>0.66242999999999996</v>
      </c>
      <c r="CX13369" s="106">
        <v>-0.26749000000000001</v>
      </c>
      <c r="CY13369" s="77">
        <v>0.44629000000000002</v>
      </c>
      <c r="CZ13369" s="77">
        <v>6.0789999999999997E-2</v>
      </c>
      <c r="DA13369" s="77">
        <v>0.23808000000000001</v>
      </c>
      <c r="DB13369" s="77">
        <v>0.1696</v>
      </c>
      <c r="DC13369" s="77">
        <v>0.33560000000000001</v>
      </c>
      <c r="DD13369" s="77">
        <v>0.22353000000000001</v>
      </c>
      <c r="DE13369" s="77">
        <v>0.30803999999999998</v>
      </c>
      <c r="DF13369" s="106">
        <v>-0.10093000000000001</v>
      </c>
      <c r="DG13369" s="77">
        <v>0.20207</v>
      </c>
      <c r="DH13369" s="77">
        <v>0.20785999999999999</v>
      </c>
      <c r="DI13369" s="77">
        <v>0.11169999999999999</v>
      </c>
      <c r="DJ13369" s="77">
        <v>9.425E-2</v>
      </c>
      <c r="DK13369" s="77">
        <v>0.12305000000000001</v>
      </c>
      <c r="DL13369" s="77">
        <v>6.0810000000000003E-2</v>
      </c>
      <c r="DM13369" s="77">
        <v>0.23807</v>
      </c>
      <c r="DN13369" s="77">
        <v>0.16985</v>
      </c>
      <c r="DO13369" s="77">
        <v>0.33552999999999999</v>
      </c>
      <c r="DP13369" s="77">
        <v>0.22356999999999999</v>
      </c>
      <c r="DQ13369" s="77">
        <v>0.30804999999999999</v>
      </c>
      <c r="DR13369" s="106">
        <v>-0.1011</v>
      </c>
      <c r="DS13369" s="77">
        <v>0.20216999999999999</v>
      </c>
      <c r="DT13369" s="77">
        <v>0.20324</v>
      </c>
      <c r="DU13369" s="77">
        <v>0.11124000000000001</v>
      </c>
      <c r="DV13369" s="77">
        <v>9.4880000000000006E-2</v>
      </c>
      <c r="DW13369" s="78">
        <v>0.12343</v>
      </c>
    </row>
    <row r="13370" spans="1:127" ht="15.75" thickBot="1" x14ac:dyDescent="0.3">
      <c r="A13370" s="248"/>
      <c r="B13370" s="68">
        <v>0.3846</v>
      </c>
      <c r="C13370" s="68">
        <v>0.32690000000000002</v>
      </c>
      <c r="D13370" s="68">
        <v>0.10349999999999999</v>
      </c>
      <c r="E13370" s="68">
        <v>0.1012</v>
      </c>
      <c r="F13370" s="68">
        <v>0.2591</v>
      </c>
      <c r="G13370" s="68">
        <v>0.81259999999999999</v>
      </c>
      <c r="H13370" s="68">
        <v>0.3468</v>
      </c>
      <c r="I13370" s="68">
        <v>3.4000000000000002E-2</v>
      </c>
      <c r="J13370" s="68">
        <v>2.5000000000000001E-2</v>
      </c>
      <c r="K13370" s="68">
        <v>0.16800000000000001</v>
      </c>
      <c r="L13370" s="68">
        <v>0.1067</v>
      </c>
      <c r="M13370" s="68">
        <v>0.64939999999999998</v>
      </c>
      <c r="N13370" s="68">
        <v>0.36799999999999999</v>
      </c>
      <c r="O13370" s="68">
        <v>0.82289999999999996</v>
      </c>
      <c r="P13370" s="68" t="s">
        <v>677</v>
      </c>
      <c r="Q13370" s="68">
        <v>0.21590000000000001</v>
      </c>
      <c r="R13370" s="68">
        <v>0.28029999999999999</v>
      </c>
      <c r="S13370" s="68">
        <v>0.53969999999999996</v>
      </c>
      <c r="T13370" s="68">
        <v>0.7873</v>
      </c>
      <c r="U13370" s="68">
        <v>0.9365</v>
      </c>
      <c r="V13370" s="68">
        <v>0.72660000000000002</v>
      </c>
      <c r="W13370" s="68">
        <v>0.13850000000000001</v>
      </c>
      <c r="X13370" s="68">
        <v>1.9599999999999999E-2</v>
      </c>
      <c r="Y13370" s="68">
        <v>0.10979999999999999</v>
      </c>
      <c r="Z13370" s="68">
        <v>0.34460000000000002</v>
      </c>
      <c r="AA13370" s="68">
        <v>0.67849999999999999</v>
      </c>
      <c r="AB13370" s="68">
        <v>0.13339999999999999</v>
      </c>
      <c r="AC13370" s="68">
        <v>3.4299999999999997E-2</v>
      </c>
      <c r="AD13370" s="68">
        <v>0.53410000000000002</v>
      </c>
      <c r="AE13370" s="68">
        <v>0.41239999999999999</v>
      </c>
      <c r="AF13370" s="68">
        <v>8.6699999999999999E-2</v>
      </c>
      <c r="AG13370" s="68">
        <v>1.24E-2</v>
      </c>
      <c r="AH13370" s="68">
        <v>1.8800000000000001E-2</v>
      </c>
      <c r="AI13370" s="68">
        <v>0.33700000000000002</v>
      </c>
      <c r="AJ13370" s="68">
        <v>0.1145</v>
      </c>
      <c r="AK13370" s="68">
        <v>0.69550000000000001</v>
      </c>
      <c r="AL13370" s="68">
        <v>0.44950000000000001</v>
      </c>
      <c r="AM13370" s="68">
        <v>0.97109999999999996</v>
      </c>
      <c r="AN13370" s="68" t="s">
        <v>677</v>
      </c>
      <c r="AO13370" s="68">
        <v>0.4587</v>
      </c>
      <c r="AP13370" s="68">
        <v>0.3054</v>
      </c>
      <c r="AQ13370" s="68">
        <v>0.6149</v>
      </c>
      <c r="AR13370" s="68">
        <v>0.2964</v>
      </c>
      <c r="AS13370" s="68">
        <v>0.87980000000000003</v>
      </c>
      <c r="AT13370" s="68">
        <v>0.99870000000000003</v>
      </c>
      <c r="AU13370" s="68">
        <v>0.2261</v>
      </c>
      <c r="AV13370" s="68">
        <v>0.10009999999999999</v>
      </c>
      <c r="AW13370" s="68">
        <v>0.10050000000000001</v>
      </c>
      <c r="AX13370" s="68">
        <v>0.4143</v>
      </c>
      <c r="AY13370" s="68">
        <v>6.7199999999999996E-2</v>
      </c>
      <c r="AZ13370" s="68">
        <v>7.0599999999999996E-2</v>
      </c>
      <c r="BA13370" s="68">
        <v>0.82110000000000005</v>
      </c>
      <c r="BB13370" s="68">
        <v>6.6E-3</v>
      </c>
      <c r="BC13370" s="68">
        <v>5.9999999999999995E-4</v>
      </c>
      <c r="BD13370" s="68">
        <v>0.40560000000000002</v>
      </c>
      <c r="BE13370" s="68">
        <v>0.15229999999999999</v>
      </c>
      <c r="BF13370" s="68" t="s">
        <v>621</v>
      </c>
      <c r="BG13370" s="68">
        <v>0.82050000000000001</v>
      </c>
      <c r="BH13370" s="68">
        <v>0.99980000000000002</v>
      </c>
      <c r="BI13370" s="68">
        <v>0.72230000000000005</v>
      </c>
      <c r="BJ13370" s="68">
        <v>0.78669999999999995</v>
      </c>
      <c r="BK13370" s="68">
        <v>0.42670000000000002</v>
      </c>
      <c r="BL13370" s="68">
        <v>9.7299999999999998E-2</v>
      </c>
      <c r="BM13370" s="68">
        <v>0.90300000000000002</v>
      </c>
      <c r="BN13370" s="68">
        <v>0.16850000000000001</v>
      </c>
      <c r="BO13370" s="68">
        <v>0.69610000000000005</v>
      </c>
      <c r="BP13370" s="68">
        <v>0.2026</v>
      </c>
      <c r="BQ13370" s="68">
        <v>0.21199999999999999</v>
      </c>
      <c r="BR13370" s="68"/>
      <c r="BS13370" s="68">
        <v>0.57040000000000002</v>
      </c>
      <c r="BT13370" s="68">
        <v>0.71340000000000003</v>
      </c>
      <c r="BU13370" s="68">
        <v>0.61939999999999995</v>
      </c>
      <c r="BV13370" s="68">
        <v>0.4395</v>
      </c>
      <c r="BW13370" s="68">
        <v>0.88439999999999996</v>
      </c>
      <c r="BX13370" s="68">
        <v>0.50890000000000002</v>
      </c>
      <c r="BY13370" s="68">
        <v>0.62419999999999998</v>
      </c>
      <c r="BZ13370" s="68">
        <v>5.0200000000000002E-2</v>
      </c>
      <c r="CA13370" s="68">
        <v>3.3999999999999998E-3</v>
      </c>
      <c r="CB13370" s="68">
        <v>0.2155</v>
      </c>
      <c r="CC13370" s="68">
        <v>4.5900000000000003E-2</v>
      </c>
      <c r="CD13370" s="68" t="s">
        <v>621</v>
      </c>
      <c r="CE13370" s="68">
        <v>0.75680000000000003</v>
      </c>
      <c r="CF13370" s="68">
        <v>0.92600000000000005</v>
      </c>
      <c r="CG13370" s="68">
        <v>0.92279999999999995</v>
      </c>
      <c r="CH13370" s="68">
        <v>0.54039999999999999</v>
      </c>
      <c r="CI13370" s="68">
        <v>0.5292</v>
      </c>
      <c r="CJ13370" s="68">
        <v>0.74099999999999999</v>
      </c>
      <c r="CK13370" s="68">
        <v>0.1895</v>
      </c>
      <c r="CL13370" s="68">
        <v>0.35349999999999998</v>
      </c>
      <c r="CM13370" s="68">
        <v>6.0400000000000002E-2</v>
      </c>
      <c r="CN13370" s="68">
        <v>8.6300000000000002E-2</v>
      </c>
      <c r="CO13370" s="68">
        <v>0.58250000000000002</v>
      </c>
      <c r="CP13370" s="68">
        <v>0.26769999999999999</v>
      </c>
      <c r="CQ13370" s="68">
        <v>0.25530000000000003</v>
      </c>
      <c r="CR13370" s="68">
        <v>0.54369999999999996</v>
      </c>
      <c r="CS13370" s="68">
        <v>0.50239999999999996</v>
      </c>
      <c r="CT13370" s="68">
        <v>0.42199999999999999</v>
      </c>
      <c r="CU13370" s="68">
        <v>8.9999999999999998E-4</v>
      </c>
      <c r="CV13370" s="68">
        <v>0.60860000000000003</v>
      </c>
      <c r="CW13370" s="68" t="s">
        <v>621</v>
      </c>
      <c r="CX13370" s="68">
        <v>0.13880000000000001</v>
      </c>
      <c r="CY13370" s="68">
        <v>1.0500000000000001E-2</v>
      </c>
      <c r="CZ13370" s="68">
        <v>0.74099999999999999</v>
      </c>
      <c r="DA13370" s="68">
        <v>0.1895</v>
      </c>
      <c r="DB13370" s="68">
        <v>0.35339999999999999</v>
      </c>
      <c r="DC13370" s="68">
        <v>6.0400000000000002E-2</v>
      </c>
      <c r="DD13370" s="68">
        <v>0.21879999999999999</v>
      </c>
      <c r="DE13370" s="68">
        <v>8.6300000000000002E-2</v>
      </c>
      <c r="DF13370" s="68">
        <v>0.58260000000000001</v>
      </c>
      <c r="DG13370" s="68">
        <v>0.26740000000000003</v>
      </c>
      <c r="DH13370" s="68">
        <v>0.25359999999999999</v>
      </c>
      <c r="DI13370" s="68">
        <v>0.54279999999999995</v>
      </c>
      <c r="DJ13370" s="68">
        <v>0.6079</v>
      </c>
      <c r="DK13370" s="68">
        <v>0.50229999999999997</v>
      </c>
      <c r="DL13370" s="68">
        <v>0.7409</v>
      </c>
      <c r="DM13370" s="68">
        <v>0.1895</v>
      </c>
      <c r="DN13370" s="68">
        <v>0.35270000000000001</v>
      </c>
      <c r="DO13370" s="68">
        <v>6.0499999999999998E-2</v>
      </c>
      <c r="DP13370" s="68">
        <v>0.21870000000000001</v>
      </c>
      <c r="DQ13370" s="68">
        <v>8.6300000000000002E-2</v>
      </c>
      <c r="DR13370" s="68">
        <v>0.58189999999999997</v>
      </c>
      <c r="DS13370" s="68">
        <v>0.2671</v>
      </c>
      <c r="DT13370" s="68">
        <v>0.2646</v>
      </c>
      <c r="DU13370" s="68">
        <v>0.5444</v>
      </c>
      <c r="DV13370" s="68">
        <v>0.60550000000000004</v>
      </c>
      <c r="DW13370" s="74">
        <v>0.50090000000000001</v>
      </c>
    </row>
    <row r="13371" spans="1:127" x14ac:dyDescent="0.25">
      <c r="A13371" s="247" t="s">
        <v>115</v>
      </c>
      <c r="B13371" s="77">
        <v>5.296E-2</v>
      </c>
      <c r="C13371" s="106">
        <v>-0.24506</v>
      </c>
      <c r="D13371" s="77">
        <v>8.1100000000000005E-2</v>
      </c>
      <c r="E13371" s="77">
        <v>0.12026000000000001</v>
      </c>
      <c r="F13371" s="77">
        <v>4.1169999999999998E-2</v>
      </c>
      <c r="G13371" s="106">
        <v>-5.2479999999999999E-2</v>
      </c>
      <c r="H13371" s="77">
        <v>8.8999999999999999E-3</v>
      </c>
      <c r="I13371" s="106">
        <v>-0.24571999999999999</v>
      </c>
      <c r="J13371" s="77">
        <v>8.1420000000000006E-2</v>
      </c>
      <c r="K13371" s="77">
        <v>6.4549999999999996E-2</v>
      </c>
      <c r="L13371" s="77">
        <v>3.1859999999999999E-2</v>
      </c>
      <c r="M13371" s="106">
        <v>-1.0189999999999999E-2</v>
      </c>
      <c r="N13371" s="77">
        <v>0.14913000000000001</v>
      </c>
      <c r="O13371" s="77">
        <v>7.3870000000000005E-2</v>
      </c>
      <c r="P13371" s="77" t="s">
        <v>677</v>
      </c>
      <c r="Q13371" s="106">
        <v>-2.171E-2</v>
      </c>
      <c r="R13371" s="106">
        <v>-1.5399999999999999E-3</v>
      </c>
      <c r="S13371" s="106">
        <v>-4.1320000000000003E-2</v>
      </c>
      <c r="T13371" s="77">
        <v>0.14610999999999999</v>
      </c>
      <c r="U13371" s="106">
        <v>-6.479E-2</v>
      </c>
      <c r="V13371" s="77">
        <v>0.14823</v>
      </c>
      <c r="W13371" s="77">
        <v>7.7160000000000006E-2</v>
      </c>
      <c r="X13371" s="106">
        <v>-8.5739999999999997E-2</v>
      </c>
      <c r="Y13371" s="106">
        <v>-1.7850000000000001E-2</v>
      </c>
      <c r="Z13371" s="77">
        <v>7.3730000000000004E-2</v>
      </c>
      <c r="AA13371" s="106">
        <v>-2.632E-2</v>
      </c>
      <c r="AB13371" s="77">
        <v>7.2080000000000005E-2</v>
      </c>
      <c r="AC13371" s="77">
        <v>6.5519999999999995E-2</v>
      </c>
      <c r="AD13371" s="106">
        <v>-1.363E-2</v>
      </c>
      <c r="AE13371" s="106">
        <v>-9.7309999999999994E-2</v>
      </c>
      <c r="AF13371" s="106">
        <v>-6.1109999999999998E-2</v>
      </c>
      <c r="AG13371" s="106">
        <v>-0.26108999999999999</v>
      </c>
      <c r="AH13371" s="77">
        <v>9.0310000000000001E-2</v>
      </c>
      <c r="AI13371" s="77">
        <v>0.10342</v>
      </c>
      <c r="AJ13371" s="77">
        <v>2.1899999999999999E-2</v>
      </c>
      <c r="AK13371" s="77">
        <v>1.9E-3</v>
      </c>
      <c r="AL13371" s="77">
        <v>0.15006</v>
      </c>
      <c r="AM13371" s="77">
        <v>7.041E-2</v>
      </c>
      <c r="AN13371" s="77" t="s">
        <v>677</v>
      </c>
      <c r="AO13371" s="106">
        <v>-3.7569999999999999E-2</v>
      </c>
      <c r="AP13371" s="77">
        <v>1.1379999999999999E-2</v>
      </c>
      <c r="AQ13371" s="106">
        <v>-2.6450000000000001E-2</v>
      </c>
      <c r="AR13371" s="77">
        <v>9.9379999999999996E-2</v>
      </c>
      <c r="AS13371" s="106">
        <v>-3.5369999999999999E-2</v>
      </c>
      <c r="AT13371" s="106">
        <v>-7.8499999999999993E-3</v>
      </c>
      <c r="AU13371" s="77">
        <v>4.4859999999999997E-2</v>
      </c>
      <c r="AV13371" s="106">
        <v>-0.29712</v>
      </c>
      <c r="AW13371" s="106">
        <v>-9.0690000000000007E-2</v>
      </c>
      <c r="AX13371" s="106">
        <v>-6.6919999999999993E-2</v>
      </c>
      <c r="AY13371" s="106">
        <v>-0.16331999999999999</v>
      </c>
      <c r="AZ13371" s="106">
        <v>-3.5779999999999999E-2</v>
      </c>
      <c r="BA13371" s="106">
        <v>-4.7050000000000002E-2</v>
      </c>
      <c r="BB13371" s="106">
        <v>-3.4889999999999997E-2</v>
      </c>
      <c r="BC13371" s="77">
        <v>7.9100000000000004E-2</v>
      </c>
      <c r="BD13371" s="77">
        <v>6.7169999999999994E-2</v>
      </c>
      <c r="BE13371" s="77">
        <v>7.4249999999999997E-2</v>
      </c>
      <c r="BF13371" s="106">
        <v>-7.331E-2</v>
      </c>
      <c r="BG13371" s="77">
        <v>0.68430999999999997</v>
      </c>
      <c r="BH13371" s="106">
        <v>-2.41E-2</v>
      </c>
      <c r="BI13371" s="106">
        <v>-7.1540000000000006E-2</v>
      </c>
      <c r="BJ13371" s="77">
        <v>3.1800000000000002E-2</v>
      </c>
      <c r="BK13371" s="106">
        <v>-0.10940999999999999</v>
      </c>
      <c r="BL13371" s="106">
        <v>-4.4609999999999997E-2</v>
      </c>
      <c r="BM13371" s="106">
        <v>-0.14565</v>
      </c>
      <c r="BN13371" s="77">
        <v>2.137E-2</v>
      </c>
      <c r="BO13371" s="77">
        <v>4.6769999999999999E-2</v>
      </c>
      <c r="BP13371" s="77">
        <v>3.3640000000000003E-2</v>
      </c>
      <c r="BQ13371" s="77">
        <v>2.921E-2</v>
      </c>
      <c r="BR13371" s="106">
        <v>-0.1042</v>
      </c>
      <c r="BS13371" s="77">
        <v>1</v>
      </c>
      <c r="BT13371" s="106">
        <v>-1.0300000000000001E-3</v>
      </c>
      <c r="BU13371" s="77">
        <v>1.541E-2</v>
      </c>
      <c r="BV13371" s="106">
        <v>-5.8000000000000003E-2</v>
      </c>
      <c r="BW13371" s="106">
        <v>-4.1799999999999997E-2</v>
      </c>
      <c r="BX13371" s="106">
        <v>-5.4510000000000003E-2</v>
      </c>
      <c r="BY13371" s="106">
        <v>-0.10682</v>
      </c>
      <c r="BZ13371" s="106">
        <v>-0.14731</v>
      </c>
      <c r="CA13371" s="77">
        <v>0.19017000000000001</v>
      </c>
      <c r="CB13371" s="106">
        <v>-7.3200000000000001E-2</v>
      </c>
      <c r="CC13371" s="77">
        <v>4.9689999999999998E-2</v>
      </c>
      <c r="CD13371" s="106">
        <v>-0.14818000000000001</v>
      </c>
      <c r="CE13371" s="77">
        <v>0.84819999999999995</v>
      </c>
      <c r="CF13371" s="106">
        <v>-9.2660000000000006E-2</v>
      </c>
      <c r="CG13371" s="77">
        <v>2.0789999999999999E-2</v>
      </c>
      <c r="CH13371" s="106">
        <v>-0.13650999999999999</v>
      </c>
      <c r="CI13371" s="106">
        <v>-5.2399999999999999E-3</v>
      </c>
      <c r="CJ13371" s="106">
        <v>-1.115E-2</v>
      </c>
      <c r="CK13371" s="77">
        <v>7.8600000000000003E-2</v>
      </c>
      <c r="CL13371" s="77">
        <v>3.8800000000000002E-3</v>
      </c>
      <c r="CM13371" s="77">
        <v>3.4630000000000001E-2</v>
      </c>
      <c r="CN13371" s="77">
        <v>5.8029999999999998E-2</v>
      </c>
      <c r="CO13371" s="106">
        <v>-0.11047</v>
      </c>
      <c r="CP13371" s="77">
        <v>8.8940000000000005E-2</v>
      </c>
      <c r="CQ13371" s="106">
        <v>-1.5299999999999999E-3</v>
      </c>
      <c r="CR13371" s="106">
        <v>-0.16242000000000001</v>
      </c>
      <c r="CS13371" s="106">
        <v>-5.9549999999999999E-2</v>
      </c>
      <c r="CT13371" s="77">
        <v>4.437E-2</v>
      </c>
      <c r="CU13371" s="77">
        <v>0.18356</v>
      </c>
      <c r="CV13371" s="77">
        <v>1.0000000000000001E-5</v>
      </c>
      <c r="CW13371" s="77">
        <v>0.29679</v>
      </c>
      <c r="CX13371" s="106">
        <v>-6.4130000000000006E-2</v>
      </c>
      <c r="CY13371" s="77">
        <v>0.34358</v>
      </c>
      <c r="CZ13371" s="106">
        <v>-1.115E-2</v>
      </c>
      <c r="DA13371" s="77">
        <v>7.8609999999999999E-2</v>
      </c>
      <c r="DB13371" s="77">
        <v>3.8600000000000001E-3</v>
      </c>
      <c r="DC13371" s="77">
        <v>3.4630000000000001E-2</v>
      </c>
      <c r="DD13371" s="77">
        <v>5.1479999999999998E-2</v>
      </c>
      <c r="DE13371" s="77">
        <v>5.8029999999999998E-2</v>
      </c>
      <c r="DF13371" s="106">
        <v>-0.11043</v>
      </c>
      <c r="DG13371" s="77">
        <v>8.9090000000000003E-2</v>
      </c>
      <c r="DH13371" s="106">
        <v>-2.1800000000000001E-3</v>
      </c>
      <c r="DI13371" s="106">
        <v>-0.16291</v>
      </c>
      <c r="DJ13371" s="106">
        <v>-1.511E-2</v>
      </c>
      <c r="DK13371" s="106">
        <v>-5.96E-2</v>
      </c>
      <c r="DL13371" s="106">
        <v>-1.108E-2</v>
      </c>
      <c r="DM13371" s="77">
        <v>7.8630000000000005E-2</v>
      </c>
      <c r="DN13371" s="77">
        <v>3.7299999999999998E-3</v>
      </c>
      <c r="DO13371" s="77">
        <v>3.4700000000000002E-2</v>
      </c>
      <c r="DP13371" s="77">
        <v>5.1499999999999997E-2</v>
      </c>
      <c r="DQ13371" s="77">
        <v>5.8020000000000002E-2</v>
      </c>
      <c r="DR13371" s="106">
        <v>-0.11024</v>
      </c>
      <c r="DS13371" s="77">
        <v>8.7980000000000003E-2</v>
      </c>
      <c r="DT13371" s="106">
        <v>-3.6900000000000001E-3</v>
      </c>
      <c r="DU13371" s="106">
        <v>-0.16422</v>
      </c>
      <c r="DV13371" s="106">
        <v>-1.515E-2</v>
      </c>
      <c r="DW13371" s="108">
        <v>-5.9240000000000001E-2</v>
      </c>
    </row>
    <row r="13372" spans="1:127" ht="15.75" thickBot="1" x14ac:dyDescent="0.3">
      <c r="A13372" s="248"/>
      <c r="B13372" s="68">
        <v>0.77349999999999997</v>
      </c>
      <c r="C13372" s="68">
        <v>0.1764</v>
      </c>
      <c r="D13372" s="68">
        <v>0.65900000000000003</v>
      </c>
      <c r="E13372" s="68">
        <v>0.5121</v>
      </c>
      <c r="F13372" s="68">
        <v>0.82299999999999995</v>
      </c>
      <c r="G13372" s="68">
        <v>0.77539999999999998</v>
      </c>
      <c r="H13372" s="68">
        <v>0.96150000000000002</v>
      </c>
      <c r="I13372" s="68">
        <v>0.17519999999999999</v>
      </c>
      <c r="J13372" s="68">
        <v>0.65780000000000005</v>
      </c>
      <c r="K13372" s="68">
        <v>0.72560000000000002</v>
      </c>
      <c r="L13372" s="68">
        <v>0.86260000000000003</v>
      </c>
      <c r="M13372" s="68">
        <v>0.95589999999999997</v>
      </c>
      <c r="N13372" s="68">
        <v>0.4153</v>
      </c>
      <c r="O13372" s="68">
        <v>0.68779999999999997</v>
      </c>
      <c r="P13372" s="68" t="s">
        <v>677</v>
      </c>
      <c r="Q13372" s="68">
        <v>0.90610000000000002</v>
      </c>
      <c r="R13372" s="68">
        <v>0.99329999999999996</v>
      </c>
      <c r="S13372" s="68">
        <v>0.82230000000000003</v>
      </c>
      <c r="T13372" s="68">
        <v>0.4249</v>
      </c>
      <c r="U13372" s="68">
        <v>0.72460000000000002</v>
      </c>
      <c r="V13372" s="68">
        <v>0.41810000000000003</v>
      </c>
      <c r="W13372" s="68">
        <v>0.67469999999999997</v>
      </c>
      <c r="X13372" s="68">
        <v>0.64080000000000004</v>
      </c>
      <c r="Y13372" s="68">
        <v>0.92269999999999996</v>
      </c>
      <c r="Z13372" s="68">
        <v>0.68840000000000001</v>
      </c>
      <c r="AA13372" s="68">
        <v>0.88629999999999998</v>
      </c>
      <c r="AB13372" s="68">
        <v>0.69499999999999995</v>
      </c>
      <c r="AC13372" s="68">
        <v>0.72160000000000002</v>
      </c>
      <c r="AD13372" s="68">
        <v>0.94099999999999995</v>
      </c>
      <c r="AE13372" s="68">
        <v>0.59619999999999995</v>
      </c>
      <c r="AF13372" s="68">
        <v>0.73970000000000002</v>
      </c>
      <c r="AG13372" s="68">
        <v>0.1489</v>
      </c>
      <c r="AH13372" s="68">
        <v>0.623</v>
      </c>
      <c r="AI13372" s="68">
        <v>0.57320000000000004</v>
      </c>
      <c r="AJ13372" s="68">
        <v>0.90529999999999999</v>
      </c>
      <c r="AK13372" s="68">
        <v>0.99180000000000001</v>
      </c>
      <c r="AL13372" s="68">
        <v>0.41239999999999999</v>
      </c>
      <c r="AM13372" s="68">
        <v>0.70179999999999998</v>
      </c>
      <c r="AN13372" s="68" t="s">
        <v>677</v>
      </c>
      <c r="AO13372" s="68">
        <v>0.83819999999999995</v>
      </c>
      <c r="AP13372" s="68">
        <v>0.95069999999999999</v>
      </c>
      <c r="AQ13372" s="68">
        <v>0.88570000000000004</v>
      </c>
      <c r="AR13372" s="68">
        <v>0.58840000000000003</v>
      </c>
      <c r="AS13372" s="68">
        <v>0.84760000000000002</v>
      </c>
      <c r="AT13372" s="68">
        <v>0.96599999999999997</v>
      </c>
      <c r="AU13372" s="68">
        <v>0.80740000000000001</v>
      </c>
      <c r="AV13372" s="68">
        <v>9.8599999999999993E-2</v>
      </c>
      <c r="AW13372" s="68">
        <v>0.62160000000000004</v>
      </c>
      <c r="AX13372" s="68">
        <v>0.71589999999999998</v>
      </c>
      <c r="AY13372" s="68">
        <v>0.37180000000000002</v>
      </c>
      <c r="AZ13372" s="68">
        <v>0.84589999999999999</v>
      </c>
      <c r="BA13372" s="68">
        <v>0.79820000000000002</v>
      </c>
      <c r="BB13372" s="68">
        <v>0.84960000000000002</v>
      </c>
      <c r="BC13372" s="68">
        <v>0.66690000000000005</v>
      </c>
      <c r="BD13372" s="68">
        <v>0.71489999999999998</v>
      </c>
      <c r="BE13372" s="68">
        <v>0.68630000000000002</v>
      </c>
      <c r="BF13372" s="68">
        <v>0.69010000000000005</v>
      </c>
      <c r="BG13372" s="68" t="s">
        <v>621</v>
      </c>
      <c r="BH13372" s="68">
        <v>0.89580000000000004</v>
      </c>
      <c r="BI13372" s="68">
        <v>0.69720000000000004</v>
      </c>
      <c r="BJ13372" s="68">
        <v>0.86280000000000001</v>
      </c>
      <c r="BK13372" s="68">
        <v>0.55110000000000003</v>
      </c>
      <c r="BL13372" s="68">
        <v>0.80840000000000001</v>
      </c>
      <c r="BM13372" s="68">
        <v>0.4264</v>
      </c>
      <c r="BN13372" s="68">
        <v>0.90759999999999996</v>
      </c>
      <c r="BO13372" s="68">
        <v>0.7994</v>
      </c>
      <c r="BP13372" s="68">
        <v>0.85499999999999998</v>
      </c>
      <c r="BQ13372" s="68">
        <v>0.87390000000000001</v>
      </c>
      <c r="BR13372" s="68">
        <v>0.57040000000000002</v>
      </c>
      <c r="BS13372" s="68"/>
      <c r="BT13372" s="68">
        <v>0.99560000000000004</v>
      </c>
      <c r="BU13372" s="68">
        <v>0.93330000000000002</v>
      </c>
      <c r="BV13372" s="68">
        <v>0.75249999999999995</v>
      </c>
      <c r="BW13372" s="68">
        <v>0.82030000000000003</v>
      </c>
      <c r="BX13372" s="68">
        <v>0.76700000000000002</v>
      </c>
      <c r="BY13372" s="68">
        <v>0.56059999999999999</v>
      </c>
      <c r="BZ13372" s="68">
        <v>0.42109999999999997</v>
      </c>
      <c r="CA13372" s="68">
        <v>0.29720000000000002</v>
      </c>
      <c r="CB13372" s="68">
        <v>0.6905</v>
      </c>
      <c r="CC13372" s="68">
        <v>0.78710000000000002</v>
      </c>
      <c r="CD13372" s="68">
        <v>0.41830000000000001</v>
      </c>
      <c r="CE13372" s="68" t="s">
        <v>621</v>
      </c>
      <c r="CF13372" s="68">
        <v>0.61399999999999999</v>
      </c>
      <c r="CG13372" s="68">
        <v>0.91010000000000002</v>
      </c>
      <c r="CH13372" s="68">
        <v>0.45629999999999998</v>
      </c>
      <c r="CI13372" s="68">
        <v>0.97729999999999995</v>
      </c>
      <c r="CJ13372" s="68">
        <v>0.95169999999999999</v>
      </c>
      <c r="CK13372" s="68">
        <v>0.66890000000000005</v>
      </c>
      <c r="CL13372" s="68">
        <v>0.98319999999999996</v>
      </c>
      <c r="CM13372" s="68">
        <v>0.8508</v>
      </c>
      <c r="CN13372" s="68">
        <v>0.75239999999999996</v>
      </c>
      <c r="CO13372" s="68">
        <v>0.54720000000000002</v>
      </c>
      <c r="CP13372" s="68">
        <v>0.62829999999999997</v>
      </c>
      <c r="CQ13372" s="68">
        <v>0.99339999999999995</v>
      </c>
      <c r="CR13372" s="68">
        <v>0.3745</v>
      </c>
      <c r="CS13372" s="68">
        <v>0.74609999999999999</v>
      </c>
      <c r="CT13372" s="68">
        <v>0.80940000000000001</v>
      </c>
      <c r="CU13372" s="68">
        <v>0.31459999999999999</v>
      </c>
      <c r="CV13372" s="68">
        <v>1</v>
      </c>
      <c r="CW13372" s="68">
        <v>9.9000000000000005E-2</v>
      </c>
      <c r="CX13372" s="68">
        <v>0.72729999999999995</v>
      </c>
      <c r="CY13372" s="68">
        <v>5.4199999999999998E-2</v>
      </c>
      <c r="CZ13372" s="68">
        <v>0.95169999999999999</v>
      </c>
      <c r="DA13372" s="68">
        <v>0.66890000000000005</v>
      </c>
      <c r="DB13372" s="68">
        <v>0.98329999999999995</v>
      </c>
      <c r="DC13372" s="68">
        <v>0.85070000000000001</v>
      </c>
      <c r="DD13372" s="68">
        <v>0.77959999999999996</v>
      </c>
      <c r="DE13372" s="68">
        <v>0.75239999999999996</v>
      </c>
      <c r="DF13372" s="68">
        <v>0.5474</v>
      </c>
      <c r="DG13372" s="68">
        <v>0.62780000000000002</v>
      </c>
      <c r="DH13372" s="68">
        <v>0.99060000000000004</v>
      </c>
      <c r="DI13372" s="68">
        <v>0.373</v>
      </c>
      <c r="DJ13372" s="68">
        <v>0.93459999999999999</v>
      </c>
      <c r="DK13372" s="68">
        <v>0.74590000000000001</v>
      </c>
      <c r="DL13372" s="68">
        <v>0.95199999999999996</v>
      </c>
      <c r="DM13372" s="68">
        <v>0.66879999999999995</v>
      </c>
      <c r="DN13372" s="68">
        <v>0.98380000000000001</v>
      </c>
      <c r="DO13372" s="68">
        <v>0.85040000000000004</v>
      </c>
      <c r="DP13372" s="68">
        <v>0.77949999999999997</v>
      </c>
      <c r="DQ13372" s="68">
        <v>0.75239999999999996</v>
      </c>
      <c r="DR13372" s="68">
        <v>0.54810000000000003</v>
      </c>
      <c r="DS13372" s="68">
        <v>0.63200000000000001</v>
      </c>
      <c r="DT13372" s="68">
        <v>0.98399999999999999</v>
      </c>
      <c r="DU13372" s="68">
        <v>0.36909999999999998</v>
      </c>
      <c r="DV13372" s="68">
        <v>0.93440000000000001</v>
      </c>
      <c r="DW13372" s="74">
        <v>0.74739999999999995</v>
      </c>
    </row>
    <row r="13373" spans="1:127" x14ac:dyDescent="0.25">
      <c r="A13373" s="247" t="s">
        <v>116</v>
      </c>
      <c r="B13373" s="77">
        <v>0.40889999999999999</v>
      </c>
      <c r="C13373" s="106">
        <v>-0.10605000000000001</v>
      </c>
      <c r="D13373" s="106">
        <v>-0.33290999999999998</v>
      </c>
      <c r="E13373" s="106">
        <v>-0.40543000000000001</v>
      </c>
      <c r="F13373" s="106">
        <v>-0.4108</v>
      </c>
      <c r="G13373" s="106">
        <v>-0.20082</v>
      </c>
      <c r="H13373" s="77">
        <v>0.24496999999999999</v>
      </c>
      <c r="I13373" s="77">
        <v>0.19447999999999999</v>
      </c>
      <c r="J13373" s="106">
        <v>-0.49197000000000002</v>
      </c>
      <c r="K13373" s="106">
        <v>-0.47713</v>
      </c>
      <c r="L13373" s="106">
        <v>-0.67688999999999999</v>
      </c>
      <c r="M13373" s="106">
        <v>-0.51517000000000002</v>
      </c>
      <c r="N13373" s="106">
        <v>-0.50290000000000001</v>
      </c>
      <c r="O13373" s="106">
        <v>-0.40893000000000002</v>
      </c>
      <c r="P13373" s="77" t="s">
        <v>677</v>
      </c>
      <c r="Q13373" s="106">
        <v>-9.9519999999999997E-2</v>
      </c>
      <c r="R13373" s="106">
        <v>-0.46201999999999999</v>
      </c>
      <c r="S13373" s="106">
        <v>-0.32972000000000001</v>
      </c>
      <c r="T13373" s="106">
        <v>-0.54727999999999999</v>
      </c>
      <c r="U13373" s="106">
        <v>-0.60196000000000005</v>
      </c>
      <c r="V13373" s="106">
        <v>-0.12520999999999999</v>
      </c>
      <c r="W13373" s="106">
        <v>-0.20163</v>
      </c>
      <c r="X13373" s="106">
        <v>-1.6420000000000001E-2</v>
      </c>
      <c r="Y13373" s="106">
        <v>-0.27182000000000001</v>
      </c>
      <c r="Z13373" s="77">
        <v>0.41181000000000001</v>
      </c>
      <c r="AA13373" s="106">
        <v>-0.16972999999999999</v>
      </c>
      <c r="AB13373" s="106">
        <v>-0.34464</v>
      </c>
      <c r="AC13373" s="106">
        <v>-0.37875999999999999</v>
      </c>
      <c r="AD13373" s="106">
        <v>-0.33855000000000002</v>
      </c>
      <c r="AE13373" s="106">
        <v>-9.2179999999999998E-2</v>
      </c>
      <c r="AF13373" s="77">
        <v>0.36144999999999999</v>
      </c>
      <c r="AG13373" s="77">
        <v>0.26730999999999999</v>
      </c>
      <c r="AH13373" s="106">
        <v>-0.50456999999999996</v>
      </c>
      <c r="AI13373" s="106">
        <v>-0.47413</v>
      </c>
      <c r="AJ13373" s="106">
        <v>-0.67691000000000001</v>
      </c>
      <c r="AK13373" s="106">
        <v>-0.50097999999999998</v>
      </c>
      <c r="AL13373" s="106">
        <v>-0.48748999999999998</v>
      </c>
      <c r="AM13373" s="106">
        <v>-0.35328999999999999</v>
      </c>
      <c r="AN13373" s="77" t="s">
        <v>677</v>
      </c>
      <c r="AO13373" s="106">
        <v>-0.19319</v>
      </c>
      <c r="AP13373" s="106">
        <v>-0.45254</v>
      </c>
      <c r="AQ13373" s="106">
        <v>-0.33350999999999997</v>
      </c>
      <c r="AR13373" s="106">
        <v>-0.40994000000000003</v>
      </c>
      <c r="AS13373" s="106">
        <v>-0.50943000000000005</v>
      </c>
      <c r="AT13373" s="106">
        <v>-3.4459999999999998E-2</v>
      </c>
      <c r="AU13373" s="106">
        <v>-6.5320000000000003E-2</v>
      </c>
      <c r="AV13373" s="77">
        <v>0.14968000000000001</v>
      </c>
      <c r="AW13373" s="106">
        <v>-7.4529999999999999E-2</v>
      </c>
      <c r="AX13373" s="77">
        <v>0.61106000000000005</v>
      </c>
      <c r="AY13373" s="77">
        <v>0.19481000000000001</v>
      </c>
      <c r="AZ13373" s="106">
        <v>-3.5950000000000003E-2</v>
      </c>
      <c r="BA13373" s="106">
        <v>-0.13566</v>
      </c>
      <c r="BB13373" s="106">
        <v>-7.2029999999999997E-2</v>
      </c>
      <c r="BC13373" s="106">
        <v>-0.21640000000000001</v>
      </c>
      <c r="BD13373" s="106">
        <v>-6.1740000000000003E-2</v>
      </c>
      <c r="BE13373" s="77">
        <v>1.085E-2</v>
      </c>
      <c r="BF13373" s="106">
        <v>-0.18878</v>
      </c>
      <c r="BG13373" s="106">
        <v>-0.25333</v>
      </c>
      <c r="BH13373" s="106">
        <v>-0.15837999999999999</v>
      </c>
      <c r="BI13373" s="106">
        <v>-8.4620000000000001E-2</v>
      </c>
      <c r="BJ13373" s="106">
        <v>-0.24404999999999999</v>
      </c>
      <c r="BK13373" s="106">
        <v>-1.1900000000000001E-2</v>
      </c>
      <c r="BL13373" s="77">
        <v>6.3210000000000002E-2</v>
      </c>
      <c r="BM13373" s="77">
        <v>0.36054000000000003</v>
      </c>
      <c r="BN13373" s="77">
        <v>0.46217000000000003</v>
      </c>
      <c r="BO13373" s="77">
        <v>0.24185999999999999</v>
      </c>
      <c r="BP13373" s="77">
        <v>6.6650000000000001E-2</v>
      </c>
      <c r="BQ13373" s="77">
        <v>6.9129999999999997E-2</v>
      </c>
      <c r="BR13373" s="106">
        <v>-6.7540000000000003E-2</v>
      </c>
      <c r="BS13373" s="106">
        <v>-1.0300000000000001E-3</v>
      </c>
      <c r="BT13373" s="77">
        <v>1</v>
      </c>
      <c r="BU13373" s="77">
        <v>0.35372999999999999</v>
      </c>
      <c r="BV13373" s="106">
        <v>-0.15004999999999999</v>
      </c>
      <c r="BW13373" s="77">
        <v>9.7360000000000002E-2</v>
      </c>
      <c r="BX13373" s="77">
        <v>6.3640000000000002E-2</v>
      </c>
      <c r="BY13373" s="77">
        <v>0.13314000000000001</v>
      </c>
      <c r="BZ13373" s="77">
        <v>0.22849</v>
      </c>
      <c r="CA13373" s="77">
        <v>0.18956000000000001</v>
      </c>
      <c r="CB13373" s="77">
        <v>0.15773999999999999</v>
      </c>
      <c r="CC13373" s="77">
        <v>0.12936</v>
      </c>
      <c r="CD13373" s="106">
        <v>-0.15694</v>
      </c>
      <c r="CE13373" s="106">
        <v>-0.12234</v>
      </c>
      <c r="CF13373" s="77">
        <v>0.52766999999999997</v>
      </c>
      <c r="CG13373" s="106">
        <v>-0.25773000000000001</v>
      </c>
      <c r="CH13373" s="106">
        <v>-0.12595999999999999</v>
      </c>
      <c r="CI13373" s="77">
        <v>3.2070000000000001E-2</v>
      </c>
      <c r="CJ13373" s="106">
        <v>-0.28208</v>
      </c>
      <c r="CK13373" s="106">
        <v>-0.66332999999999998</v>
      </c>
      <c r="CL13373" s="106">
        <v>-0.6119</v>
      </c>
      <c r="CM13373" s="106">
        <v>-9.1560000000000002E-2</v>
      </c>
      <c r="CN13373" s="106">
        <v>-0.66957</v>
      </c>
      <c r="CO13373" s="106">
        <v>-0.11967999999999999</v>
      </c>
      <c r="CP13373" s="106">
        <v>-0.65153000000000005</v>
      </c>
      <c r="CQ13373" s="106">
        <v>-0.57301999999999997</v>
      </c>
      <c r="CR13373" s="77">
        <v>0.25552000000000002</v>
      </c>
      <c r="CS13373" s="106">
        <v>-0.51651999999999998</v>
      </c>
      <c r="CT13373" s="106">
        <v>-6.8519999999999998E-2</v>
      </c>
      <c r="CU13373" s="106">
        <v>-0.34854000000000002</v>
      </c>
      <c r="CV13373" s="77">
        <v>0.20141000000000001</v>
      </c>
      <c r="CW13373" s="77">
        <v>0.1633</v>
      </c>
      <c r="CX13373" s="77">
        <v>0.16273000000000001</v>
      </c>
      <c r="CY13373" s="106">
        <v>-6.4119999999999996E-2</v>
      </c>
      <c r="CZ13373" s="106">
        <v>-0.28209000000000001</v>
      </c>
      <c r="DA13373" s="106">
        <v>-0.66334000000000004</v>
      </c>
      <c r="DB13373" s="106">
        <v>-0.61190999999999995</v>
      </c>
      <c r="DC13373" s="106">
        <v>-9.1550000000000006E-2</v>
      </c>
      <c r="DD13373" s="106">
        <v>-0.69477999999999995</v>
      </c>
      <c r="DE13373" s="106">
        <v>-0.66957</v>
      </c>
      <c r="DF13373" s="106">
        <v>-0.11977</v>
      </c>
      <c r="DG13373" s="106">
        <v>-0.65151999999999999</v>
      </c>
      <c r="DH13373" s="106">
        <v>-0.57267000000000001</v>
      </c>
      <c r="DI13373" s="77">
        <v>0.25585000000000002</v>
      </c>
      <c r="DJ13373" s="106">
        <v>-0.59940000000000004</v>
      </c>
      <c r="DK13373" s="106">
        <v>-0.51642999999999994</v>
      </c>
      <c r="DL13373" s="106">
        <v>-0.28215000000000001</v>
      </c>
      <c r="DM13373" s="106">
        <v>-0.66337999999999997</v>
      </c>
      <c r="DN13373" s="106">
        <v>-0.61192999999999997</v>
      </c>
      <c r="DO13373" s="106">
        <v>-9.1429999999999997E-2</v>
      </c>
      <c r="DP13373" s="106">
        <v>-0.69477</v>
      </c>
      <c r="DQ13373" s="106">
        <v>-0.66956000000000004</v>
      </c>
      <c r="DR13373" s="106">
        <v>-0.11989</v>
      </c>
      <c r="DS13373" s="106">
        <v>-0.65215000000000001</v>
      </c>
      <c r="DT13373" s="106">
        <v>-0.57228000000000001</v>
      </c>
      <c r="DU13373" s="77">
        <v>0.25491999999999998</v>
      </c>
      <c r="DV13373" s="106">
        <v>-0.59923999999999999</v>
      </c>
      <c r="DW13373" s="108">
        <v>-0.51648000000000005</v>
      </c>
    </row>
    <row r="13374" spans="1:127" ht="15.75" thickBot="1" x14ac:dyDescent="0.3">
      <c r="A13374" s="248"/>
      <c r="B13374" s="68">
        <v>2.01E-2</v>
      </c>
      <c r="C13374" s="68">
        <v>0.5635</v>
      </c>
      <c r="D13374" s="68">
        <v>6.2600000000000003E-2</v>
      </c>
      <c r="E13374" s="68">
        <v>2.1299999999999999E-2</v>
      </c>
      <c r="F13374" s="68">
        <v>1.95E-2</v>
      </c>
      <c r="G13374" s="68">
        <v>0.27039999999999997</v>
      </c>
      <c r="H13374" s="68">
        <v>0.17660000000000001</v>
      </c>
      <c r="I13374" s="68">
        <v>0.28610000000000002</v>
      </c>
      <c r="J13374" s="68">
        <v>4.1999999999999997E-3</v>
      </c>
      <c r="K13374" s="68">
        <v>5.7999999999999996E-3</v>
      </c>
      <c r="L13374" s="68" t="s">
        <v>621</v>
      </c>
      <c r="M13374" s="68">
        <v>2.5999999999999999E-3</v>
      </c>
      <c r="N13374" s="68">
        <v>3.3999999999999998E-3</v>
      </c>
      <c r="O13374" s="68">
        <v>2.01E-2</v>
      </c>
      <c r="P13374" s="68" t="s">
        <v>677</v>
      </c>
      <c r="Q13374" s="68">
        <v>0.58789999999999998</v>
      </c>
      <c r="R13374" s="68">
        <v>7.7999999999999996E-3</v>
      </c>
      <c r="S13374" s="68">
        <v>6.5299999999999997E-2</v>
      </c>
      <c r="T13374" s="68">
        <v>1.1999999999999999E-3</v>
      </c>
      <c r="U13374" s="68">
        <v>2.9999999999999997E-4</v>
      </c>
      <c r="V13374" s="68">
        <v>0.49469999999999997</v>
      </c>
      <c r="W13374" s="68">
        <v>0.26850000000000002</v>
      </c>
      <c r="X13374" s="68">
        <v>0.92889999999999995</v>
      </c>
      <c r="Y13374" s="68">
        <v>0.1323</v>
      </c>
      <c r="Z13374" s="68">
        <v>1.9199999999999998E-2</v>
      </c>
      <c r="AA13374" s="68">
        <v>0.35299999999999998</v>
      </c>
      <c r="AB13374" s="68">
        <v>5.3400000000000003E-2</v>
      </c>
      <c r="AC13374" s="68">
        <v>3.2500000000000001E-2</v>
      </c>
      <c r="AD13374" s="68">
        <v>5.8099999999999999E-2</v>
      </c>
      <c r="AE13374" s="68">
        <v>0.61580000000000001</v>
      </c>
      <c r="AF13374" s="68">
        <v>4.2099999999999999E-2</v>
      </c>
      <c r="AG13374" s="68">
        <v>0.1391</v>
      </c>
      <c r="AH13374" s="68">
        <v>3.2000000000000002E-3</v>
      </c>
      <c r="AI13374" s="68">
        <v>6.1000000000000004E-3</v>
      </c>
      <c r="AJ13374" s="68" t="s">
        <v>621</v>
      </c>
      <c r="AK13374" s="68">
        <v>3.5000000000000001E-3</v>
      </c>
      <c r="AL13374" s="68">
        <v>4.7000000000000002E-3</v>
      </c>
      <c r="AM13374" s="68">
        <v>4.7300000000000002E-2</v>
      </c>
      <c r="AN13374" s="68" t="s">
        <v>677</v>
      </c>
      <c r="AO13374" s="68">
        <v>0.28939999999999999</v>
      </c>
      <c r="AP13374" s="68">
        <v>9.2999999999999992E-3</v>
      </c>
      <c r="AQ13374" s="68">
        <v>6.2100000000000002E-2</v>
      </c>
      <c r="AR13374" s="68">
        <v>1.9800000000000002E-2</v>
      </c>
      <c r="AS13374" s="68">
        <v>2.8999999999999998E-3</v>
      </c>
      <c r="AT13374" s="68">
        <v>0.85150000000000003</v>
      </c>
      <c r="AU13374" s="68">
        <v>0.72240000000000004</v>
      </c>
      <c r="AV13374" s="68">
        <v>0.41360000000000002</v>
      </c>
      <c r="AW13374" s="68">
        <v>0.68520000000000003</v>
      </c>
      <c r="AX13374" s="68">
        <v>2.0000000000000001E-4</v>
      </c>
      <c r="AY13374" s="68">
        <v>0.2853</v>
      </c>
      <c r="AZ13374" s="68">
        <v>0.84509999999999996</v>
      </c>
      <c r="BA13374" s="68">
        <v>0.45910000000000001</v>
      </c>
      <c r="BB13374" s="68">
        <v>0.69520000000000004</v>
      </c>
      <c r="BC13374" s="68">
        <v>0.23419999999999999</v>
      </c>
      <c r="BD13374" s="68">
        <v>0.73709999999999998</v>
      </c>
      <c r="BE13374" s="68">
        <v>0.95299999999999996</v>
      </c>
      <c r="BF13374" s="68">
        <v>0.30080000000000001</v>
      </c>
      <c r="BG13374" s="68">
        <v>0.1618</v>
      </c>
      <c r="BH13374" s="68">
        <v>0.3866</v>
      </c>
      <c r="BI13374" s="68">
        <v>0.6452</v>
      </c>
      <c r="BJ13374" s="68">
        <v>0.17829999999999999</v>
      </c>
      <c r="BK13374" s="68">
        <v>0.94850000000000001</v>
      </c>
      <c r="BL13374" s="68">
        <v>0.73109999999999997</v>
      </c>
      <c r="BM13374" s="68">
        <v>4.2599999999999999E-2</v>
      </c>
      <c r="BN13374" s="68">
        <v>7.7000000000000002E-3</v>
      </c>
      <c r="BO13374" s="68">
        <v>0.18229999999999999</v>
      </c>
      <c r="BP13374" s="68">
        <v>0.71699999999999997</v>
      </c>
      <c r="BQ13374" s="68">
        <v>0.70699999999999996</v>
      </c>
      <c r="BR13374" s="68">
        <v>0.71340000000000003</v>
      </c>
      <c r="BS13374" s="68">
        <v>0.99560000000000004</v>
      </c>
      <c r="BT13374" s="68"/>
      <c r="BU13374" s="68">
        <v>4.7E-2</v>
      </c>
      <c r="BV13374" s="68">
        <v>0.41239999999999999</v>
      </c>
      <c r="BW13374" s="68">
        <v>0.59599999999999997</v>
      </c>
      <c r="BX13374" s="68">
        <v>0.72929999999999995</v>
      </c>
      <c r="BY13374" s="68">
        <v>0.46760000000000002</v>
      </c>
      <c r="BZ13374" s="68">
        <v>0.20849999999999999</v>
      </c>
      <c r="CA13374" s="68">
        <v>0.29870000000000002</v>
      </c>
      <c r="CB13374" s="68">
        <v>0.3886</v>
      </c>
      <c r="CC13374" s="68">
        <v>0.48039999999999999</v>
      </c>
      <c r="CD13374" s="68">
        <v>0.39100000000000001</v>
      </c>
      <c r="CE13374" s="68">
        <v>0.50480000000000003</v>
      </c>
      <c r="CF13374" s="68">
        <v>1.9E-3</v>
      </c>
      <c r="CG13374" s="68">
        <v>0.15440000000000001</v>
      </c>
      <c r="CH13374" s="68">
        <v>0.49209999999999998</v>
      </c>
      <c r="CI13374" s="68">
        <v>0.86170000000000002</v>
      </c>
      <c r="CJ13374" s="68">
        <v>0.1178</v>
      </c>
      <c r="CK13374" s="68" t="s">
        <v>621</v>
      </c>
      <c r="CL13374" s="68">
        <v>2.0000000000000001E-4</v>
      </c>
      <c r="CM13374" s="68">
        <v>0.61819999999999997</v>
      </c>
      <c r="CN13374" s="68" t="s">
        <v>621</v>
      </c>
      <c r="CO13374" s="68">
        <v>0.5141</v>
      </c>
      <c r="CP13374" s="68" t="s">
        <v>621</v>
      </c>
      <c r="CQ13374" s="68">
        <v>5.9999999999999995E-4</v>
      </c>
      <c r="CR13374" s="68">
        <v>0.15809999999999999</v>
      </c>
      <c r="CS13374" s="68">
        <v>2.5000000000000001E-3</v>
      </c>
      <c r="CT13374" s="68">
        <v>0.70940000000000003</v>
      </c>
      <c r="CU13374" s="68">
        <v>5.0599999999999999E-2</v>
      </c>
      <c r="CV13374" s="68">
        <v>0.26900000000000002</v>
      </c>
      <c r="CW13374" s="68">
        <v>0.37190000000000001</v>
      </c>
      <c r="CX13374" s="68">
        <v>0.37359999999999999</v>
      </c>
      <c r="CY13374" s="68">
        <v>0.72740000000000005</v>
      </c>
      <c r="CZ13374" s="68">
        <v>0.1178</v>
      </c>
      <c r="DA13374" s="68" t="s">
        <v>621</v>
      </c>
      <c r="DB13374" s="68">
        <v>2.0000000000000001E-4</v>
      </c>
      <c r="DC13374" s="68">
        <v>0.61829999999999996</v>
      </c>
      <c r="DD13374" s="68" t="s">
        <v>621</v>
      </c>
      <c r="DE13374" s="68" t="s">
        <v>621</v>
      </c>
      <c r="DF13374" s="68">
        <v>0.51380000000000003</v>
      </c>
      <c r="DG13374" s="68" t="s">
        <v>621</v>
      </c>
      <c r="DH13374" s="68">
        <v>5.9999999999999995E-4</v>
      </c>
      <c r="DI13374" s="68">
        <v>0.1575</v>
      </c>
      <c r="DJ13374" s="68">
        <v>2.9999999999999997E-4</v>
      </c>
      <c r="DK13374" s="68">
        <v>2.5000000000000001E-3</v>
      </c>
      <c r="DL13374" s="68">
        <v>0.1177</v>
      </c>
      <c r="DM13374" s="68" t="s">
        <v>621</v>
      </c>
      <c r="DN13374" s="68">
        <v>2.0000000000000001E-4</v>
      </c>
      <c r="DO13374" s="68">
        <v>0.61870000000000003</v>
      </c>
      <c r="DP13374" s="68" t="s">
        <v>621</v>
      </c>
      <c r="DQ13374" s="68" t="s">
        <v>621</v>
      </c>
      <c r="DR13374" s="68">
        <v>0.51339999999999997</v>
      </c>
      <c r="DS13374" s="68" t="s">
        <v>621</v>
      </c>
      <c r="DT13374" s="68">
        <v>5.9999999999999995E-4</v>
      </c>
      <c r="DU13374" s="68">
        <v>0.15909999999999999</v>
      </c>
      <c r="DV13374" s="68">
        <v>2.9999999999999997E-4</v>
      </c>
      <c r="DW13374" s="74">
        <v>2.5000000000000001E-3</v>
      </c>
    </row>
    <row r="13375" spans="1:127" x14ac:dyDescent="0.25">
      <c r="A13375" s="247" t="s">
        <v>117</v>
      </c>
      <c r="B13375" s="77">
        <v>6.8159999999999998E-2</v>
      </c>
      <c r="C13375" s="106">
        <v>-4.9050000000000003E-2</v>
      </c>
      <c r="D13375" s="106">
        <v>-0.39362999999999998</v>
      </c>
      <c r="E13375" s="106">
        <v>-0.21206</v>
      </c>
      <c r="F13375" s="77">
        <v>3.9949999999999999E-2</v>
      </c>
      <c r="G13375" s="106">
        <v>-0.11108</v>
      </c>
      <c r="H13375" s="77">
        <v>0.20738000000000001</v>
      </c>
      <c r="I13375" s="77">
        <v>0.17534</v>
      </c>
      <c r="J13375" s="106">
        <v>-0.43186000000000002</v>
      </c>
      <c r="K13375" s="106">
        <v>-0.37284</v>
      </c>
      <c r="L13375" s="106">
        <v>-0.40255000000000002</v>
      </c>
      <c r="M13375" s="106">
        <v>-0.37489</v>
      </c>
      <c r="N13375" s="106">
        <v>-0.31935000000000002</v>
      </c>
      <c r="O13375" s="106">
        <v>-0.21779999999999999</v>
      </c>
      <c r="P13375" s="77" t="s">
        <v>677</v>
      </c>
      <c r="Q13375" s="106">
        <v>-0.22015000000000001</v>
      </c>
      <c r="R13375" s="106">
        <v>-0.37451000000000001</v>
      </c>
      <c r="S13375" s="106">
        <v>-8.8709999999999997E-2</v>
      </c>
      <c r="T13375" s="106">
        <v>-0.51256000000000002</v>
      </c>
      <c r="U13375" s="106">
        <v>-0.25392999999999999</v>
      </c>
      <c r="V13375" s="106">
        <v>-0.43990000000000001</v>
      </c>
      <c r="W13375" s="77">
        <v>8.6330000000000004E-2</v>
      </c>
      <c r="X13375" s="77">
        <v>5.552E-2</v>
      </c>
      <c r="Y13375" s="77">
        <v>8.3900000000000002E-2</v>
      </c>
      <c r="Z13375" s="106">
        <v>-3.7330000000000002E-2</v>
      </c>
      <c r="AA13375" s="77">
        <v>2.7550000000000002E-2</v>
      </c>
      <c r="AB13375" s="106">
        <v>-0.38925999999999999</v>
      </c>
      <c r="AC13375" s="106">
        <v>-2.843E-2</v>
      </c>
      <c r="AD13375" s="77">
        <v>6.6119999999999998E-2</v>
      </c>
      <c r="AE13375" s="106">
        <v>-5.3249999999999999E-2</v>
      </c>
      <c r="AF13375" s="77">
        <v>0.21010000000000001</v>
      </c>
      <c r="AG13375" s="77">
        <v>0.18321000000000001</v>
      </c>
      <c r="AH13375" s="106">
        <v>-0.40418999999999999</v>
      </c>
      <c r="AI13375" s="106">
        <v>-0.38844000000000001</v>
      </c>
      <c r="AJ13375" s="106">
        <v>-0.41132999999999997</v>
      </c>
      <c r="AK13375" s="106">
        <v>-0.35750999999999999</v>
      </c>
      <c r="AL13375" s="106">
        <v>-0.31806000000000001</v>
      </c>
      <c r="AM13375" s="106">
        <v>-0.19248000000000001</v>
      </c>
      <c r="AN13375" s="77" t="s">
        <v>677</v>
      </c>
      <c r="AO13375" s="106">
        <v>-0.29583999999999999</v>
      </c>
      <c r="AP13375" s="106">
        <v>-0.35017999999999999</v>
      </c>
      <c r="AQ13375" s="106">
        <v>-0.11882</v>
      </c>
      <c r="AR13375" s="106">
        <v>-0.28460999999999997</v>
      </c>
      <c r="AS13375" s="77">
        <v>8.5269999999999999E-2</v>
      </c>
      <c r="AT13375" s="106">
        <v>-0.37835999999999997</v>
      </c>
      <c r="AU13375" s="77">
        <v>0.12540000000000001</v>
      </c>
      <c r="AV13375" s="77">
        <v>0.27123999999999998</v>
      </c>
      <c r="AW13375" s="77">
        <v>0.17477999999999999</v>
      </c>
      <c r="AX13375" s="106">
        <v>-3.3660000000000002E-2</v>
      </c>
      <c r="AY13375" s="77">
        <v>0.27400000000000002</v>
      </c>
      <c r="AZ13375" s="106">
        <v>-5.8400000000000001E-2</v>
      </c>
      <c r="BA13375" s="106">
        <v>-0.18387000000000001</v>
      </c>
      <c r="BB13375" s="106">
        <v>-0.20552000000000001</v>
      </c>
      <c r="BC13375" s="106">
        <v>-0.2321</v>
      </c>
      <c r="BD13375" s="77">
        <v>1.188E-2</v>
      </c>
      <c r="BE13375" s="77">
        <v>4.81E-3</v>
      </c>
      <c r="BF13375" s="106">
        <v>-6.1760000000000002E-2</v>
      </c>
      <c r="BG13375" s="106">
        <v>-0.12767999999999999</v>
      </c>
      <c r="BH13375" s="106">
        <v>-0.28949000000000003</v>
      </c>
      <c r="BI13375" s="106">
        <v>-0.29331000000000002</v>
      </c>
      <c r="BJ13375" s="106">
        <v>-0.45948</v>
      </c>
      <c r="BK13375" s="106">
        <v>-0.10699</v>
      </c>
      <c r="BL13375" s="77">
        <v>0.11766</v>
      </c>
      <c r="BM13375" s="77">
        <v>0.38878000000000001</v>
      </c>
      <c r="BN13375" s="77">
        <v>0.34517999999999999</v>
      </c>
      <c r="BO13375" s="77">
        <v>0.34077000000000002</v>
      </c>
      <c r="BP13375" s="77">
        <v>0.12587000000000001</v>
      </c>
      <c r="BQ13375" s="77">
        <v>8.931E-2</v>
      </c>
      <c r="BR13375" s="77">
        <v>9.1249999999999998E-2</v>
      </c>
      <c r="BS13375" s="77">
        <v>1.541E-2</v>
      </c>
      <c r="BT13375" s="77">
        <v>0.35372999999999999</v>
      </c>
      <c r="BU13375" s="77">
        <v>1</v>
      </c>
      <c r="BV13375" s="106">
        <v>-0.10059</v>
      </c>
      <c r="BW13375" s="77">
        <v>0.11748</v>
      </c>
      <c r="BX13375" s="77">
        <v>9.5600000000000008E-3</v>
      </c>
      <c r="BY13375" s="77">
        <v>0.10169</v>
      </c>
      <c r="BZ13375" s="77">
        <v>8.1140000000000004E-2</v>
      </c>
      <c r="CA13375" s="77">
        <v>0.18822</v>
      </c>
      <c r="CB13375" s="77">
        <v>0.12053</v>
      </c>
      <c r="CC13375" s="77">
        <v>4.811E-2</v>
      </c>
      <c r="CD13375" s="106">
        <v>-1.0580000000000001E-2</v>
      </c>
      <c r="CE13375" s="106">
        <v>-0.18676000000000001</v>
      </c>
      <c r="CF13375" s="77">
        <v>0.15712000000000001</v>
      </c>
      <c r="CG13375" s="77">
        <v>0.11441</v>
      </c>
      <c r="CH13375" s="106">
        <v>-0.32286999999999999</v>
      </c>
      <c r="CI13375" s="77">
        <v>7.2849999999999998E-2</v>
      </c>
      <c r="CJ13375" s="106">
        <v>-7.9240000000000005E-2</v>
      </c>
      <c r="CK13375" s="106">
        <v>-0.44979000000000002</v>
      </c>
      <c r="CL13375" s="106">
        <v>-0.40804000000000001</v>
      </c>
      <c r="CM13375" s="106">
        <v>-2.2939999999999999E-2</v>
      </c>
      <c r="CN13375" s="106">
        <v>-0.39748</v>
      </c>
      <c r="CO13375" s="77">
        <v>3.4610000000000002E-2</v>
      </c>
      <c r="CP13375" s="106">
        <v>-0.44616</v>
      </c>
      <c r="CQ13375" s="106">
        <v>-0.33894000000000002</v>
      </c>
      <c r="CR13375" s="77">
        <v>0.17455000000000001</v>
      </c>
      <c r="CS13375" s="106">
        <v>-0.26865</v>
      </c>
      <c r="CT13375" s="106">
        <v>-7.4969999999999995E-2</v>
      </c>
      <c r="CU13375" s="106">
        <v>-0.36047000000000001</v>
      </c>
      <c r="CV13375" s="77">
        <v>0.24962999999999999</v>
      </c>
      <c r="CW13375" s="77">
        <v>0.27895999999999999</v>
      </c>
      <c r="CX13375" s="77">
        <v>0.11421000000000001</v>
      </c>
      <c r="CY13375" s="106">
        <v>-0.14143</v>
      </c>
      <c r="CZ13375" s="106">
        <v>-7.9240000000000005E-2</v>
      </c>
      <c r="DA13375" s="106">
        <v>-0.44979000000000002</v>
      </c>
      <c r="DB13375" s="106">
        <v>-0.40803</v>
      </c>
      <c r="DC13375" s="106">
        <v>-2.2939999999999999E-2</v>
      </c>
      <c r="DD13375" s="106">
        <v>-0.42274</v>
      </c>
      <c r="DE13375" s="106">
        <v>-0.39749000000000001</v>
      </c>
      <c r="DF13375" s="77">
        <v>3.4549999999999997E-2</v>
      </c>
      <c r="DG13375" s="106">
        <v>-0.44607000000000002</v>
      </c>
      <c r="DH13375" s="106">
        <v>-0.33903</v>
      </c>
      <c r="DI13375" s="77">
        <v>0.17499000000000001</v>
      </c>
      <c r="DJ13375" s="106">
        <v>-0.32367000000000001</v>
      </c>
      <c r="DK13375" s="106">
        <v>-0.26877000000000001</v>
      </c>
      <c r="DL13375" s="106">
        <v>-7.9269999999999993E-2</v>
      </c>
      <c r="DM13375" s="106">
        <v>-0.44979000000000002</v>
      </c>
      <c r="DN13375" s="106">
        <v>-0.40794999999999998</v>
      </c>
      <c r="DO13375" s="106">
        <v>-2.2919999999999999E-2</v>
      </c>
      <c r="DP13375" s="106">
        <v>-0.42276000000000002</v>
      </c>
      <c r="DQ13375" s="106">
        <v>-0.39749000000000001</v>
      </c>
      <c r="DR13375" s="77">
        <v>3.5000000000000003E-2</v>
      </c>
      <c r="DS13375" s="106">
        <v>-0.44611000000000001</v>
      </c>
      <c r="DT13375" s="106">
        <v>-0.33644000000000002</v>
      </c>
      <c r="DU13375" s="77">
        <v>0.17595</v>
      </c>
      <c r="DV13375" s="106">
        <v>-0.32379999999999998</v>
      </c>
      <c r="DW13375" s="108">
        <v>-0.26841999999999999</v>
      </c>
    </row>
    <row r="13376" spans="1:127" ht="15.75" thickBot="1" x14ac:dyDescent="0.3">
      <c r="A13376" s="248"/>
      <c r="B13376" s="68">
        <v>0.71089999999999998</v>
      </c>
      <c r="C13376" s="68">
        <v>0.78979999999999995</v>
      </c>
      <c r="D13376" s="68">
        <v>2.58E-2</v>
      </c>
      <c r="E13376" s="68">
        <v>0.24399999999999999</v>
      </c>
      <c r="F13376" s="68">
        <v>0.82809999999999995</v>
      </c>
      <c r="G13376" s="68">
        <v>0.54500000000000004</v>
      </c>
      <c r="H13376" s="68">
        <v>0.25480000000000003</v>
      </c>
      <c r="I13376" s="68">
        <v>0.33710000000000001</v>
      </c>
      <c r="J13376" s="68">
        <v>1.3599999999999999E-2</v>
      </c>
      <c r="K13376" s="68">
        <v>3.56E-2</v>
      </c>
      <c r="L13376" s="68">
        <v>2.24E-2</v>
      </c>
      <c r="M13376" s="68">
        <v>3.4500000000000003E-2</v>
      </c>
      <c r="N13376" s="68">
        <v>7.4800000000000005E-2</v>
      </c>
      <c r="O13376" s="68">
        <v>0.2311</v>
      </c>
      <c r="P13376" s="68" t="s">
        <v>677</v>
      </c>
      <c r="Q13376" s="68">
        <v>0.22600000000000001</v>
      </c>
      <c r="R13376" s="68">
        <v>3.4700000000000002E-2</v>
      </c>
      <c r="S13376" s="68">
        <v>0.62929999999999997</v>
      </c>
      <c r="T13376" s="68">
        <v>2.7000000000000001E-3</v>
      </c>
      <c r="U13376" s="68">
        <v>0.1608</v>
      </c>
      <c r="V13376" s="68">
        <v>1.18E-2</v>
      </c>
      <c r="W13376" s="68">
        <v>0.63849999999999996</v>
      </c>
      <c r="X13376" s="68">
        <v>0.76280000000000003</v>
      </c>
      <c r="Y13376" s="68">
        <v>0.64800000000000002</v>
      </c>
      <c r="Z13376" s="68">
        <v>0.83930000000000005</v>
      </c>
      <c r="AA13376" s="68">
        <v>0.88100000000000001</v>
      </c>
      <c r="AB13376" s="68">
        <v>2.7699999999999999E-2</v>
      </c>
      <c r="AC13376" s="68">
        <v>0.87729999999999997</v>
      </c>
      <c r="AD13376" s="68">
        <v>0.71919999999999995</v>
      </c>
      <c r="AE13376" s="68">
        <v>0.77229999999999999</v>
      </c>
      <c r="AF13376" s="68">
        <v>0.24840000000000001</v>
      </c>
      <c r="AG13376" s="68">
        <v>0.3155</v>
      </c>
      <c r="AH13376" s="68">
        <v>2.18E-2</v>
      </c>
      <c r="AI13376" s="68">
        <v>2.8000000000000001E-2</v>
      </c>
      <c r="AJ13376" s="68">
        <v>1.9300000000000001E-2</v>
      </c>
      <c r="AK13376" s="68">
        <v>4.4499999999999998E-2</v>
      </c>
      <c r="AL13376" s="68">
        <v>7.6100000000000001E-2</v>
      </c>
      <c r="AM13376" s="68">
        <v>0.29120000000000001</v>
      </c>
      <c r="AN13376" s="68" t="s">
        <v>677</v>
      </c>
      <c r="AO13376" s="68">
        <v>0.1002</v>
      </c>
      <c r="AP13376" s="68">
        <v>4.9399999999999999E-2</v>
      </c>
      <c r="AQ13376" s="68">
        <v>0.51719999999999999</v>
      </c>
      <c r="AR13376" s="68">
        <v>0.1144</v>
      </c>
      <c r="AS13376" s="68">
        <v>0.64259999999999995</v>
      </c>
      <c r="AT13376" s="68">
        <v>3.27E-2</v>
      </c>
      <c r="AU13376" s="68">
        <v>0.49409999999999998</v>
      </c>
      <c r="AV13376" s="68">
        <v>0.13320000000000001</v>
      </c>
      <c r="AW13376" s="68">
        <v>0.3387</v>
      </c>
      <c r="AX13376" s="68">
        <v>0.85489999999999999</v>
      </c>
      <c r="AY13376" s="68">
        <v>0.12909999999999999</v>
      </c>
      <c r="AZ13376" s="68">
        <v>0.75090000000000001</v>
      </c>
      <c r="BA13376" s="68">
        <v>0.31380000000000002</v>
      </c>
      <c r="BB13376" s="68">
        <v>0.2591</v>
      </c>
      <c r="BC13376" s="68">
        <v>0.20119999999999999</v>
      </c>
      <c r="BD13376" s="68">
        <v>0.94850000000000001</v>
      </c>
      <c r="BE13376" s="68">
        <v>0.97919999999999996</v>
      </c>
      <c r="BF13376" s="68">
        <v>0.73699999999999999</v>
      </c>
      <c r="BG13376" s="68">
        <v>0.48620000000000002</v>
      </c>
      <c r="BH13376" s="68">
        <v>0.108</v>
      </c>
      <c r="BI13376" s="68">
        <v>0.1033</v>
      </c>
      <c r="BJ13376" s="68">
        <v>8.2000000000000007E-3</v>
      </c>
      <c r="BK13376" s="68">
        <v>0.56000000000000005</v>
      </c>
      <c r="BL13376" s="68">
        <v>0.52129999999999999</v>
      </c>
      <c r="BM13376" s="68">
        <v>2.7900000000000001E-2</v>
      </c>
      <c r="BN13376" s="68">
        <v>5.2999999999999999E-2</v>
      </c>
      <c r="BO13376" s="68">
        <v>5.6300000000000003E-2</v>
      </c>
      <c r="BP13376" s="68">
        <v>0.4924</v>
      </c>
      <c r="BQ13376" s="68">
        <v>0.62690000000000001</v>
      </c>
      <c r="BR13376" s="68">
        <v>0.61939999999999995</v>
      </c>
      <c r="BS13376" s="68">
        <v>0.93330000000000002</v>
      </c>
      <c r="BT13376" s="68">
        <v>4.7E-2</v>
      </c>
      <c r="BU13376" s="68"/>
      <c r="BV13376" s="68">
        <v>0.58379999999999999</v>
      </c>
      <c r="BW13376" s="68">
        <v>0.52190000000000003</v>
      </c>
      <c r="BX13376" s="68">
        <v>0.95860000000000001</v>
      </c>
      <c r="BY13376" s="68">
        <v>0.57969999999999999</v>
      </c>
      <c r="BZ13376" s="68">
        <v>0.65890000000000004</v>
      </c>
      <c r="CA13376" s="68">
        <v>0.30230000000000001</v>
      </c>
      <c r="CB13376" s="68">
        <v>0.5111</v>
      </c>
      <c r="CC13376" s="68">
        <v>0.79369999999999996</v>
      </c>
      <c r="CD13376" s="68">
        <v>0.95420000000000005</v>
      </c>
      <c r="CE13376" s="68">
        <v>0.30609999999999998</v>
      </c>
      <c r="CF13376" s="68">
        <v>0.39050000000000001</v>
      </c>
      <c r="CG13376" s="68">
        <v>0.53290000000000004</v>
      </c>
      <c r="CH13376" s="68">
        <v>7.1499999999999994E-2</v>
      </c>
      <c r="CI13376" s="68">
        <v>0.69189999999999996</v>
      </c>
      <c r="CJ13376" s="68">
        <v>0.66639999999999999</v>
      </c>
      <c r="CK13376" s="68">
        <v>9.7999999999999997E-3</v>
      </c>
      <c r="CL13376" s="68">
        <v>2.0400000000000001E-2</v>
      </c>
      <c r="CM13376" s="68">
        <v>0.90080000000000005</v>
      </c>
      <c r="CN13376" s="68">
        <v>2.4299999999999999E-2</v>
      </c>
      <c r="CO13376" s="68">
        <v>0.8508</v>
      </c>
      <c r="CP13376" s="68">
        <v>1.0500000000000001E-2</v>
      </c>
      <c r="CQ13376" s="68">
        <v>5.7700000000000001E-2</v>
      </c>
      <c r="CR13376" s="68">
        <v>0.33929999999999999</v>
      </c>
      <c r="CS13376" s="68">
        <v>0.1371</v>
      </c>
      <c r="CT13376" s="68">
        <v>0.68340000000000001</v>
      </c>
      <c r="CU13376" s="68">
        <v>4.2700000000000002E-2</v>
      </c>
      <c r="CV13376" s="68">
        <v>0.16819999999999999</v>
      </c>
      <c r="CW13376" s="68">
        <v>0.1221</v>
      </c>
      <c r="CX13376" s="68">
        <v>0.53369999999999995</v>
      </c>
      <c r="CY13376" s="68">
        <v>0.44009999999999999</v>
      </c>
      <c r="CZ13376" s="68">
        <v>0.66639999999999999</v>
      </c>
      <c r="DA13376" s="68">
        <v>9.7999999999999997E-3</v>
      </c>
      <c r="DB13376" s="68">
        <v>2.0400000000000001E-2</v>
      </c>
      <c r="DC13376" s="68">
        <v>0.90080000000000005</v>
      </c>
      <c r="DD13376" s="68">
        <v>1.5900000000000001E-2</v>
      </c>
      <c r="DE13376" s="68">
        <v>2.4299999999999999E-2</v>
      </c>
      <c r="DF13376" s="68">
        <v>0.85109999999999997</v>
      </c>
      <c r="DG13376" s="68">
        <v>1.0500000000000001E-2</v>
      </c>
      <c r="DH13376" s="68">
        <v>5.7700000000000001E-2</v>
      </c>
      <c r="DI13376" s="68">
        <v>0.33810000000000001</v>
      </c>
      <c r="DJ13376" s="68">
        <v>7.0699999999999999E-2</v>
      </c>
      <c r="DK13376" s="68">
        <v>0.13689999999999999</v>
      </c>
      <c r="DL13376" s="68">
        <v>0.6663</v>
      </c>
      <c r="DM13376" s="68">
        <v>9.7999999999999997E-3</v>
      </c>
      <c r="DN13376" s="68">
        <v>2.0500000000000001E-2</v>
      </c>
      <c r="DO13376" s="68">
        <v>0.90090000000000003</v>
      </c>
      <c r="DP13376" s="68">
        <v>1.5900000000000001E-2</v>
      </c>
      <c r="DQ13376" s="68">
        <v>2.4299999999999999E-2</v>
      </c>
      <c r="DR13376" s="68">
        <v>0.84919999999999995</v>
      </c>
      <c r="DS13376" s="68">
        <v>1.0500000000000001E-2</v>
      </c>
      <c r="DT13376" s="68">
        <v>5.9700000000000003E-2</v>
      </c>
      <c r="DU13376" s="68">
        <v>0.33539999999999998</v>
      </c>
      <c r="DV13376" s="68">
        <v>7.0599999999999996E-2</v>
      </c>
      <c r="DW13376" s="74">
        <v>0.13739999999999999</v>
      </c>
    </row>
    <row r="13377" spans="1:127" x14ac:dyDescent="0.25">
      <c r="A13377" s="247" t="s">
        <v>118</v>
      </c>
      <c r="B13377" s="106">
        <v>-0.32351999999999997</v>
      </c>
      <c r="C13377" s="77">
        <v>0.16224</v>
      </c>
      <c r="D13377" s="106">
        <v>-1.5650000000000001E-2</v>
      </c>
      <c r="E13377" s="77">
        <v>0.21146000000000001</v>
      </c>
      <c r="F13377" s="77">
        <v>0.23499999999999999</v>
      </c>
      <c r="G13377" s="77">
        <v>0.23451</v>
      </c>
      <c r="H13377" s="77">
        <v>0.39335999999999999</v>
      </c>
      <c r="I13377" s="77">
        <v>0.24804999999999999</v>
      </c>
      <c r="J13377" s="106">
        <v>-4.6000000000000001E-4</v>
      </c>
      <c r="K13377" s="106">
        <v>-2.928E-2</v>
      </c>
      <c r="L13377" s="106">
        <v>-3.0949999999999998E-2</v>
      </c>
      <c r="M13377" s="77">
        <v>0.14219999999999999</v>
      </c>
      <c r="N13377" s="77">
        <v>0.27334000000000003</v>
      </c>
      <c r="O13377" s="77">
        <v>0.21337999999999999</v>
      </c>
      <c r="P13377" s="77" t="s">
        <v>677</v>
      </c>
      <c r="Q13377" s="106">
        <v>-8.9179999999999995E-2</v>
      </c>
      <c r="R13377" s="106">
        <v>-3.5740000000000001E-2</v>
      </c>
      <c r="S13377" s="77">
        <v>6.5280000000000005E-2</v>
      </c>
      <c r="T13377" s="77">
        <v>7.7979999999999994E-2</v>
      </c>
      <c r="U13377" s="77">
        <v>0.18659000000000001</v>
      </c>
      <c r="V13377" s="106">
        <v>-0.36604999999999999</v>
      </c>
      <c r="W13377" s="77">
        <v>0.31785000000000002</v>
      </c>
      <c r="X13377" s="106">
        <v>-0.42684</v>
      </c>
      <c r="Y13377" s="77">
        <v>7.0050000000000001E-2</v>
      </c>
      <c r="Z13377" s="106">
        <v>-0.30348000000000003</v>
      </c>
      <c r="AA13377" s="77">
        <v>0.14587</v>
      </c>
      <c r="AB13377" s="77">
        <v>1.9499999999999999E-3</v>
      </c>
      <c r="AC13377" s="77">
        <v>0.21645</v>
      </c>
      <c r="AD13377" s="77">
        <v>0.26334999999999997</v>
      </c>
      <c r="AE13377" s="77">
        <v>0.28553000000000001</v>
      </c>
      <c r="AF13377" s="77">
        <v>0.37490000000000001</v>
      </c>
      <c r="AG13377" s="77">
        <v>0.23535</v>
      </c>
      <c r="AH13377" s="106">
        <v>-2.0200000000000001E-3</v>
      </c>
      <c r="AI13377" s="106">
        <v>-4.47E-3</v>
      </c>
      <c r="AJ13377" s="106">
        <v>-4.6309999999999997E-2</v>
      </c>
      <c r="AK13377" s="77">
        <v>0.12803</v>
      </c>
      <c r="AL13377" s="77">
        <v>0.26311000000000001</v>
      </c>
      <c r="AM13377" s="77">
        <v>0.24016000000000001</v>
      </c>
      <c r="AN13377" s="77" t="s">
        <v>677</v>
      </c>
      <c r="AO13377" s="77">
        <v>0.19303999999999999</v>
      </c>
      <c r="AP13377" s="106">
        <v>-4.3679999999999997E-2</v>
      </c>
      <c r="AQ13377" s="77">
        <v>7.7780000000000002E-2</v>
      </c>
      <c r="AR13377" s="106">
        <v>-3.9960000000000002E-2</v>
      </c>
      <c r="AS13377" s="77">
        <v>0.14665</v>
      </c>
      <c r="AT13377" s="106">
        <v>-0.52558000000000005</v>
      </c>
      <c r="AU13377" s="77">
        <v>6.28E-3</v>
      </c>
      <c r="AV13377" s="106">
        <v>-0.40799000000000002</v>
      </c>
      <c r="AW13377" s="106">
        <v>-4.8649999999999999E-2</v>
      </c>
      <c r="AX13377" s="106">
        <v>-0.24406</v>
      </c>
      <c r="AY13377" s="77">
        <v>0.29819000000000001</v>
      </c>
      <c r="AZ13377" s="106">
        <v>-7.0639999999999994E-2</v>
      </c>
      <c r="BA13377" s="106">
        <v>-7.3830000000000007E-2</v>
      </c>
      <c r="BB13377" s="77">
        <v>0.17768</v>
      </c>
      <c r="BC13377" s="77">
        <v>0.25584000000000001</v>
      </c>
      <c r="BD13377" s="77">
        <v>0.45978999999999998</v>
      </c>
      <c r="BE13377" s="77">
        <v>0.32047999999999999</v>
      </c>
      <c r="BF13377" s="106">
        <v>-0.15776999999999999</v>
      </c>
      <c r="BG13377" s="106">
        <v>-0.12889</v>
      </c>
      <c r="BH13377" s="106">
        <v>-0.34105999999999997</v>
      </c>
      <c r="BI13377" s="77">
        <v>0.11727</v>
      </c>
      <c r="BJ13377" s="77">
        <v>0.56657999999999997</v>
      </c>
      <c r="BK13377" s="77">
        <v>4.5929999999999999E-2</v>
      </c>
      <c r="BL13377" s="106">
        <v>-3.6310000000000002E-2</v>
      </c>
      <c r="BM13377" s="77">
        <v>5.4489999999999997E-2</v>
      </c>
      <c r="BN13377" s="77">
        <v>0.11007</v>
      </c>
      <c r="BO13377" s="77">
        <v>0.17952000000000001</v>
      </c>
      <c r="BP13377" s="77">
        <v>0.51987000000000005</v>
      </c>
      <c r="BQ13377" s="77">
        <v>0.32496999999999998</v>
      </c>
      <c r="BR13377" s="106">
        <v>-0.1416</v>
      </c>
      <c r="BS13377" s="106">
        <v>-5.8000000000000003E-2</v>
      </c>
      <c r="BT13377" s="106">
        <v>-0.15004999999999999</v>
      </c>
      <c r="BU13377" s="106">
        <v>-0.10059</v>
      </c>
      <c r="BV13377" s="77">
        <v>1</v>
      </c>
      <c r="BW13377" s="106">
        <v>-4.7359999999999999E-2</v>
      </c>
      <c r="BX13377" s="106">
        <v>-1.652E-2</v>
      </c>
      <c r="BY13377" s="106">
        <v>-7.2899999999999996E-3</v>
      </c>
      <c r="BZ13377" s="77">
        <v>0.28109000000000001</v>
      </c>
      <c r="CA13377" s="77">
        <v>0.22847999999999999</v>
      </c>
      <c r="CB13377" s="77">
        <v>0.44464999999999999</v>
      </c>
      <c r="CC13377" s="77">
        <v>0.36852000000000001</v>
      </c>
      <c r="CD13377" s="106">
        <v>-0.12529000000000001</v>
      </c>
      <c r="CE13377" s="106">
        <v>-5.0349999999999999E-2</v>
      </c>
      <c r="CF13377" s="106">
        <v>-0.20393</v>
      </c>
      <c r="CG13377" s="106">
        <v>-8.9679999999999996E-2</v>
      </c>
      <c r="CH13377" s="77">
        <v>0.59321999999999997</v>
      </c>
      <c r="CI13377" s="77">
        <v>0.12747</v>
      </c>
      <c r="CJ13377" s="77">
        <v>0.39809</v>
      </c>
      <c r="CK13377" s="77">
        <v>0.13444</v>
      </c>
      <c r="CL13377" s="77">
        <v>6.6170000000000007E-2</v>
      </c>
      <c r="CM13377" s="106">
        <v>-0.10653</v>
      </c>
      <c r="CN13377" s="77">
        <v>0.22103</v>
      </c>
      <c r="CO13377" s="77">
        <v>0.46217999999999998</v>
      </c>
      <c r="CP13377" s="77">
        <v>0.13925999999999999</v>
      </c>
      <c r="CQ13377" s="77">
        <v>0.14241999999999999</v>
      </c>
      <c r="CR13377" s="106">
        <v>-0.20548</v>
      </c>
      <c r="CS13377" s="77">
        <v>0.36569000000000002</v>
      </c>
      <c r="CT13377" s="77">
        <v>0.31862000000000001</v>
      </c>
      <c r="CU13377" s="77">
        <v>1.9550000000000001E-2</v>
      </c>
      <c r="CV13377" s="77">
        <v>0.33013999999999999</v>
      </c>
      <c r="CW13377" s="77">
        <v>0.28750999999999999</v>
      </c>
      <c r="CX13377" s="77">
        <v>0.32788</v>
      </c>
      <c r="CY13377" s="77">
        <v>0.23408999999999999</v>
      </c>
      <c r="CZ13377" s="77">
        <v>0.39809</v>
      </c>
      <c r="DA13377" s="77">
        <v>0.13442999999999999</v>
      </c>
      <c r="DB13377" s="77">
        <v>6.615E-2</v>
      </c>
      <c r="DC13377" s="106">
        <v>-0.10652</v>
      </c>
      <c r="DD13377" s="77">
        <v>0.27413999999999999</v>
      </c>
      <c r="DE13377" s="77">
        <v>0.22101999999999999</v>
      </c>
      <c r="DF13377" s="77">
        <v>0.46221000000000001</v>
      </c>
      <c r="DG13377" s="77">
        <v>0.13900999999999999</v>
      </c>
      <c r="DH13377" s="77">
        <v>0.14258999999999999</v>
      </c>
      <c r="DI13377" s="106">
        <v>-0.20585000000000001</v>
      </c>
      <c r="DJ13377" s="77">
        <v>0.43143999999999999</v>
      </c>
      <c r="DK13377" s="77">
        <v>0.36580000000000001</v>
      </c>
      <c r="DL13377" s="77">
        <v>0.39807999999999999</v>
      </c>
      <c r="DM13377" s="77">
        <v>0.13442999999999999</v>
      </c>
      <c r="DN13377" s="77">
        <v>6.5989999999999993E-2</v>
      </c>
      <c r="DO13377" s="106">
        <v>-0.10648000000000001</v>
      </c>
      <c r="DP13377" s="77">
        <v>0.27413999999999999</v>
      </c>
      <c r="DQ13377" s="77">
        <v>0.221</v>
      </c>
      <c r="DR13377" s="77">
        <v>0.46183999999999997</v>
      </c>
      <c r="DS13377" s="77">
        <v>0.13930000000000001</v>
      </c>
      <c r="DT13377" s="77">
        <v>0.13921</v>
      </c>
      <c r="DU13377" s="106">
        <v>-0.20598</v>
      </c>
      <c r="DV13377" s="77">
        <v>0.43154999999999999</v>
      </c>
      <c r="DW13377" s="78">
        <v>0.36592000000000002</v>
      </c>
    </row>
    <row r="13378" spans="1:127" ht="15.75" thickBot="1" x14ac:dyDescent="0.3">
      <c r="A13378" s="248"/>
      <c r="B13378" s="68">
        <v>7.0900000000000005E-2</v>
      </c>
      <c r="C13378" s="68">
        <v>0.375</v>
      </c>
      <c r="D13378" s="68">
        <v>0.93220000000000003</v>
      </c>
      <c r="E13378" s="68">
        <v>0.24529999999999999</v>
      </c>
      <c r="F13378" s="68">
        <v>0.19539999999999999</v>
      </c>
      <c r="G13378" s="68">
        <v>0.19639999999999999</v>
      </c>
      <c r="H13378" s="68">
        <v>2.5899999999999999E-2</v>
      </c>
      <c r="I13378" s="68">
        <v>0.17100000000000001</v>
      </c>
      <c r="J13378" s="68">
        <v>0.998</v>
      </c>
      <c r="K13378" s="68">
        <v>0.87360000000000004</v>
      </c>
      <c r="L13378" s="68">
        <v>0.86650000000000005</v>
      </c>
      <c r="M13378" s="68">
        <v>0.4375</v>
      </c>
      <c r="N13378" s="68">
        <v>0.13009999999999999</v>
      </c>
      <c r="O13378" s="68">
        <v>0.24099999999999999</v>
      </c>
      <c r="P13378" s="68" t="s">
        <v>677</v>
      </c>
      <c r="Q13378" s="68">
        <v>0.62739999999999996</v>
      </c>
      <c r="R13378" s="68">
        <v>0.84599999999999997</v>
      </c>
      <c r="S13378" s="68">
        <v>0.72260000000000002</v>
      </c>
      <c r="T13378" s="68">
        <v>0.6714</v>
      </c>
      <c r="U13378" s="68">
        <v>0.30649999999999999</v>
      </c>
      <c r="V13378" s="68">
        <v>3.9399999999999998E-2</v>
      </c>
      <c r="W13378" s="68">
        <v>7.6300000000000007E-2</v>
      </c>
      <c r="X13378" s="68">
        <v>1.4800000000000001E-2</v>
      </c>
      <c r="Y13378" s="68">
        <v>0.70320000000000005</v>
      </c>
      <c r="Z13378" s="68">
        <v>9.1300000000000006E-2</v>
      </c>
      <c r="AA13378" s="68">
        <v>0.42570000000000002</v>
      </c>
      <c r="AB13378" s="68">
        <v>0.99160000000000004</v>
      </c>
      <c r="AC13378" s="68">
        <v>0.2341</v>
      </c>
      <c r="AD13378" s="68">
        <v>0.14530000000000001</v>
      </c>
      <c r="AE13378" s="68">
        <v>0.1132</v>
      </c>
      <c r="AF13378" s="68">
        <v>3.4500000000000003E-2</v>
      </c>
      <c r="AG13378" s="68">
        <v>0.19470000000000001</v>
      </c>
      <c r="AH13378" s="68">
        <v>0.99129999999999996</v>
      </c>
      <c r="AI13378" s="68">
        <v>0.98060000000000003</v>
      </c>
      <c r="AJ13378" s="68">
        <v>0.80130000000000001</v>
      </c>
      <c r="AK13378" s="68">
        <v>0.48499999999999999</v>
      </c>
      <c r="AL13378" s="68">
        <v>0.1457</v>
      </c>
      <c r="AM13378" s="68">
        <v>0.1855</v>
      </c>
      <c r="AN13378" s="68" t="s">
        <v>677</v>
      </c>
      <c r="AO13378" s="68">
        <v>0.2898</v>
      </c>
      <c r="AP13378" s="68">
        <v>0.81240000000000001</v>
      </c>
      <c r="AQ13378" s="68">
        <v>0.67220000000000002</v>
      </c>
      <c r="AR13378" s="68">
        <v>0.82809999999999995</v>
      </c>
      <c r="AS13378" s="68">
        <v>0.42320000000000002</v>
      </c>
      <c r="AT13378" s="68">
        <v>2E-3</v>
      </c>
      <c r="AU13378" s="68">
        <v>0.9728</v>
      </c>
      <c r="AV13378" s="68">
        <v>2.0400000000000001E-2</v>
      </c>
      <c r="AW13378" s="68">
        <v>0.79149999999999998</v>
      </c>
      <c r="AX13378" s="68">
        <v>0.17829999999999999</v>
      </c>
      <c r="AY13378" s="68">
        <v>9.74E-2</v>
      </c>
      <c r="AZ13378" s="68">
        <v>0.70079999999999998</v>
      </c>
      <c r="BA13378" s="68">
        <v>0.68799999999999994</v>
      </c>
      <c r="BB13378" s="68">
        <v>0.3306</v>
      </c>
      <c r="BC13378" s="68">
        <v>0.15759999999999999</v>
      </c>
      <c r="BD13378" s="68">
        <v>8.0999999999999996E-3</v>
      </c>
      <c r="BE13378" s="68">
        <v>7.3700000000000002E-2</v>
      </c>
      <c r="BF13378" s="68">
        <v>0.38850000000000001</v>
      </c>
      <c r="BG13378" s="68">
        <v>0.48199999999999998</v>
      </c>
      <c r="BH13378" s="68">
        <v>5.6099999999999997E-2</v>
      </c>
      <c r="BI13378" s="68">
        <v>0.52270000000000005</v>
      </c>
      <c r="BJ13378" s="68">
        <v>6.9999999999999999E-4</v>
      </c>
      <c r="BK13378" s="68">
        <v>0.80289999999999995</v>
      </c>
      <c r="BL13378" s="68">
        <v>0.84360000000000002</v>
      </c>
      <c r="BM13378" s="68">
        <v>0.7671</v>
      </c>
      <c r="BN13378" s="68">
        <v>0.54869999999999997</v>
      </c>
      <c r="BO13378" s="68">
        <v>0.32550000000000001</v>
      </c>
      <c r="BP13378" s="68">
        <v>2.3E-3</v>
      </c>
      <c r="BQ13378" s="68">
        <v>6.9599999999999995E-2</v>
      </c>
      <c r="BR13378" s="68">
        <v>0.4395</v>
      </c>
      <c r="BS13378" s="68">
        <v>0.75249999999999995</v>
      </c>
      <c r="BT13378" s="68">
        <v>0.41239999999999999</v>
      </c>
      <c r="BU13378" s="68">
        <v>0.58379999999999999</v>
      </c>
      <c r="BV13378" s="68"/>
      <c r="BW13378" s="68">
        <v>0.79690000000000005</v>
      </c>
      <c r="BX13378" s="68">
        <v>0.92849999999999999</v>
      </c>
      <c r="BY13378" s="68">
        <v>0.96840000000000004</v>
      </c>
      <c r="BZ13378" s="68">
        <v>0.1191</v>
      </c>
      <c r="CA13378" s="68">
        <v>0.20849999999999999</v>
      </c>
      <c r="CB13378" s="68">
        <v>1.0800000000000001E-2</v>
      </c>
      <c r="CC13378" s="68">
        <v>3.7999999999999999E-2</v>
      </c>
      <c r="CD13378" s="68">
        <v>0.49440000000000001</v>
      </c>
      <c r="CE13378" s="68">
        <v>0.78439999999999999</v>
      </c>
      <c r="CF13378" s="68">
        <v>0.26290000000000002</v>
      </c>
      <c r="CG13378" s="68">
        <v>0.62549999999999994</v>
      </c>
      <c r="CH13378" s="68">
        <v>2.9999999999999997E-4</v>
      </c>
      <c r="CI13378" s="68">
        <v>0.4869</v>
      </c>
      <c r="CJ13378" s="68">
        <v>2.4E-2</v>
      </c>
      <c r="CK13378" s="68">
        <v>0.4632</v>
      </c>
      <c r="CL13378" s="68">
        <v>0.71899999999999997</v>
      </c>
      <c r="CM13378" s="68">
        <v>0.56169999999999998</v>
      </c>
      <c r="CN13378" s="68">
        <v>0.22409999999999999</v>
      </c>
      <c r="CO13378" s="68">
        <v>7.7000000000000002E-3</v>
      </c>
      <c r="CP13378" s="68">
        <v>0.44719999999999999</v>
      </c>
      <c r="CQ13378" s="68">
        <v>0.43680000000000002</v>
      </c>
      <c r="CR13378" s="68">
        <v>0.25919999999999999</v>
      </c>
      <c r="CS13378" s="68">
        <v>3.9600000000000003E-2</v>
      </c>
      <c r="CT13378" s="68">
        <v>7.5499999999999998E-2</v>
      </c>
      <c r="CU13378" s="68">
        <v>0.91539999999999999</v>
      </c>
      <c r="CV13378" s="68">
        <v>6.5000000000000002E-2</v>
      </c>
      <c r="CW13378" s="68">
        <v>0.1106</v>
      </c>
      <c r="CX13378" s="68">
        <v>6.7000000000000004E-2</v>
      </c>
      <c r="CY13378" s="68">
        <v>0.19719999999999999</v>
      </c>
      <c r="CZ13378" s="68">
        <v>2.4E-2</v>
      </c>
      <c r="DA13378" s="68">
        <v>0.4632</v>
      </c>
      <c r="DB13378" s="68">
        <v>0.71909999999999996</v>
      </c>
      <c r="DC13378" s="68">
        <v>0.56169999999999998</v>
      </c>
      <c r="DD13378" s="68">
        <v>0.12889999999999999</v>
      </c>
      <c r="DE13378" s="68">
        <v>0.22409999999999999</v>
      </c>
      <c r="DF13378" s="68">
        <v>7.7000000000000002E-3</v>
      </c>
      <c r="DG13378" s="68">
        <v>0.44800000000000001</v>
      </c>
      <c r="DH13378" s="68">
        <v>0.43630000000000002</v>
      </c>
      <c r="DI13378" s="68">
        <v>0.25840000000000002</v>
      </c>
      <c r="DJ13378" s="68">
        <v>1.37E-2</v>
      </c>
      <c r="DK13378" s="68">
        <v>3.95E-2</v>
      </c>
      <c r="DL13378" s="68">
        <v>2.4E-2</v>
      </c>
      <c r="DM13378" s="68">
        <v>0.4632</v>
      </c>
      <c r="DN13378" s="68">
        <v>0.71970000000000001</v>
      </c>
      <c r="DO13378" s="68">
        <v>0.56189999999999996</v>
      </c>
      <c r="DP13378" s="68">
        <v>0.12889999999999999</v>
      </c>
      <c r="DQ13378" s="68">
        <v>0.22420000000000001</v>
      </c>
      <c r="DR13378" s="68">
        <v>7.7999999999999996E-3</v>
      </c>
      <c r="DS13378" s="68">
        <v>0.44700000000000001</v>
      </c>
      <c r="DT13378" s="68">
        <v>0.44729999999999998</v>
      </c>
      <c r="DU13378" s="68">
        <v>0.25800000000000001</v>
      </c>
      <c r="DV13378" s="68">
        <v>1.37E-2</v>
      </c>
      <c r="DW13378" s="74">
        <v>3.9399999999999998E-2</v>
      </c>
    </row>
    <row r="13379" spans="1:127" x14ac:dyDescent="0.25">
      <c r="A13379" s="247" t="s">
        <v>119</v>
      </c>
      <c r="B13379" s="106">
        <v>-8.3699999999999997E-2</v>
      </c>
      <c r="C13379" s="106">
        <v>-9.3890000000000001E-2</v>
      </c>
      <c r="D13379" s="77">
        <v>3.6470000000000002E-2</v>
      </c>
      <c r="E13379" s="77">
        <v>3.465E-2</v>
      </c>
      <c r="F13379" s="77">
        <v>0.16777</v>
      </c>
      <c r="G13379" s="106">
        <v>-1.0240000000000001E-2</v>
      </c>
      <c r="H13379" s="106">
        <v>-4.3549999999999998E-2</v>
      </c>
      <c r="I13379" s="106">
        <v>-0.1515</v>
      </c>
      <c r="J13379" s="106">
        <v>-5.28E-2</v>
      </c>
      <c r="K13379" s="106">
        <v>-9.7930000000000003E-2</v>
      </c>
      <c r="L13379" s="106">
        <v>-0.12544</v>
      </c>
      <c r="M13379" s="106">
        <v>-6.1530000000000001E-2</v>
      </c>
      <c r="N13379" s="106">
        <v>-5.8740000000000001E-2</v>
      </c>
      <c r="O13379" s="77">
        <v>0.18514</v>
      </c>
      <c r="P13379" s="77" t="s">
        <v>677</v>
      </c>
      <c r="Q13379" s="106">
        <v>-8.8969999999999994E-2</v>
      </c>
      <c r="R13379" s="106">
        <v>-7.7079999999999996E-2</v>
      </c>
      <c r="S13379" s="77">
        <v>4.0079999999999998E-2</v>
      </c>
      <c r="T13379" s="77">
        <v>3.5200000000000002E-2</v>
      </c>
      <c r="U13379" s="77">
        <v>7.0690000000000003E-2</v>
      </c>
      <c r="V13379" s="106">
        <v>-0.13350999999999999</v>
      </c>
      <c r="W13379" s="106">
        <v>-2.1090000000000001E-2</v>
      </c>
      <c r="X13379" s="106">
        <v>-4.684E-2</v>
      </c>
      <c r="Y13379" s="77">
        <v>3.6110000000000003E-2</v>
      </c>
      <c r="Z13379" s="106">
        <v>-8.2549999999999998E-2</v>
      </c>
      <c r="AA13379" s="77">
        <v>0.12931000000000001</v>
      </c>
      <c r="AB13379" s="77">
        <v>5.0700000000000002E-2</v>
      </c>
      <c r="AC13379" s="77">
        <v>8.7840000000000001E-2</v>
      </c>
      <c r="AD13379" s="77">
        <v>0.20466999999999999</v>
      </c>
      <c r="AE13379" s="77">
        <v>6.3800000000000003E-3</v>
      </c>
      <c r="AF13379" s="106">
        <v>-5.858E-2</v>
      </c>
      <c r="AG13379" s="106">
        <v>-8.7970000000000007E-2</v>
      </c>
      <c r="AH13379" s="106">
        <v>-2.7959999999999999E-2</v>
      </c>
      <c r="AI13379" s="106">
        <v>-0.11522</v>
      </c>
      <c r="AJ13379" s="106">
        <v>-0.11279</v>
      </c>
      <c r="AK13379" s="106">
        <v>-6.4030000000000004E-2</v>
      </c>
      <c r="AL13379" s="106">
        <v>-6.2969999999999998E-2</v>
      </c>
      <c r="AM13379" s="77">
        <v>0.22461999999999999</v>
      </c>
      <c r="AN13379" s="77" t="s">
        <v>677</v>
      </c>
      <c r="AO13379" s="106">
        <v>-2.0559999999999998E-2</v>
      </c>
      <c r="AP13379" s="106">
        <v>-4.5859999999999998E-2</v>
      </c>
      <c r="AQ13379" s="77">
        <v>3.0949999999999998E-2</v>
      </c>
      <c r="AR13379" s="77">
        <v>6.8989999999999996E-2</v>
      </c>
      <c r="AS13379" s="77">
        <v>0.17935999999999999</v>
      </c>
      <c r="AT13379" s="106">
        <v>-2.2530000000000001E-2</v>
      </c>
      <c r="AU13379" s="106">
        <v>-5.3E-3</v>
      </c>
      <c r="AV13379" s="106">
        <v>-1.7420000000000001E-2</v>
      </c>
      <c r="AW13379" s="77">
        <v>1.8530000000000001E-2</v>
      </c>
      <c r="AX13379" s="106">
        <v>-1.4279999999999999E-2</v>
      </c>
      <c r="AY13379" s="77">
        <v>0.31047000000000002</v>
      </c>
      <c r="AZ13379" s="77">
        <v>5.4300000000000001E-2</v>
      </c>
      <c r="BA13379" s="106">
        <v>-9.9449999999999997E-2</v>
      </c>
      <c r="BB13379" s="77">
        <v>7.4429999999999996E-2</v>
      </c>
      <c r="BC13379" s="106">
        <v>-0.12246</v>
      </c>
      <c r="BD13379" s="77">
        <v>0.10206</v>
      </c>
      <c r="BE13379" s="77">
        <v>4.4159999999999998E-2</v>
      </c>
      <c r="BF13379" s="106">
        <v>-4.9959999999999997E-2</v>
      </c>
      <c r="BG13379" s="106">
        <v>-0.11932</v>
      </c>
      <c r="BH13379" s="77">
        <v>5.2859999999999997E-2</v>
      </c>
      <c r="BI13379" s="77">
        <v>0.18013000000000001</v>
      </c>
      <c r="BJ13379" s="106">
        <v>-0.29805999999999999</v>
      </c>
      <c r="BK13379" s="77">
        <v>0.87482000000000004</v>
      </c>
      <c r="BL13379" s="77">
        <v>5.4330000000000003E-2</v>
      </c>
      <c r="BM13379" s="77">
        <v>0.16879</v>
      </c>
      <c r="BN13379" s="77">
        <v>0.58111000000000002</v>
      </c>
      <c r="BO13379" s="77">
        <v>0.14122999999999999</v>
      </c>
      <c r="BP13379" s="77">
        <v>0.10999</v>
      </c>
      <c r="BQ13379" s="77">
        <v>5.1229999999999998E-2</v>
      </c>
      <c r="BR13379" s="106">
        <v>-2.6769999999999999E-2</v>
      </c>
      <c r="BS13379" s="106">
        <v>-4.1799999999999997E-2</v>
      </c>
      <c r="BT13379" s="77">
        <v>9.7360000000000002E-2</v>
      </c>
      <c r="BU13379" s="77">
        <v>0.11748</v>
      </c>
      <c r="BV13379" s="106">
        <v>-4.7359999999999999E-2</v>
      </c>
      <c r="BW13379" s="77">
        <v>1</v>
      </c>
      <c r="BX13379" s="77">
        <v>0.13608999999999999</v>
      </c>
      <c r="BY13379" s="106">
        <v>-3.721E-2</v>
      </c>
      <c r="BZ13379" s="77">
        <v>0.12894</v>
      </c>
      <c r="CA13379" s="106">
        <v>-7.0720000000000005E-2</v>
      </c>
      <c r="CB13379" s="77">
        <v>0.10780000000000001</v>
      </c>
      <c r="CC13379" s="77">
        <v>4.2470000000000001E-2</v>
      </c>
      <c r="CD13379" s="106">
        <v>-6.547E-2</v>
      </c>
      <c r="CE13379" s="106">
        <v>-0.20008000000000001</v>
      </c>
      <c r="CF13379" s="77">
        <v>0.23612</v>
      </c>
      <c r="CG13379" s="77">
        <v>0.27678000000000003</v>
      </c>
      <c r="CH13379" s="106">
        <v>-0.32722000000000001</v>
      </c>
      <c r="CI13379" s="77">
        <v>0.87946999999999997</v>
      </c>
      <c r="CJ13379" s="77">
        <v>1.9310000000000001E-2</v>
      </c>
      <c r="CK13379" s="106">
        <v>-4.7849999999999997E-2</v>
      </c>
      <c r="CL13379" s="77">
        <v>3.0599999999999998E-3</v>
      </c>
      <c r="CM13379" s="106">
        <v>-7.7099999999999998E-3</v>
      </c>
      <c r="CN13379" s="106">
        <v>-2.5530000000000001E-2</v>
      </c>
      <c r="CO13379" s="77">
        <v>5.7630000000000001E-2</v>
      </c>
      <c r="CP13379" s="106">
        <v>-4.045E-2</v>
      </c>
      <c r="CQ13379" s="77">
        <v>5.8720000000000001E-2</v>
      </c>
      <c r="CR13379" s="77">
        <v>7.7909999999999993E-2</v>
      </c>
      <c r="CS13379" s="77">
        <v>4.0099999999999997E-2</v>
      </c>
      <c r="CT13379" s="77">
        <v>6.4920000000000005E-2</v>
      </c>
      <c r="CU13379" s="77">
        <v>0.16506000000000001</v>
      </c>
      <c r="CV13379" s="77">
        <v>0.187</v>
      </c>
      <c r="CW13379" s="77">
        <v>0.36568000000000001</v>
      </c>
      <c r="CX13379" s="77">
        <v>6.9339999999999999E-2</v>
      </c>
      <c r="CY13379" s="77">
        <v>0.21049999999999999</v>
      </c>
      <c r="CZ13379" s="77">
        <v>1.9310000000000001E-2</v>
      </c>
      <c r="DA13379" s="106">
        <v>-4.7849999999999997E-2</v>
      </c>
      <c r="DB13379" s="77">
        <v>3.0500000000000002E-3</v>
      </c>
      <c r="DC13379" s="106">
        <v>-7.7099999999999998E-3</v>
      </c>
      <c r="DD13379" s="106">
        <v>-2.511E-2</v>
      </c>
      <c r="DE13379" s="106">
        <v>-2.5530000000000001E-2</v>
      </c>
      <c r="DF13379" s="77">
        <v>5.7680000000000002E-2</v>
      </c>
      <c r="DG13379" s="106">
        <v>-4.0309999999999999E-2</v>
      </c>
      <c r="DH13379" s="77">
        <v>5.7299999999999997E-2</v>
      </c>
      <c r="DI13379" s="77">
        <v>7.8090000000000007E-2</v>
      </c>
      <c r="DJ13379" s="77">
        <v>1.8919999999999999E-2</v>
      </c>
      <c r="DK13379" s="77">
        <v>4.0149999999999998E-2</v>
      </c>
      <c r="DL13379" s="77">
        <v>1.9290000000000002E-2</v>
      </c>
      <c r="DM13379" s="106">
        <v>-4.7800000000000002E-2</v>
      </c>
      <c r="DN13379" s="77">
        <v>2.97E-3</v>
      </c>
      <c r="DO13379" s="106">
        <v>-7.6400000000000001E-3</v>
      </c>
      <c r="DP13379" s="106">
        <v>-2.5149999999999999E-2</v>
      </c>
      <c r="DQ13379" s="106">
        <v>-2.5520000000000001E-2</v>
      </c>
      <c r="DR13379" s="77">
        <v>5.7820000000000003E-2</v>
      </c>
      <c r="DS13379" s="106">
        <v>-4.0840000000000001E-2</v>
      </c>
      <c r="DT13379" s="77">
        <v>5.9790000000000003E-2</v>
      </c>
      <c r="DU13379" s="77">
        <v>7.8829999999999997E-2</v>
      </c>
      <c r="DV13379" s="77">
        <v>1.8599999999999998E-2</v>
      </c>
      <c r="DW13379" s="78">
        <v>4.0210000000000003E-2</v>
      </c>
    </row>
    <row r="13380" spans="1:127" ht="15.75" thickBot="1" x14ac:dyDescent="0.3">
      <c r="A13380" s="248"/>
      <c r="B13380" s="68">
        <v>0.64880000000000004</v>
      </c>
      <c r="C13380" s="68">
        <v>0.60929999999999995</v>
      </c>
      <c r="D13380" s="68">
        <v>0.84289999999999998</v>
      </c>
      <c r="E13380" s="68">
        <v>0.85060000000000002</v>
      </c>
      <c r="F13380" s="68">
        <v>0.35870000000000002</v>
      </c>
      <c r="G13380" s="68">
        <v>0.9556</v>
      </c>
      <c r="H13380" s="68">
        <v>0.81289999999999996</v>
      </c>
      <c r="I13380" s="68">
        <v>0.4078</v>
      </c>
      <c r="J13380" s="68">
        <v>0.77410000000000001</v>
      </c>
      <c r="K13380" s="68">
        <v>0.59389999999999998</v>
      </c>
      <c r="L13380" s="68">
        <v>0.49390000000000001</v>
      </c>
      <c r="M13380" s="68">
        <v>0.73799999999999999</v>
      </c>
      <c r="N13380" s="68">
        <v>0.74950000000000006</v>
      </c>
      <c r="O13380" s="68">
        <v>0.31040000000000001</v>
      </c>
      <c r="P13380" s="68" t="s">
        <v>677</v>
      </c>
      <c r="Q13380" s="68">
        <v>0.62819999999999998</v>
      </c>
      <c r="R13380" s="68">
        <v>0.67500000000000004</v>
      </c>
      <c r="S13380" s="68">
        <v>0.8276</v>
      </c>
      <c r="T13380" s="68">
        <v>0.84830000000000005</v>
      </c>
      <c r="U13380" s="68">
        <v>0.70069999999999999</v>
      </c>
      <c r="V13380" s="68">
        <v>0.46629999999999999</v>
      </c>
      <c r="W13380" s="68">
        <v>0.90880000000000005</v>
      </c>
      <c r="X13380" s="68">
        <v>0.79910000000000003</v>
      </c>
      <c r="Y13380" s="68">
        <v>0.84440000000000004</v>
      </c>
      <c r="Z13380" s="68">
        <v>0.65329999999999999</v>
      </c>
      <c r="AA13380" s="68">
        <v>0.48060000000000003</v>
      </c>
      <c r="AB13380" s="68">
        <v>0.78290000000000004</v>
      </c>
      <c r="AC13380" s="68">
        <v>0.63260000000000005</v>
      </c>
      <c r="AD13380" s="68">
        <v>0.26119999999999999</v>
      </c>
      <c r="AE13380" s="68">
        <v>0.97230000000000005</v>
      </c>
      <c r="AF13380" s="68">
        <v>0.75009999999999999</v>
      </c>
      <c r="AG13380" s="68">
        <v>0.6321</v>
      </c>
      <c r="AH13380" s="68">
        <v>0.87929999999999997</v>
      </c>
      <c r="AI13380" s="68">
        <v>0.53</v>
      </c>
      <c r="AJ13380" s="68">
        <v>0.53879999999999995</v>
      </c>
      <c r="AK13380" s="68">
        <v>0.72770000000000001</v>
      </c>
      <c r="AL13380" s="68">
        <v>0.73209999999999997</v>
      </c>
      <c r="AM13380" s="68">
        <v>0.2165</v>
      </c>
      <c r="AN13380" s="68" t="s">
        <v>677</v>
      </c>
      <c r="AO13380" s="68">
        <v>0.91110000000000002</v>
      </c>
      <c r="AP13380" s="68">
        <v>0.80320000000000003</v>
      </c>
      <c r="AQ13380" s="68">
        <v>0.86650000000000005</v>
      </c>
      <c r="AR13380" s="68">
        <v>0.70750000000000002</v>
      </c>
      <c r="AS13380" s="68">
        <v>0.32600000000000001</v>
      </c>
      <c r="AT13380" s="68">
        <v>0.90259999999999996</v>
      </c>
      <c r="AU13380" s="68">
        <v>0.97699999999999998</v>
      </c>
      <c r="AV13380" s="68">
        <v>0.92459999999999998</v>
      </c>
      <c r="AW13380" s="68">
        <v>0.91979999999999995</v>
      </c>
      <c r="AX13380" s="68">
        <v>0.93820000000000003</v>
      </c>
      <c r="AY13380" s="68">
        <v>8.3699999999999997E-2</v>
      </c>
      <c r="AZ13380" s="68">
        <v>0.76790000000000003</v>
      </c>
      <c r="BA13380" s="68">
        <v>0.58809999999999996</v>
      </c>
      <c r="BB13380" s="68">
        <v>0.68559999999999999</v>
      </c>
      <c r="BC13380" s="68">
        <v>0.50429999999999997</v>
      </c>
      <c r="BD13380" s="68">
        <v>0.57830000000000004</v>
      </c>
      <c r="BE13380" s="68">
        <v>0.81030000000000002</v>
      </c>
      <c r="BF13380" s="68">
        <v>0.78600000000000003</v>
      </c>
      <c r="BG13380" s="68">
        <v>0.51539999999999997</v>
      </c>
      <c r="BH13380" s="68">
        <v>0.77390000000000003</v>
      </c>
      <c r="BI13380" s="68">
        <v>0.32390000000000002</v>
      </c>
      <c r="BJ13380" s="68">
        <v>9.7500000000000003E-2</v>
      </c>
      <c r="BK13380" s="68" t="s">
        <v>621</v>
      </c>
      <c r="BL13380" s="68">
        <v>0.76780000000000004</v>
      </c>
      <c r="BM13380" s="68">
        <v>0.35570000000000002</v>
      </c>
      <c r="BN13380" s="68">
        <v>5.0000000000000001E-4</v>
      </c>
      <c r="BO13380" s="68">
        <v>0.44069999999999998</v>
      </c>
      <c r="BP13380" s="68">
        <v>0.54900000000000004</v>
      </c>
      <c r="BQ13380" s="68">
        <v>0.78069999999999995</v>
      </c>
      <c r="BR13380" s="68">
        <v>0.88439999999999996</v>
      </c>
      <c r="BS13380" s="68">
        <v>0.82030000000000003</v>
      </c>
      <c r="BT13380" s="68">
        <v>0.59599999999999997</v>
      </c>
      <c r="BU13380" s="68">
        <v>0.52190000000000003</v>
      </c>
      <c r="BV13380" s="68">
        <v>0.79690000000000005</v>
      </c>
      <c r="BW13380" s="68"/>
      <c r="BX13380" s="68">
        <v>0.4577</v>
      </c>
      <c r="BY13380" s="68">
        <v>0.83979999999999999</v>
      </c>
      <c r="BZ13380" s="68">
        <v>0.48180000000000001</v>
      </c>
      <c r="CA13380" s="68">
        <v>0.70050000000000001</v>
      </c>
      <c r="CB13380" s="68">
        <v>0.55700000000000005</v>
      </c>
      <c r="CC13380" s="68">
        <v>0.8175</v>
      </c>
      <c r="CD13380" s="68">
        <v>0.7218</v>
      </c>
      <c r="CE13380" s="68">
        <v>0.2722</v>
      </c>
      <c r="CF13380" s="68">
        <v>0.19320000000000001</v>
      </c>
      <c r="CG13380" s="68">
        <v>0.12509999999999999</v>
      </c>
      <c r="CH13380" s="68">
        <v>6.7500000000000004E-2</v>
      </c>
      <c r="CI13380" s="68" t="s">
        <v>621</v>
      </c>
      <c r="CJ13380" s="68">
        <v>0.91639999999999999</v>
      </c>
      <c r="CK13380" s="68">
        <v>0.79479999999999995</v>
      </c>
      <c r="CL13380" s="68">
        <v>0.98670000000000002</v>
      </c>
      <c r="CM13380" s="68">
        <v>0.96660000000000001</v>
      </c>
      <c r="CN13380" s="68">
        <v>0.88970000000000005</v>
      </c>
      <c r="CO13380" s="68">
        <v>0.75409999999999999</v>
      </c>
      <c r="CP13380" s="68">
        <v>0.82599999999999996</v>
      </c>
      <c r="CQ13380" s="68">
        <v>0.74960000000000004</v>
      </c>
      <c r="CR13380" s="68">
        <v>0.67169999999999996</v>
      </c>
      <c r="CS13380" s="68">
        <v>0.82750000000000001</v>
      </c>
      <c r="CT13380" s="68">
        <v>0.72409999999999997</v>
      </c>
      <c r="CU13380" s="68">
        <v>0.36659999999999998</v>
      </c>
      <c r="CV13380" s="68">
        <v>0.3054</v>
      </c>
      <c r="CW13380" s="68">
        <v>3.9600000000000003E-2</v>
      </c>
      <c r="CX13380" s="68">
        <v>0.70609999999999995</v>
      </c>
      <c r="CY13380" s="68">
        <v>0.2475</v>
      </c>
      <c r="CZ13380" s="68">
        <v>0.91649999999999998</v>
      </c>
      <c r="DA13380" s="68">
        <v>0.79479999999999995</v>
      </c>
      <c r="DB13380" s="68">
        <v>0.98680000000000001</v>
      </c>
      <c r="DC13380" s="68">
        <v>0.96660000000000001</v>
      </c>
      <c r="DD13380" s="68">
        <v>0.89149999999999996</v>
      </c>
      <c r="DE13380" s="68">
        <v>0.88970000000000005</v>
      </c>
      <c r="DF13380" s="68">
        <v>0.75390000000000001</v>
      </c>
      <c r="DG13380" s="68">
        <v>0.8266</v>
      </c>
      <c r="DH13380" s="68">
        <v>0.75539999999999996</v>
      </c>
      <c r="DI13380" s="68">
        <v>0.67100000000000004</v>
      </c>
      <c r="DJ13380" s="68">
        <v>0.91810000000000003</v>
      </c>
      <c r="DK13380" s="68">
        <v>0.82730000000000004</v>
      </c>
      <c r="DL13380" s="68">
        <v>0.91659999999999997</v>
      </c>
      <c r="DM13380" s="68">
        <v>0.79500000000000004</v>
      </c>
      <c r="DN13380" s="68">
        <v>0.98709999999999998</v>
      </c>
      <c r="DO13380" s="68">
        <v>0.96689999999999998</v>
      </c>
      <c r="DP13380" s="68">
        <v>0.89129999999999998</v>
      </c>
      <c r="DQ13380" s="68">
        <v>0.88970000000000005</v>
      </c>
      <c r="DR13380" s="68">
        <v>0.75329999999999997</v>
      </c>
      <c r="DS13380" s="68">
        <v>0.82440000000000002</v>
      </c>
      <c r="DT13380" s="68">
        <v>0.74509999999999998</v>
      </c>
      <c r="DU13380" s="68">
        <v>0.66800000000000004</v>
      </c>
      <c r="DV13380" s="68">
        <v>0.91949999999999998</v>
      </c>
      <c r="DW13380" s="74">
        <v>0.82699999999999996</v>
      </c>
    </row>
    <row r="13381" spans="1:127" x14ac:dyDescent="0.25">
      <c r="A13381" s="247" t="s">
        <v>120</v>
      </c>
      <c r="B13381" s="106">
        <v>-0.17842</v>
      </c>
      <c r="C13381" s="106">
        <v>-2.7899999999999999E-3</v>
      </c>
      <c r="D13381" s="77">
        <v>0.23910000000000001</v>
      </c>
      <c r="E13381" s="77">
        <v>0.16564000000000001</v>
      </c>
      <c r="F13381" s="77">
        <v>0.25958999999999999</v>
      </c>
      <c r="G13381" s="77">
        <v>5.8500000000000003E-2</v>
      </c>
      <c r="H13381" s="77">
        <v>0.14144999999999999</v>
      </c>
      <c r="I13381" s="77">
        <v>7.886E-2</v>
      </c>
      <c r="J13381" s="77">
        <v>4.5019999999999998E-2</v>
      </c>
      <c r="K13381" s="77">
        <v>5.0430000000000003E-2</v>
      </c>
      <c r="L13381" s="106">
        <v>-0.12817999999999999</v>
      </c>
      <c r="M13381" s="106">
        <v>-0.28745999999999999</v>
      </c>
      <c r="N13381" s="106">
        <v>-4.8719999999999999E-2</v>
      </c>
      <c r="O13381" s="106">
        <v>-7.3899999999999999E-3</v>
      </c>
      <c r="P13381" s="77" t="s">
        <v>677</v>
      </c>
      <c r="Q13381" s="77">
        <v>8.5720000000000005E-2</v>
      </c>
      <c r="R13381" s="106">
        <v>-8.7059999999999998E-2</v>
      </c>
      <c r="S13381" s="106">
        <v>-0.11932</v>
      </c>
      <c r="T13381" s="77">
        <v>9.9100000000000004E-3</v>
      </c>
      <c r="U13381" s="106">
        <v>-4.8059999999999999E-2</v>
      </c>
      <c r="V13381" s="77">
        <v>0.13980999999999999</v>
      </c>
      <c r="W13381" s="77">
        <v>0.14896999999999999</v>
      </c>
      <c r="X13381" s="77">
        <v>5.8199999999999997E-3</v>
      </c>
      <c r="Y13381" s="106">
        <v>-0.21246999999999999</v>
      </c>
      <c r="Z13381" s="106">
        <v>-8.1390000000000004E-2</v>
      </c>
      <c r="AA13381" s="106">
        <v>-0.12537999999999999</v>
      </c>
      <c r="AB13381" s="77">
        <v>0.25936999999999999</v>
      </c>
      <c r="AC13381" s="106">
        <v>-4.6539999999999998E-2</v>
      </c>
      <c r="AD13381" s="77">
        <v>0.31844</v>
      </c>
      <c r="AE13381" s="77">
        <v>0.13813</v>
      </c>
      <c r="AF13381" s="77">
        <v>8.9459999999999998E-2</v>
      </c>
      <c r="AG13381" s="77">
        <v>4.4560000000000002E-2</v>
      </c>
      <c r="AH13381" s="77">
        <v>1.6789999999999999E-2</v>
      </c>
      <c r="AI13381" s="77">
        <v>9.2240000000000003E-2</v>
      </c>
      <c r="AJ13381" s="106">
        <v>-0.14124999999999999</v>
      </c>
      <c r="AK13381" s="106">
        <v>-0.312</v>
      </c>
      <c r="AL13381" s="77">
        <v>9.0500000000000008E-3</v>
      </c>
      <c r="AM13381" s="77">
        <v>1.881E-2</v>
      </c>
      <c r="AN13381" s="77" t="s">
        <v>677</v>
      </c>
      <c r="AO13381" s="106">
        <v>-0.21945000000000001</v>
      </c>
      <c r="AP13381" s="106">
        <v>-0.10052</v>
      </c>
      <c r="AQ13381" s="106">
        <v>-0.10134</v>
      </c>
      <c r="AR13381" s="106">
        <v>-0.24409</v>
      </c>
      <c r="AS13381" s="106">
        <v>-1.805E-2</v>
      </c>
      <c r="AT13381" s="77">
        <v>0.13550000000000001</v>
      </c>
      <c r="AU13381" s="77">
        <v>0.11531</v>
      </c>
      <c r="AV13381" s="77">
        <v>0.12329</v>
      </c>
      <c r="AW13381" s="106">
        <v>-8.9940000000000006E-2</v>
      </c>
      <c r="AX13381" s="106">
        <v>-9.3100000000000006E-3</v>
      </c>
      <c r="AY13381" s="77">
        <v>1.9130000000000001E-2</v>
      </c>
      <c r="AZ13381" s="77">
        <v>0.86045000000000005</v>
      </c>
      <c r="BA13381" s="77">
        <v>0.18562999999999999</v>
      </c>
      <c r="BB13381" s="77">
        <v>0.38749</v>
      </c>
      <c r="BC13381" s="77">
        <v>5.8590000000000003E-2</v>
      </c>
      <c r="BD13381" s="77">
        <v>0.10753</v>
      </c>
      <c r="BE13381" s="77">
        <v>0.25133</v>
      </c>
      <c r="BF13381" s="77">
        <v>0.15912999999999999</v>
      </c>
      <c r="BG13381" s="106">
        <v>-0.19900999999999999</v>
      </c>
      <c r="BH13381" s="77">
        <v>0.14801</v>
      </c>
      <c r="BI13381" s="77">
        <v>0.22122</v>
      </c>
      <c r="BJ13381" s="106">
        <v>-0.10150000000000001</v>
      </c>
      <c r="BK13381" s="77">
        <v>5.4200000000000003E-3</v>
      </c>
      <c r="BL13381" s="77">
        <v>0.85860999999999998</v>
      </c>
      <c r="BM13381" s="77">
        <v>0.47565000000000002</v>
      </c>
      <c r="BN13381" s="106">
        <v>-5.1399999999999996E-3</v>
      </c>
      <c r="BO13381" s="77">
        <v>9.1E-4</v>
      </c>
      <c r="BP13381" s="77">
        <v>0.16885</v>
      </c>
      <c r="BQ13381" s="77">
        <v>0.40199000000000001</v>
      </c>
      <c r="BR13381" s="77">
        <v>0.12116</v>
      </c>
      <c r="BS13381" s="106">
        <v>-5.4510000000000003E-2</v>
      </c>
      <c r="BT13381" s="77">
        <v>6.3640000000000002E-2</v>
      </c>
      <c r="BU13381" s="77">
        <v>9.5600000000000008E-3</v>
      </c>
      <c r="BV13381" s="106">
        <v>-1.652E-2</v>
      </c>
      <c r="BW13381" s="77">
        <v>0.13608999999999999</v>
      </c>
      <c r="BX13381" s="77">
        <v>1</v>
      </c>
      <c r="BY13381" s="77">
        <v>0.43714999999999998</v>
      </c>
      <c r="BZ13381" s="77">
        <v>0.23336999999999999</v>
      </c>
      <c r="CA13381" s="77">
        <v>0.14352999999999999</v>
      </c>
      <c r="CB13381" s="77">
        <v>0.15218999999999999</v>
      </c>
      <c r="CC13381" s="77">
        <v>0.26930999999999999</v>
      </c>
      <c r="CD13381" s="77">
        <v>0.15794</v>
      </c>
      <c r="CE13381" s="106">
        <v>-0.16558</v>
      </c>
      <c r="CF13381" s="77">
        <v>4.0509999999999997E-2</v>
      </c>
      <c r="CG13381" s="77">
        <v>0.32435999999999998</v>
      </c>
      <c r="CH13381" s="77">
        <v>4.589E-2</v>
      </c>
      <c r="CI13381" s="77">
        <v>9.0440000000000006E-2</v>
      </c>
      <c r="CJ13381" s="77">
        <v>0.27550000000000002</v>
      </c>
      <c r="CK13381" s="106">
        <v>-0.10466</v>
      </c>
      <c r="CL13381" s="106">
        <v>-7.3550000000000004E-2</v>
      </c>
      <c r="CM13381" s="106">
        <v>-8.4640000000000007E-2</v>
      </c>
      <c r="CN13381" s="77">
        <v>1.31E-3</v>
      </c>
      <c r="CO13381" s="77">
        <v>0.25094</v>
      </c>
      <c r="CP13381" s="106">
        <v>-9.4189999999999996E-2</v>
      </c>
      <c r="CQ13381" s="106">
        <v>-0.25179000000000001</v>
      </c>
      <c r="CR13381" s="77">
        <v>4.8939999999999997E-2</v>
      </c>
      <c r="CS13381" s="77">
        <v>8.9660000000000004E-2</v>
      </c>
      <c r="CT13381" s="77">
        <v>0.57621</v>
      </c>
      <c r="CU13381" s="77">
        <v>4.827E-2</v>
      </c>
      <c r="CV13381" s="77">
        <v>0.60956999999999995</v>
      </c>
      <c r="CW13381" s="77">
        <v>0.13203999999999999</v>
      </c>
      <c r="CX13381" s="77">
        <v>0.56828999999999996</v>
      </c>
      <c r="CY13381" s="77">
        <v>0.10194</v>
      </c>
      <c r="CZ13381" s="77">
        <v>0.27550000000000002</v>
      </c>
      <c r="DA13381" s="106">
        <v>-0.10466</v>
      </c>
      <c r="DB13381" s="106">
        <v>-7.3539999999999994E-2</v>
      </c>
      <c r="DC13381" s="106">
        <v>-8.4650000000000003E-2</v>
      </c>
      <c r="DD13381" s="77">
        <v>2.9139999999999999E-2</v>
      </c>
      <c r="DE13381" s="77">
        <v>1.31E-3</v>
      </c>
      <c r="DF13381" s="77">
        <v>0.25072</v>
      </c>
      <c r="DG13381" s="106">
        <v>-9.4289999999999999E-2</v>
      </c>
      <c r="DH13381" s="106">
        <v>-0.25224999999999997</v>
      </c>
      <c r="DI13381" s="77">
        <v>4.9050000000000003E-2</v>
      </c>
      <c r="DJ13381" s="77">
        <v>7.7929999999999999E-2</v>
      </c>
      <c r="DK13381" s="77">
        <v>8.974E-2</v>
      </c>
      <c r="DL13381" s="77">
        <v>0.27553</v>
      </c>
      <c r="DM13381" s="106">
        <v>-0.10468</v>
      </c>
      <c r="DN13381" s="106">
        <v>-7.3469999999999994E-2</v>
      </c>
      <c r="DO13381" s="106">
        <v>-8.4669999999999995E-2</v>
      </c>
      <c r="DP13381" s="77">
        <v>2.9170000000000001E-2</v>
      </c>
      <c r="DQ13381" s="77">
        <v>1.2999999999999999E-3</v>
      </c>
      <c r="DR13381" s="77">
        <v>0.25065999999999999</v>
      </c>
      <c r="DS13381" s="106">
        <v>-9.4219999999999998E-2</v>
      </c>
      <c r="DT13381" s="106">
        <v>-0.25181999999999999</v>
      </c>
      <c r="DU13381" s="77">
        <v>4.7870000000000003E-2</v>
      </c>
      <c r="DV13381" s="77">
        <v>7.7829999999999996E-2</v>
      </c>
      <c r="DW13381" s="78">
        <v>8.9370000000000005E-2</v>
      </c>
    </row>
    <row r="13382" spans="1:127" ht="15.75" thickBot="1" x14ac:dyDescent="0.3">
      <c r="A13382" s="248"/>
      <c r="B13382" s="68">
        <v>0.3286</v>
      </c>
      <c r="C13382" s="68">
        <v>0.9879</v>
      </c>
      <c r="D13382" s="68">
        <v>0.1875</v>
      </c>
      <c r="E13382" s="68">
        <v>0.3649</v>
      </c>
      <c r="F13382" s="68">
        <v>0.15140000000000001</v>
      </c>
      <c r="G13382" s="68">
        <v>0.75049999999999994</v>
      </c>
      <c r="H13382" s="68">
        <v>0.44</v>
      </c>
      <c r="I13382" s="68">
        <v>0.66790000000000005</v>
      </c>
      <c r="J13382" s="68">
        <v>0.80669999999999997</v>
      </c>
      <c r="K13382" s="68">
        <v>0.78400000000000003</v>
      </c>
      <c r="L13382" s="68">
        <v>0.48449999999999999</v>
      </c>
      <c r="M13382" s="68">
        <v>0.1106</v>
      </c>
      <c r="N13382" s="68">
        <v>0.79120000000000001</v>
      </c>
      <c r="O13382" s="68">
        <v>0.96799999999999997</v>
      </c>
      <c r="P13382" s="68" t="s">
        <v>677</v>
      </c>
      <c r="Q13382" s="68">
        <v>0.64090000000000003</v>
      </c>
      <c r="R13382" s="68">
        <v>0.63560000000000005</v>
      </c>
      <c r="S13382" s="68">
        <v>0.51539999999999997</v>
      </c>
      <c r="T13382" s="68">
        <v>0.95709999999999995</v>
      </c>
      <c r="U13382" s="68">
        <v>0.79390000000000005</v>
      </c>
      <c r="V13382" s="68">
        <v>0.44540000000000002</v>
      </c>
      <c r="W13382" s="68">
        <v>0.4158</v>
      </c>
      <c r="X13382" s="68">
        <v>0.9748</v>
      </c>
      <c r="Y13382" s="68">
        <v>0.24299999999999999</v>
      </c>
      <c r="Z13382" s="68">
        <v>0.65790000000000004</v>
      </c>
      <c r="AA13382" s="68">
        <v>0.49409999999999998</v>
      </c>
      <c r="AB13382" s="68">
        <v>0.1517</v>
      </c>
      <c r="AC13382" s="68">
        <v>0.80030000000000001</v>
      </c>
      <c r="AD13382" s="68">
        <v>7.5700000000000003E-2</v>
      </c>
      <c r="AE13382" s="68">
        <v>0.45090000000000002</v>
      </c>
      <c r="AF13382" s="68">
        <v>0.62629999999999997</v>
      </c>
      <c r="AG13382" s="68">
        <v>0.80859999999999999</v>
      </c>
      <c r="AH13382" s="68">
        <v>0.92730000000000001</v>
      </c>
      <c r="AI13382" s="68">
        <v>0.61560000000000004</v>
      </c>
      <c r="AJ13382" s="68">
        <v>0.44059999999999999</v>
      </c>
      <c r="AK13382" s="68">
        <v>8.2100000000000006E-2</v>
      </c>
      <c r="AL13382" s="68">
        <v>0.96079999999999999</v>
      </c>
      <c r="AM13382" s="68">
        <v>0.91859999999999997</v>
      </c>
      <c r="AN13382" s="68" t="s">
        <v>677</v>
      </c>
      <c r="AO13382" s="68">
        <v>0.22750000000000001</v>
      </c>
      <c r="AP13382" s="68">
        <v>0.58409999999999995</v>
      </c>
      <c r="AQ13382" s="68">
        <v>0.58099999999999996</v>
      </c>
      <c r="AR13382" s="68">
        <v>0.1782</v>
      </c>
      <c r="AS13382" s="68">
        <v>0.92190000000000005</v>
      </c>
      <c r="AT13382" s="68">
        <v>0.45960000000000001</v>
      </c>
      <c r="AU13382" s="68">
        <v>0.52969999999999995</v>
      </c>
      <c r="AV13382" s="68">
        <v>0.50139999999999996</v>
      </c>
      <c r="AW13382" s="68">
        <v>0.62450000000000006</v>
      </c>
      <c r="AX13382" s="68">
        <v>0.9597</v>
      </c>
      <c r="AY13382" s="68">
        <v>0.91720000000000002</v>
      </c>
      <c r="AZ13382" s="68" t="s">
        <v>621</v>
      </c>
      <c r="BA13382" s="68">
        <v>0.30909999999999999</v>
      </c>
      <c r="BB13382" s="68">
        <v>2.8400000000000002E-2</v>
      </c>
      <c r="BC13382" s="68">
        <v>0.75009999999999999</v>
      </c>
      <c r="BD13382" s="68">
        <v>0.55800000000000005</v>
      </c>
      <c r="BE13382" s="68">
        <v>0.1653</v>
      </c>
      <c r="BF13382" s="68">
        <v>0.38429999999999997</v>
      </c>
      <c r="BG13382" s="68">
        <v>0.27479999999999999</v>
      </c>
      <c r="BH13382" s="68">
        <v>0.41880000000000001</v>
      </c>
      <c r="BI13382" s="68">
        <v>0.22370000000000001</v>
      </c>
      <c r="BJ13382" s="68">
        <v>0.58040000000000003</v>
      </c>
      <c r="BK13382" s="68">
        <v>0.97650000000000003</v>
      </c>
      <c r="BL13382" s="68" t="s">
        <v>621</v>
      </c>
      <c r="BM13382" s="68">
        <v>5.8999999999999999E-3</v>
      </c>
      <c r="BN13382" s="68">
        <v>0.97770000000000001</v>
      </c>
      <c r="BO13382" s="68">
        <v>0.99609999999999999</v>
      </c>
      <c r="BP13382" s="68">
        <v>0.35560000000000003</v>
      </c>
      <c r="BQ13382" s="68">
        <v>2.2599999999999999E-2</v>
      </c>
      <c r="BR13382" s="68">
        <v>0.50890000000000002</v>
      </c>
      <c r="BS13382" s="68">
        <v>0.76700000000000002</v>
      </c>
      <c r="BT13382" s="68">
        <v>0.72929999999999995</v>
      </c>
      <c r="BU13382" s="68">
        <v>0.95860000000000001</v>
      </c>
      <c r="BV13382" s="68">
        <v>0.92849999999999999</v>
      </c>
      <c r="BW13382" s="68">
        <v>0.4577</v>
      </c>
      <c r="BX13382" s="68"/>
      <c r="BY13382" s="68">
        <v>1.24E-2</v>
      </c>
      <c r="BZ13382" s="68">
        <v>0.1986</v>
      </c>
      <c r="CA13382" s="68">
        <v>0.43319999999999997</v>
      </c>
      <c r="CB13382" s="68">
        <v>0.40570000000000001</v>
      </c>
      <c r="CC13382" s="68">
        <v>0.1361</v>
      </c>
      <c r="CD13382" s="68">
        <v>0.38800000000000001</v>
      </c>
      <c r="CE13382" s="68">
        <v>0.36509999999999998</v>
      </c>
      <c r="CF13382" s="68">
        <v>0.82579999999999998</v>
      </c>
      <c r="CG13382" s="68">
        <v>7.0099999999999996E-2</v>
      </c>
      <c r="CH13382" s="68">
        <v>0.80300000000000005</v>
      </c>
      <c r="CI13382" s="68">
        <v>0.62250000000000005</v>
      </c>
      <c r="CJ13382" s="68">
        <v>0.127</v>
      </c>
      <c r="CK13382" s="68">
        <v>0.56859999999999999</v>
      </c>
      <c r="CL13382" s="68">
        <v>0.68910000000000005</v>
      </c>
      <c r="CM13382" s="68">
        <v>0.64510000000000001</v>
      </c>
      <c r="CN13382" s="68">
        <v>0.99429999999999996</v>
      </c>
      <c r="CO13382" s="68">
        <v>0.16600000000000001</v>
      </c>
      <c r="CP13382" s="68">
        <v>0.60809999999999997</v>
      </c>
      <c r="CQ13382" s="68">
        <v>0.16450000000000001</v>
      </c>
      <c r="CR13382" s="68">
        <v>0.79020000000000001</v>
      </c>
      <c r="CS13382" s="68">
        <v>0.62549999999999994</v>
      </c>
      <c r="CT13382" s="68">
        <v>5.9999999999999995E-4</v>
      </c>
      <c r="CU13382" s="68">
        <v>0.79310000000000003</v>
      </c>
      <c r="CV13382" s="68">
        <v>2.0000000000000001E-4</v>
      </c>
      <c r="CW13382" s="68">
        <v>0.4713</v>
      </c>
      <c r="CX13382" s="68">
        <v>6.9999999999999999E-4</v>
      </c>
      <c r="CY13382" s="68">
        <v>0.57879999999999998</v>
      </c>
      <c r="CZ13382" s="68">
        <v>0.127</v>
      </c>
      <c r="DA13382" s="68">
        <v>0.56859999999999999</v>
      </c>
      <c r="DB13382" s="68">
        <v>0.68920000000000003</v>
      </c>
      <c r="DC13382" s="68">
        <v>0.64510000000000001</v>
      </c>
      <c r="DD13382" s="68">
        <v>0.87419999999999998</v>
      </c>
      <c r="DE13382" s="68">
        <v>0.99429999999999996</v>
      </c>
      <c r="DF13382" s="68">
        <v>0.1663</v>
      </c>
      <c r="DG13382" s="68">
        <v>0.60770000000000002</v>
      </c>
      <c r="DH13382" s="68">
        <v>0.16370000000000001</v>
      </c>
      <c r="DI13382" s="68">
        <v>0.78979999999999995</v>
      </c>
      <c r="DJ13382" s="68">
        <v>0.67159999999999997</v>
      </c>
      <c r="DK13382" s="68">
        <v>0.62519999999999998</v>
      </c>
      <c r="DL13382" s="68">
        <v>0.12690000000000001</v>
      </c>
      <c r="DM13382" s="68">
        <v>0.56859999999999999</v>
      </c>
      <c r="DN13382" s="68">
        <v>0.6895</v>
      </c>
      <c r="DO13382" s="68">
        <v>0.64500000000000002</v>
      </c>
      <c r="DP13382" s="68">
        <v>0.87409999999999999</v>
      </c>
      <c r="DQ13382" s="68">
        <v>0.99439999999999995</v>
      </c>
      <c r="DR13382" s="68">
        <v>0.16639999999999999</v>
      </c>
      <c r="DS13382" s="68">
        <v>0.60799999999999998</v>
      </c>
      <c r="DT13382" s="68">
        <v>0.16439999999999999</v>
      </c>
      <c r="DU13382" s="68">
        <v>0.79469999999999996</v>
      </c>
      <c r="DV13382" s="68">
        <v>0.67200000000000004</v>
      </c>
      <c r="DW13382" s="74">
        <v>0.62670000000000003</v>
      </c>
    </row>
    <row r="13383" spans="1:127" x14ac:dyDescent="0.25">
      <c r="A13383" s="247" t="s">
        <v>121</v>
      </c>
      <c r="B13383" s="77">
        <v>0.11737</v>
      </c>
      <c r="C13383" s="77">
        <v>0.25390000000000001</v>
      </c>
      <c r="D13383" s="106">
        <v>-4.9750000000000003E-2</v>
      </c>
      <c r="E13383" s="77">
        <v>1.7610000000000001E-2</v>
      </c>
      <c r="F13383" s="106">
        <v>-2.8139999999999998E-2</v>
      </c>
      <c r="G13383" s="106">
        <v>-5.4989999999999997E-2</v>
      </c>
      <c r="H13383" s="77">
        <v>0.20721999999999999</v>
      </c>
      <c r="I13383" s="77">
        <v>0.19596</v>
      </c>
      <c r="J13383" s="106">
        <v>-0.10194</v>
      </c>
      <c r="K13383" s="106">
        <v>-7.6490000000000002E-2</v>
      </c>
      <c r="L13383" s="106">
        <v>-0.27063999999999999</v>
      </c>
      <c r="M13383" s="106">
        <v>-0.15841</v>
      </c>
      <c r="N13383" s="106">
        <v>-3.4930000000000003E-2</v>
      </c>
      <c r="O13383" s="106">
        <v>-6.7369999999999999E-2</v>
      </c>
      <c r="P13383" s="77" t="s">
        <v>677</v>
      </c>
      <c r="Q13383" s="106">
        <v>-4.7390000000000002E-2</v>
      </c>
      <c r="R13383" s="106">
        <v>-9.4899999999999998E-2</v>
      </c>
      <c r="S13383" s="106">
        <v>-0.37469000000000002</v>
      </c>
      <c r="T13383" s="77">
        <v>2.3140000000000001E-2</v>
      </c>
      <c r="U13383" s="77">
        <v>8.9639999999999997E-2</v>
      </c>
      <c r="V13383" s="106">
        <v>-1.1950000000000001E-2</v>
      </c>
      <c r="W13383" s="106">
        <v>-0.11148</v>
      </c>
      <c r="X13383" s="106">
        <v>-0.17299</v>
      </c>
      <c r="Y13383" s="106">
        <v>-0.42831000000000002</v>
      </c>
      <c r="Z13383" s="106">
        <v>-0.26652999999999999</v>
      </c>
      <c r="AA13383" s="106">
        <v>-0.42562</v>
      </c>
      <c r="AB13383" s="106">
        <v>-4.0370000000000003E-2</v>
      </c>
      <c r="AC13383" s="106">
        <v>-0.13486000000000001</v>
      </c>
      <c r="AD13383" s="77">
        <v>6.0690000000000001E-2</v>
      </c>
      <c r="AE13383" s="77">
        <v>2.9440000000000001E-2</v>
      </c>
      <c r="AF13383" s="77">
        <v>0.29336000000000001</v>
      </c>
      <c r="AG13383" s="77">
        <v>0.20732</v>
      </c>
      <c r="AH13383" s="106">
        <v>-0.10972999999999999</v>
      </c>
      <c r="AI13383" s="106">
        <v>-0.11224000000000001</v>
      </c>
      <c r="AJ13383" s="106">
        <v>-0.27973999999999999</v>
      </c>
      <c r="AK13383" s="106">
        <v>-0.10965</v>
      </c>
      <c r="AL13383" s="106">
        <v>-3.1800000000000001E-3</v>
      </c>
      <c r="AM13383" s="106">
        <v>-7.8350000000000003E-2</v>
      </c>
      <c r="AN13383" s="77" t="s">
        <v>677</v>
      </c>
      <c r="AO13383" s="106">
        <v>-0.23011000000000001</v>
      </c>
      <c r="AP13383" s="106">
        <v>-9.7280000000000005E-2</v>
      </c>
      <c r="AQ13383" s="106">
        <v>-0.38769999999999999</v>
      </c>
      <c r="AR13383" s="106">
        <v>-0.20474999999999999</v>
      </c>
      <c r="AS13383" s="77">
        <v>7.8149999999999997E-2</v>
      </c>
      <c r="AT13383" s="77">
        <v>9.4409999999999994E-2</v>
      </c>
      <c r="AU13383" s="106">
        <v>-0.10426000000000001</v>
      </c>
      <c r="AV13383" s="77">
        <v>4.5159999999999999E-2</v>
      </c>
      <c r="AW13383" s="106">
        <v>-0.29920999999999998</v>
      </c>
      <c r="AX13383" s="106">
        <v>-8.0860000000000001E-2</v>
      </c>
      <c r="AY13383" s="106">
        <v>-0.27239999999999998</v>
      </c>
      <c r="AZ13383" s="77">
        <v>0.27878999999999998</v>
      </c>
      <c r="BA13383" s="77">
        <v>0.53891999999999995</v>
      </c>
      <c r="BB13383" s="77">
        <v>0.19647999999999999</v>
      </c>
      <c r="BC13383" s="77">
        <v>0.17602000000000001</v>
      </c>
      <c r="BD13383" s="77">
        <v>0.34755000000000003</v>
      </c>
      <c r="BE13383" s="77">
        <v>0.49925000000000003</v>
      </c>
      <c r="BF13383" s="106">
        <v>-0.10316</v>
      </c>
      <c r="BG13383" s="106">
        <v>-0.24052999999999999</v>
      </c>
      <c r="BH13383" s="77">
        <v>3.6900000000000001E-3</v>
      </c>
      <c r="BI13383" s="106">
        <v>-2.4760000000000001E-2</v>
      </c>
      <c r="BJ13383" s="106">
        <v>-0.28105999999999998</v>
      </c>
      <c r="BK13383" s="106">
        <v>-8.3460000000000006E-2</v>
      </c>
      <c r="BL13383" s="77">
        <v>0.39089000000000002</v>
      </c>
      <c r="BM13383" s="77">
        <v>0.68591000000000002</v>
      </c>
      <c r="BN13383" s="77">
        <v>0.15154999999999999</v>
      </c>
      <c r="BO13383" s="77">
        <v>0.39688000000000001</v>
      </c>
      <c r="BP13383" s="77">
        <v>0.35894999999999999</v>
      </c>
      <c r="BQ13383" s="77">
        <v>0.58443999999999996</v>
      </c>
      <c r="BR13383" s="106">
        <v>-9.0020000000000003E-2</v>
      </c>
      <c r="BS13383" s="106">
        <v>-0.10682</v>
      </c>
      <c r="BT13383" s="77">
        <v>0.13314000000000001</v>
      </c>
      <c r="BU13383" s="77">
        <v>0.10169</v>
      </c>
      <c r="BV13383" s="106">
        <v>-7.2899999999999996E-3</v>
      </c>
      <c r="BW13383" s="106">
        <v>-3.721E-2</v>
      </c>
      <c r="BX13383" s="77">
        <v>0.43714999999999998</v>
      </c>
      <c r="BY13383" s="77">
        <v>1</v>
      </c>
      <c r="BZ13383" s="77">
        <v>0.37457000000000001</v>
      </c>
      <c r="CA13383" s="77">
        <v>0.41937000000000002</v>
      </c>
      <c r="CB13383" s="77">
        <v>0.37286999999999998</v>
      </c>
      <c r="CC13383" s="77">
        <v>0.49118000000000001</v>
      </c>
      <c r="CD13383" s="106">
        <v>-8.4150000000000003E-2</v>
      </c>
      <c r="CE13383" s="106">
        <v>-0.14673</v>
      </c>
      <c r="CF13383" s="77">
        <v>0.16844999999999999</v>
      </c>
      <c r="CG13383" s="106">
        <v>-0.13336000000000001</v>
      </c>
      <c r="CH13383" s="106">
        <v>-4.8599999999999997E-2</v>
      </c>
      <c r="CI13383" s="106">
        <v>-3.9500000000000004E-3</v>
      </c>
      <c r="CJ13383" s="77">
        <v>7.4020000000000002E-2</v>
      </c>
      <c r="CK13383" s="106">
        <v>-0.15593000000000001</v>
      </c>
      <c r="CL13383" s="106">
        <v>-0.18636</v>
      </c>
      <c r="CM13383" s="106">
        <v>-0.44318000000000002</v>
      </c>
      <c r="CN13383" s="106">
        <v>-0.23730999999999999</v>
      </c>
      <c r="CO13383" s="77">
        <v>0.15253</v>
      </c>
      <c r="CP13383" s="106">
        <v>-0.1489</v>
      </c>
      <c r="CQ13383" s="106">
        <v>-0.30731000000000003</v>
      </c>
      <c r="CR13383" s="106">
        <v>-0.23465</v>
      </c>
      <c r="CS13383" s="106">
        <v>-9.8400000000000001E-2</v>
      </c>
      <c r="CT13383" s="77">
        <v>0.57521</v>
      </c>
      <c r="CU13383" s="106">
        <v>-0.29418</v>
      </c>
      <c r="CV13383" s="77">
        <v>0.65749999999999997</v>
      </c>
      <c r="CW13383" s="106">
        <v>-9.3509999999999996E-2</v>
      </c>
      <c r="CX13383" s="77">
        <v>0.68789</v>
      </c>
      <c r="CY13383" s="106">
        <v>-0.15936</v>
      </c>
      <c r="CZ13383" s="77">
        <v>7.4029999999999999E-2</v>
      </c>
      <c r="DA13383" s="106">
        <v>-0.15593000000000001</v>
      </c>
      <c r="DB13383" s="106">
        <v>-0.18634999999999999</v>
      </c>
      <c r="DC13383" s="106">
        <v>-0.44317000000000001</v>
      </c>
      <c r="DD13383" s="106">
        <v>-0.11173</v>
      </c>
      <c r="DE13383" s="106">
        <v>-0.23732</v>
      </c>
      <c r="DF13383" s="77">
        <v>0.15237000000000001</v>
      </c>
      <c r="DG13383" s="106">
        <v>-0.14913000000000001</v>
      </c>
      <c r="DH13383" s="106">
        <v>-0.30829000000000001</v>
      </c>
      <c r="DI13383" s="106">
        <v>-0.23447999999999999</v>
      </c>
      <c r="DJ13383" s="106">
        <v>-3.4389999999999997E-2</v>
      </c>
      <c r="DK13383" s="106">
        <v>-9.8339999999999997E-2</v>
      </c>
      <c r="DL13383" s="77">
        <v>7.4050000000000005E-2</v>
      </c>
      <c r="DM13383" s="106">
        <v>-0.15595999999999999</v>
      </c>
      <c r="DN13383" s="106">
        <v>-0.18626000000000001</v>
      </c>
      <c r="DO13383" s="106">
        <v>-0.44314999999999999</v>
      </c>
      <c r="DP13383" s="106">
        <v>-0.11171</v>
      </c>
      <c r="DQ13383" s="106">
        <v>-0.23733000000000001</v>
      </c>
      <c r="DR13383" s="77">
        <v>0.15190999999999999</v>
      </c>
      <c r="DS13383" s="106">
        <v>-0.14835999999999999</v>
      </c>
      <c r="DT13383" s="106">
        <v>-0.30324000000000001</v>
      </c>
      <c r="DU13383" s="106">
        <v>-0.23426</v>
      </c>
      <c r="DV13383" s="106">
        <v>-3.3950000000000001E-2</v>
      </c>
      <c r="DW13383" s="108">
        <v>-9.8610000000000003E-2</v>
      </c>
    </row>
    <row r="13384" spans="1:127" ht="15.75" thickBot="1" x14ac:dyDescent="0.3">
      <c r="A13384" s="248"/>
      <c r="B13384" s="68">
        <v>0.52229999999999999</v>
      </c>
      <c r="C13384" s="68">
        <v>0.1608</v>
      </c>
      <c r="D13384" s="68">
        <v>0.78690000000000004</v>
      </c>
      <c r="E13384" s="68">
        <v>0.92379999999999995</v>
      </c>
      <c r="F13384" s="68">
        <v>0.87849999999999995</v>
      </c>
      <c r="G13384" s="68">
        <v>0.76500000000000001</v>
      </c>
      <c r="H13384" s="68">
        <v>0.25509999999999999</v>
      </c>
      <c r="I13384" s="68">
        <v>0.28239999999999998</v>
      </c>
      <c r="J13384" s="68">
        <v>0.57879999999999998</v>
      </c>
      <c r="K13384" s="68">
        <v>0.67730000000000001</v>
      </c>
      <c r="L13384" s="68">
        <v>0.1341</v>
      </c>
      <c r="M13384" s="68">
        <v>0.38650000000000001</v>
      </c>
      <c r="N13384" s="68">
        <v>0.84950000000000003</v>
      </c>
      <c r="O13384" s="68">
        <v>0.71409999999999996</v>
      </c>
      <c r="P13384" s="68" t="s">
        <v>677</v>
      </c>
      <c r="Q13384" s="68">
        <v>0.79679999999999995</v>
      </c>
      <c r="R13384" s="68">
        <v>0.60540000000000005</v>
      </c>
      <c r="S13384" s="68">
        <v>3.4599999999999999E-2</v>
      </c>
      <c r="T13384" s="68">
        <v>0.9</v>
      </c>
      <c r="U13384" s="68">
        <v>0.62560000000000004</v>
      </c>
      <c r="V13384" s="68">
        <v>0.94820000000000004</v>
      </c>
      <c r="W13384" s="68">
        <v>0.54349999999999998</v>
      </c>
      <c r="X13384" s="68">
        <v>0.34370000000000001</v>
      </c>
      <c r="Y13384" s="68">
        <v>1.4500000000000001E-2</v>
      </c>
      <c r="Z13384" s="68">
        <v>0.14030000000000001</v>
      </c>
      <c r="AA13384" s="68">
        <v>1.52E-2</v>
      </c>
      <c r="AB13384" s="68">
        <v>0.82640000000000002</v>
      </c>
      <c r="AC13384" s="68">
        <v>0.46179999999999999</v>
      </c>
      <c r="AD13384" s="68">
        <v>0.74139999999999995</v>
      </c>
      <c r="AE13384" s="68">
        <v>0.87290000000000001</v>
      </c>
      <c r="AF13384" s="68">
        <v>0.1032</v>
      </c>
      <c r="AG13384" s="68">
        <v>0.25490000000000002</v>
      </c>
      <c r="AH13384" s="68">
        <v>0.54990000000000006</v>
      </c>
      <c r="AI13384" s="68">
        <v>0.54079999999999995</v>
      </c>
      <c r="AJ13384" s="68">
        <v>0.121</v>
      </c>
      <c r="AK13384" s="68">
        <v>0.55020000000000002</v>
      </c>
      <c r="AL13384" s="68">
        <v>0.98619999999999997</v>
      </c>
      <c r="AM13384" s="68">
        <v>0.66990000000000005</v>
      </c>
      <c r="AN13384" s="68" t="s">
        <v>677</v>
      </c>
      <c r="AO13384" s="68">
        <v>0.20519999999999999</v>
      </c>
      <c r="AP13384" s="68">
        <v>0.59640000000000004</v>
      </c>
      <c r="AQ13384" s="68">
        <v>2.8299999999999999E-2</v>
      </c>
      <c r="AR13384" s="68">
        <v>0.26100000000000001</v>
      </c>
      <c r="AS13384" s="68">
        <v>0.67069999999999996</v>
      </c>
      <c r="AT13384" s="68">
        <v>0.60729999999999995</v>
      </c>
      <c r="AU13384" s="68">
        <v>0.57010000000000005</v>
      </c>
      <c r="AV13384" s="68">
        <v>0.80610000000000004</v>
      </c>
      <c r="AW13384" s="68">
        <v>9.6199999999999994E-2</v>
      </c>
      <c r="AX13384" s="68">
        <v>0.66</v>
      </c>
      <c r="AY13384" s="68">
        <v>0.13150000000000001</v>
      </c>
      <c r="AZ13384" s="68">
        <v>0.12230000000000001</v>
      </c>
      <c r="BA13384" s="68">
        <v>1.5E-3</v>
      </c>
      <c r="BB13384" s="68">
        <v>0.28110000000000002</v>
      </c>
      <c r="BC13384" s="68">
        <v>0.3352</v>
      </c>
      <c r="BD13384" s="68">
        <v>5.1299999999999998E-2</v>
      </c>
      <c r="BE13384" s="68">
        <v>3.5999999999999999E-3</v>
      </c>
      <c r="BF13384" s="68">
        <v>0.57420000000000004</v>
      </c>
      <c r="BG13384" s="68">
        <v>0.18479999999999999</v>
      </c>
      <c r="BH13384" s="68">
        <v>0.98399999999999999</v>
      </c>
      <c r="BI13384" s="68">
        <v>0.89300000000000002</v>
      </c>
      <c r="BJ13384" s="68">
        <v>0.1192</v>
      </c>
      <c r="BK13384" s="68">
        <v>0.64970000000000006</v>
      </c>
      <c r="BL13384" s="68">
        <v>2.7E-2</v>
      </c>
      <c r="BM13384" s="68" t="s">
        <v>621</v>
      </c>
      <c r="BN13384" s="68">
        <v>0.40770000000000001</v>
      </c>
      <c r="BO13384" s="68">
        <v>2.4500000000000001E-2</v>
      </c>
      <c r="BP13384" s="68">
        <v>4.36E-2</v>
      </c>
      <c r="BQ13384" s="68">
        <v>4.0000000000000002E-4</v>
      </c>
      <c r="BR13384" s="68">
        <v>0.62419999999999998</v>
      </c>
      <c r="BS13384" s="68">
        <v>0.56059999999999999</v>
      </c>
      <c r="BT13384" s="68">
        <v>0.46760000000000002</v>
      </c>
      <c r="BU13384" s="68">
        <v>0.57969999999999999</v>
      </c>
      <c r="BV13384" s="68">
        <v>0.96840000000000004</v>
      </c>
      <c r="BW13384" s="68">
        <v>0.83979999999999999</v>
      </c>
      <c r="BX13384" s="68">
        <v>1.24E-2</v>
      </c>
      <c r="BY13384" s="68"/>
      <c r="BZ13384" s="68">
        <v>3.4700000000000002E-2</v>
      </c>
      <c r="CA13384" s="68">
        <v>1.6899999999999998E-2</v>
      </c>
      <c r="CB13384" s="68">
        <v>3.56E-2</v>
      </c>
      <c r="CC13384" s="68">
        <v>4.3E-3</v>
      </c>
      <c r="CD13384" s="68">
        <v>0.64700000000000002</v>
      </c>
      <c r="CE13384" s="68">
        <v>0.4229</v>
      </c>
      <c r="CF13384" s="68">
        <v>0.35670000000000002</v>
      </c>
      <c r="CG13384" s="68">
        <v>0.46679999999999999</v>
      </c>
      <c r="CH13384" s="68">
        <v>0.79169999999999996</v>
      </c>
      <c r="CI13384" s="68">
        <v>0.9829</v>
      </c>
      <c r="CJ13384" s="68">
        <v>0.68720000000000003</v>
      </c>
      <c r="CK13384" s="68">
        <v>0.39410000000000001</v>
      </c>
      <c r="CL13384" s="68">
        <v>0.30709999999999998</v>
      </c>
      <c r="CM13384" s="68">
        <v>1.11E-2</v>
      </c>
      <c r="CN13384" s="68">
        <v>0.19089999999999999</v>
      </c>
      <c r="CO13384" s="68">
        <v>0.40460000000000002</v>
      </c>
      <c r="CP13384" s="68">
        <v>0.41599999999999998</v>
      </c>
      <c r="CQ13384" s="68">
        <v>8.7099999999999997E-2</v>
      </c>
      <c r="CR13384" s="68">
        <v>0.1961</v>
      </c>
      <c r="CS13384" s="68">
        <v>0.59209999999999996</v>
      </c>
      <c r="CT13384" s="68">
        <v>5.9999999999999995E-4</v>
      </c>
      <c r="CU13384" s="68">
        <v>0.1022</v>
      </c>
      <c r="CV13384" s="68" t="s">
        <v>621</v>
      </c>
      <c r="CW13384" s="68">
        <v>0.61070000000000002</v>
      </c>
      <c r="CX13384" s="68" t="s">
        <v>621</v>
      </c>
      <c r="CY13384" s="68">
        <v>0.3836</v>
      </c>
      <c r="CZ13384" s="68">
        <v>0.68720000000000003</v>
      </c>
      <c r="DA13384" s="68">
        <v>0.39410000000000001</v>
      </c>
      <c r="DB13384" s="68">
        <v>0.30719999999999997</v>
      </c>
      <c r="DC13384" s="68">
        <v>1.11E-2</v>
      </c>
      <c r="DD13384" s="68">
        <v>0.54269999999999996</v>
      </c>
      <c r="DE13384" s="68">
        <v>0.19089999999999999</v>
      </c>
      <c r="DF13384" s="68">
        <v>0.40510000000000002</v>
      </c>
      <c r="DG13384" s="68">
        <v>0.4153</v>
      </c>
      <c r="DH13384" s="68">
        <v>8.5999999999999993E-2</v>
      </c>
      <c r="DI13384" s="68">
        <v>0.19639999999999999</v>
      </c>
      <c r="DJ13384" s="68">
        <v>0.8518</v>
      </c>
      <c r="DK13384" s="68">
        <v>0.59230000000000005</v>
      </c>
      <c r="DL13384" s="68">
        <v>0.68710000000000004</v>
      </c>
      <c r="DM13384" s="68">
        <v>0.39400000000000002</v>
      </c>
      <c r="DN13384" s="68">
        <v>0.30740000000000001</v>
      </c>
      <c r="DO13384" s="68">
        <v>1.11E-2</v>
      </c>
      <c r="DP13384" s="68">
        <v>0.54269999999999996</v>
      </c>
      <c r="DQ13384" s="68">
        <v>0.19089999999999999</v>
      </c>
      <c r="DR13384" s="68">
        <v>0.40660000000000002</v>
      </c>
      <c r="DS13384" s="68">
        <v>0.41770000000000002</v>
      </c>
      <c r="DT13384" s="68">
        <v>9.1600000000000001E-2</v>
      </c>
      <c r="DU13384" s="68">
        <v>0.19689999999999999</v>
      </c>
      <c r="DV13384" s="68">
        <v>0.85360000000000003</v>
      </c>
      <c r="DW13384" s="74">
        <v>0.59130000000000005</v>
      </c>
    </row>
    <row r="13385" spans="1:127" x14ac:dyDescent="0.25">
      <c r="A13385" s="247" t="s">
        <v>122</v>
      </c>
      <c r="B13385" s="106">
        <v>-0.24782000000000001</v>
      </c>
      <c r="C13385" s="106">
        <v>-0.16072</v>
      </c>
      <c r="D13385" s="106">
        <v>-0.122</v>
      </c>
      <c r="E13385" s="106">
        <v>-0.27887000000000001</v>
      </c>
      <c r="F13385" s="77">
        <v>0.10843999999999999</v>
      </c>
      <c r="G13385" s="77">
        <v>0.14301</v>
      </c>
      <c r="H13385" s="77">
        <v>0.47714000000000001</v>
      </c>
      <c r="I13385" s="77">
        <v>0.48803999999999997</v>
      </c>
      <c r="J13385" s="106">
        <v>-0.40884999999999999</v>
      </c>
      <c r="K13385" s="106">
        <v>-0.4516</v>
      </c>
      <c r="L13385" s="106">
        <v>-0.51083999999999996</v>
      </c>
      <c r="M13385" s="106">
        <v>-0.42681000000000002</v>
      </c>
      <c r="N13385" s="106">
        <v>-0.2001</v>
      </c>
      <c r="O13385" s="106">
        <v>-0.37570999999999999</v>
      </c>
      <c r="P13385" s="77" t="s">
        <v>677</v>
      </c>
      <c r="Q13385" s="106">
        <v>-0.27560000000000001</v>
      </c>
      <c r="R13385" s="106">
        <v>-0.35980000000000001</v>
      </c>
      <c r="S13385" s="106">
        <v>-0.16921</v>
      </c>
      <c r="T13385" s="77">
        <v>3.8999999999999998E-3</v>
      </c>
      <c r="U13385" s="106">
        <v>-0.21707000000000001</v>
      </c>
      <c r="V13385" s="106">
        <v>-0.16866999999999999</v>
      </c>
      <c r="W13385" s="106">
        <v>-6.9339999999999999E-2</v>
      </c>
      <c r="X13385" s="106">
        <v>-0.1421</v>
      </c>
      <c r="Y13385" s="106">
        <v>-4.3880000000000002E-2</v>
      </c>
      <c r="Z13385" s="77">
        <v>4.4010000000000001E-2</v>
      </c>
      <c r="AA13385" s="106">
        <v>-2.3439999999999999E-2</v>
      </c>
      <c r="AB13385" s="106">
        <v>-8.813E-2</v>
      </c>
      <c r="AC13385" s="106">
        <v>-0.29382000000000003</v>
      </c>
      <c r="AD13385" s="77">
        <v>0.17613000000000001</v>
      </c>
      <c r="AE13385" s="77">
        <v>0.30187999999999998</v>
      </c>
      <c r="AF13385" s="77">
        <v>0.54610999999999998</v>
      </c>
      <c r="AG13385" s="77">
        <v>0.52937000000000001</v>
      </c>
      <c r="AH13385" s="106">
        <v>-0.43461</v>
      </c>
      <c r="AI13385" s="106">
        <v>-0.41892000000000001</v>
      </c>
      <c r="AJ13385" s="106">
        <v>-0.53054999999999997</v>
      </c>
      <c r="AK13385" s="106">
        <v>-0.41625000000000001</v>
      </c>
      <c r="AL13385" s="106">
        <v>-0.16520000000000001</v>
      </c>
      <c r="AM13385" s="106">
        <v>-0.32880999999999999</v>
      </c>
      <c r="AN13385" s="77" t="s">
        <v>677</v>
      </c>
      <c r="AO13385" s="77">
        <v>8.3320000000000005E-2</v>
      </c>
      <c r="AP13385" s="106">
        <v>-0.37179000000000001</v>
      </c>
      <c r="AQ13385" s="106">
        <v>-0.14702999999999999</v>
      </c>
      <c r="AR13385" s="106">
        <v>-0.27184999999999998</v>
      </c>
      <c r="AS13385" s="106">
        <v>-0.10834000000000001</v>
      </c>
      <c r="AT13385" s="106">
        <v>-0.16314999999999999</v>
      </c>
      <c r="AU13385" s="106">
        <v>-3.1640000000000001E-2</v>
      </c>
      <c r="AV13385" s="77">
        <v>0.15720999999999999</v>
      </c>
      <c r="AW13385" s="77">
        <v>3.04E-2</v>
      </c>
      <c r="AX13385" s="77">
        <v>0.30723</v>
      </c>
      <c r="AY13385" s="77">
        <v>0.38246999999999998</v>
      </c>
      <c r="AZ13385" s="106">
        <v>-3.6060000000000002E-2</v>
      </c>
      <c r="BA13385" s="106">
        <v>-3.5069999999999997E-2</v>
      </c>
      <c r="BB13385" s="77">
        <v>0.48692000000000002</v>
      </c>
      <c r="BC13385" s="77">
        <v>0.27766000000000002</v>
      </c>
      <c r="BD13385" s="77">
        <v>0.34821999999999997</v>
      </c>
      <c r="BE13385" s="77">
        <v>0.32734000000000002</v>
      </c>
      <c r="BF13385" s="106">
        <v>-0.41487000000000002</v>
      </c>
      <c r="BG13385" s="106">
        <v>-0.34881000000000001</v>
      </c>
      <c r="BH13385" s="106">
        <v>-4.1050000000000003E-2</v>
      </c>
      <c r="BI13385" s="77">
        <v>0.16037000000000001</v>
      </c>
      <c r="BJ13385" s="106">
        <v>-1.5679999999999999E-2</v>
      </c>
      <c r="BK13385" s="77">
        <v>5.5969999999999999E-2</v>
      </c>
      <c r="BL13385" s="77">
        <v>1.6160000000000001E-2</v>
      </c>
      <c r="BM13385" s="77">
        <v>0.25668999999999997</v>
      </c>
      <c r="BN13385" s="77">
        <v>0.58470999999999995</v>
      </c>
      <c r="BO13385" s="77">
        <v>0.50368999999999997</v>
      </c>
      <c r="BP13385" s="77">
        <v>0.43137999999999999</v>
      </c>
      <c r="BQ13385" s="77">
        <v>0.36867</v>
      </c>
      <c r="BR13385" s="106">
        <v>-0.34909000000000001</v>
      </c>
      <c r="BS13385" s="106">
        <v>-0.14731</v>
      </c>
      <c r="BT13385" s="77">
        <v>0.22849</v>
      </c>
      <c r="BU13385" s="77">
        <v>8.1140000000000004E-2</v>
      </c>
      <c r="BV13385" s="77">
        <v>0.28109000000000001</v>
      </c>
      <c r="BW13385" s="77">
        <v>0.12894</v>
      </c>
      <c r="BX13385" s="77">
        <v>0.23336999999999999</v>
      </c>
      <c r="BY13385" s="77">
        <v>0.37457000000000001</v>
      </c>
      <c r="BZ13385" s="77">
        <v>1</v>
      </c>
      <c r="CA13385" s="77">
        <v>0.54212000000000005</v>
      </c>
      <c r="CB13385" s="77">
        <v>0.46879999999999999</v>
      </c>
      <c r="CC13385" s="77">
        <v>0.40799999999999997</v>
      </c>
      <c r="CD13385" s="106">
        <v>-0.40188000000000001</v>
      </c>
      <c r="CE13385" s="106">
        <v>-0.26961000000000002</v>
      </c>
      <c r="CF13385" s="77">
        <v>0.39294000000000001</v>
      </c>
      <c r="CG13385" s="77">
        <v>0.17088</v>
      </c>
      <c r="CH13385" s="77">
        <v>0.19825000000000001</v>
      </c>
      <c r="CI13385" s="77">
        <v>0.13753000000000001</v>
      </c>
      <c r="CJ13385" s="77">
        <v>0.24751000000000001</v>
      </c>
      <c r="CK13385" s="106">
        <v>-0.50941000000000003</v>
      </c>
      <c r="CL13385" s="106">
        <v>-0.29346</v>
      </c>
      <c r="CM13385" s="106">
        <v>-8.387E-2</v>
      </c>
      <c r="CN13385" s="106">
        <v>-0.30908000000000002</v>
      </c>
      <c r="CO13385" s="77">
        <v>0.43191000000000002</v>
      </c>
      <c r="CP13385" s="106">
        <v>-0.49325999999999998</v>
      </c>
      <c r="CQ13385" s="106">
        <v>-0.2001</v>
      </c>
      <c r="CR13385" s="77">
        <v>0.22892999999999999</v>
      </c>
      <c r="CS13385" s="106">
        <v>-1.08E-3</v>
      </c>
      <c r="CT13385" s="77">
        <v>0.33349000000000001</v>
      </c>
      <c r="CU13385" s="106">
        <v>-0.39444000000000001</v>
      </c>
      <c r="CV13385" s="77">
        <v>0.46518999999999999</v>
      </c>
      <c r="CW13385" s="106">
        <v>-9.2340000000000005E-2</v>
      </c>
      <c r="CX13385" s="77">
        <v>0.63761999999999996</v>
      </c>
      <c r="CY13385" s="106">
        <v>-0.15812999999999999</v>
      </c>
      <c r="CZ13385" s="77">
        <v>0.24751000000000001</v>
      </c>
      <c r="DA13385" s="106">
        <v>-0.50941000000000003</v>
      </c>
      <c r="DB13385" s="106">
        <v>-0.29344999999999999</v>
      </c>
      <c r="DC13385" s="106">
        <v>-8.387E-2</v>
      </c>
      <c r="DD13385" s="106">
        <v>-0.30709999999999998</v>
      </c>
      <c r="DE13385" s="106">
        <v>-0.30908999999999998</v>
      </c>
      <c r="DF13385" s="77">
        <v>0.43192000000000003</v>
      </c>
      <c r="DG13385" s="106">
        <v>-0.49336000000000002</v>
      </c>
      <c r="DH13385" s="106">
        <v>-0.20055999999999999</v>
      </c>
      <c r="DI13385" s="77">
        <v>0.22903000000000001</v>
      </c>
      <c r="DJ13385" s="106">
        <v>-6.5600000000000006E-2</v>
      </c>
      <c r="DK13385" s="106">
        <v>-1.07E-3</v>
      </c>
      <c r="DL13385" s="77">
        <v>0.24745</v>
      </c>
      <c r="DM13385" s="106">
        <v>-0.50941000000000003</v>
      </c>
      <c r="DN13385" s="106">
        <v>-0.29343999999999998</v>
      </c>
      <c r="DO13385" s="106">
        <v>-8.3839999999999998E-2</v>
      </c>
      <c r="DP13385" s="106">
        <v>-0.30708999999999997</v>
      </c>
      <c r="DQ13385" s="106">
        <v>-0.30912000000000001</v>
      </c>
      <c r="DR13385" s="77">
        <v>0.43153000000000002</v>
      </c>
      <c r="DS13385" s="106">
        <v>-0.49299999999999999</v>
      </c>
      <c r="DT13385" s="106">
        <v>-0.19819000000000001</v>
      </c>
      <c r="DU13385" s="77">
        <v>0.22924</v>
      </c>
      <c r="DV13385" s="106">
        <v>-6.5979999999999997E-2</v>
      </c>
      <c r="DW13385" s="108">
        <v>-1.15E-3</v>
      </c>
    </row>
    <row r="13386" spans="1:127" ht="15.75" thickBot="1" x14ac:dyDescent="0.3">
      <c r="A13386" s="248"/>
      <c r="B13386" s="68">
        <v>0.1714</v>
      </c>
      <c r="C13386" s="68">
        <v>0.3795</v>
      </c>
      <c r="D13386" s="68">
        <v>0.50590000000000002</v>
      </c>
      <c r="E13386" s="68">
        <v>0.1222</v>
      </c>
      <c r="F13386" s="68">
        <v>0.55469999999999997</v>
      </c>
      <c r="G13386" s="68">
        <v>0.43490000000000001</v>
      </c>
      <c r="H13386" s="68">
        <v>5.7999999999999996E-3</v>
      </c>
      <c r="I13386" s="68">
        <v>4.5999999999999999E-3</v>
      </c>
      <c r="J13386" s="68">
        <v>2.0199999999999999E-2</v>
      </c>
      <c r="K13386" s="68">
        <v>9.4999999999999998E-3</v>
      </c>
      <c r="L13386" s="68">
        <v>2.8E-3</v>
      </c>
      <c r="M13386" s="68">
        <v>1.4800000000000001E-2</v>
      </c>
      <c r="N13386" s="68">
        <v>0.2722</v>
      </c>
      <c r="O13386" s="68">
        <v>3.4099999999999998E-2</v>
      </c>
      <c r="P13386" s="68" t="s">
        <v>677</v>
      </c>
      <c r="Q13386" s="68">
        <v>0.1268</v>
      </c>
      <c r="R13386" s="68">
        <v>4.3099999999999999E-2</v>
      </c>
      <c r="S13386" s="68">
        <v>0.35449999999999998</v>
      </c>
      <c r="T13386" s="68">
        <v>0.98309999999999997</v>
      </c>
      <c r="U13386" s="68">
        <v>0.23269999999999999</v>
      </c>
      <c r="V13386" s="68">
        <v>0.35610000000000003</v>
      </c>
      <c r="W13386" s="68">
        <v>0.70609999999999995</v>
      </c>
      <c r="X13386" s="68">
        <v>0.43790000000000001</v>
      </c>
      <c r="Y13386" s="68">
        <v>0.8115</v>
      </c>
      <c r="Z13386" s="68">
        <v>0.81100000000000005</v>
      </c>
      <c r="AA13386" s="68">
        <v>0.89870000000000005</v>
      </c>
      <c r="AB13386" s="68">
        <v>0.63149999999999995</v>
      </c>
      <c r="AC13386" s="68">
        <v>0.1026</v>
      </c>
      <c r="AD13386" s="68">
        <v>0.33489999999999998</v>
      </c>
      <c r="AE13386" s="68">
        <v>9.3100000000000002E-2</v>
      </c>
      <c r="AF13386" s="68">
        <v>1.1999999999999999E-3</v>
      </c>
      <c r="AG13386" s="68">
        <v>1.8E-3</v>
      </c>
      <c r="AH13386" s="68">
        <v>1.29E-2</v>
      </c>
      <c r="AI13386" s="68">
        <v>1.7000000000000001E-2</v>
      </c>
      <c r="AJ13386" s="68">
        <v>1.8E-3</v>
      </c>
      <c r="AK13386" s="68">
        <v>1.78E-2</v>
      </c>
      <c r="AL13386" s="68">
        <v>0.36620000000000003</v>
      </c>
      <c r="AM13386" s="68">
        <v>6.6100000000000006E-2</v>
      </c>
      <c r="AN13386" s="68" t="s">
        <v>677</v>
      </c>
      <c r="AO13386" s="68">
        <v>0.65029999999999999</v>
      </c>
      <c r="AP13386" s="68">
        <v>3.61E-2</v>
      </c>
      <c r="AQ13386" s="68">
        <v>0.42199999999999999</v>
      </c>
      <c r="AR13386" s="68">
        <v>0.1323</v>
      </c>
      <c r="AS13386" s="68">
        <v>0.55510000000000004</v>
      </c>
      <c r="AT13386" s="68">
        <v>0.37230000000000002</v>
      </c>
      <c r="AU13386" s="68">
        <v>0.86350000000000005</v>
      </c>
      <c r="AV13386" s="68">
        <v>0.39019999999999999</v>
      </c>
      <c r="AW13386" s="68">
        <v>0.86880000000000002</v>
      </c>
      <c r="AX13386" s="68">
        <v>8.72E-2</v>
      </c>
      <c r="AY13386" s="68">
        <v>3.0700000000000002E-2</v>
      </c>
      <c r="AZ13386" s="68">
        <v>0.84470000000000001</v>
      </c>
      <c r="BA13386" s="68">
        <v>0.84889999999999999</v>
      </c>
      <c r="BB13386" s="68">
        <v>4.7000000000000002E-3</v>
      </c>
      <c r="BC13386" s="68">
        <v>0.1239</v>
      </c>
      <c r="BD13386" s="68">
        <v>5.0799999999999998E-2</v>
      </c>
      <c r="BE13386" s="68">
        <v>6.7400000000000002E-2</v>
      </c>
      <c r="BF13386" s="68">
        <v>1.8200000000000001E-2</v>
      </c>
      <c r="BG13386" s="68">
        <v>5.04E-2</v>
      </c>
      <c r="BH13386" s="68">
        <v>0.82350000000000001</v>
      </c>
      <c r="BI13386" s="68">
        <v>0.38059999999999999</v>
      </c>
      <c r="BJ13386" s="68">
        <v>0.93210000000000004</v>
      </c>
      <c r="BK13386" s="68">
        <v>0.76090000000000002</v>
      </c>
      <c r="BL13386" s="68">
        <v>0.93010000000000004</v>
      </c>
      <c r="BM13386" s="68">
        <v>0.15609999999999999</v>
      </c>
      <c r="BN13386" s="68">
        <v>4.0000000000000002E-4</v>
      </c>
      <c r="BO13386" s="68">
        <v>3.3E-3</v>
      </c>
      <c r="BP13386" s="68">
        <v>1.37E-2</v>
      </c>
      <c r="BQ13386" s="68">
        <v>3.7900000000000003E-2</v>
      </c>
      <c r="BR13386" s="68">
        <v>5.0200000000000002E-2</v>
      </c>
      <c r="BS13386" s="68">
        <v>0.42109999999999997</v>
      </c>
      <c r="BT13386" s="68">
        <v>0.20849999999999999</v>
      </c>
      <c r="BU13386" s="68">
        <v>0.65890000000000004</v>
      </c>
      <c r="BV13386" s="68">
        <v>0.1191</v>
      </c>
      <c r="BW13386" s="68">
        <v>0.48180000000000001</v>
      </c>
      <c r="BX13386" s="68">
        <v>0.1986</v>
      </c>
      <c r="BY13386" s="68">
        <v>3.4700000000000002E-2</v>
      </c>
      <c r="BZ13386" s="68"/>
      <c r="CA13386" s="68">
        <v>1.4E-3</v>
      </c>
      <c r="CB13386" s="68">
        <v>6.7999999999999996E-3</v>
      </c>
      <c r="CC13386" s="68">
        <v>2.0400000000000001E-2</v>
      </c>
      <c r="CD13386" s="68">
        <v>2.2599999999999999E-2</v>
      </c>
      <c r="CE13386" s="68">
        <v>0.1356</v>
      </c>
      <c r="CF13386" s="68">
        <v>2.6100000000000002E-2</v>
      </c>
      <c r="CG13386" s="68">
        <v>0.34970000000000001</v>
      </c>
      <c r="CH13386" s="68">
        <v>0.2767</v>
      </c>
      <c r="CI13386" s="68">
        <v>0.45290000000000002</v>
      </c>
      <c r="CJ13386" s="68">
        <v>0.17199999999999999</v>
      </c>
      <c r="CK13386" s="68">
        <v>2.8999999999999998E-3</v>
      </c>
      <c r="CL13386" s="68">
        <v>0.1031</v>
      </c>
      <c r="CM13386" s="68">
        <v>0.64810000000000001</v>
      </c>
      <c r="CN13386" s="68">
        <v>8.5199999999999998E-2</v>
      </c>
      <c r="CO13386" s="68">
        <v>1.3599999999999999E-2</v>
      </c>
      <c r="CP13386" s="68">
        <v>4.1000000000000003E-3</v>
      </c>
      <c r="CQ13386" s="68">
        <v>0.2722</v>
      </c>
      <c r="CR13386" s="68">
        <v>0.20749999999999999</v>
      </c>
      <c r="CS13386" s="68">
        <v>0.99529999999999996</v>
      </c>
      <c r="CT13386" s="68">
        <v>6.2100000000000002E-2</v>
      </c>
      <c r="CU13386" s="68">
        <v>2.5499999999999998E-2</v>
      </c>
      <c r="CV13386" s="68">
        <v>7.3000000000000001E-3</v>
      </c>
      <c r="CW13386" s="68">
        <v>0.61519999999999997</v>
      </c>
      <c r="CX13386" s="68" t="s">
        <v>621</v>
      </c>
      <c r="CY13386" s="68">
        <v>0.38740000000000002</v>
      </c>
      <c r="CZ13386" s="68">
        <v>0.17199999999999999</v>
      </c>
      <c r="DA13386" s="68">
        <v>2.8999999999999998E-3</v>
      </c>
      <c r="DB13386" s="68">
        <v>0.1031</v>
      </c>
      <c r="DC13386" s="68">
        <v>0.64810000000000001</v>
      </c>
      <c r="DD13386" s="68">
        <v>8.7300000000000003E-2</v>
      </c>
      <c r="DE13386" s="68">
        <v>8.5199999999999998E-2</v>
      </c>
      <c r="DF13386" s="68">
        <v>1.3599999999999999E-2</v>
      </c>
      <c r="DG13386" s="68">
        <v>4.1000000000000003E-3</v>
      </c>
      <c r="DH13386" s="68">
        <v>0.27110000000000001</v>
      </c>
      <c r="DI13386" s="68">
        <v>0.20730000000000001</v>
      </c>
      <c r="DJ13386" s="68">
        <v>0.72130000000000005</v>
      </c>
      <c r="DK13386" s="68">
        <v>0.99529999999999996</v>
      </c>
      <c r="DL13386" s="68">
        <v>0.1721</v>
      </c>
      <c r="DM13386" s="68">
        <v>2.8999999999999998E-3</v>
      </c>
      <c r="DN13386" s="68">
        <v>0.1031</v>
      </c>
      <c r="DO13386" s="68">
        <v>0.6482</v>
      </c>
      <c r="DP13386" s="68">
        <v>8.7300000000000003E-2</v>
      </c>
      <c r="DQ13386" s="68">
        <v>8.5199999999999998E-2</v>
      </c>
      <c r="DR13386" s="68">
        <v>1.37E-2</v>
      </c>
      <c r="DS13386" s="68">
        <v>4.1000000000000003E-3</v>
      </c>
      <c r="DT13386" s="68">
        <v>0.27689999999999998</v>
      </c>
      <c r="DU13386" s="68">
        <v>0.2069</v>
      </c>
      <c r="DV13386" s="68">
        <v>0.7198</v>
      </c>
      <c r="DW13386" s="74">
        <v>0.995</v>
      </c>
    </row>
    <row r="13387" spans="1:127" x14ac:dyDescent="0.25">
      <c r="A13387" s="247" t="s">
        <v>123</v>
      </c>
      <c r="B13387" s="77">
        <v>2.077E-2</v>
      </c>
      <c r="C13387" s="77">
        <v>0.22503000000000001</v>
      </c>
      <c r="D13387" s="106">
        <v>-0.32812999999999998</v>
      </c>
      <c r="E13387" s="106">
        <v>-0.12015000000000001</v>
      </c>
      <c r="F13387" s="106">
        <v>-1.1979999999999999E-2</v>
      </c>
      <c r="G13387" s="77">
        <v>0.12087000000000001</v>
      </c>
      <c r="H13387" s="77">
        <v>0.65061999999999998</v>
      </c>
      <c r="I13387" s="77">
        <v>0.54242999999999997</v>
      </c>
      <c r="J13387" s="106">
        <v>-0.34071000000000001</v>
      </c>
      <c r="K13387" s="106">
        <v>-0.27609</v>
      </c>
      <c r="L13387" s="106">
        <v>-0.34815000000000002</v>
      </c>
      <c r="M13387" s="106">
        <v>-0.42153000000000002</v>
      </c>
      <c r="N13387" s="106">
        <v>-0.23799000000000001</v>
      </c>
      <c r="O13387" s="106">
        <v>-0.17895</v>
      </c>
      <c r="P13387" s="77" t="s">
        <v>677</v>
      </c>
      <c r="Q13387" s="106">
        <v>-0.33850999999999998</v>
      </c>
      <c r="R13387" s="106">
        <v>-0.39289000000000002</v>
      </c>
      <c r="S13387" s="106">
        <v>-0.27217999999999998</v>
      </c>
      <c r="T13387" s="106">
        <v>-0.18693000000000001</v>
      </c>
      <c r="U13387" s="106">
        <v>-8.8400000000000006E-2</v>
      </c>
      <c r="V13387" s="106">
        <v>-0.11967999999999999</v>
      </c>
      <c r="W13387" s="106">
        <v>-6.9580000000000003E-2</v>
      </c>
      <c r="X13387" s="106">
        <v>-0.25718999999999997</v>
      </c>
      <c r="Y13387" s="106">
        <v>-0.28048000000000001</v>
      </c>
      <c r="Z13387" s="106">
        <v>-0.1835</v>
      </c>
      <c r="AA13387" s="106">
        <v>-0.40600000000000003</v>
      </c>
      <c r="AB13387" s="106">
        <v>-0.29076000000000002</v>
      </c>
      <c r="AC13387" s="106">
        <v>-0.29253000000000001</v>
      </c>
      <c r="AD13387" s="77">
        <v>7.5450000000000003E-2</v>
      </c>
      <c r="AE13387" s="77">
        <v>0.27094000000000001</v>
      </c>
      <c r="AF13387" s="77">
        <v>0.69284000000000001</v>
      </c>
      <c r="AG13387" s="77">
        <v>0.57347000000000004</v>
      </c>
      <c r="AH13387" s="106">
        <v>-0.33965000000000001</v>
      </c>
      <c r="AI13387" s="106">
        <v>-0.24606</v>
      </c>
      <c r="AJ13387" s="106">
        <v>-0.35607</v>
      </c>
      <c r="AK13387" s="106">
        <v>-0.38893</v>
      </c>
      <c r="AL13387" s="106">
        <v>-0.17036000000000001</v>
      </c>
      <c r="AM13387" s="106">
        <v>-0.13619999999999999</v>
      </c>
      <c r="AN13387" s="77" t="s">
        <v>677</v>
      </c>
      <c r="AO13387" s="106">
        <v>-0.19398000000000001</v>
      </c>
      <c r="AP13387" s="106">
        <v>-0.39479999999999998</v>
      </c>
      <c r="AQ13387" s="106">
        <v>-0.29522999999999999</v>
      </c>
      <c r="AR13387" s="106">
        <v>-0.43314000000000002</v>
      </c>
      <c r="AS13387" s="77">
        <v>1.4239999999999999E-2</v>
      </c>
      <c r="AT13387" s="106">
        <v>-3.27E-2</v>
      </c>
      <c r="AU13387" s="106">
        <v>-7.4889999999999998E-2</v>
      </c>
      <c r="AV13387" s="106">
        <v>-2.8850000000000001E-2</v>
      </c>
      <c r="AW13387" s="106">
        <v>-6.7680000000000004E-2</v>
      </c>
      <c r="AX13387" s="77">
        <v>0.19245999999999999</v>
      </c>
      <c r="AY13387" s="77">
        <v>4.267E-2</v>
      </c>
      <c r="AZ13387" s="106">
        <v>-1.7430000000000001E-2</v>
      </c>
      <c r="BA13387" s="77">
        <v>0.20130000000000001</v>
      </c>
      <c r="BB13387" s="77">
        <v>0.19042999999999999</v>
      </c>
      <c r="BC13387" s="77">
        <v>0.61477999999999999</v>
      </c>
      <c r="BD13387" s="77">
        <v>0.25990999999999997</v>
      </c>
      <c r="BE13387" s="77">
        <v>0.49131000000000002</v>
      </c>
      <c r="BF13387" s="106">
        <v>-0.54285000000000005</v>
      </c>
      <c r="BG13387" s="106">
        <v>-8.3419999999999994E-2</v>
      </c>
      <c r="BH13387" s="106">
        <v>-0.21908</v>
      </c>
      <c r="BI13387" s="106">
        <v>-0.21723000000000001</v>
      </c>
      <c r="BJ13387" s="106">
        <v>-2.5260000000000001E-2</v>
      </c>
      <c r="BK13387" s="106">
        <v>-0.12062</v>
      </c>
      <c r="BL13387" s="77">
        <v>0.11516999999999999</v>
      </c>
      <c r="BM13387" s="77">
        <v>0.25596999999999998</v>
      </c>
      <c r="BN13387" s="77">
        <v>0.33011000000000001</v>
      </c>
      <c r="BO13387" s="77">
        <v>0.71465999999999996</v>
      </c>
      <c r="BP13387" s="77">
        <v>0.38834999999999997</v>
      </c>
      <c r="BQ13387" s="77">
        <v>0.49042999999999998</v>
      </c>
      <c r="BR13387" s="106">
        <v>-0.50261999999999996</v>
      </c>
      <c r="BS13387" s="77">
        <v>0.19017000000000001</v>
      </c>
      <c r="BT13387" s="77">
        <v>0.18956000000000001</v>
      </c>
      <c r="BU13387" s="77">
        <v>0.18822</v>
      </c>
      <c r="BV13387" s="77">
        <v>0.22847999999999999</v>
      </c>
      <c r="BW13387" s="106">
        <v>-7.0720000000000005E-2</v>
      </c>
      <c r="BX13387" s="77">
        <v>0.14352999999999999</v>
      </c>
      <c r="BY13387" s="77">
        <v>0.41937000000000002</v>
      </c>
      <c r="BZ13387" s="77">
        <v>0.54212000000000005</v>
      </c>
      <c r="CA13387" s="77">
        <v>1</v>
      </c>
      <c r="CB13387" s="77">
        <v>0.44961000000000001</v>
      </c>
      <c r="CC13387" s="77">
        <v>0.57554000000000005</v>
      </c>
      <c r="CD13387" s="106">
        <v>-0.52324000000000004</v>
      </c>
      <c r="CE13387" s="77">
        <v>5.101E-2</v>
      </c>
      <c r="CF13387" s="77">
        <v>4.9930000000000002E-2</v>
      </c>
      <c r="CG13387" s="77">
        <v>1.8089999999999998E-2</v>
      </c>
      <c r="CH13387" s="77">
        <v>0.20136999999999999</v>
      </c>
      <c r="CI13387" s="77">
        <v>1.6400000000000001E-2</v>
      </c>
      <c r="CJ13387" s="77">
        <v>0.25614999999999999</v>
      </c>
      <c r="CK13387" s="106">
        <v>-0.39095000000000002</v>
      </c>
      <c r="CL13387" s="106">
        <v>-0.39068000000000003</v>
      </c>
      <c r="CM13387" s="106">
        <v>-0.38556000000000001</v>
      </c>
      <c r="CN13387" s="106">
        <v>-0.33556999999999998</v>
      </c>
      <c r="CO13387" s="77">
        <v>0.40555000000000002</v>
      </c>
      <c r="CP13387" s="106">
        <v>-0.35638999999999998</v>
      </c>
      <c r="CQ13387" s="106">
        <v>-0.41344999999999998</v>
      </c>
      <c r="CR13387" s="77">
        <v>1.9890000000000001E-2</v>
      </c>
      <c r="CS13387" s="106">
        <v>-9.0699999999999999E-3</v>
      </c>
      <c r="CT13387" s="77">
        <v>0.42170999999999997</v>
      </c>
      <c r="CU13387" s="106">
        <v>-0.51870000000000005</v>
      </c>
      <c r="CV13387" s="77">
        <v>0.53795999999999999</v>
      </c>
      <c r="CW13387" s="106">
        <v>-0.16886999999999999</v>
      </c>
      <c r="CX13387" s="77">
        <v>0.67354000000000003</v>
      </c>
      <c r="CY13387" s="106">
        <v>-0.21306</v>
      </c>
      <c r="CZ13387" s="77">
        <v>0.25614999999999999</v>
      </c>
      <c r="DA13387" s="106">
        <v>-0.39095000000000002</v>
      </c>
      <c r="DB13387" s="106">
        <v>-0.39068999999999998</v>
      </c>
      <c r="DC13387" s="106">
        <v>-0.38556000000000001</v>
      </c>
      <c r="DD13387" s="106">
        <v>-0.23696</v>
      </c>
      <c r="DE13387" s="106">
        <v>-0.33556999999999998</v>
      </c>
      <c r="DF13387" s="77">
        <v>0.40565000000000001</v>
      </c>
      <c r="DG13387" s="106">
        <v>-0.35642000000000001</v>
      </c>
      <c r="DH13387" s="106">
        <v>-0.41331000000000001</v>
      </c>
      <c r="DI13387" s="77">
        <v>1.9630000000000002E-2</v>
      </c>
      <c r="DJ13387" s="106">
        <v>-1.49E-2</v>
      </c>
      <c r="DK13387" s="106">
        <v>-9.1699999999999993E-3</v>
      </c>
      <c r="DL13387" s="77">
        <v>0.25613999999999998</v>
      </c>
      <c r="DM13387" s="106">
        <v>-0.39093</v>
      </c>
      <c r="DN13387" s="106">
        <v>-0.39074999999999999</v>
      </c>
      <c r="DO13387" s="106">
        <v>-0.38553999999999999</v>
      </c>
      <c r="DP13387" s="106">
        <v>-0.23698</v>
      </c>
      <c r="DQ13387" s="106">
        <v>-0.33557999999999999</v>
      </c>
      <c r="DR13387" s="77">
        <v>0.40528999999999998</v>
      </c>
      <c r="DS13387" s="106">
        <v>-0.35668</v>
      </c>
      <c r="DT13387" s="106">
        <v>-0.41077999999999998</v>
      </c>
      <c r="DU13387" s="77">
        <v>0.02</v>
      </c>
      <c r="DV13387" s="106">
        <v>-1.5310000000000001E-2</v>
      </c>
      <c r="DW13387" s="108">
        <v>-9.3299999999999998E-3</v>
      </c>
    </row>
    <row r="13388" spans="1:127" ht="15.75" thickBot="1" x14ac:dyDescent="0.3">
      <c r="A13388" s="248"/>
      <c r="B13388" s="68">
        <v>0.91010000000000002</v>
      </c>
      <c r="C13388" s="68">
        <v>0.21560000000000001</v>
      </c>
      <c r="D13388" s="68">
        <v>6.6699999999999995E-2</v>
      </c>
      <c r="E13388" s="68">
        <v>0.51249999999999996</v>
      </c>
      <c r="F13388" s="68">
        <v>0.94810000000000005</v>
      </c>
      <c r="G13388" s="68">
        <v>0.50990000000000002</v>
      </c>
      <c r="H13388" s="68" t="s">
        <v>621</v>
      </c>
      <c r="I13388" s="68">
        <v>1.2999999999999999E-3</v>
      </c>
      <c r="J13388" s="68">
        <v>5.6399999999999999E-2</v>
      </c>
      <c r="K13388" s="68">
        <v>0.12609999999999999</v>
      </c>
      <c r="L13388" s="68">
        <v>5.0900000000000001E-2</v>
      </c>
      <c r="M13388" s="68">
        <v>1.6299999999999999E-2</v>
      </c>
      <c r="N13388" s="68">
        <v>0.18959999999999999</v>
      </c>
      <c r="O13388" s="68">
        <v>0.3271</v>
      </c>
      <c r="P13388" s="68" t="s">
        <v>677</v>
      </c>
      <c r="Q13388" s="68">
        <v>5.8099999999999999E-2</v>
      </c>
      <c r="R13388" s="68">
        <v>2.6100000000000002E-2</v>
      </c>
      <c r="S13388" s="68">
        <v>0.1318</v>
      </c>
      <c r="T13388" s="68">
        <v>0.30559999999999998</v>
      </c>
      <c r="U13388" s="68">
        <v>0.63039999999999996</v>
      </c>
      <c r="V13388" s="68">
        <v>0.5141</v>
      </c>
      <c r="W13388" s="68">
        <v>0.70509999999999995</v>
      </c>
      <c r="X13388" s="68">
        <v>0.15529999999999999</v>
      </c>
      <c r="Y13388" s="68">
        <v>0.12</v>
      </c>
      <c r="Z13388" s="68">
        <v>0.31469999999999998</v>
      </c>
      <c r="AA13388" s="68">
        <v>2.1100000000000001E-2</v>
      </c>
      <c r="AB13388" s="68">
        <v>0.10639999999999999</v>
      </c>
      <c r="AC13388" s="68">
        <v>0.1042</v>
      </c>
      <c r="AD13388" s="68">
        <v>0.68149999999999999</v>
      </c>
      <c r="AE13388" s="68">
        <v>0.1336</v>
      </c>
      <c r="AF13388" s="68" t="s">
        <v>621</v>
      </c>
      <c r="AG13388" s="68">
        <v>5.9999999999999995E-4</v>
      </c>
      <c r="AH13388" s="68">
        <v>5.7200000000000001E-2</v>
      </c>
      <c r="AI13388" s="68">
        <v>0.17460000000000001</v>
      </c>
      <c r="AJ13388" s="68">
        <v>4.5499999999999999E-2</v>
      </c>
      <c r="AK13388" s="68">
        <v>2.7799999999999998E-2</v>
      </c>
      <c r="AL13388" s="68">
        <v>0.35120000000000001</v>
      </c>
      <c r="AM13388" s="68">
        <v>0.45729999999999998</v>
      </c>
      <c r="AN13388" s="68" t="s">
        <v>677</v>
      </c>
      <c r="AO13388" s="68">
        <v>0.28739999999999999</v>
      </c>
      <c r="AP13388" s="68">
        <v>2.53E-2</v>
      </c>
      <c r="AQ13388" s="68">
        <v>0.1009</v>
      </c>
      <c r="AR13388" s="68">
        <v>1.3299999999999999E-2</v>
      </c>
      <c r="AS13388" s="68">
        <v>0.93830000000000002</v>
      </c>
      <c r="AT13388" s="68">
        <v>0.85899999999999999</v>
      </c>
      <c r="AU13388" s="68">
        <v>0.68379999999999996</v>
      </c>
      <c r="AV13388" s="68">
        <v>0.87539999999999996</v>
      </c>
      <c r="AW13388" s="68">
        <v>0.71279999999999999</v>
      </c>
      <c r="AX13388" s="68">
        <v>0.2913</v>
      </c>
      <c r="AY13388" s="68">
        <v>0.81659999999999999</v>
      </c>
      <c r="AZ13388" s="68">
        <v>0.92459999999999998</v>
      </c>
      <c r="BA13388" s="68">
        <v>0.26929999999999998</v>
      </c>
      <c r="BB13388" s="68">
        <v>0.29649999999999999</v>
      </c>
      <c r="BC13388" s="68">
        <v>2.0000000000000001E-4</v>
      </c>
      <c r="BD13388" s="68">
        <v>0.15079999999999999</v>
      </c>
      <c r="BE13388" s="68">
        <v>4.3E-3</v>
      </c>
      <c r="BF13388" s="68">
        <v>1.2999999999999999E-3</v>
      </c>
      <c r="BG13388" s="68">
        <v>0.64990000000000003</v>
      </c>
      <c r="BH13388" s="68">
        <v>0.2283</v>
      </c>
      <c r="BI13388" s="68">
        <v>0.2324</v>
      </c>
      <c r="BJ13388" s="68">
        <v>0.89090000000000003</v>
      </c>
      <c r="BK13388" s="68">
        <v>0.51080000000000003</v>
      </c>
      <c r="BL13388" s="68">
        <v>0.5302</v>
      </c>
      <c r="BM13388" s="68">
        <v>0.15740000000000001</v>
      </c>
      <c r="BN13388" s="68">
        <v>6.5000000000000002E-2</v>
      </c>
      <c r="BO13388" s="68" t="s">
        <v>621</v>
      </c>
      <c r="BP13388" s="68">
        <v>2.81E-2</v>
      </c>
      <c r="BQ13388" s="68">
        <v>4.4000000000000003E-3</v>
      </c>
      <c r="BR13388" s="68">
        <v>3.3999999999999998E-3</v>
      </c>
      <c r="BS13388" s="68">
        <v>0.29720000000000002</v>
      </c>
      <c r="BT13388" s="68">
        <v>0.29870000000000002</v>
      </c>
      <c r="BU13388" s="68">
        <v>0.30230000000000001</v>
      </c>
      <c r="BV13388" s="68">
        <v>0.20849999999999999</v>
      </c>
      <c r="BW13388" s="68">
        <v>0.70050000000000001</v>
      </c>
      <c r="BX13388" s="68">
        <v>0.43319999999999997</v>
      </c>
      <c r="BY13388" s="68">
        <v>1.6899999999999998E-2</v>
      </c>
      <c r="BZ13388" s="68">
        <v>1.4E-3</v>
      </c>
      <c r="CA13388" s="68"/>
      <c r="CB13388" s="68">
        <v>9.7999999999999997E-3</v>
      </c>
      <c r="CC13388" s="68">
        <v>5.9999999999999995E-4</v>
      </c>
      <c r="CD13388" s="68">
        <v>2.0999999999999999E-3</v>
      </c>
      <c r="CE13388" s="68">
        <v>0.78159999999999996</v>
      </c>
      <c r="CF13388" s="68">
        <v>0.78610000000000002</v>
      </c>
      <c r="CG13388" s="68">
        <v>0.92169999999999996</v>
      </c>
      <c r="CH13388" s="68">
        <v>0.26910000000000001</v>
      </c>
      <c r="CI13388" s="68">
        <v>0.92900000000000005</v>
      </c>
      <c r="CJ13388" s="68">
        <v>0.157</v>
      </c>
      <c r="CK13388" s="68">
        <v>2.69E-2</v>
      </c>
      <c r="CL13388" s="68">
        <v>2.7E-2</v>
      </c>
      <c r="CM13388" s="68">
        <v>2.93E-2</v>
      </c>
      <c r="CN13388" s="68">
        <v>6.0400000000000002E-2</v>
      </c>
      <c r="CO13388" s="68">
        <v>2.1299999999999999E-2</v>
      </c>
      <c r="CP13388" s="68">
        <v>4.53E-2</v>
      </c>
      <c r="CQ13388" s="68">
        <v>1.8700000000000001E-2</v>
      </c>
      <c r="CR13388" s="68">
        <v>0.91400000000000003</v>
      </c>
      <c r="CS13388" s="68">
        <v>0.9607</v>
      </c>
      <c r="CT13388" s="68">
        <v>1.6199999999999999E-2</v>
      </c>
      <c r="CU13388" s="68">
        <v>2.3999999999999998E-3</v>
      </c>
      <c r="CV13388" s="68">
        <v>1.5E-3</v>
      </c>
      <c r="CW13388" s="68">
        <v>0.35549999999999998</v>
      </c>
      <c r="CX13388" s="68" t="s">
        <v>621</v>
      </c>
      <c r="CY13388" s="68">
        <v>0.2417</v>
      </c>
      <c r="CZ13388" s="68">
        <v>0.157</v>
      </c>
      <c r="DA13388" s="68">
        <v>2.69E-2</v>
      </c>
      <c r="DB13388" s="68">
        <v>2.7E-2</v>
      </c>
      <c r="DC13388" s="68">
        <v>2.93E-2</v>
      </c>
      <c r="DD13388" s="68">
        <v>0.19159999999999999</v>
      </c>
      <c r="DE13388" s="68">
        <v>6.0400000000000002E-2</v>
      </c>
      <c r="DF13388" s="68">
        <v>2.1299999999999999E-2</v>
      </c>
      <c r="DG13388" s="68">
        <v>4.53E-2</v>
      </c>
      <c r="DH13388" s="68">
        <v>1.8700000000000001E-2</v>
      </c>
      <c r="DI13388" s="68">
        <v>0.91510000000000002</v>
      </c>
      <c r="DJ13388" s="68">
        <v>0.9355</v>
      </c>
      <c r="DK13388" s="68">
        <v>0.96030000000000004</v>
      </c>
      <c r="DL13388" s="68">
        <v>0.15709999999999999</v>
      </c>
      <c r="DM13388" s="68">
        <v>2.69E-2</v>
      </c>
      <c r="DN13388" s="68">
        <v>2.7E-2</v>
      </c>
      <c r="DO13388" s="68">
        <v>2.93E-2</v>
      </c>
      <c r="DP13388" s="68">
        <v>0.19159999999999999</v>
      </c>
      <c r="DQ13388" s="68">
        <v>6.0400000000000002E-2</v>
      </c>
      <c r="DR13388" s="68">
        <v>2.1399999999999999E-2</v>
      </c>
      <c r="DS13388" s="68">
        <v>4.5100000000000001E-2</v>
      </c>
      <c r="DT13388" s="68">
        <v>1.95E-2</v>
      </c>
      <c r="DU13388" s="68">
        <v>0.91349999999999998</v>
      </c>
      <c r="DV13388" s="68">
        <v>0.93369999999999997</v>
      </c>
      <c r="DW13388" s="74">
        <v>0.95960000000000001</v>
      </c>
    </row>
    <row r="13389" spans="1:127" x14ac:dyDescent="0.25">
      <c r="A13389" s="247" t="s">
        <v>124</v>
      </c>
      <c r="B13389" s="106">
        <v>-0.13457</v>
      </c>
      <c r="C13389" s="77">
        <v>0.21737999999999999</v>
      </c>
      <c r="D13389" s="106">
        <v>-0.17780000000000001</v>
      </c>
      <c r="E13389" s="106">
        <v>-5.6899999999999997E-3</v>
      </c>
      <c r="F13389" s="77">
        <v>0.24621000000000001</v>
      </c>
      <c r="G13389" s="77">
        <v>0.34326000000000001</v>
      </c>
      <c r="H13389" s="77">
        <v>0.66686999999999996</v>
      </c>
      <c r="I13389" s="77">
        <v>0.61655000000000004</v>
      </c>
      <c r="J13389" s="106">
        <v>-0.15340000000000001</v>
      </c>
      <c r="K13389" s="106">
        <v>-0.43828</v>
      </c>
      <c r="L13389" s="106">
        <v>-0.41691</v>
      </c>
      <c r="M13389" s="106">
        <v>-0.34011000000000002</v>
      </c>
      <c r="N13389" s="106">
        <v>-9.1090000000000004E-2</v>
      </c>
      <c r="O13389" s="77">
        <v>0.13578000000000001</v>
      </c>
      <c r="P13389" s="77" t="s">
        <v>677</v>
      </c>
      <c r="Q13389" s="106">
        <v>-0.43985999999999997</v>
      </c>
      <c r="R13389" s="106">
        <v>-0.37534000000000001</v>
      </c>
      <c r="S13389" s="106">
        <v>-0.38009999999999999</v>
      </c>
      <c r="T13389" s="106">
        <v>-3.8490000000000003E-2</v>
      </c>
      <c r="U13389" s="77">
        <v>7.6179999999999998E-2</v>
      </c>
      <c r="V13389" s="106">
        <v>-0.19927</v>
      </c>
      <c r="W13389" s="77">
        <v>0.10438</v>
      </c>
      <c r="X13389" s="106">
        <v>-0.45751999999999998</v>
      </c>
      <c r="Y13389" s="106">
        <v>-0.22286</v>
      </c>
      <c r="Z13389" s="106">
        <v>-0.49002000000000001</v>
      </c>
      <c r="AA13389" s="106">
        <v>-0.15354000000000001</v>
      </c>
      <c r="AB13389" s="106">
        <v>-0.13111</v>
      </c>
      <c r="AC13389" s="106">
        <v>-1.4239999999999999E-2</v>
      </c>
      <c r="AD13389" s="77">
        <v>0.32589000000000001</v>
      </c>
      <c r="AE13389" s="77">
        <v>0.44163999999999998</v>
      </c>
      <c r="AF13389" s="77">
        <v>0.68062999999999996</v>
      </c>
      <c r="AG13389" s="77">
        <v>0.62468000000000001</v>
      </c>
      <c r="AH13389" s="106">
        <v>-0.14141999999999999</v>
      </c>
      <c r="AI13389" s="106">
        <v>-0.42893999999999999</v>
      </c>
      <c r="AJ13389" s="106">
        <v>-0.42243000000000003</v>
      </c>
      <c r="AK13389" s="106">
        <v>-0.30120999999999998</v>
      </c>
      <c r="AL13389" s="106">
        <v>-4.4630000000000003E-2</v>
      </c>
      <c r="AM13389" s="77">
        <v>0.19653000000000001</v>
      </c>
      <c r="AN13389" s="77" t="s">
        <v>677</v>
      </c>
      <c r="AO13389" s="106">
        <v>-1.2800000000000001E-3</v>
      </c>
      <c r="AP13389" s="106">
        <v>-0.35637999999999997</v>
      </c>
      <c r="AQ13389" s="106">
        <v>-0.35846</v>
      </c>
      <c r="AR13389" s="106">
        <v>-0.16714000000000001</v>
      </c>
      <c r="AS13389" s="77">
        <v>8.2989999999999994E-2</v>
      </c>
      <c r="AT13389" s="106">
        <v>-0.11738999999999999</v>
      </c>
      <c r="AU13389" s="77">
        <v>0.10654</v>
      </c>
      <c r="AV13389" s="106">
        <v>-7.7640000000000001E-2</v>
      </c>
      <c r="AW13389" s="106">
        <v>-0.19072</v>
      </c>
      <c r="AX13389" s="106">
        <v>-0.12570000000000001</v>
      </c>
      <c r="AY13389" s="77">
        <v>0.26035999999999998</v>
      </c>
      <c r="AZ13389" s="77">
        <v>1.349E-2</v>
      </c>
      <c r="BA13389" s="77">
        <v>2.6790000000000001E-2</v>
      </c>
      <c r="BB13389" s="77">
        <v>0.32439000000000001</v>
      </c>
      <c r="BC13389" s="77">
        <v>0.34904000000000002</v>
      </c>
      <c r="BD13389" s="77">
        <v>0.91866999999999999</v>
      </c>
      <c r="BE13389" s="77">
        <v>0.70313000000000003</v>
      </c>
      <c r="BF13389" s="106">
        <v>-0.25534000000000001</v>
      </c>
      <c r="BG13389" s="106">
        <v>-0.53856999999999999</v>
      </c>
      <c r="BH13389" s="106">
        <v>-0.21743999999999999</v>
      </c>
      <c r="BI13389" s="106">
        <v>-0.24646999999999999</v>
      </c>
      <c r="BJ13389" s="106">
        <v>-0.22795000000000001</v>
      </c>
      <c r="BK13389" s="77">
        <v>0.12887999999999999</v>
      </c>
      <c r="BL13389" s="77">
        <v>5.7209999999999997E-2</v>
      </c>
      <c r="BM13389" s="77">
        <v>0.43840000000000001</v>
      </c>
      <c r="BN13389" s="77">
        <v>0.32684000000000002</v>
      </c>
      <c r="BO13389" s="77">
        <v>0.25475999999999999</v>
      </c>
      <c r="BP13389" s="77">
        <v>0.91852</v>
      </c>
      <c r="BQ13389" s="77">
        <v>0.69511000000000001</v>
      </c>
      <c r="BR13389" s="106">
        <v>-0.22506999999999999</v>
      </c>
      <c r="BS13389" s="106">
        <v>-7.3200000000000001E-2</v>
      </c>
      <c r="BT13389" s="77">
        <v>0.15773999999999999</v>
      </c>
      <c r="BU13389" s="77">
        <v>0.12053</v>
      </c>
      <c r="BV13389" s="77">
        <v>0.44464999999999999</v>
      </c>
      <c r="BW13389" s="77">
        <v>0.10780000000000001</v>
      </c>
      <c r="BX13389" s="77">
        <v>0.15218999999999999</v>
      </c>
      <c r="BY13389" s="77">
        <v>0.37286999999999998</v>
      </c>
      <c r="BZ13389" s="77">
        <v>0.46879999999999999</v>
      </c>
      <c r="CA13389" s="77">
        <v>0.44961000000000001</v>
      </c>
      <c r="CB13389" s="77">
        <v>1</v>
      </c>
      <c r="CC13389" s="77">
        <v>0.74170999999999998</v>
      </c>
      <c r="CD13389" s="106">
        <v>-0.24848999999999999</v>
      </c>
      <c r="CE13389" s="106">
        <v>-0.36169000000000001</v>
      </c>
      <c r="CF13389" s="77">
        <v>0.19614999999999999</v>
      </c>
      <c r="CG13389" s="106">
        <v>-0.32473000000000002</v>
      </c>
      <c r="CH13389" s="106">
        <v>-4.351E-2</v>
      </c>
      <c r="CI13389" s="77">
        <v>0.30052000000000001</v>
      </c>
      <c r="CJ13389" s="77">
        <v>0.51615</v>
      </c>
      <c r="CK13389" s="106">
        <v>-0.29764000000000002</v>
      </c>
      <c r="CL13389" s="106">
        <v>-0.37531999999999999</v>
      </c>
      <c r="CM13389" s="106">
        <v>-0.39412000000000003</v>
      </c>
      <c r="CN13389" s="106">
        <v>-0.17369000000000001</v>
      </c>
      <c r="CO13389" s="77">
        <v>0.67773000000000005</v>
      </c>
      <c r="CP13389" s="106">
        <v>-0.26683000000000001</v>
      </c>
      <c r="CQ13389" s="106">
        <v>-0.22333</v>
      </c>
      <c r="CR13389" s="106">
        <v>-5.8959999999999999E-2</v>
      </c>
      <c r="CS13389" s="77">
        <v>0.23530000000000001</v>
      </c>
      <c r="CT13389" s="77">
        <v>0.73399000000000003</v>
      </c>
      <c r="CU13389" s="106">
        <v>-0.48476999999999998</v>
      </c>
      <c r="CV13389" s="77">
        <v>0.72741999999999996</v>
      </c>
      <c r="CW13389" s="77">
        <v>9.8369999999999999E-2</v>
      </c>
      <c r="CX13389" s="77">
        <v>0.76646999999999998</v>
      </c>
      <c r="CY13389" s="106">
        <v>-0.10882</v>
      </c>
      <c r="CZ13389" s="77">
        <v>0.51615</v>
      </c>
      <c r="DA13389" s="106">
        <v>-0.29764000000000002</v>
      </c>
      <c r="DB13389" s="106">
        <v>-0.37531999999999999</v>
      </c>
      <c r="DC13389" s="106">
        <v>-0.39412999999999998</v>
      </c>
      <c r="DD13389" s="106">
        <v>-5.8930000000000003E-2</v>
      </c>
      <c r="DE13389" s="106">
        <v>-0.17369000000000001</v>
      </c>
      <c r="DF13389" s="77">
        <v>0.67778000000000005</v>
      </c>
      <c r="DG13389" s="106">
        <v>-0.26688000000000001</v>
      </c>
      <c r="DH13389" s="106">
        <v>-0.22394</v>
      </c>
      <c r="DI13389" s="106">
        <v>-5.9299999999999999E-2</v>
      </c>
      <c r="DJ13389" s="77">
        <v>0.25703999999999999</v>
      </c>
      <c r="DK13389" s="77">
        <v>0.23538999999999999</v>
      </c>
      <c r="DL13389" s="77">
        <v>0.51617000000000002</v>
      </c>
      <c r="DM13389" s="106">
        <v>-0.29765000000000003</v>
      </c>
      <c r="DN13389" s="106">
        <v>-0.37533</v>
      </c>
      <c r="DO13389" s="106">
        <v>-0.39419999999999999</v>
      </c>
      <c r="DP13389" s="106">
        <v>-5.8939999999999999E-2</v>
      </c>
      <c r="DQ13389" s="106">
        <v>-0.17369999999999999</v>
      </c>
      <c r="DR13389" s="77">
        <v>0.67737999999999998</v>
      </c>
      <c r="DS13389" s="106">
        <v>-0.26698</v>
      </c>
      <c r="DT13389" s="106">
        <v>-0.22500000000000001</v>
      </c>
      <c r="DU13389" s="106">
        <v>-5.9150000000000001E-2</v>
      </c>
      <c r="DV13389" s="77">
        <v>0.25708999999999999</v>
      </c>
      <c r="DW13389" s="78">
        <v>0.23541000000000001</v>
      </c>
    </row>
    <row r="13390" spans="1:127" ht="15.75" thickBot="1" x14ac:dyDescent="0.3">
      <c r="A13390" s="248"/>
      <c r="B13390" s="68">
        <v>0.46279999999999999</v>
      </c>
      <c r="C13390" s="68">
        <v>0.23200000000000001</v>
      </c>
      <c r="D13390" s="68">
        <v>0.33029999999999998</v>
      </c>
      <c r="E13390" s="68">
        <v>0.97529999999999994</v>
      </c>
      <c r="F13390" s="68">
        <v>0.17430000000000001</v>
      </c>
      <c r="G13390" s="68">
        <v>5.4399999999999997E-2</v>
      </c>
      <c r="H13390" s="68" t="s">
        <v>621</v>
      </c>
      <c r="I13390" s="68">
        <v>2.0000000000000001E-4</v>
      </c>
      <c r="J13390" s="68">
        <v>0.40189999999999998</v>
      </c>
      <c r="K13390" s="68">
        <v>1.21E-2</v>
      </c>
      <c r="L13390" s="68">
        <v>1.7600000000000001E-2</v>
      </c>
      <c r="M13390" s="68">
        <v>5.6800000000000003E-2</v>
      </c>
      <c r="N13390" s="68">
        <v>0.62</v>
      </c>
      <c r="O13390" s="68">
        <v>0.4587</v>
      </c>
      <c r="P13390" s="68" t="s">
        <v>677</v>
      </c>
      <c r="Q13390" s="68">
        <v>1.18E-2</v>
      </c>
      <c r="R13390" s="68">
        <v>3.4299999999999997E-2</v>
      </c>
      <c r="S13390" s="68">
        <v>3.1899999999999998E-2</v>
      </c>
      <c r="T13390" s="68">
        <v>0.83440000000000003</v>
      </c>
      <c r="U13390" s="68">
        <v>0.67859999999999998</v>
      </c>
      <c r="V13390" s="68">
        <v>0.2742</v>
      </c>
      <c r="W13390" s="68">
        <v>0.56969999999999998</v>
      </c>
      <c r="X13390" s="68">
        <v>8.5000000000000006E-3</v>
      </c>
      <c r="Y13390" s="68">
        <v>0.22020000000000001</v>
      </c>
      <c r="Z13390" s="68">
        <v>4.4000000000000003E-3</v>
      </c>
      <c r="AA13390" s="68">
        <v>0.40150000000000002</v>
      </c>
      <c r="AB13390" s="68">
        <v>0.47449999999999998</v>
      </c>
      <c r="AC13390" s="68">
        <v>0.93830000000000002</v>
      </c>
      <c r="AD13390" s="68">
        <v>6.8699999999999997E-2</v>
      </c>
      <c r="AE13390" s="68">
        <v>1.14E-2</v>
      </c>
      <c r="AF13390" s="68" t="s">
        <v>621</v>
      </c>
      <c r="AG13390" s="68">
        <v>1E-4</v>
      </c>
      <c r="AH13390" s="68">
        <v>0.44009999999999999</v>
      </c>
      <c r="AI13390" s="68">
        <v>1.43E-2</v>
      </c>
      <c r="AJ13390" s="68">
        <v>1.6E-2</v>
      </c>
      <c r="AK13390" s="68">
        <v>9.3899999999999997E-2</v>
      </c>
      <c r="AL13390" s="68">
        <v>0.80840000000000001</v>
      </c>
      <c r="AM13390" s="68">
        <v>0.28100000000000003</v>
      </c>
      <c r="AN13390" s="68" t="s">
        <v>677</v>
      </c>
      <c r="AO13390" s="68">
        <v>0.99439999999999995</v>
      </c>
      <c r="AP13390" s="68">
        <v>4.53E-2</v>
      </c>
      <c r="AQ13390" s="68">
        <v>4.3900000000000002E-2</v>
      </c>
      <c r="AR13390" s="68">
        <v>0.36049999999999999</v>
      </c>
      <c r="AS13390" s="68">
        <v>0.65159999999999996</v>
      </c>
      <c r="AT13390" s="68">
        <v>0.52229999999999999</v>
      </c>
      <c r="AU13390" s="68">
        <v>0.56169999999999998</v>
      </c>
      <c r="AV13390" s="68">
        <v>0.67279999999999995</v>
      </c>
      <c r="AW13390" s="68">
        <v>0.29580000000000001</v>
      </c>
      <c r="AX13390" s="68">
        <v>0.49299999999999999</v>
      </c>
      <c r="AY13390" s="68">
        <v>0.15010000000000001</v>
      </c>
      <c r="AZ13390" s="68">
        <v>0.94159999999999999</v>
      </c>
      <c r="BA13390" s="68">
        <v>0.88429999999999997</v>
      </c>
      <c r="BB13390" s="68">
        <v>7.0099999999999996E-2</v>
      </c>
      <c r="BC13390" s="68">
        <v>5.0200000000000002E-2</v>
      </c>
      <c r="BD13390" s="68" t="s">
        <v>621</v>
      </c>
      <c r="BE13390" s="68" t="s">
        <v>621</v>
      </c>
      <c r="BF13390" s="68">
        <v>0.15840000000000001</v>
      </c>
      <c r="BG13390" s="68">
        <v>1.5E-3</v>
      </c>
      <c r="BH13390" s="68">
        <v>0.2319</v>
      </c>
      <c r="BI13390" s="68">
        <v>0.1739</v>
      </c>
      <c r="BJ13390" s="68">
        <v>0.20960000000000001</v>
      </c>
      <c r="BK13390" s="68">
        <v>0.48209999999999997</v>
      </c>
      <c r="BL13390" s="68">
        <v>0.75580000000000003</v>
      </c>
      <c r="BM13390" s="68">
        <v>1.21E-2</v>
      </c>
      <c r="BN13390" s="68">
        <v>6.7900000000000002E-2</v>
      </c>
      <c r="BO13390" s="68">
        <v>0.15939999999999999</v>
      </c>
      <c r="BP13390" s="68" t="s">
        <v>621</v>
      </c>
      <c r="BQ13390" s="68" t="s">
        <v>621</v>
      </c>
      <c r="BR13390" s="68">
        <v>0.2155</v>
      </c>
      <c r="BS13390" s="68">
        <v>0.6905</v>
      </c>
      <c r="BT13390" s="68">
        <v>0.3886</v>
      </c>
      <c r="BU13390" s="68">
        <v>0.5111</v>
      </c>
      <c r="BV13390" s="68">
        <v>1.0800000000000001E-2</v>
      </c>
      <c r="BW13390" s="68">
        <v>0.55700000000000005</v>
      </c>
      <c r="BX13390" s="68">
        <v>0.40570000000000001</v>
      </c>
      <c r="BY13390" s="68">
        <v>3.56E-2</v>
      </c>
      <c r="BZ13390" s="68">
        <v>6.7999999999999996E-3</v>
      </c>
      <c r="CA13390" s="68">
        <v>9.7999999999999997E-3</v>
      </c>
      <c r="CB13390" s="68"/>
      <c r="CC13390" s="68" t="s">
        <v>621</v>
      </c>
      <c r="CD13390" s="68">
        <v>0.17030000000000001</v>
      </c>
      <c r="CE13390" s="68">
        <v>4.19E-2</v>
      </c>
      <c r="CF13390" s="68">
        <v>0.28189999999999998</v>
      </c>
      <c r="CG13390" s="68">
        <v>6.9800000000000001E-2</v>
      </c>
      <c r="CH13390" s="68">
        <v>0.81310000000000004</v>
      </c>
      <c r="CI13390" s="68">
        <v>9.4700000000000006E-2</v>
      </c>
      <c r="CJ13390" s="68">
        <v>2.5000000000000001E-3</v>
      </c>
      <c r="CK13390" s="68">
        <v>9.8000000000000004E-2</v>
      </c>
      <c r="CL13390" s="68">
        <v>3.4299999999999997E-2</v>
      </c>
      <c r="CM13390" s="68">
        <v>2.5600000000000001E-2</v>
      </c>
      <c r="CN13390" s="68">
        <v>0.34179999999999999</v>
      </c>
      <c r="CO13390" s="68" t="s">
        <v>621</v>
      </c>
      <c r="CP13390" s="68">
        <v>0.1399</v>
      </c>
      <c r="CQ13390" s="68">
        <v>0.21920000000000001</v>
      </c>
      <c r="CR13390" s="68">
        <v>0.74860000000000004</v>
      </c>
      <c r="CS13390" s="68">
        <v>0.1948</v>
      </c>
      <c r="CT13390" s="68" t="s">
        <v>621</v>
      </c>
      <c r="CU13390" s="68">
        <v>4.8999999999999998E-3</v>
      </c>
      <c r="CV13390" s="68" t="s">
        <v>621</v>
      </c>
      <c r="CW13390" s="68">
        <v>0.59219999999999995</v>
      </c>
      <c r="CX13390" s="68" t="s">
        <v>621</v>
      </c>
      <c r="CY13390" s="68">
        <v>0.55330000000000001</v>
      </c>
      <c r="CZ13390" s="68">
        <v>2.5000000000000001E-3</v>
      </c>
      <c r="DA13390" s="68">
        <v>9.8000000000000004E-2</v>
      </c>
      <c r="DB13390" s="68">
        <v>3.4299999999999997E-2</v>
      </c>
      <c r="DC13390" s="68">
        <v>2.5600000000000001E-2</v>
      </c>
      <c r="DD13390" s="68">
        <v>0.74870000000000003</v>
      </c>
      <c r="DE13390" s="68">
        <v>0.34179999999999999</v>
      </c>
      <c r="DF13390" s="68" t="s">
        <v>621</v>
      </c>
      <c r="DG13390" s="68">
        <v>0.13980000000000001</v>
      </c>
      <c r="DH13390" s="68">
        <v>0.21790000000000001</v>
      </c>
      <c r="DI13390" s="68">
        <v>0.74719999999999998</v>
      </c>
      <c r="DJ13390" s="68">
        <v>0.15559999999999999</v>
      </c>
      <c r="DK13390" s="68">
        <v>0.19470000000000001</v>
      </c>
      <c r="DL13390" s="68">
        <v>2.5000000000000001E-3</v>
      </c>
      <c r="DM13390" s="68">
        <v>9.8000000000000004E-2</v>
      </c>
      <c r="DN13390" s="68">
        <v>3.4299999999999997E-2</v>
      </c>
      <c r="DO13390" s="68">
        <v>2.5600000000000001E-2</v>
      </c>
      <c r="DP13390" s="68">
        <v>0.74860000000000004</v>
      </c>
      <c r="DQ13390" s="68">
        <v>0.3417</v>
      </c>
      <c r="DR13390" s="68" t="s">
        <v>621</v>
      </c>
      <c r="DS13390" s="68">
        <v>0.1396</v>
      </c>
      <c r="DT13390" s="68">
        <v>0.2157</v>
      </c>
      <c r="DU13390" s="68">
        <v>0.74780000000000002</v>
      </c>
      <c r="DV13390" s="68">
        <v>0.1555</v>
      </c>
      <c r="DW13390" s="74">
        <v>0.1946</v>
      </c>
    </row>
    <row r="13391" spans="1:127" x14ac:dyDescent="0.25">
      <c r="A13391" s="247" t="s">
        <v>125</v>
      </c>
      <c r="B13391" s="106">
        <v>-0.13568</v>
      </c>
      <c r="C13391" s="77">
        <v>0.37869000000000003</v>
      </c>
      <c r="D13391" s="106">
        <v>-0.28188999999999997</v>
      </c>
      <c r="E13391" s="77">
        <v>0.10091</v>
      </c>
      <c r="F13391" s="77">
        <v>0.29865999999999998</v>
      </c>
      <c r="G13391" s="77">
        <v>0.40782000000000002</v>
      </c>
      <c r="H13391" s="77">
        <v>0.58555000000000001</v>
      </c>
      <c r="I13391" s="77">
        <v>0.63546000000000002</v>
      </c>
      <c r="J13391" s="106">
        <v>-0.23336000000000001</v>
      </c>
      <c r="K13391" s="106">
        <v>-0.21102000000000001</v>
      </c>
      <c r="L13391" s="106">
        <v>-0.38314999999999999</v>
      </c>
      <c r="M13391" s="106">
        <v>-0.17332</v>
      </c>
      <c r="N13391" s="77">
        <v>2.3E-2</v>
      </c>
      <c r="O13391" s="77">
        <v>0.25087999999999999</v>
      </c>
      <c r="P13391" s="77" t="s">
        <v>677</v>
      </c>
      <c r="Q13391" s="106">
        <v>-0.29965999999999998</v>
      </c>
      <c r="R13391" s="106">
        <v>-0.32879000000000003</v>
      </c>
      <c r="S13391" s="106">
        <v>-0.24565999999999999</v>
      </c>
      <c r="T13391" s="106">
        <v>-0.11166</v>
      </c>
      <c r="U13391" s="77">
        <v>0.17468</v>
      </c>
      <c r="V13391" s="106">
        <v>-6.7900000000000002E-2</v>
      </c>
      <c r="W13391" s="106">
        <v>-6.2449999999999999E-2</v>
      </c>
      <c r="X13391" s="106">
        <v>-0.38677</v>
      </c>
      <c r="Y13391" s="106">
        <v>-0.26417000000000002</v>
      </c>
      <c r="Z13391" s="106">
        <v>-0.45679999999999998</v>
      </c>
      <c r="AA13391" s="106">
        <v>-0.45049</v>
      </c>
      <c r="AB13391" s="106">
        <v>-0.25638</v>
      </c>
      <c r="AC13391" s="106">
        <v>-8.8220000000000007E-2</v>
      </c>
      <c r="AD13391" s="77">
        <v>0.36736000000000002</v>
      </c>
      <c r="AE13391" s="77">
        <v>0.48270999999999997</v>
      </c>
      <c r="AF13391" s="77">
        <v>0.58523999999999998</v>
      </c>
      <c r="AG13391" s="77">
        <v>0.62578999999999996</v>
      </c>
      <c r="AH13391" s="106">
        <v>-0.20049</v>
      </c>
      <c r="AI13391" s="106">
        <v>-0.18956000000000001</v>
      </c>
      <c r="AJ13391" s="106">
        <v>-0.37594</v>
      </c>
      <c r="AK13391" s="106">
        <v>-0.13161999999999999</v>
      </c>
      <c r="AL13391" s="77">
        <v>9.6670000000000006E-2</v>
      </c>
      <c r="AM13391" s="77">
        <v>0.31623000000000001</v>
      </c>
      <c r="AN13391" s="77" t="s">
        <v>677</v>
      </c>
      <c r="AO13391" s="106">
        <v>-0.43807000000000001</v>
      </c>
      <c r="AP13391" s="106">
        <v>-0.29419000000000001</v>
      </c>
      <c r="AQ13391" s="106">
        <v>-0.24947</v>
      </c>
      <c r="AR13391" s="106">
        <v>-0.30775000000000002</v>
      </c>
      <c r="AS13391" s="77">
        <v>0.23679</v>
      </c>
      <c r="AT13391" s="106">
        <v>-8.3019999999999997E-2</v>
      </c>
      <c r="AU13391" s="106">
        <v>-0.10946</v>
      </c>
      <c r="AV13391" s="106">
        <v>-0.14802999999999999</v>
      </c>
      <c r="AW13391" s="106">
        <v>-9.1109999999999997E-2</v>
      </c>
      <c r="AX13391" s="106">
        <v>-3.39E-2</v>
      </c>
      <c r="AY13391" s="77">
        <v>7.1110000000000007E-2</v>
      </c>
      <c r="AZ13391" s="77">
        <v>9.4769999999999993E-2</v>
      </c>
      <c r="BA13391" s="106">
        <v>-3.8120000000000001E-2</v>
      </c>
      <c r="BB13391" s="77">
        <v>0.40450999999999998</v>
      </c>
      <c r="BC13391" s="77">
        <v>0.52546999999999999</v>
      </c>
      <c r="BD13391" s="77">
        <v>0.65085000000000004</v>
      </c>
      <c r="BE13391" s="77">
        <v>0.96036999999999995</v>
      </c>
      <c r="BF13391" s="106">
        <v>-0.34566000000000002</v>
      </c>
      <c r="BG13391" s="106">
        <v>-0.31941000000000003</v>
      </c>
      <c r="BH13391" s="106">
        <v>-0.26066</v>
      </c>
      <c r="BI13391" s="77">
        <v>2.7320000000000001E-2</v>
      </c>
      <c r="BJ13391" s="106">
        <v>-2.4549999999999999E-2</v>
      </c>
      <c r="BK13391" s="106">
        <v>-2.9819999999999999E-2</v>
      </c>
      <c r="BL13391" s="77">
        <v>0.15962000000000001</v>
      </c>
      <c r="BM13391" s="77">
        <v>0.46484999999999999</v>
      </c>
      <c r="BN13391" s="77">
        <v>0.24279000000000001</v>
      </c>
      <c r="BO13391" s="77">
        <v>0.30687999999999999</v>
      </c>
      <c r="BP13391" s="77">
        <v>0.71843999999999997</v>
      </c>
      <c r="BQ13391" s="77">
        <v>0.94137000000000004</v>
      </c>
      <c r="BR13391" s="106">
        <v>-0.35543000000000002</v>
      </c>
      <c r="BS13391" s="77">
        <v>4.9689999999999998E-2</v>
      </c>
      <c r="BT13391" s="77">
        <v>0.12936</v>
      </c>
      <c r="BU13391" s="77">
        <v>4.811E-2</v>
      </c>
      <c r="BV13391" s="77">
        <v>0.36852000000000001</v>
      </c>
      <c r="BW13391" s="77">
        <v>4.2470000000000001E-2</v>
      </c>
      <c r="BX13391" s="77">
        <v>0.26930999999999999</v>
      </c>
      <c r="BY13391" s="77">
        <v>0.49118000000000001</v>
      </c>
      <c r="BZ13391" s="77">
        <v>0.40799999999999997</v>
      </c>
      <c r="CA13391" s="77">
        <v>0.57554000000000005</v>
      </c>
      <c r="CB13391" s="77">
        <v>0.74170999999999998</v>
      </c>
      <c r="CC13391" s="77">
        <v>1</v>
      </c>
      <c r="CD13391" s="106">
        <v>-0.35437999999999997</v>
      </c>
      <c r="CE13391" s="106">
        <v>-0.20233000000000001</v>
      </c>
      <c r="CF13391" s="77">
        <v>7.7090000000000006E-2</v>
      </c>
      <c r="CG13391" s="106">
        <v>-0.18423</v>
      </c>
      <c r="CH13391" s="77">
        <v>0.188</v>
      </c>
      <c r="CI13391" s="77">
        <v>0.19069</v>
      </c>
      <c r="CJ13391" s="77">
        <v>0.53993999999999998</v>
      </c>
      <c r="CK13391" s="106">
        <v>-0.15046000000000001</v>
      </c>
      <c r="CL13391" s="106">
        <v>-0.26951000000000003</v>
      </c>
      <c r="CM13391" s="106">
        <v>-0.49798999999999999</v>
      </c>
      <c r="CN13391" s="106">
        <v>-8.2659999999999997E-2</v>
      </c>
      <c r="CO13391" s="77">
        <v>0.62605</v>
      </c>
      <c r="CP13391" s="106">
        <v>-9.7489999999999993E-2</v>
      </c>
      <c r="CQ13391" s="106">
        <v>-0.40721000000000002</v>
      </c>
      <c r="CR13391" s="106">
        <v>-0.11230999999999999</v>
      </c>
      <c r="CS13391" s="77">
        <v>0.27821000000000001</v>
      </c>
      <c r="CT13391" s="77">
        <v>0.82571000000000006</v>
      </c>
      <c r="CU13391" s="106">
        <v>-0.41341</v>
      </c>
      <c r="CV13391" s="77">
        <v>0.81367999999999996</v>
      </c>
      <c r="CW13391" s="106">
        <v>-3.032E-2</v>
      </c>
      <c r="CX13391" s="77">
        <v>0.85551999999999995</v>
      </c>
      <c r="CY13391" s="106">
        <v>-0.10067</v>
      </c>
      <c r="CZ13391" s="77">
        <v>0.53993999999999998</v>
      </c>
      <c r="DA13391" s="106">
        <v>-0.15046000000000001</v>
      </c>
      <c r="DB13391" s="106">
        <v>-0.26951000000000003</v>
      </c>
      <c r="DC13391" s="106">
        <v>-0.498</v>
      </c>
      <c r="DD13391" s="77">
        <v>7.3620000000000005E-2</v>
      </c>
      <c r="DE13391" s="106">
        <v>-8.2659999999999997E-2</v>
      </c>
      <c r="DF13391" s="77">
        <v>0.62602000000000002</v>
      </c>
      <c r="DG13391" s="106">
        <v>-9.7720000000000001E-2</v>
      </c>
      <c r="DH13391" s="106">
        <v>-0.40816999999999998</v>
      </c>
      <c r="DI13391" s="106">
        <v>-0.11262</v>
      </c>
      <c r="DJ13391" s="77">
        <v>0.31578000000000001</v>
      </c>
      <c r="DK13391" s="77">
        <v>0.27825</v>
      </c>
      <c r="DL13391" s="77">
        <v>0.53998000000000002</v>
      </c>
      <c r="DM13391" s="106">
        <v>-0.15046000000000001</v>
      </c>
      <c r="DN13391" s="106">
        <v>-0.26951000000000003</v>
      </c>
      <c r="DO13391" s="106">
        <v>-0.49807000000000001</v>
      </c>
      <c r="DP13391" s="77">
        <v>7.3609999999999995E-2</v>
      </c>
      <c r="DQ13391" s="106">
        <v>-8.2669999999999993E-2</v>
      </c>
      <c r="DR13391" s="77">
        <v>0.62599000000000005</v>
      </c>
      <c r="DS13391" s="106">
        <v>-9.8049999999999998E-2</v>
      </c>
      <c r="DT13391" s="106">
        <v>-0.40799999999999997</v>
      </c>
      <c r="DU13391" s="106">
        <v>-0.11382</v>
      </c>
      <c r="DV13391" s="77">
        <v>0.31602000000000002</v>
      </c>
      <c r="DW13391" s="78">
        <v>0.27807999999999999</v>
      </c>
    </row>
    <row r="13392" spans="1:127" ht="15.75" thickBot="1" x14ac:dyDescent="0.3">
      <c r="A13392" s="248"/>
      <c r="B13392" s="68">
        <v>0.45900000000000002</v>
      </c>
      <c r="C13392" s="68">
        <v>3.2599999999999997E-2</v>
      </c>
      <c r="D13392" s="68">
        <v>0.11799999999999999</v>
      </c>
      <c r="E13392" s="68">
        <v>0.58260000000000001</v>
      </c>
      <c r="F13392" s="68">
        <v>9.6799999999999997E-2</v>
      </c>
      <c r="G13392" s="68">
        <v>2.0500000000000001E-2</v>
      </c>
      <c r="H13392" s="68">
        <v>4.0000000000000002E-4</v>
      </c>
      <c r="I13392" s="68" t="s">
        <v>621</v>
      </c>
      <c r="J13392" s="68">
        <v>0.1986</v>
      </c>
      <c r="K13392" s="68">
        <v>0.24629999999999999</v>
      </c>
      <c r="L13392" s="68">
        <v>3.04E-2</v>
      </c>
      <c r="M13392" s="68">
        <v>0.34279999999999999</v>
      </c>
      <c r="N13392" s="68">
        <v>0.90049999999999997</v>
      </c>
      <c r="O13392" s="68">
        <v>0.1661</v>
      </c>
      <c r="P13392" s="68" t="s">
        <v>677</v>
      </c>
      <c r="Q13392" s="68">
        <v>9.5699999999999993E-2</v>
      </c>
      <c r="R13392" s="68">
        <v>6.6199999999999995E-2</v>
      </c>
      <c r="S13392" s="68">
        <v>0.17530000000000001</v>
      </c>
      <c r="T13392" s="68">
        <v>0.54290000000000005</v>
      </c>
      <c r="U13392" s="68">
        <v>0.33900000000000002</v>
      </c>
      <c r="V13392" s="68">
        <v>0.71189999999999998</v>
      </c>
      <c r="W13392" s="68">
        <v>0.73419999999999996</v>
      </c>
      <c r="X13392" s="68">
        <v>2.8799999999999999E-2</v>
      </c>
      <c r="Y13392" s="68">
        <v>0.14399999999999999</v>
      </c>
      <c r="Z13392" s="68">
        <v>8.6E-3</v>
      </c>
      <c r="AA13392" s="68">
        <v>9.7000000000000003E-3</v>
      </c>
      <c r="AB13392" s="68">
        <v>0.15670000000000001</v>
      </c>
      <c r="AC13392" s="68">
        <v>0.63109999999999999</v>
      </c>
      <c r="AD13392" s="68">
        <v>3.8600000000000002E-2</v>
      </c>
      <c r="AE13392" s="68">
        <v>5.1000000000000004E-3</v>
      </c>
      <c r="AF13392" s="68">
        <v>4.0000000000000002E-4</v>
      </c>
      <c r="AG13392" s="68">
        <v>1E-4</v>
      </c>
      <c r="AH13392" s="68">
        <v>0.2712</v>
      </c>
      <c r="AI13392" s="68">
        <v>0.29870000000000002</v>
      </c>
      <c r="AJ13392" s="68">
        <v>3.4000000000000002E-2</v>
      </c>
      <c r="AK13392" s="68">
        <v>0.47270000000000001</v>
      </c>
      <c r="AL13392" s="68">
        <v>0.59860000000000002</v>
      </c>
      <c r="AM13392" s="68">
        <v>7.7899999999999997E-2</v>
      </c>
      <c r="AN13392" s="68" t="s">
        <v>677</v>
      </c>
      <c r="AO13392" s="68">
        <v>1.2200000000000001E-2</v>
      </c>
      <c r="AP13392" s="68">
        <v>0.1022</v>
      </c>
      <c r="AQ13392" s="68">
        <v>0.16850000000000001</v>
      </c>
      <c r="AR13392" s="68">
        <v>8.6599999999999996E-2</v>
      </c>
      <c r="AS13392" s="68">
        <v>0.19189999999999999</v>
      </c>
      <c r="AT13392" s="68">
        <v>0.65149999999999997</v>
      </c>
      <c r="AU13392" s="68">
        <v>0.55089999999999995</v>
      </c>
      <c r="AV13392" s="68">
        <v>0.41880000000000001</v>
      </c>
      <c r="AW13392" s="68">
        <v>0.62</v>
      </c>
      <c r="AX13392" s="68">
        <v>0.85389999999999999</v>
      </c>
      <c r="AY13392" s="68">
        <v>0.69889999999999997</v>
      </c>
      <c r="AZ13392" s="68">
        <v>0.60589999999999999</v>
      </c>
      <c r="BA13392" s="68">
        <v>0.83589999999999998</v>
      </c>
      <c r="BB13392" s="68">
        <v>2.1700000000000001E-2</v>
      </c>
      <c r="BC13392" s="68">
        <v>2E-3</v>
      </c>
      <c r="BD13392" s="68" t="s">
        <v>621</v>
      </c>
      <c r="BE13392" s="68" t="s">
        <v>621</v>
      </c>
      <c r="BF13392" s="68">
        <v>5.2600000000000001E-2</v>
      </c>
      <c r="BG13392" s="68">
        <v>7.4800000000000005E-2</v>
      </c>
      <c r="BH13392" s="68">
        <v>0.14960000000000001</v>
      </c>
      <c r="BI13392" s="68">
        <v>0.88200000000000001</v>
      </c>
      <c r="BJ13392" s="68">
        <v>0.89390000000000003</v>
      </c>
      <c r="BK13392" s="68">
        <v>0.87129999999999996</v>
      </c>
      <c r="BL13392" s="68">
        <v>0.38290000000000002</v>
      </c>
      <c r="BM13392" s="68">
        <v>7.3000000000000001E-3</v>
      </c>
      <c r="BN13392" s="68">
        <v>0.18060000000000001</v>
      </c>
      <c r="BO13392" s="68">
        <v>8.7599999999999997E-2</v>
      </c>
      <c r="BP13392" s="68" t="s">
        <v>621</v>
      </c>
      <c r="BQ13392" s="68" t="s">
        <v>621</v>
      </c>
      <c r="BR13392" s="68">
        <v>4.5900000000000003E-2</v>
      </c>
      <c r="BS13392" s="68">
        <v>0.78710000000000002</v>
      </c>
      <c r="BT13392" s="68">
        <v>0.48039999999999999</v>
      </c>
      <c r="BU13392" s="68">
        <v>0.79369999999999996</v>
      </c>
      <c r="BV13392" s="68">
        <v>3.7999999999999999E-2</v>
      </c>
      <c r="BW13392" s="68">
        <v>0.8175</v>
      </c>
      <c r="BX13392" s="68">
        <v>0.1361</v>
      </c>
      <c r="BY13392" s="68">
        <v>4.3E-3</v>
      </c>
      <c r="BZ13392" s="68">
        <v>2.0400000000000001E-2</v>
      </c>
      <c r="CA13392" s="68">
        <v>5.9999999999999995E-4</v>
      </c>
      <c r="CB13392" s="68" t="s">
        <v>621</v>
      </c>
      <c r="CC13392" s="68"/>
      <c r="CD13392" s="68">
        <v>4.6600000000000003E-2</v>
      </c>
      <c r="CE13392" s="68">
        <v>0.26679999999999998</v>
      </c>
      <c r="CF13392" s="68">
        <v>0.67500000000000004</v>
      </c>
      <c r="CG13392" s="68">
        <v>0.31280000000000002</v>
      </c>
      <c r="CH13392" s="68">
        <v>0.30280000000000001</v>
      </c>
      <c r="CI13392" s="68">
        <v>0.29580000000000001</v>
      </c>
      <c r="CJ13392" s="68">
        <v>1.4E-3</v>
      </c>
      <c r="CK13392" s="68">
        <v>0.41110000000000002</v>
      </c>
      <c r="CL13392" s="68">
        <v>0.1358</v>
      </c>
      <c r="CM13392" s="68">
        <v>3.7000000000000002E-3</v>
      </c>
      <c r="CN13392" s="68">
        <v>0.65290000000000004</v>
      </c>
      <c r="CO13392" s="68">
        <v>1E-4</v>
      </c>
      <c r="CP13392" s="68">
        <v>0.59550000000000003</v>
      </c>
      <c r="CQ13392" s="68">
        <v>2.07E-2</v>
      </c>
      <c r="CR13392" s="68">
        <v>0.54049999999999998</v>
      </c>
      <c r="CS13392" s="68">
        <v>0.1231</v>
      </c>
      <c r="CT13392" s="68" t="s">
        <v>621</v>
      </c>
      <c r="CU13392" s="68">
        <v>1.8700000000000001E-2</v>
      </c>
      <c r="CV13392" s="68" t="s">
        <v>621</v>
      </c>
      <c r="CW13392" s="68">
        <v>0.86919999999999997</v>
      </c>
      <c r="CX13392" s="68" t="s">
        <v>621</v>
      </c>
      <c r="CY13392" s="68">
        <v>0.58360000000000001</v>
      </c>
      <c r="CZ13392" s="68">
        <v>1.4E-3</v>
      </c>
      <c r="DA13392" s="68">
        <v>0.41110000000000002</v>
      </c>
      <c r="DB13392" s="68">
        <v>0.1358</v>
      </c>
      <c r="DC13392" s="68">
        <v>3.7000000000000002E-3</v>
      </c>
      <c r="DD13392" s="68">
        <v>0.68879999999999997</v>
      </c>
      <c r="DE13392" s="68">
        <v>0.65290000000000004</v>
      </c>
      <c r="DF13392" s="68">
        <v>1E-4</v>
      </c>
      <c r="DG13392" s="68">
        <v>0.59470000000000001</v>
      </c>
      <c r="DH13392" s="68">
        <v>2.0400000000000001E-2</v>
      </c>
      <c r="DI13392" s="68">
        <v>0.53939999999999999</v>
      </c>
      <c r="DJ13392" s="68">
        <v>7.8299999999999995E-2</v>
      </c>
      <c r="DK13392" s="68">
        <v>0.1231</v>
      </c>
      <c r="DL13392" s="68">
        <v>1.4E-3</v>
      </c>
      <c r="DM13392" s="68">
        <v>0.41110000000000002</v>
      </c>
      <c r="DN13392" s="68">
        <v>0.1358</v>
      </c>
      <c r="DO13392" s="68">
        <v>3.7000000000000002E-3</v>
      </c>
      <c r="DP13392" s="68">
        <v>0.68889999999999996</v>
      </c>
      <c r="DQ13392" s="68">
        <v>0.65280000000000005</v>
      </c>
      <c r="DR13392" s="68">
        <v>1E-4</v>
      </c>
      <c r="DS13392" s="68">
        <v>0.59340000000000004</v>
      </c>
      <c r="DT13392" s="68">
        <v>2.0400000000000001E-2</v>
      </c>
      <c r="DU13392" s="68">
        <v>0.53510000000000002</v>
      </c>
      <c r="DV13392" s="68">
        <v>7.8100000000000003E-2</v>
      </c>
      <c r="DW13392" s="74">
        <v>0.12330000000000001</v>
      </c>
    </row>
    <row r="13393" spans="1:127" x14ac:dyDescent="0.25">
      <c r="A13393" s="247" t="s">
        <v>126</v>
      </c>
      <c r="B13393" s="106">
        <v>-0.23046</v>
      </c>
      <c r="C13393" s="77">
        <v>0.24077999999999999</v>
      </c>
      <c r="D13393" s="77">
        <v>0.42274</v>
      </c>
      <c r="E13393" s="77">
        <v>0.38492999999999999</v>
      </c>
      <c r="F13393" s="77">
        <v>0.20458999999999999</v>
      </c>
      <c r="G13393" s="106">
        <v>-9.6589999999999995E-2</v>
      </c>
      <c r="H13393" s="106">
        <v>-0.18695000000000001</v>
      </c>
      <c r="I13393" s="106">
        <v>-0.37112000000000001</v>
      </c>
      <c r="J13393" s="77">
        <v>0.49107000000000001</v>
      </c>
      <c r="K13393" s="77">
        <v>0.42332999999999998</v>
      </c>
      <c r="L13393" s="77">
        <v>0.37485000000000002</v>
      </c>
      <c r="M13393" s="77">
        <v>0.18421999999999999</v>
      </c>
      <c r="N13393" s="77">
        <v>0.25268000000000002</v>
      </c>
      <c r="O13393" s="77">
        <v>0.14485999999999999</v>
      </c>
      <c r="P13393" s="77" t="s">
        <v>677</v>
      </c>
      <c r="Q13393" s="77">
        <v>0.32956000000000002</v>
      </c>
      <c r="R13393" s="77">
        <v>0.31912000000000001</v>
      </c>
      <c r="S13393" s="77">
        <v>0.17369999999999999</v>
      </c>
      <c r="T13393" s="77">
        <v>0.15234</v>
      </c>
      <c r="U13393" s="77">
        <v>9.1109999999999997E-2</v>
      </c>
      <c r="V13393" s="77">
        <v>8.8349999999999998E-2</v>
      </c>
      <c r="W13393" s="77">
        <v>0.24706</v>
      </c>
      <c r="X13393" s="77">
        <v>0.42792999999999998</v>
      </c>
      <c r="Y13393" s="77">
        <v>0.23299</v>
      </c>
      <c r="Z13393" s="77">
        <v>0.14401</v>
      </c>
      <c r="AA13393" s="77">
        <v>2.811E-2</v>
      </c>
      <c r="AB13393" s="77">
        <v>0.39406999999999998</v>
      </c>
      <c r="AC13393" s="77">
        <v>0.40525</v>
      </c>
      <c r="AD13393" s="77">
        <v>0.10759000000000001</v>
      </c>
      <c r="AE13393" s="106">
        <v>-0.20449000000000001</v>
      </c>
      <c r="AF13393" s="106">
        <v>-0.30998999999999999</v>
      </c>
      <c r="AG13393" s="106">
        <v>-0.43328</v>
      </c>
      <c r="AH13393" s="77">
        <v>0.50704000000000005</v>
      </c>
      <c r="AI13393" s="77">
        <v>0.36363000000000001</v>
      </c>
      <c r="AJ13393" s="77">
        <v>0.37135000000000001</v>
      </c>
      <c r="AK13393" s="77">
        <v>0.15615999999999999</v>
      </c>
      <c r="AL13393" s="77">
        <v>0.22883000000000001</v>
      </c>
      <c r="AM13393" s="77">
        <v>0.10567</v>
      </c>
      <c r="AN13393" s="77" t="s">
        <v>677</v>
      </c>
      <c r="AO13393" s="77">
        <v>0.12925</v>
      </c>
      <c r="AP13393" s="77">
        <v>0.30601</v>
      </c>
      <c r="AQ13393" s="77">
        <v>0.1555</v>
      </c>
      <c r="AR13393" s="77">
        <v>0.26562000000000002</v>
      </c>
      <c r="AS13393" s="77">
        <v>9.7199999999999995E-2</v>
      </c>
      <c r="AT13393" s="77">
        <v>3.0790000000000001E-2</v>
      </c>
      <c r="AU13393" s="77">
        <v>0.15748000000000001</v>
      </c>
      <c r="AV13393" s="77">
        <v>0.27446999999999999</v>
      </c>
      <c r="AW13393" s="77">
        <v>0.23261000000000001</v>
      </c>
      <c r="AX13393" s="106">
        <v>-0.13669000000000001</v>
      </c>
      <c r="AY13393" s="106">
        <v>-0.41682999999999998</v>
      </c>
      <c r="AZ13393" s="77">
        <v>0.38541999999999998</v>
      </c>
      <c r="BA13393" s="77">
        <v>3.4819999999999997E-2</v>
      </c>
      <c r="BB13393" s="106">
        <v>-0.41237000000000001</v>
      </c>
      <c r="BC13393" s="106">
        <v>-0.45638000000000001</v>
      </c>
      <c r="BD13393" s="106">
        <v>-0.15939</v>
      </c>
      <c r="BE13393" s="106">
        <v>-0.24753</v>
      </c>
      <c r="BF13393" s="77">
        <v>0.95772999999999997</v>
      </c>
      <c r="BG13393" s="106">
        <v>-4.6249999999999999E-2</v>
      </c>
      <c r="BH13393" s="77">
        <v>7.0919999999999997E-2</v>
      </c>
      <c r="BI13393" s="106">
        <v>-4.5469999999999997E-2</v>
      </c>
      <c r="BJ13393" s="77">
        <v>3.5279999999999999E-2</v>
      </c>
      <c r="BK13393" s="106">
        <v>-0.10559</v>
      </c>
      <c r="BL13393" s="77">
        <v>0.32202999999999998</v>
      </c>
      <c r="BM13393" s="106">
        <v>-4.2680000000000003E-2</v>
      </c>
      <c r="BN13393" s="106">
        <v>-0.37053000000000003</v>
      </c>
      <c r="BO13393" s="106">
        <v>-0.13772999999999999</v>
      </c>
      <c r="BP13393" s="106">
        <v>-0.30696000000000001</v>
      </c>
      <c r="BQ13393" s="106">
        <v>-0.21254000000000001</v>
      </c>
      <c r="BR13393" s="77">
        <v>0.95879999999999999</v>
      </c>
      <c r="BS13393" s="106">
        <v>-0.14818000000000001</v>
      </c>
      <c r="BT13393" s="106">
        <v>-0.15694</v>
      </c>
      <c r="BU13393" s="106">
        <v>-1.0580000000000001E-2</v>
      </c>
      <c r="BV13393" s="106">
        <v>-0.12529000000000001</v>
      </c>
      <c r="BW13393" s="106">
        <v>-6.547E-2</v>
      </c>
      <c r="BX13393" s="77">
        <v>0.15794</v>
      </c>
      <c r="BY13393" s="106">
        <v>-8.4150000000000003E-2</v>
      </c>
      <c r="BZ13393" s="106">
        <v>-0.40188000000000001</v>
      </c>
      <c r="CA13393" s="106">
        <v>-0.52324000000000004</v>
      </c>
      <c r="CB13393" s="106">
        <v>-0.24848999999999999</v>
      </c>
      <c r="CC13393" s="106">
        <v>-0.35437999999999997</v>
      </c>
      <c r="CD13393" s="77">
        <v>1</v>
      </c>
      <c r="CE13393" s="106">
        <v>-6.4960000000000004E-2</v>
      </c>
      <c r="CF13393" s="106">
        <v>-9.3700000000000006E-2</v>
      </c>
      <c r="CG13393" s="106">
        <v>-3.0210000000000001E-2</v>
      </c>
      <c r="CH13393" s="106">
        <v>-1.5440000000000001E-2</v>
      </c>
      <c r="CI13393" s="106">
        <v>-9.7860000000000003E-2</v>
      </c>
      <c r="CJ13393" s="77">
        <v>9.5039999999999999E-2</v>
      </c>
      <c r="CK13393" s="77">
        <v>0.37806000000000001</v>
      </c>
      <c r="CL13393" s="77">
        <v>0.31064999999999998</v>
      </c>
      <c r="CM13393" s="77">
        <v>0.29403000000000001</v>
      </c>
      <c r="CN13393" s="77">
        <v>0.42303000000000002</v>
      </c>
      <c r="CO13393" s="106">
        <v>-8.8340000000000002E-2</v>
      </c>
      <c r="CP13393" s="77">
        <v>0.34247</v>
      </c>
      <c r="CQ13393" s="77">
        <v>0.29214000000000001</v>
      </c>
      <c r="CR13393" s="77">
        <v>4.666E-2</v>
      </c>
      <c r="CS13393" s="77">
        <v>0.21826000000000001</v>
      </c>
      <c r="CT13393" s="106">
        <v>-9.5280000000000004E-2</v>
      </c>
      <c r="CU13393" s="77">
        <v>0.62051000000000001</v>
      </c>
      <c r="CV13393" s="106">
        <v>-0.13192000000000001</v>
      </c>
      <c r="CW13393" s="77">
        <v>0.57252999999999998</v>
      </c>
      <c r="CX13393" s="106">
        <v>-0.26601999999999998</v>
      </c>
      <c r="CY13393" s="77">
        <v>0.48318</v>
      </c>
      <c r="CZ13393" s="77">
        <v>9.5049999999999996E-2</v>
      </c>
      <c r="DA13393" s="77">
        <v>0.37806000000000001</v>
      </c>
      <c r="DB13393" s="77">
        <v>0.31067</v>
      </c>
      <c r="DC13393" s="77">
        <v>0.29402</v>
      </c>
      <c r="DD13393" s="77">
        <v>0.36160999999999999</v>
      </c>
      <c r="DE13393" s="77">
        <v>0.42303000000000002</v>
      </c>
      <c r="DF13393" s="106">
        <v>-8.8389999999999996E-2</v>
      </c>
      <c r="DG13393" s="77">
        <v>0.34262999999999999</v>
      </c>
      <c r="DH13393" s="77">
        <v>0.29299999999999998</v>
      </c>
      <c r="DI13393" s="77">
        <v>4.684E-2</v>
      </c>
      <c r="DJ13393" s="77">
        <v>0.20982000000000001</v>
      </c>
      <c r="DK13393" s="77">
        <v>0.21834000000000001</v>
      </c>
      <c r="DL13393" s="77">
        <v>9.5070000000000002E-2</v>
      </c>
      <c r="DM13393" s="77">
        <v>0.37805</v>
      </c>
      <c r="DN13393" s="77">
        <v>0.31086000000000003</v>
      </c>
      <c r="DO13393" s="77">
        <v>0.29394999999999999</v>
      </c>
      <c r="DP13393" s="77">
        <v>0.36164000000000002</v>
      </c>
      <c r="DQ13393" s="77">
        <v>0.42304000000000003</v>
      </c>
      <c r="DR13393" s="106">
        <v>-8.8480000000000003E-2</v>
      </c>
      <c r="DS13393" s="77">
        <v>0.34268999999999999</v>
      </c>
      <c r="DT13393" s="77">
        <v>0.28809000000000001</v>
      </c>
      <c r="DU13393" s="77">
        <v>4.6530000000000002E-2</v>
      </c>
      <c r="DV13393" s="77">
        <v>0.21042</v>
      </c>
      <c r="DW13393" s="78">
        <v>0.21847</v>
      </c>
    </row>
    <row r="13394" spans="1:127" ht="15.75" thickBot="1" x14ac:dyDescent="0.3">
      <c r="A13394" s="248"/>
      <c r="B13394" s="68">
        <v>0.2044</v>
      </c>
      <c r="C13394" s="68">
        <v>0.18429999999999999</v>
      </c>
      <c r="D13394" s="68">
        <v>1.5900000000000001E-2</v>
      </c>
      <c r="E13394" s="68">
        <v>2.9600000000000001E-2</v>
      </c>
      <c r="F13394" s="68">
        <v>0.26129999999999998</v>
      </c>
      <c r="G13394" s="68">
        <v>0.59899999999999998</v>
      </c>
      <c r="H13394" s="68">
        <v>0.30559999999999998</v>
      </c>
      <c r="I13394" s="68">
        <v>3.6499999999999998E-2</v>
      </c>
      <c r="J13394" s="68">
        <v>4.3E-3</v>
      </c>
      <c r="K13394" s="68">
        <v>1.5800000000000002E-2</v>
      </c>
      <c r="L13394" s="68">
        <v>3.4500000000000003E-2</v>
      </c>
      <c r="M13394" s="68">
        <v>0.31280000000000002</v>
      </c>
      <c r="N13394" s="68">
        <v>0.16289999999999999</v>
      </c>
      <c r="O13394" s="68">
        <v>0.4289</v>
      </c>
      <c r="P13394" s="68" t="s">
        <v>677</v>
      </c>
      <c r="Q13394" s="68">
        <v>6.5500000000000003E-2</v>
      </c>
      <c r="R13394" s="68">
        <v>7.4999999999999997E-2</v>
      </c>
      <c r="S13394" s="68">
        <v>0.3417</v>
      </c>
      <c r="T13394" s="68">
        <v>0.4052</v>
      </c>
      <c r="U13394" s="68">
        <v>0.61990000000000001</v>
      </c>
      <c r="V13394" s="68">
        <v>0.63060000000000005</v>
      </c>
      <c r="W13394" s="68">
        <v>0.17280000000000001</v>
      </c>
      <c r="X13394" s="68">
        <v>1.46E-2</v>
      </c>
      <c r="Y13394" s="68">
        <v>0.19939999999999999</v>
      </c>
      <c r="Z13394" s="68">
        <v>0.43169999999999997</v>
      </c>
      <c r="AA13394" s="68">
        <v>0.87860000000000005</v>
      </c>
      <c r="AB13394" s="68">
        <v>2.5600000000000001E-2</v>
      </c>
      <c r="AC13394" s="68">
        <v>2.1399999999999999E-2</v>
      </c>
      <c r="AD13394" s="68">
        <v>0.55779999999999996</v>
      </c>
      <c r="AE13394" s="68">
        <v>0.2616</v>
      </c>
      <c r="AF13394" s="68">
        <v>8.4199999999999997E-2</v>
      </c>
      <c r="AG13394" s="68">
        <v>1.32E-2</v>
      </c>
      <c r="AH13394" s="68">
        <v>3.0999999999999999E-3</v>
      </c>
      <c r="AI13394" s="68">
        <v>4.0800000000000003E-2</v>
      </c>
      <c r="AJ13394" s="68">
        <v>3.6400000000000002E-2</v>
      </c>
      <c r="AK13394" s="68">
        <v>0.39340000000000003</v>
      </c>
      <c r="AL13394" s="68">
        <v>0.20780000000000001</v>
      </c>
      <c r="AM13394" s="68">
        <v>0.56489999999999996</v>
      </c>
      <c r="AN13394" s="68" t="s">
        <v>677</v>
      </c>
      <c r="AO13394" s="68">
        <v>0.48080000000000001</v>
      </c>
      <c r="AP13394" s="68">
        <v>8.8499999999999995E-2</v>
      </c>
      <c r="AQ13394" s="68">
        <v>0.39539999999999997</v>
      </c>
      <c r="AR13394" s="68">
        <v>0.14169999999999999</v>
      </c>
      <c r="AS13394" s="68">
        <v>0.59670000000000001</v>
      </c>
      <c r="AT13394" s="68">
        <v>0.86709999999999998</v>
      </c>
      <c r="AU13394" s="68">
        <v>0.38940000000000002</v>
      </c>
      <c r="AV13394" s="68">
        <v>0.1285</v>
      </c>
      <c r="AW13394" s="68">
        <v>0.2001</v>
      </c>
      <c r="AX13394" s="68">
        <v>0.45569999999999999</v>
      </c>
      <c r="AY13394" s="68">
        <v>1.7600000000000001E-2</v>
      </c>
      <c r="AZ13394" s="68">
        <v>2.9399999999999999E-2</v>
      </c>
      <c r="BA13394" s="68">
        <v>0.85</v>
      </c>
      <c r="BB13394" s="68">
        <v>1.9E-2</v>
      </c>
      <c r="BC13394" s="68">
        <v>8.6999999999999994E-3</v>
      </c>
      <c r="BD13394" s="68">
        <v>0.3836</v>
      </c>
      <c r="BE13394" s="68">
        <v>0.17199999999999999</v>
      </c>
      <c r="BF13394" s="68" t="s">
        <v>621</v>
      </c>
      <c r="BG13394" s="68">
        <v>0.80159999999999998</v>
      </c>
      <c r="BH13394" s="68">
        <v>0.69969999999999999</v>
      </c>
      <c r="BI13394" s="68">
        <v>0.80479999999999996</v>
      </c>
      <c r="BJ13394" s="68">
        <v>0.84799999999999998</v>
      </c>
      <c r="BK13394" s="68">
        <v>0.56520000000000004</v>
      </c>
      <c r="BL13394" s="68">
        <v>7.2300000000000003E-2</v>
      </c>
      <c r="BM13394" s="68">
        <v>0.81659999999999999</v>
      </c>
      <c r="BN13394" s="68">
        <v>3.6799999999999999E-2</v>
      </c>
      <c r="BO13394" s="68">
        <v>0.45219999999999999</v>
      </c>
      <c r="BP13394" s="68">
        <v>8.7499999999999994E-2</v>
      </c>
      <c r="BQ13394" s="68">
        <v>0.2429</v>
      </c>
      <c r="BR13394" s="68" t="s">
        <v>621</v>
      </c>
      <c r="BS13394" s="68">
        <v>0.41830000000000001</v>
      </c>
      <c r="BT13394" s="68">
        <v>0.39100000000000001</v>
      </c>
      <c r="BU13394" s="68">
        <v>0.95420000000000005</v>
      </c>
      <c r="BV13394" s="68">
        <v>0.49440000000000001</v>
      </c>
      <c r="BW13394" s="68">
        <v>0.7218</v>
      </c>
      <c r="BX13394" s="68">
        <v>0.38800000000000001</v>
      </c>
      <c r="BY13394" s="68">
        <v>0.64700000000000002</v>
      </c>
      <c r="BZ13394" s="68">
        <v>2.2599999999999999E-2</v>
      </c>
      <c r="CA13394" s="68">
        <v>2.0999999999999999E-3</v>
      </c>
      <c r="CB13394" s="68">
        <v>0.17030000000000001</v>
      </c>
      <c r="CC13394" s="68">
        <v>4.6600000000000003E-2</v>
      </c>
      <c r="CD13394" s="68"/>
      <c r="CE13394" s="68">
        <v>0.72389999999999999</v>
      </c>
      <c r="CF13394" s="68">
        <v>0.61</v>
      </c>
      <c r="CG13394" s="68">
        <v>0.86960000000000004</v>
      </c>
      <c r="CH13394" s="68">
        <v>0.93320000000000003</v>
      </c>
      <c r="CI13394" s="68">
        <v>0.59419999999999995</v>
      </c>
      <c r="CJ13394" s="68">
        <v>0.60489999999999999</v>
      </c>
      <c r="CK13394" s="68">
        <v>3.2899999999999999E-2</v>
      </c>
      <c r="CL13394" s="68">
        <v>8.3500000000000005E-2</v>
      </c>
      <c r="CM13394" s="68">
        <v>0.1024</v>
      </c>
      <c r="CN13394" s="68">
        <v>1.5900000000000001E-2</v>
      </c>
      <c r="CO13394" s="68">
        <v>0.63070000000000004</v>
      </c>
      <c r="CP13394" s="68">
        <v>5.5E-2</v>
      </c>
      <c r="CQ13394" s="68">
        <v>0.1047</v>
      </c>
      <c r="CR13394" s="68">
        <v>0.79979999999999996</v>
      </c>
      <c r="CS13394" s="68">
        <v>0.2301</v>
      </c>
      <c r="CT13394" s="68">
        <v>0.60399999999999998</v>
      </c>
      <c r="CU13394" s="68">
        <v>2.0000000000000001E-4</v>
      </c>
      <c r="CV13394" s="68">
        <v>0.47170000000000001</v>
      </c>
      <c r="CW13394" s="68">
        <v>5.9999999999999995E-4</v>
      </c>
      <c r="CX13394" s="68">
        <v>0.1411</v>
      </c>
      <c r="CY13394" s="68">
        <v>5.1000000000000004E-3</v>
      </c>
      <c r="CZ13394" s="68">
        <v>0.6048</v>
      </c>
      <c r="DA13394" s="68">
        <v>3.2899999999999999E-2</v>
      </c>
      <c r="DB13394" s="68">
        <v>8.3500000000000005E-2</v>
      </c>
      <c r="DC13394" s="68">
        <v>0.1024</v>
      </c>
      <c r="DD13394" s="68">
        <v>4.2000000000000003E-2</v>
      </c>
      <c r="DE13394" s="68">
        <v>1.5900000000000001E-2</v>
      </c>
      <c r="DF13394" s="68">
        <v>0.63049999999999995</v>
      </c>
      <c r="DG13394" s="68">
        <v>5.4899999999999997E-2</v>
      </c>
      <c r="DH13394" s="68">
        <v>0.1036</v>
      </c>
      <c r="DI13394" s="68">
        <v>0.79900000000000004</v>
      </c>
      <c r="DJ13394" s="68">
        <v>0.24909999999999999</v>
      </c>
      <c r="DK13394" s="68">
        <v>0.22989999999999999</v>
      </c>
      <c r="DL13394" s="68">
        <v>0.60470000000000002</v>
      </c>
      <c r="DM13394" s="68">
        <v>3.2899999999999999E-2</v>
      </c>
      <c r="DN13394" s="68">
        <v>8.3299999999999999E-2</v>
      </c>
      <c r="DO13394" s="68">
        <v>0.10249999999999999</v>
      </c>
      <c r="DP13394" s="68">
        <v>4.2000000000000003E-2</v>
      </c>
      <c r="DQ13394" s="68">
        <v>1.5800000000000002E-2</v>
      </c>
      <c r="DR13394" s="68">
        <v>0.63009999999999999</v>
      </c>
      <c r="DS13394" s="68">
        <v>5.4899999999999997E-2</v>
      </c>
      <c r="DT13394" s="68">
        <v>0.10979999999999999</v>
      </c>
      <c r="DU13394" s="68">
        <v>0.8004</v>
      </c>
      <c r="DV13394" s="68">
        <v>0.2477</v>
      </c>
      <c r="DW13394" s="74">
        <v>0.22969999999999999</v>
      </c>
    </row>
    <row r="13395" spans="1:127" x14ac:dyDescent="0.25">
      <c r="A13395" s="247" t="s">
        <v>127</v>
      </c>
      <c r="B13395" s="77">
        <v>8.1850000000000006E-2</v>
      </c>
      <c r="C13395" s="106">
        <v>-0.28975000000000001</v>
      </c>
      <c r="D13395" s="77">
        <v>0.2394</v>
      </c>
      <c r="E13395" s="77">
        <v>0.13505</v>
      </c>
      <c r="F13395" s="106">
        <v>-0.13791999999999999</v>
      </c>
      <c r="G13395" s="106">
        <v>-0.2218</v>
      </c>
      <c r="H13395" s="106">
        <v>-0.24181</v>
      </c>
      <c r="I13395" s="106">
        <v>-0.45175999999999999</v>
      </c>
      <c r="J13395" s="77">
        <v>0.28839999999999999</v>
      </c>
      <c r="K13395" s="77">
        <v>0.31265999999999999</v>
      </c>
      <c r="L13395" s="77">
        <v>0.32402999999999998</v>
      </c>
      <c r="M13395" s="77">
        <v>0.17324999999999999</v>
      </c>
      <c r="N13395" s="77">
        <v>0.27157999999999999</v>
      </c>
      <c r="O13395" s="77">
        <v>5.2229999999999999E-2</v>
      </c>
      <c r="P13395" s="77" t="s">
        <v>677</v>
      </c>
      <c r="Q13395" s="77">
        <v>0.17960999999999999</v>
      </c>
      <c r="R13395" s="77">
        <v>0.23013</v>
      </c>
      <c r="S13395" s="77">
        <v>0.10112</v>
      </c>
      <c r="T13395" s="77">
        <v>0.22974</v>
      </c>
      <c r="U13395" s="106">
        <v>-2.7279999999999999E-2</v>
      </c>
      <c r="V13395" s="77">
        <v>0.28643999999999997</v>
      </c>
      <c r="W13395" s="77">
        <v>7.263E-2</v>
      </c>
      <c r="X13395" s="106">
        <v>-1.17E-2</v>
      </c>
      <c r="Y13395" s="106">
        <v>-6.3899999999999998E-2</v>
      </c>
      <c r="Z13395" s="77">
        <v>0.19333</v>
      </c>
      <c r="AA13395" s="77">
        <v>1.503E-2</v>
      </c>
      <c r="AB13395" s="77">
        <v>0.2087</v>
      </c>
      <c r="AC13395" s="77">
        <v>4.1119999999999997E-2</v>
      </c>
      <c r="AD13395" s="106">
        <v>-0.21285000000000001</v>
      </c>
      <c r="AE13395" s="106">
        <v>-0.29848999999999998</v>
      </c>
      <c r="AF13395" s="106">
        <v>-0.27290999999999999</v>
      </c>
      <c r="AG13395" s="106">
        <v>-0.45498</v>
      </c>
      <c r="AH13395" s="77">
        <v>0.26547999999999999</v>
      </c>
      <c r="AI13395" s="77">
        <v>0.35560999999999998</v>
      </c>
      <c r="AJ13395" s="77">
        <v>0.31437999999999999</v>
      </c>
      <c r="AK13395" s="77">
        <v>0.16239000000000001</v>
      </c>
      <c r="AL13395" s="77">
        <v>0.24829999999999999</v>
      </c>
      <c r="AM13395" s="77">
        <v>1.4619999999999999E-2</v>
      </c>
      <c r="AN13395" s="77" t="s">
        <v>677</v>
      </c>
      <c r="AO13395" s="77">
        <v>6.4350000000000004E-2</v>
      </c>
      <c r="AP13395" s="77">
        <v>0.22169</v>
      </c>
      <c r="AQ13395" s="77">
        <v>0.11767</v>
      </c>
      <c r="AR13395" s="77">
        <v>0.17405000000000001</v>
      </c>
      <c r="AS13395" s="106">
        <v>-0.13988999999999999</v>
      </c>
      <c r="AT13395" s="77">
        <v>0.11487</v>
      </c>
      <c r="AU13395" s="106">
        <v>-1.6039999999999999E-2</v>
      </c>
      <c r="AV13395" s="106">
        <v>-0.35644999999999999</v>
      </c>
      <c r="AW13395" s="106">
        <v>-0.19159999999999999</v>
      </c>
      <c r="AX13395" s="106">
        <v>-3.56E-2</v>
      </c>
      <c r="AY13395" s="106">
        <v>-0.33254</v>
      </c>
      <c r="AZ13395" s="106">
        <v>-0.10115</v>
      </c>
      <c r="BA13395" s="77">
        <v>8.8499999999999995E-2</v>
      </c>
      <c r="BB13395" s="106">
        <v>-8.8319999999999996E-2</v>
      </c>
      <c r="BC13395" s="106">
        <v>-1.8E-3</v>
      </c>
      <c r="BD13395" s="106">
        <v>-0.18278</v>
      </c>
      <c r="BE13395" s="106">
        <v>-0.16295000000000001</v>
      </c>
      <c r="BF13395" s="106">
        <v>-9.5200000000000007E-3</v>
      </c>
      <c r="BG13395" s="77">
        <v>0.84462000000000004</v>
      </c>
      <c r="BH13395" s="77">
        <v>8.2979999999999998E-2</v>
      </c>
      <c r="BI13395" s="77">
        <v>8.9209999999999998E-2</v>
      </c>
      <c r="BJ13395" s="77">
        <v>0.26662999999999998</v>
      </c>
      <c r="BK13395" s="106">
        <v>-0.15937999999999999</v>
      </c>
      <c r="BL13395" s="106">
        <v>-0.1263</v>
      </c>
      <c r="BM13395" s="106">
        <v>-0.33207999999999999</v>
      </c>
      <c r="BN13395" s="106">
        <v>-0.18787999999999999</v>
      </c>
      <c r="BO13395" s="106">
        <v>-4.1739999999999999E-2</v>
      </c>
      <c r="BP13395" s="106">
        <v>-0.24121000000000001</v>
      </c>
      <c r="BQ13395" s="106">
        <v>-0.19328999999999999</v>
      </c>
      <c r="BR13395" s="106">
        <v>-5.6980000000000003E-2</v>
      </c>
      <c r="BS13395" s="77">
        <v>0.84819999999999995</v>
      </c>
      <c r="BT13395" s="106">
        <v>-0.12234</v>
      </c>
      <c r="BU13395" s="106">
        <v>-0.18676000000000001</v>
      </c>
      <c r="BV13395" s="106">
        <v>-5.0349999999999999E-2</v>
      </c>
      <c r="BW13395" s="106">
        <v>-0.20008000000000001</v>
      </c>
      <c r="BX13395" s="106">
        <v>-0.16558</v>
      </c>
      <c r="BY13395" s="106">
        <v>-0.14673</v>
      </c>
      <c r="BZ13395" s="106">
        <v>-0.26961000000000002</v>
      </c>
      <c r="CA13395" s="77">
        <v>5.101E-2</v>
      </c>
      <c r="CB13395" s="106">
        <v>-0.36169000000000001</v>
      </c>
      <c r="CC13395" s="106">
        <v>-0.20233000000000001</v>
      </c>
      <c r="CD13395" s="106">
        <v>-6.4960000000000004E-2</v>
      </c>
      <c r="CE13395" s="77">
        <v>1</v>
      </c>
      <c r="CF13395" s="106">
        <v>-0.15429000000000001</v>
      </c>
      <c r="CG13395" s="77">
        <v>0.11414000000000001</v>
      </c>
      <c r="CH13395" s="77">
        <v>4.8529999999999997E-2</v>
      </c>
      <c r="CI13395" s="106">
        <v>-0.20621</v>
      </c>
      <c r="CJ13395" s="106">
        <v>-0.21545</v>
      </c>
      <c r="CK13395" s="77">
        <v>0.29924000000000001</v>
      </c>
      <c r="CL13395" s="77">
        <v>0.21517</v>
      </c>
      <c r="CM13395" s="77">
        <v>0.11013000000000001</v>
      </c>
      <c r="CN13395" s="77">
        <v>0.17968999999999999</v>
      </c>
      <c r="CO13395" s="106">
        <v>-0.36476999999999998</v>
      </c>
      <c r="CP13395" s="77">
        <v>0.28996</v>
      </c>
      <c r="CQ13395" s="77">
        <v>0.13919999999999999</v>
      </c>
      <c r="CR13395" s="106">
        <v>-0.25068000000000001</v>
      </c>
      <c r="CS13395" s="106">
        <v>-0.10363</v>
      </c>
      <c r="CT13395" s="106">
        <v>-0.18473999999999999</v>
      </c>
      <c r="CU13395" s="77">
        <v>0.38796000000000003</v>
      </c>
      <c r="CV13395" s="106">
        <v>-0.27061000000000002</v>
      </c>
      <c r="CW13395" s="77">
        <v>0.16026000000000001</v>
      </c>
      <c r="CX13395" s="106">
        <v>-0.30556</v>
      </c>
      <c r="CY13395" s="77">
        <v>0.45466000000000001</v>
      </c>
      <c r="CZ13395" s="106">
        <v>-0.21543999999999999</v>
      </c>
      <c r="DA13395" s="77">
        <v>0.29924000000000001</v>
      </c>
      <c r="DB13395" s="77">
        <v>0.21515999999999999</v>
      </c>
      <c r="DC13395" s="77">
        <v>0.11014</v>
      </c>
      <c r="DD13395" s="77">
        <v>0.15844</v>
      </c>
      <c r="DE13395" s="77">
        <v>0.17968999999999999</v>
      </c>
      <c r="DF13395" s="106">
        <v>-0.36468</v>
      </c>
      <c r="DG13395" s="77">
        <v>0.29011999999999999</v>
      </c>
      <c r="DH13395" s="77">
        <v>0.13947999999999999</v>
      </c>
      <c r="DI13395" s="106">
        <v>-0.25111</v>
      </c>
      <c r="DJ13395" s="106">
        <v>-3.5249999999999997E-2</v>
      </c>
      <c r="DK13395" s="106">
        <v>-0.10363</v>
      </c>
      <c r="DL13395" s="106">
        <v>-0.21537000000000001</v>
      </c>
      <c r="DM13395" s="77">
        <v>0.29926000000000003</v>
      </c>
      <c r="DN13395" s="77">
        <v>0.21503</v>
      </c>
      <c r="DO13395" s="77">
        <v>0.11022</v>
      </c>
      <c r="DP13395" s="77">
        <v>0.15848999999999999</v>
      </c>
      <c r="DQ13395" s="77">
        <v>0.17967</v>
      </c>
      <c r="DR13395" s="106">
        <v>-0.36459000000000003</v>
      </c>
      <c r="DS13395" s="77">
        <v>0.28938000000000003</v>
      </c>
      <c r="DT13395" s="77">
        <v>0.13703000000000001</v>
      </c>
      <c r="DU13395" s="106">
        <v>-0.25178</v>
      </c>
      <c r="DV13395" s="106">
        <v>-3.5279999999999999E-2</v>
      </c>
      <c r="DW13395" s="108">
        <v>-0.10331</v>
      </c>
    </row>
    <row r="13396" spans="1:127" ht="15.75" thickBot="1" x14ac:dyDescent="0.3">
      <c r="A13396" s="248"/>
      <c r="B13396" s="68">
        <v>0.65610000000000002</v>
      </c>
      <c r="C13396" s="68">
        <v>0.1077</v>
      </c>
      <c r="D13396" s="68">
        <v>0.18690000000000001</v>
      </c>
      <c r="E13396" s="68">
        <v>0.4612</v>
      </c>
      <c r="F13396" s="68">
        <v>0.4516</v>
      </c>
      <c r="G13396" s="68">
        <v>0.2225</v>
      </c>
      <c r="H13396" s="68">
        <v>0.18240000000000001</v>
      </c>
      <c r="I13396" s="68">
        <v>9.4000000000000004E-3</v>
      </c>
      <c r="J13396" s="68">
        <v>0.1094</v>
      </c>
      <c r="K13396" s="68">
        <v>8.1500000000000003E-2</v>
      </c>
      <c r="L13396" s="68">
        <v>7.0400000000000004E-2</v>
      </c>
      <c r="M13396" s="68">
        <v>0.34300000000000003</v>
      </c>
      <c r="N13396" s="68">
        <v>0.13270000000000001</v>
      </c>
      <c r="O13396" s="68">
        <v>0.77649999999999997</v>
      </c>
      <c r="P13396" s="68" t="s">
        <v>677</v>
      </c>
      <c r="Q13396" s="68">
        <v>0.32529999999999998</v>
      </c>
      <c r="R13396" s="68">
        <v>0.2051</v>
      </c>
      <c r="S13396" s="68">
        <v>0.58189999999999997</v>
      </c>
      <c r="T13396" s="68">
        <v>0.2059</v>
      </c>
      <c r="U13396" s="68">
        <v>0.88219999999999998</v>
      </c>
      <c r="V13396" s="68">
        <v>0.112</v>
      </c>
      <c r="W13396" s="68">
        <v>0.69279999999999997</v>
      </c>
      <c r="X13396" s="68">
        <v>0.94930000000000003</v>
      </c>
      <c r="Y13396" s="68">
        <v>0.72829999999999995</v>
      </c>
      <c r="Z13396" s="68">
        <v>0.28910000000000002</v>
      </c>
      <c r="AA13396" s="68">
        <v>0.93489999999999995</v>
      </c>
      <c r="AB13396" s="68">
        <v>0.25169999999999998</v>
      </c>
      <c r="AC13396" s="68">
        <v>0.82320000000000004</v>
      </c>
      <c r="AD13396" s="68">
        <v>0.2422</v>
      </c>
      <c r="AE13396" s="68">
        <v>9.7000000000000003E-2</v>
      </c>
      <c r="AF13396" s="68">
        <v>0.13070000000000001</v>
      </c>
      <c r="AG13396" s="68">
        <v>8.8999999999999999E-3</v>
      </c>
      <c r="AH13396" s="68">
        <v>0.14199999999999999</v>
      </c>
      <c r="AI13396" s="68">
        <v>4.58E-2</v>
      </c>
      <c r="AJ13396" s="68">
        <v>7.9699999999999993E-2</v>
      </c>
      <c r="AK13396" s="68">
        <v>0.3745</v>
      </c>
      <c r="AL13396" s="68">
        <v>0.1706</v>
      </c>
      <c r="AM13396" s="68">
        <v>0.93669999999999998</v>
      </c>
      <c r="AN13396" s="68" t="s">
        <v>677</v>
      </c>
      <c r="AO13396" s="68">
        <v>0.72640000000000005</v>
      </c>
      <c r="AP13396" s="68">
        <v>0.22270000000000001</v>
      </c>
      <c r="AQ13396" s="68">
        <v>0.52129999999999999</v>
      </c>
      <c r="AR13396" s="68">
        <v>0.3407</v>
      </c>
      <c r="AS13396" s="68">
        <v>0.4451</v>
      </c>
      <c r="AT13396" s="68">
        <v>0.53129999999999999</v>
      </c>
      <c r="AU13396" s="68">
        <v>0.93059999999999998</v>
      </c>
      <c r="AV13396" s="68">
        <v>4.5199999999999997E-2</v>
      </c>
      <c r="AW13396" s="68">
        <v>0.29349999999999998</v>
      </c>
      <c r="AX13396" s="68">
        <v>0.84660000000000002</v>
      </c>
      <c r="AY13396" s="68">
        <v>6.2899999999999998E-2</v>
      </c>
      <c r="AZ13396" s="68">
        <v>0.58179999999999998</v>
      </c>
      <c r="BA13396" s="68">
        <v>0.63</v>
      </c>
      <c r="BB13396" s="68">
        <v>0.63070000000000004</v>
      </c>
      <c r="BC13396" s="68">
        <v>0.99219999999999997</v>
      </c>
      <c r="BD13396" s="68">
        <v>0.31669999999999998</v>
      </c>
      <c r="BE13396" s="68">
        <v>0.37290000000000001</v>
      </c>
      <c r="BF13396" s="68">
        <v>0.9587</v>
      </c>
      <c r="BG13396" s="68" t="s">
        <v>621</v>
      </c>
      <c r="BH13396" s="68">
        <v>0.65159999999999996</v>
      </c>
      <c r="BI13396" s="68">
        <v>0.62729999999999997</v>
      </c>
      <c r="BJ13396" s="68">
        <v>0.14019999999999999</v>
      </c>
      <c r="BK13396" s="68">
        <v>0.3836</v>
      </c>
      <c r="BL13396" s="68">
        <v>0.4909</v>
      </c>
      <c r="BM13396" s="68">
        <v>6.3299999999999995E-2</v>
      </c>
      <c r="BN13396" s="68">
        <v>0.30309999999999998</v>
      </c>
      <c r="BO13396" s="68">
        <v>0.8206</v>
      </c>
      <c r="BP13396" s="68">
        <v>0.1835</v>
      </c>
      <c r="BQ13396" s="68">
        <v>0.28920000000000001</v>
      </c>
      <c r="BR13396" s="68">
        <v>0.75680000000000003</v>
      </c>
      <c r="BS13396" s="68" t="s">
        <v>621</v>
      </c>
      <c r="BT13396" s="68">
        <v>0.50480000000000003</v>
      </c>
      <c r="BU13396" s="68">
        <v>0.30609999999999998</v>
      </c>
      <c r="BV13396" s="68">
        <v>0.78439999999999999</v>
      </c>
      <c r="BW13396" s="68">
        <v>0.2722</v>
      </c>
      <c r="BX13396" s="68">
        <v>0.36509999999999998</v>
      </c>
      <c r="BY13396" s="68">
        <v>0.4229</v>
      </c>
      <c r="BZ13396" s="68">
        <v>0.1356</v>
      </c>
      <c r="CA13396" s="68">
        <v>0.78159999999999996</v>
      </c>
      <c r="CB13396" s="68">
        <v>4.19E-2</v>
      </c>
      <c r="CC13396" s="68">
        <v>0.26679999999999998</v>
      </c>
      <c r="CD13396" s="68">
        <v>0.72389999999999999</v>
      </c>
      <c r="CE13396" s="68"/>
      <c r="CF13396" s="68">
        <v>0.39910000000000001</v>
      </c>
      <c r="CG13396" s="68">
        <v>0.53390000000000004</v>
      </c>
      <c r="CH13396" s="68">
        <v>0.79200000000000004</v>
      </c>
      <c r="CI13396" s="68">
        <v>0.25750000000000001</v>
      </c>
      <c r="CJ13396" s="68">
        <v>0.23630000000000001</v>
      </c>
      <c r="CK13396" s="68">
        <v>9.6199999999999994E-2</v>
      </c>
      <c r="CL13396" s="68">
        <v>0.2369</v>
      </c>
      <c r="CM13396" s="68">
        <v>0.54849999999999999</v>
      </c>
      <c r="CN13396" s="68">
        <v>0.3251</v>
      </c>
      <c r="CO13396" s="68">
        <v>4.0099999999999997E-2</v>
      </c>
      <c r="CP13396" s="68">
        <v>0.1074</v>
      </c>
      <c r="CQ13396" s="68">
        <v>0.44740000000000002</v>
      </c>
      <c r="CR13396" s="68">
        <v>0.16639999999999999</v>
      </c>
      <c r="CS13396" s="68">
        <v>0.57250000000000001</v>
      </c>
      <c r="CT13396" s="68">
        <v>0.31140000000000001</v>
      </c>
      <c r="CU13396" s="68">
        <v>2.8199999999999999E-2</v>
      </c>
      <c r="CV13396" s="68">
        <v>0.1341</v>
      </c>
      <c r="CW13396" s="68">
        <v>0.38090000000000002</v>
      </c>
      <c r="CX13396" s="68">
        <v>8.8999999999999996E-2</v>
      </c>
      <c r="CY13396" s="68">
        <v>8.8999999999999999E-3</v>
      </c>
      <c r="CZ13396" s="68">
        <v>0.23630000000000001</v>
      </c>
      <c r="DA13396" s="68">
        <v>9.6199999999999994E-2</v>
      </c>
      <c r="DB13396" s="68">
        <v>0.23699999999999999</v>
      </c>
      <c r="DC13396" s="68">
        <v>0.54849999999999999</v>
      </c>
      <c r="DD13396" s="68">
        <v>0.38640000000000002</v>
      </c>
      <c r="DE13396" s="68">
        <v>0.3251</v>
      </c>
      <c r="DF13396" s="68">
        <v>4.02E-2</v>
      </c>
      <c r="DG13396" s="68">
        <v>0.1072</v>
      </c>
      <c r="DH13396" s="68">
        <v>0.44640000000000002</v>
      </c>
      <c r="DI13396" s="68">
        <v>0.16569999999999999</v>
      </c>
      <c r="DJ13396" s="68">
        <v>0.84809999999999997</v>
      </c>
      <c r="DK13396" s="68">
        <v>0.57250000000000001</v>
      </c>
      <c r="DL13396" s="68">
        <v>0.23649999999999999</v>
      </c>
      <c r="DM13396" s="68">
        <v>9.6100000000000005E-2</v>
      </c>
      <c r="DN13396" s="68">
        <v>0.23730000000000001</v>
      </c>
      <c r="DO13396" s="68">
        <v>0.54810000000000003</v>
      </c>
      <c r="DP13396" s="68">
        <v>0.38629999999999998</v>
      </c>
      <c r="DQ13396" s="68">
        <v>0.3251</v>
      </c>
      <c r="DR13396" s="68">
        <v>4.02E-2</v>
      </c>
      <c r="DS13396" s="68">
        <v>0.1082</v>
      </c>
      <c r="DT13396" s="68">
        <v>0.4546</v>
      </c>
      <c r="DU13396" s="68">
        <v>0.16450000000000001</v>
      </c>
      <c r="DV13396" s="68">
        <v>0.84799999999999998</v>
      </c>
      <c r="DW13396" s="74">
        <v>0.57369999999999999</v>
      </c>
    </row>
    <row r="13397" spans="1:127" x14ac:dyDescent="0.25">
      <c r="A13397" s="247" t="s">
        <v>128</v>
      </c>
      <c r="B13397" s="77">
        <v>0.33182</v>
      </c>
      <c r="C13397" s="106">
        <v>-0.31513999999999998</v>
      </c>
      <c r="D13397" s="106">
        <v>-3.2419999999999997E-2</v>
      </c>
      <c r="E13397" s="106">
        <v>-0.24088999999999999</v>
      </c>
      <c r="F13397" s="106">
        <v>-0.21945999999999999</v>
      </c>
      <c r="G13397" s="77">
        <v>0.12962000000000001</v>
      </c>
      <c r="H13397" s="77">
        <v>0.13150000000000001</v>
      </c>
      <c r="I13397" s="77">
        <v>6.8839999999999998E-2</v>
      </c>
      <c r="J13397" s="106">
        <v>-0.23504</v>
      </c>
      <c r="K13397" s="106">
        <v>-0.32295000000000001</v>
      </c>
      <c r="L13397" s="106">
        <v>-0.47674</v>
      </c>
      <c r="M13397" s="106">
        <v>-0.43308999999999997</v>
      </c>
      <c r="N13397" s="106">
        <v>-7.2720000000000007E-2</v>
      </c>
      <c r="O13397" s="106">
        <v>-0.26719999999999999</v>
      </c>
      <c r="P13397" s="77" t="s">
        <v>677</v>
      </c>
      <c r="Q13397" s="77">
        <v>3.0460000000000001E-2</v>
      </c>
      <c r="R13397" s="106">
        <v>-0.41560999999999998</v>
      </c>
      <c r="S13397" s="106">
        <v>-0.15779000000000001</v>
      </c>
      <c r="T13397" s="106">
        <v>-0.23982000000000001</v>
      </c>
      <c r="U13397" s="106">
        <v>-0.18173</v>
      </c>
      <c r="V13397" s="106">
        <v>-1.9779999999999999E-2</v>
      </c>
      <c r="W13397" s="106">
        <v>-0.52949000000000002</v>
      </c>
      <c r="X13397" s="106">
        <v>-0.23325000000000001</v>
      </c>
      <c r="Y13397" s="106">
        <v>-0.31336999999999998</v>
      </c>
      <c r="Z13397" s="77">
        <v>0.25652999999999998</v>
      </c>
      <c r="AA13397" s="106">
        <v>-0.15659000000000001</v>
      </c>
      <c r="AB13397" s="106">
        <v>-7.5789999999999996E-2</v>
      </c>
      <c r="AC13397" s="106">
        <v>-0.22659000000000001</v>
      </c>
      <c r="AD13397" s="106">
        <v>-0.21844</v>
      </c>
      <c r="AE13397" s="77">
        <v>0.15487999999999999</v>
      </c>
      <c r="AF13397" s="77">
        <v>0.17448</v>
      </c>
      <c r="AG13397" s="77">
        <v>0.10013</v>
      </c>
      <c r="AH13397" s="106">
        <v>-0.2326</v>
      </c>
      <c r="AI13397" s="106">
        <v>-0.31786999999999999</v>
      </c>
      <c r="AJ13397" s="106">
        <v>-0.44691999999999998</v>
      </c>
      <c r="AK13397" s="106">
        <v>-0.39526</v>
      </c>
      <c r="AL13397" s="106">
        <v>-3.3160000000000002E-2</v>
      </c>
      <c r="AM13397" s="106">
        <v>-0.24807000000000001</v>
      </c>
      <c r="AN13397" s="77" t="s">
        <v>677</v>
      </c>
      <c r="AO13397" s="77">
        <v>8.1339999999999996E-2</v>
      </c>
      <c r="AP13397" s="106">
        <v>-0.37768000000000002</v>
      </c>
      <c r="AQ13397" s="106">
        <v>-0.14957999999999999</v>
      </c>
      <c r="AR13397" s="106">
        <v>-0.25165999999999999</v>
      </c>
      <c r="AS13397" s="106">
        <v>-0.27718999999999999</v>
      </c>
      <c r="AT13397" s="77">
        <v>0.1021</v>
      </c>
      <c r="AU13397" s="106">
        <v>-0.38840000000000002</v>
      </c>
      <c r="AV13397" s="106">
        <v>-7.5939999999999994E-2</v>
      </c>
      <c r="AW13397" s="106">
        <v>-0.13986000000000001</v>
      </c>
      <c r="AX13397" s="77">
        <v>0.37125999999999998</v>
      </c>
      <c r="AY13397" s="77">
        <v>0.10475</v>
      </c>
      <c r="AZ13397" s="106">
        <v>-5.4640000000000001E-2</v>
      </c>
      <c r="BA13397" s="77">
        <v>3.3860000000000001E-2</v>
      </c>
      <c r="BB13397" s="77">
        <v>0.24518000000000001</v>
      </c>
      <c r="BC13397" s="106">
        <v>-2.4559999999999998E-2</v>
      </c>
      <c r="BD13397" s="77">
        <v>0.11555</v>
      </c>
      <c r="BE13397" s="77">
        <v>9.7720000000000001E-2</v>
      </c>
      <c r="BF13397" s="106">
        <v>-4.7370000000000002E-2</v>
      </c>
      <c r="BG13397" s="106">
        <v>-0.19647000000000001</v>
      </c>
      <c r="BH13397" s="77">
        <v>0.42460999999999999</v>
      </c>
      <c r="BI13397" s="77">
        <v>0.14918999999999999</v>
      </c>
      <c r="BJ13397" s="106">
        <v>-0.27004</v>
      </c>
      <c r="BK13397" s="77">
        <v>0.27738000000000002</v>
      </c>
      <c r="BL13397" s="106">
        <v>-7.2700000000000001E-2</v>
      </c>
      <c r="BM13397" s="77">
        <v>0.16864999999999999</v>
      </c>
      <c r="BN13397" s="77">
        <v>0.40017999999999998</v>
      </c>
      <c r="BO13397" s="77">
        <v>0.19583</v>
      </c>
      <c r="BP13397" s="77">
        <v>0.13991000000000001</v>
      </c>
      <c r="BQ13397" s="77">
        <v>0.14749000000000001</v>
      </c>
      <c r="BR13397" s="106">
        <v>-1.7100000000000001E-2</v>
      </c>
      <c r="BS13397" s="106">
        <v>-9.2660000000000006E-2</v>
      </c>
      <c r="BT13397" s="77">
        <v>0.52766999999999997</v>
      </c>
      <c r="BU13397" s="77">
        <v>0.15712000000000001</v>
      </c>
      <c r="BV13397" s="106">
        <v>-0.20393</v>
      </c>
      <c r="BW13397" s="77">
        <v>0.23612</v>
      </c>
      <c r="BX13397" s="77">
        <v>4.0509999999999997E-2</v>
      </c>
      <c r="BY13397" s="77">
        <v>0.16844999999999999</v>
      </c>
      <c r="BZ13397" s="77">
        <v>0.39294000000000001</v>
      </c>
      <c r="CA13397" s="77">
        <v>4.9930000000000002E-2</v>
      </c>
      <c r="CB13397" s="77">
        <v>0.19614999999999999</v>
      </c>
      <c r="CC13397" s="77">
        <v>7.7090000000000006E-2</v>
      </c>
      <c r="CD13397" s="106">
        <v>-9.3700000000000006E-2</v>
      </c>
      <c r="CE13397" s="106">
        <v>-0.15429000000000001</v>
      </c>
      <c r="CF13397" s="77">
        <v>1</v>
      </c>
      <c r="CG13397" s="106">
        <v>-4.616E-2</v>
      </c>
      <c r="CH13397" s="106">
        <v>-0.1797</v>
      </c>
      <c r="CI13397" s="77">
        <v>0.29720000000000002</v>
      </c>
      <c r="CJ13397" s="106">
        <v>-4.1529999999999997E-2</v>
      </c>
      <c r="CK13397" s="106">
        <v>-0.40131</v>
      </c>
      <c r="CL13397" s="106">
        <v>-0.30762</v>
      </c>
      <c r="CM13397" s="106">
        <v>-0.24748000000000001</v>
      </c>
      <c r="CN13397" s="106">
        <v>-0.40279999999999999</v>
      </c>
      <c r="CO13397" s="77">
        <v>3.64E-3</v>
      </c>
      <c r="CP13397" s="106">
        <v>-0.37520999999999999</v>
      </c>
      <c r="CQ13397" s="106">
        <v>-0.24498</v>
      </c>
      <c r="CR13397" s="106">
        <v>-1.1939999999999999E-2</v>
      </c>
      <c r="CS13397" s="106">
        <v>-0.28249999999999997</v>
      </c>
      <c r="CT13397" s="77">
        <v>9.0279999999999999E-2</v>
      </c>
      <c r="CU13397" s="106">
        <v>-3.0689999999999999E-2</v>
      </c>
      <c r="CV13397" s="77">
        <v>0.17277999999999999</v>
      </c>
      <c r="CW13397" s="77">
        <v>6.9959999999999994E-2</v>
      </c>
      <c r="CX13397" s="77">
        <v>0.13825000000000001</v>
      </c>
      <c r="CY13397" s="77">
        <v>0.16070999999999999</v>
      </c>
      <c r="CZ13397" s="106">
        <v>-4.1529999999999997E-2</v>
      </c>
      <c r="DA13397" s="106">
        <v>-0.40131</v>
      </c>
      <c r="DB13397" s="106">
        <v>-0.30763000000000001</v>
      </c>
      <c r="DC13397" s="106">
        <v>-0.24748000000000001</v>
      </c>
      <c r="DD13397" s="106">
        <v>-0.35496</v>
      </c>
      <c r="DE13397" s="106">
        <v>-0.40279999999999999</v>
      </c>
      <c r="DF13397" s="77">
        <v>3.65E-3</v>
      </c>
      <c r="DG13397" s="106">
        <v>-0.37522</v>
      </c>
      <c r="DH13397" s="106">
        <v>-0.24524000000000001</v>
      </c>
      <c r="DI13397" s="106">
        <v>-1.18E-2</v>
      </c>
      <c r="DJ13397" s="106">
        <v>-0.28504000000000002</v>
      </c>
      <c r="DK13397" s="106">
        <v>-0.28237000000000001</v>
      </c>
      <c r="DL13397" s="106">
        <v>-4.1579999999999999E-2</v>
      </c>
      <c r="DM13397" s="106">
        <v>-0.40131</v>
      </c>
      <c r="DN13397" s="106">
        <v>-0.30769000000000002</v>
      </c>
      <c r="DO13397" s="106">
        <v>-0.2475</v>
      </c>
      <c r="DP13397" s="106">
        <v>-0.35496</v>
      </c>
      <c r="DQ13397" s="106">
        <v>-0.40279999999999999</v>
      </c>
      <c r="DR13397" s="77">
        <v>3.7599999999999999E-3</v>
      </c>
      <c r="DS13397" s="106">
        <v>-0.37502999999999997</v>
      </c>
      <c r="DT13397" s="106">
        <v>-0.24493000000000001</v>
      </c>
      <c r="DU13397" s="106">
        <v>-1.2619999999999999E-2</v>
      </c>
      <c r="DV13397" s="106">
        <v>-0.28504000000000002</v>
      </c>
      <c r="DW13397" s="108">
        <v>-0.28237000000000001</v>
      </c>
    </row>
    <row r="13398" spans="1:127" ht="15.75" thickBot="1" x14ac:dyDescent="0.3">
      <c r="A13398" s="248"/>
      <c r="B13398" s="68">
        <v>6.3500000000000001E-2</v>
      </c>
      <c r="C13398" s="68">
        <v>7.8899999999999998E-2</v>
      </c>
      <c r="D13398" s="68">
        <v>0.86019999999999996</v>
      </c>
      <c r="E13398" s="68">
        <v>0.18410000000000001</v>
      </c>
      <c r="F13398" s="68">
        <v>0.22750000000000001</v>
      </c>
      <c r="G13398" s="68">
        <v>0.47949999999999998</v>
      </c>
      <c r="H13398" s="68">
        <v>0.47310000000000002</v>
      </c>
      <c r="I13398" s="68">
        <v>0.70809999999999995</v>
      </c>
      <c r="J13398" s="68">
        <v>0.19539999999999999</v>
      </c>
      <c r="K13398" s="68">
        <v>7.1400000000000005E-2</v>
      </c>
      <c r="L13398" s="68">
        <v>5.7999999999999996E-3</v>
      </c>
      <c r="M13398" s="68">
        <v>1.3299999999999999E-2</v>
      </c>
      <c r="N13398" s="68">
        <v>0.6925</v>
      </c>
      <c r="O13398" s="68">
        <v>0.13930000000000001</v>
      </c>
      <c r="P13398" s="68" t="s">
        <v>677</v>
      </c>
      <c r="Q13398" s="68">
        <v>0.86860000000000004</v>
      </c>
      <c r="R13398" s="68">
        <v>1.7999999999999999E-2</v>
      </c>
      <c r="S13398" s="68">
        <v>0.38840000000000002</v>
      </c>
      <c r="T13398" s="68">
        <v>0.1862</v>
      </c>
      <c r="U13398" s="68">
        <v>0.31950000000000001</v>
      </c>
      <c r="V13398" s="68">
        <v>0.91439999999999999</v>
      </c>
      <c r="W13398" s="68">
        <v>1.8E-3</v>
      </c>
      <c r="X13398" s="68">
        <v>0.19889999999999999</v>
      </c>
      <c r="Y13398" s="68">
        <v>8.0699999999999994E-2</v>
      </c>
      <c r="Z13398" s="68">
        <v>0.15640000000000001</v>
      </c>
      <c r="AA13398" s="68">
        <v>0.3921</v>
      </c>
      <c r="AB13398" s="68">
        <v>0.68010000000000004</v>
      </c>
      <c r="AC13398" s="68">
        <v>0.21240000000000001</v>
      </c>
      <c r="AD13398" s="68">
        <v>0.22969999999999999</v>
      </c>
      <c r="AE13398" s="68">
        <v>0.39729999999999999</v>
      </c>
      <c r="AF13398" s="68">
        <v>0.33950000000000002</v>
      </c>
      <c r="AG13398" s="68">
        <v>0.58560000000000001</v>
      </c>
      <c r="AH13398" s="68">
        <v>0.20019999999999999</v>
      </c>
      <c r="AI13398" s="68">
        <v>7.6200000000000004E-2</v>
      </c>
      <c r="AJ13398" s="68">
        <v>1.03E-2</v>
      </c>
      <c r="AK13398" s="68">
        <v>2.52E-2</v>
      </c>
      <c r="AL13398" s="68">
        <v>0.85699999999999998</v>
      </c>
      <c r="AM13398" s="68">
        <v>0.17100000000000001</v>
      </c>
      <c r="AN13398" s="68" t="s">
        <v>677</v>
      </c>
      <c r="AO13398" s="68">
        <v>0.65810000000000002</v>
      </c>
      <c r="AP13398" s="68">
        <v>3.3099999999999997E-2</v>
      </c>
      <c r="AQ13398" s="68">
        <v>0.41389999999999999</v>
      </c>
      <c r="AR13398" s="68">
        <v>0.16470000000000001</v>
      </c>
      <c r="AS13398" s="68">
        <v>0.1246</v>
      </c>
      <c r="AT13398" s="68">
        <v>0.57820000000000005</v>
      </c>
      <c r="AU13398" s="68">
        <v>2.8000000000000001E-2</v>
      </c>
      <c r="AV13398" s="68">
        <v>0.67959999999999998</v>
      </c>
      <c r="AW13398" s="68">
        <v>0.44519999999999998</v>
      </c>
      <c r="AX13398" s="68">
        <v>3.6400000000000002E-2</v>
      </c>
      <c r="AY13398" s="68">
        <v>0.56830000000000003</v>
      </c>
      <c r="AZ13398" s="68">
        <v>0.76649999999999996</v>
      </c>
      <c r="BA13398" s="68">
        <v>0.85399999999999998</v>
      </c>
      <c r="BB13398" s="68">
        <v>0.1762</v>
      </c>
      <c r="BC13398" s="68">
        <v>0.89390000000000003</v>
      </c>
      <c r="BD13398" s="68">
        <v>0.52890000000000004</v>
      </c>
      <c r="BE13398" s="68">
        <v>0.59470000000000001</v>
      </c>
      <c r="BF13398" s="68">
        <v>0.79679999999999995</v>
      </c>
      <c r="BG13398" s="68">
        <v>0.28120000000000001</v>
      </c>
      <c r="BH13398" s="68">
        <v>1.54E-2</v>
      </c>
      <c r="BI13398" s="68">
        <v>0.41510000000000002</v>
      </c>
      <c r="BJ13398" s="68">
        <v>0.13500000000000001</v>
      </c>
      <c r="BK13398" s="68">
        <v>0.12429999999999999</v>
      </c>
      <c r="BL13398" s="68">
        <v>0.6925</v>
      </c>
      <c r="BM13398" s="68">
        <v>0.35620000000000002</v>
      </c>
      <c r="BN13398" s="68">
        <v>2.3199999999999998E-2</v>
      </c>
      <c r="BO13398" s="68">
        <v>0.2828</v>
      </c>
      <c r="BP13398" s="68">
        <v>0.44500000000000001</v>
      </c>
      <c r="BQ13398" s="68">
        <v>0.42049999999999998</v>
      </c>
      <c r="BR13398" s="68">
        <v>0.92600000000000005</v>
      </c>
      <c r="BS13398" s="68">
        <v>0.61399999999999999</v>
      </c>
      <c r="BT13398" s="68">
        <v>1.9E-3</v>
      </c>
      <c r="BU13398" s="68">
        <v>0.39050000000000001</v>
      </c>
      <c r="BV13398" s="68">
        <v>0.26290000000000002</v>
      </c>
      <c r="BW13398" s="68">
        <v>0.19320000000000001</v>
      </c>
      <c r="BX13398" s="68">
        <v>0.82579999999999998</v>
      </c>
      <c r="BY13398" s="68">
        <v>0.35670000000000002</v>
      </c>
      <c r="BZ13398" s="68">
        <v>2.6100000000000002E-2</v>
      </c>
      <c r="CA13398" s="68">
        <v>0.78610000000000002</v>
      </c>
      <c r="CB13398" s="68">
        <v>0.28189999999999998</v>
      </c>
      <c r="CC13398" s="68">
        <v>0.67500000000000004</v>
      </c>
      <c r="CD13398" s="68">
        <v>0.61</v>
      </c>
      <c r="CE13398" s="68">
        <v>0.39910000000000001</v>
      </c>
      <c r="CF13398" s="68"/>
      <c r="CG13398" s="68">
        <v>0.80189999999999995</v>
      </c>
      <c r="CH13398" s="68">
        <v>0.32500000000000001</v>
      </c>
      <c r="CI13398" s="68">
        <v>9.8599999999999993E-2</v>
      </c>
      <c r="CJ13398" s="68">
        <v>0.82150000000000001</v>
      </c>
      <c r="CK13398" s="68">
        <v>2.2800000000000001E-2</v>
      </c>
      <c r="CL13398" s="68">
        <v>8.6800000000000002E-2</v>
      </c>
      <c r="CM13398" s="68">
        <v>0.1721</v>
      </c>
      <c r="CN13398" s="68">
        <v>2.23E-2</v>
      </c>
      <c r="CO13398" s="68">
        <v>0.98419999999999996</v>
      </c>
      <c r="CP13398" s="68">
        <v>3.4299999999999997E-2</v>
      </c>
      <c r="CQ13398" s="68">
        <v>0.17660000000000001</v>
      </c>
      <c r="CR13398" s="68">
        <v>0.94830000000000003</v>
      </c>
      <c r="CS13398" s="68">
        <v>0.1172</v>
      </c>
      <c r="CT13398" s="68">
        <v>0.62309999999999999</v>
      </c>
      <c r="CU13398" s="68">
        <v>0.86760000000000004</v>
      </c>
      <c r="CV13398" s="68">
        <v>0.34429999999999999</v>
      </c>
      <c r="CW13398" s="68">
        <v>0.7036</v>
      </c>
      <c r="CX13398" s="68">
        <v>0.45050000000000001</v>
      </c>
      <c r="CY13398" s="68">
        <v>0.37959999999999999</v>
      </c>
      <c r="CZ13398" s="68">
        <v>0.82140000000000002</v>
      </c>
      <c r="DA13398" s="68">
        <v>2.2800000000000001E-2</v>
      </c>
      <c r="DB13398" s="68">
        <v>8.6800000000000002E-2</v>
      </c>
      <c r="DC13398" s="68">
        <v>0.1721</v>
      </c>
      <c r="DD13398" s="68">
        <v>4.6199999999999998E-2</v>
      </c>
      <c r="DE13398" s="68">
        <v>2.23E-2</v>
      </c>
      <c r="DF13398" s="68">
        <v>0.98419999999999996</v>
      </c>
      <c r="DG13398" s="68">
        <v>3.4299999999999997E-2</v>
      </c>
      <c r="DH13398" s="68">
        <v>0.17610000000000001</v>
      </c>
      <c r="DI13398" s="68">
        <v>0.94889999999999997</v>
      </c>
      <c r="DJ13398" s="68">
        <v>0.1138</v>
      </c>
      <c r="DK13398" s="68">
        <v>0.1174</v>
      </c>
      <c r="DL13398" s="68">
        <v>0.82120000000000004</v>
      </c>
      <c r="DM13398" s="68">
        <v>2.2800000000000001E-2</v>
      </c>
      <c r="DN13398" s="68">
        <v>8.6699999999999999E-2</v>
      </c>
      <c r="DO13398" s="68">
        <v>0.17199999999999999</v>
      </c>
      <c r="DP13398" s="68">
        <v>4.6199999999999998E-2</v>
      </c>
      <c r="DQ13398" s="68">
        <v>2.23E-2</v>
      </c>
      <c r="DR13398" s="68">
        <v>0.98370000000000002</v>
      </c>
      <c r="DS13398" s="68">
        <v>3.44E-2</v>
      </c>
      <c r="DT13398" s="68">
        <v>0.1767</v>
      </c>
      <c r="DU13398" s="68">
        <v>0.94530000000000003</v>
      </c>
      <c r="DV13398" s="68">
        <v>0.1138</v>
      </c>
      <c r="DW13398" s="74">
        <v>0.1174</v>
      </c>
    </row>
    <row r="13399" spans="1:127" x14ac:dyDescent="0.25">
      <c r="A13399" s="247" t="s">
        <v>129</v>
      </c>
      <c r="B13399" s="106">
        <v>-0.36521999999999999</v>
      </c>
      <c r="C13399" s="106">
        <v>-0.32625999999999999</v>
      </c>
      <c r="D13399" s="77">
        <v>0.16492999999999999</v>
      </c>
      <c r="E13399" s="77">
        <v>4.9279999999999997E-2</v>
      </c>
      <c r="F13399" s="77">
        <v>9.9339999999999998E-2</v>
      </c>
      <c r="G13399" s="106">
        <v>-1.7819999999999999E-2</v>
      </c>
      <c r="H13399" s="106">
        <v>-0.19370999999999999</v>
      </c>
      <c r="I13399" s="106">
        <v>-0.14516999999999999</v>
      </c>
      <c r="J13399" s="77">
        <v>5.5410000000000001E-2</v>
      </c>
      <c r="K13399" s="77">
        <v>0.21046999999999999</v>
      </c>
      <c r="L13399" s="77">
        <v>9.7989999999999994E-2</v>
      </c>
      <c r="M13399" s="77">
        <v>4.8689999999999997E-2</v>
      </c>
      <c r="N13399" s="106">
        <v>-5.6959999999999997E-2</v>
      </c>
      <c r="O13399" s="77">
        <v>9.5469999999999999E-2</v>
      </c>
      <c r="P13399" s="77" t="s">
        <v>677</v>
      </c>
      <c r="Q13399" s="77">
        <v>0.23454</v>
      </c>
      <c r="R13399" s="106">
        <v>-2.555E-2</v>
      </c>
      <c r="S13399" s="77">
        <v>0.22153999999999999</v>
      </c>
      <c r="T13399" s="106">
        <v>-4.4859999999999997E-2</v>
      </c>
      <c r="U13399" s="77">
        <v>8.1540000000000001E-2</v>
      </c>
      <c r="V13399" s="77">
        <v>8.0110000000000001E-2</v>
      </c>
      <c r="W13399" s="77">
        <v>0.14368</v>
      </c>
      <c r="X13399" s="77">
        <v>2.8490000000000001E-2</v>
      </c>
      <c r="Y13399" s="77">
        <v>0.2177</v>
      </c>
      <c r="Z13399" s="106">
        <v>-8.1099999999999992E-3</v>
      </c>
      <c r="AA13399" s="77">
        <v>0.11083</v>
      </c>
      <c r="AB13399" s="77">
        <v>0.17232</v>
      </c>
      <c r="AC13399" s="77">
        <v>3.9070000000000001E-2</v>
      </c>
      <c r="AD13399" s="77">
        <v>9.3689999999999996E-2</v>
      </c>
      <c r="AE13399" s="106">
        <v>-1.0489999999999999E-2</v>
      </c>
      <c r="AF13399" s="106">
        <v>-0.26497999999999999</v>
      </c>
      <c r="AG13399" s="106">
        <v>-0.14097999999999999</v>
      </c>
      <c r="AH13399" s="77">
        <v>1.133E-2</v>
      </c>
      <c r="AI13399" s="77">
        <v>0.26212999999999997</v>
      </c>
      <c r="AJ13399" s="77">
        <v>0.11015999999999999</v>
      </c>
      <c r="AK13399" s="77">
        <v>6.6699999999999997E-3</v>
      </c>
      <c r="AL13399" s="106">
        <v>-4.9509999999999998E-2</v>
      </c>
      <c r="AM13399" s="77">
        <v>9.7559999999999994E-2</v>
      </c>
      <c r="AN13399" s="77" t="s">
        <v>677</v>
      </c>
      <c r="AO13399" s="106">
        <v>-0.16855999999999999</v>
      </c>
      <c r="AP13399" s="106">
        <v>-4.734E-2</v>
      </c>
      <c r="AQ13399" s="77">
        <v>0.23347999999999999</v>
      </c>
      <c r="AR13399" s="106">
        <v>-5.3179999999999998E-2</v>
      </c>
      <c r="AS13399" s="77">
        <v>5.3530000000000001E-2</v>
      </c>
      <c r="AT13399" s="77">
        <v>2.8410000000000001E-2</v>
      </c>
      <c r="AU13399" s="77">
        <v>8.7770000000000001E-2</v>
      </c>
      <c r="AV13399" s="106">
        <v>-3.6099999999999999E-3</v>
      </c>
      <c r="AW13399" s="77">
        <v>0.17427999999999999</v>
      </c>
      <c r="AX13399" s="106">
        <v>-9.5229999999999995E-2</v>
      </c>
      <c r="AY13399" s="77">
        <v>8.8529999999999998E-2</v>
      </c>
      <c r="AZ13399" s="77">
        <v>0.16503999999999999</v>
      </c>
      <c r="BA13399" s="106">
        <v>-1.2330000000000001E-2</v>
      </c>
      <c r="BB13399" s="77">
        <v>5.6730000000000003E-2</v>
      </c>
      <c r="BC13399" s="77">
        <v>9.1520000000000004E-2</v>
      </c>
      <c r="BD13399" s="106">
        <v>-0.24851000000000001</v>
      </c>
      <c r="BE13399" s="106">
        <v>-0.18495</v>
      </c>
      <c r="BF13399" s="106">
        <v>-3.3020000000000001E-2</v>
      </c>
      <c r="BG13399" s="77">
        <v>0.25233</v>
      </c>
      <c r="BH13399" s="77">
        <v>0.25201000000000001</v>
      </c>
      <c r="BI13399" s="77">
        <v>0.37751000000000001</v>
      </c>
      <c r="BJ13399" s="77">
        <v>4.5999999999999999E-2</v>
      </c>
      <c r="BK13399" s="77">
        <v>0.13552</v>
      </c>
      <c r="BL13399" s="77">
        <v>0.13897999999999999</v>
      </c>
      <c r="BM13399" s="106">
        <v>-0.22045000000000001</v>
      </c>
      <c r="BN13399" s="77">
        <v>0.13017999999999999</v>
      </c>
      <c r="BO13399" s="77">
        <v>4.62E-3</v>
      </c>
      <c r="BP13399" s="106">
        <v>-0.19489000000000001</v>
      </c>
      <c r="BQ13399" s="106">
        <v>-0.10332</v>
      </c>
      <c r="BR13399" s="106">
        <v>-1.7850000000000001E-2</v>
      </c>
      <c r="BS13399" s="77">
        <v>2.0789999999999999E-2</v>
      </c>
      <c r="BT13399" s="106">
        <v>-0.25773000000000001</v>
      </c>
      <c r="BU13399" s="77">
        <v>0.11441</v>
      </c>
      <c r="BV13399" s="106">
        <v>-8.9679999999999996E-2</v>
      </c>
      <c r="BW13399" s="77">
        <v>0.27678000000000003</v>
      </c>
      <c r="BX13399" s="77">
        <v>0.32435999999999998</v>
      </c>
      <c r="BY13399" s="106">
        <v>-0.13336000000000001</v>
      </c>
      <c r="BZ13399" s="77">
        <v>0.17088</v>
      </c>
      <c r="CA13399" s="77">
        <v>1.8089999999999998E-2</v>
      </c>
      <c r="CB13399" s="106">
        <v>-0.32473000000000002</v>
      </c>
      <c r="CC13399" s="106">
        <v>-0.18423</v>
      </c>
      <c r="CD13399" s="106">
        <v>-3.0210000000000001E-2</v>
      </c>
      <c r="CE13399" s="77">
        <v>0.11414000000000001</v>
      </c>
      <c r="CF13399" s="106">
        <v>-4.616E-2</v>
      </c>
      <c r="CG13399" s="77">
        <v>1</v>
      </c>
      <c r="CH13399" s="77">
        <v>7.2700000000000004E-3</v>
      </c>
      <c r="CI13399" s="77">
        <v>0.16521</v>
      </c>
      <c r="CJ13399" s="106">
        <v>-1.3089999999999999E-2</v>
      </c>
      <c r="CK13399" s="77">
        <v>9.6930000000000002E-2</v>
      </c>
      <c r="CL13399" s="77">
        <v>0.14699000000000001</v>
      </c>
      <c r="CM13399" s="77">
        <v>0.16334000000000001</v>
      </c>
      <c r="CN13399" s="77">
        <v>0.13145999999999999</v>
      </c>
      <c r="CO13399" s="106">
        <v>-5.9740000000000001E-2</v>
      </c>
      <c r="CP13399" s="77">
        <v>9.8350000000000007E-2</v>
      </c>
      <c r="CQ13399" s="106">
        <v>-2.811E-2</v>
      </c>
      <c r="CR13399" s="77">
        <v>9.2039999999999997E-2</v>
      </c>
      <c r="CS13399" s="77">
        <v>4.8210000000000003E-2</v>
      </c>
      <c r="CT13399" s="106">
        <v>-9.8699999999999996E-2</v>
      </c>
      <c r="CU13399" s="77">
        <v>0.22747000000000001</v>
      </c>
      <c r="CV13399" s="106">
        <v>-5.5570000000000001E-2</v>
      </c>
      <c r="CW13399" s="77">
        <v>2.1590000000000002E-2</v>
      </c>
      <c r="CX13399" s="106">
        <v>-4.2209999999999998E-2</v>
      </c>
      <c r="CY13399" s="77">
        <v>0.18595999999999999</v>
      </c>
      <c r="CZ13399" s="106">
        <v>-1.308E-2</v>
      </c>
      <c r="DA13399" s="77">
        <v>9.6939999999999998E-2</v>
      </c>
      <c r="DB13399" s="77">
        <v>0.14699000000000001</v>
      </c>
      <c r="DC13399" s="77">
        <v>0.16334000000000001</v>
      </c>
      <c r="DD13399" s="77">
        <v>8.881E-2</v>
      </c>
      <c r="DE13399" s="77">
        <v>0.13145999999999999</v>
      </c>
      <c r="DF13399" s="106">
        <v>-5.9650000000000002E-2</v>
      </c>
      <c r="DG13399" s="77">
        <v>9.8519999999999996E-2</v>
      </c>
      <c r="DH13399" s="106">
        <v>-2.8080000000000001E-2</v>
      </c>
      <c r="DI13399" s="77">
        <v>9.2219999999999996E-2</v>
      </c>
      <c r="DJ13399" s="77">
        <v>2.3230000000000001E-2</v>
      </c>
      <c r="DK13399" s="77">
        <v>4.8149999999999998E-2</v>
      </c>
      <c r="DL13399" s="106">
        <v>-1.304E-2</v>
      </c>
      <c r="DM13399" s="77">
        <v>9.7000000000000003E-2</v>
      </c>
      <c r="DN13399" s="77">
        <v>0.14693000000000001</v>
      </c>
      <c r="DO13399" s="77">
        <v>0.16331000000000001</v>
      </c>
      <c r="DP13399" s="77">
        <v>8.8819999999999996E-2</v>
      </c>
      <c r="DQ13399" s="77">
        <v>0.13145999999999999</v>
      </c>
      <c r="DR13399" s="106">
        <v>-5.9389999999999998E-2</v>
      </c>
      <c r="DS13399" s="77">
        <v>9.894E-2</v>
      </c>
      <c r="DT13399" s="106">
        <v>-2.826E-2</v>
      </c>
      <c r="DU13399" s="77">
        <v>9.3350000000000002E-2</v>
      </c>
      <c r="DV13399" s="77">
        <v>2.2579999999999999E-2</v>
      </c>
      <c r="DW13399" s="78">
        <v>4.8120000000000003E-2</v>
      </c>
    </row>
    <row r="13400" spans="1:127" ht="15.75" thickBot="1" x14ac:dyDescent="0.3">
      <c r="A13400" s="248"/>
      <c r="B13400" s="68">
        <v>3.9800000000000002E-2</v>
      </c>
      <c r="C13400" s="68">
        <v>6.8400000000000002E-2</v>
      </c>
      <c r="D13400" s="68">
        <v>0.36699999999999999</v>
      </c>
      <c r="E13400" s="68">
        <v>0.78879999999999995</v>
      </c>
      <c r="F13400" s="68">
        <v>0.58860000000000001</v>
      </c>
      <c r="G13400" s="68">
        <v>0.92290000000000005</v>
      </c>
      <c r="H13400" s="68">
        <v>0.28810000000000002</v>
      </c>
      <c r="I13400" s="68">
        <v>0.4279</v>
      </c>
      <c r="J13400" s="68">
        <v>0.76329999999999998</v>
      </c>
      <c r="K13400" s="68">
        <v>0.24759999999999999</v>
      </c>
      <c r="L13400" s="68">
        <v>0.59370000000000001</v>
      </c>
      <c r="M13400" s="68">
        <v>0.7913</v>
      </c>
      <c r="N13400" s="68">
        <v>0.75680000000000003</v>
      </c>
      <c r="O13400" s="68">
        <v>0.60319999999999996</v>
      </c>
      <c r="P13400" s="68" t="s">
        <v>677</v>
      </c>
      <c r="Q13400" s="68">
        <v>0.1963</v>
      </c>
      <c r="R13400" s="68">
        <v>0.88959999999999995</v>
      </c>
      <c r="S13400" s="68">
        <v>0.223</v>
      </c>
      <c r="T13400" s="68">
        <v>0.80740000000000001</v>
      </c>
      <c r="U13400" s="68">
        <v>0.6573</v>
      </c>
      <c r="V13400" s="68">
        <v>0.66300000000000003</v>
      </c>
      <c r="W13400" s="68">
        <v>0.43269999999999997</v>
      </c>
      <c r="X13400" s="68">
        <v>0.877</v>
      </c>
      <c r="Y13400" s="68">
        <v>0.23130000000000001</v>
      </c>
      <c r="Z13400" s="68">
        <v>0.96489999999999998</v>
      </c>
      <c r="AA13400" s="68">
        <v>0.54590000000000005</v>
      </c>
      <c r="AB13400" s="68">
        <v>0.34560000000000002</v>
      </c>
      <c r="AC13400" s="68">
        <v>0.83189999999999997</v>
      </c>
      <c r="AD13400" s="68">
        <v>0.61</v>
      </c>
      <c r="AE13400" s="68">
        <v>0.9546</v>
      </c>
      <c r="AF13400" s="68">
        <v>0.14269999999999999</v>
      </c>
      <c r="AG13400" s="68">
        <v>0.4415</v>
      </c>
      <c r="AH13400" s="68">
        <v>0.95089999999999997</v>
      </c>
      <c r="AI13400" s="68">
        <v>0.1472</v>
      </c>
      <c r="AJ13400" s="68">
        <v>0.5484</v>
      </c>
      <c r="AK13400" s="68">
        <v>0.97109999999999996</v>
      </c>
      <c r="AL13400" s="68">
        <v>0.78790000000000004</v>
      </c>
      <c r="AM13400" s="68">
        <v>0.59530000000000005</v>
      </c>
      <c r="AN13400" s="68" t="s">
        <v>677</v>
      </c>
      <c r="AO13400" s="68">
        <v>0.35639999999999999</v>
      </c>
      <c r="AP13400" s="68">
        <v>0.79700000000000004</v>
      </c>
      <c r="AQ13400" s="68">
        <v>0.19839999999999999</v>
      </c>
      <c r="AR13400" s="68">
        <v>0.77249999999999996</v>
      </c>
      <c r="AS13400" s="68">
        <v>0.77110000000000001</v>
      </c>
      <c r="AT13400" s="68">
        <v>0.87729999999999997</v>
      </c>
      <c r="AU13400" s="68">
        <v>0.63290000000000002</v>
      </c>
      <c r="AV13400" s="68">
        <v>0.98429999999999995</v>
      </c>
      <c r="AW13400" s="68">
        <v>0.34010000000000001</v>
      </c>
      <c r="AX13400" s="68">
        <v>0.60409999999999997</v>
      </c>
      <c r="AY13400" s="68">
        <v>0.62990000000000002</v>
      </c>
      <c r="AZ13400" s="68">
        <v>0.36670000000000003</v>
      </c>
      <c r="BA13400" s="68">
        <v>0.9466</v>
      </c>
      <c r="BB13400" s="68">
        <v>0.75780000000000003</v>
      </c>
      <c r="BC13400" s="68">
        <v>0.61839999999999995</v>
      </c>
      <c r="BD13400" s="68">
        <v>0.17019999999999999</v>
      </c>
      <c r="BE13400" s="68">
        <v>0.31090000000000001</v>
      </c>
      <c r="BF13400" s="68">
        <v>0.85760000000000003</v>
      </c>
      <c r="BG13400" s="68">
        <v>0.16350000000000001</v>
      </c>
      <c r="BH13400" s="68">
        <v>0.1641</v>
      </c>
      <c r="BI13400" s="68">
        <v>3.32E-2</v>
      </c>
      <c r="BJ13400" s="68">
        <v>0.80259999999999998</v>
      </c>
      <c r="BK13400" s="68">
        <v>0.45960000000000001</v>
      </c>
      <c r="BL13400" s="68">
        <v>0.4481</v>
      </c>
      <c r="BM13400" s="68">
        <v>0.22539999999999999</v>
      </c>
      <c r="BN13400" s="68">
        <v>0.47760000000000002</v>
      </c>
      <c r="BO13400" s="68">
        <v>0.98</v>
      </c>
      <c r="BP13400" s="68">
        <v>0.28510000000000002</v>
      </c>
      <c r="BQ13400" s="68">
        <v>0.5736</v>
      </c>
      <c r="BR13400" s="68">
        <v>0.92279999999999995</v>
      </c>
      <c r="BS13400" s="68">
        <v>0.91010000000000002</v>
      </c>
      <c r="BT13400" s="68">
        <v>0.15440000000000001</v>
      </c>
      <c r="BU13400" s="68">
        <v>0.53290000000000004</v>
      </c>
      <c r="BV13400" s="68">
        <v>0.62549999999999994</v>
      </c>
      <c r="BW13400" s="68">
        <v>0.12509999999999999</v>
      </c>
      <c r="BX13400" s="68">
        <v>7.0099999999999996E-2</v>
      </c>
      <c r="BY13400" s="68">
        <v>0.46679999999999999</v>
      </c>
      <c r="BZ13400" s="68">
        <v>0.34970000000000001</v>
      </c>
      <c r="CA13400" s="68">
        <v>0.92169999999999996</v>
      </c>
      <c r="CB13400" s="68">
        <v>6.9800000000000001E-2</v>
      </c>
      <c r="CC13400" s="68">
        <v>0.31280000000000002</v>
      </c>
      <c r="CD13400" s="68">
        <v>0.86960000000000004</v>
      </c>
      <c r="CE13400" s="68">
        <v>0.53390000000000004</v>
      </c>
      <c r="CF13400" s="68">
        <v>0.80189999999999995</v>
      </c>
      <c r="CG13400" s="68"/>
      <c r="CH13400" s="68">
        <v>0.96850000000000003</v>
      </c>
      <c r="CI13400" s="68">
        <v>0.36620000000000003</v>
      </c>
      <c r="CJ13400" s="68">
        <v>0.94330000000000003</v>
      </c>
      <c r="CK13400" s="68">
        <v>0.59770000000000001</v>
      </c>
      <c r="CL13400" s="68">
        <v>0.42209999999999998</v>
      </c>
      <c r="CM13400" s="68">
        <v>0.37169999999999997</v>
      </c>
      <c r="CN13400" s="68">
        <v>0.47320000000000001</v>
      </c>
      <c r="CO13400" s="68">
        <v>0.74529999999999996</v>
      </c>
      <c r="CP13400" s="68">
        <v>0.59230000000000005</v>
      </c>
      <c r="CQ13400" s="68">
        <v>0.87860000000000005</v>
      </c>
      <c r="CR13400" s="68">
        <v>0.61639999999999995</v>
      </c>
      <c r="CS13400" s="68">
        <v>0.79330000000000001</v>
      </c>
      <c r="CT13400" s="68">
        <v>0.59099999999999997</v>
      </c>
      <c r="CU13400" s="68">
        <v>0.21060000000000001</v>
      </c>
      <c r="CV13400" s="68">
        <v>0.76259999999999994</v>
      </c>
      <c r="CW13400" s="68">
        <v>0.90659999999999996</v>
      </c>
      <c r="CX13400" s="68">
        <v>0.81859999999999999</v>
      </c>
      <c r="CY13400" s="68">
        <v>0.30819999999999997</v>
      </c>
      <c r="CZ13400" s="68">
        <v>0.94330000000000003</v>
      </c>
      <c r="DA13400" s="68">
        <v>0.59760000000000002</v>
      </c>
      <c r="DB13400" s="68">
        <v>0.42209999999999998</v>
      </c>
      <c r="DC13400" s="68">
        <v>0.37169999999999997</v>
      </c>
      <c r="DD13400" s="68">
        <v>0.62890000000000001</v>
      </c>
      <c r="DE13400" s="68">
        <v>0.47320000000000001</v>
      </c>
      <c r="DF13400" s="68">
        <v>0.74570000000000003</v>
      </c>
      <c r="DG13400" s="68">
        <v>0.59160000000000001</v>
      </c>
      <c r="DH13400" s="68">
        <v>0.87880000000000003</v>
      </c>
      <c r="DI13400" s="68">
        <v>0.61570000000000003</v>
      </c>
      <c r="DJ13400" s="68">
        <v>0.89959999999999996</v>
      </c>
      <c r="DK13400" s="68">
        <v>0.79359999999999997</v>
      </c>
      <c r="DL13400" s="68">
        <v>0.94359999999999999</v>
      </c>
      <c r="DM13400" s="68">
        <v>0.59740000000000004</v>
      </c>
      <c r="DN13400" s="68">
        <v>0.42230000000000001</v>
      </c>
      <c r="DO13400" s="68">
        <v>0.37180000000000002</v>
      </c>
      <c r="DP13400" s="68">
        <v>0.62880000000000003</v>
      </c>
      <c r="DQ13400" s="68">
        <v>0.4733</v>
      </c>
      <c r="DR13400" s="68">
        <v>0.74680000000000002</v>
      </c>
      <c r="DS13400" s="68">
        <v>0.59009999999999996</v>
      </c>
      <c r="DT13400" s="68">
        <v>0.878</v>
      </c>
      <c r="DU13400" s="68">
        <v>0.61129999999999995</v>
      </c>
      <c r="DV13400" s="68">
        <v>0.90239999999999998</v>
      </c>
      <c r="DW13400" s="74">
        <v>0.79369999999999996</v>
      </c>
    </row>
    <row r="13401" spans="1:127" x14ac:dyDescent="0.25">
      <c r="A13401" s="247" t="s">
        <v>130</v>
      </c>
      <c r="B13401" s="106">
        <v>-0.39928000000000002</v>
      </c>
      <c r="C13401" s="77">
        <v>0.15153</v>
      </c>
      <c r="D13401" s="77">
        <v>0.19134000000000001</v>
      </c>
      <c r="E13401" s="77">
        <v>0.37863999999999998</v>
      </c>
      <c r="F13401" s="77">
        <v>0.21693000000000001</v>
      </c>
      <c r="G13401" s="77">
        <v>0.19506000000000001</v>
      </c>
      <c r="H13401" s="77">
        <v>0.26090999999999998</v>
      </c>
      <c r="I13401" s="77">
        <v>0.1772</v>
      </c>
      <c r="J13401" s="77">
        <v>3.1710000000000002E-2</v>
      </c>
      <c r="K13401" s="77">
        <v>0.26835999999999999</v>
      </c>
      <c r="L13401" s="77">
        <v>8.7279999999999996E-2</v>
      </c>
      <c r="M13401" s="77">
        <v>0.14391000000000001</v>
      </c>
      <c r="N13401" s="77">
        <v>0.37013000000000001</v>
      </c>
      <c r="O13401" s="77">
        <v>0.14255999999999999</v>
      </c>
      <c r="P13401" s="77" t="s">
        <v>677</v>
      </c>
      <c r="Q13401" s="77">
        <v>0.26386999999999999</v>
      </c>
      <c r="R13401" s="77">
        <v>4.7079999999999997E-2</v>
      </c>
      <c r="S13401" s="77">
        <v>9.0020000000000003E-2</v>
      </c>
      <c r="T13401" s="77">
        <v>0.14563000000000001</v>
      </c>
      <c r="U13401" s="77">
        <v>0.23380000000000001</v>
      </c>
      <c r="V13401" s="106">
        <v>-4.5199999999999997E-3</v>
      </c>
      <c r="W13401" s="77">
        <v>0.11203</v>
      </c>
      <c r="X13401" s="77">
        <v>6.547E-2</v>
      </c>
      <c r="Y13401" s="106">
        <v>-4.4000000000000002E-4</v>
      </c>
      <c r="Z13401" s="77">
        <v>0.16777</v>
      </c>
      <c r="AA13401" s="106">
        <v>-0.16037999999999999</v>
      </c>
      <c r="AB13401" s="77">
        <v>0.16009999999999999</v>
      </c>
      <c r="AC13401" s="77">
        <v>0.19445999999999999</v>
      </c>
      <c r="AD13401" s="77">
        <v>0.20419999999999999</v>
      </c>
      <c r="AE13401" s="77">
        <v>0.23038</v>
      </c>
      <c r="AF13401" s="77">
        <v>0.22889000000000001</v>
      </c>
      <c r="AG13401" s="77">
        <v>0.14848</v>
      </c>
      <c r="AH13401" s="77">
        <v>2.1909999999999999E-2</v>
      </c>
      <c r="AI13401" s="77">
        <v>0.31123000000000001</v>
      </c>
      <c r="AJ13401" s="77">
        <v>7.4410000000000004E-2</v>
      </c>
      <c r="AK13401" s="77">
        <v>0.11991</v>
      </c>
      <c r="AL13401" s="77">
        <v>0.39017000000000002</v>
      </c>
      <c r="AM13401" s="77">
        <v>0.14918000000000001</v>
      </c>
      <c r="AN13401" s="77" t="s">
        <v>677</v>
      </c>
      <c r="AO13401" s="77">
        <v>6.7210000000000006E-2</v>
      </c>
      <c r="AP13401" s="77">
        <v>4.07E-2</v>
      </c>
      <c r="AQ13401" s="77">
        <v>9.3079999999999996E-2</v>
      </c>
      <c r="AR13401" s="106">
        <v>-0.13261999999999999</v>
      </c>
      <c r="AS13401" s="77">
        <v>0.14768000000000001</v>
      </c>
      <c r="AT13401" s="106">
        <v>-0.18381</v>
      </c>
      <c r="AU13401" s="106">
        <v>-9.4E-2</v>
      </c>
      <c r="AV13401" s="106">
        <v>-6.9790000000000005E-2</v>
      </c>
      <c r="AW13401" s="77">
        <v>0.14774000000000001</v>
      </c>
      <c r="AX13401" s="77">
        <v>0.27427000000000001</v>
      </c>
      <c r="AY13401" s="106">
        <v>-8.4720000000000004E-2</v>
      </c>
      <c r="AZ13401" s="77">
        <v>9.2450000000000004E-2</v>
      </c>
      <c r="BA13401" s="106">
        <v>-2.7879999999999999E-2</v>
      </c>
      <c r="BB13401" s="77">
        <v>0.16638</v>
      </c>
      <c r="BC13401" s="77">
        <v>0.32834000000000002</v>
      </c>
      <c r="BD13401" s="106">
        <v>-9.3240000000000003E-2</v>
      </c>
      <c r="BE13401" s="77">
        <v>0.15326000000000001</v>
      </c>
      <c r="BF13401" s="106">
        <v>-6.225E-2</v>
      </c>
      <c r="BG13401" s="106">
        <v>-1.302E-2</v>
      </c>
      <c r="BH13401" s="106">
        <v>-0.13628999999999999</v>
      </c>
      <c r="BI13401" s="77">
        <v>0.42759000000000003</v>
      </c>
      <c r="BJ13401" s="77">
        <v>0.87265000000000004</v>
      </c>
      <c r="BK13401" s="106">
        <v>-0.18739</v>
      </c>
      <c r="BL13401" s="77">
        <v>4.1799999999999997E-2</v>
      </c>
      <c r="BM13401" s="106">
        <v>-0.18356</v>
      </c>
      <c r="BN13401" s="106">
        <v>-0.18390999999999999</v>
      </c>
      <c r="BO13401" s="77">
        <v>0.13424</v>
      </c>
      <c r="BP13401" s="106">
        <v>-4.2209999999999998E-2</v>
      </c>
      <c r="BQ13401" s="77">
        <v>0.14581</v>
      </c>
      <c r="BR13401" s="106">
        <v>-0.11235000000000001</v>
      </c>
      <c r="BS13401" s="106">
        <v>-0.13650999999999999</v>
      </c>
      <c r="BT13401" s="106">
        <v>-0.12595999999999999</v>
      </c>
      <c r="BU13401" s="106">
        <v>-0.32286999999999999</v>
      </c>
      <c r="BV13401" s="77">
        <v>0.59321999999999997</v>
      </c>
      <c r="BW13401" s="106">
        <v>-0.32722000000000001</v>
      </c>
      <c r="BX13401" s="77">
        <v>4.589E-2</v>
      </c>
      <c r="BY13401" s="106">
        <v>-4.8599999999999997E-2</v>
      </c>
      <c r="BZ13401" s="77">
        <v>0.19825000000000001</v>
      </c>
      <c r="CA13401" s="77">
        <v>0.20136999999999999</v>
      </c>
      <c r="CB13401" s="106">
        <v>-4.351E-2</v>
      </c>
      <c r="CC13401" s="77">
        <v>0.188</v>
      </c>
      <c r="CD13401" s="106">
        <v>-1.5440000000000001E-2</v>
      </c>
      <c r="CE13401" s="77">
        <v>4.8529999999999997E-2</v>
      </c>
      <c r="CF13401" s="106">
        <v>-0.1797</v>
      </c>
      <c r="CG13401" s="77">
        <v>7.2700000000000004E-3</v>
      </c>
      <c r="CH13401" s="77">
        <v>1</v>
      </c>
      <c r="CI13401" s="106">
        <v>-0.22226000000000001</v>
      </c>
      <c r="CJ13401" s="77">
        <v>0.41807</v>
      </c>
      <c r="CK13401" s="77">
        <v>0.24007000000000001</v>
      </c>
      <c r="CL13401" s="77">
        <v>0.20399</v>
      </c>
      <c r="CM13401" s="77">
        <v>3.533E-2</v>
      </c>
      <c r="CN13401" s="77">
        <v>0.36303999999999997</v>
      </c>
      <c r="CO13401" s="77">
        <v>0.37345</v>
      </c>
      <c r="CP13401" s="77">
        <v>0.25026999999999999</v>
      </c>
      <c r="CQ13401" s="77">
        <v>6.8330000000000002E-2</v>
      </c>
      <c r="CR13401" s="77">
        <v>6.3710000000000003E-2</v>
      </c>
      <c r="CS13401" s="77">
        <v>0.44635999999999998</v>
      </c>
      <c r="CT13401" s="77">
        <v>0.12529000000000001</v>
      </c>
      <c r="CU13401" s="77">
        <v>0.219</v>
      </c>
      <c r="CV13401" s="77">
        <v>4.2700000000000002E-2</v>
      </c>
      <c r="CW13401" s="106">
        <v>-5.407E-2</v>
      </c>
      <c r="CX13401" s="77">
        <v>0.13371</v>
      </c>
      <c r="CY13401" s="77">
        <v>0.25978000000000001</v>
      </c>
      <c r="CZ13401" s="77">
        <v>0.41807</v>
      </c>
      <c r="DA13401" s="77">
        <v>0.24007000000000001</v>
      </c>
      <c r="DB13401" s="77">
        <v>0.20397999999999999</v>
      </c>
      <c r="DC13401" s="77">
        <v>3.5340000000000003E-2</v>
      </c>
      <c r="DD13401" s="77">
        <v>0.38140000000000002</v>
      </c>
      <c r="DE13401" s="77">
        <v>0.36303999999999997</v>
      </c>
      <c r="DF13401" s="77">
        <v>0.37335000000000002</v>
      </c>
      <c r="DG13401" s="77">
        <v>0.25</v>
      </c>
      <c r="DH13401" s="77">
        <v>6.9559999999999997E-2</v>
      </c>
      <c r="DI13401" s="77">
        <v>6.3700000000000007E-2</v>
      </c>
      <c r="DJ13401" s="77">
        <v>0.43789</v>
      </c>
      <c r="DK13401" s="77">
        <v>0.44640999999999997</v>
      </c>
      <c r="DL13401" s="77">
        <v>0.41800999999999999</v>
      </c>
      <c r="DM13401" s="77">
        <v>0.24007000000000001</v>
      </c>
      <c r="DN13401" s="77">
        <v>0.20391999999999999</v>
      </c>
      <c r="DO13401" s="77">
        <v>3.5369999999999999E-2</v>
      </c>
      <c r="DP13401" s="77">
        <v>0.38141000000000003</v>
      </c>
      <c r="DQ13401" s="77">
        <v>0.36301</v>
      </c>
      <c r="DR13401" s="77">
        <v>0.37342999999999998</v>
      </c>
      <c r="DS13401" s="77">
        <v>0.24998999999999999</v>
      </c>
      <c r="DT13401" s="77">
        <v>6.3420000000000004E-2</v>
      </c>
      <c r="DU13401" s="77">
        <v>6.2969999999999998E-2</v>
      </c>
      <c r="DV13401" s="77">
        <v>0.43795000000000001</v>
      </c>
      <c r="DW13401" s="78">
        <v>0.44603999999999999</v>
      </c>
    </row>
    <row r="13402" spans="1:127" ht="15.75" thickBot="1" x14ac:dyDescent="0.3">
      <c r="A13402" s="248"/>
      <c r="B13402" s="68">
        <v>2.3599999999999999E-2</v>
      </c>
      <c r="C13402" s="68">
        <v>0.40770000000000001</v>
      </c>
      <c r="D13402" s="68">
        <v>0.29409999999999997</v>
      </c>
      <c r="E13402" s="68">
        <v>3.2599999999999997E-2</v>
      </c>
      <c r="F13402" s="68">
        <v>0.23300000000000001</v>
      </c>
      <c r="G13402" s="68">
        <v>0.28470000000000001</v>
      </c>
      <c r="H13402" s="68">
        <v>0.1492</v>
      </c>
      <c r="I13402" s="68">
        <v>0.33189999999999997</v>
      </c>
      <c r="J13402" s="68">
        <v>0.86319999999999997</v>
      </c>
      <c r="K13402" s="68">
        <v>0.13750000000000001</v>
      </c>
      <c r="L13402" s="68">
        <v>0.63480000000000003</v>
      </c>
      <c r="M13402" s="68">
        <v>0.432</v>
      </c>
      <c r="N13402" s="68">
        <v>3.7100000000000001E-2</v>
      </c>
      <c r="O13402" s="68">
        <v>0.43640000000000001</v>
      </c>
      <c r="P13402" s="68" t="s">
        <v>677</v>
      </c>
      <c r="Q13402" s="68">
        <v>0.14449999999999999</v>
      </c>
      <c r="R13402" s="68">
        <v>0.79800000000000004</v>
      </c>
      <c r="S13402" s="68">
        <v>0.62409999999999999</v>
      </c>
      <c r="T13402" s="68">
        <v>0.4264</v>
      </c>
      <c r="U13402" s="68">
        <v>0.1978</v>
      </c>
      <c r="V13402" s="68">
        <v>0.98040000000000005</v>
      </c>
      <c r="W13402" s="68">
        <v>0.54159999999999997</v>
      </c>
      <c r="X13402" s="68">
        <v>0.7218</v>
      </c>
      <c r="Y13402" s="68">
        <v>0.99809999999999999</v>
      </c>
      <c r="Z13402" s="68">
        <v>0.35870000000000002</v>
      </c>
      <c r="AA13402" s="68">
        <v>0.38059999999999999</v>
      </c>
      <c r="AB13402" s="68">
        <v>0.38140000000000002</v>
      </c>
      <c r="AC13402" s="68">
        <v>0.28620000000000001</v>
      </c>
      <c r="AD13402" s="68">
        <v>0.26229999999999998</v>
      </c>
      <c r="AE13402" s="68">
        <v>0.2046</v>
      </c>
      <c r="AF13402" s="68">
        <v>0.20760000000000001</v>
      </c>
      <c r="AG13402" s="68">
        <v>0.41739999999999999</v>
      </c>
      <c r="AH13402" s="68">
        <v>0.90529999999999999</v>
      </c>
      <c r="AI13402" s="68">
        <v>8.2900000000000001E-2</v>
      </c>
      <c r="AJ13402" s="68">
        <v>0.68569999999999998</v>
      </c>
      <c r="AK13402" s="68">
        <v>0.51329999999999998</v>
      </c>
      <c r="AL13402" s="68">
        <v>2.7300000000000001E-2</v>
      </c>
      <c r="AM13402" s="68">
        <v>0.41510000000000002</v>
      </c>
      <c r="AN13402" s="68" t="s">
        <v>677</v>
      </c>
      <c r="AO13402" s="68">
        <v>0.71479999999999999</v>
      </c>
      <c r="AP13402" s="68">
        <v>0.82499999999999996</v>
      </c>
      <c r="AQ13402" s="68">
        <v>0.61240000000000006</v>
      </c>
      <c r="AR13402" s="68">
        <v>0.46929999999999999</v>
      </c>
      <c r="AS13402" s="68">
        <v>0.4199</v>
      </c>
      <c r="AT13402" s="68">
        <v>0.31390000000000001</v>
      </c>
      <c r="AU13402" s="68">
        <v>0.60880000000000001</v>
      </c>
      <c r="AV13402" s="68">
        <v>0.70430000000000004</v>
      </c>
      <c r="AW13402" s="68">
        <v>0.41970000000000002</v>
      </c>
      <c r="AX13402" s="68">
        <v>0.12870000000000001</v>
      </c>
      <c r="AY13402" s="68">
        <v>0.64480000000000004</v>
      </c>
      <c r="AZ13402" s="68">
        <v>0.61480000000000001</v>
      </c>
      <c r="BA13402" s="68">
        <v>0.87960000000000005</v>
      </c>
      <c r="BB13402" s="68">
        <v>0.36280000000000001</v>
      </c>
      <c r="BC13402" s="68">
        <v>6.6600000000000006E-2</v>
      </c>
      <c r="BD13402" s="68">
        <v>0.61180000000000001</v>
      </c>
      <c r="BE13402" s="68">
        <v>0.40229999999999999</v>
      </c>
      <c r="BF13402" s="68">
        <v>0.73499999999999999</v>
      </c>
      <c r="BG13402" s="68">
        <v>0.94359999999999999</v>
      </c>
      <c r="BH13402" s="68">
        <v>0.45700000000000002</v>
      </c>
      <c r="BI13402" s="68">
        <v>1.46E-2</v>
      </c>
      <c r="BJ13402" s="68" t="s">
        <v>621</v>
      </c>
      <c r="BK13402" s="68">
        <v>0.3044</v>
      </c>
      <c r="BL13402" s="68">
        <v>0.82030000000000003</v>
      </c>
      <c r="BM13402" s="68">
        <v>0.31459999999999999</v>
      </c>
      <c r="BN13402" s="68">
        <v>0.31369999999999998</v>
      </c>
      <c r="BO13402" s="68">
        <v>0.46389999999999998</v>
      </c>
      <c r="BP13402" s="68">
        <v>0.81859999999999999</v>
      </c>
      <c r="BQ13402" s="68">
        <v>0.4259</v>
      </c>
      <c r="BR13402" s="68">
        <v>0.54039999999999999</v>
      </c>
      <c r="BS13402" s="68">
        <v>0.45629999999999998</v>
      </c>
      <c r="BT13402" s="68">
        <v>0.49209999999999998</v>
      </c>
      <c r="BU13402" s="68">
        <v>7.1499999999999994E-2</v>
      </c>
      <c r="BV13402" s="68">
        <v>2.9999999999999997E-4</v>
      </c>
      <c r="BW13402" s="68">
        <v>6.7500000000000004E-2</v>
      </c>
      <c r="BX13402" s="68">
        <v>0.80300000000000005</v>
      </c>
      <c r="BY13402" s="68">
        <v>0.79169999999999996</v>
      </c>
      <c r="BZ13402" s="68">
        <v>0.2767</v>
      </c>
      <c r="CA13402" s="68">
        <v>0.26910000000000001</v>
      </c>
      <c r="CB13402" s="68">
        <v>0.81310000000000004</v>
      </c>
      <c r="CC13402" s="68">
        <v>0.30280000000000001</v>
      </c>
      <c r="CD13402" s="68">
        <v>0.93320000000000003</v>
      </c>
      <c r="CE13402" s="68">
        <v>0.79200000000000004</v>
      </c>
      <c r="CF13402" s="68">
        <v>0.32500000000000001</v>
      </c>
      <c r="CG13402" s="68">
        <v>0.96850000000000003</v>
      </c>
      <c r="CH13402" s="68"/>
      <c r="CI13402" s="68">
        <v>0.2215</v>
      </c>
      <c r="CJ13402" s="68">
        <v>1.7299999999999999E-2</v>
      </c>
      <c r="CK13402" s="68">
        <v>0.1857</v>
      </c>
      <c r="CL13402" s="68">
        <v>0.26279999999999998</v>
      </c>
      <c r="CM13402" s="68">
        <v>0.8478</v>
      </c>
      <c r="CN13402" s="68">
        <v>4.1099999999999998E-2</v>
      </c>
      <c r="CO13402" s="68">
        <v>3.5299999999999998E-2</v>
      </c>
      <c r="CP13402" s="68">
        <v>0.1671</v>
      </c>
      <c r="CQ13402" s="68">
        <v>0.71020000000000005</v>
      </c>
      <c r="CR13402" s="68">
        <v>0.72899999999999998</v>
      </c>
      <c r="CS13402" s="68">
        <v>1.04E-2</v>
      </c>
      <c r="CT13402" s="68">
        <v>0.4945</v>
      </c>
      <c r="CU13402" s="68">
        <v>0.22850000000000001</v>
      </c>
      <c r="CV13402" s="68">
        <v>0.8165</v>
      </c>
      <c r="CW13402" s="68">
        <v>0.76880000000000004</v>
      </c>
      <c r="CX13402" s="68">
        <v>0.4657</v>
      </c>
      <c r="CY13402" s="68">
        <v>0.15110000000000001</v>
      </c>
      <c r="CZ13402" s="68">
        <v>1.7299999999999999E-2</v>
      </c>
      <c r="DA13402" s="68">
        <v>0.1857</v>
      </c>
      <c r="DB13402" s="68">
        <v>0.26279999999999998</v>
      </c>
      <c r="DC13402" s="68">
        <v>0.84770000000000001</v>
      </c>
      <c r="DD13402" s="68">
        <v>3.1300000000000001E-2</v>
      </c>
      <c r="DE13402" s="68">
        <v>4.1099999999999998E-2</v>
      </c>
      <c r="DF13402" s="68">
        <v>3.5299999999999998E-2</v>
      </c>
      <c r="DG13402" s="68">
        <v>0.1676</v>
      </c>
      <c r="DH13402" s="68">
        <v>0.70520000000000005</v>
      </c>
      <c r="DI13402" s="68">
        <v>0.72909999999999997</v>
      </c>
      <c r="DJ13402" s="68">
        <v>1.2200000000000001E-2</v>
      </c>
      <c r="DK13402" s="68">
        <v>1.04E-2</v>
      </c>
      <c r="DL13402" s="68">
        <v>1.7299999999999999E-2</v>
      </c>
      <c r="DM13402" s="68">
        <v>0.1857</v>
      </c>
      <c r="DN13402" s="68">
        <v>0.26290000000000002</v>
      </c>
      <c r="DO13402" s="68">
        <v>0.84760000000000002</v>
      </c>
      <c r="DP13402" s="68">
        <v>3.1199999999999999E-2</v>
      </c>
      <c r="DQ13402" s="68">
        <v>4.1099999999999998E-2</v>
      </c>
      <c r="DR13402" s="68">
        <v>3.5299999999999998E-2</v>
      </c>
      <c r="DS13402" s="68">
        <v>0.1676</v>
      </c>
      <c r="DT13402" s="68">
        <v>0.73019999999999996</v>
      </c>
      <c r="DU13402" s="68">
        <v>0.73209999999999997</v>
      </c>
      <c r="DV13402" s="68">
        <v>1.2200000000000001E-2</v>
      </c>
      <c r="DW13402" s="74">
        <v>1.0500000000000001E-2</v>
      </c>
    </row>
    <row r="13403" spans="1:127" x14ac:dyDescent="0.25">
      <c r="A13403" s="247" t="s">
        <v>131</v>
      </c>
      <c r="B13403" s="106">
        <v>-0.14061999999999999</v>
      </c>
      <c r="C13403" s="77">
        <v>7.3899999999999999E-3</v>
      </c>
      <c r="D13403" s="77">
        <v>2.759E-2</v>
      </c>
      <c r="E13403" s="77">
        <v>7.2090000000000001E-2</v>
      </c>
      <c r="F13403" s="77">
        <v>0.12346</v>
      </c>
      <c r="G13403" s="77">
        <v>0.11749999999999999</v>
      </c>
      <c r="H13403" s="77">
        <v>0.14271</v>
      </c>
      <c r="I13403" s="77">
        <v>4.8300000000000001E-3</v>
      </c>
      <c r="J13403" s="106">
        <v>-3.542E-2</v>
      </c>
      <c r="K13403" s="106">
        <v>-2.6540000000000001E-2</v>
      </c>
      <c r="L13403" s="106">
        <v>-0.11087</v>
      </c>
      <c r="M13403" s="106">
        <v>-2.4060000000000002E-2</v>
      </c>
      <c r="N13403" s="77">
        <v>5.2519999999999997E-2</v>
      </c>
      <c r="O13403" s="77">
        <v>0.34932999999999997</v>
      </c>
      <c r="P13403" s="77" t="s">
        <v>677</v>
      </c>
      <c r="Q13403" s="106">
        <v>-5.6619999999999997E-2</v>
      </c>
      <c r="R13403" s="106">
        <v>-5.9330000000000001E-2</v>
      </c>
      <c r="S13403" s="77">
        <v>8.9899999999999994E-2</v>
      </c>
      <c r="T13403" s="77">
        <v>8.8929999999999995E-2</v>
      </c>
      <c r="U13403" s="77">
        <v>0.24618999999999999</v>
      </c>
      <c r="V13403" s="106">
        <v>-0.15421000000000001</v>
      </c>
      <c r="W13403" s="106">
        <v>-0.11881</v>
      </c>
      <c r="X13403" s="106">
        <v>-0.23679</v>
      </c>
      <c r="Y13403" s="106">
        <v>-9.4659999999999994E-2</v>
      </c>
      <c r="Z13403" s="106">
        <v>-0.22170000000000001</v>
      </c>
      <c r="AA13403" s="77">
        <v>1.908E-2</v>
      </c>
      <c r="AB13403" s="77">
        <v>3.1510000000000003E-2</v>
      </c>
      <c r="AC13403" s="77">
        <v>0.13178000000000001</v>
      </c>
      <c r="AD13403" s="77">
        <v>0.14005999999999999</v>
      </c>
      <c r="AE13403" s="77">
        <v>0.13133</v>
      </c>
      <c r="AF13403" s="77">
        <v>0.12933</v>
      </c>
      <c r="AG13403" s="77">
        <v>5.382E-2</v>
      </c>
      <c r="AH13403" s="77">
        <v>1.5140000000000001E-2</v>
      </c>
      <c r="AI13403" s="106">
        <v>-3.8640000000000001E-2</v>
      </c>
      <c r="AJ13403" s="106">
        <v>-9.2840000000000006E-2</v>
      </c>
      <c r="AK13403" s="106">
        <v>-1.008E-2</v>
      </c>
      <c r="AL13403" s="77">
        <v>5.8450000000000002E-2</v>
      </c>
      <c r="AM13403" s="77">
        <v>0.39019999999999999</v>
      </c>
      <c r="AN13403" s="77" t="s">
        <v>677</v>
      </c>
      <c r="AO13403" s="77">
        <v>3.032E-2</v>
      </c>
      <c r="AP13403" s="106">
        <v>-7.0499999999999998E-3</v>
      </c>
      <c r="AQ13403" s="77">
        <v>8.3400000000000002E-2</v>
      </c>
      <c r="AR13403" s="77">
        <v>0.15271999999999999</v>
      </c>
      <c r="AS13403" s="77">
        <v>0.26373000000000002</v>
      </c>
      <c r="AT13403" s="106">
        <v>-3.09E-2</v>
      </c>
      <c r="AU13403" s="106">
        <v>-0.14601</v>
      </c>
      <c r="AV13403" s="106">
        <v>-0.17967</v>
      </c>
      <c r="AW13403" s="106">
        <v>-0.13127</v>
      </c>
      <c r="AX13403" s="106">
        <v>-0.10807</v>
      </c>
      <c r="AY13403" s="77">
        <v>0.22015000000000001</v>
      </c>
      <c r="AZ13403" s="106">
        <v>-4.2399999999999998E-3</v>
      </c>
      <c r="BA13403" s="106">
        <v>-3.2399999999999998E-3</v>
      </c>
      <c r="BB13403" s="77">
        <v>0.11749999999999999</v>
      </c>
      <c r="BC13403" s="77">
        <v>0.12867999999999999</v>
      </c>
      <c r="BD13403" s="77">
        <v>0.32157000000000002</v>
      </c>
      <c r="BE13403" s="77">
        <v>0.18892999999999999</v>
      </c>
      <c r="BF13403" s="106">
        <v>-0.10758</v>
      </c>
      <c r="BG13403" s="106">
        <v>-0.17585999999999999</v>
      </c>
      <c r="BH13403" s="77">
        <v>8.3629999999999996E-2</v>
      </c>
      <c r="BI13403" s="77">
        <v>8.4629999999999997E-2</v>
      </c>
      <c r="BJ13403" s="106">
        <v>-0.22256999999999999</v>
      </c>
      <c r="BK13403" s="77">
        <v>0.88427999999999995</v>
      </c>
      <c r="BL13403" s="106">
        <v>-3.0960000000000001E-2</v>
      </c>
      <c r="BM13403" s="77">
        <v>0.17383999999999999</v>
      </c>
      <c r="BN13403" s="77">
        <v>0.48462</v>
      </c>
      <c r="BO13403" s="77">
        <v>0.13697000000000001</v>
      </c>
      <c r="BP13403" s="77">
        <v>0.26754</v>
      </c>
      <c r="BQ13403" s="77">
        <v>0.19463</v>
      </c>
      <c r="BR13403" s="106">
        <v>-0.11545</v>
      </c>
      <c r="BS13403" s="106">
        <v>-5.2399999999999999E-3</v>
      </c>
      <c r="BT13403" s="77">
        <v>3.2070000000000001E-2</v>
      </c>
      <c r="BU13403" s="77">
        <v>7.2849999999999998E-2</v>
      </c>
      <c r="BV13403" s="77">
        <v>0.12747</v>
      </c>
      <c r="BW13403" s="77">
        <v>0.87946999999999997</v>
      </c>
      <c r="BX13403" s="77">
        <v>9.0440000000000006E-2</v>
      </c>
      <c r="BY13403" s="106">
        <v>-3.9500000000000004E-3</v>
      </c>
      <c r="BZ13403" s="77">
        <v>0.13753000000000001</v>
      </c>
      <c r="CA13403" s="77">
        <v>1.6400000000000001E-2</v>
      </c>
      <c r="CB13403" s="77">
        <v>0.30052000000000001</v>
      </c>
      <c r="CC13403" s="77">
        <v>0.19069</v>
      </c>
      <c r="CD13403" s="106">
        <v>-9.7860000000000003E-2</v>
      </c>
      <c r="CE13403" s="106">
        <v>-0.20621</v>
      </c>
      <c r="CF13403" s="77">
        <v>0.29720000000000002</v>
      </c>
      <c r="CG13403" s="77">
        <v>0.16521</v>
      </c>
      <c r="CH13403" s="106">
        <v>-0.22226000000000001</v>
      </c>
      <c r="CI13403" s="77">
        <v>1</v>
      </c>
      <c r="CJ13403" s="77">
        <v>0.15492</v>
      </c>
      <c r="CK13403" s="77">
        <v>4.4630000000000003E-2</v>
      </c>
      <c r="CL13403" s="77">
        <v>9.3329999999999996E-2</v>
      </c>
      <c r="CM13403" s="106">
        <v>-0.19952</v>
      </c>
      <c r="CN13403" s="77">
        <v>4.4170000000000001E-2</v>
      </c>
      <c r="CO13403" s="77">
        <v>0.20271</v>
      </c>
      <c r="CP13403" s="77">
        <v>6.6140000000000004E-2</v>
      </c>
      <c r="CQ13403" s="77">
        <v>0.15966</v>
      </c>
      <c r="CR13403" s="106">
        <v>-0.12434000000000001</v>
      </c>
      <c r="CS13403" s="77">
        <v>0.16586999999999999</v>
      </c>
      <c r="CT13403" s="77">
        <v>0.22338</v>
      </c>
      <c r="CU13403" s="77">
        <v>0.11996</v>
      </c>
      <c r="CV13403" s="77">
        <v>0.25283</v>
      </c>
      <c r="CW13403" s="77">
        <v>0.32972000000000001</v>
      </c>
      <c r="CX13403" s="77">
        <v>0.17835000000000001</v>
      </c>
      <c r="CY13403" s="77">
        <v>0.28088999999999997</v>
      </c>
      <c r="CZ13403" s="77">
        <v>0.15492</v>
      </c>
      <c r="DA13403" s="77">
        <v>4.4630000000000003E-2</v>
      </c>
      <c r="DB13403" s="77">
        <v>9.3310000000000004E-2</v>
      </c>
      <c r="DC13403" s="106">
        <v>-0.19952</v>
      </c>
      <c r="DD13403" s="77">
        <v>0.11315</v>
      </c>
      <c r="DE13403" s="77">
        <v>4.4170000000000001E-2</v>
      </c>
      <c r="DF13403" s="77">
        <v>0.20274</v>
      </c>
      <c r="DG13403" s="77">
        <v>6.6229999999999997E-2</v>
      </c>
      <c r="DH13403" s="77">
        <v>0.15845000000000001</v>
      </c>
      <c r="DI13403" s="106">
        <v>-0.1244</v>
      </c>
      <c r="DJ13403" s="77">
        <v>0.20438000000000001</v>
      </c>
      <c r="DK13403" s="77">
        <v>0.16594999999999999</v>
      </c>
      <c r="DL13403" s="77">
        <v>0.15490000000000001</v>
      </c>
      <c r="DM13403" s="77">
        <v>4.4679999999999997E-2</v>
      </c>
      <c r="DN13403" s="77">
        <v>9.3079999999999996E-2</v>
      </c>
      <c r="DO13403" s="106">
        <v>-0.19947999999999999</v>
      </c>
      <c r="DP13403" s="77">
        <v>0.11310000000000001</v>
      </c>
      <c r="DQ13403" s="77">
        <v>4.419E-2</v>
      </c>
      <c r="DR13403" s="77">
        <v>0.20286999999999999</v>
      </c>
      <c r="DS13403" s="77">
        <v>6.5640000000000004E-2</v>
      </c>
      <c r="DT13403" s="77">
        <v>0.15817999999999999</v>
      </c>
      <c r="DU13403" s="106">
        <v>-0.12358</v>
      </c>
      <c r="DV13403" s="77">
        <v>0.20427999999999999</v>
      </c>
      <c r="DW13403" s="78">
        <v>0.16594</v>
      </c>
    </row>
    <row r="13404" spans="1:127" ht="15.75" thickBot="1" x14ac:dyDescent="0.3">
      <c r="A13404" s="248"/>
      <c r="B13404" s="68">
        <v>0.44269999999999998</v>
      </c>
      <c r="C13404" s="68">
        <v>0.96799999999999997</v>
      </c>
      <c r="D13404" s="68">
        <v>0.88090000000000002</v>
      </c>
      <c r="E13404" s="68">
        <v>0.69499999999999995</v>
      </c>
      <c r="F13404" s="68">
        <v>0.50080000000000002</v>
      </c>
      <c r="G13404" s="68">
        <v>0.52190000000000003</v>
      </c>
      <c r="H13404" s="68">
        <v>0.43590000000000001</v>
      </c>
      <c r="I13404" s="68">
        <v>0.97909999999999997</v>
      </c>
      <c r="J13404" s="68">
        <v>0.84740000000000004</v>
      </c>
      <c r="K13404" s="68">
        <v>0.88539999999999996</v>
      </c>
      <c r="L13404" s="68">
        <v>0.54579999999999995</v>
      </c>
      <c r="M13404" s="68">
        <v>0.89600000000000002</v>
      </c>
      <c r="N13404" s="68">
        <v>0.77529999999999999</v>
      </c>
      <c r="O13404" s="68">
        <v>0.05</v>
      </c>
      <c r="P13404" s="68" t="s">
        <v>677</v>
      </c>
      <c r="Q13404" s="68">
        <v>0.75829999999999997</v>
      </c>
      <c r="R13404" s="68">
        <v>0.747</v>
      </c>
      <c r="S13404" s="68">
        <v>0.62460000000000004</v>
      </c>
      <c r="T13404" s="68">
        <v>0.62839999999999996</v>
      </c>
      <c r="U13404" s="68">
        <v>0.1744</v>
      </c>
      <c r="V13404" s="68">
        <v>0.39939999999999998</v>
      </c>
      <c r="W13404" s="68">
        <v>0.51719999999999999</v>
      </c>
      <c r="X13404" s="68">
        <v>0.19189999999999999</v>
      </c>
      <c r="Y13404" s="68">
        <v>0.60629999999999995</v>
      </c>
      <c r="Z13404" s="68">
        <v>0.22270000000000001</v>
      </c>
      <c r="AA13404" s="68">
        <v>0.91749999999999998</v>
      </c>
      <c r="AB13404" s="68">
        <v>0.86409999999999998</v>
      </c>
      <c r="AC13404" s="68">
        <v>0.47220000000000001</v>
      </c>
      <c r="AD13404" s="68">
        <v>0.44450000000000001</v>
      </c>
      <c r="AE13404" s="68">
        <v>0.47370000000000001</v>
      </c>
      <c r="AF13404" s="68">
        <v>0.48049999999999998</v>
      </c>
      <c r="AG13404" s="68">
        <v>0.76990000000000003</v>
      </c>
      <c r="AH13404" s="68">
        <v>0.9345</v>
      </c>
      <c r="AI13404" s="68">
        <v>0.8337</v>
      </c>
      <c r="AJ13404" s="68">
        <v>0.61329999999999996</v>
      </c>
      <c r="AK13404" s="68">
        <v>0.95630000000000004</v>
      </c>
      <c r="AL13404" s="68">
        <v>0.75070000000000003</v>
      </c>
      <c r="AM13404" s="68">
        <v>2.7300000000000001E-2</v>
      </c>
      <c r="AN13404" s="68" t="s">
        <v>677</v>
      </c>
      <c r="AO13404" s="68">
        <v>0.86909999999999998</v>
      </c>
      <c r="AP13404" s="68">
        <v>0.96950000000000003</v>
      </c>
      <c r="AQ13404" s="68">
        <v>0.65</v>
      </c>
      <c r="AR13404" s="68">
        <v>0.40400000000000003</v>
      </c>
      <c r="AS13404" s="68">
        <v>0.1447</v>
      </c>
      <c r="AT13404" s="68">
        <v>0.86670000000000003</v>
      </c>
      <c r="AU13404" s="68">
        <v>0.42520000000000002</v>
      </c>
      <c r="AV13404" s="68">
        <v>0.3251</v>
      </c>
      <c r="AW13404" s="68">
        <v>0.47389999999999999</v>
      </c>
      <c r="AX13404" s="68">
        <v>0.55600000000000005</v>
      </c>
      <c r="AY13404" s="68">
        <v>0.22600000000000001</v>
      </c>
      <c r="AZ13404" s="68">
        <v>0.98160000000000003</v>
      </c>
      <c r="BA13404" s="68">
        <v>0.98599999999999999</v>
      </c>
      <c r="BB13404" s="68">
        <v>0.52190000000000003</v>
      </c>
      <c r="BC13404" s="68">
        <v>0.48280000000000001</v>
      </c>
      <c r="BD13404" s="68">
        <v>7.2700000000000001E-2</v>
      </c>
      <c r="BE13404" s="68">
        <v>0.3004</v>
      </c>
      <c r="BF13404" s="68">
        <v>0.55779999999999996</v>
      </c>
      <c r="BG13404" s="68">
        <v>0.3357</v>
      </c>
      <c r="BH13404" s="68">
        <v>0.64910000000000001</v>
      </c>
      <c r="BI13404" s="68">
        <v>0.64510000000000001</v>
      </c>
      <c r="BJ13404" s="68">
        <v>0.2208</v>
      </c>
      <c r="BK13404" s="68" t="s">
        <v>621</v>
      </c>
      <c r="BL13404" s="68">
        <v>0.86639999999999995</v>
      </c>
      <c r="BM13404" s="68">
        <v>0.34129999999999999</v>
      </c>
      <c r="BN13404" s="68">
        <v>4.8999999999999998E-3</v>
      </c>
      <c r="BO13404" s="68">
        <v>0.45469999999999999</v>
      </c>
      <c r="BP13404" s="68">
        <v>0.13880000000000001</v>
      </c>
      <c r="BQ13404" s="68">
        <v>0.2858</v>
      </c>
      <c r="BR13404" s="68">
        <v>0.5292</v>
      </c>
      <c r="BS13404" s="68">
        <v>0.97729999999999995</v>
      </c>
      <c r="BT13404" s="68">
        <v>0.86170000000000002</v>
      </c>
      <c r="BU13404" s="68">
        <v>0.69189999999999996</v>
      </c>
      <c r="BV13404" s="68">
        <v>0.4869</v>
      </c>
      <c r="BW13404" s="68" t="s">
        <v>621</v>
      </c>
      <c r="BX13404" s="68">
        <v>0.62250000000000005</v>
      </c>
      <c r="BY13404" s="68">
        <v>0.9829</v>
      </c>
      <c r="BZ13404" s="68">
        <v>0.45290000000000002</v>
      </c>
      <c r="CA13404" s="68">
        <v>0.92900000000000005</v>
      </c>
      <c r="CB13404" s="68">
        <v>9.4700000000000006E-2</v>
      </c>
      <c r="CC13404" s="68">
        <v>0.29580000000000001</v>
      </c>
      <c r="CD13404" s="68">
        <v>0.59419999999999995</v>
      </c>
      <c r="CE13404" s="68">
        <v>0.25750000000000001</v>
      </c>
      <c r="CF13404" s="68">
        <v>9.8599999999999993E-2</v>
      </c>
      <c r="CG13404" s="68">
        <v>0.36620000000000003</v>
      </c>
      <c r="CH13404" s="68">
        <v>0.2215</v>
      </c>
      <c r="CI13404" s="68"/>
      <c r="CJ13404" s="68">
        <v>0.3972</v>
      </c>
      <c r="CK13404" s="68">
        <v>0.80840000000000001</v>
      </c>
      <c r="CL13404" s="68">
        <v>0.61140000000000005</v>
      </c>
      <c r="CM13404" s="68">
        <v>0.27360000000000001</v>
      </c>
      <c r="CN13404" s="68">
        <v>0.81030000000000002</v>
      </c>
      <c r="CO13404" s="68">
        <v>0.26579999999999998</v>
      </c>
      <c r="CP13404" s="68">
        <v>0.71909999999999996</v>
      </c>
      <c r="CQ13404" s="68">
        <v>0.38269999999999998</v>
      </c>
      <c r="CR13404" s="68">
        <v>0.49780000000000002</v>
      </c>
      <c r="CS13404" s="68">
        <v>0.36430000000000001</v>
      </c>
      <c r="CT13404" s="68">
        <v>0.21909999999999999</v>
      </c>
      <c r="CU13404" s="68">
        <v>0.5131</v>
      </c>
      <c r="CV13404" s="68">
        <v>0.16270000000000001</v>
      </c>
      <c r="CW13404" s="68">
        <v>6.5299999999999997E-2</v>
      </c>
      <c r="CX13404" s="68">
        <v>0.32879999999999998</v>
      </c>
      <c r="CY13404" s="68">
        <v>0.11940000000000001</v>
      </c>
      <c r="CZ13404" s="68">
        <v>0.3972</v>
      </c>
      <c r="DA13404" s="68">
        <v>0.80830000000000002</v>
      </c>
      <c r="DB13404" s="68">
        <v>0.61150000000000004</v>
      </c>
      <c r="DC13404" s="68">
        <v>0.27360000000000001</v>
      </c>
      <c r="DD13404" s="68">
        <v>0.53749999999999998</v>
      </c>
      <c r="DE13404" s="68">
        <v>0.81030000000000002</v>
      </c>
      <c r="DF13404" s="68">
        <v>0.26579999999999998</v>
      </c>
      <c r="DG13404" s="68">
        <v>0.71870000000000001</v>
      </c>
      <c r="DH13404" s="68">
        <v>0.38640000000000002</v>
      </c>
      <c r="DI13404" s="68">
        <v>0.4975</v>
      </c>
      <c r="DJ13404" s="68">
        <v>0.26190000000000002</v>
      </c>
      <c r="DK13404" s="68">
        <v>0.36399999999999999</v>
      </c>
      <c r="DL13404" s="68">
        <v>0.39729999999999999</v>
      </c>
      <c r="DM13404" s="68">
        <v>0.80810000000000004</v>
      </c>
      <c r="DN13404" s="68">
        <v>0.61240000000000006</v>
      </c>
      <c r="DO13404" s="68">
        <v>0.2737</v>
      </c>
      <c r="DP13404" s="68">
        <v>0.53769999999999996</v>
      </c>
      <c r="DQ13404" s="68">
        <v>0.81020000000000003</v>
      </c>
      <c r="DR13404" s="68">
        <v>0.26550000000000001</v>
      </c>
      <c r="DS13404" s="68">
        <v>0.72109999999999996</v>
      </c>
      <c r="DT13404" s="68">
        <v>0.38719999999999999</v>
      </c>
      <c r="DU13404" s="68">
        <v>0.50039999999999996</v>
      </c>
      <c r="DV13404" s="68">
        <v>0.2621</v>
      </c>
      <c r="DW13404" s="74">
        <v>0.36399999999999999</v>
      </c>
    </row>
    <row r="13405" spans="1:127" x14ac:dyDescent="0.25">
      <c r="A13405" s="247" t="s">
        <v>529</v>
      </c>
      <c r="B13405" s="106">
        <v>-0.50539999999999996</v>
      </c>
      <c r="C13405" s="77">
        <v>0.31014999999999998</v>
      </c>
      <c r="D13405" s="77">
        <v>0.16500999999999999</v>
      </c>
      <c r="E13405" s="77">
        <v>0.46837000000000001</v>
      </c>
      <c r="F13405" s="77">
        <v>0.75914000000000004</v>
      </c>
      <c r="G13405" s="77">
        <v>0.75758999999999999</v>
      </c>
      <c r="H13405" s="77">
        <v>0.63200000000000001</v>
      </c>
      <c r="I13405" s="77">
        <v>0.44141999999999998</v>
      </c>
      <c r="J13405" s="77">
        <v>0.10587000000000001</v>
      </c>
      <c r="K13405" s="77">
        <v>3.0190000000000002E-2</v>
      </c>
      <c r="L13405" s="106">
        <v>-1.0869999999999999E-2</v>
      </c>
      <c r="M13405" s="106">
        <v>-7.1660000000000001E-2</v>
      </c>
      <c r="N13405" s="77">
        <v>0.33324999999999999</v>
      </c>
      <c r="O13405" s="77">
        <v>0.38374000000000003</v>
      </c>
      <c r="P13405" s="77" t="s">
        <v>677</v>
      </c>
      <c r="Q13405" s="106">
        <v>-0.17435</v>
      </c>
      <c r="R13405" s="106">
        <v>-0.19009999999999999</v>
      </c>
      <c r="S13405" s="106">
        <v>-8.9849999999999999E-2</v>
      </c>
      <c r="T13405" s="77">
        <v>0.28116000000000002</v>
      </c>
      <c r="U13405" s="77">
        <v>0.41269</v>
      </c>
      <c r="V13405" s="77">
        <v>4.4000000000000003E-3</v>
      </c>
      <c r="W13405" s="77">
        <v>0.30819000000000002</v>
      </c>
      <c r="X13405" s="77">
        <v>5.7200000000000003E-3</v>
      </c>
      <c r="Y13405" s="77">
        <v>0.20141999999999999</v>
      </c>
      <c r="Z13405" s="106">
        <v>-0.20591999999999999</v>
      </c>
      <c r="AA13405" s="106">
        <v>-0.23846999999999999</v>
      </c>
      <c r="AB13405" s="77">
        <v>0.17838000000000001</v>
      </c>
      <c r="AC13405" s="77">
        <v>0.27750000000000002</v>
      </c>
      <c r="AD13405" s="77">
        <v>0.72853999999999997</v>
      </c>
      <c r="AE13405" s="77">
        <v>0.76781999999999995</v>
      </c>
      <c r="AF13405" s="77">
        <v>0.45682</v>
      </c>
      <c r="AG13405" s="77">
        <v>0.35791000000000001</v>
      </c>
      <c r="AH13405" s="77">
        <v>0.13189000000000001</v>
      </c>
      <c r="AI13405" s="77">
        <v>2.8230000000000002E-2</v>
      </c>
      <c r="AJ13405" s="106">
        <v>-6.1799999999999997E-3</v>
      </c>
      <c r="AK13405" s="106">
        <v>-4.5760000000000002E-2</v>
      </c>
      <c r="AL13405" s="77">
        <v>0.41239999999999999</v>
      </c>
      <c r="AM13405" s="77">
        <v>0.43964999999999999</v>
      </c>
      <c r="AN13405" s="77" t="s">
        <v>677</v>
      </c>
      <c r="AO13405" s="77">
        <v>6.5329999999999999E-2</v>
      </c>
      <c r="AP13405" s="106">
        <v>-0.16674</v>
      </c>
      <c r="AQ13405" s="106">
        <v>-9.4719999999999999E-2</v>
      </c>
      <c r="AR13405" s="106">
        <v>-5.0930000000000003E-2</v>
      </c>
      <c r="AS13405" s="77">
        <v>0.44606000000000001</v>
      </c>
      <c r="AT13405" s="106">
        <v>-8.7220000000000006E-2</v>
      </c>
      <c r="AU13405" s="77">
        <v>0.25305</v>
      </c>
      <c r="AV13405" s="77">
        <v>0.10095</v>
      </c>
      <c r="AW13405" s="77">
        <v>0.38129999999999997</v>
      </c>
      <c r="AX13405" s="77">
        <v>2.6179999999999998E-2</v>
      </c>
      <c r="AY13405" s="106">
        <v>-2.9649999999999999E-2</v>
      </c>
      <c r="AZ13405" s="77">
        <v>0.34821000000000002</v>
      </c>
      <c r="BA13405" s="106">
        <v>-0.13439000000000001</v>
      </c>
      <c r="BB13405" s="77">
        <v>0.27257999999999999</v>
      </c>
      <c r="BC13405" s="77">
        <v>0.36253000000000002</v>
      </c>
      <c r="BD13405" s="77">
        <v>0.48215999999999998</v>
      </c>
      <c r="BE13405" s="77">
        <v>0.59196000000000004</v>
      </c>
      <c r="BF13405" s="77">
        <v>0.10398</v>
      </c>
      <c r="BG13405" s="106">
        <v>-0.22814000000000001</v>
      </c>
      <c r="BH13405" s="106">
        <v>-1.2880000000000001E-2</v>
      </c>
      <c r="BI13405" s="77">
        <v>0.13267000000000001</v>
      </c>
      <c r="BJ13405" s="77">
        <v>0.24992</v>
      </c>
      <c r="BK13405" s="106">
        <v>-1.439E-2</v>
      </c>
      <c r="BL13405" s="77">
        <v>0.24679999999999999</v>
      </c>
      <c r="BM13405" s="77">
        <v>5.2819999999999999E-2</v>
      </c>
      <c r="BN13405" s="77">
        <v>1.3990000000000001E-2</v>
      </c>
      <c r="BO13405" s="77">
        <v>8.5379999999999998E-2</v>
      </c>
      <c r="BP13405" s="77">
        <v>0.44457999999999998</v>
      </c>
      <c r="BQ13405" s="77">
        <v>0.51617999999999997</v>
      </c>
      <c r="BR13405" s="77">
        <v>6.0789999999999997E-2</v>
      </c>
      <c r="BS13405" s="106">
        <v>-1.115E-2</v>
      </c>
      <c r="BT13405" s="106">
        <v>-0.28208</v>
      </c>
      <c r="BU13405" s="106">
        <v>-7.9240000000000005E-2</v>
      </c>
      <c r="BV13405" s="77">
        <v>0.39809</v>
      </c>
      <c r="BW13405" s="77">
        <v>1.9310000000000001E-2</v>
      </c>
      <c r="BX13405" s="77">
        <v>0.27550000000000002</v>
      </c>
      <c r="BY13405" s="77">
        <v>7.4020000000000002E-2</v>
      </c>
      <c r="BZ13405" s="77">
        <v>0.24751000000000001</v>
      </c>
      <c r="CA13405" s="77">
        <v>0.25614999999999999</v>
      </c>
      <c r="CB13405" s="77">
        <v>0.51615</v>
      </c>
      <c r="CC13405" s="77">
        <v>0.53993999999999998</v>
      </c>
      <c r="CD13405" s="77">
        <v>9.5039999999999999E-2</v>
      </c>
      <c r="CE13405" s="106">
        <v>-0.21545</v>
      </c>
      <c r="CF13405" s="106">
        <v>-4.1529999999999997E-2</v>
      </c>
      <c r="CG13405" s="106">
        <v>-1.3089999999999999E-2</v>
      </c>
      <c r="CH13405" s="77">
        <v>0.41807</v>
      </c>
      <c r="CI13405" s="77">
        <v>0.15492</v>
      </c>
      <c r="CJ13405" s="77">
        <v>1</v>
      </c>
      <c r="CK13405" s="77">
        <v>0.15512000000000001</v>
      </c>
      <c r="CL13405" s="77">
        <v>3.8929999999999999E-2</v>
      </c>
      <c r="CM13405" s="106">
        <v>-8.2799999999999992E-3</v>
      </c>
      <c r="CN13405" s="77">
        <v>0.49390000000000001</v>
      </c>
      <c r="CO13405" s="77">
        <v>0.92900000000000005</v>
      </c>
      <c r="CP13405" s="77">
        <v>0.19511999999999999</v>
      </c>
      <c r="CQ13405" s="77">
        <v>6.8890000000000007E-2</v>
      </c>
      <c r="CR13405" s="77">
        <v>0.24362</v>
      </c>
      <c r="CS13405" s="77">
        <v>0.83409999999999995</v>
      </c>
      <c r="CT13405" s="77">
        <v>0.64788999999999997</v>
      </c>
      <c r="CU13405" s="77">
        <v>7.5039999999999996E-2</v>
      </c>
      <c r="CV13405" s="77">
        <v>0.47750999999999999</v>
      </c>
      <c r="CW13405" s="77">
        <v>0.17602000000000001</v>
      </c>
      <c r="CX13405" s="77">
        <v>0.50617000000000001</v>
      </c>
      <c r="CY13405" s="77">
        <v>0.22253999999999999</v>
      </c>
      <c r="CZ13405" s="77">
        <v>1</v>
      </c>
      <c r="DA13405" s="77">
        <v>0.15512000000000001</v>
      </c>
      <c r="DB13405" s="77">
        <v>3.8929999999999999E-2</v>
      </c>
      <c r="DC13405" s="106">
        <v>-8.3000000000000001E-3</v>
      </c>
      <c r="DD13405" s="77">
        <v>0.53732999999999997</v>
      </c>
      <c r="DE13405" s="77">
        <v>0.49390000000000001</v>
      </c>
      <c r="DF13405" s="77">
        <v>0.92901999999999996</v>
      </c>
      <c r="DG13405" s="77">
        <v>0.19497999999999999</v>
      </c>
      <c r="DH13405" s="77">
        <v>6.8750000000000006E-2</v>
      </c>
      <c r="DI13405" s="77">
        <v>0.24331</v>
      </c>
      <c r="DJ13405" s="77">
        <v>0.78320999999999996</v>
      </c>
      <c r="DK13405" s="77">
        <v>0.83408000000000004</v>
      </c>
      <c r="DL13405" s="77">
        <v>1</v>
      </c>
      <c r="DM13405" s="77">
        <v>0.15512999999999999</v>
      </c>
      <c r="DN13405" s="77">
        <v>3.8989999999999997E-2</v>
      </c>
      <c r="DO13405" s="106">
        <v>-8.4499999999999992E-3</v>
      </c>
      <c r="DP13405" s="77">
        <v>0.53732000000000002</v>
      </c>
      <c r="DQ13405" s="77">
        <v>0.49387999999999999</v>
      </c>
      <c r="DR13405" s="77">
        <v>0.92920000000000003</v>
      </c>
      <c r="DS13405" s="77">
        <v>0.19478000000000001</v>
      </c>
      <c r="DT13405" s="77">
        <v>6.5549999999999997E-2</v>
      </c>
      <c r="DU13405" s="77">
        <v>0.24251</v>
      </c>
      <c r="DV13405" s="77">
        <v>0.78298000000000001</v>
      </c>
      <c r="DW13405" s="78">
        <v>0.83416000000000001</v>
      </c>
    </row>
    <row r="13406" spans="1:127" ht="15.75" thickBot="1" x14ac:dyDescent="0.3">
      <c r="A13406" s="248"/>
      <c r="B13406" s="68">
        <v>3.2000000000000002E-3</v>
      </c>
      <c r="C13406" s="68">
        <v>8.4099999999999994E-2</v>
      </c>
      <c r="D13406" s="68">
        <v>0.36680000000000001</v>
      </c>
      <c r="E13406" s="68">
        <v>6.8999999999999999E-3</v>
      </c>
      <c r="F13406" s="68" t="s">
        <v>621</v>
      </c>
      <c r="G13406" s="68" t="s">
        <v>621</v>
      </c>
      <c r="H13406" s="68">
        <v>1E-4</v>
      </c>
      <c r="I13406" s="68">
        <v>1.14E-2</v>
      </c>
      <c r="J13406" s="68">
        <v>0.56410000000000005</v>
      </c>
      <c r="K13406" s="68">
        <v>0.86970000000000003</v>
      </c>
      <c r="L13406" s="68">
        <v>0.95289999999999997</v>
      </c>
      <c r="M13406" s="68">
        <v>0.69669999999999999</v>
      </c>
      <c r="N13406" s="68">
        <v>6.2300000000000001E-2</v>
      </c>
      <c r="O13406" s="68">
        <v>3.0099999999999998E-2</v>
      </c>
      <c r="P13406" s="68" t="s">
        <v>677</v>
      </c>
      <c r="Q13406" s="68">
        <v>0.33989999999999998</v>
      </c>
      <c r="R13406" s="68">
        <v>0.2974</v>
      </c>
      <c r="S13406" s="68">
        <v>0.62480000000000002</v>
      </c>
      <c r="T13406" s="68">
        <v>0.11899999999999999</v>
      </c>
      <c r="U13406" s="68">
        <v>1.89E-2</v>
      </c>
      <c r="V13406" s="68">
        <v>0.98099999999999998</v>
      </c>
      <c r="W13406" s="68">
        <v>8.6099999999999996E-2</v>
      </c>
      <c r="X13406" s="68">
        <v>0.97519999999999996</v>
      </c>
      <c r="Y13406" s="68">
        <v>0.26900000000000002</v>
      </c>
      <c r="Z13406" s="68">
        <v>0.25819999999999999</v>
      </c>
      <c r="AA13406" s="68">
        <v>0.18870000000000001</v>
      </c>
      <c r="AB13406" s="68">
        <v>0.32869999999999999</v>
      </c>
      <c r="AC13406" s="68">
        <v>0.1241</v>
      </c>
      <c r="AD13406" s="68" t="s">
        <v>621</v>
      </c>
      <c r="AE13406" s="68" t="s">
        <v>621</v>
      </c>
      <c r="AF13406" s="68">
        <v>8.6E-3</v>
      </c>
      <c r="AG13406" s="68">
        <v>4.4299999999999999E-2</v>
      </c>
      <c r="AH13406" s="68">
        <v>0.4718</v>
      </c>
      <c r="AI13406" s="68">
        <v>0.87809999999999999</v>
      </c>
      <c r="AJ13406" s="68">
        <v>0.97319999999999995</v>
      </c>
      <c r="AK13406" s="68">
        <v>0.80359999999999998</v>
      </c>
      <c r="AL13406" s="68">
        <v>1.9E-2</v>
      </c>
      <c r="AM13406" s="68">
        <v>1.18E-2</v>
      </c>
      <c r="AN13406" s="68" t="s">
        <v>677</v>
      </c>
      <c r="AO13406" s="68">
        <v>0.72240000000000004</v>
      </c>
      <c r="AP13406" s="68">
        <v>0.36170000000000002</v>
      </c>
      <c r="AQ13406" s="68">
        <v>0.60609999999999997</v>
      </c>
      <c r="AR13406" s="68">
        <v>0.78190000000000004</v>
      </c>
      <c r="AS13406" s="68">
        <v>1.0500000000000001E-2</v>
      </c>
      <c r="AT13406" s="68">
        <v>0.63500000000000001</v>
      </c>
      <c r="AU13406" s="68">
        <v>0.1623</v>
      </c>
      <c r="AV13406" s="68">
        <v>0.58250000000000002</v>
      </c>
      <c r="AW13406" s="68">
        <v>3.1300000000000001E-2</v>
      </c>
      <c r="AX13406" s="68">
        <v>0.88690000000000002</v>
      </c>
      <c r="AY13406" s="68">
        <v>0.872</v>
      </c>
      <c r="AZ13406" s="68">
        <v>5.0799999999999998E-2</v>
      </c>
      <c r="BA13406" s="68">
        <v>0.46339999999999998</v>
      </c>
      <c r="BB13406" s="68">
        <v>0.13120000000000001</v>
      </c>
      <c r="BC13406" s="68">
        <v>4.1399999999999999E-2</v>
      </c>
      <c r="BD13406" s="68">
        <v>5.1999999999999998E-3</v>
      </c>
      <c r="BE13406" s="68">
        <v>4.0000000000000002E-4</v>
      </c>
      <c r="BF13406" s="68">
        <v>0.57120000000000004</v>
      </c>
      <c r="BG13406" s="68">
        <v>0.2092</v>
      </c>
      <c r="BH13406" s="68">
        <v>0.94420000000000004</v>
      </c>
      <c r="BI13406" s="68">
        <v>0.46910000000000002</v>
      </c>
      <c r="BJ13406" s="68">
        <v>0.16769999999999999</v>
      </c>
      <c r="BK13406" s="68">
        <v>0.93769999999999998</v>
      </c>
      <c r="BL13406" s="68">
        <v>0.17330000000000001</v>
      </c>
      <c r="BM13406" s="68">
        <v>0.77400000000000002</v>
      </c>
      <c r="BN13406" s="68">
        <v>0.93940000000000001</v>
      </c>
      <c r="BO13406" s="68">
        <v>0.64219999999999999</v>
      </c>
      <c r="BP13406" s="68">
        <v>1.0800000000000001E-2</v>
      </c>
      <c r="BQ13406" s="68">
        <v>2.5000000000000001E-3</v>
      </c>
      <c r="BR13406" s="68">
        <v>0.74099999999999999</v>
      </c>
      <c r="BS13406" s="68">
        <v>0.95169999999999999</v>
      </c>
      <c r="BT13406" s="68">
        <v>0.1178</v>
      </c>
      <c r="BU13406" s="68">
        <v>0.66639999999999999</v>
      </c>
      <c r="BV13406" s="68">
        <v>2.4E-2</v>
      </c>
      <c r="BW13406" s="68">
        <v>0.91639999999999999</v>
      </c>
      <c r="BX13406" s="68">
        <v>0.127</v>
      </c>
      <c r="BY13406" s="68">
        <v>0.68720000000000003</v>
      </c>
      <c r="BZ13406" s="68">
        <v>0.17199999999999999</v>
      </c>
      <c r="CA13406" s="68">
        <v>0.157</v>
      </c>
      <c r="CB13406" s="68">
        <v>2.5000000000000001E-3</v>
      </c>
      <c r="CC13406" s="68">
        <v>1.4E-3</v>
      </c>
      <c r="CD13406" s="68">
        <v>0.60489999999999999</v>
      </c>
      <c r="CE13406" s="68">
        <v>0.23630000000000001</v>
      </c>
      <c r="CF13406" s="68">
        <v>0.82150000000000001</v>
      </c>
      <c r="CG13406" s="68">
        <v>0.94330000000000003</v>
      </c>
      <c r="CH13406" s="68">
        <v>1.7299999999999999E-2</v>
      </c>
      <c r="CI13406" s="68">
        <v>0.3972</v>
      </c>
      <c r="CJ13406" s="68"/>
      <c r="CK13406" s="68">
        <v>0.39660000000000001</v>
      </c>
      <c r="CL13406" s="68">
        <v>0.83250000000000002</v>
      </c>
      <c r="CM13406" s="68">
        <v>0.96409999999999996</v>
      </c>
      <c r="CN13406" s="68">
        <v>4.1000000000000003E-3</v>
      </c>
      <c r="CO13406" s="68" t="s">
        <v>621</v>
      </c>
      <c r="CP13406" s="68">
        <v>0.28460000000000002</v>
      </c>
      <c r="CQ13406" s="68">
        <v>0.70789999999999997</v>
      </c>
      <c r="CR13406" s="68">
        <v>0.17910000000000001</v>
      </c>
      <c r="CS13406" s="68" t="s">
        <v>621</v>
      </c>
      <c r="CT13406" s="68" t="s">
        <v>621</v>
      </c>
      <c r="CU13406" s="68">
        <v>0.68320000000000003</v>
      </c>
      <c r="CV13406" s="68">
        <v>5.7000000000000002E-3</v>
      </c>
      <c r="CW13406" s="68">
        <v>0.3352</v>
      </c>
      <c r="CX13406" s="68">
        <v>3.0999999999999999E-3</v>
      </c>
      <c r="CY13406" s="68">
        <v>0.22090000000000001</v>
      </c>
      <c r="CZ13406" s="68" t="s">
        <v>621</v>
      </c>
      <c r="DA13406" s="68">
        <v>0.39660000000000001</v>
      </c>
      <c r="DB13406" s="68">
        <v>0.83240000000000003</v>
      </c>
      <c r="DC13406" s="68">
        <v>0.96409999999999996</v>
      </c>
      <c r="DD13406" s="68">
        <v>1.5E-3</v>
      </c>
      <c r="DE13406" s="68">
        <v>4.1000000000000003E-3</v>
      </c>
      <c r="DF13406" s="68" t="s">
        <v>621</v>
      </c>
      <c r="DG13406" s="68">
        <v>0.28489999999999999</v>
      </c>
      <c r="DH13406" s="68">
        <v>0.70850000000000002</v>
      </c>
      <c r="DI13406" s="68">
        <v>0.17960000000000001</v>
      </c>
      <c r="DJ13406" s="68" t="s">
        <v>621</v>
      </c>
      <c r="DK13406" s="68" t="s">
        <v>621</v>
      </c>
      <c r="DL13406" s="68" t="s">
        <v>621</v>
      </c>
      <c r="DM13406" s="68">
        <v>0.39660000000000001</v>
      </c>
      <c r="DN13406" s="68">
        <v>0.83220000000000005</v>
      </c>
      <c r="DO13406" s="68">
        <v>0.96340000000000003</v>
      </c>
      <c r="DP13406" s="68">
        <v>1.5E-3</v>
      </c>
      <c r="DQ13406" s="68">
        <v>4.1000000000000003E-3</v>
      </c>
      <c r="DR13406" s="68" t="s">
        <v>621</v>
      </c>
      <c r="DS13406" s="68">
        <v>0.28539999999999999</v>
      </c>
      <c r="DT13406" s="68">
        <v>0.72150000000000003</v>
      </c>
      <c r="DU13406" s="68">
        <v>0.18110000000000001</v>
      </c>
      <c r="DV13406" s="68" t="s">
        <v>621</v>
      </c>
      <c r="DW13406" s="74" t="s">
        <v>621</v>
      </c>
    </row>
    <row r="13407" spans="1:127" x14ac:dyDescent="0.25">
      <c r="A13407" s="247" t="s">
        <v>530</v>
      </c>
      <c r="B13407" s="106">
        <v>-0.21068000000000001</v>
      </c>
      <c r="C13407" s="77">
        <v>0.26533000000000001</v>
      </c>
      <c r="D13407" s="77">
        <v>0.37280000000000002</v>
      </c>
      <c r="E13407" s="77">
        <v>0.61607999999999996</v>
      </c>
      <c r="F13407" s="77">
        <v>0.20588999999999999</v>
      </c>
      <c r="G13407" s="77">
        <v>8.7290000000000006E-2</v>
      </c>
      <c r="H13407" s="106">
        <v>-0.28266999999999998</v>
      </c>
      <c r="I13407" s="106">
        <v>-0.48858000000000001</v>
      </c>
      <c r="J13407" s="77">
        <v>0.62812999999999997</v>
      </c>
      <c r="K13407" s="77">
        <v>0.86265000000000003</v>
      </c>
      <c r="L13407" s="77">
        <v>0.77624000000000004</v>
      </c>
      <c r="M13407" s="77">
        <v>0.79512000000000005</v>
      </c>
      <c r="N13407" s="77">
        <v>0.79183000000000003</v>
      </c>
      <c r="O13407" s="77">
        <v>0.71904000000000001</v>
      </c>
      <c r="P13407" s="77" t="s">
        <v>677</v>
      </c>
      <c r="Q13407" s="77">
        <v>0.55798000000000003</v>
      </c>
      <c r="R13407" s="77">
        <v>0.55162</v>
      </c>
      <c r="S13407" s="77">
        <v>0.36385000000000001</v>
      </c>
      <c r="T13407" s="77">
        <v>0.61841999999999997</v>
      </c>
      <c r="U13407" s="77">
        <v>0.68423</v>
      </c>
      <c r="V13407" s="77">
        <v>0.26644000000000001</v>
      </c>
      <c r="W13407" s="77">
        <v>0.1169</v>
      </c>
      <c r="X13407" s="77">
        <v>0.10421</v>
      </c>
      <c r="Y13407" s="77">
        <v>8.0879999999999994E-2</v>
      </c>
      <c r="Z13407" s="106">
        <v>-0.19731000000000001</v>
      </c>
      <c r="AA13407" s="77">
        <v>1.9380000000000001E-2</v>
      </c>
      <c r="AB13407" s="77">
        <v>0.33069999999999999</v>
      </c>
      <c r="AC13407" s="77">
        <v>0.49407000000000001</v>
      </c>
      <c r="AD13407" s="77">
        <v>7.6499999999999999E-2</v>
      </c>
      <c r="AE13407" s="106">
        <v>-6.6790000000000002E-2</v>
      </c>
      <c r="AF13407" s="106">
        <v>-0.39146999999999998</v>
      </c>
      <c r="AG13407" s="106">
        <v>-0.53266999999999998</v>
      </c>
      <c r="AH13407" s="77">
        <v>0.63153000000000004</v>
      </c>
      <c r="AI13407" s="77">
        <v>0.83411999999999997</v>
      </c>
      <c r="AJ13407" s="77">
        <v>0.80447999999999997</v>
      </c>
      <c r="AK13407" s="77">
        <v>0.79949999999999999</v>
      </c>
      <c r="AL13407" s="77">
        <v>0.76720999999999995</v>
      </c>
      <c r="AM13407" s="77">
        <v>0.65112000000000003</v>
      </c>
      <c r="AN13407" s="77" t="s">
        <v>677</v>
      </c>
      <c r="AO13407" s="77">
        <v>0.21492</v>
      </c>
      <c r="AP13407" s="77">
        <v>0.55025999999999997</v>
      </c>
      <c r="AQ13407" s="77">
        <v>0.37719999999999998</v>
      </c>
      <c r="AR13407" s="77">
        <v>0.51926000000000005</v>
      </c>
      <c r="AS13407" s="77">
        <v>0.38930999999999999</v>
      </c>
      <c r="AT13407" s="77">
        <v>0.13483000000000001</v>
      </c>
      <c r="AU13407" s="106">
        <v>-4.1880000000000001E-2</v>
      </c>
      <c r="AV13407" s="106">
        <v>-0.22703000000000001</v>
      </c>
      <c r="AW13407" s="106">
        <v>-9.0270000000000003E-2</v>
      </c>
      <c r="AX13407" s="106">
        <v>-0.39290999999999998</v>
      </c>
      <c r="AY13407" s="106">
        <v>-0.45350000000000001</v>
      </c>
      <c r="AZ13407" s="77">
        <v>7.5270000000000004E-2</v>
      </c>
      <c r="BA13407" s="77">
        <v>0.14088999999999999</v>
      </c>
      <c r="BB13407" s="106">
        <v>-8.6730000000000002E-2</v>
      </c>
      <c r="BC13407" s="77">
        <v>0.13208</v>
      </c>
      <c r="BD13407" s="106">
        <v>-6.25E-2</v>
      </c>
      <c r="BE13407" s="77">
        <v>5.6299999999999996E-3</v>
      </c>
      <c r="BF13407" s="77">
        <v>0.37797999999999998</v>
      </c>
      <c r="BG13407" s="77">
        <v>0.34917999999999999</v>
      </c>
      <c r="BH13407" s="77">
        <v>0.27687</v>
      </c>
      <c r="BI13407" s="77">
        <v>0.17965</v>
      </c>
      <c r="BJ13407" s="77">
        <v>0.36187999999999998</v>
      </c>
      <c r="BK13407" s="77">
        <v>0.15583</v>
      </c>
      <c r="BL13407" s="106">
        <v>-9.1800000000000007E-2</v>
      </c>
      <c r="BM13407" s="106">
        <v>-0.37319000000000002</v>
      </c>
      <c r="BN13407" s="106">
        <v>-0.48102</v>
      </c>
      <c r="BO13407" s="106">
        <v>-0.40098</v>
      </c>
      <c r="BP13407" s="106">
        <v>-0.27006000000000002</v>
      </c>
      <c r="BQ13407" s="106">
        <v>-6.6830000000000001E-2</v>
      </c>
      <c r="BR13407" s="77">
        <v>0.23808000000000001</v>
      </c>
      <c r="BS13407" s="77">
        <v>7.8600000000000003E-2</v>
      </c>
      <c r="BT13407" s="106">
        <v>-0.66332999999999998</v>
      </c>
      <c r="BU13407" s="106">
        <v>-0.44979000000000002</v>
      </c>
      <c r="BV13407" s="77">
        <v>0.13444</v>
      </c>
      <c r="BW13407" s="106">
        <v>-4.7849999999999997E-2</v>
      </c>
      <c r="BX13407" s="106">
        <v>-0.10466</v>
      </c>
      <c r="BY13407" s="106">
        <v>-0.15593000000000001</v>
      </c>
      <c r="BZ13407" s="106">
        <v>-0.50941000000000003</v>
      </c>
      <c r="CA13407" s="106">
        <v>-0.39095000000000002</v>
      </c>
      <c r="CB13407" s="106">
        <v>-0.29764000000000002</v>
      </c>
      <c r="CC13407" s="106">
        <v>-0.15046000000000001</v>
      </c>
      <c r="CD13407" s="77">
        <v>0.37806000000000001</v>
      </c>
      <c r="CE13407" s="77">
        <v>0.29924000000000001</v>
      </c>
      <c r="CF13407" s="106">
        <v>-0.40131</v>
      </c>
      <c r="CG13407" s="77">
        <v>9.6930000000000002E-2</v>
      </c>
      <c r="CH13407" s="77">
        <v>0.24007000000000001</v>
      </c>
      <c r="CI13407" s="77">
        <v>4.4630000000000003E-2</v>
      </c>
      <c r="CJ13407" s="77">
        <v>0.15512000000000001</v>
      </c>
      <c r="CK13407" s="77">
        <v>1</v>
      </c>
      <c r="CL13407" s="77">
        <v>0.78607000000000005</v>
      </c>
      <c r="CM13407" s="77">
        <v>6.6750000000000004E-2</v>
      </c>
      <c r="CN13407" s="77">
        <v>0.86058000000000001</v>
      </c>
      <c r="CO13407" s="106">
        <v>-9.3090000000000006E-2</v>
      </c>
      <c r="CP13407" s="77">
        <v>0.99526999999999999</v>
      </c>
      <c r="CQ13407" s="77">
        <v>0.62151999999999996</v>
      </c>
      <c r="CR13407" s="106">
        <v>-0.34858</v>
      </c>
      <c r="CS13407" s="77">
        <v>0.58453999999999995</v>
      </c>
      <c r="CT13407" s="77">
        <v>3.0640000000000001E-2</v>
      </c>
      <c r="CU13407" s="77">
        <v>0.63629000000000002</v>
      </c>
      <c r="CV13407" s="106">
        <v>-0.29708000000000001</v>
      </c>
      <c r="CW13407" s="77">
        <v>7.22E-2</v>
      </c>
      <c r="CX13407" s="106">
        <v>-0.30198999999999998</v>
      </c>
      <c r="CY13407" s="77">
        <v>0.46878999999999998</v>
      </c>
      <c r="CZ13407" s="77">
        <v>0.15512999999999999</v>
      </c>
      <c r="DA13407" s="77">
        <v>1</v>
      </c>
      <c r="DB13407" s="77">
        <v>0.78605999999999998</v>
      </c>
      <c r="DC13407" s="77">
        <v>6.6739999999999994E-2</v>
      </c>
      <c r="DD13407" s="77">
        <v>0.90968000000000004</v>
      </c>
      <c r="DE13407" s="77">
        <v>0.86058999999999997</v>
      </c>
      <c r="DF13407" s="106">
        <v>-9.3060000000000004E-2</v>
      </c>
      <c r="DG13407" s="77">
        <v>0.99526999999999999</v>
      </c>
      <c r="DH13407" s="77">
        <v>0.62209000000000003</v>
      </c>
      <c r="DI13407" s="106">
        <v>-0.34864000000000001</v>
      </c>
      <c r="DJ13407" s="77">
        <v>0.69503999999999999</v>
      </c>
      <c r="DK13407" s="77">
        <v>0.58457000000000003</v>
      </c>
      <c r="DL13407" s="77">
        <v>0.15520999999999999</v>
      </c>
      <c r="DM13407" s="77">
        <v>1</v>
      </c>
      <c r="DN13407" s="77">
        <v>0.78600000000000003</v>
      </c>
      <c r="DO13407" s="77">
        <v>6.6680000000000003E-2</v>
      </c>
      <c r="DP13407" s="77">
        <v>0.90968000000000004</v>
      </c>
      <c r="DQ13407" s="77">
        <v>0.86058999999999997</v>
      </c>
      <c r="DR13407" s="106">
        <v>-9.2810000000000004E-2</v>
      </c>
      <c r="DS13407" s="77">
        <v>0.99536000000000002</v>
      </c>
      <c r="DT13407" s="77">
        <v>0.61868000000000001</v>
      </c>
      <c r="DU13407" s="106">
        <v>-0.34793000000000002</v>
      </c>
      <c r="DV13407" s="77">
        <v>0.69530999999999998</v>
      </c>
      <c r="DW13407" s="78">
        <v>0.58443000000000001</v>
      </c>
    </row>
    <row r="13408" spans="1:127" ht="15.75" thickBot="1" x14ac:dyDescent="0.3">
      <c r="A13408" s="248"/>
      <c r="B13408" s="68">
        <v>0.24709999999999999</v>
      </c>
      <c r="C13408" s="68">
        <v>0.14219999999999999</v>
      </c>
      <c r="D13408" s="68">
        <v>3.56E-2</v>
      </c>
      <c r="E13408" s="68">
        <v>2.0000000000000001E-4</v>
      </c>
      <c r="F13408" s="68">
        <v>0.25829999999999997</v>
      </c>
      <c r="G13408" s="68">
        <v>0.63480000000000003</v>
      </c>
      <c r="H13408" s="68">
        <v>0.11700000000000001</v>
      </c>
      <c r="I13408" s="68">
        <v>4.4999999999999997E-3</v>
      </c>
      <c r="J13408" s="68">
        <v>1E-4</v>
      </c>
      <c r="K13408" s="68" t="s">
        <v>621</v>
      </c>
      <c r="L13408" s="68" t="s">
        <v>621</v>
      </c>
      <c r="M13408" s="68" t="s">
        <v>621</v>
      </c>
      <c r="N13408" s="68" t="s">
        <v>621</v>
      </c>
      <c r="O13408" s="68" t="s">
        <v>621</v>
      </c>
      <c r="P13408" s="68" t="s">
        <v>677</v>
      </c>
      <c r="Q13408" s="68">
        <v>8.9999999999999998E-4</v>
      </c>
      <c r="R13408" s="68">
        <v>1.1000000000000001E-3</v>
      </c>
      <c r="S13408" s="68">
        <v>4.0599999999999997E-2</v>
      </c>
      <c r="T13408" s="68">
        <v>2.0000000000000001E-4</v>
      </c>
      <c r="U13408" s="68" t="s">
        <v>621</v>
      </c>
      <c r="V13408" s="68">
        <v>0.14050000000000001</v>
      </c>
      <c r="W13408" s="68">
        <v>0.52400000000000002</v>
      </c>
      <c r="X13408" s="68">
        <v>0.57030000000000003</v>
      </c>
      <c r="Y13408" s="68">
        <v>0.65990000000000004</v>
      </c>
      <c r="Z13408" s="68">
        <v>0.27910000000000001</v>
      </c>
      <c r="AA13408" s="68">
        <v>0.91620000000000001</v>
      </c>
      <c r="AB13408" s="68">
        <v>6.4500000000000002E-2</v>
      </c>
      <c r="AC13408" s="68">
        <v>4.1000000000000003E-3</v>
      </c>
      <c r="AD13408" s="68">
        <v>0.67730000000000001</v>
      </c>
      <c r="AE13408" s="68">
        <v>0.71650000000000003</v>
      </c>
      <c r="AF13408" s="68">
        <v>2.6700000000000002E-2</v>
      </c>
      <c r="AG13408" s="68">
        <v>1.6999999999999999E-3</v>
      </c>
      <c r="AH13408" s="68">
        <v>1E-4</v>
      </c>
      <c r="AI13408" s="68" t="s">
        <v>621</v>
      </c>
      <c r="AJ13408" s="68" t="s">
        <v>621</v>
      </c>
      <c r="AK13408" s="68" t="s">
        <v>621</v>
      </c>
      <c r="AL13408" s="68" t="s">
        <v>621</v>
      </c>
      <c r="AM13408" s="68" t="s">
        <v>621</v>
      </c>
      <c r="AN13408" s="68" t="s">
        <v>677</v>
      </c>
      <c r="AO13408" s="68">
        <v>0.23749999999999999</v>
      </c>
      <c r="AP13408" s="68">
        <v>1.1000000000000001E-3</v>
      </c>
      <c r="AQ13408" s="68">
        <v>3.3300000000000003E-2</v>
      </c>
      <c r="AR13408" s="68">
        <v>2.3E-3</v>
      </c>
      <c r="AS13408" s="68">
        <v>2.76E-2</v>
      </c>
      <c r="AT13408" s="68">
        <v>0.46189999999999998</v>
      </c>
      <c r="AU13408" s="68">
        <v>0.82</v>
      </c>
      <c r="AV13408" s="68">
        <v>0.21149999999999999</v>
      </c>
      <c r="AW13408" s="68">
        <v>0.62319999999999998</v>
      </c>
      <c r="AX13408" s="68">
        <v>2.6100000000000002E-2</v>
      </c>
      <c r="AY13408" s="68">
        <v>9.1000000000000004E-3</v>
      </c>
      <c r="AZ13408" s="68">
        <v>0.68220000000000003</v>
      </c>
      <c r="BA13408" s="68">
        <v>0.44180000000000003</v>
      </c>
      <c r="BB13408" s="68">
        <v>0.63690000000000002</v>
      </c>
      <c r="BC13408" s="68">
        <v>0.47120000000000001</v>
      </c>
      <c r="BD13408" s="68">
        <v>0.73399999999999999</v>
      </c>
      <c r="BE13408" s="68">
        <v>0.97560000000000002</v>
      </c>
      <c r="BF13408" s="68">
        <v>3.2899999999999999E-2</v>
      </c>
      <c r="BG13408" s="68">
        <v>5.0099999999999999E-2</v>
      </c>
      <c r="BH13408" s="68">
        <v>0.125</v>
      </c>
      <c r="BI13408" s="68">
        <v>0.32519999999999999</v>
      </c>
      <c r="BJ13408" s="68">
        <v>4.1799999999999997E-2</v>
      </c>
      <c r="BK13408" s="68">
        <v>0.39439999999999997</v>
      </c>
      <c r="BL13408" s="68">
        <v>0.61729999999999996</v>
      </c>
      <c r="BM13408" s="68">
        <v>3.5400000000000001E-2</v>
      </c>
      <c r="BN13408" s="68">
        <v>5.3E-3</v>
      </c>
      <c r="BO13408" s="68">
        <v>2.29E-2</v>
      </c>
      <c r="BP13408" s="68">
        <v>0.13500000000000001</v>
      </c>
      <c r="BQ13408" s="68">
        <v>0.71630000000000005</v>
      </c>
      <c r="BR13408" s="68">
        <v>0.1895</v>
      </c>
      <c r="BS13408" s="68">
        <v>0.66890000000000005</v>
      </c>
      <c r="BT13408" s="68" t="s">
        <v>621</v>
      </c>
      <c r="BU13408" s="68">
        <v>9.7999999999999997E-3</v>
      </c>
      <c r="BV13408" s="68">
        <v>0.4632</v>
      </c>
      <c r="BW13408" s="68">
        <v>0.79479999999999995</v>
      </c>
      <c r="BX13408" s="68">
        <v>0.56859999999999999</v>
      </c>
      <c r="BY13408" s="68">
        <v>0.39410000000000001</v>
      </c>
      <c r="BZ13408" s="68">
        <v>2.8999999999999998E-3</v>
      </c>
      <c r="CA13408" s="68">
        <v>2.69E-2</v>
      </c>
      <c r="CB13408" s="68">
        <v>9.8000000000000004E-2</v>
      </c>
      <c r="CC13408" s="68">
        <v>0.41110000000000002</v>
      </c>
      <c r="CD13408" s="68">
        <v>3.2899999999999999E-2</v>
      </c>
      <c r="CE13408" s="68">
        <v>9.6199999999999994E-2</v>
      </c>
      <c r="CF13408" s="68">
        <v>2.2800000000000001E-2</v>
      </c>
      <c r="CG13408" s="68">
        <v>0.59770000000000001</v>
      </c>
      <c r="CH13408" s="68">
        <v>0.1857</v>
      </c>
      <c r="CI13408" s="68">
        <v>0.80840000000000001</v>
      </c>
      <c r="CJ13408" s="68">
        <v>0.39660000000000001</v>
      </c>
      <c r="CK13408" s="68"/>
      <c r="CL13408" s="68" t="s">
        <v>621</v>
      </c>
      <c r="CM13408" s="68">
        <v>0.71660000000000001</v>
      </c>
      <c r="CN13408" s="68" t="s">
        <v>621</v>
      </c>
      <c r="CO13408" s="68">
        <v>0.61229999999999996</v>
      </c>
      <c r="CP13408" s="68" t="s">
        <v>621</v>
      </c>
      <c r="CQ13408" s="68">
        <v>1E-4</v>
      </c>
      <c r="CR13408" s="68">
        <v>5.0599999999999999E-2</v>
      </c>
      <c r="CS13408" s="68">
        <v>4.0000000000000002E-4</v>
      </c>
      <c r="CT13408" s="68">
        <v>0.86780000000000002</v>
      </c>
      <c r="CU13408" s="68" t="s">
        <v>621</v>
      </c>
      <c r="CV13408" s="68">
        <v>9.8699999999999996E-2</v>
      </c>
      <c r="CW13408" s="68">
        <v>0.6946</v>
      </c>
      <c r="CX13408" s="68">
        <v>9.2999999999999999E-2</v>
      </c>
      <c r="CY13408" s="68">
        <v>6.7999999999999996E-3</v>
      </c>
      <c r="CZ13408" s="68">
        <v>0.39660000000000001</v>
      </c>
      <c r="DA13408" s="68" t="s">
        <v>621</v>
      </c>
      <c r="DB13408" s="68" t="s">
        <v>621</v>
      </c>
      <c r="DC13408" s="68">
        <v>0.7167</v>
      </c>
      <c r="DD13408" s="68" t="s">
        <v>621</v>
      </c>
      <c r="DE13408" s="68" t="s">
        <v>621</v>
      </c>
      <c r="DF13408" s="68">
        <v>0.61250000000000004</v>
      </c>
      <c r="DG13408" s="68" t="s">
        <v>621</v>
      </c>
      <c r="DH13408" s="68">
        <v>1E-4</v>
      </c>
      <c r="DI13408" s="68">
        <v>5.0500000000000003E-2</v>
      </c>
      <c r="DJ13408" s="68" t="s">
        <v>621</v>
      </c>
      <c r="DK13408" s="68">
        <v>4.0000000000000002E-4</v>
      </c>
      <c r="DL13408" s="68">
        <v>0.39629999999999999</v>
      </c>
      <c r="DM13408" s="68" t="s">
        <v>621</v>
      </c>
      <c r="DN13408" s="68" t="s">
        <v>621</v>
      </c>
      <c r="DO13408" s="68">
        <v>0.71689999999999998</v>
      </c>
      <c r="DP13408" s="68" t="s">
        <v>621</v>
      </c>
      <c r="DQ13408" s="68" t="s">
        <v>621</v>
      </c>
      <c r="DR13408" s="68">
        <v>0.61339999999999995</v>
      </c>
      <c r="DS13408" s="68" t="s">
        <v>621</v>
      </c>
      <c r="DT13408" s="68">
        <v>2.0000000000000001E-4</v>
      </c>
      <c r="DU13408" s="68">
        <v>5.0999999999999997E-2</v>
      </c>
      <c r="DV13408" s="68" t="s">
        <v>621</v>
      </c>
      <c r="DW13408" s="74">
        <v>4.0000000000000002E-4</v>
      </c>
    </row>
    <row r="13409" spans="1:127" x14ac:dyDescent="0.25">
      <c r="A13409" s="247" t="s">
        <v>531</v>
      </c>
      <c r="B13409" s="106">
        <v>-0.34700999999999999</v>
      </c>
      <c r="C13409" s="77">
        <v>0.2102</v>
      </c>
      <c r="D13409" s="77">
        <v>0.48777999999999999</v>
      </c>
      <c r="E13409" s="77">
        <v>0.35227999999999998</v>
      </c>
      <c r="F13409" s="77">
        <v>0.12102</v>
      </c>
      <c r="G13409" s="106">
        <v>-3.0190000000000002E-2</v>
      </c>
      <c r="H13409" s="106">
        <v>-0.33582000000000001</v>
      </c>
      <c r="I13409" s="106">
        <v>-0.43431999999999998</v>
      </c>
      <c r="J13409" s="77">
        <v>0.55059000000000002</v>
      </c>
      <c r="K13409" s="77">
        <v>0.72748000000000002</v>
      </c>
      <c r="L13409" s="77">
        <v>0.68728999999999996</v>
      </c>
      <c r="M13409" s="77">
        <v>0.68001999999999996</v>
      </c>
      <c r="N13409" s="77">
        <v>0.58092999999999995</v>
      </c>
      <c r="O13409" s="77">
        <v>0.37236999999999998</v>
      </c>
      <c r="P13409" s="77" t="s">
        <v>677</v>
      </c>
      <c r="Q13409" s="77">
        <v>0.45390000000000003</v>
      </c>
      <c r="R13409" s="77">
        <v>0.78015999999999996</v>
      </c>
      <c r="S13409" s="77">
        <v>0.71094999999999997</v>
      </c>
      <c r="T13409" s="77">
        <v>0.72394000000000003</v>
      </c>
      <c r="U13409" s="77">
        <v>0.55642999999999998</v>
      </c>
      <c r="V13409" s="77">
        <v>0.29496</v>
      </c>
      <c r="W13409" s="77">
        <v>9.2759999999999995E-2</v>
      </c>
      <c r="X13409" s="77">
        <v>0.27765000000000001</v>
      </c>
      <c r="Y13409" s="77">
        <v>0.27851999999999999</v>
      </c>
      <c r="Z13409" s="106">
        <v>-7.1809999999999999E-2</v>
      </c>
      <c r="AA13409" s="77">
        <v>0.30869000000000002</v>
      </c>
      <c r="AB13409" s="77">
        <v>0.48238999999999999</v>
      </c>
      <c r="AC13409" s="77">
        <v>0.25806000000000001</v>
      </c>
      <c r="AD13409" s="106">
        <v>-2.0549999999999999E-2</v>
      </c>
      <c r="AE13409" s="106">
        <v>-0.12559000000000001</v>
      </c>
      <c r="AF13409" s="106">
        <v>-0.38995000000000002</v>
      </c>
      <c r="AG13409" s="106">
        <v>-0.45945999999999998</v>
      </c>
      <c r="AH13409" s="77">
        <v>0.54876999999999998</v>
      </c>
      <c r="AI13409" s="77">
        <v>0.68589999999999995</v>
      </c>
      <c r="AJ13409" s="77">
        <v>0.68986999999999998</v>
      </c>
      <c r="AK13409" s="77">
        <v>0.64915999999999996</v>
      </c>
      <c r="AL13409" s="77">
        <v>0.54584999999999995</v>
      </c>
      <c r="AM13409" s="77">
        <v>0.30973000000000001</v>
      </c>
      <c r="AN13409" s="77" t="s">
        <v>677</v>
      </c>
      <c r="AO13409" s="77">
        <v>0.22547</v>
      </c>
      <c r="AP13409" s="77">
        <v>0.79</v>
      </c>
      <c r="AQ13409" s="77">
        <v>0.72645999999999999</v>
      </c>
      <c r="AR13409" s="77">
        <v>0.61589000000000005</v>
      </c>
      <c r="AS13409" s="77">
        <v>0.31345000000000001</v>
      </c>
      <c r="AT13409" s="77">
        <v>9.5689999999999997E-2</v>
      </c>
      <c r="AU13409" s="106">
        <v>-1.081E-2</v>
      </c>
      <c r="AV13409" s="106">
        <v>-5.756E-2</v>
      </c>
      <c r="AW13409" s="77">
        <v>3.2349999999999997E-2</v>
      </c>
      <c r="AX13409" s="106">
        <v>-0.27564</v>
      </c>
      <c r="AY13409" s="106">
        <v>-0.29166999999999998</v>
      </c>
      <c r="AZ13409" s="77">
        <v>0.11053</v>
      </c>
      <c r="BA13409" s="106">
        <v>-6.2530000000000002E-2</v>
      </c>
      <c r="BB13409" s="77">
        <v>1.8799999999999999E-3</v>
      </c>
      <c r="BC13409" s="77">
        <v>6.2920000000000004E-2</v>
      </c>
      <c r="BD13409" s="106">
        <v>-0.19400000000000001</v>
      </c>
      <c r="BE13409" s="106">
        <v>-0.14410000000000001</v>
      </c>
      <c r="BF13409" s="77">
        <v>0.23374</v>
      </c>
      <c r="BG13409" s="77">
        <v>0.33261000000000002</v>
      </c>
      <c r="BH13409" s="77">
        <v>0.33650000000000002</v>
      </c>
      <c r="BI13409" s="77">
        <v>0.20713999999999999</v>
      </c>
      <c r="BJ13409" s="77">
        <v>0.30463000000000001</v>
      </c>
      <c r="BK13409" s="77">
        <v>0.19497999999999999</v>
      </c>
      <c r="BL13409" s="106">
        <v>-5.6570000000000002E-2</v>
      </c>
      <c r="BM13409" s="106">
        <v>-0.26972000000000002</v>
      </c>
      <c r="BN13409" s="106">
        <v>-0.34765000000000001</v>
      </c>
      <c r="BO13409" s="106">
        <v>-0.30076999999999998</v>
      </c>
      <c r="BP13409" s="106">
        <v>-0.37641000000000002</v>
      </c>
      <c r="BQ13409" s="106">
        <v>-0.17771000000000001</v>
      </c>
      <c r="BR13409" s="77">
        <v>0.16958000000000001</v>
      </c>
      <c r="BS13409" s="77">
        <v>3.8800000000000002E-3</v>
      </c>
      <c r="BT13409" s="106">
        <v>-0.6119</v>
      </c>
      <c r="BU13409" s="106">
        <v>-0.40804000000000001</v>
      </c>
      <c r="BV13409" s="77">
        <v>6.6170000000000007E-2</v>
      </c>
      <c r="BW13409" s="77">
        <v>3.0599999999999998E-3</v>
      </c>
      <c r="BX13409" s="106">
        <v>-7.3550000000000004E-2</v>
      </c>
      <c r="BY13409" s="106">
        <v>-0.18636</v>
      </c>
      <c r="BZ13409" s="106">
        <v>-0.29346</v>
      </c>
      <c r="CA13409" s="106">
        <v>-0.39068000000000003</v>
      </c>
      <c r="CB13409" s="106">
        <v>-0.37531999999999999</v>
      </c>
      <c r="CC13409" s="106">
        <v>-0.26951000000000003</v>
      </c>
      <c r="CD13409" s="77">
        <v>0.31064999999999998</v>
      </c>
      <c r="CE13409" s="77">
        <v>0.21517</v>
      </c>
      <c r="CF13409" s="106">
        <v>-0.30762</v>
      </c>
      <c r="CG13409" s="77">
        <v>0.14699000000000001</v>
      </c>
      <c r="CH13409" s="77">
        <v>0.20399</v>
      </c>
      <c r="CI13409" s="77">
        <v>9.3329999999999996E-2</v>
      </c>
      <c r="CJ13409" s="77">
        <v>3.8929999999999999E-2</v>
      </c>
      <c r="CK13409" s="77">
        <v>0.78607000000000005</v>
      </c>
      <c r="CL13409" s="77">
        <v>1</v>
      </c>
      <c r="CM13409" s="77">
        <v>0.31069000000000002</v>
      </c>
      <c r="CN13409" s="77">
        <v>0.78449999999999998</v>
      </c>
      <c r="CO13409" s="106">
        <v>-0.15432999999999999</v>
      </c>
      <c r="CP13409" s="77">
        <v>0.75744</v>
      </c>
      <c r="CQ13409" s="77">
        <v>0.80169000000000001</v>
      </c>
      <c r="CR13409" s="106">
        <v>-0.16864000000000001</v>
      </c>
      <c r="CS13409" s="77">
        <v>0.45345999999999997</v>
      </c>
      <c r="CT13409" s="106">
        <v>-9.4530000000000003E-2</v>
      </c>
      <c r="CU13409" s="77">
        <v>0.53581000000000001</v>
      </c>
      <c r="CV13409" s="106">
        <v>-0.32468999999999998</v>
      </c>
      <c r="CW13409" s="106">
        <v>-1.047E-2</v>
      </c>
      <c r="CX13409" s="106">
        <v>-0.33405000000000001</v>
      </c>
      <c r="CY13409" s="77">
        <v>0.29552</v>
      </c>
      <c r="CZ13409" s="77">
        <v>3.8929999999999999E-2</v>
      </c>
      <c r="DA13409" s="77">
        <v>0.78607000000000005</v>
      </c>
      <c r="DB13409" s="77">
        <v>1</v>
      </c>
      <c r="DC13409" s="77">
        <v>0.31069000000000002</v>
      </c>
      <c r="DD13409" s="77">
        <v>0.74741999999999997</v>
      </c>
      <c r="DE13409" s="77">
        <v>0.78449999999999998</v>
      </c>
      <c r="DF13409" s="106">
        <v>-0.15436</v>
      </c>
      <c r="DG13409" s="77">
        <v>0.75749999999999995</v>
      </c>
      <c r="DH13409" s="77">
        <v>0.80193999999999999</v>
      </c>
      <c r="DI13409" s="106">
        <v>-0.16879</v>
      </c>
      <c r="DJ13409" s="77">
        <v>0.51068000000000002</v>
      </c>
      <c r="DK13409" s="77">
        <v>0.4536</v>
      </c>
      <c r="DL13409" s="77">
        <v>3.8949999999999999E-2</v>
      </c>
      <c r="DM13409" s="77">
        <v>0.78605999999999998</v>
      </c>
      <c r="DN13409" s="77">
        <v>1</v>
      </c>
      <c r="DO13409" s="77">
        <v>0.31063000000000002</v>
      </c>
      <c r="DP13409" s="77">
        <v>0.74741000000000002</v>
      </c>
      <c r="DQ13409" s="77">
        <v>0.78449999999999998</v>
      </c>
      <c r="DR13409" s="106">
        <v>-0.15403</v>
      </c>
      <c r="DS13409" s="77">
        <v>0.75761000000000001</v>
      </c>
      <c r="DT13409" s="77">
        <v>0.80115000000000003</v>
      </c>
      <c r="DU13409" s="106">
        <v>-0.16811999999999999</v>
      </c>
      <c r="DV13409" s="77">
        <v>0.51085000000000003</v>
      </c>
      <c r="DW13409" s="78">
        <v>0.45356000000000002</v>
      </c>
    </row>
    <row r="13410" spans="1:127" ht="15.75" thickBot="1" x14ac:dyDescent="0.3">
      <c r="A13410" s="248"/>
      <c r="B13410" s="68">
        <v>5.1700000000000003E-2</v>
      </c>
      <c r="C13410" s="68">
        <v>0.2482</v>
      </c>
      <c r="D13410" s="68">
        <v>4.5999999999999999E-3</v>
      </c>
      <c r="E13410" s="68">
        <v>4.8000000000000001E-2</v>
      </c>
      <c r="F13410" s="68">
        <v>0.50939999999999996</v>
      </c>
      <c r="G13410" s="68">
        <v>0.86970000000000003</v>
      </c>
      <c r="H13410" s="68">
        <v>6.0199999999999997E-2</v>
      </c>
      <c r="I13410" s="68">
        <v>1.2999999999999999E-2</v>
      </c>
      <c r="J13410" s="68">
        <v>1.1000000000000001E-3</v>
      </c>
      <c r="K13410" s="68" t="s">
        <v>621</v>
      </c>
      <c r="L13410" s="68" t="s">
        <v>621</v>
      </c>
      <c r="M13410" s="68" t="s">
        <v>621</v>
      </c>
      <c r="N13410" s="68">
        <v>5.0000000000000001E-4</v>
      </c>
      <c r="O13410" s="68">
        <v>3.5799999999999998E-2</v>
      </c>
      <c r="P13410" s="68" t="s">
        <v>677</v>
      </c>
      <c r="Q13410" s="68">
        <v>9.1000000000000004E-3</v>
      </c>
      <c r="R13410" s="68" t="s">
        <v>621</v>
      </c>
      <c r="S13410" s="68" t="s">
        <v>621</v>
      </c>
      <c r="T13410" s="68" t="s">
        <v>621</v>
      </c>
      <c r="U13410" s="68">
        <v>8.9999999999999998E-4</v>
      </c>
      <c r="V13410" s="68">
        <v>0.1012</v>
      </c>
      <c r="W13410" s="68">
        <v>0.61360000000000003</v>
      </c>
      <c r="X13410" s="68">
        <v>0.1239</v>
      </c>
      <c r="Y13410" s="68">
        <v>0.1227</v>
      </c>
      <c r="Z13410" s="68">
        <v>0.69610000000000005</v>
      </c>
      <c r="AA13410" s="68">
        <v>8.5599999999999996E-2</v>
      </c>
      <c r="AB13410" s="68">
        <v>5.1999999999999998E-3</v>
      </c>
      <c r="AC13410" s="68">
        <v>0.15390000000000001</v>
      </c>
      <c r="AD13410" s="68">
        <v>0.91110000000000002</v>
      </c>
      <c r="AE13410" s="68">
        <v>0.49340000000000001</v>
      </c>
      <c r="AF13410" s="68">
        <v>2.7400000000000001E-2</v>
      </c>
      <c r="AG13410" s="68">
        <v>8.2000000000000007E-3</v>
      </c>
      <c r="AH13410" s="68">
        <v>1.1000000000000001E-3</v>
      </c>
      <c r="AI13410" s="68" t="s">
        <v>621</v>
      </c>
      <c r="AJ13410" s="68" t="s">
        <v>621</v>
      </c>
      <c r="AK13410" s="68" t="s">
        <v>621</v>
      </c>
      <c r="AL13410" s="68">
        <v>1.1999999999999999E-3</v>
      </c>
      <c r="AM13410" s="68">
        <v>8.4500000000000006E-2</v>
      </c>
      <c r="AN13410" s="68" t="s">
        <v>677</v>
      </c>
      <c r="AO13410" s="68">
        <v>0.2147</v>
      </c>
      <c r="AP13410" s="68" t="s">
        <v>621</v>
      </c>
      <c r="AQ13410" s="68" t="s">
        <v>621</v>
      </c>
      <c r="AR13410" s="68">
        <v>2.0000000000000001E-4</v>
      </c>
      <c r="AS13410" s="68">
        <v>8.0699999999999994E-2</v>
      </c>
      <c r="AT13410" s="68">
        <v>0.60240000000000005</v>
      </c>
      <c r="AU13410" s="68">
        <v>0.95320000000000005</v>
      </c>
      <c r="AV13410" s="68">
        <v>0.75429999999999997</v>
      </c>
      <c r="AW13410" s="68">
        <v>0.86050000000000004</v>
      </c>
      <c r="AX13410" s="68">
        <v>0.1268</v>
      </c>
      <c r="AY13410" s="68">
        <v>0.1053</v>
      </c>
      <c r="AZ13410" s="68">
        <v>0.54700000000000004</v>
      </c>
      <c r="BA13410" s="68">
        <v>0.7339</v>
      </c>
      <c r="BB13410" s="68">
        <v>0.99180000000000001</v>
      </c>
      <c r="BC13410" s="68">
        <v>0.73229999999999995</v>
      </c>
      <c r="BD13410" s="68">
        <v>0.28739999999999999</v>
      </c>
      <c r="BE13410" s="68">
        <v>0.43140000000000001</v>
      </c>
      <c r="BF13410" s="68">
        <v>0.19789999999999999</v>
      </c>
      <c r="BG13410" s="68">
        <v>6.2899999999999998E-2</v>
      </c>
      <c r="BH13410" s="68">
        <v>5.9700000000000003E-2</v>
      </c>
      <c r="BI13410" s="68">
        <v>0.25530000000000003</v>
      </c>
      <c r="BJ13410" s="68">
        <v>0.09</v>
      </c>
      <c r="BK13410" s="68">
        <v>0.28489999999999999</v>
      </c>
      <c r="BL13410" s="68">
        <v>0.75839999999999996</v>
      </c>
      <c r="BM13410" s="68">
        <v>0.13550000000000001</v>
      </c>
      <c r="BN13410" s="68">
        <v>5.1200000000000002E-2</v>
      </c>
      <c r="BO13410" s="68">
        <v>9.4399999999999998E-2</v>
      </c>
      <c r="BP13410" s="68">
        <v>3.3700000000000001E-2</v>
      </c>
      <c r="BQ13410" s="68">
        <v>0.33050000000000002</v>
      </c>
      <c r="BR13410" s="68">
        <v>0.35349999999999998</v>
      </c>
      <c r="BS13410" s="68">
        <v>0.98319999999999996</v>
      </c>
      <c r="BT13410" s="68">
        <v>2.0000000000000001E-4</v>
      </c>
      <c r="BU13410" s="68">
        <v>2.0400000000000001E-2</v>
      </c>
      <c r="BV13410" s="68">
        <v>0.71899999999999997</v>
      </c>
      <c r="BW13410" s="68">
        <v>0.98670000000000002</v>
      </c>
      <c r="BX13410" s="68">
        <v>0.68910000000000005</v>
      </c>
      <c r="BY13410" s="68">
        <v>0.30709999999999998</v>
      </c>
      <c r="BZ13410" s="68">
        <v>0.1031</v>
      </c>
      <c r="CA13410" s="68">
        <v>2.7E-2</v>
      </c>
      <c r="CB13410" s="68">
        <v>3.4299999999999997E-2</v>
      </c>
      <c r="CC13410" s="68">
        <v>0.1358</v>
      </c>
      <c r="CD13410" s="68">
        <v>8.3500000000000005E-2</v>
      </c>
      <c r="CE13410" s="68">
        <v>0.2369</v>
      </c>
      <c r="CF13410" s="68">
        <v>8.6800000000000002E-2</v>
      </c>
      <c r="CG13410" s="68">
        <v>0.42209999999999998</v>
      </c>
      <c r="CH13410" s="68">
        <v>0.26279999999999998</v>
      </c>
      <c r="CI13410" s="68">
        <v>0.61140000000000005</v>
      </c>
      <c r="CJ13410" s="68">
        <v>0.83250000000000002</v>
      </c>
      <c r="CK13410" s="68" t="s">
        <v>621</v>
      </c>
      <c r="CL13410" s="68"/>
      <c r="CM13410" s="68">
        <v>8.3500000000000005E-2</v>
      </c>
      <c r="CN13410" s="68" t="s">
        <v>621</v>
      </c>
      <c r="CO13410" s="68">
        <v>0.39900000000000002</v>
      </c>
      <c r="CP13410" s="68" t="s">
        <v>621</v>
      </c>
      <c r="CQ13410" s="68" t="s">
        <v>621</v>
      </c>
      <c r="CR13410" s="68">
        <v>0.35620000000000002</v>
      </c>
      <c r="CS13410" s="68">
        <v>9.1000000000000004E-3</v>
      </c>
      <c r="CT13410" s="68">
        <v>0.60680000000000001</v>
      </c>
      <c r="CU13410" s="68">
        <v>1.6000000000000001E-3</v>
      </c>
      <c r="CV13410" s="68">
        <v>6.9800000000000001E-2</v>
      </c>
      <c r="CW13410" s="68">
        <v>0.95469999999999999</v>
      </c>
      <c r="CX13410" s="68">
        <v>6.1699999999999998E-2</v>
      </c>
      <c r="CY13410" s="68">
        <v>0.10059999999999999</v>
      </c>
      <c r="CZ13410" s="68">
        <v>0.83250000000000002</v>
      </c>
      <c r="DA13410" s="68" t="s">
        <v>621</v>
      </c>
      <c r="DB13410" s="68" t="s">
        <v>621</v>
      </c>
      <c r="DC13410" s="68">
        <v>8.3500000000000005E-2</v>
      </c>
      <c r="DD13410" s="68" t="s">
        <v>621</v>
      </c>
      <c r="DE13410" s="68" t="s">
        <v>621</v>
      </c>
      <c r="DF13410" s="68">
        <v>0.39889999999999998</v>
      </c>
      <c r="DG13410" s="68" t="s">
        <v>621</v>
      </c>
      <c r="DH13410" s="68" t="s">
        <v>621</v>
      </c>
      <c r="DI13410" s="68">
        <v>0.35580000000000001</v>
      </c>
      <c r="DJ13410" s="68">
        <v>2.8E-3</v>
      </c>
      <c r="DK13410" s="68">
        <v>9.1000000000000004E-3</v>
      </c>
      <c r="DL13410" s="68">
        <v>0.83240000000000003</v>
      </c>
      <c r="DM13410" s="68" t="s">
        <v>621</v>
      </c>
      <c r="DN13410" s="68" t="s">
        <v>621</v>
      </c>
      <c r="DO13410" s="68">
        <v>8.3599999999999994E-2</v>
      </c>
      <c r="DP13410" s="68" t="s">
        <v>621</v>
      </c>
      <c r="DQ13410" s="68" t="s">
        <v>621</v>
      </c>
      <c r="DR13410" s="68">
        <v>0.4</v>
      </c>
      <c r="DS13410" s="68" t="s">
        <v>621</v>
      </c>
      <c r="DT13410" s="68" t="s">
        <v>621</v>
      </c>
      <c r="DU13410" s="68">
        <v>0.35770000000000002</v>
      </c>
      <c r="DV13410" s="68">
        <v>2.8E-3</v>
      </c>
      <c r="DW13410" s="74">
        <v>9.1000000000000004E-3</v>
      </c>
    </row>
    <row r="13411" spans="1:127" x14ac:dyDescent="0.25">
      <c r="A13411" s="247" t="s">
        <v>532</v>
      </c>
      <c r="B13411" s="106">
        <v>-0.43561</v>
      </c>
      <c r="C13411" s="106">
        <v>-0.21454999999999999</v>
      </c>
      <c r="D13411" s="77">
        <v>0.37753999999999999</v>
      </c>
      <c r="E13411" s="106">
        <v>-2.1479999999999999E-2</v>
      </c>
      <c r="F13411" s="77">
        <v>0.21465000000000001</v>
      </c>
      <c r="G13411" s="106">
        <v>-7.238E-2</v>
      </c>
      <c r="H13411" s="106">
        <v>-0.25995000000000001</v>
      </c>
      <c r="I13411" s="106">
        <v>-0.25752999999999998</v>
      </c>
      <c r="J13411" s="77">
        <v>0.28441</v>
      </c>
      <c r="K13411" s="106">
        <v>-1.0789999999999999E-2</v>
      </c>
      <c r="L13411" s="77">
        <v>0.23005</v>
      </c>
      <c r="M13411" s="77">
        <v>0.10864</v>
      </c>
      <c r="N13411" s="106">
        <v>-1.329E-2</v>
      </c>
      <c r="O13411" s="106">
        <v>-0.20125000000000001</v>
      </c>
      <c r="P13411" s="77" t="s">
        <v>677</v>
      </c>
      <c r="Q13411" s="77">
        <v>2.181E-2</v>
      </c>
      <c r="R13411" s="77">
        <v>0.36886999999999998</v>
      </c>
      <c r="S13411" s="77">
        <v>0.24401</v>
      </c>
      <c r="T13411" s="77">
        <v>0.34603</v>
      </c>
      <c r="U13411" s="106">
        <v>-0.10125000000000001</v>
      </c>
      <c r="V13411" s="77">
        <v>0.35554999999999998</v>
      </c>
      <c r="W13411" s="77">
        <v>0.62041000000000002</v>
      </c>
      <c r="X13411" s="77">
        <v>0.70206999999999997</v>
      </c>
      <c r="Y13411" s="77">
        <v>0.76493</v>
      </c>
      <c r="Z13411" s="77">
        <v>0.55823</v>
      </c>
      <c r="AA13411" s="77">
        <v>0.61492999999999998</v>
      </c>
      <c r="AB13411" s="77">
        <v>0.40755999999999998</v>
      </c>
      <c r="AC13411" s="77">
        <v>2.878E-2</v>
      </c>
      <c r="AD13411" s="77">
        <v>0.15359999999999999</v>
      </c>
      <c r="AE13411" s="106">
        <v>-0.11079</v>
      </c>
      <c r="AF13411" s="106">
        <v>-0.32184000000000001</v>
      </c>
      <c r="AG13411" s="106">
        <v>-0.27385999999999999</v>
      </c>
      <c r="AH13411" s="77">
        <v>0.25057000000000001</v>
      </c>
      <c r="AI13411" s="106">
        <v>-6.9360000000000005E-2</v>
      </c>
      <c r="AJ13411" s="77">
        <v>0.18820000000000001</v>
      </c>
      <c r="AK13411" s="77">
        <v>8.3479999999999999E-2</v>
      </c>
      <c r="AL13411" s="106">
        <v>-4.0129999999999999E-2</v>
      </c>
      <c r="AM13411" s="106">
        <v>-0.20707</v>
      </c>
      <c r="AN13411" s="77" t="s">
        <v>677</v>
      </c>
      <c r="AO13411" s="77">
        <v>0.22925999999999999</v>
      </c>
      <c r="AP13411" s="77">
        <v>0.35132999999999998</v>
      </c>
      <c r="AQ13411" s="77">
        <v>0.25488</v>
      </c>
      <c r="AR13411" s="77">
        <v>0.34181</v>
      </c>
      <c r="AS13411" s="77">
        <v>3.3419999999999998E-2</v>
      </c>
      <c r="AT13411" s="77">
        <v>0.12709000000000001</v>
      </c>
      <c r="AU13411" s="77">
        <v>0.67403999999999997</v>
      </c>
      <c r="AV13411" s="77">
        <v>0.46479999999999999</v>
      </c>
      <c r="AW13411" s="77">
        <v>0.64634999999999998</v>
      </c>
      <c r="AX13411" s="77">
        <v>0.28538999999999998</v>
      </c>
      <c r="AY13411" s="77">
        <v>0.13031000000000001</v>
      </c>
      <c r="AZ13411" s="77">
        <v>8.9520000000000002E-2</v>
      </c>
      <c r="BA13411" s="106">
        <v>-0.48052</v>
      </c>
      <c r="BB13411" s="106">
        <v>-0.27111000000000002</v>
      </c>
      <c r="BC13411" s="106">
        <v>-0.44524999999999998</v>
      </c>
      <c r="BD13411" s="106">
        <v>-0.37119000000000002</v>
      </c>
      <c r="BE13411" s="106">
        <v>-0.50836000000000003</v>
      </c>
      <c r="BF13411" s="77">
        <v>0.23841000000000001</v>
      </c>
      <c r="BG13411" s="77">
        <v>9.0480000000000005E-2</v>
      </c>
      <c r="BH13411" s="106">
        <v>-9.3850000000000003E-2</v>
      </c>
      <c r="BI13411" s="77">
        <v>8.3260000000000001E-2</v>
      </c>
      <c r="BJ13411" s="77">
        <v>0.15251000000000001</v>
      </c>
      <c r="BK13411" s="106">
        <v>-0.11536</v>
      </c>
      <c r="BL13411" s="77">
        <v>2.48E-3</v>
      </c>
      <c r="BM13411" s="106">
        <v>-0.28476000000000001</v>
      </c>
      <c r="BN13411" s="77">
        <v>1.1339999999999999E-2</v>
      </c>
      <c r="BO13411" s="106">
        <v>-0.24203</v>
      </c>
      <c r="BP13411" s="106">
        <v>-0.40548000000000001</v>
      </c>
      <c r="BQ13411" s="106">
        <v>-0.52351000000000003</v>
      </c>
      <c r="BR13411" s="77">
        <v>0.33561000000000002</v>
      </c>
      <c r="BS13411" s="77">
        <v>3.4630000000000001E-2</v>
      </c>
      <c r="BT13411" s="106">
        <v>-9.1560000000000002E-2</v>
      </c>
      <c r="BU13411" s="106">
        <v>-2.2939999999999999E-2</v>
      </c>
      <c r="BV13411" s="106">
        <v>-0.10653</v>
      </c>
      <c r="BW13411" s="106">
        <v>-7.7099999999999998E-3</v>
      </c>
      <c r="BX13411" s="106">
        <v>-8.4640000000000007E-2</v>
      </c>
      <c r="BY13411" s="106">
        <v>-0.44318000000000002</v>
      </c>
      <c r="BZ13411" s="106">
        <v>-8.387E-2</v>
      </c>
      <c r="CA13411" s="106">
        <v>-0.38556000000000001</v>
      </c>
      <c r="CB13411" s="106">
        <v>-0.39412000000000003</v>
      </c>
      <c r="CC13411" s="106">
        <v>-0.49798999999999999</v>
      </c>
      <c r="CD13411" s="77">
        <v>0.29403000000000001</v>
      </c>
      <c r="CE13411" s="77">
        <v>0.11013000000000001</v>
      </c>
      <c r="CF13411" s="106">
        <v>-0.24748000000000001</v>
      </c>
      <c r="CG13411" s="77">
        <v>0.16334000000000001</v>
      </c>
      <c r="CH13411" s="77">
        <v>3.533E-2</v>
      </c>
      <c r="CI13411" s="106">
        <v>-0.19952</v>
      </c>
      <c r="CJ13411" s="106">
        <v>-8.2799999999999992E-3</v>
      </c>
      <c r="CK13411" s="77">
        <v>6.6750000000000004E-2</v>
      </c>
      <c r="CL13411" s="77">
        <v>0.31069000000000002</v>
      </c>
      <c r="CM13411" s="77">
        <v>1</v>
      </c>
      <c r="CN13411" s="77">
        <v>0.39343</v>
      </c>
      <c r="CO13411" s="106">
        <v>-8.9499999999999996E-2</v>
      </c>
      <c r="CP13411" s="77">
        <v>2.231E-2</v>
      </c>
      <c r="CQ13411" s="77">
        <v>0.39677000000000001</v>
      </c>
      <c r="CR13411" s="77">
        <v>0.73887999999999998</v>
      </c>
      <c r="CS13411" s="77">
        <v>0.20480000000000001</v>
      </c>
      <c r="CT13411" s="106">
        <v>-0.46045999999999998</v>
      </c>
      <c r="CU13411" s="77">
        <v>0.21217</v>
      </c>
      <c r="CV13411" s="106">
        <v>-0.41144999999999998</v>
      </c>
      <c r="CW13411" s="77">
        <v>0.20238</v>
      </c>
      <c r="CX13411" s="106">
        <v>-0.44096999999999997</v>
      </c>
      <c r="CY13411" s="77">
        <v>6.1039999999999997E-2</v>
      </c>
      <c r="CZ13411" s="106">
        <v>-8.2799999999999992E-3</v>
      </c>
      <c r="DA13411" s="77">
        <v>6.6750000000000004E-2</v>
      </c>
      <c r="DB13411" s="77">
        <v>0.31072</v>
      </c>
      <c r="DC13411" s="77">
        <v>1</v>
      </c>
      <c r="DD13411" s="77">
        <v>9.8350000000000007E-2</v>
      </c>
      <c r="DE13411" s="77">
        <v>0.39343</v>
      </c>
      <c r="DF13411" s="106">
        <v>-8.9630000000000001E-2</v>
      </c>
      <c r="DG13411" s="77">
        <v>2.249E-2</v>
      </c>
      <c r="DH13411" s="77">
        <v>0.39734000000000003</v>
      </c>
      <c r="DI13411" s="77">
        <v>0.73868</v>
      </c>
      <c r="DJ13411" s="77">
        <v>1.1900000000000001E-3</v>
      </c>
      <c r="DK13411" s="77">
        <v>0.20491000000000001</v>
      </c>
      <c r="DL13411" s="106">
        <v>-8.2900000000000005E-3</v>
      </c>
      <c r="DM13411" s="77">
        <v>6.6739999999999994E-2</v>
      </c>
      <c r="DN13411" s="77">
        <v>0.31090000000000001</v>
      </c>
      <c r="DO13411" s="77">
        <v>1</v>
      </c>
      <c r="DP13411" s="77">
        <v>9.8369999999999999E-2</v>
      </c>
      <c r="DQ13411" s="77">
        <v>0.39343</v>
      </c>
      <c r="DR13411" s="106">
        <v>-8.9609999999999995E-2</v>
      </c>
      <c r="DS13411" s="77">
        <v>2.196E-2</v>
      </c>
      <c r="DT13411" s="77">
        <v>0.39834000000000003</v>
      </c>
      <c r="DU13411" s="77">
        <v>0.73884000000000005</v>
      </c>
      <c r="DV13411" s="77">
        <v>1.1299999999999999E-3</v>
      </c>
      <c r="DW13411" s="78">
        <v>0.20516000000000001</v>
      </c>
    </row>
    <row r="13412" spans="1:127" ht="15.75" thickBot="1" x14ac:dyDescent="0.3">
      <c r="A13412" s="248"/>
      <c r="B13412" s="68">
        <v>1.2699999999999999E-2</v>
      </c>
      <c r="C13412" s="68">
        <v>0.23830000000000001</v>
      </c>
      <c r="D13412" s="68">
        <v>3.3099999999999997E-2</v>
      </c>
      <c r="E13412" s="68">
        <v>0.90710000000000002</v>
      </c>
      <c r="F13412" s="68">
        <v>0.23810000000000001</v>
      </c>
      <c r="G13412" s="68">
        <v>0.69379999999999997</v>
      </c>
      <c r="H13412" s="68">
        <v>0.15079999999999999</v>
      </c>
      <c r="I13412" s="68">
        <v>0.1547</v>
      </c>
      <c r="J13412" s="68">
        <v>0.11459999999999999</v>
      </c>
      <c r="K13412" s="68">
        <v>0.95320000000000005</v>
      </c>
      <c r="L13412" s="68">
        <v>0.20530000000000001</v>
      </c>
      <c r="M13412" s="68">
        <v>0.55400000000000005</v>
      </c>
      <c r="N13412" s="68">
        <v>0.9425</v>
      </c>
      <c r="O13412" s="68">
        <v>0.26939999999999997</v>
      </c>
      <c r="P13412" s="68" t="s">
        <v>677</v>
      </c>
      <c r="Q13412" s="68">
        <v>0.90569999999999995</v>
      </c>
      <c r="R13412" s="68">
        <v>3.78E-2</v>
      </c>
      <c r="S13412" s="68">
        <v>0.1784</v>
      </c>
      <c r="T13412" s="68">
        <v>5.2400000000000002E-2</v>
      </c>
      <c r="U13412" s="68">
        <v>0.58140000000000003</v>
      </c>
      <c r="V13412" s="68">
        <v>4.58E-2</v>
      </c>
      <c r="W13412" s="68">
        <v>2.0000000000000001E-4</v>
      </c>
      <c r="X13412" s="68" t="s">
        <v>621</v>
      </c>
      <c r="Y13412" s="68" t="s">
        <v>621</v>
      </c>
      <c r="Z13412" s="68">
        <v>8.9999999999999998E-4</v>
      </c>
      <c r="AA13412" s="68">
        <v>2.0000000000000001E-4</v>
      </c>
      <c r="AB13412" s="68">
        <v>2.06E-2</v>
      </c>
      <c r="AC13412" s="68">
        <v>0.87570000000000003</v>
      </c>
      <c r="AD13412" s="68">
        <v>0.40129999999999999</v>
      </c>
      <c r="AE13412" s="68">
        <v>0.54610000000000003</v>
      </c>
      <c r="AF13412" s="68">
        <v>7.2400000000000006E-2</v>
      </c>
      <c r="AG13412" s="68">
        <v>0.1293</v>
      </c>
      <c r="AH13412" s="68">
        <v>0.1666</v>
      </c>
      <c r="AI13412" s="68">
        <v>0.70599999999999996</v>
      </c>
      <c r="AJ13412" s="68">
        <v>0.30230000000000001</v>
      </c>
      <c r="AK13412" s="68">
        <v>0.64970000000000006</v>
      </c>
      <c r="AL13412" s="68">
        <v>0.82740000000000002</v>
      </c>
      <c r="AM13412" s="68">
        <v>0.2555</v>
      </c>
      <c r="AN13412" s="68" t="s">
        <v>677</v>
      </c>
      <c r="AO13412" s="68">
        <v>0.2069</v>
      </c>
      <c r="AP13412" s="68">
        <v>4.8599999999999997E-2</v>
      </c>
      <c r="AQ13412" s="68">
        <v>0.15920000000000001</v>
      </c>
      <c r="AR13412" s="68">
        <v>5.5500000000000001E-2</v>
      </c>
      <c r="AS13412" s="68">
        <v>0.85589999999999999</v>
      </c>
      <c r="AT13412" s="68">
        <v>0.48820000000000002</v>
      </c>
      <c r="AU13412" s="68" t="s">
        <v>621</v>
      </c>
      <c r="AV13412" s="68">
        <v>7.4000000000000003E-3</v>
      </c>
      <c r="AW13412" s="68" t="s">
        <v>621</v>
      </c>
      <c r="AX13412" s="68">
        <v>0.1133</v>
      </c>
      <c r="AY13412" s="68">
        <v>0.47720000000000001</v>
      </c>
      <c r="AZ13412" s="68">
        <v>0.62609999999999999</v>
      </c>
      <c r="BA13412" s="68">
        <v>5.4000000000000003E-3</v>
      </c>
      <c r="BB13412" s="68">
        <v>0.13339999999999999</v>
      </c>
      <c r="BC13412" s="68">
        <v>1.0699999999999999E-2</v>
      </c>
      <c r="BD13412" s="68">
        <v>3.6499999999999998E-2</v>
      </c>
      <c r="BE13412" s="68">
        <v>3.0000000000000001E-3</v>
      </c>
      <c r="BF13412" s="68">
        <v>0.1888</v>
      </c>
      <c r="BG13412" s="68">
        <v>0.62239999999999995</v>
      </c>
      <c r="BH13412" s="68">
        <v>0.60940000000000005</v>
      </c>
      <c r="BI13412" s="68">
        <v>0.65049999999999997</v>
      </c>
      <c r="BJ13412" s="68">
        <v>0.4047</v>
      </c>
      <c r="BK13412" s="68">
        <v>0.52949999999999997</v>
      </c>
      <c r="BL13412" s="68">
        <v>0.98919999999999997</v>
      </c>
      <c r="BM13412" s="68">
        <v>0.1142</v>
      </c>
      <c r="BN13412" s="68">
        <v>0.95089999999999997</v>
      </c>
      <c r="BO13412" s="68">
        <v>0.182</v>
      </c>
      <c r="BP13412" s="68">
        <v>2.1299999999999999E-2</v>
      </c>
      <c r="BQ13412" s="68">
        <v>2.0999999999999999E-3</v>
      </c>
      <c r="BR13412" s="68">
        <v>6.0400000000000002E-2</v>
      </c>
      <c r="BS13412" s="68">
        <v>0.8508</v>
      </c>
      <c r="BT13412" s="68">
        <v>0.61819999999999997</v>
      </c>
      <c r="BU13412" s="68">
        <v>0.90080000000000005</v>
      </c>
      <c r="BV13412" s="68">
        <v>0.56169999999999998</v>
      </c>
      <c r="BW13412" s="68">
        <v>0.96660000000000001</v>
      </c>
      <c r="BX13412" s="68">
        <v>0.64510000000000001</v>
      </c>
      <c r="BY13412" s="68">
        <v>1.11E-2</v>
      </c>
      <c r="BZ13412" s="68">
        <v>0.64810000000000001</v>
      </c>
      <c r="CA13412" s="68">
        <v>2.93E-2</v>
      </c>
      <c r="CB13412" s="68">
        <v>2.5600000000000001E-2</v>
      </c>
      <c r="CC13412" s="68">
        <v>3.7000000000000002E-3</v>
      </c>
      <c r="CD13412" s="68">
        <v>0.1024</v>
      </c>
      <c r="CE13412" s="68">
        <v>0.54849999999999999</v>
      </c>
      <c r="CF13412" s="68">
        <v>0.1721</v>
      </c>
      <c r="CG13412" s="68">
        <v>0.37169999999999997</v>
      </c>
      <c r="CH13412" s="68">
        <v>0.8478</v>
      </c>
      <c r="CI13412" s="68">
        <v>0.27360000000000001</v>
      </c>
      <c r="CJ13412" s="68">
        <v>0.96409999999999996</v>
      </c>
      <c r="CK13412" s="68">
        <v>0.71660000000000001</v>
      </c>
      <c r="CL13412" s="68">
        <v>8.3500000000000005E-2</v>
      </c>
      <c r="CM13412" s="68"/>
      <c r="CN13412" s="68">
        <v>2.5899999999999999E-2</v>
      </c>
      <c r="CO13412" s="68">
        <v>0.62619999999999998</v>
      </c>
      <c r="CP13412" s="68">
        <v>0.90349999999999997</v>
      </c>
      <c r="CQ13412" s="68">
        <v>2.46E-2</v>
      </c>
      <c r="CR13412" s="68" t="s">
        <v>621</v>
      </c>
      <c r="CS13412" s="68">
        <v>0.26090000000000002</v>
      </c>
      <c r="CT13412" s="68">
        <v>8.0000000000000002E-3</v>
      </c>
      <c r="CU13412" s="68">
        <v>0.2437</v>
      </c>
      <c r="CV13412" s="68">
        <v>1.9300000000000001E-2</v>
      </c>
      <c r="CW13412" s="68">
        <v>0.2666</v>
      </c>
      <c r="CX13412" s="68">
        <v>1.15E-2</v>
      </c>
      <c r="CY13412" s="68">
        <v>0.74</v>
      </c>
      <c r="CZ13412" s="68">
        <v>0.96409999999999996</v>
      </c>
      <c r="DA13412" s="68">
        <v>0.71660000000000001</v>
      </c>
      <c r="DB13412" s="68">
        <v>8.3500000000000005E-2</v>
      </c>
      <c r="DC13412" s="68" t="s">
        <v>621</v>
      </c>
      <c r="DD13412" s="68">
        <v>0.59230000000000005</v>
      </c>
      <c r="DE13412" s="68">
        <v>2.5899999999999999E-2</v>
      </c>
      <c r="DF13412" s="68">
        <v>0.62570000000000003</v>
      </c>
      <c r="DG13412" s="68">
        <v>0.90269999999999995</v>
      </c>
      <c r="DH13412" s="68">
        <v>2.4299999999999999E-2</v>
      </c>
      <c r="DI13412" s="68" t="s">
        <v>621</v>
      </c>
      <c r="DJ13412" s="68">
        <v>0.99480000000000002</v>
      </c>
      <c r="DK13412" s="68">
        <v>0.2606</v>
      </c>
      <c r="DL13412" s="68">
        <v>0.96409999999999996</v>
      </c>
      <c r="DM13412" s="68">
        <v>0.7167</v>
      </c>
      <c r="DN13412" s="68">
        <v>8.3299999999999999E-2</v>
      </c>
      <c r="DO13412" s="68" t="s">
        <v>621</v>
      </c>
      <c r="DP13412" s="68">
        <v>0.59219999999999995</v>
      </c>
      <c r="DQ13412" s="68">
        <v>2.5899999999999999E-2</v>
      </c>
      <c r="DR13412" s="68">
        <v>0.62580000000000002</v>
      </c>
      <c r="DS13412" s="68">
        <v>0.90510000000000002</v>
      </c>
      <c r="DT13412" s="68">
        <v>2.3900000000000001E-2</v>
      </c>
      <c r="DU13412" s="68" t="s">
        <v>621</v>
      </c>
      <c r="DV13412" s="68">
        <v>0.99509999999999998</v>
      </c>
      <c r="DW13412" s="74">
        <v>0.26</v>
      </c>
    </row>
    <row r="13413" spans="1:127" x14ac:dyDescent="0.25">
      <c r="A13413" s="247" t="s">
        <v>533</v>
      </c>
      <c r="B13413" s="106">
        <v>-0.52220999999999995</v>
      </c>
      <c r="C13413" s="77">
        <v>0.26294000000000001</v>
      </c>
      <c r="D13413" s="77">
        <v>0.50088999999999995</v>
      </c>
      <c r="E13413" s="77">
        <v>0.63475999999999999</v>
      </c>
      <c r="F13413" s="77">
        <v>0.51414000000000004</v>
      </c>
      <c r="G13413" s="77">
        <v>0.32474999999999998</v>
      </c>
      <c r="H13413" s="106">
        <v>-7.1849999999999997E-2</v>
      </c>
      <c r="I13413" s="106">
        <v>-0.29554999999999998</v>
      </c>
      <c r="J13413" s="77">
        <v>0.62644999999999995</v>
      </c>
      <c r="K13413" s="77">
        <v>0.68942999999999999</v>
      </c>
      <c r="L13413" s="77">
        <v>0.68344000000000005</v>
      </c>
      <c r="M13413" s="77">
        <v>0.63419000000000003</v>
      </c>
      <c r="N13413" s="77">
        <v>0.73650000000000004</v>
      </c>
      <c r="O13413" s="77">
        <v>0.61785999999999996</v>
      </c>
      <c r="P13413" s="77" t="s">
        <v>677</v>
      </c>
      <c r="Q13413" s="77">
        <v>0.37653999999999999</v>
      </c>
      <c r="R13413" s="77">
        <v>0.52436000000000005</v>
      </c>
      <c r="S13413" s="77">
        <v>0.39184999999999998</v>
      </c>
      <c r="T13413" s="77">
        <v>0.73514000000000002</v>
      </c>
      <c r="U13413" s="77">
        <v>0.66662999999999994</v>
      </c>
      <c r="V13413" s="77">
        <v>0.33104</v>
      </c>
      <c r="W13413" s="77">
        <v>0.39889999999999998</v>
      </c>
      <c r="X13413" s="77">
        <v>0.32779000000000003</v>
      </c>
      <c r="Y13413" s="77">
        <v>0.40783999999999998</v>
      </c>
      <c r="Z13413" s="106">
        <v>-5.1540000000000002E-2</v>
      </c>
      <c r="AA13413" s="77">
        <v>0.15618000000000001</v>
      </c>
      <c r="AB13413" s="77">
        <v>0.48683999999999999</v>
      </c>
      <c r="AC13413" s="77">
        <v>0.48082999999999998</v>
      </c>
      <c r="AD13413" s="77">
        <v>0.37635000000000002</v>
      </c>
      <c r="AE13413" s="77">
        <v>0.2011</v>
      </c>
      <c r="AF13413" s="106">
        <v>-0.23846999999999999</v>
      </c>
      <c r="AG13413" s="106">
        <v>-0.36581000000000002</v>
      </c>
      <c r="AH13413" s="77">
        <v>0.62826000000000004</v>
      </c>
      <c r="AI13413" s="77">
        <v>0.64556999999999998</v>
      </c>
      <c r="AJ13413" s="77">
        <v>0.69144000000000005</v>
      </c>
      <c r="AK13413" s="77">
        <v>0.63449</v>
      </c>
      <c r="AL13413" s="77">
        <v>0.73740000000000006</v>
      </c>
      <c r="AM13413" s="77">
        <v>0.58335999999999999</v>
      </c>
      <c r="AN13413" s="77" t="s">
        <v>677</v>
      </c>
      <c r="AO13413" s="77">
        <v>0.27161999999999997</v>
      </c>
      <c r="AP13413" s="77">
        <v>0.52885000000000004</v>
      </c>
      <c r="AQ13413" s="77">
        <v>0.40447</v>
      </c>
      <c r="AR13413" s="77">
        <v>0.52246000000000004</v>
      </c>
      <c r="AS13413" s="77">
        <v>0.48848000000000003</v>
      </c>
      <c r="AT13413" s="77">
        <v>0.10803</v>
      </c>
      <c r="AU13413" s="77">
        <v>0.27328999999999998</v>
      </c>
      <c r="AV13413" s="77">
        <v>2.247E-2</v>
      </c>
      <c r="AW13413" s="77">
        <v>0.29024</v>
      </c>
      <c r="AX13413" s="106">
        <v>-0.20455999999999999</v>
      </c>
      <c r="AY13413" s="106">
        <v>-0.31530999999999998</v>
      </c>
      <c r="AZ13413" s="77">
        <v>0.22957</v>
      </c>
      <c r="BA13413" s="106">
        <v>-0.11594</v>
      </c>
      <c r="BB13413" s="106">
        <v>-3.2280000000000003E-2</v>
      </c>
      <c r="BC13413" s="77">
        <v>0.10264</v>
      </c>
      <c r="BD13413" s="77">
        <v>2.8800000000000002E-3</v>
      </c>
      <c r="BE13413" s="77">
        <v>5.663E-2</v>
      </c>
      <c r="BF13413" s="77">
        <v>0.39711000000000002</v>
      </c>
      <c r="BG13413" s="77">
        <v>0.22048999999999999</v>
      </c>
      <c r="BH13413" s="77">
        <v>0.2019</v>
      </c>
      <c r="BI13413" s="77">
        <v>0.22766</v>
      </c>
      <c r="BJ13413" s="77">
        <v>0.42891000000000001</v>
      </c>
      <c r="BK13413" s="77">
        <v>9.2850000000000002E-2</v>
      </c>
      <c r="BL13413" s="77">
        <v>2.7660000000000001E-2</v>
      </c>
      <c r="BM13413" s="106">
        <v>-0.35288999999999998</v>
      </c>
      <c r="BN13413" s="106">
        <v>-0.3614</v>
      </c>
      <c r="BO13413" s="106">
        <v>-0.35047</v>
      </c>
      <c r="BP13413" s="106">
        <v>-0.18715000000000001</v>
      </c>
      <c r="BQ13413" s="106">
        <v>-3.015E-2</v>
      </c>
      <c r="BR13413" s="77">
        <v>0.30803999999999998</v>
      </c>
      <c r="BS13413" s="77">
        <v>5.8029999999999998E-2</v>
      </c>
      <c r="BT13413" s="106">
        <v>-0.66957</v>
      </c>
      <c r="BU13413" s="106">
        <v>-0.39748</v>
      </c>
      <c r="BV13413" s="77">
        <v>0.22103</v>
      </c>
      <c r="BW13413" s="106">
        <v>-2.5530000000000001E-2</v>
      </c>
      <c r="BX13413" s="77">
        <v>1.31E-3</v>
      </c>
      <c r="BY13413" s="106">
        <v>-0.23730999999999999</v>
      </c>
      <c r="BZ13413" s="106">
        <v>-0.30908000000000002</v>
      </c>
      <c r="CA13413" s="106">
        <v>-0.33556999999999998</v>
      </c>
      <c r="CB13413" s="106">
        <v>-0.17369000000000001</v>
      </c>
      <c r="CC13413" s="106">
        <v>-8.2659999999999997E-2</v>
      </c>
      <c r="CD13413" s="77">
        <v>0.42303000000000002</v>
      </c>
      <c r="CE13413" s="77">
        <v>0.17968999999999999</v>
      </c>
      <c r="CF13413" s="106">
        <v>-0.40279999999999999</v>
      </c>
      <c r="CG13413" s="77">
        <v>0.13145999999999999</v>
      </c>
      <c r="CH13413" s="77">
        <v>0.36303999999999997</v>
      </c>
      <c r="CI13413" s="77">
        <v>4.4170000000000001E-2</v>
      </c>
      <c r="CJ13413" s="77">
        <v>0.49390000000000001</v>
      </c>
      <c r="CK13413" s="77">
        <v>0.86058000000000001</v>
      </c>
      <c r="CL13413" s="77">
        <v>0.78449999999999998</v>
      </c>
      <c r="CM13413" s="77">
        <v>0.39343</v>
      </c>
      <c r="CN13413" s="77">
        <v>1</v>
      </c>
      <c r="CO13413" s="77">
        <v>0.24839</v>
      </c>
      <c r="CP13413" s="77">
        <v>0.85494999999999999</v>
      </c>
      <c r="CQ13413" s="77">
        <v>0.68261000000000005</v>
      </c>
      <c r="CR13413" s="77">
        <v>6.3539999999999999E-2</v>
      </c>
      <c r="CS13413" s="77">
        <v>0.84133999999999998</v>
      </c>
      <c r="CT13413" s="77">
        <v>0.11724999999999999</v>
      </c>
      <c r="CU13413" s="77">
        <v>0.59552000000000005</v>
      </c>
      <c r="CV13413" s="106">
        <v>-0.18536</v>
      </c>
      <c r="CW13413" s="77">
        <v>0.17507</v>
      </c>
      <c r="CX13413" s="106">
        <v>-0.18787000000000001</v>
      </c>
      <c r="CY13413" s="77">
        <v>0.45883000000000002</v>
      </c>
      <c r="CZ13413" s="77">
        <v>0.49390000000000001</v>
      </c>
      <c r="DA13413" s="77">
        <v>0.86058000000000001</v>
      </c>
      <c r="DB13413" s="77">
        <v>0.78449999999999998</v>
      </c>
      <c r="DC13413" s="77">
        <v>0.39341999999999999</v>
      </c>
      <c r="DD13413" s="77">
        <v>0.95359000000000005</v>
      </c>
      <c r="DE13413" s="77">
        <v>1</v>
      </c>
      <c r="DF13413" s="77">
        <v>0.24837999999999999</v>
      </c>
      <c r="DG13413" s="77">
        <v>0.85497000000000001</v>
      </c>
      <c r="DH13413" s="77">
        <v>0.68313999999999997</v>
      </c>
      <c r="DI13413" s="77">
        <v>6.3289999999999999E-2</v>
      </c>
      <c r="DJ13413" s="77">
        <v>0.84131999999999996</v>
      </c>
      <c r="DK13413" s="77">
        <v>0.84140999999999999</v>
      </c>
      <c r="DL13413" s="77">
        <v>0.49395</v>
      </c>
      <c r="DM13413" s="77">
        <v>0.86058000000000001</v>
      </c>
      <c r="DN13413" s="77">
        <v>0.78452999999999995</v>
      </c>
      <c r="DO13413" s="77">
        <v>0.39330999999999999</v>
      </c>
      <c r="DP13413" s="77">
        <v>0.9536</v>
      </c>
      <c r="DQ13413" s="77">
        <v>1</v>
      </c>
      <c r="DR13413" s="77">
        <v>0.24867</v>
      </c>
      <c r="DS13413" s="77">
        <v>0.8548</v>
      </c>
      <c r="DT13413" s="77">
        <v>0.67984</v>
      </c>
      <c r="DU13413" s="77">
        <v>6.3600000000000004E-2</v>
      </c>
      <c r="DV13413" s="77">
        <v>0.84141999999999995</v>
      </c>
      <c r="DW13413" s="78">
        <v>0.84141999999999995</v>
      </c>
    </row>
    <row r="13414" spans="1:127" ht="15.75" thickBot="1" x14ac:dyDescent="0.3">
      <c r="A13414" s="248"/>
      <c r="B13414" s="68">
        <v>2.2000000000000001E-3</v>
      </c>
      <c r="C13414" s="68">
        <v>0.14599999999999999</v>
      </c>
      <c r="D13414" s="68">
        <v>3.5000000000000001E-3</v>
      </c>
      <c r="E13414" s="68" t="s">
        <v>621</v>
      </c>
      <c r="F13414" s="68">
        <v>2.5999999999999999E-3</v>
      </c>
      <c r="G13414" s="68">
        <v>6.9800000000000001E-2</v>
      </c>
      <c r="H13414" s="68">
        <v>0.69599999999999995</v>
      </c>
      <c r="I13414" s="68">
        <v>0.10050000000000001</v>
      </c>
      <c r="J13414" s="68">
        <v>1E-4</v>
      </c>
      <c r="K13414" s="68" t="s">
        <v>621</v>
      </c>
      <c r="L13414" s="68" t="s">
        <v>621</v>
      </c>
      <c r="M13414" s="68" t="s">
        <v>621</v>
      </c>
      <c r="N13414" s="68" t="s">
        <v>621</v>
      </c>
      <c r="O13414" s="68">
        <v>2.0000000000000001E-4</v>
      </c>
      <c r="P13414" s="68" t="s">
        <v>677</v>
      </c>
      <c r="Q13414" s="68">
        <v>3.3700000000000001E-2</v>
      </c>
      <c r="R13414" s="68">
        <v>2.0999999999999999E-3</v>
      </c>
      <c r="S13414" s="68">
        <v>2.6599999999999999E-2</v>
      </c>
      <c r="T13414" s="68" t="s">
        <v>621</v>
      </c>
      <c r="U13414" s="68" t="s">
        <v>621</v>
      </c>
      <c r="V13414" s="68">
        <v>6.4199999999999993E-2</v>
      </c>
      <c r="W13414" s="68">
        <v>2.3699999999999999E-2</v>
      </c>
      <c r="X13414" s="68">
        <v>6.7000000000000004E-2</v>
      </c>
      <c r="Y13414" s="68">
        <v>2.0500000000000001E-2</v>
      </c>
      <c r="Z13414" s="68">
        <v>0.77939999999999998</v>
      </c>
      <c r="AA13414" s="68">
        <v>0.39329999999999998</v>
      </c>
      <c r="AB13414" s="68">
        <v>4.7000000000000002E-3</v>
      </c>
      <c r="AC13414" s="68">
        <v>5.3E-3</v>
      </c>
      <c r="AD13414" s="68">
        <v>3.3799999999999997E-2</v>
      </c>
      <c r="AE13414" s="68">
        <v>0.2697</v>
      </c>
      <c r="AF13414" s="68">
        <v>0.18870000000000001</v>
      </c>
      <c r="AG13414" s="68">
        <v>3.95E-2</v>
      </c>
      <c r="AH13414" s="68">
        <v>1E-4</v>
      </c>
      <c r="AI13414" s="68" t="s">
        <v>621</v>
      </c>
      <c r="AJ13414" s="68" t="s">
        <v>621</v>
      </c>
      <c r="AK13414" s="68" t="s">
        <v>621</v>
      </c>
      <c r="AL13414" s="68" t="s">
        <v>621</v>
      </c>
      <c r="AM13414" s="68">
        <v>5.0000000000000001E-4</v>
      </c>
      <c r="AN13414" s="68" t="s">
        <v>677</v>
      </c>
      <c r="AO13414" s="68">
        <v>0.1326</v>
      </c>
      <c r="AP13414" s="68">
        <v>1.9E-3</v>
      </c>
      <c r="AQ13414" s="68">
        <v>2.1700000000000001E-2</v>
      </c>
      <c r="AR13414" s="68">
        <v>2.2000000000000001E-3</v>
      </c>
      <c r="AS13414" s="68">
        <v>4.5999999999999999E-3</v>
      </c>
      <c r="AT13414" s="68">
        <v>0.55620000000000003</v>
      </c>
      <c r="AU13414" s="68">
        <v>0.13020000000000001</v>
      </c>
      <c r="AV13414" s="68">
        <v>0.90290000000000004</v>
      </c>
      <c r="AW13414" s="68">
        <v>0.1071</v>
      </c>
      <c r="AX13414" s="68">
        <v>0.26140000000000002</v>
      </c>
      <c r="AY13414" s="68">
        <v>7.8799999999999995E-2</v>
      </c>
      <c r="AZ13414" s="68">
        <v>0.20619999999999999</v>
      </c>
      <c r="BA13414" s="68">
        <v>0.52749999999999997</v>
      </c>
      <c r="BB13414" s="68">
        <v>0.86080000000000001</v>
      </c>
      <c r="BC13414" s="68">
        <v>0.57609999999999995</v>
      </c>
      <c r="BD13414" s="68">
        <v>0.98750000000000004</v>
      </c>
      <c r="BE13414" s="68">
        <v>0.75819999999999999</v>
      </c>
      <c r="BF13414" s="68">
        <v>2.4400000000000002E-2</v>
      </c>
      <c r="BG13414" s="68">
        <v>0.2253</v>
      </c>
      <c r="BH13414" s="68">
        <v>0.26779999999999998</v>
      </c>
      <c r="BI13414" s="68">
        <v>0.2102</v>
      </c>
      <c r="BJ13414" s="68">
        <v>1.43E-2</v>
      </c>
      <c r="BK13414" s="68">
        <v>0.61329999999999996</v>
      </c>
      <c r="BL13414" s="68">
        <v>0.88049999999999995</v>
      </c>
      <c r="BM13414" s="68">
        <v>4.7600000000000003E-2</v>
      </c>
      <c r="BN13414" s="68">
        <v>4.2099999999999999E-2</v>
      </c>
      <c r="BO13414" s="68">
        <v>4.9200000000000001E-2</v>
      </c>
      <c r="BP13414" s="68">
        <v>0.30499999999999999</v>
      </c>
      <c r="BQ13414" s="68">
        <v>0.86990000000000001</v>
      </c>
      <c r="BR13414" s="68">
        <v>8.6300000000000002E-2</v>
      </c>
      <c r="BS13414" s="68">
        <v>0.75239999999999996</v>
      </c>
      <c r="BT13414" s="68" t="s">
        <v>621</v>
      </c>
      <c r="BU13414" s="68">
        <v>2.4299999999999999E-2</v>
      </c>
      <c r="BV13414" s="68">
        <v>0.22409999999999999</v>
      </c>
      <c r="BW13414" s="68">
        <v>0.88970000000000005</v>
      </c>
      <c r="BX13414" s="68">
        <v>0.99429999999999996</v>
      </c>
      <c r="BY13414" s="68">
        <v>0.19089999999999999</v>
      </c>
      <c r="BZ13414" s="68">
        <v>8.5199999999999998E-2</v>
      </c>
      <c r="CA13414" s="68">
        <v>6.0400000000000002E-2</v>
      </c>
      <c r="CB13414" s="68">
        <v>0.34179999999999999</v>
      </c>
      <c r="CC13414" s="68">
        <v>0.65290000000000004</v>
      </c>
      <c r="CD13414" s="68">
        <v>1.5900000000000001E-2</v>
      </c>
      <c r="CE13414" s="68">
        <v>0.3251</v>
      </c>
      <c r="CF13414" s="68">
        <v>2.23E-2</v>
      </c>
      <c r="CG13414" s="68">
        <v>0.47320000000000001</v>
      </c>
      <c r="CH13414" s="68">
        <v>4.1099999999999998E-2</v>
      </c>
      <c r="CI13414" s="68">
        <v>0.81030000000000002</v>
      </c>
      <c r="CJ13414" s="68">
        <v>4.1000000000000003E-3</v>
      </c>
      <c r="CK13414" s="68" t="s">
        <v>621</v>
      </c>
      <c r="CL13414" s="68" t="s">
        <v>621</v>
      </c>
      <c r="CM13414" s="68">
        <v>2.5899999999999999E-2</v>
      </c>
      <c r="CN13414" s="68"/>
      <c r="CO13414" s="68">
        <v>0.1704</v>
      </c>
      <c r="CP13414" s="68" t="s">
        <v>621</v>
      </c>
      <c r="CQ13414" s="68" t="s">
        <v>621</v>
      </c>
      <c r="CR13414" s="68">
        <v>0.72970000000000002</v>
      </c>
      <c r="CS13414" s="68" t="s">
        <v>621</v>
      </c>
      <c r="CT13414" s="68">
        <v>0.52280000000000004</v>
      </c>
      <c r="CU13414" s="68">
        <v>2.9999999999999997E-4</v>
      </c>
      <c r="CV13414" s="68">
        <v>0.30980000000000002</v>
      </c>
      <c r="CW13414" s="68">
        <v>0.33789999999999998</v>
      </c>
      <c r="CX13414" s="68">
        <v>0.30320000000000003</v>
      </c>
      <c r="CY13414" s="68">
        <v>8.3000000000000001E-3</v>
      </c>
      <c r="CZ13414" s="68">
        <v>4.1000000000000003E-3</v>
      </c>
      <c r="DA13414" s="68" t="s">
        <v>621</v>
      </c>
      <c r="DB13414" s="68" t="s">
        <v>621</v>
      </c>
      <c r="DC13414" s="68">
        <v>2.5899999999999999E-2</v>
      </c>
      <c r="DD13414" s="68" t="s">
        <v>621</v>
      </c>
      <c r="DE13414" s="68" t="s">
        <v>621</v>
      </c>
      <c r="DF13414" s="68">
        <v>0.17050000000000001</v>
      </c>
      <c r="DG13414" s="68" t="s">
        <v>621</v>
      </c>
      <c r="DH13414" s="68" t="s">
        <v>621</v>
      </c>
      <c r="DI13414" s="68">
        <v>0.73070000000000002</v>
      </c>
      <c r="DJ13414" s="68" t="s">
        <v>621</v>
      </c>
      <c r="DK13414" s="68" t="s">
        <v>621</v>
      </c>
      <c r="DL13414" s="68">
        <v>4.1000000000000003E-3</v>
      </c>
      <c r="DM13414" s="68" t="s">
        <v>621</v>
      </c>
      <c r="DN13414" s="68" t="s">
        <v>621</v>
      </c>
      <c r="DO13414" s="68">
        <v>2.5899999999999999E-2</v>
      </c>
      <c r="DP13414" s="68" t="s">
        <v>621</v>
      </c>
      <c r="DQ13414" s="68" t="s">
        <v>621</v>
      </c>
      <c r="DR13414" s="68">
        <v>0.1699</v>
      </c>
      <c r="DS13414" s="68" t="s">
        <v>621</v>
      </c>
      <c r="DT13414" s="68" t="s">
        <v>621</v>
      </c>
      <c r="DU13414" s="68">
        <v>0.72950000000000004</v>
      </c>
      <c r="DV13414" s="68" t="s">
        <v>621</v>
      </c>
      <c r="DW13414" s="74" t="s">
        <v>621</v>
      </c>
    </row>
    <row r="13415" spans="1:127" x14ac:dyDescent="0.25">
      <c r="A13415" s="247" t="s">
        <v>528</v>
      </c>
      <c r="B13415" s="106">
        <v>-0.45066000000000001</v>
      </c>
      <c r="C13415" s="77">
        <v>0.31245000000000001</v>
      </c>
      <c r="D13415" s="77">
        <v>1.14E-3</v>
      </c>
      <c r="E13415" s="77">
        <v>0.27206000000000002</v>
      </c>
      <c r="F13415" s="77">
        <v>0.64556000000000002</v>
      </c>
      <c r="G13415" s="77">
        <v>0.6996</v>
      </c>
      <c r="H13415" s="77">
        <v>0.73509000000000002</v>
      </c>
      <c r="I13415" s="77">
        <v>0.64888000000000001</v>
      </c>
      <c r="J13415" s="106">
        <v>-7.1879999999999999E-2</v>
      </c>
      <c r="K13415" s="106">
        <v>-0.19635</v>
      </c>
      <c r="L13415" s="106">
        <v>-0.22031000000000001</v>
      </c>
      <c r="M13415" s="106">
        <v>-0.24743999999999999</v>
      </c>
      <c r="N13415" s="77">
        <v>0.10813</v>
      </c>
      <c r="O13415" s="77">
        <v>0.25098999999999999</v>
      </c>
      <c r="P13415" s="77" t="s">
        <v>677</v>
      </c>
      <c r="Q13415" s="106">
        <v>-0.30980000000000002</v>
      </c>
      <c r="R13415" s="106">
        <v>-0.28150999999999998</v>
      </c>
      <c r="S13415" s="106">
        <v>-0.22031000000000001</v>
      </c>
      <c r="T13415" s="77">
        <v>0.15171000000000001</v>
      </c>
      <c r="U13415" s="77">
        <v>0.23721</v>
      </c>
      <c r="V13415" s="106">
        <v>-0.10136000000000001</v>
      </c>
      <c r="W13415" s="77">
        <v>0.28353</v>
      </c>
      <c r="X13415" s="106">
        <v>-8.8429999999999995E-2</v>
      </c>
      <c r="Y13415" s="77">
        <v>0.11882</v>
      </c>
      <c r="Z13415" s="106">
        <v>-0.22312000000000001</v>
      </c>
      <c r="AA13415" s="106">
        <v>-0.24747</v>
      </c>
      <c r="AB13415" s="77">
        <v>3.8859999999999999E-2</v>
      </c>
      <c r="AC13415" s="77">
        <v>0.20102999999999999</v>
      </c>
      <c r="AD13415" s="77">
        <v>0.67754999999999999</v>
      </c>
      <c r="AE13415" s="77">
        <v>0.77929999999999999</v>
      </c>
      <c r="AF13415" s="77">
        <v>0.63644999999999996</v>
      </c>
      <c r="AG13415" s="77">
        <v>0.59536</v>
      </c>
      <c r="AH13415" s="106">
        <v>-4.0829999999999998E-2</v>
      </c>
      <c r="AI13415" s="106">
        <v>-0.19936000000000001</v>
      </c>
      <c r="AJ13415" s="106">
        <v>-0.22286</v>
      </c>
      <c r="AK13415" s="106">
        <v>-0.22392999999999999</v>
      </c>
      <c r="AL13415" s="77">
        <v>0.17723</v>
      </c>
      <c r="AM13415" s="77">
        <v>0.32250000000000001</v>
      </c>
      <c r="AN13415" s="77" t="s">
        <v>677</v>
      </c>
      <c r="AO13415" s="77">
        <v>7.7399999999999997E-2</v>
      </c>
      <c r="AP13415" s="106">
        <v>-0.25756000000000001</v>
      </c>
      <c r="AQ13415" s="106">
        <v>-0.23146</v>
      </c>
      <c r="AR13415" s="106">
        <v>-0.11183999999999999</v>
      </c>
      <c r="AS13415" s="77">
        <v>0.32517000000000001</v>
      </c>
      <c r="AT13415" s="106">
        <v>-0.15204000000000001</v>
      </c>
      <c r="AU13415" s="77">
        <v>0.24106</v>
      </c>
      <c r="AV13415" s="77">
        <v>0.13388</v>
      </c>
      <c r="AW13415" s="77">
        <v>0.32229999999999998</v>
      </c>
      <c r="AX13415" s="77">
        <v>7.9659999999999995E-2</v>
      </c>
      <c r="AY13415" s="77">
        <v>0.12584999999999999</v>
      </c>
      <c r="AZ13415" s="77">
        <v>0.22878999999999999</v>
      </c>
      <c r="BA13415" s="106">
        <v>-0.15340999999999999</v>
      </c>
      <c r="BB13415" s="77">
        <v>0.26943</v>
      </c>
      <c r="BC13415" s="77">
        <v>0.39417999999999997</v>
      </c>
      <c r="BD13415" s="77">
        <v>0.56877999999999995</v>
      </c>
      <c r="BE13415" s="77">
        <v>0.61295999999999995</v>
      </c>
      <c r="BF13415" s="106">
        <v>-9.8530000000000006E-2</v>
      </c>
      <c r="BG13415" s="106">
        <v>-0.39678000000000002</v>
      </c>
      <c r="BH13415" s="106">
        <v>-0.13259000000000001</v>
      </c>
      <c r="BI13415" s="77">
        <v>2.1770000000000001E-2</v>
      </c>
      <c r="BJ13415" s="77">
        <v>0.13732</v>
      </c>
      <c r="BK13415" s="106">
        <v>-3.4199999999999999E-3</v>
      </c>
      <c r="BL13415" s="77">
        <v>0.1701</v>
      </c>
      <c r="BM13415" s="77">
        <v>0.15167</v>
      </c>
      <c r="BN13415" s="77">
        <v>0.22511999999999999</v>
      </c>
      <c r="BO13415" s="77">
        <v>0.18240999999999999</v>
      </c>
      <c r="BP13415" s="77">
        <v>0.58596000000000004</v>
      </c>
      <c r="BQ13415" s="77">
        <v>0.55867</v>
      </c>
      <c r="BR13415" s="106">
        <v>-0.10095</v>
      </c>
      <c r="BS13415" s="106">
        <v>-0.11047</v>
      </c>
      <c r="BT13415" s="106">
        <v>-0.11967999999999999</v>
      </c>
      <c r="BU13415" s="77">
        <v>3.4610000000000002E-2</v>
      </c>
      <c r="BV13415" s="77">
        <v>0.46217999999999998</v>
      </c>
      <c r="BW13415" s="77">
        <v>5.7630000000000001E-2</v>
      </c>
      <c r="BX13415" s="77">
        <v>0.25094</v>
      </c>
      <c r="BY13415" s="77">
        <v>0.15253</v>
      </c>
      <c r="BZ13415" s="77">
        <v>0.43191000000000002</v>
      </c>
      <c r="CA13415" s="77">
        <v>0.40555000000000002</v>
      </c>
      <c r="CB13415" s="77">
        <v>0.67773000000000005</v>
      </c>
      <c r="CC13415" s="77">
        <v>0.62605</v>
      </c>
      <c r="CD13415" s="106">
        <v>-8.8340000000000002E-2</v>
      </c>
      <c r="CE13415" s="106">
        <v>-0.36476999999999998</v>
      </c>
      <c r="CF13415" s="77">
        <v>3.64E-3</v>
      </c>
      <c r="CG13415" s="106">
        <v>-5.9740000000000001E-2</v>
      </c>
      <c r="CH13415" s="77">
        <v>0.37345</v>
      </c>
      <c r="CI13415" s="77">
        <v>0.20271</v>
      </c>
      <c r="CJ13415" s="77">
        <v>0.92900000000000005</v>
      </c>
      <c r="CK13415" s="106">
        <v>-9.3090000000000006E-2</v>
      </c>
      <c r="CL13415" s="106">
        <v>-0.15432999999999999</v>
      </c>
      <c r="CM13415" s="106">
        <v>-8.9499999999999996E-2</v>
      </c>
      <c r="CN13415" s="77">
        <v>0.24839</v>
      </c>
      <c r="CO13415" s="77">
        <v>1</v>
      </c>
      <c r="CP13415" s="106">
        <v>-5.7099999999999998E-2</v>
      </c>
      <c r="CQ13415" s="106">
        <v>-3.8679999999999999E-2</v>
      </c>
      <c r="CR13415" s="77">
        <v>0.27468999999999999</v>
      </c>
      <c r="CS13415" s="77">
        <v>0.70806000000000002</v>
      </c>
      <c r="CT13415" s="77">
        <v>0.6391</v>
      </c>
      <c r="CU13415" s="106">
        <v>-0.19674</v>
      </c>
      <c r="CV13415" s="77">
        <v>0.55888000000000004</v>
      </c>
      <c r="CW13415" s="77">
        <v>0.10113999999999999</v>
      </c>
      <c r="CX13415" s="77">
        <v>0.63368999999999998</v>
      </c>
      <c r="CY13415" s="77">
        <v>1.3480000000000001E-2</v>
      </c>
      <c r="CZ13415" s="77">
        <v>0.92898999999999998</v>
      </c>
      <c r="DA13415" s="106">
        <v>-9.3090000000000006E-2</v>
      </c>
      <c r="DB13415" s="106">
        <v>-0.15432999999999999</v>
      </c>
      <c r="DC13415" s="106">
        <v>-8.9510000000000006E-2</v>
      </c>
      <c r="DD13415" s="77">
        <v>0.29818</v>
      </c>
      <c r="DE13415" s="77">
        <v>0.24839</v>
      </c>
      <c r="DF13415" s="77">
        <v>1</v>
      </c>
      <c r="DG13415" s="106">
        <v>-5.7239999999999999E-2</v>
      </c>
      <c r="DH13415" s="106">
        <v>-3.8989999999999997E-2</v>
      </c>
      <c r="DI13415" s="77">
        <v>0.27455000000000002</v>
      </c>
      <c r="DJ13415" s="77">
        <v>0.64571999999999996</v>
      </c>
      <c r="DK13415" s="77">
        <v>0.70803000000000005</v>
      </c>
      <c r="DL13415" s="77">
        <v>0.92896000000000001</v>
      </c>
      <c r="DM13415" s="106">
        <v>-9.3079999999999996E-2</v>
      </c>
      <c r="DN13415" s="106">
        <v>-0.15429000000000001</v>
      </c>
      <c r="DO13415" s="106">
        <v>-8.9620000000000005E-2</v>
      </c>
      <c r="DP13415" s="77">
        <v>0.29815999999999998</v>
      </c>
      <c r="DQ13415" s="77">
        <v>0.24837999999999999</v>
      </c>
      <c r="DR13415" s="77">
        <v>1</v>
      </c>
      <c r="DS13415" s="106">
        <v>-5.7369999999999997E-2</v>
      </c>
      <c r="DT13415" s="106">
        <v>-4.0750000000000001E-2</v>
      </c>
      <c r="DU13415" s="77">
        <v>0.27411000000000002</v>
      </c>
      <c r="DV13415" s="77">
        <v>0.64544999999999997</v>
      </c>
      <c r="DW13415" s="78">
        <v>0.70811000000000002</v>
      </c>
    </row>
    <row r="13416" spans="1:127" ht="15.75" thickBot="1" x14ac:dyDescent="0.3">
      <c r="A13416" s="248"/>
      <c r="B13416" s="68">
        <v>9.5999999999999992E-3</v>
      </c>
      <c r="C13416" s="68">
        <v>8.1699999999999995E-2</v>
      </c>
      <c r="D13416" s="68">
        <v>0.99509999999999998</v>
      </c>
      <c r="E13416" s="68">
        <v>0.13200000000000001</v>
      </c>
      <c r="F13416" s="68" t="s">
        <v>621</v>
      </c>
      <c r="G13416" s="68" t="s">
        <v>621</v>
      </c>
      <c r="H13416" s="68" t="s">
        <v>621</v>
      </c>
      <c r="I13416" s="68" t="s">
        <v>621</v>
      </c>
      <c r="J13416" s="68">
        <v>0.69579999999999997</v>
      </c>
      <c r="K13416" s="68">
        <v>0.28149999999999997</v>
      </c>
      <c r="L13416" s="68">
        <v>0.22570000000000001</v>
      </c>
      <c r="M13416" s="68">
        <v>0.1721</v>
      </c>
      <c r="N13416" s="68">
        <v>0.55579999999999996</v>
      </c>
      <c r="O13416" s="68">
        <v>0.16589999999999999</v>
      </c>
      <c r="P13416" s="68" t="s">
        <v>677</v>
      </c>
      <c r="Q13416" s="68">
        <v>8.4400000000000003E-2</v>
      </c>
      <c r="R13416" s="68">
        <v>0.1186</v>
      </c>
      <c r="S13416" s="68">
        <v>0.22570000000000001</v>
      </c>
      <c r="T13416" s="68">
        <v>0.40720000000000001</v>
      </c>
      <c r="U13416" s="68">
        <v>0.19109999999999999</v>
      </c>
      <c r="V13416" s="68">
        <v>0.58099999999999996</v>
      </c>
      <c r="W13416" s="68">
        <v>0.1158</v>
      </c>
      <c r="X13416" s="68">
        <v>0.63029999999999997</v>
      </c>
      <c r="Y13416" s="68">
        <v>0.51719999999999999</v>
      </c>
      <c r="Z13416" s="68">
        <v>0.21959999999999999</v>
      </c>
      <c r="AA13416" s="68">
        <v>0.1721</v>
      </c>
      <c r="AB13416" s="68">
        <v>0.83279999999999998</v>
      </c>
      <c r="AC13416" s="68">
        <v>0.26989999999999997</v>
      </c>
      <c r="AD13416" s="68" t="s">
        <v>621</v>
      </c>
      <c r="AE13416" s="68" t="s">
        <v>621</v>
      </c>
      <c r="AF13416" s="68" t="s">
        <v>621</v>
      </c>
      <c r="AG13416" s="68">
        <v>2.9999999999999997E-4</v>
      </c>
      <c r="AH13416" s="68">
        <v>0.82440000000000002</v>
      </c>
      <c r="AI13416" s="68">
        <v>0.27400000000000002</v>
      </c>
      <c r="AJ13416" s="68">
        <v>0.22020000000000001</v>
      </c>
      <c r="AK13416" s="68">
        <v>0.21790000000000001</v>
      </c>
      <c r="AL13416" s="68">
        <v>0.33189999999999997</v>
      </c>
      <c r="AM13416" s="68">
        <v>7.1800000000000003E-2</v>
      </c>
      <c r="AN13416" s="68" t="s">
        <v>677</v>
      </c>
      <c r="AO13416" s="68">
        <v>0.67369999999999997</v>
      </c>
      <c r="AP13416" s="68">
        <v>0.1547</v>
      </c>
      <c r="AQ13416" s="68">
        <v>0.2024</v>
      </c>
      <c r="AR13416" s="68">
        <v>0.5423</v>
      </c>
      <c r="AS13416" s="68">
        <v>6.9400000000000003E-2</v>
      </c>
      <c r="AT13416" s="68">
        <v>0.40610000000000002</v>
      </c>
      <c r="AU13416" s="68">
        <v>0.18379999999999999</v>
      </c>
      <c r="AV13416" s="68">
        <v>0.46510000000000001</v>
      </c>
      <c r="AW13416" s="68">
        <v>7.1999999999999995E-2</v>
      </c>
      <c r="AX13416" s="68">
        <v>0.66469999999999996</v>
      </c>
      <c r="AY13416" s="68">
        <v>0.49249999999999999</v>
      </c>
      <c r="AZ13416" s="68">
        <v>0.20780000000000001</v>
      </c>
      <c r="BA13416" s="68">
        <v>0.40189999999999998</v>
      </c>
      <c r="BB13416" s="68">
        <v>0.13589999999999999</v>
      </c>
      <c r="BC13416" s="68">
        <v>2.5600000000000001E-2</v>
      </c>
      <c r="BD13416" s="68">
        <v>6.9999999999999999E-4</v>
      </c>
      <c r="BE13416" s="68">
        <v>2.0000000000000001E-4</v>
      </c>
      <c r="BF13416" s="68">
        <v>0.59160000000000001</v>
      </c>
      <c r="BG13416" s="68">
        <v>2.4500000000000001E-2</v>
      </c>
      <c r="BH13416" s="68">
        <v>0.46939999999999998</v>
      </c>
      <c r="BI13416" s="68">
        <v>0.90580000000000005</v>
      </c>
      <c r="BJ13416" s="68">
        <v>0.4536</v>
      </c>
      <c r="BK13416" s="68">
        <v>0.98519999999999996</v>
      </c>
      <c r="BL13416" s="68">
        <v>0.35199999999999998</v>
      </c>
      <c r="BM13416" s="68">
        <v>0.4073</v>
      </c>
      <c r="BN13416" s="68">
        <v>0.21540000000000001</v>
      </c>
      <c r="BO13416" s="68">
        <v>0.31769999999999998</v>
      </c>
      <c r="BP13416" s="68">
        <v>4.0000000000000002E-4</v>
      </c>
      <c r="BQ13416" s="68">
        <v>8.9999999999999998E-4</v>
      </c>
      <c r="BR13416" s="68">
        <v>0.58250000000000002</v>
      </c>
      <c r="BS13416" s="68">
        <v>0.54720000000000002</v>
      </c>
      <c r="BT13416" s="68">
        <v>0.5141</v>
      </c>
      <c r="BU13416" s="68">
        <v>0.8508</v>
      </c>
      <c r="BV13416" s="68">
        <v>7.7000000000000002E-3</v>
      </c>
      <c r="BW13416" s="68">
        <v>0.75409999999999999</v>
      </c>
      <c r="BX13416" s="68">
        <v>0.16600000000000001</v>
      </c>
      <c r="BY13416" s="68">
        <v>0.40460000000000002</v>
      </c>
      <c r="BZ13416" s="68">
        <v>1.3599999999999999E-2</v>
      </c>
      <c r="CA13416" s="68">
        <v>2.1299999999999999E-2</v>
      </c>
      <c r="CB13416" s="68" t="s">
        <v>621</v>
      </c>
      <c r="CC13416" s="68">
        <v>1E-4</v>
      </c>
      <c r="CD13416" s="68">
        <v>0.63070000000000004</v>
      </c>
      <c r="CE13416" s="68">
        <v>4.0099999999999997E-2</v>
      </c>
      <c r="CF13416" s="68">
        <v>0.98419999999999996</v>
      </c>
      <c r="CG13416" s="68">
        <v>0.74529999999999996</v>
      </c>
      <c r="CH13416" s="68">
        <v>3.5299999999999998E-2</v>
      </c>
      <c r="CI13416" s="68">
        <v>0.26579999999999998</v>
      </c>
      <c r="CJ13416" s="68" t="s">
        <v>621</v>
      </c>
      <c r="CK13416" s="68">
        <v>0.61229999999999996</v>
      </c>
      <c r="CL13416" s="68">
        <v>0.39900000000000002</v>
      </c>
      <c r="CM13416" s="68">
        <v>0.62619999999999998</v>
      </c>
      <c r="CN13416" s="68">
        <v>0.1704</v>
      </c>
      <c r="CO13416" s="68"/>
      <c r="CP13416" s="68">
        <v>0.75619999999999998</v>
      </c>
      <c r="CQ13416" s="68">
        <v>0.83350000000000002</v>
      </c>
      <c r="CR13416" s="68">
        <v>0.12809999999999999</v>
      </c>
      <c r="CS13416" s="68" t="s">
        <v>621</v>
      </c>
      <c r="CT13416" s="68" t="s">
        <v>621</v>
      </c>
      <c r="CU13416" s="68">
        <v>0.28050000000000003</v>
      </c>
      <c r="CV13416" s="68">
        <v>8.9999999999999998E-4</v>
      </c>
      <c r="CW13416" s="68">
        <v>0.58179999999999998</v>
      </c>
      <c r="CX13416" s="68" t="s">
        <v>621</v>
      </c>
      <c r="CY13416" s="68">
        <v>0.94159999999999999</v>
      </c>
      <c r="CZ13416" s="68" t="s">
        <v>621</v>
      </c>
      <c r="DA13416" s="68">
        <v>0.61229999999999996</v>
      </c>
      <c r="DB13416" s="68">
        <v>0.39900000000000002</v>
      </c>
      <c r="DC13416" s="68">
        <v>0.62609999999999999</v>
      </c>
      <c r="DD13416" s="68">
        <v>9.74E-2</v>
      </c>
      <c r="DE13416" s="68">
        <v>0.1704</v>
      </c>
      <c r="DF13416" s="68" t="s">
        <v>621</v>
      </c>
      <c r="DG13416" s="68">
        <v>0.75570000000000004</v>
      </c>
      <c r="DH13416" s="68">
        <v>0.83220000000000005</v>
      </c>
      <c r="DI13416" s="68">
        <v>0.1283</v>
      </c>
      <c r="DJ13416" s="68" t="s">
        <v>621</v>
      </c>
      <c r="DK13416" s="68" t="s">
        <v>621</v>
      </c>
      <c r="DL13416" s="68" t="s">
        <v>621</v>
      </c>
      <c r="DM13416" s="68">
        <v>0.61240000000000006</v>
      </c>
      <c r="DN13416" s="68">
        <v>0.3992</v>
      </c>
      <c r="DO13416" s="68">
        <v>0.62570000000000003</v>
      </c>
      <c r="DP13416" s="68">
        <v>9.74E-2</v>
      </c>
      <c r="DQ13416" s="68">
        <v>0.17050000000000001</v>
      </c>
      <c r="DR13416" s="68" t="s">
        <v>621</v>
      </c>
      <c r="DS13416" s="68">
        <v>0.75509999999999999</v>
      </c>
      <c r="DT13416" s="68">
        <v>0.82479999999999998</v>
      </c>
      <c r="DU13416" s="68">
        <v>0.129</v>
      </c>
      <c r="DV13416" s="68" t="s">
        <v>621</v>
      </c>
      <c r="DW13416" s="74" t="s">
        <v>621</v>
      </c>
    </row>
    <row r="13417" spans="1:127" x14ac:dyDescent="0.25">
      <c r="A13417" s="247" t="s">
        <v>534</v>
      </c>
      <c r="B13417" s="106">
        <v>-0.19317000000000001</v>
      </c>
      <c r="C13417" s="77">
        <v>0.27587</v>
      </c>
      <c r="D13417" s="77">
        <v>0.33712999999999999</v>
      </c>
      <c r="E13417" s="77">
        <v>0.623</v>
      </c>
      <c r="F13417" s="77">
        <v>0.21371999999999999</v>
      </c>
      <c r="G13417" s="77">
        <v>0.14449000000000001</v>
      </c>
      <c r="H13417" s="106">
        <v>-0.23752999999999999</v>
      </c>
      <c r="I13417" s="106">
        <v>-0.44890999999999998</v>
      </c>
      <c r="J13417" s="77">
        <v>0.60521999999999998</v>
      </c>
      <c r="K13417" s="77">
        <v>0.84685999999999995</v>
      </c>
      <c r="L13417" s="77">
        <v>0.74443000000000004</v>
      </c>
      <c r="M13417" s="77">
        <v>0.79276999999999997</v>
      </c>
      <c r="N13417" s="77">
        <v>0.79615000000000002</v>
      </c>
      <c r="O13417" s="77">
        <v>0.75807999999999998</v>
      </c>
      <c r="P13417" s="77" t="s">
        <v>677</v>
      </c>
      <c r="Q13417" s="77">
        <v>0.54869000000000001</v>
      </c>
      <c r="R13417" s="77">
        <v>0.49241000000000001</v>
      </c>
      <c r="S13417" s="77">
        <v>0.34849000000000002</v>
      </c>
      <c r="T13417" s="77">
        <v>0.60170999999999997</v>
      </c>
      <c r="U13417" s="77">
        <v>0.70062999999999998</v>
      </c>
      <c r="V13417" s="77">
        <v>0.26038</v>
      </c>
      <c r="W13417" s="77">
        <v>8.4970000000000004E-2</v>
      </c>
      <c r="X13417" s="77">
        <v>7.0330000000000004E-2</v>
      </c>
      <c r="Y13417" s="77">
        <v>5.3749999999999999E-2</v>
      </c>
      <c r="Z13417" s="106">
        <v>-0.21914</v>
      </c>
      <c r="AA13417" s="106">
        <v>-1.8530000000000001E-2</v>
      </c>
      <c r="AB13417" s="77">
        <v>0.29430000000000001</v>
      </c>
      <c r="AC13417" s="77">
        <v>0.47736000000000001</v>
      </c>
      <c r="AD13417" s="77">
        <v>8.3510000000000001E-2</v>
      </c>
      <c r="AE13417" s="106">
        <v>-1.11E-2</v>
      </c>
      <c r="AF13417" s="106">
        <v>-0.35310999999999998</v>
      </c>
      <c r="AG13417" s="106">
        <v>-0.49697999999999998</v>
      </c>
      <c r="AH13417" s="77">
        <v>0.61348000000000003</v>
      </c>
      <c r="AI13417" s="77">
        <v>0.82742000000000004</v>
      </c>
      <c r="AJ13417" s="77">
        <v>0.77778000000000003</v>
      </c>
      <c r="AK13417" s="77">
        <v>0.80352999999999997</v>
      </c>
      <c r="AL13417" s="77">
        <v>0.78125</v>
      </c>
      <c r="AM13417" s="77">
        <v>0.69613000000000003</v>
      </c>
      <c r="AN13417" s="77" t="s">
        <v>677</v>
      </c>
      <c r="AO13417" s="77">
        <v>0.1966</v>
      </c>
      <c r="AP13417" s="77">
        <v>0.49420999999999998</v>
      </c>
      <c r="AQ13417" s="77">
        <v>0.36203999999999997</v>
      </c>
      <c r="AR13417" s="77">
        <v>0.48710999999999999</v>
      </c>
      <c r="AS13417" s="77">
        <v>0.40994999999999998</v>
      </c>
      <c r="AT13417" s="77">
        <v>0.13574</v>
      </c>
      <c r="AU13417" s="106">
        <v>-6.6919999999999993E-2</v>
      </c>
      <c r="AV13417" s="106">
        <v>-0.24779000000000001</v>
      </c>
      <c r="AW13417" s="106">
        <v>-9.7710000000000005E-2</v>
      </c>
      <c r="AX13417" s="106">
        <v>-0.38056000000000001</v>
      </c>
      <c r="AY13417" s="106">
        <v>-0.44364999999999999</v>
      </c>
      <c r="AZ13417" s="77">
        <v>7.9680000000000001E-2</v>
      </c>
      <c r="BA13417" s="77">
        <v>0.14277000000000001</v>
      </c>
      <c r="BB13417" s="106">
        <v>-4.6559999999999997E-2</v>
      </c>
      <c r="BC13417" s="77">
        <v>0.1862</v>
      </c>
      <c r="BD13417" s="106">
        <v>-3.5830000000000001E-2</v>
      </c>
      <c r="BE13417" s="77">
        <v>6.0920000000000002E-2</v>
      </c>
      <c r="BF13417" s="77">
        <v>0.35136000000000001</v>
      </c>
      <c r="BG13417" s="77">
        <v>0.33633000000000002</v>
      </c>
      <c r="BH13417" s="77">
        <v>0.28538000000000002</v>
      </c>
      <c r="BI13417" s="77">
        <v>0.1943</v>
      </c>
      <c r="BJ13417" s="77">
        <v>0.36419000000000001</v>
      </c>
      <c r="BK13417" s="77">
        <v>0.16854</v>
      </c>
      <c r="BL13417" s="106">
        <v>-8.9440000000000006E-2</v>
      </c>
      <c r="BM13417" s="106">
        <v>-0.36981999999999998</v>
      </c>
      <c r="BN13417" s="106">
        <v>-0.47948000000000002</v>
      </c>
      <c r="BO13417" s="106">
        <v>-0.39195999999999998</v>
      </c>
      <c r="BP13417" s="106">
        <v>-0.2387</v>
      </c>
      <c r="BQ13417" s="106">
        <v>-2.1350000000000001E-2</v>
      </c>
      <c r="BR13417" s="77">
        <v>0.20193</v>
      </c>
      <c r="BS13417" s="77">
        <v>8.8940000000000005E-2</v>
      </c>
      <c r="BT13417" s="106">
        <v>-0.65153000000000005</v>
      </c>
      <c r="BU13417" s="106">
        <v>-0.44616</v>
      </c>
      <c r="BV13417" s="77">
        <v>0.13925999999999999</v>
      </c>
      <c r="BW13417" s="106">
        <v>-4.045E-2</v>
      </c>
      <c r="BX13417" s="106">
        <v>-9.4189999999999996E-2</v>
      </c>
      <c r="BY13417" s="106">
        <v>-0.1489</v>
      </c>
      <c r="BZ13417" s="106">
        <v>-0.49325999999999998</v>
      </c>
      <c r="CA13417" s="106">
        <v>-0.35638999999999998</v>
      </c>
      <c r="CB13417" s="106">
        <v>-0.26683000000000001</v>
      </c>
      <c r="CC13417" s="106">
        <v>-9.7489999999999993E-2</v>
      </c>
      <c r="CD13417" s="77">
        <v>0.34247</v>
      </c>
      <c r="CE13417" s="77">
        <v>0.28996</v>
      </c>
      <c r="CF13417" s="106">
        <v>-0.37520999999999999</v>
      </c>
      <c r="CG13417" s="77">
        <v>9.8350000000000007E-2</v>
      </c>
      <c r="CH13417" s="77">
        <v>0.25026999999999999</v>
      </c>
      <c r="CI13417" s="77">
        <v>6.6140000000000004E-2</v>
      </c>
      <c r="CJ13417" s="77">
        <v>0.19511999999999999</v>
      </c>
      <c r="CK13417" s="77">
        <v>0.99526999999999999</v>
      </c>
      <c r="CL13417" s="77">
        <v>0.75744</v>
      </c>
      <c r="CM13417" s="77">
        <v>2.231E-2</v>
      </c>
      <c r="CN13417" s="77">
        <v>0.85494999999999999</v>
      </c>
      <c r="CO13417" s="106">
        <v>-5.7099999999999998E-2</v>
      </c>
      <c r="CP13417" s="77">
        <v>1</v>
      </c>
      <c r="CQ13417" s="77">
        <v>0.58987999999999996</v>
      </c>
      <c r="CR13417" s="106">
        <v>-0.35661999999999999</v>
      </c>
      <c r="CS13417" s="77">
        <v>0.60612999999999995</v>
      </c>
      <c r="CT13417" s="77">
        <v>7.8130000000000005E-2</v>
      </c>
      <c r="CU13417" s="77">
        <v>0.62107999999999997</v>
      </c>
      <c r="CV13417" s="106">
        <v>-0.26480999999999999</v>
      </c>
      <c r="CW13417" s="77">
        <v>5.6239999999999998E-2</v>
      </c>
      <c r="CX13417" s="106">
        <v>-0.26349</v>
      </c>
      <c r="CY13417" s="77">
        <v>0.47882999999999998</v>
      </c>
      <c r="CZ13417" s="77">
        <v>0.19511999999999999</v>
      </c>
      <c r="DA13417" s="77">
        <v>0.99526999999999999</v>
      </c>
      <c r="DB13417" s="77">
        <v>0.75743000000000005</v>
      </c>
      <c r="DC13417" s="77">
        <v>2.23E-2</v>
      </c>
      <c r="DD13417" s="77">
        <v>0.91813</v>
      </c>
      <c r="DE13417" s="77">
        <v>0.85494999999999999</v>
      </c>
      <c r="DF13417" s="106">
        <v>-5.706E-2</v>
      </c>
      <c r="DG13417" s="77">
        <v>1</v>
      </c>
      <c r="DH13417" s="77">
        <v>0.59038999999999997</v>
      </c>
      <c r="DI13417" s="106">
        <v>-0.35668</v>
      </c>
      <c r="DJ13417" s="77">
        <v>0.71933000000000002</v>
      </c>
      <c r="DK13417" s="77">
        <v>0.60614999999999997</v>
      </c>
      <c r="DL13417" s="77">
        <v>0.19520000000000001</v>
      </c>
      <c r="DM13417" s="77">
        <v>0.99526999999999999</v>
      </c>
      <c r="DN13417" s="77">
        <v>0.75734999999999997</v>
      </c>
      <c r="DO13417" s="77">
        <v>2.2239999999999999E-2</v>
      </c>
      <c r="DP13417" s="77">
        <v>0.91813</v>
      </c>
      <c r="DQ13417" s="77">
        <v>0.85496000000000005</v>
      </c>
      <c r="DR13417" s="106">
        <v>-5.6750000000000002E-2</v>
      </c>
      <c r="DS13417" s="77">
        <v>1</v>
      </c>
      <c r="DT13417" s="77">
        <v>0.58686000000000005</v>
      </c>
      <c r="DU13417" s="106">
        <v>-0.35609000000000002</v>
      </c>
      <c r="DV13417" s="77">
        <v>0.71958</v>
      </c>
      <c r="DW13417" s="78">
        <v>0.60599999999999998</v>
      </c>
    </row>
    <row r="13418" spans="1:127" ht="15.75" thickBot="1" x14ac:dyDescent="0.3">
      <c r="A13418" s="248"/>
      <c r="B13418" s="68">
        <v>0.28949999999999998</v>
      </c>
      <c r="C13418" s="68">
        <v>0.12640000000000001</v>
      </c>
      <c r="D13418" s="68">
        <v>5.9200000000000003E-2</v>
      </c>
      <c r="E13418" s="68">
        <v>1E-4</v>
      </c>
      <c r="F13418" s="68">
        <v>0.2402</v>
      </c>
      <c r="G13418" s="68">
        <v>0.43009999999999998</v>
      </c>
      <c r="H13418" s="68">
        <v>0.1905</v>
      </c>
      <c r="I13418" s="68">
        <v>0.01</v>
      </c>
      <c r="J13418" s="68">
        <v>2.0000000000000001E-4</v>
      </c>
      <c r="K13418" s="68" t="s">
        <v>621</v>
      </c>
      <c r="L13418" s="68" t="s">
        <v>621</v>
      </c>
      <c r="M13418" s="68" t="s">
        <v>621</v>
      </c>
      <c r="N13418" s="68" t="s">
        <v>621</v>
      </c>
      <c r="O13418" s="68" t="s">
        <v>621</v>
      </c>
      <c r="P13418" s="68" t="s">
        <v>677</v>
      </c>
      <c r="Q13418" s="68">
        <v>1.1000000000000001E-3</v>
      </c>
      <c r="R13418" s="68">
        <v>4.1999999999999997E-3</v>
      </c>
      <c r="S13418" s="68">
        <v>5.0599999999999999E-2</v>
      </c>
      <c r="T13418" s="68">
        <v>2.9999999999999997E-4</v>
      </c>
      <c r="U13418" s="68" t="s">
        <v>621</v>
      </c>
      <c r="V13418" s="68">
        <v>0.15010000000000001</v>
      </c>
      <c r="W13418" s="68">
        <v>0.64380000000000004</v>
      </c>
      <c r="X13418" s="68">
        <v>0.70209999999999995</v>
      </c>
      <c r="Y13418" s="68">
        <v>0.7702</v>
      </c>
      <c r="Z13418" s="68">
        <v>0.22819999999999999</v>
      </c>
      <c r="AA13418" s="68">
        <v>0.91979999999999995</v>
      </c>
      <c r="AB13418" s="68">
        <v>0.10199999999999999</v>
      </c>
      <c r="AC13418" s="68">
        <v>5.7000000000000002E-3</v>
      </c>
      <c r="AD13418" s="68">
        <v>0.64949999999999997</v>
      </c>
      <c r="AE13418" s="68">
        <v>0.95189999999999997</v>
      </c>
      <c r="AF13418" s="68">
        <v>4.7399999999999998E-2</v>
      </c>
      <c r="AG13418" s="68">
        <v>3.8E-3</v>
      </c>
      <c r="AH13418" s="68">
        <v>2.0000000000000001E-4</v>
      </c>
      <c r="AI13418" s="68" t="s">
        <v>621</v>
      </c>
      <c r="AJ13418" s="68" t="s">
        <v>621</v>
      </c>
      <c r="AK13418" s="68" t="s">
        <v>621</v>
      </c>
      <c r="AL13418" s="68" t="s">
        <v>621</v>
      </c>
      <c r="AM13418" s="68" t="s">
        <v>621</v>
      </c>
      <c r="AN13418" s="68" t="s">
        <v>677</v>
      </c>
      <c r="AO13418" s="68">
        <v>0.28079999999999999</v>
      </c>
      <c r="AP13418" s="68">
        <v>4.0000000000000001E-3</v>
      </c>
      <c r="AQ13418" s="68">
        <v>4.1700000000000001E-2</v>
      </c>
      <c r="AR13418" s="68">
        <v>4.7000000000000002E-3</v>
      </c>
      <c r="AS13418" s="68">
        <v>1.9800000000000002E-2</v>
      </c>
      <c r="AT13418" s="68">
        <v>0.45879999999999999</v>
      </c>
      <c r="AU13418" s="68">
        <v>0.71589999999999998</v>
      </c>
      <c r="AV13418" s="68">
        <v>0.17150000000000001</v>
      </c>
      <c r="AW13418" s="68">
        <v>0.59470000000000001</v>
      </c>
      <c r="AX13418" s="68">
        <v>3.1699999999999999E-2</v>
      </c>
      <c r="AY13418" s="68">
        <v>1.0999999999999999E-2</v>
      </c>
      <c r="AZ13418" s="68">
        <v>0.66459999999999997</v>
      </c>
      <c r="BA13418" s="68">
        <v>0.43569999999999998</v>
      </c>
      <c r="BB13418" s="68">
        <v>0.80020000000000002</v>
      </c>
      <c r="BC13418" s="68">
        <v>0.30759999999999998</v>
      </c>
      <c r="BD13418" s="68">
        <v>0.84570000000000001</v>
      </c>
      <c r="BE13418" s="68">
        <v>0.74050000000000005</v>
      </c>
      <c r="BF13418" s="68">
        <v>4.8599999999999997E-2</v>
      </c>
      <c r="BG13418" s="68">
        <v>5.9799999999999999E-2</v>
      </c>
      <c r="BH13418" s="68">
        <v>0.1134</v>
      </c>
      <c r="BI13418" s="68">
        <v>0.28660000000000002</v>
      </c>
      <c r="BJ13418" s="68">
        <v>4.0399999999999998E-2</v>
      </c>
      <c r="BK13418" s="68">
        <v>0.35649999999999998</v>
      </c>
      <c r="BL13418" s="68">
        <v>0.62639999999999996</v>
      </c>
      <c r="BM13418" s="68">
        <v>3.7199999999999997E-2</v>
      </c>
      <c r="BN13418" s="68">
        <v>5.4999999999999997E-3</v>
      </c>
      <c r="BO13418" s="68">
        <v>2.6499999999999999E-2</v>
      </c>
      <c r="BP13418" s="68">
        <v>0.1883</v>
      </c>
      <c r="BQ13418" s="68">
        <v>0.90769999999999995</v>
      </c>
      <c r="BR13418" s="68">
        <v>0.26769999999999999</v>
      </c>
      <c r="BS13418" s="68">
        <v>0.62829999999999997</v>
      </c>
      <c r="BT13418" s="68" t="s">
        <v>621</v>
      </c>
      <c r="BU13418" s="68">
        <v>1.0500000000000001E-2</v>
      </c>
      <c r="BV13418" s="68">
        <v>0.44719999999999999</v>
      </c>
      <c r="BW13418" s="68">
        <v>0.82599999999999996</v>
      </c>
      <c r="BX13418" s="68">
        <v>0.60809999999999997</v>
      </c>
      <c r="BY13418" s="68">
        <v>0.41599999999999998</v>
      </c>
      <c r="BZ13418" s="68">
        <v>4.1000000000000003E-3</v>
      </c>
      <c r="CA13418" s="68">
        <v>4.53E-2</v>
      </c>
      <c r="CB13418" s="68">
        <v>0.1399</v>
      </c>
      <c r="CC13418" s="68">
        <v>0.59550000000000003</v>
      </c>
      <c r="CD13418" s="68">
        <v>5.5E-2</v>
      </c>
      <c r="CE13418" s="68">
        <v>0.1074</v>
      </c>
      <c r="CF13418" s="68">
        <v>3.4299999999999997E-2</v>
      </c>
      <c r="CG13418" s="68">
        <v>0.59230000000000005</v>
      </c>
      <c r="CH13418" s="68">
        <v>0.1671</v>
      </c>
      <c r="CI13418" s="68">
        <v>0.71909999999999996</v>
      </c>
      <c r="CJ13418" s="68">
        <v>0.28460000000000002</v>
      </c>
      <c r="CK13418" s="68" t="s">
        <v>621</v>
      </c>
      <c r="CL13418" s="68" t="s">
        <v>621</v>
      </c>
      <c r="CM13418" s="68">
        <v>0.90349999999999997</v>
      </c>
      <c r="CN13418" s="68" t="s">
        <v>621</v>
      </c>
      <c r="CO13418" s="68">
        <v>0.75619999999999998</v>
      </c>
      <c r="CP13418" s="68"/>
      <c r="CQ13418" s="68">
        <v>4.0000000000000002E-4</v>
      </c>
      <c r="CR13418" s="68">
        <v>4.5100000000000001E-2</v>
      </c>
      <c r="CS13418" s="68">
        <v>2.0000000000000001E-4</v>
      </c>
      <c r="CT13418" s="68">
        <v>0.67079999999999995</v>
      </c>
      <c r="CU13418" s="68">
        <v>1E-4</v>
      </c>
      <c r="CV13418" s="68">
        <v>0.14299999999999999</v>
      </c>
      <c r="CW13418" s="68">
        <v>0.75980000000000003</v>
      </c>
      <c r="CX13418" s="68">
        <v>0.14510000000000001</v>
      </c>
      <c r="CY13418" s="68">
        <v>5.5999999999999999E-3</v>
      </c>
      <c r="CZ13418" s="68">
        <v>0.28449999999999998</v>
      </c>
      <c r="DA13418" s="68" t="s">
        <v>621</v>
      </c>
      <c r="DB13418" s="68" t="s">
        <v>621</v>
      </c>
      <c r="DC13418" s="68">
        <v>0.90359999999999996</v>
      </c>
      <c r="DD13418" s="68" t="s">
        <v>621</v>
      </c>
      <c r="DE13418" s="68" t="s">
        <v>621</v>
      </c>
      <c r="DF13418" s="68">
        <v>0.75639999999999996</v>
      </c>
      <c r="DG13418" s="68" t="s">
        <v>621</v>
      </c>
      <c r="DH13418" s="68">
        <v>4.0000000000000002E-4</v>
      </c>
      <c r="DI13418" s="68">
        <v>4.5100000000000001E-2</v>
      </c>
      <c r="DJ13418" s="68" t="s">
        <v>621</v>
      </c>
      <c r="DK13418" s="68">
        <v>2.0000000000000001E-4</v>
      </c>
      <c r="DL13418" s="68">
        <v>0.2843</v>
      </c>
      <c r="DM13418" s="68" t="s">
        <v>621</v>
      </c>
      <c r="DN13418" s="68" t="s">
        <v>621</v>
      </c>
      <c r="DO13418" s="68">
        <v>0.90380000000000005</v>
      </c>
      <c r="DP13418" s="68" t="s">
        <v>621</v>
      </c>
      <c r="DQ13418" s="68" t="s">
        <v>621</v>
      </c>
      <c r="DR13418" s="68">
        <v>0.75770000000000004</v>
      </c>
      <c r="DS13418" s="68" t="s">
        <v>621</v>
      </c>
      <c r="DT13418" s="68">
        <v>4.0000000000000002E-4</v>
      </c>
      <c r="DU13418" s="68">
        <v>4.5499999999999999E-2</v>
      </c>
      <c r="DV13418" s="68" t="s">
        <v>621</v>
      </c>
      <c r="DW13418" s="74">
        <v>2.0000000000000001E-4</v>
      </c>
    </row>
    <row r="13419" spans="1:127" x14ac:dyDescent="0.25">
      <c r="A13419" s="247" t="s">
        <v>535</v>
      </c>
      <c r="B13419" s="106">
        <v>-0.25424000000000002</v>
      </c>
      <c r="C13419" s="77">
        <v>8.0350000000000005E-2</v>
      </c>
      <c r="D13419" s="77">
        <v>0.34933999999999998</v>
      </c>
      <c r="E13419" s="77">
        <v>0.18840000000000001</v>
      </c>
      <c r="F13419" s="77">
        <v>0.16794999999999999</v>
      </c>
      <c r="G13419" s="77">
        <v>6.3469999999999999E-2</v>
      </c>
      <c r="H13419" s="106">
        <v>-0.17080000000000001</v>
      </c>
      <c r="I13419" s="106">
        <v>-0.39441999999999999</v>
      </c>
      <c r="J13419" s="77">
        <v>0.58636999999999995</v>
      </c>
      <c r="K13419" s="77">
        <v>0.47267999999999999</v>
      </c>
      <c r="L13419" s="77">
        <v>0.62305999999999995</v>
      </c>
      <c r="M13419" s="77">
        <v>0.48463000000000001</v>
      </c>
      <c r="N13419" s="77">
        <v>0.47132000000000002</v>
      </c>
      <c r="O13419" s="77">
        <v>0.29429</v>
      </c>
      <c r="P13419" s="77" t="s">
        <v>677</v>
      </c>
      <c r="Q13419" s="77">
        <v>0.21043999999999999</v>
      </c>
      <c r="R13419" s="77">
        <v>0.68718999999999997</v>
      </c>
      <c r="S13419" s="77">
        <v>0.47648000000000001</v>
      </c>
      <c r="T13419" s="77">
        <v>0.78378999999999999</v>
      </c>
      <c r="U13419" s="77">
        <v>0.42641000000000001</v>
      </c>
      <c r="V13419" s="77">
        <v>0.20548</v>
      </c>
      <c r="W13419" s="77">
        <v>0.17383999999999999</v>
      </c>
      <c r="X13419" s="77">
        <v>0.28521999999999997</v>
      </c>
      <c r="Y13419" s="77">
        <v>0.32916000000000001</v>
      </c>
      <c r="Z13419" s="106">
        <v>-8.2199999999999999E-3</v>
      </c>
      <c r="AA13419" s="77">
        <v>0.43987999999999999</v>
      </c>
      <c r="AB13419" s="77">
        <v>0.35833999999999999</v>
      </c>
      <c r="AC13419" s="77">
        <v>0.32575999999999999</v>
      </c>
      <c r="AD13419" s="77">
        <v>2.2700000000000001E-2</v>
      </c>
      <c r="AE13419" s="106">
        <v>-2.4629999999999999E-2</v>
      </c>
      <c r="AF13419" s="106">
        <v>-0.21931999999999999</v>
      </c>
      <c r="AG13419" s="106">
        <v>-0.42319000000000001</v>
      </c>
      <c r="AH13419" s="77">
        <v>0.59404999999999997</v>
      </c>
      <c r="AI13419" s="77">
        <v>0.42714000000000002</v>
      </c>
      <c r="AJ13419" s="77">
        <v>0.62724000000000002</v>
      </c>
      <c r="AK13419" s="77">
        <v>0.47538000000000002</v>
      </c>
      <c r="AL13419" s="77">
        <v>0.41836000000000001</v>
      </c>
      <c r="AM13419" s="77">
        <v>0.23454</v>
      </c>
      <c r="AN13419" s="77" t="s">
        <v>677</v>
      </c>
      <c r="AO13419" s="77">
        <v>0.66252999999999995</v>
      </c>
      <c r="AP13419" s="77">
        <v>0.69555999999999996</v>
      </c>
      <c r="AQ13419" s="77">
        <v>0.49969999999999998</v>
      </c>
      <c r="AR13419" s="77">
        <v>0.82067000000000001</v>
      </c>
      <c r="AS13419" s="77">
        <v>0.29741000000000001</v>
      </c>
      <c r="AT13419" s="77">
        <v>5.5050000000000002E-2</v>
      </c>
      <c r="AU13419" s="77">
        <v>9.5350000000000004E-2</v>
      </c>
      <c r="AV13419" s="106">
        <v>-6.2199999999999998E-3</v>
      </c>
      <c r="AW13419" s="77">
        <v>4.02E-2</v>
      </c>
      <c r="AX13419" s="106">
        <v>-0.27065</v>
      </c>
      <c r="AY13419" s="106">
        <v>-0.10995000000000001</v>
      </c>
      <c r="AZ13419" s="106">
        <v>-7.2230000000000003E-2</v>
      </c>
      <c r="BA13419" s="106">
        <v>-6.021E-2</v>
      </c>
      <c r="BB13419" s="106">
        <v>-5.0470000000000001E-2</v>
      </c>
      <c r="BC13419" s="106">
        <v>-1.328E-2</v>
      </c>
      <c r="BD13419" s="106">
        <v>-3.458E-2</v>
      </c>
      <c r="BE13419" s="106">
        <v>-0.29041</v>
      </c>
      <c r="BF13419" s="77">
        <v>0.25080999999999998</v>
      </c>
      <c r="BG13419" s="77">
        <v>0.17515</v>
      </c>
      <c r="BH13419" s="77">
        <v>0.27593000000000001</v>
      </c>
      <c r="BI13419" s="106">
        <v>-3.7690000000000001E-2</v>
      </c>
      <c r="BJ13419" s="77">
        <v>0.24847</v>
      </c>
      <c r="BK13419" s="77">
        <v>0.2616</v>
      </c>
      <c r="BL13419" s="106">
        <v>-0.24587999999999999</v>
      </c>
      <c r="BM13419" s="106">
        <v>-0.39121</v>
      </c>
      <c r="BN13419" s="106">
        <v>-0.1973</v>
      </c>
      <c r="BO13419" s="106">
        <v>-0.34236</v>
      </c>
      <c r="BP13419" s="106">
        <v>-0.22295999999999999</v>
      </c>
      <c r="BQ13419" s="106">
        <v>-0.35781000000000002</v>
      </c>
      <c r="BR13419" s="77">
        <v>0.20713000000000001</v>
      </c>
      <c r="BS13419" s="106">
        <v>-1.5299999999999999E-3</v>
      </c>
      <c r="BT13419" s="106">
        <v>-0.57301999999999997</v>
      </c>
      <c r="BU13419" s="106">
        <v>-0.33894000000000002</v>
      </c>
      <c r="BV13419" s="77">
        <v>0.14241999999999999</v>
      </c>
      <c r="BW13419" s="77">
        <v>5.8720000000000001E-2</v>
      </c>
      <c r="BX13419" s="106">
        <v>-0.25179000000000001</v>
      </c>
      <c r="BY13419" s="106">
        <v>-0.30731000000000003</v>
      </c>
      <c r="BZ13419" s="106">
        <v>-0.2001</v>
      </c>
      <c r="CA13419" s="106">
        <v>-0.41344999999999998</v>
      </c>
      <c r="CB13419" s="106">
        <v>-0.22333</v>
      </c>
      <c r="CC13419" s="106">
        <v>-0.40721000000000002</v>
      </c>
      <c r="CD13419" s="77">
        <v>0.29214000000000001</v>
      </c>
      <c r="CE13419" s="77">
        <v>0.13919999999999999</v>
      </c>
      <c r="CF13419" s="106">
        <v>-0.24498</v>
      </c>
      <c r="CG13419" s="106">
        <v>-2.811E-2</v>
      </c>
      <c r="CH13419" s="77">
        <v>6.8330000000000002E-2</v>
      </c>
      <c r="CI13419" s="77">
        <v>0.15966</v>
      </c>
      <c r="CJ13419" s="77">
        <v>6.8890000000000007E-2</v>
      </c>
      <c r="CK13419" s="77">
        <v>0.62151999999999996</v>
      </c>
      <c r="CL13419" s="77">
        <v>0.80169000000000001</v>
      </c>
      <c r="CM13419" s="77">
        <v>0.39677000000000001</v>
      </c>
      <c r="CN13419" s="77">
        <v>0.68261000000000005</v>
      </c>
      <c r="CO13419" s="106">
        <v>-3.8679999999999999E-2</v>
      </c>
      <c r="CP13419" s="77">
        <v>0.58987999999999996</v>
      </c>
      <c r="CQ13419" s="77">
        <v>1</v>
      </c>
      <c r="CR13419" s="106">
        <v>-7.6100000000000001E-2</v>
      </c>
      <c r="CS13419" s="77">
        <v>0.46755000000000002</v>
      </c>
      <c r="CT13419" s="106">
        <v>-0.20230999999999999</v>
      </c>
      <c r="CU13419" s="77">
        <v>0.44630999999999998</v>
      </c>
      <c r="CV13419" s="106">
        <v>-0.42914000000000002</v>
      </c>
      <c r="CW13419" s="77">
        <v>9.2740000000000003E-2</v>
      </c>
      <c r="CX13419" s="106">
        <v>-0.39840999999999999</v>
      </c>
      <c r="CY13419" s="77">
        <v>0.25407000000000002</v>
      </c>
      <c r="CZ13419" s="77">
        <v>6.8890000000000007E-2</v>
      </c>
      <c r="DA13419" s="77">
        <v>0.62151999999999996</v>
      </c>
      <c r="DB13419" s="77">
        <v>0.80169000000000001</v>
      </c>
      <c r="DC13419" s="77">
        <v>0.39677000000000001</v>
      </c>
      <c r="DD13419" s="77">
        <v>0.60894000000000004</v>
      </c>
      <c r="DE13419" s="77">
        <v>0.68262</v>
      </c>
      <c r="DF13419" s="106">
        <v>-3.8609999999999998E-2</v>
      </c>
      <c r="DG13419" s="77">
        <v>0.59009999999999996</v>
      </c>
      <c r="DH13419" s="77">
        <v>0.99999000000000005</v>
      </c>
      <c r="DI13419" s="106">
        <v>-7.6340000000000005E-2</v>
      </c>
      <c r="DJ13419" s="77">
        <v>0.49893999999999999</v>
      </c>
      <c r="DK13419" s="77">
        <v>0.46761999999999998</v>
      </c>
      <c r="DL13419" s="77">
        <v>6.8860000000000005E-2</v>
      </c>
      <c r="DM13419" s="77">
        <v>0.62151999999999996</v>
      </c>
      <c r="DN13419" s="77">
        <v>0.80169999999999997</v>
      </c>
      <c r="DO13419" s="77">
        <v>0.39672000000000002</v>
      </c>
      <c r="DP13419" s="77">
        <v>0.60894000000000004</v>
      </c>
      <c r="DQ13419" s="77">
        <v>0.68262999999999996</v>
      </c>
      <c r="DR13419" s="106">
        <v>-3.8510000000000003E-2</v>
      </c>
      <c r="DS13419" s="77">
        <v>0.59004999999999996</v>
      </c>
      <c r="DT13419" s="77">
        <v>0.99988999999999995</v>
      </c>
      <c r="DU13419" s="106">
        <v>-7.5109999999999996E-2</v>
      </c>
      <c r="DV13419" s="77">
        <v>0.49895</v>
      </c>
      <c r="DW13419" s="78">
        <v>0.46788999999999997</v>
      </c>
    </row>
    <row r="13420" spans="1:127" ht="15.75" thickBot="1" x14ac:dyDescent="0.3">
      <c r="A13420" s="248"/>
      <c r="B13420" s="68">
        <v>0.1603</v>
      </c>
      <c r="C13420" s="68">
        <v>0.66200000000000003</v>
      </c>
      <c r="D13420" s="68">
        <v>0.05</v>
      </c>
      <c r="E13420" s="68">
        <v>0.30180000000000001</v>
      </c>
      <c r="F13420" s="68">
        <v>0.35820000000000002</v>
      </c>
      <c r="G13420" s="68">
        <v>0.73</v>
      </c>
      <c r="H13420" s="68">
        <v>0.35</v>
      </c>
      <c r="I13420" s="68">
        <v>2.5499999999999998E-2</v>
      </c>
      <c r="J13420" s="68">
        <v>4.0000000000000002E-4</v>
      </c>
      <c r="K13420" s="68">
        <v>6.3E-3</v>
      </c>
      <c r="L13420" s="68">
        <v>1E-4</v>
      </c>
      <c r="M13420" s="68">
        <v>4.8999999999999998E-3</v>
      </c>
      <c r="N13420" s="68">
        <v>6.4999999999999997E-3</v>
      </c>
      <c r="O13420" s="68">
        <v>0.1021</v>
      </c>
      <c r="P13420" s="68" t="s">
        <v>677</v>
      </c>
      <c r="Q13420" s="68">
        <v>0.2477</v>
      </c>
      <c r="R13420" s="68" t="s">
        <v>621</v>
      </c>
      <c r="S13420" s="68">
        <v>5.7999999999999996E-3</v>
      </c>
      <c r="T13420" s="68" t="s">
        <v>621</v>
      </c>
      <c r="U13420" s="68">
        <v>1.49E-2</v>
      </c>
      <c r="V13420" s="68">
        <v>0.25919999999999999</v>
      </c>
      <c r="W13420" s="68">
        <v>0.34129999999999999</v>
      </c>
      <c r="X13420" s="68">
        <v>0.11360000000000001</v>
      </c>
      <c r="Y13420" s="68">
        <v>6.5799999999999997E-2</v>
      </c>
      <c r="Z13420" s="68">
        <v>0.96440000000000003</v>
      </c>
      <c r="AA13420" s="68">
        <v>1.18E-2</v>
      </c>
      <c r="AB13420" s="68">
        <v>4.3999999999999997E-2</v>
      </c>
      <c r="AC13420" s="68">
        <v>6.88E-2</v>
      </c>
      <c r="AD13420" s="68">
        <v>0.90190000000000003</v>
      </c>
      <c r="AE13420" s="68">
        <v>0.89359999999999995</v>
      </c>
      <c r="AF13420" s="68">
        <v>0.2278</v>
      </c>
      <c r="AG13420" s="68">
        <v>1.5800000000000002E-2</v>
      </c>
      <c r="AH13420" s="68">
        <v>2.9999999999999997E-4</v>
      </c>
      <c r="AI13420" s="68">
        <v>1.4800000000000001E-2</v>
      </c>
      <c r="AJ13420" s="68">
        <v>1E-4</v>
      </c>
      <c r="AK13420" s="68">
        <v>6.0000000000000001E-3</v>
      </c>
      <c r="AL13420" s="68">
        <v>1.72E-2</v>
      </c>
      <c r="AM13420" s="68">
        <v>0.1963</v>
      </c>
      <c r="AN13420" s="68" t="s">
        <v>677</v>
      </c>
      <c r="AO13420" s="68" t="s">
        <v>621</v>
      </c>
      <c r="AP13420" s="68" t="s">
        <v>621</v>
      </c>
      <c r="AQ13420" s="68">
        <v>3.5999999999999999E-3</v>
      </c>
      <c r="AR13420" s="68" t="s">
        <v>621</v>
      </c>
      <c r="AS13420" s="68">
        <v>9.8299999999999998E-2</v>
      </c>
      <c r="AT13420" s="68">
        <v>0.76470000000000005</v>
      </c>
      <c r="AU13420" s="68">
        <v>0.60370000000000001</v>
      </c>
      <c r="AV13420" s="68">
        <v>0.97299999999999998</v>
      </c>
      <c r="AW13420" s="68">
        <v>0.82709999999999995</v>
      </c>
      <c r="AX13420" s="68">
        <v>0.1341</v>
      </c>
      <c r="AY13420" s="68">
        <v>0.54910000000000003</v>
      </c>
      <c r="AZ13420" s="68">
        <v>0.69440000000000002</v>
      </c>
      <c r="BA13420" s="68">
        <v>0.74339999999999995</v>
      </c>
      <c r="BB13420" s="68">
        <v>0.78380000000000005</v>
      </c>
      <c r="BC13420" s="68">
        <v>0.9425</v>
      </c>
      <c r="BD13420" s="68">
        <v>0.85099999999999998</v>
      </c>
      <c r="BE13420" s="68">
        <v>0.1069</v>
      </c>
      <c r="BF13420" s="68">
        <v>0.16619999999999999</v>
      </c>
      <c r="BG13420" s="68">
        <v>0.3377</v>
      </c>
      <c r="BH13420" s="68">
        <v>0.12640000000000001</v>
      </c>
      <c r="BI13420" s="68">
        <v>0.8377</v>
      </c>
      <c r="BJ13420" s="68">
        <v>0.17030000000000001</v>
      </c>
      <c r="BK13420" s="68">
        <v>0.14810000000000001</v>
      </c>
      <c r="BL13420" s="68">
        <v>0.1749</v>
      </c>
      <c r="BM13420" s="68">
        <v>2.6800000000000001E-2</v>
      </c>
      <c r="BN13420" s="68">
        <v>0.27910000000000001</v>
      </c>
      <c r="BO13420" s="68">
        <v>5.5100000000000003E-2</v>
      </c>
      <c r="BP13420" s="68">
        <v>0.22</v>
      </c>
      <c r="BQ13420" s="68">
        <v>4.4400000000000002E-2</v>
      </c>
      <c r="BR13420" s="68">
        <v>0.25530000000000003</v>
      </c>
      <c r="BS13420" s="68">
        <v>0.99339999999999995</v>
      </c>
      <c r="BT13420" s="68">
        <v>5.9999999999999995E-4</v>
      </c>
      <c r="BU13420" s="68">
        <v>5.7700000000000001E-2</v>
      </c>
      <c r="BV13420" s="68">
        <v>0.43680000000000002</v>
      </c>
      <c r="BW13420" s="68">
        <v>0.74960000000000004</v>
      </c>
      <c r="BX13420" s="68">
        <v>0.16450000000000001</v>
      </c>
      <c r="BY13420" s="68">
        <v>8.7099999999999997E-2</v>
      </c>
      <c r="BZ13420" s="68">
        <v>0.2722</v>
      </c>
      <c r="CA13420" s="68">
        <v>1.8700000000000001E-2</v>
      </c>
      <c r="CB13420" s="68">
        <v>0.21920000000000001</v>
      </c>
      <c r="CC13420" s="68">
        <v>2.07E-2</v>
      </c>
      <c r="CD13420" s="68">
        <v>0.1047</v>
      </c>
      <c r="CE13420" s="68">
        <v>0.44740000000000002</v>
      </c>
      <c r="CF13420" s="68">
        <v>0.17660000000000001</v>
      </c>
      <c r="CG13420" s="68">
        <v>0.87860000000000005</v>
      </c>
      <c r="CH13420" s="68">
        <v>0.71020000000000005</v>
      </c>
      <c r="CI13420" s="68">
        <v>0.38269999999999998</v>
      </c>
      <c r="CJ13420" s="68">
        <v>0.70789999999999997</v>
      </c>
      <c r="CK13420" s="68">
        <v>1E-4</v>
      </c>
      <c r="CL13420" s="68" t="s">
        <v>621</v>
      </c>
      <c r="CM13420" s="68">
        <v>2.46E-2</v>
      </c>
      <c r="CN13420" s="68" t="s">
        <v>621</v>
      </c>
      <c r="CO13420" s="68">
        <v>0.83350000000000002</v>
      </c>
      <c r="CP13420" s="68">
        <v>4.0000000000000002E-4</v>
      </c>
      <c r="CQ13420" s="68"/>
      <c r="CR13420" s="68">
        <v>0.67889999999999995</v>
      </c>
      <c r="CS13420" s="68">
        <v>7.0000000000000001E-3</v>
      </c>
      <c r="CT13420" s="68">
        <v>0.26679999999999998</v>
      </c>
      <c r="CU13420" s="68">
        <v>1.0500000000000001E-2</v>
      </c>
      <c r="CV13420" s="68">
        <v>1.4200000000000001E-2</v>
      </c>
      <c r="CW13420" s="68">
        <v>0.61370000000000002</v>
      </c>
      <c r="CX13420" s="68">
        <v>2.3900000000000001E-2</v>
      </c>
      <c r="CY13420" s="68">
        <v>0.16059999999999999</v>
      </c>
      <c r="CZ13420" s="68">
        <v>0.70789999999999997</v>
      </c>
      <c r="DA13420" s="68">
        <v>1E-4</v>
      </c>
      <c r="DB13420" s="68" t="s">
        <v>621</v>
      </c>
      <c r="DC13420" s="68">
        <v>2.46E-2</v>
      </c>
      <c r="DD13420" s="68">
        <v>2.0000000000000001E-4</v>
      </c>
      <c r="DE13420" s="68" t="s">
        <v>621</v>
      </c>
      <c r="DF13420" s="68">
        <v>0.83379999999999999</v>
      </c>
      <c r="DG13420" s="68">
        <v>4.0000000000000002E-4</v>
      </c>
      <c r="DH13420" s="68" t="s">
        <v>621</v>
      </c>
      <c r="DI13420" s="68">
        <v>0.67800000000000005</v>
      </c>
      <c r="DJ13420" s="68">
        <v>3.7000000000000002E-3</v>
      </c>
      <c r="DK13420" s="68">
        <v>7.0000000000000001E-3</v>
      </c>
      <c r="DL13420" s="68">
        <v>0.70799999999999996</v>
      </c>
      <c r="DM13420" s="68">
        <v>1E-4</v>
      </c>
      <c r="DN13420" s="68" t="s">
        <v>621</v>
      </c>
      <c r="DO13420" s="68">
        <v>2.46E-2</v>
      </c>
      <c r="DP13420" s="68">
        <v>2.0000000000000001E-4</v>
      </c>
      <c r="DQ13420" s="68" t="s">
        <v>621</v>
      </c>
      <c r="DR13420" s="68">
        <v>0.83430000000000004</v>
      </c>
      <c r="DS13420" s="68">
        <v>4.0000000000000002E-4</v>
      </c>
      <c r="DT13420" s="68" t="s">
        <v>621</v>
      </c>
      <c r="DU13420" s="68">
        <v>0.68289999999999995</v>
      </c>
      <c r="DV13420" s="68">
        <v>3.7000000000000002E-3</v>
      </c>
      <c r="DW13420" s="74">
        <v>6.8999999999999999E-3</v>
      </c>
    </row>
    <row r="13421" spans="1:127" x14ac:dyDescent="0.25">
      <c r="A13421" s="247" t="s">
        <v>536</v>
      </c>
      <c r="B13421" s="106">
        <v>-0.36738999999999999</v>
      </c>
      <c r="C13421" s="106">
        <v>-0.10387</v>
      </c>
      <c r="D13421" s="77">
        <v>7.1720000000000006E-2</v>
      </c>
      <c r="E13421" s="106">
        <v>-0.12917999999999999</v>
      </c>
      <c r="F13421" s="77">
        <v>0.28510999999999997</v>
      </c>
      <c r="G13421" s="77">
        <v>0.15945999999999999</v>
      </c>
      <c r="H13421" s="77">
        <v>0.16688</v>
      </c>
      <c r="I13421" s="77">
        <v>0.22907</v>
      </c>
      <c r="J13421" s="106">
        <v>-0.114</v>
      </c>
      <c r="K13421" s="106">
        <v>-0.33290999999999998</v>
      </c>
      <c r="L13421" s="106">
        <v>-0.17124</v>
      </c>
      <c r="M13421" s="106">
        <v>-0.31236000000000003</v>
      </c>
      <c r="N13421" s="106">
        <v>-0.30565999999999999</v>
      </c>
      <c r="O13421" s="106">
        <v>-0.29946</v>
      </c>
      <c r="P13421" s="77" t="s">
        <v>677</v>
      </c>
      <c r="Q13421" s="106">
        <v>-0.24865000000000001</v>
      </c>
      <c r="R13421" s="106">
        <v>-0.10034</v>
      </c>
      <c r="S13421" s="106">
        <v>-0.1046</v>
      </c>
      <c r="T13421" s="77">
        <v>4.3810000000000002E-2</v>
      </c>
      <c r="U13421" s="106">
        <v>-0.23097000000000001</v>
      </c>
      <c r="V13421" s="77">
        <v>0.22738</v>
      </c>
      <c r="W13421" s="77">
        <v>0.48882999999999999</v>
      </c>
      <c r="X13421" s="77">
        <v>0.66883999999999999</v>
      </c>
      <c r="Y13421" s="77">
        <v>0.55845999999999996</v>
      </c>
      <c r="Z13421" s="77">
        <v>0.57254000000000005</v>
      </c>
      <c r="AA13421" s="77">
        <v>0.22266</v>
      </c>
      <c r="AB13421" s="77">
        <v>0.10688</v>
      </c>
      <c r="AC13421" s="106">
        <v>-0.16827</v>
      </c>
      <c r="AD13421" s="77">
        <v>0.29688999999999999</v>
      </c>
      <c r="AE13421" s="77">
        <v>0.21443999999999999</v>
      </c>
      <c r="AF13421" s="77">
        <v>0.12009</v>
      </c>
      <c r="AG13421" s="77">
        <v>0.23213</v>
      </c>
      <c r="AH13421" s="106">
        <v>-0.13214999999999999</v>
      </c>
      <c r="AI13421" s="106">
        <v>-0.38458999999999999</v>
      </c>
      <c r="AJ13421" s="106">
        <v>-0.2034</v>
      </c>
      <c r="AK13421" s="106">
        <v>-0.30537999999999998</v>
      </c>
      <c r="AL13421" s="106">
        <v>-0.27304</v>
      </c>
      <c r="AM13421" s="106">
        <v>-0.24589</v>
      </c>
      <c r="AN13421" s="77" t="s">
        <v>677</v>
      </c>
      <c r="AO13421" s="106">
        <v>-7.4599999999999996E-3</v>
      </c>
      <c r="AP13421" s="106">
        <v>-0.10432</v>
      </c>
      <c r="AQ13421" s="106">
        <v>-0.11336</v>
      </c>
      <c r="AR13421" s="106">
        <v>-4.6940000000000003E-2</v>
      </c>
      <c r="AS13421" s="77">
        <v>3.29E-3</v>
      </c>
      <c r="AT13421" s="77">
        <v>0.17366000000000001</v>
      </c>
      <c r="AU13421" s="77">
        <v>0.68245</v>
      </c>
      <c r="AV13421" s="77">
        <v>0.70167999999999997</v>
      </c>
      <c r="AW13421" s="77">
        <v>0.72646999999999995</v>
      </c>
      <c r="AX13421" s="77">
        <v>0.64807999999999999</v>
      </c>
      <c r="AY13421" s="77">
        <v>0.24184</v>
      </c>
      <c r="AZ13421" s="77">
        <v>0.12182</v>
      </c>
      <c r="BA13421" s="106">
        <v>-0.46133999999999997</v>
      </c>
      <c r="BB13421" s="106">
        <v>-0.14346999999999999</v>
      </c>
      <c r="BC13421" s="106">
        <v>-0.23809</v>
      </c>
      <c r="BD13421" s="106">
        <v>-0.23066999999999999</v>
      </c>
      <c r="BE13421" s="106">
        <v>-0.18379999999999999</v>
      </c>
      <c r="BF13421" s="106">
        <v>-5.4599999999999996E-3</v>
      </c>
      <c r="BG13421" s="106">
        <v>-0.29247000000000001</v>
      </c>
      <c r="BH13421" s="106">
        <v>-0.19356999999999999</v>
      </c>
      <c r="BI13421" s="77">
        <v>5.96E-3</v>
      </c>
      <c r="BJ13421" s="106">
        <v>-3.4810000000000001E-2</v>
      </c>
      <c r="BK13421" s="106">
        <v>-0.12905</v>
      </c>
      <c r="BL13421" s="77">
        <v>7.4759999999999993E-2</v>
      </c>
      <c r="BM13421" s="106">
        <v>-6.2869999999999995E-2</v>
      </c>
      <c r="BN13421" s="77">
        <v>0.27578999999999998</v>
      </c>
      <c r="BO13421" s="77">
        <v>4.5769999999999998E-2</v>
      </c>
      <c r="BP13421" s="106">
        <v>-0.17738999999999999</v>
      </c>
      <c r="BQ13421" s="106">
        <v>-0.21156</v>
      </c>
      <c r="BR13421" s="77">
        <v>0.11144</v>
      </c>
      <c r="BS13421" s="106">
        <v>-0.16242000000000001</v>
      </c>
      <c r="BT13421" s="77">
        <v>0.25552000000000002</v>
      </c>
      <c r="BU13421" s="77">
        <v>0.17455000000000001</v>
      </c>
      <c r="BV13421" s="106">
        <v>-0.20548</v>
      </c>
      <c r="BW13421" s="77">
        <v>7.7909999999999993E-2</v>
      </c>
      <c r="BX13421" s="77">
        <v>4.8939999999999997E-2</v>
      </c>
      <c r="BY13421" s="106">
        <v>-0.23465</v>
      </c>
      <c r="BZ13421" s="77">
        <v>0.22892999999999999</v>
      </c>
      <c r="CA13421" s="77">
        <v>1.9890000000000001E-2</v>
      </c>
      <c r="CB13421" s="106">
        <v>-5.8959999999999999E-2</v>
      </c>
      <c r="CC13421" s="106">
        <v>-0.11230999999999999</v>
      </c>
      <c r="CD13421" s="77">
        <v>4.666E-2</v>
      </c>
      <c r="CE13421" s="106">
        <v>-0.25068000000000001</v>
      </c>
      <c r="CF13421" s="106">
        <v>-1.1939999999999999E-2</v>
      </c>
      <c r="CG13421" s="77">
        <v>9.2039999999999997E-2</v>
      </c>
      <c r="CH13421" s="77">
        <v>6.3710000000000003E-2</v>
      </c>
      <c r="CI13421" s="106">
        <v>-0.12434000000000001</v>
      </c>
      <c r="CJ13421" s="77">
        <v>0.24362</v>
      </c>
      <c r="CK13421" s="106">
        <v>-0.34858</v>
      </c>
      <c r="CL13421" s="106">
        <v>-0.16864000000000001</v>
      </c>
      <c r="CM13421" s="77">
        <v>0.73887999999999998</v>
      </c>
      <c r="CN13421" s="77">
        <v>6.3539999999999999E-2</v>
      </c>
      <c r="CO13421" s="77">
        <v>0.27468999999999999</v>
      </c>
      <c r="CP13421" s="106">
        <v>-0.35661999999999999</v>
      </c>
      <c r="CQ13421" s="106">
        <v>-7.6100000000000001E-2</v>
      </c>
      <c r="CR13421" s="77">
        <v>1</v>
      </c>
      <c r="CS13421" s="77">
        <v>0.2122</v>
      </c>
      <c r="CT13421" s="106">
        <v>-0.20274</v>
      </c>
      <c r="CU13421" s="106">
        <v>-0.20108999999999999</v>
      </c>
      <c r="CV13421" s="106">
        <v>-8.3430000000000004E-2</v>
      </c>
      <c r="CW13421" s="77">
        <v>2.5360000000000001E-2</v>
      </c>
      <c r="CX13421" s="106">
        <v>-3.1419999999999997E-2</v>
      </c>
      <c r="CY13421" s="106">
        <v>-0.19101000000000001</v>
      </c>
      <c r="CZ13421" s="77">
        <v>0.24360999999999999</v>
      </c>
      <c r="DA13421" s="106">
        <v>-0.34858</v>
      </c>
      <c r="DB13421" s="106">
        <v>-0.16861000000000001</v>
      </c>
      <c r="DC13421" s="77">
        <v>0.73887999999999998</v>
      </c>
      <c r="DD13421" s="106">
        <v>-0.17322000000000001</v>
      </c>
      <c r="DE13421" s="77">
        <v>6.3539999999999999E-2</v>
      </c>
      <c r="DF13421" s="77">
        <v>0.27456999999999998</v>
      </c>
      <c r="DG13421" s="106">
        <v>-0.35648999999999997</v>
      </c>
      <c r="DH13421" s="106">
        <v>-7.5469999999999995E-2</v>
      </c>
      <c r="DI13421" s="77">
        <v>1</v>
      </c>
      <c r="DJ13421" s="106">
        <v>-6.4890000000000003E-2</v>
      </c>
      <c r="DK13421" s="77">
        <v>0.21221000000000001</v>
      </c>
      <c r="DL13421" s="77">
        <v>0.24356</v>
      </c>
      <c r="DM13421" s="106">
        <v>-0.34858</v>
      </c>
      <c r="DN13421" s="106">
        <v>-0.16836999999999999</v>
      </c>
      <c r="DO13421" s="77">
        <v>0.73884000000000005</v>
      </c>
      <c r="DP13421" s="106">
        <v>-0.17322000000000001</v>
      </c>
      <c r="DQ13421" s="77">
        <v>6.3539999999999999E-2</v>
      </c>
      <c r="DR13421" s="77">
        <v>0.27455000000000002</v>
      </c>
      <c r="DS13421" s="106">
        <v>-0.35715999999999998</v>
      </c>
      <c r="DT13421" s="106">
        <v>-7.3359999999999995E-2</v>
      </c>
      <c r="DU13421" s="77">
        <v>0.99997999999999998</v>
      </c>
      <c r="DV13421" s="106">
        <v>-6.5250000000000002E-2</v>
      </c>
      <c r="DW13421" s="78">
        <v>0.21224000000000001</v>
      </c>
    </row>
    <row r="13422" spans="1:127" ht="15.75" thickBot="1" x14ac:dyDescent="0.3">
      <c r="A13422" s="248"/>
      <c r="B13422" s="68">
        <v>3.8600000000000002E-2</v>
      </c>
      <c r="C13422" s="68">
        <v>0.5716</v>
      </c>
      <c r="D13422" s="68">
        <v>0.69650000000000001</v>
      </c>
      <c r="E13422" s="68">
        <v>0.48099999999999998</v>
      </c>
      <c r="F13422" s="68">
        <v>0.1137</v>
      </c>
      <c r="G13422" s="68">
        <v>0.38340000000000002</v>
      </c>
      <c r="H13422" s="68">
        <v>0.36130000000000001</v>
      </c>
      <c r="I13422" s="68">
        <v>0.20730000000000001</v>
      </c>
      <c r="J13422" s="68">
        <v>0.53439999999999999</v>
      </c>
      <c r="K13422" s="68">
        <v>6.2600000000000003E-2</v>
      </c>
      <c r="L13422" s="68">
        <v>0.34870000000000001</v>
      </c>
      <c r="M13422" s="68">
        <v>8.1799999999999998E-2</v>
      </c>
      <c r="N13422" s="68">
        <v>8.8900000000000007E-2</v>
      </c>
      <c r="O13422" s="68">
        <v>9.5899999999999999E-2</v>
      </c>
      <c r="P13422" s="68" t="s">
        <v>677</v>
      </c>
      <c r="Q13422" s="68">
        <v>0.17</v>
      </c>
      <c r="R13422" s="68">
        <v>0.58479999999999999</v>
      </c>
      <c r="S13422" s="68">
        <v>0.56889999999999996</v>
      </c>
      <c r="T13422" s="68">
        <v>0.81179999999999997</v>
      </c>
      <c r="U13422" s="68">
        <v>0.2034</v>
      </c>
      <c r="V13422" s="68">
        <v>0.2107</v>
      </c>
      <c r="W13422" s="68">
        <v>4.4999999999999997E-3</v>
      </c>
      <c r="X13422" s="68" t="s">
        <v>621</v>
      </c>
      <c r="Y13422" s="68">
        <v>8.9999999999999998E-4</v>
      </c>
      <c r="Z13422" s="68">
        <v>5.9999999999999995E-4</v>
      </c>
      <c r="AA13422" s="68">
        <v>0.22059999999999999</v>
      </c>
      <c r="AB13422" s="68">
        <v>0.56040000000000001</v>
      </c>
      <c r="AC13422" s="68">
        <v>0.35730000000000001</v>
      </c>
      <c r="AD13422" s="68">
        <v>9.8900000000000002E-2</v>
      </c>
      <c r="AE13422" s="68">
        <v>0.23860000000000001</v>
      </c>
      <c r="AF13422" s="68">
        <v>0.51270000000000004</v>
      </c>
      <c r="AG13422" s="68">
        <v>0.2011</v>
      </c>
      <c r="AH13422" s="68">
        <v>0.47089999999999999</v>
      </c>
      <c r="AI13422" s="68">
        <v>2.98E-2</v>
      </c>
      <c r="AJ13422" s="68">
        <v>0.26419999999999999</v>
      </c>
      <c r="AK13422" s="68">
        <v>8.9200000000000002E-2</v>
      </c>
      <c r="AL13422" s="68">
        <v>0.1305</v>
      </c>
      <c r="AM13422" s="68">
        <v>0.1749</v>
      </c>
      <c r="AN13422" s="68" t="s">
        <v>677</v>
      </c>
      <c r="AO13422" s="68">
        <v>0.9677</v>
      </c>
      <c r="AP13422" s="68">
        <v>0.56989999999999996</v>
      </c>
      <c r="AQ13422" s="68">
        <v>0.53669999999999995</v>
      </c>
      <c r="AR13422" s="68">
        <v>0.79859999999999998</v>
      </c>
      <c r="AS13422" s="68">
        <v>0.98570000000000002</v>
      </c>
      <c r="AT13422" s="68">
        <v>0.34179999999999999</v>
      </c>
      <c r="AU13422" s="68" t="s">
        <v>621</v>
      </c>
      <c r="AV13422" s="68" t="s">
        <v>621</v>
      </c>
      <c r="AW13422" s="68" t="s">
        <v>621</v>
      </c>
      <c r="AX13422" s="68" t="s">
        <v>621</v>
      </c>
      <c r="AY13422" s="68">
        <v>0.18240000000000001</v>
      </c>
      <c r="AZ13422" s="68">
        <v>0.50660000000000005</v>
      </c>
      <c r="BA13422" s="68">
        <v>7.9000000000000008E-3</v>
      </c>
      <c r="BB13422" s="68">
        <v>0.43340000000000001</v>
      </c>
      <c r="BC13422" s="68">
        <v>0.18940000000000001</v>
      </c>
      <c r="BD13422" s="68">
        <v>0.20399999999999999</v>
      </c>
      <c r="BE13422" s="68">
        <v>0.31390000000000001</v>
      </c>
      <c r="BF13422" s="68">
        <v>0.97629999999999995</v>
      </c>
      <c r="BG13422" s="68">
        <v>0.1043</v>
      </c>
      <c r="BH13422" s="68">
        <v>0.28849999999999998</v>
      </c>
      <c r="BI13422" s="68">
        <v>0.97419999999999995</v>
      </c>
      <c r="BJ13422" s="68">
        <v>0.85</v>
      </c>
      <c r="BK13422" s="68">
        <v>0.48149999999999998</v>
      </c>
      <c r="BL13422" s="68">
        <v>0.68430000000000002</v>
      </c>
      <c r="BM13422" s="68">
        <v>0.73250000000000004</v>
      </c>
      <c r="BN13422" s="68">
        <v>0.1265</v>
      </c>
      <c r="BO13422" s="68">
        <v>0.80359999999999998</v>
      </c>
      <c r="BP13422" s="68">
        <v>0.33139999999999997</v>
      </c>
      <c r="BQ13422" s="68">
        <v>0.24510000000000001</v>
      </c>
      <c r="BR13422" s="68">
        <v>0.54369999999999996</v>
      </c>
      <c r="BS13422" s="68">
        <v>0.3745</v>
      </c>
      <c r="BT13422" s="68">
        <v>0.15809999999999999</v>
      </c>
      <c r="BU13422" s="68">
        <v>0.33929999999999999</v>
      </c>
      <c r="BV13422" s="68">
        <v>0.25919999999999999</v>
      </c>
      <c r="BW13422" s="68">
        <v>0.67169999999999996</v>
      </c>
      <c r="BX13422" s="68">
        <v>0.79020000000000001</v>
      </c>
      <c r="BY13422" s="68">
        <v>0.1961</v>
      </c>
      <c r="BZ13422" s="68">
        <v>0.20749999999999999</v>
      </c>
      <c r="CA13422" s="68">
        <v>0.91400000000000003</v>
      </c>
      <c r="CB13422" s="68">
        <v>0.74860000000000004</v>
      </c>
      <c r="CC13422" s="68">
        <v>0.54049999999999998</v>
      </c>
      <c r="CD13422" s="68">
        <v>0.79979999999999996</v>
      </c>
      <c r="CE13422" s="68">
        <v>0.16639999999999999</v>
      </c>
      <c r="CF13422" s="68">
        <v>0.94830000000000003</v>
      </c>
      <c r="CG13422" s="68">
        <v>0.61639999999999995</v>
      </c>
      <c r="CH13422" s="68">
        <v>0.72899999999999998</v>
      </c>
      <c r="CI13422" s="68">
        <v>0.49780000000000002</v>
      </c>
      <c r="CJ13422" s="68">
        <v>0.17910000000000001</v>
      </c>
      <c r="CK13422" s="68">
        <v>5.0599999999999999E-2</v>
      </c>
      <c r="CL13422" s="68">
        <v>0.35620000000000002</v>
      </c>
      <c r="CM13422" s="68" t="s">
        <v>621</v>
      </c>
      <c r="CN13422" s="68">
        <v>0.72970000000000002</v>
      </c>
      <c r="CO13422" s="68">
        <v>0.12809999999999999</v>
      </c>
      <c r="CP13422" s="68">
        <v>4.5100000000000001E-2</v>
      </c>
      <c r="CQ13422" s="68">
        <v>0.67889999999999995</v>
      </c>
      <c r="CR13422" s="68"/>
      <c r="CS13422" s="68">
        <v>0.24360000000000001</v>
      </c>
      <c r="CT13422" s="68">
        <v>0.26579999999999998</v>
      </c>
      <c r="CU13422" s="68">
        <v>0.26979999999999998</v>
      </c>
      <c r="CV13422" s="68">
        <v>0.64990000000000003</v>
      </c>
      <c r="CW13422" s="68">
        <v>0.89039999999999997</v>
      </c>
      <c r="CX13422" s="68">
        <v>0.86450000000000005</v>
      </c>
      <c r="CY13422" s="68">
        <v>0.29499999999999998</v>
      </c>
      <c r="CZ13422" s="68">
        <v>0.17910000000000001</v>
      </c>
      <c r="DA13422" s="68">
        <v>5.0599999999999999E-2</v>
      </c>
      <c r="DB13422" s="68">
        <v>0.35630000000000001</v>
      </c>
      <c r="DC13422" s="68" t="s">
        <v>621</v>
      </c>
      <c r="DD13422" s="68">
        <v>0.34310000000000002</v>
      </c>
      <c r="DE13422" s="68">
        <v>0.72970000000000002</v>
      </c>
      <c r="DF13422" s="68">
        <v>0.1283</v>
      </c>
      <c r="DG13422" s="68">
        <v>4.5199999999999997E-2</v>
      </c>
      <c r="DH13422" s="68">
        <v>0.68140000000000001</v>
      </c>
      <c r="DI13422" s="68" t="s">
        <v>621</v>
      </c>
      <c r="DJ13422" s="68">
        <v>0.72419999999999995</v>
      </c>
      <c r="DK13422" s="68">
        <v>0.24360000000000001</v>
      </c>
      <c r="DL13422" s="68">
        <v>0.1792</v>
      </c>
      <c r="DM13422" s="68">
        <v>5.0599999999999999E-2</v>
      </c>
      <c r="DN13422" s="68">
        <v>0.35699999999999998</v>
      </c>
      <c r="DO13422" s="68" t="s">
        <v>621</v>
      </c>
      <c r="DP13422" s="68">
        <v>0.34310000000000002</v>
      </c>
      <c r="DQ13422" s="68">
        <v>0.72970000000000002</v>
      </c>
      <c r="DR13422" s="68">
        <v>0.1283</v>
      </c>
      <c r="DS13422" s="68">
        <v>4.48E-2</v>
      </c>
      <c r="DT13422" s="68">
        <v>0.68989999999999996</v>
      </c>
      <c r="DU13422" s="68" t="s">
        <v>621</v>
      </c>
      <c r="DV13422" s="68">
        <v>0.72270000000000001</v>
      </c>
      <c r="DW13422" s="74">
        <v>0.24349999999999999</v>
      </c>
    </row>
    <row r="13423" spans="1:127" x14ac:dyDescent="0.25">
      <c r="A13423" s="247" t="s">
        <v>537</v>
      </c>
      <c r="B13423" s="106">
        <v>-0.56552999999999998</v>
      </c>
      <c r="C13423" s="77">
        <v>0.37785000000000002</v>
      </c>
      <c r="D13423" s="77">
        <v>0.28821999999999998</v>
      </c>
      <c r="E13423" s="77">
        <v>0.58992</v>
      </c>
      <c r="F13423" s="77">
        <v>0.67820999999999998</v>
      </c>
      <c r="G13423" s="77">
        <v>0.62136000000000002</v>
      </c>
      <c r="H13423" s="77">
        <v>0.36259999999999998</v>
      </c>
      <c r="I13423" s="77">
        <v>0.15276999999999999</v>
      </c>
      <c r="J13423" s="77">
        <v>0.39644000000000001</v>
      </c>
      <c r="K13423" s="77">
        <v>0.4017</v>
      </c>
      <c r="L13423" s="77">
        <v>0.37890000000000001</v>
      </c>
      <c r="M13423" s="77">
        <v>0.33767999999999998</v>
      </c>
      <c r="N13423" s="77">
        <v>0.58030999999999999</v>
      </c>
      <c r="O13423" s="77">
        <v>0.63239999999999996</v>
      </c>
      <c r="P13423" s="77" t="s">
        <v>677</v>
      </c>
      <c r="Q13423" s="77">
        <v>0.11654</v>
      </c>
      <c r="R13423" s="77">
        <v>0.19427</v>
      </c>
      <c r="S13423" s="77">
        <v>0.11310000000000001</v>
      </c>
      <c r="T13423" s="77">
        <v>0.61175999999999997</v>
      </c>
      <c r="U13423" s="77">
        <v>0.61834</v>
      </c>
      <c r="V13423" s="77">
        <v>0.19378999999999999</v>
      </c>
      <c r="W13423" s="77">
        <v>0.40381</v>
      </c>
      <c r="X13423" s="77">
        <v>0.20584</v>
      </c>
      <c r="Y13423" s="77">
        <v>0.30891000000000002</v>
      </c>
      <c r="Z13423" s="106">
        <v>-0.14138999999999999</v>
      </c>
      <c r="AA13423" s="106">
        <v>-6.6809999999999994E-2</v>
      </c>
      <c r="AB13423" s="77">
        <v>0.29559000000000002</v>
      </c>
      <c r="AC13423" s="77">
        <v>0.44918000000000002</v>
      </c>
      <c r="AD13423" s="77">
        <v>0.59821999999999997</v>
      </c>
      <c r="AE13423" s="77">
        <v>0.57516</v>
      </c>
      <c r="AF13423" s="77">
        <v>0.19946</v>
      </c>
      <c r="AG13423" s="77">
        <v>8.1729999999999997E-2</v>
      </c>
      <c r="AH13423" s="77">
        <v>0.41891</v>
      </c>
      <c r="AI13423" s="77">
        <v>0.36701</v>
      </c>
      <c r="AJ13423" s="77">
        <v>0.39128000000000002</v>
      </c>
      <c r="AK13423" s="77">
        <v>0.36166999999999999</v>
      </c>
      <c r="AL13423" s="77">
        <v>0.61973</v>
      </c>
      <c r="AM13423" s="77">
        <v>0.64673999999999998</v>
      </c>
      <c r="AN13423" s="77" t="s">
        <v>677</v>
      </c>
      <c r="AO13423" s="77">
        <v>0.26053999999999999</v>
      </c>
      <c r="AP13423" s="77">
        <v>0.21153</v>
      </c>
      <c r="AQ13423" s="77">
        <v>0.11498999999999999</v>
      </c>
      <c r="AR13423" s="77">
        <v>0.33589000000000002</v>
      </c>
      <c r="AS13423" s="77">
        <v>0.53142</v>
      </c>
      <c r="AT13423" s="77">
        <v>4.3240000000000001E-2</v>
      </c>
      <c r="AU13423" s="77">
        <v>0.31716</v>
      </c>
      <c r="AV13423" s="77">
        <v>0.11661000000000001</v>
      </c>
      <c r="AW13423" s="77">
        <v>0.35681000000000002</v>
      </c>
      <c r="AX13423" s="106">
        <v>-5.5509999999999997E-2</v>
      </c>
      <c r="AY13423" s="106">
        <v>-0.16017999999999999</v>
      </c>
      <c r="AZ13423" s="77">
        <v>0.23313</v>
      </c>
      <c r="BA13423" s="106">
        <v>-0.14176</v>
      </c>
      <c r="BB13423" s="77">
        <v>0.10489999999999999</v>
      </c>
      <c r="BC13423" s="77">
        <v>0.32443</v>
      </c>
      <c r="BD13423" s="77">
        <v>0.29205999999999999</v>
      </c>
      <c r="BE13423" s="77">
        <v>0.37006</v>
      </c>
      <c r="BF13423" s="77">
        <v>0.19821</v>
      </c>
      <c r="BG13423" s="106">
        <v>-0.10131999999999999</v>
      </c>
      <c r="BH13423" s="77">
        <v>8.1610000000000002E-2</v>
      </c>
      <c r="BI13423" s="77">
        <v>0.14266999999999999</v>
      </c>
      <c r="BJ13423" s="77">
        <v>0.35757</v>
      </c>
      <c r="BK13423" s="77">
        <v>0.10634</v>
      </c>
      <c r="BL13423" s="77">
        <v>4.6190000000000002E-2</v>
      </c>
      <c r="BM13423" s="106">
        <v>-0.21027000000000001</v>
      </c>
      <c r="BN13423" s="106">
        <v>-0.11819</v>
      </c>
      <c r="BO13423" s="106">
        <v>-0.16822999999999999</v>
      </c>
      <c r="BP13423" s="77">
        <v>0.15958</v>
      </c>
      <c r="BQ13423" s="77">
        <v>0.26227</v>
      </c>
      <c r="BR13423" s="77">
        <v>0.123</v>
      </c>
      <c r="BS13423" s="106">
        <v>-5.9549999999999999E-2</v>
      </c>
      <c r="BT13423" s="106">
        <v>-0.51651999999999998</v>
      </c>
      <c r="BU13423" s="106">
        <v>-0.26865</v>
      </c>
      <c r="BV13423" s="77">
        <v>0.36569000000000002</v>
      </c>
      <c r="BW13423" s="77">
        <v>4.0099999999999997E-2</v>
      </c>
      <c r="BX13423" s="77">
        <v>8.9660000000000004E-2</v>
      </c>
      <c r="BY13423" s="106">
        <v>-9.8400000000000001E-2</v>
      </c>
      <c r="BZ13423" s="106">
        <v>-1.08E-3</v>
      </c>
      <c r="CA13423" s="106">
        <v>-9.0699999999999999E-3</v>
      </c>
      <c r="CB13423" s="77">
        <v>0.23530000000000001</v>
      </c>
      <c r="CC13423" s="77">
        <v>0.27821000000000001</v>
      </c>
      <c r="CD13423" s="77">
        <v>0.21826000000000001</v>
      </c>
      <c r="CE13423" s="106">
        <v>-0.10363</v>
      </c>
      <c r="CF13423" s="106">
        <v>-0.28249999999999997</v>
      </c>
      <c r="CG13423" s="77">
        <v>4.8210000000000003E-2</v>
      </c>
      <c r="CH13423" s="77">
        <v>0.44635999999999998</v>
      </c>
      <c r="CI13423" s="77">
        <v>0.16586999999999999</v>
      </c>
      <c r="CJ13423" s="77">
        <v>0.83409999999999995</v>
      </c>
      <c r="CK13423" s="77">
        <v>0.58453999999999995</v>
      </c>
      <c r="CL13423" s="77">
        <v>0.45345999999999997</v>
      </c>
      <c r="CM13423" s="77">
        <v>0.20480000000000001</v>
      </c>
      <c r="CN13423" s="77">
        <v>0.84133999999999998</v>
      </c>
      <c r="CO13423" s="77">
        <v>0.70806000000000002</v>
      </c>
      <c r="CP13423" s="77">
        <v>0.60612999999999995</v>
      </c>
      <c r="CQ13423" s="77">
        <v>0.46755000000000002</v>
      </c>
      <c r="CR13423" s="77">
        <v>0.2122</v>
      </c>
      <c r="CS13423" s="77">
        <v>1</v>
      </c>
      <c r="CT13423" s="77">
        <v>0.40432000000000001</v>
      </c>
      <c r="CU13423" s="77">
        <v>0.28255999999999998</v>
      </c>
      <c r="CV13423" s="77">
        <v>0.12536</v>
      </c>
      <c r="CW13423" s="77">
        <v>0.12409000000000001</v>
      </c>
      <c r="CX13423" s="77">
        <v>0.19481999999999999</v>
      </c>
      <c r="CY13423" s="77">
        <v>0.309</v>
      </c>
      <c r="CZ13423" s="77">
        <v>0.83409999999999995</v>
      </c>
      <c r="DA13423" s="77">
        <v>0.58453999999999995</v>
      </c>
      <c r="DB13423" s="77">
        <v>0.45346999999999998</v>
      </c>
      <c r="DC13423" s="77">
        <v>0.20477999999999999</v>
      </c>
      <c r="DD13423" s="77">
        <v>0.84362999999999999</v>
      </c>
      <c r="DE13423" s="77">
        <v>0.84133999999999998</v>
      </c>
      <c r="DF13423" s="77">
        <v>0.70806000000000002</v>
      </c>
      <c r="DG13423" s="77">
        <v>0.60609999999999997</v>
      </c>
      <c r="DH13423" s="77">
        <v>0.46788000000000002</v>
      </c>
      <c r="DI13423" s="77">
        <v>0.21204000000000001</v>
      </c>
      <c r="DJ13423" s="77">
        <v>0.96140000000000003</v>
      </c>
      <c r="DK13423" s="77">
        <v>1</v>
      </c>
      <c r="DL13423" s="77">
        <v>0.83411000000000002</v>
      </c>
      <c r="DM13423" s="77">
        <v>0.58453999999999995</v>
      </c>
      <c r="DN13423" s="77">
        <v>0.45351000000000002</v>
      </c>
      <c r="DO13423" s="77">
        <v>0.20465</v>
      </c>
      <c r="DP13423" s="77">
        <v>0.84362000000000004</v>
      </c>
      <c r="DQ13423" s="77">
        <v>0.84133999999999998</v>
      </c>
      <c r="DR13423" s="77">
        <v>0.70828000000000002</v>
      </c>
      <c r="DS13423" s="77">
        <v>0.60580999999999996</v>
      </c>
      <c r="DT13423" s="77">
        <v>0.46486</v>
      </c>
      <c r="DU13423" s="77">
        <v>0.21228</v>
      </c>
      <c r="DV13423" s="77">
        <v>0.96128999999999998</v>
      </c>
      <c r="DW13423" s="78">
        <v>1</v>
      </c>
    </row>
    <row r="13424" spans="1:127" ht="15.75" thickBot="1" x14ac:dyDescent="0.3">
      <c r="A13424" s="248"/>
      <c r="B13424" s="68">
        <v>6.9999999999999999E-4</v>
      </c>
      <c r="C13424" s="68">
        <v>3.3000000000000002E-2</v>
      </c>
      <c r="D13424" s="68">
        <v>0.10970000000000001</v>
      </c>
      <c r="E13424" s="68">
        <v>4.0000000000000002E-4</v>
      </c>
      <c r="F13424" s="68" t="s">
        <v>621</v>
      </c>
      <c r="G13424" s="68">
        <v>1E-4</v>
      </c>
      <c r="H13424" s="68">
        <v>4.1399999999999999E-2</v>
      </c>
      <c r="I13424" s="68">
        <v>0.40389999999999998</v>
      </c>
      <c r="J13424" s="68">
        <v>2.47E-2</v>
      </c>
      <c r="K13424" s="68">
        <v>2.2700000000000001E-2</v>
      </c>
      <c r="L13424" s="68">
        <v>3.2500000000000001E-2</v>
      </c>
      <c r="M13424" s="68">
        <v>5.8700000000000002E-2</v>
      </c>
      <c r="N13424" s="68">
        <v>5.0000000000000001E-4</v>
      </c>
      <c r="O13424" s="68">
        <v>1E-4</v>
      </c>
      <c r="P13424" s="68" t="s">
        <v>677</v>
      </c>
      <c r="Q13424" s="68">
        <v>0.52529999999999999</v>
      </c>
      <c r="R13424" s="68">
        <v>0.28670000000000001</v>
      </c>
      <c r="S13424" s="68">
        <v>0.53769999999999996</v>
      </c>
      <c r="T13424" s="68">
        <v>2.0000000000000001E-4</v>
      </c>
      <c r="U13424" s="68">
        <v>2.0000000000000001E-4</v>
      </c>
      <c r="V13424" s="68">
        <v>0.28789999999999999</v>
      </c>
      <c r="W13424" s="68">
        <v>2.1899999999999999E-2</v>
      </c>
      <c r="X13424" s="68">
        <v>0.25840000000000002</v>
      </c>
      <c r="Y13424" s="68">
        <v>8.5400000000000004E-2</v>
      </c>
      <c r="Z13424" s="68">
        <v>0.44019999999999998</v>
      </c>
      <c r="AA13424" s="68">
        <v>0.71640000000000004</v>
      </c>
      <c r="AB13424" s="68">
        <v>0.10050000000000001</v>
      </c>
      <c r="AC13424" s="68">
        <v>9.9000000000000008E-3</v>
      </c>
      <c r="AD13424" s="68">
        <v>2.9999999999999997E-4</v>
      </c>
      <c r="AE13424" s="68">
        <v>5.9999999999999995E-4</v>
      </c>
      <c r="AF13424" s="68">
        <v>0.2737</v>
      </c>
      <c r="AG13424" s="68">
        <v>0.65649999999999997</v>
      </c>
      <c r="AH13424" s="68">
        <v>1.7000000000000001E-2</v>
      </c>
      <c r="AI13424" s="68">
        <v>3.8800000000000001E-2</v>
      </c>
      <c r="AJ13424" s="68">
        <v>2.6800000000000001E-2</v>
      </c>
      <c r="AK13424" s="68">
        <v>4.2000000000000003E-2</v>
      </c>
      <c r="AL13424" s="68">
        <v>2.0000000000000001E-4</v>
      </c>
      <c r="AM13424" s="68" t="s">
        <v>621</v>
      </c>
      <c r="AN13424" s="68" t="s">
        <v>677</v>
      </c>
      <c r="AO13424" s="68">
        <v>0.14979999999999999</v>
      </c>
      <c r="AP13424" s="68">
        <v>0.2452</v>
      </c>
      <c r="AQ13424" s="68">
        <v>0.53090000000000004</v>
      </c>
      <c r="AR13424" s="68">
        <v>6.0199999999999997E-2</v>
      </c>
      <c r="AS13424" s="68">
        <v>1.6999999999999999E-3</v>
      </c>
      <c r="AT13424" s="68">
        <v>0.81420000000000003</v>
      </c>
      <c r="AU13424" s="68">
        <v>7.6899999999999996E-2</v>
      </c>
      <c r="AV13424" s="68">
        <v>0.52510000000000001</v>
      </c>
      <c r="AW13424" s="68">
        <v>4.4999999999999998E-2</v>
      </c>
      <c r="AX13424" s="68">
        <v>0.76290000000000002</v>
      </c>
      <c r="AY13424" s="68">
        <v>0.38119999999999998</v>
      </c>
      <c r="AZ13424" s="68">
        <v>0.1991</v>
      </c>
      <c r="BA13424" s="68">
        <v>0.439</v>
      </c>
      <c r="BB13424" s="68">
        <v>0.56769999999999998</v>
      </c>
      <c r="BC13424" s="68">
        <v>7.0000000000000007E-2</v>
      </c>
      <c r="BD13424" s="68">
        <v>0.1048</v>
      </c>
      <c r="BE13424" s="68">
        <v>3.7100000000000001E-2</v>
      </c>
      <c r="BF13424" s="68">
        <v>0.27679999999999999</v>
      </c>
      <c r="BG13424" s="68">
        <v>0.58109999999999995</v>
      </c>
      <c r="BH13424" s="68">
        <v>0.65700000000000003</v>
      </c>
      <c r="BI13424" s="68">
        <v>0.436</v>
      </c>
      <c r="BJ13424" s="68">
        <v>4.4499999999999998E-2</v>
      </c>
      <c r="BK13424" s="68">
        <v>0.56240000000000001</v>
      </c>
      <c r="BL13424" s="68">
        <v>0.80179999999999996</v>
      </c>
      <c r="BM13424" s="68">
        <v>0.248</v>
      </c>
      <c r="BN13424" s="68">
        <v>0.51939999999999997</v>
      </c>
      <c r="BO13424" s="68">
        <v>0.3574</v>
      </c>
      <c r="BP13424" s="68">
        <v>0.38300000000000001</v>
      </c>
      <c r="BQ13424" s="68">
        <v>0.14699999999999999</v>
      </c>
      <c r="BR13424" s="68">
        <v>0.50239999999999996</v>
      </c>
      <c r="BS13424" s="68">
        <v>0.74609999999999999</v>
      </c>
      <c r="BT13424" s="68">
        <v>2.5000000000000001E-3</v>
      </c>
      <c r="BU13424" s="68">
        <v>0.1371</v>
      </c>
      <c r="BV13424" s="68">
        <v>3.9600000000000003E-2</v>
      </c>
      <c r="BW13424" s="68">
        <v>0.82750000000000001</v>
      </c>
      <c r="BX13424" s="68">
        <v>0.62549999999999994</v>
      </c>
      <c r="BY13424" s="68">
        <v>0.59209999999999996</v>
      </c>
      <c r="BZ13424" s="68">
        <v>0.99529999999999996</v>
      </c>
      <c r="CA13424" s="68">
        <v>0.9607</v>
      </c>
      <c r="CB13424" s="68">
        <v>0.1948</v>
      </c>
      <c r="CC13424" s="68">
        <v>0.1231</v>
      </c>
      <c r="CD13424" s="68">
        <v>0.2301</v>
      </c>
      <c r="CE13424" s="68">
        <v>0.57250000000000001</v>
      </c>
      <c r="CF13424" s="68">
        <v>0.1172</v>
      </c>
      <c r="CG13424" s="68">
        <v>0.79330000000000001</v>
      </c>
      <c r="CH13424" s="68">
        <v>1.04E-2</v>
      </c>
      <c r="CI13424" s="68">
        <v>0.36430000000000001</v>
      </c>
      <c r="CJ13424" s="68" t="s">
        <v>621</v>
      </c>
      <c r="CK13424" s="68">
        <v>4.0000000000000002E-4</v>
      </c>
      <c r="CL13424" s="68">
        <v>9.1000000000000004E-3</v>
      </c>
      <c r="CM13424" s="68">
        <v>0.26090000000000002</v>
      </c>
      <c r="CN13424" s="68" t="s">
        <v>621</v>
      </c>
      <c r="CO13424" s="68" t="s">
        <v>621</v>
      </c>
      <c r="CP13424" s="68">
        <v>2.0000000000000001E-4</v>
      </c>
      <c r="CQ13424" s="68">
        <v>7.0000000000000001E-3</v>
      </c>
      <c r="CR13424" s="68">
        <v>0.24360000000000001</v>
      </c>
      <c r="CS13424" s="68"/>
      <c r="CT13424" s="68">
        <v>2.1700000000000001E-2</v>
      </c>
      <c r="CU13424" s="68">
        <v>0.1171</v>
      </c>
      <c r="CV13424" s="68">
        <v>0.49419999999999997</v>
      </c>
      <c r="CW13424" s="68">
        <v>0.49859999999999999</v>
      </c>
      <c r="CX13424" s="68">
        <v>0.2853</v>
      </c>
      <c r="CY13424" s="68">
        <v>8.5300000000000001E-2</v>
      </c>
      <c r="CZ13424" s="68" t="s">
        <v>621</v>
      </c>
      <c r="DA13424" s="68">
        <v>4.0000000000000002E-4</v>
      </c>
      <c r="DB13424" s="68">
        <v>9.1000000000000004E-3</v>
      </c>
      <c r="DC13424" s="68">
        <v>0.26090000000000002</v>
      </c>
      <c r="DD13424" s="68" t="s">
        <v>621</v>
      </c>
      <c r="DE13424" s="68" t="s">
        <v>621</v>
      </c>
      <c r="DF13424" s="68" t="s">
        <v>621</v>
      </c>
      <c r="DG13424" s="68">
        <v>2.0000000000000001E-4</v>
      </c>
      <c r="DH13424" s="68">
        <v>6.8999999999999999E-3</v>
      </c>
      <c r="DI13424" s="68">
        <v>0.24399999999999999</v>
      </c>
      <c r="DJ13424" s="68" t="s">
        <v>621</v>
      </c>
      <c r="DK13424" s="68" t="s">
        <v>621</v>
      </c>
      <c r="DL13424" s="68" t="s">
        <v>621</v>
      </c>
      <c r="DM13424" s="68">
        <v>4.0000000000000002E-4</v>
      </c>
      <c r="DN13424" s="68">
        <v>9.1000000000000004E-3</v>
      </c>
      <c r="DO13424" s="68">
        <v>0.26119999999999999</v>
      </c>
      <c r="DP13424" s="68" t="s">
        <v>621</v>
      </c>
      <c r="DQ13424" s="68" t="s">
        <v>621</v>
      </c>
      <c r="DR13424" s="68" t="s">
        <v>621</v>
      </c>
      <c r="DS13424" s="68">
        <v>2.0000000000000001E-4</v>
      </c>
      <c r="DT13424" s="68">
        <v>7.3000000000000001E-3</v>
      </c>
      <c r="DU13424" s="68">
        <v>0.24340000000000001</v>
      </c>
      <c r="DV13424" s="68" t="s">
        <v>621</v>
      </c>
      <c r="DW13424" s="74" t="s">
        <v>621</v>
      </c>
    </row>
    <row r="13425" spans="1:127" x14ac:dyDescent="0.25">
      <c r="A13425" s="247" t="s">
        <v>538</v>
      </c>
      <c r="B13425" s="106">
        <v>-0.17021</v>
      </c>
      <c r="C13425" s="77">
        <v>0.31095</v>
      </c>
      <c r="D13425" s="77">
        <v>5.7070000000000003E-2</v>
      </c>
      <c r="E13425" s="77">
        <v>0.30181000000000002</v>
      </c>
      <c r="F13425" s="77">
        <v>0.40801999999999999</v>
      </c>
      <c r="G13425" s="77">
        <v>0.41935</v>
      </c>
      <c r="H13425" s="77">
        <v>0.52076</v>
      </c>
      <c r="I13425" s="77">
        <v>0.42043000000000003</v>
      </c>
      <c r="J13425" s="77">
        <v>9.35E-2</v>
      </c>
      <c r="K13425" s="106">
        <v>-2.0590000000000001E-2</v>
      </c>
      <c r="L13425" s="106">
        <v>-0.22489000000000001</v>
      </c>
      <c r="M13425" s="106">
        <v>-0.13766</v>
      </c>
      <c r="N13425" s="77">
        <v>0.17216000000000001</v>
      </c>
      <c r="O13425" s="77">
        <v>0.34331</v>
      </c>
      <c r="P13425" s="77" t="s">
        <v>677</v>
      </c>
      <c r="Q13425" s="106">
        <v>-0.13350000000000001</v>
      </c>
      <c r="R13425" s="106">
        <v>-0.21238000000000001</v>
      </c>
      <c r="S13425" s="106">
        <v>-0.24582000000000001</v>
      </c>
      <c r="T13425" s="77">
        <v>0.14768000000000001</v>
      </c>
      <c r="U13425" s="77">
        <v>0.30931999999999998</v>
      </c>
      <c r="V13425" s="77">
        <v>1.562E-2</v>
      </c>
      <c r="W13425" s="77">
        <v>2.4219999999999998E-2</v>
      </c>
      <c r="X13425" s="106">
        <v>-0.37373000000000001</v>
      </c>
      <c r="Y13425" s="106">
        <v>-0.31204999999999999</v>
      </c>
      <c r="Z13425" s="106">
        <v>-0.53661999999999999</v>
      </c>
      <c r="AA13425" s="106">
        <v>-0.3246</v>
      </c>
      <c r="AB13425" s="77">
        <v>8.2869999999999999E-2</v>
      </c>
      <c r="AC13425" s="77">
        <v>2.7869999999999999E-2</v>
      </c>
      <c r="AD13425" s="77">
        <v>0.44462000000000002</v>
      </c>
      <c r="AE13425" s="77">
        <v>0.4723</v>
      </c>
      <c r="AF13425" s="77">
        <v>0.46533000000000002</v>
      </c>
      <c r="AG13425" s="77">
        <v>0.38073000000000001</v>
      </c>
      <c r="AH13425" s="77">
        <v>0.10387</v>
      </c>
      <c r="AI13425" s="77">
        <v>1.4800000000000001E-2</v>
      </c>
      <c r="AJ13425" s="106">
        <v>-0.21506</v>
      </c>
      <c r="AK13425" s="106">
        <v>-0.10564999999999999</v>
      </c>
      <c r="AL13425" s="77">
        <v>0.25828000000000001</v>
      </c>
      <c r="AM13425" s="77">
        <v>0.38392999999999999</v>
      </c>
      <c r="AN13425" s="77" t="s">
        <v>677</v>
      </c>
      <c r="AO13425" s="106">
        <v>-0.20216999999999999</v>
      </c>
      <c r="AP13425" s="106">
        <v>-0.19336999999999999</v>
      </c>
      <c r="AQ13425" s="106">
        <v>-0.22692999999999999</v>
      </c>
      <c r="AR13425" s="106">
        <v>-0.17458000000000001</v>
      </c>
      <c r="AS13425" s="77">
        <v>0.27655000000000002</v>
      </c>
      <c r="AT13425" s="77">
        <v>2.826E-2</v>
      </c>
      <c r="AU13425" s="106">
        <v>-3.8670000000000003E-2</v>
      </c>
      <c r="AV13425" s="106">
        <v>-0.16786999999999999</v>
      </c>
      <c r="AW13425" s="106">
        <v>-0.20677000000000001</v>
      </c>
      <c r="AX13425" s="106">
        <v>-0.19062000000000001</v>
      </c>
      <c r="AY13425" s="106">
        <v>-2.3500000000000001E-3</v>
      </c>
      <c r="AZ13425" s="77">
        <v>0.49019000000000001</v>
      </c>
      <c r="BA13425" s="77">
        <v>0.22685</v>
      </c>
      <c r="BB13425" s="77">
        <v>0.53485000000000005</v>
      </c>
      <c r="BC13425" s="77">
        <v>0.50599000000000005</v>
      </c>
      <c r="BD13425" s="77">
        <v>0.73426000000000002</v>
      </c>
      <c r="BE13425" s="77">
        <v>0.85731000000000002</v>
      </c>
      <c r="BF13425" s="106">
        <v>-6.5089999999999995E-2</v>
      </c>
      <c r="BG13425" s="106">
        <v>-0.31034</v>
      </c>
      <c r="BH13425" s="77">
        <v>4.7759999999999997E-2</v>
      </c>
      <c r="BI13425" s="77">
        <v>6.4409999999999995E-2</v>
      </c>
      <c r="BJ13425" s="106">
        <v>-0.04</v>
      </c>
      <c r="BK13425" s="77">
        <v>7.5569999999999998E-2</v>
      </c>
      <c r="BL13425" s="77">
        <v>0.47172999999999998</v>
      </c>
      <c r="BM13425" s="77">
        <v>0.45609</v>
      </c>
      <c r="BN13425" s="77">
        <v>3.7760000000000002E-2</v>
      </c>
      <c r="BO13425" s="77">
        <v>0.14524000000000001</v>
      </c>
      <c r="BP13425" s="77">
        <v>0.71328999999999998</v>
      </c>
      <c r="BQ13425" s="77">
        <v>0.87214999999999998</v>
      </c>
      <c r="BR13425" s="106">
        <v>-0.14702000000000001</v>
      </c>
      <c r="BS13425" s="77">
        <v>4.437E-2</v>
      </c>
      <c r="BT13425" s="106">
        <v>-6.8519999999999998E-2</v>
      </c>
      <c r="BU13425" s="106">
        <v>-7.4969999999999995E-2</v>
      </c>
      <c r="BV13425" s="77">
        <v>0.31862000000000001</v>
      </c>
      <c r="BW13425" s="77">
        <v>6.4920000000000005E-2</v>
      </c>
      <c r="BX13425" s="77">
        <v>0.57621</v>
      </c>
      <c r="BY13425" s="77">
        <v>0.57521</v>
      </c>
      <c r="BZ13425" s="77">
        <v>0.33349000000000001</v>
      </c>
      <c r="CA13425" s="77">
        <v>0.42170999999999997</v>
      </c>
      <c r="CB13425" s="77">
        <v>0.73399000000000003</v>
      </c>
      <c r="CC13425" s="77">
        <v>0.82571000000000006</v>
      </c>
      <c r="CD13425" s="106">
        <v>-9.5280000000000004E-2</v>
      </c>
      <c r="CE13425" s="106">
        <v>-0.18473999999999999</v>
      </c>
      <c r="CF13425" s="77">
        <v>9.0279999999999999E-2</v>
      </c>
      <c r="CG13425" s="106">
        <v>-9.8699999999999996E-2</v>
      </c>
      <c r="CH13425" s="77">
        <v>0.12529000000000001</v>
      </c>
      <c r="CI13425" s="77">
        <v>0.22338</v>
      </c>
      <c r="CJ13425" s="77">
        <v>0.64788999999999997</v>
      </c>
      <c r="CK13425" s="77">
        <v>3.0640000000000001E-2</v>
      </c>
      <c r="CL13425" s="106">
        <v>-9.4530000000000003E-2</v>
      </c>
      <c r="CM13425" s="106">
        <v>-0.46045999999999998</v>
      </c>
      <c r="CN13425" s="77">
        <v>0.11724999999999999</v>
      </c>
      <c r="CO13425" s="77">
        <v>0.6391</v>
      </c>
      <c r="CP13425" s="77">
        <v>7.8130000000000005E-2</v>
      </c>
      <c r="CQ13425" s="106">
        <v>-0.20230999999999999</v>
      </c>
      <c r="CR13425" s="106">
        <v>-0.20274</v>
      </c>
      <c r="CS13425" s="77">
        <v>0.40432000000000001</v>
      </c>
      <c r="CT13425" s="77">
        <v>1</v>
      </c>
      <c r="CU13425" s="106">
        <v>-0.14155999999999999</v>
      </c>
      <c r="CV13425" s="77">
        <v>0.85497999999999996</v>
      </c>
      <c r="CW13425" s="77">
        <v>5.9369999999999999E-2</v>
      </c>
      <c r="CX13425" s="77">
        <v>0.86499999999999999</v>
      </c>
      <c r="CY13425" s="77">
        <v>0.10448</v>
      </c>
      <c r="CZ13425" s="77">
        <v>0.64790000000000003</v>
      </c>
      <c r="DA13425" s="77">
        <v>3.0640000000000001E-2</v>
      </c>
      <c r="DB13425" s="106">
        <v>-9.4520000000000007E-2</v>
      </c>
      <c r="DC13425" s="106">
        <v>-0.46046999999999999</v>
      </c>
      <c r="DD13425" s="77">
        <v>0.27772000000000002</v>
      </c>
      <c r="DE13425" s="77">
        <v>0.11724999999999999</v>
      </c>
      <c r="DF13425" s="77">
        <v>0.63902000000000003</v>
      </c>
      <c r="DG13425" s="77">
        <v>7.8E-2</v>
      </c>
      <c r="DH13425" s="106">
        <v>-0.20333999999999999</v>
      </c>
      <c r="DI13425" s="106">
        <v>-0.20313000000000001</v>
      </c>
      <c r="DJ13425" s="77">
        <v>0.47015000000000001</v>
      </c>
      <c r="DK13425" s="77">
        <v>0.40442</v>
      </c>
      <c r="DL13425" s="77">
        <v>0.64797000000000005</v>
      </c>
      <c r="DM13425" s="77">
        <v>3.0620000000000001E-2</v>
      </c>
      <c r="DN13425" s="106">
        <v>-9.4469999999999998E-2</v>
      </c>
      <c r="DO13425" s="106">
        <v>-0.46056999999999998</v>
      </c>
      <c r="DP13425" s="77">
        <v>0.27772999999999998</v>
      </c>
      <c r="DQ13425" s="77">
        <v>0.11723</v>
      </c>
      <c r="DR13425" s="77">
        <v>0.63897999999999999</v>
      </c>
      <c r="DS13425" s="77">
        <v>7.7859999999999999E-2</v>
      </c>
      <c r="DT13425" s="106">
        <v>-0.20361000000000001</v>
      </c>
      <c r="DU13425" s="106">
        <v>-0.20391999999999999</v>
      </c>
      <c r="DV13425" s="77">
        <v>0.47026000000000001</v>
      </c>
      <c r="DW13425" s="78">
        <v>0.40417999999999998</v>
      </c>
    </row>
    <row r="13426" spans="1:127" ht="15.75" thickBot="1" x14ac:dyDescent="0.3">
      <c r="A13426" s="248"/>
      <c r="B13426" s="68">
        <v>0.35170000000000001</v>
      </c>
      <c r="C13426" s="68">
        <v>8.3199999999999996E-2</v>
      </c>
      <c r="D13426" s="68">
        <v>0.75639999999999996</v>
      </c>
      <c r="E13426" s="68">
        <v>9.3200000000000005E-2</v>
      </c>
      <c r="F13426" s="68">
        <v>2.0400000000000001E-2</v>
      </c>
      <c r="G13426" s="68">
        <v>1.6899999999999998E-2</v>
      </c>
      <c r="H13426" s="68">
        <v>2.2000000000000001E-3</v>
      </c>
      <c r="I13426" s="68">
        <v>1.66E-2</v>
      </c>
      <c r="J13426" s="68">
        <v>0.61070000000000002</v>
      </c>
      <c r="K13426" s="68">
        <v>0.91090000000000004</v>
      </c>
      <c r="L13426" s="68">
        <v>0.21590000000000001</v>
      </c>
      <c r="M13426" s="68">
        <v>0.45240000000000002</v>
      </c>
      <c r="N13426" s="68">
        <v>0.34610000000000002</v>
      </c>
      <c r="O13426" s="68">
        <v>5.4399999999999997E-2</v>
      </c>
      <c r="P13426" s="68" t="s">
        <v>677</v>
      </c>
      <c r="Q13426" s="68">
        <v>0.46629999999999999</v>
      </c>
      <c r="R13426" s="68">
        <v>0.2432</v>
      </c>
      <c r="S13426" s="68">
        <v>0.17499999999999999</v>
      </c>
      <c r="T13426" s="68">
        <v>0.4199</v>
      </c>
      <c r="U13426" s="68">
        <v>8.4900000000000003E-2</v>
      </c>
      <c r="V13426" s="68">
        <v>0.93240000000000001</v>
      </c>
      <c r="W13426" s="68">
        <v>0.89529999999999998</v>
      </c>
      <c r="X13426" s="68">
        <v>3.5099999999999999E-2</v>
      </c>
      <c r="Y13426" s="68">
        <v>8.2100000000000006E-2</v>
      </c>
      <c r="Z13426" s="68">
        <v>1.5E-3</v>
      </c>
      <c r="AA13426" s="68">
        <v>6.9900000000000004E-2</v>
      </c>
      <c r="AB13426" s="68">
        <v>0.65210000000000001</v>
      </c>
      <c r="AC13426" s="68">
        <v>0.87960000000000005</v>
      </c>
      <c r="AD13426" s="68">
        <v>1.0800000000000001E-2</v>
      </c>
      <c r="AE13426" s="68">
        <v>6.3E-3</v>
      </c>
      <c r="AF13426" s="68">
        <v>7.3000000000000001E-3</v>
      </c>
      <c r="AG13426" s="68">
        <v>3.1600000000000003E-2</v>
      </c>
      <c r="AH13426" s="68">
        <v>0.5716</v>
      </c>
      <c r="AI13426" s="68">
        <v>0.93589999999999995</v>
      </c>
      <c r="AJ13426" s="68">
        <v>0.23719999999999999</v>
      </c>
      <c r="AK13426" s="68">
        <v>0.56489999999999996</v>
      </c>
      <c r="AL13426" s="68">
        <v>0.1535</v>
      </c>
      <c r="AM13426" s="68">
        <v>3.0099999999999998E-2</v>
      </c>
      <c r="AN13426" s="68" t="s">
        <v>677</v>
      </c>
      <c r="AO13426" s="68">
        <v>0.2671</v>
      </c>
      <c r="AP13426" s="68">
        <v>0.28899999999999998</v>
      </c>
      <c r="AQ13426" s="68">
        <v>0.2117</v>
      </c>
      <c r="AR13426" s="68">
        <v>0.3392</v>
      </c>
      <c r="AS13426" s="68">
        <v>0.1255</v>
      </c>
      <c r="AT13426" s="68">
        <v>0.878</v>
      </c>
      <c r="AU13426" s="68">
        <v>0.83360000000000001</v>
      </c>
      <c r="AV13426" s="68">
        <v>0.3584</v>
      </c>
      <c r="AW13426" s="68">
        <v>0.25619999999999998</v>
      </c>
      <c r="AX13426" s="68">
        <v>0.29599999999999999</v>
      </c>
      <c r="AY13426" s="68">
        <v>0.98980000000000001</v>
      </c>
      <c r="AZ13426" s="68">
        <v>4.4000000000000003E-3</v>
      </c>
      <c r="BA13426" s="68">
        <v>0.21179999999999999</v>
      </c>
      <c r="BB13426" s="68">
        <v>1.6000000000000001E-3</v>
      </c>
      <c r="BC13426" s="68">
        <v>3.0999999999999999E-3</v>
      </c>
      <c r="BD13426" s="68" t="s">
        <v>621</v>
      </c>
      <c r="BE13426" s="68" t="s">
        <v>621</v>
      </c>
      <c r="BF13426" s="68">
        <v>0.72340000000000004</v>
      </c>
      <c r="BG13426" s="68">
        <v>8.3900000000000002E-2</v>
      </c>
      <c r="BH13426" s="68">
        <v>0.79520000000000002</v>
      </c>
      <c r="BI13426" s="68">
        <v>0.72619999999999996</v>
      </c>
      <c r="BJ13426" s="68">
        <v>0.82789999999999997</v>
      </c>
      <c r="BK13426" s="68">
        <v>0.68100000000000005</v>
      </c>
      <c r="BL13426" s="68">
        <v>6.4000000000000003E-3</v>
      </c>
      <c r="BM13426" s="68">
        <v>8.6999999999999994E-3</v>
      </c>
      <c r="BN13426" s="68">
        <v>0.83740000000000003</v>
      </c>
      <c r="BO13426" s="68">
        <v>0.42770000000000002</v>
      </c>
      <c r="BP13426" s="68" t="s">
        <v>621</v>
      </c>
      <c r="BQ13426" s="68" t="s">
        <v>621</v>
      </c>
      <c r="BR13426" s="68">
        <v>0.42199999999999999</v>
      </c>
      <c r="BS13426" s="68">
        <v>0.80940000000000001</v>
      </c>
      <c r="BT13426" s="68">
        <v>0.70940000000000003</v>
      </c>
      <c r="BU13426" s="68">
        <v>0.68340000000000001</v>
      </c>
      <c r="BV13426" s="68">
        <v>7.5499999999999998E-2</v>
      </c>
      <c r="BW13426" s="68">
        <v>0.72409999999999997</v>
      </c>
      <c r="BX13426" s="68">
        <v>5.9999999999999995E-4</v>
      </c>
      <c r="BY13426" s="68">
        <v>5.9999999999999995E-4</v>
      </c>
      <c r="BZ13426" s="68">
        <v>6.2100000000000002E-2</v>
      </c>
      <c r="CA13426" s="68">
        <v>1.6199999999999999E-2</v>
      </c>
      <c r="CB13426" s="68" t="s">
        <v>621</v>
      </c>
      <c r="CC13426" s="68" t="s">
        <v>621</v>
      </c>
      <c r="CD13426" s="68">
        <v>0.60399999999999998</v>
      </c>
      <c r="CE13426" s="68">
        <v>0.31140000000000001</v>
      </c>
      <c r="CF13426" s="68">
        <v>0.62309999999999999</v>
      </c>
      <c r="CG13426" s="68">
        <v>0.59099999999999997</v>
      </c>
      <c r="CH13426" s="68">
        <v>0.4945</v>
      </c>
      <c r="CI13426" s="68">
        <v>0.21909999999999999</v>
      </c>
      <c r="CJ13426" s="68" t="s">
        <v>621</v>
      </c>
      <c r="CK13426" s="68">
        <v>0.86780000000000002</v>
      </c>
      <c r="CL13426" s="68">
        <v>0.60680000000000001</v>
      </c>
      <c r="CM13426" s="68">
        <v>8.0000000000000002E-3</v>
      </c>
      <c r="CN13426" s="68">
        <v>0.52280000000000004</v>
      </c>
      <c r="CO13426" s="68" t="s">
        <v>621</v>
      </c>
      <c r="CP13426" s="68">
        <v>0.67079999999999995</v>
      </c>
      <c r="CQ13426" s="68">
        <v>0.26679999999999998</v>
      </c>
      <c r="CR13426" s="68">
        <v>0.26579999999999998</v>
      </c>
      <c r="CS13426" s="68">
        <v>2.1700000000000001E-2</v>
      </c>
      <c r="CT13426" s="68"/>
      <c r="CU13426" s="68">
        <v>0.43959999999999999</v>
      </c>
      <c r="CV13426" s="68" t="s">
        <v>621</v>
      </c>
      <c r="CW13426" s="68">
        <v>0.74690000000000001</v>
      </c>
      <c r="CX13426" s="68" t="s">
        <v>621</v>
      </c>
      <c r="CY13426" s="68">
        <v>0.56930000000000003</v>
      </c>
      <c r="CZ13426" s="68" t="s">
        <v>621</v>
      </c>
      <c r="DA13426" s="68">
        <v>0.86780000000000002</v>
      </c>
      <c r="DB13426" s="68">
        <v>0.6069</v>
      </c>
      <c r="DC13426" s="68">
        <v>8.0000000000000002E-3</v>
      </c>
      <c r="DD13426" s="68">
        <v>0.12379999999999999</v>
      </c>
      <c r="DE13426" s="68">
        <v>0.52280000000000004</v>
      </c>
      <c r="DF13426" s="68" t="s">
        <v>621</v>
      </c>
      <c r="DG13426" s="68">
        <v>0.67130000000000001</v>
      </c>
      <c r="DH13426" s="68">
        <v>0.26429999999999998</v>
      </c>
      <c r="DI13426" s="68">
        <v>0.26479999999999998</v>
      </c>
      <c r="DJ13426" s="68">
        <v>6.6E-3</v>
      </c>
      <c r="DK13426" s="68">
        <v>2.1700000000000001E-2</v>
      </c>
      <c r="DL13426" s="68" t="s">
        <v>621</v>
      </c>
      <c r="DM13426" s="68">
        <v>0.8679</v>
      </c>
      <c r="DN13426" s="68">
        <v>0.60699999999999998</v>
      </c>
      <c r="DO13426" s="68">
        <v>8.0000000000000002E-3</v>
      </c>
      <c r="DP13426" s="68">
        <v>0.12379999999999999</v>
      </c>
      <c r="DQ13426" s="68">
        <v>0.52280000000000004</v>
      </c>
      <c r="DR13426" s="68" t="s">
        <v>621</v>
      </c>
      <c r="DS13426" s="68">
        <v>0.67190000000000005</v>
      </c>
      <c r="DT13426" s="68">
        <v>0.26369999999999999</v>
      </c>
      <c r="DU13426" s="68">
        <v>0.26290000000000002</v>
      </c>
      <c r="DV13426" s="68">
        <v>6.6E-3</v>
      </c>
      <c r="DW13426" s="74">
        <v>2.18E-2</v>
      </c>
    </row>
    <row r="13427" spans="1:127" x14ac:dyDescent="0.25">
      <c r="A13427" s="247" t="s">
        <v>539</v>
      </c>
      <c r="B13427" s="106">
        <v>-0.15071000000000001</v>
      </c>
      <c r="C13427" s="106">
        <v>-4.5199999999999997E-2</v>
      </c>
      <c r="D13427" s="77">
        <v>0.54362999999999995</v>
      </c>
      <c r="E13427" s="77">
        <v>0.54967999999999995</v>
      </c>
      <c r="F13427" s="77">
        <v>0.19658999999999999</v>
      </c>
      <c r="G13427" s="106">
        <v>-2.7310000000000001E-2</v>
      </c>
      <c r="H13427" s="106">
        <v>-0.37714999999999999</v>
      </c>
      <c r="I13427" s="106">
        <v>-0.61556999999999995</v>
      </c>
      <c r="J13427" s="77">
        <v>0.57716999999999996</v>
      </c>
      <c r="K13427" s="77">
        <v>0.63424999999999998</v>
      </c>
      <c r="L13427" s="77">
        <v>0.50853000000000004</v>
      </c>
      <c r="M13427" s="77">
        <v>0.40884999999999999</v>
      </c>
      <c r="N13427" s="77">
        <v>0.54801</v>
      </c>
      <c r="O13427" s="77">
        <v>0.33104</v>
      </c>
      <c r="P13427" s="77" t="s">
        <v>677</v>
      </c>
      <c r="Q13427" s="77">
        <v>0.55606999999999995</v>
      </c>
      <c r="R13427" s="77">
        <v>0.35093000000000002</v>
      </c>
      <c r="S13427" s="77">
        <v>0.33934999999999998</v>
      </c>
      <c r="T13427" s="77">
        <v>0.33765000000000001</v>
      </c>
      <c r="U13427" s="77">
        <v>0.26566000000000001</v>
      </c>
      <c r="V13427" s="77">
        <v>0.14867</v>
      </c>
      <c r="W13427" s="77">
        <v>3.032E-2</v>
      </c>
      <c r="X13427" s="77">
        <v>0.18104999999999999</v>
      </c>
      <c r="Y13427" s="77">
        <v>0.15647</v>
      </c>
      <c r="Z13427" s="77">
        <v>0.14602000000000001</v>
      </c>
      <c r="AA13427" s="77">
        <v>0.11715</v>
      </c>
      <c r="AB13427" s="77">
        <v>0.48853999999999997</v>
      </c>
      <c r="AC13427" s="77">
        <v>0.44596999999999998</v>
      </c>
      <c r="AD13427" s="77">
        <v>6.4579999999999999E-2</v>
      </c>
      <c r="AE13427" s="106">
        <v>-0.17365</v>
      </c>
      <c r="AF13427" s="106">
        <v>-0.51127</v>
      </c>
      <c r="AG13427" s="106">
        <v>-0.65822999999999998</v>
      </c>
      <c r="AH13427" s="77">
        <v>0.57682999999999995</v>
      </c>
      <c r="AI13427" s="77">
        <v>0.62739</v>
      </c>
      <c r="AJ13427" s="77">
        <v>0.52378000000000002</v>
      </c>
      <c r="AK13427" s="77">
        <v>0.37835000000000002</v>
      </c>
      <c r="AL13427" s="77">
        <v>0.53310000000000002</v>
      </c>
      <c r="AM13427" s="77">
        <v>0.28444000000000003</v>
      </c>
      <c r="AN13427" s="77" t="s">
        <v>677</v>
      </c>
      <c r="AO13427" s="77">
        <v>0.25669999999999998</v>
      </c>
      <c r="AP13427" s="77">
        <v>0.34350999999999998</v>
      </c>
      <c r="AQ13427" s="77">
        <v>0.34305999999999998</v>
      </c>
      <c r="AR13427" s="77">
        <v>0.27709</v>
      </c>
      <c r="AS13427" s="77">
        <v>0.16134000000000001</v>
      </c>
      <c r="AT13427" s="77">
        <v>1.7319999999999999E-2</v>
      </c>
      <c r="AU13427" s="106">
        <v>-0.14208000000000001</v>
      </c>
      <c r="AV13427" s="106">
        <v>-0.20699000000000001</v>
      </c>
      <c r="AW13427" s="77">
        <v>6.3729999999999995E-2</v>
      </c>
      <c r="AX13427" s="106">
        <v>-0.14047999999999999</v>
      </c>
      <c r="AY13427" s="106">
        <v>-0.31999</v>
      </c>
      <c r="AZ13427" s="77">
        <v>0.28938999999999998</v>
      </c>
      <c r="BA13427" s="77">
        <v>0.10775999999999999</v>
      </c>
      <c r="BB13427" s="106">
        <v>-8.0360000000000001E-2</v>
      </c>
      <c r="BC13427" s="106">
        <v>-0.2361</v>
      </c>
      <c r="BD13427" s="106">
        <v>-0.28539999999999999</v>
      </c>
      <c r="BE13427" s="106">
        <v>-0.28985</v>
      </c>
      <c r="BF13427" s="77">
        <v>0.68089999999999995</v>
      </c>
      <c r="BG13427" s="77">
        <v>0.47770000000000001</v>
      </c>
      <c r="BH13427" s="77">
        <v>0.30575000000000002</v>
      </c>
      <c r="BI13427" s="77">
        <v>0.47004000000000001</v>
      </c>
      <c r="BJ13427" s="77">
        <v>0.44041999999999998</v>
      </c>
      <c r="BK13427" s="77">
        <v>0.23876</v>
      </c>
      <c r="BL13427" s="77">
        <v>0.14015</v>
      </c>
      <c r="BM13427" s="106">
        <v>-0.39605000000000001</v>
      </c>
      <c r="BN13427" s="106">
        <v>-0.35489999999999999</v>
      </c>
      <c r="BO13427" s="106">
        <v>-0.26737</v>
      </c>
      <c r="BP13427" s="106">
        <v>-0.42903999999999998</v>
      </c>
      <c r="BQ13427" s="106">
        <v>-0.30968000000000001</v>
      </c>
      <c r="BR13427" s="77">
        <v>0.55949000000000004</v>
      </c>
      <c r="BS13427" s="77">
        <v>0.18356</v>
      </c>
      <c r="BT13427" s="106">
        <v>-0.34854000000000002</v>
      </c>
      <c r="BU13427" s="106">
        <v>-0.36047000000000001</v>
      </c>
      <c r="BV13427" s="77">
        <v>1.9550000000000001E-2</v>
      </c>
      <c r="BW13427" s="77">
        <v>0.16506000000000001</v>
      </c>
      <c r="BX13427" s="77">
        <v>4.827E-2</v>
      </c>
      <c r="BY13427" s="106">
        <v>-0.29418</v>
      </c>
      <c r="BZ13427" s="106">
        <v>-0.39444000000000001</v>
      </c>
      <c r="CA13427" s="106">
        <v>-0.51870000000000005</v>
      </c>
      <c r="CB13427" s="106">
        <v>-0.48476999999999998</v>
      </c>
      <c r="CC13427" s="106">
        <v>-0.41341</v>
      </c>
      <c r="CD13427" s="77">
        <v>0.62051000000000001</v>
      </c>
      <c r="CE13427" s="77">
        <v>0.38796000000000003</v>
      </c>
      <c r="CF13427" s="106">
        <v>-3.0689999999999999E-2</v>
      </c>
      <c r="CG13427" s="77">
        <v>0.22747000000000001</v>
      </c>
      <c r="CH13427" s="77">
        <v>0.219</v>
      </c>
      <c r="CI13427" s="77">
        <v>0.11996</v>
      </c>
      <c r="CJ13427" s="77">
        <v>7.5039999999999996E-2</v>
      </c>
      <c r="CK13427" s="77">
        <v>0.63629000000000002</v>
      </c>
      <c r="CL13427" s="77">
        <v>0.53581000000000001</v>
      </c>
      <c r="CM13427" s="77">
        <v>0.21217</v>
      </c>
      <c r="CN13427" s="77">
        <v>0.59552000000000005</v>
      </c>
      <c r="CO13427" s="106">
        <v>-0.19674</v>
      </c>
      <c r="CP13427" s="77">
        <v>0.62107999999999997</v>
      </c>
      <c r="CQ13427" s="77">
        <v>0.44630999999999998</v>
      </c>
      <c r="CR13427" s="106">
        <v>-0.20108999999999999</v>
      </c>
      <c r="CS13427" s="77">
        <v>0.28255999999999998</v>
      </c>
      <c r="CT13427" s="106">
        <v>-0.14155999999999999</v>
      </c>
      <c r="CU13427" s="77">
        <v>1</v>
      </c>
      <c r="CV13427" s="106">
        <v>-0.33212999999999998</v>
      </c>
      <c r="CW13427" s="77">
        <v>0.47361999999999999</v>
      </c>
      <c r="CX13427" s="106">
        <v>-0.45628999999999997</v>
      </c>
      <c r="CY13427" s="77">
        <v>0.79427999999999999</v>
      </c>
      <c r="CZ13427" s="77">
        <v>7.5039999999999996E-2</v>
      </c>
      <c r="DA13427" s="77">
        <v>0.63629000000000002</v>
      </c>
      <c r="DB13427" s="77">
        <v>0.53581000000000001</v>
      </c>
      <c r="DC13427" s="77">
        <v>0.21218000000000001</v>
      </c>
      <c r="DD13427" s="77">
        <v>0.57513000000000003</v>
      </c>
      <c r="DE13427" s="77">
        <v>0.59552000000000005</v>
      </c>
      <c r="DF13427" s="106">
        <v>-0.19672000000000001</v>
      </c>
      <c r="DG13427" s="77">
        <v>0.62116000000000005</v>
      </c>
      <c r="DH13427" s="77">
        <v>0.44679999999999997</v>
      </c>
      <c r="DI13427" s="106">
        <v>-0.20111000000000001</v>
      </c>
      <c r="DJ13427" s="77">
        <v>0.34517999999999999</v>
      </c>
      <c r="DK13427" s="77">
        <v>0.28262999999999999</v>
      </c>
      <c r="DL13427" s="77">
        <v>7.5079999999999994E-2</v>
      </c>
      <c r="DM13427" s="77">
        <v>0.63631000000000004</v>
      </c>
      <c r="DN13427" s="77">
        <v>0.53580000000000005</v>
      </c>
      <c r="DO13427" s="77">
        <v>0.21221999999999999</v>
      </c>
      <c r="DP13427" s="77">
        <v>0.57516</v>
      </c>
      <c r="DQ13427" s="77">
        <v>0.59550999999999998</v>
      </c>
      <c r="DR13427" s="106">
        <v>-0.19647000000000001</v>
      </c>
      <c r="DS13427" s="77">
        <v>0.62087999999999999</v>
      </c>
      <c r="DT13427" s="77">
        <v>0.44045000000000001</v>
      </c>
      <c r="DU13427" s="106">
        <v>-0.20150000000000001</v>
      </c>
      <c r="DV13427" s="77">
        <v>0.34531000000000001</v>
      </c>
      <c r="DW13427" s="78">
        <v>0.28284999999999999</v>
      </c>
    </row>
    <row r="13428" spans="1:127" ht="15.75" thickBot="1" x14ac:dyDescent="0.3">
      <c r="A13428" s="248"/>
      <c r="B13428" s="68">
        <v>0.4103</v>
      </c>
      <c r="C13428" s="68">
        <v>0.80600000000000005</v>
      </c>
      <c r="D13428" s="68">
        <v>1.2999999999999999E-3</v>
      </c>
      <c r="E13428" s="68">
        <v>1.1000000000000001E-3</v>
      </c>
      <c r="F13428" s="68">
        <v>0.28079999999999999</v>
      </c>
      <c r="G13428" s="68">
        <v>0.88200000000000001</v>
      </c>
      <c r="H13428" s="68">
        <v>3.3300000000000003E-2</v>
      </c>
      <c r="I13428" s="68">
        <v>2.0000000000000001E-4</v>
      </c>
      <c r="J13428" s="68">
        <v>5.0000000000000001E-4</v>
      </c>
      <c r="K13428" s="68" t="s">
        <v>621</v>
      </c>
      <c r="L13428" s="68">
        <v>3.0000000000000001E-3</v>
      </c>
      <c r="M13428" s="68">
        <v>2.0199999999999999E-2</v>
      </c>
      <c r="N13428" s="68">
        <v>1.1999999999999999E-3</v>
      </c>
      <c r="O13428" s="68">
        <v>6.4199999999999993E-2</v>
      </c>
      <c r="P13428" s="68" t="s">
        <v>677</v>
      </c>
      <c r="Q13428" s="68">
        <v>1E-3</v>
      </c>
      <c r="R13428" s="68">
        <v>4.8899999999999999E-2</v>
      </c>
      <c r="S13428" s="68">
        <v>5.74E-2</v>
      </c>
      <c r="T13428" s="68">
        <v>5.8799999999999998E-2</v>
      </c>
      <c r="U13428" s="68">
        <v>0.14169999999999999</v>
      </c>
      <c r="V13428" s="68">
        <v>0.4168</v>
      </c>
      <c r="W13428" s="68">
        <v>0.86909999999999998</v>
      </c>
      <c r="X13428" s="68">
        <v>0.32140000000000002</v>
      </c>
      <c r="Y13428" s="68">
        <v>0.39240000000000003</v>
      </c>
      <c r="Z13428" s="68">
        <v>0.42520000000000002</v>
      </c>
      <c r="AA13428" s="68">
        <v>0.52310000000000001</v>
      </c>
      <c r="AB13428" s="68">
        <v>4.5999999999999999E-3</v>
      </c>
      <c r="AC13428" s="68">
        <v>1.0500000000000001E-2</v>
      </c>
      <c r="AD13428" s="68">
        <v>0.72550000000000003</v>
      </c>
      <c r="AE13428" s="68">
        <v>0.34189999999999998</v>
      </c>
      <c r="AF13428" s="68">
        <v>2.8E-3</v>
      </c>
      <c r="AG13428" s="68" t="s">
        <v>621</v>
      </c>
      <c r="AH13428" s="68">
        <v>5.0000000000000001E-4</v>
      </c>
      <c r="AI13428" s="68">
        <v>1E-4</v>
      </c>
      <c r="AJ13428" s="68">
        <v>2.0999999999999999E-3</v>
      </c>
      <c r="AK13428" s="68">
        <v>3.27E-2</v>
      </c>
      <c r="AL13428" s="68">
        <v>1.6999999999999999E-3</v>
      </c>
      <c r="AM13428" s="68">
        <v>0.11459999999999999</v>
      </c>
      <c r="AN13428" s="68" t="s">
        <v>677</v>
      </c>
      <c r="AO13428" s="68">
        <v>0.15609999999999999</v>
      </c>
      <c r="AP13428" s="68">
        <v>5.4199999999999998E-2</v>
      </c>
      <c r="AQ13428" s="68">
        <v>5.4600000000000003E-2</v>
      </c>
      <c r="AR13428" s="68">
        <v>0.12470000000000001</v>
      </c>
      <c r="AS13428" s="68">
        <v>0.37769999999999998</v>
      </c>
      <c r="AT13428" s="68">
        <v>0.92500000000000004</v>
      </c>
      <c r="AU13428" s="68">
        <v>0.43790000000000001</v>
      </c>
      <c r="AV13428" s="68">
        <v>0.25569999999999998</v>
      </c>
      <c r="AW13428" s="68">
        <v>0.72889999999999999</v>
      </c>
      <c r="AX13428" s="68">
        <v>0.44319999999999998</v>
      </c>
      <c r="AY13428" s="68">
        <v>7.4200000000000002E-2</v>
      </c>
      <c r="AZ13428" s="68">
        <v>0.1082</v>
      </c>
      <c r="BA13428" s="68">
        <v>0.55720000000000003</v>
      </c>
      <c r="BB13428" s="68">
        <v>0.66200000000000003</v>
      </c>
      <c r="BC13428" s="68">
        <v>0.1933</v>
      </c>
      <c r="BD13428" s="68">
        <v>0.1133</v>
      </c>
      <c r="BE13428" s="68">
        <v>0.1076</v>
      </c>
      <c r="BF13428" s="68" t="s">
        <v>621</v>
      </c>
      <c r="BG13428" s="68">
        <v>5.7000000000000002E-3</v>
      </c>
      <c r="BH13428" s="68">
        <v>8.8800000000000004E-2</v>
      </c>
      <c r="BI13428" s="68">
        <v>6.6E-3</v>
      </c>
      <c r="BJ13428" s="68">
        <v>1.1599999999999999E-2</v>
      </c>
      <c r="BK13428" s="68">
        <v>0.18820000000000001</v>
      </c>
      <c r="BL13428" s="68">
        <v>0.44419999999999998</v>
      </c>
      <c r="BM13428" s="68">
        <v>2.4799999999999999E-2</v>
      </c>
      <c r="BN13428" s="68">
        <v>4.6199999999999998E-2</v>
      </c>
      <c r="BO13428" s="68">
        <v>0.13900000000000001</v>
      </c>
      <c r="BP13428" s="68">
        <v>1.43E-2</v>
      </c>
      <c r="BQ13428" s="68">
        <v>8.4599999999999995E-2</v>
      </c>
      <c r="BR13428" s="68">
        <v>8.9999999999999998E-4</v>
      </c>
      <c r="BS13428" s="68">
        <v>0.31459999999999999</v>
      </c>
      <c r="BT13428" s="68">
        <v>5.0599999999999999E-2</v>
      </c>
      <c r="BU13428" s="68">
        <v>4.2700000000000002E-2</v>
      </c>
      <c r="BV13428" s="68">
        <v>0.91539999999999999</v>
      </c>
      <c r="BW13428" s="68">
        <v>0.36659999999999998</v>
      </c>
      <c r="BX13428" s="68">
        <v>0.79310000000000003</v>
      </c>
      <c r="BY13428" s="68">
        <v>0.1022</v>
      </c>
      <c r="BZ13428" s="68">
        <v>2.5499999999999998E-2</v>
      </c>
      <c r="CA13428" s="68">
        <v>2.3999999999999998E-3</v>
      </c>
      <c r="CB13428" s="68">
        <v>4.8999999999999998E-3</v>
      </c>
      <c r="CC13428" s="68">
        <v>1.8700000000000001E-2</v>
      </c>
      <c r="CD13428" s="68">
        <v>2.0000000000000001E-4</v>
      </c>
      <c r="CE13428" s="68">
        <v>2.8199999999999999E-2</v>
      </c>
      <c r="CF13428" s="68">
        <v>0.86760000000000004</v>
      </c>
      <c r="CG13428" s="68">
        <v>0.21060000000000001</v>
      </c>
      <c r="CH13428" s="68">
        <v>0.22850000000000001</v>
      </c>
      <c r="CI13428" s="68">
        <v>0.5131</v>
      </c>
      <c r="CJ13428" s="68">
        <v>0.68320000000000003</v>
      </c>
      <c r="CK13428" s="68" t="s">
        <v>621</v>
      </c>
      <c r="CL13428" s="68">
        <v>1.6000000000000001E-3</v>
      </c>
      <c r="CM13428" s="68">
        <v>0.2437</v>
      </c>
      <c r="CN13428" s="68">
        <v>2.9999999999999997E-4</v>
      </c>
      <c r="CO13428" s="68">
        <v>0.28050000000000003</v>
      </c>
      <c r="CP13428" s="68">
        <v>1E-4</v>
      </c>
      <c r="CQ13428" s="68">
        <v>1.0500000000000001E-2</v>
      </c>
      <c r="CR13428" s="68">
        <v>0.26979999999999998</v>
      </c>
      <c r="CS13428" s="68">
        <v>0.1171</v>
      </c>
      <c r="CT13428" s="68">
        <v>0.43959999999999999</v>
      </c>
      <c r="CU13428" s="68"/>
      <c r="CV13428" s="68">
        <v>6.3299999999999995E-2</v>
      </c>
      <c r="CW13428" s="68">
        <v>6.1999999999999998E-3</v>
      </c>
      <c r="CX13428" s="68">
        <v>8.6999999999999994E-3</v>
      </c>
      <c r="CY13428" s="68" t="s">
        <v>621</v>
      </c>
      <c r="CZ13428" s="68">
        <v>0.68310000000000004</v>
      </c>
      <c r="DA13428" s="68" t="s">
        <v>621</v>
      </c>
      <c r="DB13428" s="68">
        <v>1.6000000000000001E-3</v>
      </c>
      <c r="DC13428" s="68">
        <v>0.2437</v>
      </c>
      <c r="DD13428" s="68">
        <v>5.9999999999999995E-4</v>
      </c>
      <c r="DE13428" s="68">
        <v>2.9999999999999997E-4</v>
      </c>
      <c r="DF13428" s="68">
        <v>0.28050000000000003</v>
      </c>
      <c r="DG13428" s="68">
        <v>1E-4</v>
      </c>
      <c r="DH13428" s="68">
        <v>1.04E-2</v>
      </c>
      <c r="DI13428" s="68">
        <v>0.2697</v>
      </c>
      <c r="DJ13428" s="68">
        <v>5.2999999999999999E-2</v>
      </c>
      <c r="DK13428" s="68">
        <v>0.11700000000000001</v>
      </c>
      <c r="DL13428" s="68">
        <v>0.68300000000000005</v>
      </c>
      <c r="DM13428" s="68" t="s">
        <v>621</v>
      </c>
      <c r="DN13428" s="68">
        <v>1.6000000000000001E-3</v>
      </c>
      <c r="DO13428" s="68">
        <v>0.24360000000000001</v>
      </c>
      <c r="DP13428" s="68">
        <v>5.9999999999999995E-4</v>
      </c>
      <c r="DQ13428" s="68">
        <v>2.9999999999999997E-4</v>
      </c>
      <c r="DR13428" s="68">
        <v>0.28110000000000002</v>
      </c>
      <c r="DS13428" s="68">
        <v>1E-4</v>
      </c>
      <c r="DT13428" s="68">
        <v>1.1599999999999999E-2</v>
      </c>
      <c r="DU13428" s="68">
        <v>0.26879999999999998</v>
      </c>
      <c r="DV13428" s="68">
        <v>5.2900000000000003E-2</v>
      </c>
      <c r="DW13428" s="74">
        <v>0.1167</v>
      </c>
    </row>
    <row r="13429" spans="1:127" x14ac:dyDescent="0.25">
      <c r="A13429" s="247" t="s">
        <v>540</v>
      </c>
      <c r="B13429" s="106">
        <v>-0.14463999999999999</v>
      </c>
      <c r="C13429" s="77">
        <v>0.26118000000000002</v>
      </c>
      <c r="D13429" s="106">
        <v>-0.10362</v>
      </c>
      <c r="E13429" s="77">
        <v>9.4320000000000001E-2</v>
      </c>
      <c r="F13429" s="77">
        <v>0.34071000000000001</v>
      </c>
      <c r="G13429" s="77">
        <v>0.24837999999999999</v>
      </c>
      <c r="H13429" s="77">
        <v>0.55295000000000005</v>
      </c>
      <c r="I13429" s="77">
        <v>0.43017</v>
      </c>
      <c r="J13429" s="106">
        <v>-0.20677000000000001</v>
      </c>
      <c r="K13429" s="106">
        <v>-0.30108000000000001</v>
      </c>
      <c r="L13429" s="106">
        <v>-0.44972000000000001</v>
      </c>
      <c r="M13429" s="106">
        <v>-0.34963</v>
      </c>
      <c r="N13429" s="106">
        <v>-7.7799999999999994E-2</v>
      </c>
      <c r="O13429" s="77">
        <v>5.2749999999999998E-2</v>
      </c>
      <c r="P13429" s="77" t="s">
        <v>677</v>
      </c>
      <c r="Q13429" s="106">
        <v>-0.30409000000000003</v>
      </c>
      <c r="R13429" s="106">
        <v>-0.35381000000000001</v>
      </c>
      <c r="S13429" s="106">
        <v>-0.26488</v>
      </c>
      <c r="T13429" s="106">
        <v>-0.15456</v>
      </c>
      <c r="U13429" s="77">
        <v>6.3280000000000003E-2</v>
      </c>
      <c r="V13429" s="106">
        <v>-0.15608</v>
      </c>
      <c r="W13429" s="77">
        <v>7.0849999999999996E-2</v>
      </c>
      <c r="X13429" s="106">
        <v>-0.32673000000000002</v>
      </c>
      <c r="Y13429" s="106">
        <v>-0.26808999999999999</v>
      </c>
      <c r="Z13429" s="106">
        <v>-0.43784000000000001</v>
      </c>
      <c r="AA13429" s="106">
        <v>-0.28538999999999998</v>
      </c>
      <c r="AB13429" s="106">
        <v>-6.7140000000000005E-2</v>
      </c>
      <c r="AC13429" s="106">
        <v>-7.5259999999999994E-2</v>
      </c>
      <c r="AD13429" s="77">
        <v>0.43147999999999997</v>
      </c>
      <c r="AE13429" s="77">
        <v>0.35448000000000002</v>
      </c>
      <c r="AF13429" s="77">
        <v>0.52703999999999995</v>
      </c>
      <c r="AG13429" s="77">
        <v>0.41660999999999998</v>
      </c>
      <c r="AH13429" s="106">
        <v>-0.19844000000000001</v>
      </c>
      <c r="AI13429" s="106">
        <v>-0.27542</v>
      </c>
      <c r="AJ13429" s="106">
        <v>-0.45985999999999999</v>
      </c>
      <c r="AK13429" s="106">
        <v>-0.33085999999999999</v>
      </c>
      <c r="AL13429" s="106">
        <v>-1.189E-2</v>
      </c>
      <c r="AM13429" s="77">
        <v>0.10789</v>
      </c>
      <c r="AN13429" s="77" t="s">
        <v>677</v>
      </c>
      <c r="AO13429" s="106">
        <v>-0.36182999999999998</v>
      </c>
      <c r="AP13429" s="106">
        <v>-0.33278999999999997</v>
      </c>
      <c r="AQ13429" s="106">
        <v>-0.26408999999999999</v>
      </c>
      <c r="AR13429" s="106">
        <v>-0.38818000000000003</v>
      </c>
      <c r="AS13429" s="77">
        <v>0.15215999999999999</v>
      </c>
      <c r="AT13429" s="106">
        <v>-0.14710000000000001</v>
      </c>
      <c r="AU13429" s="77">
        <v>1.47E-2</v>
      </c>
      <c r="AV13429" s="106">
        <v>-2.4649999999999998E-2</v>
      </c>
      <c r="AW13429" s="106">
        <v>-0.11183</v>
      </c>
      <c r="AX13429" s="106">
        <v>-0.12791</v>
      </c>
      <c r="AY13429" s="77">
        <v>0.13042999999999999</v>
      </c>
      <c r="AZ13429" s="77">
        <v>0.42576000000000003</v>
      </c>
      <c r="BA13429" s="77">
        <v>7.5579999999999994E-2</v>
      </c>
      <c r="BB13429" s="77">
        <v>0.36645</v>
      </c>
      <c r="BC13429" s="77">
        <v>0.28456999999999999</v>
      </c>
      <c r="BD13429" s="77">
        <v>0.62788999999999995</v>
      </c>
      <c r="BE13429" s="77">
        <v>0.79207000000000005</v>
      </c>
      <c r="BF13429" s="106">
        <v>-0.15071999999999999</v>
      </c>
      <c r="BG13429" s="106">
        <v>-0.39223999999999998</v>
      </c>
      <c r="BH13429" s="106">
        <v>-0.18833</v>
      </c>
      <c r="BI13429" s="106">
        <v>-1.278E-2</v>
      </c>
      <c r="BJ13429" s="106">
        <v>-0.20011000000000001</v>
      </c>
      <c r="BK13429" s="77">
        <v>5.6149999999999999E-2</v>
      </c>
      <c r="BL13429" s="77">
        <v>0.55571000000000004</v>
      </c>
      <c r="BM13429" s="77">
        <v>0.74731000000000003</v>
      </c>
      <c r="BN13429" s="77">
        <v>0.32538</v>
      </c>
      <c r="BO13429" s="77">
        <v>0.44728000000000001</v>
      </c>
      <c r="BP13429" s="77">
        <v>0.73972000000000004</v>
      </c>
      <c r="BQ13429" s="77">
        <v>0.87282000000000004</v>
      </c>
      <c r="BR13429" s="106">
        <v>-9.4060000000000005E-2</v>
      </c>
      <c r="BS13429" s="77">
        <v>1.0000000000000001E-5</v>
      </c>
      <c r="BT13429" s="77">
        <v>0.20141000000000001</v>
      </c>
      <c r="BU13429" s="77">
        <v>0.24962999999999999</v>
      </c>
      <c r="BV13429" s="77">
        <v>0.33013999999999999</v>
      </c>
      <c r="BW13429" s="77">
        <v>0.187</v>
      </c>
      <c r="BX13429" s="77">
        <v>0.60956999999999995</v>
      </c>
      <c r="BY13429" s="77">
        <v>0.65749999999999997</v>
      </c>
      <c r="BZ13429" s="77">
        <v>0.46518999999999999</v>
      </c>
      <c r="CA13429" s="77">
        <v>0.53795999999999999</v>
      </c>
      <c r="CB13429" s="77">
        <v>0.72741999999999996</v>
      </c>
      <c r="CC13429" s="77">
        <v>0.81367999999999996</v>
      </c>
      <c r="CD13429" s="106">
        <v>-0.13192000000000001</v>
      </c>
      <c r="CE13429" s="106">
        <v>-0.27061000000000002</v>
      </c>
      <c r="CF13429" s="77">
        <v>0.17277999999999999</v>
      </c>
      <c r="CG13429" s="106">
        <v>-5.5570000000000001E-2</v>
      </c>
      <c r="CH13429" s="77">
        <v>4.2700000000000002E-2</v>
      </c>
      <c r="CI13429" s="77">
        <v>0.25283</v>
      </c>
      <c r="CJ13429" s="77">
        <v>0.47750999999999999</v>
      </c>
      <c r="CK13429" s="106">
        <v>-0.29708000000000001</v>
      </c>
      <c r="CL13429" s="106">
        <v>-0.32468999999999998</v>
      </c>
      <c r="CM13429" s="106">
        <v>-0.41144999999999998</v>
      </c>
      <c r="CN13429" s="106">
        <v>-0.18536</v>
      </c>
      <c r="CO13429" s="77">
        <v>0.55888000000000004</v>
      </c>
      <c r="CP13429" s="106">
        <v>-0.26480999999999999</v>
      </c>
      <c r="CQ13429" s="106">
        <v>-0.42914000000000002</v>
      </c>
      <c r="CR13429" s="106">
        <v>-8.3430000000000004E-2</v>
      </c>
      <c r="CS13429" s="77">
        <v>0.12536</v>
      </c>
      <c r="CT13429" s="77">
        <v>0.85497999999999996</v>
      </c>
      <c r="CU13429" s="106">
        <v>-0.33212999999999998</v>
      </c>
      <c r="CV13429" s="77">
        <v>1</v>
      </c>
      <c r="CW13429" s="77">
        <v>0.23366000000000001</v>
      </c>
      <c r="CX13429" s="77">
        <v>0.91839000000000004</v>
      </c>
      <c r="CY13429" s="106">
        <v>-9.2300000000000004E-3</v>
      </c>
      <c r="CZ13429" s="77">
        <v>0.47750999999999999</v>
      </c>
      <c r="DA13429" s="106">
        <v>-0.29708000000000001</v>
      </c>
      <c r="DB13429" s="106">
        <v>-0.32468000000000002</v>
      </c>
      <c r="DC13429" s="106">
        <v>-0.41145999999999999</v>
      </c>
      <c r="DD13429" s="106">
        <v>-6.5879999999999994E-2</v>
      </c>
      <c r="DE13429" s="106">
        <v>-0.18536</v>
      </c>
      <c r="DF13429" s="77">
        <v>0.55881000000000003</v>
      </c>
      <c r="DG13429" s="106">
        <v>-0.26500000000000001</v>
      </c>
      <c r="DH13429" s="106">
        <v>-0.43026999999999999</v>
      </c>
      <c r="DI13429" s="106">
        <v>-8.3570000000000005E-2</v>
      </c>
      <c r="DJ13429" s="77">
        <v>0.15165999999999999</v>
      </c>
      <c r="DK13429" s="77">
        <v>0.12545999999999999</v>
      </c>
      <c r="DL13429" s="77">
        <v>0.47753000000000001</v>
      </c>
      <c r="DM13429" s="106">
        <v>-0.29709000000000002</v>
      </c>
      <c r="DN13429" s="106">
        <v>-0.32462000000000002</v>
      </c>
      <c r="DO13429" s="106">
        <v>-0.41152</v>
      </c>
      <c r="DP13429" s="106">
        <v>-6.5869999999999998E-2</v>
      </c>
      <c r="DQ13429" s="106">
        <v>-0.18537000000000001</v>
      </c>
      <c r="DR13429" s="77">
        <v>0.55869999999999997</v>
      </c>
      <c r="DS13429" s="106">
        <v>-0.26497999999999999</v>
      </c>
      <c r="DT13429" s="106">
        <v>-0.42903000000000002</v>
      </c>
      <c r="DU13429" s="106">
        <v>-8.4620000000000001E-2</v>
      </c>
      <c r="DV13429" s="77">
        <v>0.15182999999999999</v>
      </c>
      <c r="DW13429" s="78">
        <v>0.12531</v>
      </c>
    </row>
    <row r="13430" spans="1:127" ht="15.75" thickBot="1" x14ac:dyDescent="0.3">
      <c r="A13430" s="248"/>
      <c r="B13430" s="68">
        <v>0.42959999999999998</v>
      </c>
      <c r="C13430" s="68">
        <v>0.14879999999999999</v>
      </c>
      <c r="D13430" s="68">
        <v>0.57250000000000001</v>
      </c>
      <c r="E13430" s="68">
        <v>0.60760000000000003</v>
      </c>
      <c r="F13430" s="68">
        <v>5.6399999999999999E-2</v>
      </c>
      <c r="G13430" s="68">
        <v>0.17050000000000001</v>
      </c>
      <c r="H13430" s="68">
        <v>1E-3</v>
      </c>
      <c r="I13430" s="68">
        <v>1.4E-2</v>
      </c>
      <c r="J13430" s="68">
        <v>0.25619999999999998</v>
      </c>
      <c r="K13430" s="68">
        <v>9.4E-2</v>
      </c>
      <c r="L13430" s="68">
        <v>9.7999999999999997E-3</v>
      </c>
      <c r="M13430" s="68">
        <v>4.9799999999999997E-2</v>
      </c>
      <c r="N13430" s="68">
        <v>0.67210000000000003</v>
      </c>
      <c r="O13430" s="68">
        <v>0.77429999999999999</v>
      </c>
      <c r="P13430" s="68" t="s">
        <v>677</v>
      </c>
      <c r="Q13430" s="68">
        <v>9.06E-2</v>
      </c>
      <c r="R13430" s="68">
        <v>4.7E-2</v>
      </c>
      <c r="S13430" s="68">
        <v>0.1429</v>
      </c>
      <c r="T13430" s="68">
        <v>0.39829999999999999</v>
      </c>
      <c r="U13430" s="68">
        <v>0.73080000000000001</v>
      </c>
      <c r="V13430" s="68">
        <v>0.39360000000000001</v>
      </c>
      <c r="W13430" s="68">
        <v>0.7</v>
      </c>
      <c r="X13430" s="68">
        <v>6.8000000000000005E-2</v>
      </c>
      <c r="Y13430" s="68">
        <v>0.13789999999999999</v>
      </c>
      <c r="Z13430" s="68">
        <v>1.2200000000000001E-2</v>
      </c>
      <c r="AA13430" s="68">
        <v>0.1134</v>
      </c>
      <c r="AB13430" s="68">
        <v>0.71499999999999997</v>
      </c>
      <c r="AC13430" s="68">
        <v>0.68230000000000002</v>
      </c>
      <c r="AD13430" s="68">
        <v>1.37E-2</v>
      </c>
      <c r="AE13430" s="68">
        <v>4.65E-2</v>
      </c>
      <c r="AF13430" s="68">
        <v>1.9E-3</v>
      </c>
      <c r="AG13430" s="68">
        <v>1.77E-2</v>
      </c>
      <c r="AH13430" s="68">
        <v>0.27629999999999999</v>
      </c>
      <c r="AI13430" s="68">
        <v>0.12709999999999999</v>
      </c>
      <c r="AJ13430" s="68">
        <v>8.0999999999999996E-3</v>
      </c>
      <c r="AK13430" s="68">
        <v>6.4399999999999999E-2</v>
      </c>
      <c r="AL13430" s="68">
        <v>0.94850000000000001</v>
      </c>
      <c r="AM13430" s="68">
        <v>0.55669999999999997</v>
      </c>
      <c r="AN13430" s="68" t="s">
        <v>677</v>
      </c>
      <c r="AO13430" s="68">
        <v>4.19E-2</v>
      </c>
      <c r="AP13430" s="68">
        <v>6.2700000000000006E-2</v>
      </c>
      <c r="AQ13430" s="68">
        <v>0.14410000000000001</v>
      </c>
      <c r="AR13430" s="68">
        <v>2.81E-2</v>
      </c>
      <c r="AS13430" s="68">
        <v>0.40579999999999999</v>
      </c>
      <c r="AT13430" s="68">
        <v>0.42170000000000002</v>
      </c>
      <c r="AU13430" s="68">
        <v>0.93630000000000002</v>
      </c>
      <c r="AV13430" s="68">
        <v>0.89349999999999996</v>
      </c>
      <c r="AW13430" s="68">
        <v>0.5423</v>
      </c>
      <c r="AX13430" s="68">
        <v>0.4854</v>
      </c>
      <c r="AY13430" s="68">
        <v>0.4768</v>
      </c>
      <c r="AZ13430" s="68">
        <v>1.5100000000000001E-2</v>
      </c>
      <c r="BA13430" s="68">
        <v>0.68100000000000005</v>
      </c>
      <c r="BB13430" s="68">
        <v>3.9100000000000003E-2</v>
      </c>
      <c r="BC13430" s="68">
        <v>0.1144</v>
      </c>
      <c r="BD13430" s="68">
        <v>1E-4</v>
      </c>
      <c r="BE13430" s="68" t="s">
        <v>621</v>
      </c>
      <c r="BF13430" s="68">
        <v>0.4103</v>
      </c>
      <c r="BG13430" s="68">
        <v>2.64E-2</v>
      </c>
      <c r="BH13430" s="68">
        <v>0.30199999999999999</v>
      </c>
      <c r="BI13430" s="68">
        <v>0.94469999999999998</v>
      </c>
      <c r="BJ13430" s="68">
        <v>0.2722</v>
      </c>
      <c r="BK13430" s="68">
        <v>0.76019999999999999</v>
      </c>
      <c r="BL13430" s="68">
        <v>1E-3</v>
      </c>
      <c r="BM13430" s="68" t="s">
        <v>621</v>
      </c>
      <c r="BN13430" s="68">
        <v>6.9199999999999998E-2</v>
      </c>
      <c r="BO13430" s="68">
        <v>1.03E-2</v>
      </c>
      <c r="BP13430" s="68" t="s">
        <v>621</v>
      </c>
      <c r="BQ13430" s="68" t="s">
        <v>621</v>
      </c>
      <c r="BR13430" s="68">
        <v>0.60860000000000003</v>
      </c>
      <c r="BS13430" s="68">
        <v>1</v>
      </c>
      <c r="BT13430" s="68">
        <v>0.26900000000000002</v>
      </c>
      <c r="BU13430" s="68">
        <v>0.16819999999999999</v>
      </c>
      <c r="BV13430" s="68">
        <v>6.5000000000000002E-2</v>
      </c>
      <c r="BW13430" s="68">
        <v>0.3054</v>
      </c>
      <c r="BX13430" s="68">
        <v>2.0000000000000001E-4</v>
      </c>
      <c r="BY13430" s="68" t="s">
        <v>621</v>
      </c>
      <c r="BZ13430" s="68">
        <v>7.3000000000000001E-3</v>
      </c>
      <c r="CA13430" s="68">
        <v>1.5E-3</v>
      </c>
      <c r="CB13430" s="68" t="s">
        <v>621</v>
      </c>
      <c r="CC13430" s="68" t="s">
        <v>621</v>
      </c>
      <c r="CD13430" s="68">
        <v>0.47170000000000001</v>
      </c>
      <c r="CE13430" s="68">
        <v>0.1341</v>
      </c>
      <c r="CF13430" s="68">
        <v>0.34429999999999999</v>
      </c>
      <c r="CG13430" s="68">
        <v>0.76259999999999994</v>
      </c>
      <c r="CH13430" s="68">
        <v>0.8165</v>
      </c>
      <c r="CI13430" s="68">
        <v>0.16270000000000001</v>
      </c>
      <c r="CJ13430" s="68">
        <v>5.7000000000000002E-3</v>
      </c>
      <c r="CK13430" s="68">
        <v>9.8699999999999996E-2</v>
      </c>
      <c r="CL13430" s="68">
        <v>6.9800000000000001E-2</v>
      </c>
      <c r="CM13430" s="68">
        <v>1.9300000000000001E-2</v>
      </c>
      <c r="CN13430" s="68">
        <v>0.30980000000000002</v>
      </c>
      <c r="CO13430" s="68">
        <v>8.9999999999999998E-4</v>
      </c>
      <c r="CP13430" s="68">
        <v>0.14299999999999999</v>
      </c>
      <c r="CQ13430" s="68">
        <v>1.4200000000000001E-2</v>
      </c>
      <c r="CR13430" s="68">
        <v>0.64990000000000003</v>
      </c>
      <c r="CS13430" s="68">
        <v>0.49419999999999997</v>
      </c>
      <c r="CT13430" s="68" t="s">
        <v>621</v>
      </c>
      <c r="CU13430" s="68">
        <v>6.3299999999999995E-2</v>
      </c>
      <c r="CV13430" s="68"/>
      <c r="CW13430" s="68">
        <v>0.1981</v>
      </c>
      <c r="CX13430" s="68" t="s">
        <v>621</v>
      </c>
      <c r="CY13430" s="68">
        <v>0.96</v>
      </c>
      <c r="CZ13430" s="68">
        <v>5.7000000000000002E-3</v>
      </c>
      <c r="DA13430" s="68">
        <v>9.8699999999999996E-2</v>
      </c>
      <c r="DB13430" s="68">
        <v>6.9800000000000001E-2</v>
      </c>
      <c r="DC13430" s="68">
        <v>1.9300000000000001E-2</v>
      </c>
      <c r="DD13430" s="68">
        <v>0.72019999999999995</v>
      </c>
      <c r="DE13430" s="68">
        <v>0.30980000000000002</v>
      </c>
      <c r="DF13430" s="68">
        <v>8.9999999999999998E-4</v>
      </c>
      <c r="DG13430" s="68">
        <v>0.14269999999999999</v>
      </c>
      <c r="DH13430" s="68">
        <v>1.4E-2</v>
      </c>
      <c r="DI13430" s="68">
        <v>0.64929999999999999</v>
      </c>
      <c r="DJ13430" s="68">
        <v>0.4073</v>
      </c>
      <c r="DK13430" s="68">
        <v>0.49380000000000002</v>
      </c>
      <c r="DL13430" s="68">
        <v>5.7000000000000002E-3</v>
      </c>
      <c r="DM13430" s="68">
        <v>9.8699999999999996E-2</v>
      </c>
      <c r="DN13430" s="68">
        <v>6.9900000000000004E-2</v>
      </c>
      <c r="DO13430" s="68">
        <v>1.9300000000000001E-2</v>
      </c>
      <c r="DP13430" s="68">
        <v>0.72019999999999995</v>
      </c>
      <c r="DQ13430" s="68">
        <v>0.30980000000000002</v>
      </c>
      <c r="DR13430" s="68">
        <v>8.9999999999999998E-4</v>
      </c>
      <c r="DS13430" s="68">
        <v>0.14269999999999999</v>
      </c>
      <c r="DT13430" s="68">
        <v>1.43E-2</v>
      </c>
      <c r="DU13430" s="68">
        <v>0.6452</v>
      </c>
      <c r="DV13430" s="68">
        <v>0.40679999999999999</v>
      </c>
      <c r="DW13430" s="74">
        <v>0.49440000000000001</v>
      </c>
    </row>
    <row r="13431" spans="1:127" x14ac:dyDescent="0.25">
      <c r="A13431" s="247" t="s">
        <v>541</v>
      </c>
      <c r="B13431" s="106">
        <v>-0.20005999999999999</v>
      </c>
      <c r="C13431" s="77">
        <v>5.151E-2</v>
      </c>
      <c r="D13431" s="77">
        <v>0.15189</v>
      </c>
      <c r="E13431" s="77">
        <v>0.28844999999999998</v>
      </c>
      <c r="F13431" s="77">
        <v>0.28014</v>
      </c>
      <c r="G13431" s="106">
        <v>-2.1900000000000001E-3</v>
      </c>
      <c r="H13431" s="77">
        <v>0.11989</v>
      </c>
      <c r="I13431" s="106">
        <v>-0.27551999999999999</v>
      </c>
      <c r="J13431" s="77">
        <v>0.16744000000000001</v>
      </c>
      <c r="K13431" s="77">
        <v>2.4559999999999998E-2</v>
      </c>
      <c r="L13431" s="106">
        <v>-1.367E-2</v>
      </c>
      <c r="M13431" s="106">
        <v>-4.8320000000000002E-2</v>
      </c>
      <c r="N13431" s="77">
        <v>0.15736</v>
      </c>
      <c r="O13431" s="77">
        <v>0.12741</v>
      </c>
      <c r="P13431" s="77" t="s">
        <v>677</v>
      </c>
      <c r="Q13431" s="77">
        <v>4.0529999999999997E-2</v>
      </c>
      <c r="R13431" s="106">
        <v>-3.7100000000000001E-2</v>
      </c>
      <c r="S13431" s="77">
        <v>3.9379999999999998E-2</v>
      </c>
      <c r="T13431" s="106">
        <v>-2.7029999999999998E-2</v>
      </c>
      <c r="U13431" s="106">
        <v>-7.7299999999999994E-2</v>
      </c>
      <c r="V13431" s="106">
        <v>-0.20038</v>
      </c>
      <c r="W13431" s="77">
        <v>0.35944999999999999</v>
      </c>
      <c r="X13431" s="77">
        <v>6.5210000000000004E-2</v>
      </c>
      <c r="Y13431" s="77">
        <v>0.22281000000000001</v>
      </c>
      <c r="Z13431" s="77">
        <v>6.7019999999999996E-2</v>
      </c>
      <c r="AA13431" s="77">
        <v>0.13925000000000001</v>
      </c>
      <c r="AB13431" s="77">
        <v>0.14304</v>
      </c>
      <c r="AC13431" s="77">
        <v>0.38139000000000001</v>
      </c>
      <c r="AD13431" s="77">
        <v>0.23149</v>
      </c>
      <c r="AE13431" s="106">
        <v>-4.3740000000000001E-2</v>
      </c>
      <c r="AF13431" s="106">
        <v>-7.1599999999999997E-3</v>
      </c>
      <c r="AG13431" s="106">
        <v>-0.29541000000000001</v>
      </c>
      <c r="AH13431" s="77">
        <v>0.19505</v>
      </c>
      <c r="AI13431" s="106">
        <v>-1.38E-2</v>
      </c>
      <c r="AJ13431" s="106">
        <v>-2.623E-2</v>
      </c>
      <c r="AK13431" s="106">
        <v>-5.5019999999999999E-2</v>
      </c>
      <c r="AL13431" s="77">
        <v>0.13397000000000001</v>
      </c>
      <c r="AM13431" s="77">
        <v>0.14202000000000001</v>
      </c>
      <c r="AN13431" s="77" t="s">
        <v>677</v>
      </c>
      <c r="AO13431" s="77">
        <v>9.8470000000000002E-2</v>
      </c>
      <c r="AP13431" s="106">
        <v>-2.588E-2</v>
      </c>
      <c r="AQ13431" s="77">
        <v>2.7560000000000001E-2</v>
      </c>
      <c r="AR13431" s="77">
        <v>7.8119999999999995E-2</v>
      </c>
      <c r="AS13431" s="77">
        <v>5.5219999999999998E-2</v>
      </c>
      <c r="AT13431" s="106">
        <v>-0.32397999999999999</v>
      </c>
      <c r="AU13431" s="77">
        <v>0.19617999999999999</v>
      </c>
      <c r="AV13431" s="106">
        <v>-3.117E-2</v>
      </c>
      <c r="AW13431" s="77">
        <v>0.18584000000000001</v>
      </c>
      <c r="AX13431" s="106">
        <v>-0.14890999999999999</v>
      </c>
      <c r="AY13431" s="77">
        <v>1.5640000000000001E-2</v>
      </c>
      <c r="AZ13431" s="77">
        <v>0.21185999999999999</v>
      </c>
      <c r="BA13431" s="106">
        <v>-0.17948</v>
      </c>
      <c r="BB13431" s="106">
        <v>-0.31125999999999998</v>
      </c>
      <c r="BC13431" s="106">
        <v>-0.41610999999999998</v>
      </c>
      <c r="BD13431" s="77">
        <v>0.16073999999999999</v>
      </c>
      <c r="BE13431" s="77">
        <v>3.29E-3</v>
      </c>
      <c r="BF13431" s="77">
        <v>0.56960999999999995</v>
      </c>
      <c r="BG13431" s="77">
        <v>7.7499999999999999E-2</v>
      </c>
      <c r="BH13431" s="106">
        <v>-0.22561</v>
      </c>
      <c r="BI13431" s="106">
        <v>-9.6799999999999994E-3</v>
      </c>
      <c r="BJ13431" s="77">
        <v>2.256E-2</v>
      </c>
      <c r="BK13431" s="77">
        <v>0.18806999999999999</v>
      </c>
      <c r="BL13431" s="77">
        <v>0.24803</v>
      </c>
      <c r="BM13431" s="77">
        <v>0.17369000000000001</v>
      </c>
      <c r="BN13431" s="77">
        <v>0.2339</v>
      </c>
      <c r="BO13431" s="77">
        <v>0.19994999999999999</v>
      </c>
      <c r="BP13431" s="77">
        <v>0.15783</v>
      </c>
      <c r="BQ13431" s="77">
        <v>3.7659999999999999E-2</v>
      </c>
      <c r="BR13431" s="77">
        <v>0.66242999999999996</v>
      </c>
      <c r="BS13431" s="77">
        <v>0.29679</v>
      </c>
      <c r="BT13431" s="77">
        <v>0.1633</v>
      </c>
      <c r="BU13431" s="77">
        <v>0.27895999999999999</v>
      </c>
      <c r="BV13431" s="77">
        <v>0.28750999999999999</v>
      </c>
      <c r="BW13431" s="77">
        <v>0.36568000000000001</v>
      </c>
      <c r="BX13431" s="77">
        <v>0.13203999999999999</v>
      </c>
      <c r="BY13431" s="106">
        <v>-9.3509999999999996E-2</v>
      </c>
      <c r="BZ13431" s="106">
        <v>-9.2340000000000005E-2</v>
      </c>
      <c r="CA13431" s="106">
        <v>-0.16886999999999999</v>
      </c>
      <c r="CB13431" s="77">
        <v>9.8369999999999999E-2</v>
      </c>
      <c r="CC13431" s="106">
        <v>-3.032E-2</v>
      </c>
      <c r="CD13431" s="77">
        <v>0.57252999999999998</v>
      </c>
      <c r="CE13431" s="77">
        <v>0.16026000000000001</v>
      </c>
      <c r="CF13431" s="77">
        <v>6.9959999999999994E-2</v>
      </c>
      <c r="CG13431" s="77">
        <v>2.1590000000000002E-2</v>
      </c>
      <c r="CH13431" s="106">
        <v>-5.407E-2</v>
      </c>
      <c r="CI13431" s="77">
        <v>0.32972000000000001</v>
      </c>
      <c r="CJ13431" s="77">
        <v>0.17602000000000001</v>
      </c>
      <c r="CK13431" s="77">
        <v>7.22E-2</v>
      </c>
      <c r="CL13431" s="106">
        <v>-1.047E-2</v>
      </c>
      <c r="CM13431" s="77">
        <v>0.20238</v>
      </c>
      <c r="CN13431" s="77">
        <v>0.17507</v>
      </c>
      <c r="CO13431" s="77">
        <v>0.10113999999999999</v>
      </c>
      <c r="CP13431" s="77">
        <v>5.6239999999999998E-2</v>
      </c>
      <c r="CQ13431" s="77">
        <v>9.2740000000000003E-2</v>
      </c>
      <c r="CR13431" s="77">
        <v>2.5360000000000001E-2</v>
      </c>
      <c r="CS13431" s="77">
        <v>0.12409000000000001</v>
      </c>
      <c r="CT13431" s="77">
        <v>5.9369999999999999E-2</v>
      </c>
      <c r="CU13431" s="77">
        <v>0.47361999999999999</v>
      </c>
      <c r="CV13431" s="77">
        <v>0.23366000000000001</v>
      </c>
      <c r="CW13431" s="77">
        <v>1</v>
      </c>
      <c r="CX13431" s="106">
        <v>-2.8500000000000001E-3</v>
      </c>
      <c r="CY13431" s="77">
        <v>0.66107000000000005</v>
      </c>
      <c r="CZ13431" s="77">
        <v>0.17602000000000001</v>
      </c>
      <c r="DA13431" s="77">
        <v>7.22E-2</v>
      </c>
      <c r="DB13431" s="106">
        <v>-1.047E-2</v>
      </c>
      <c r="DC13431" s="77">
        <v>0.20238</v>
      </c>
      <c r="DD13431" s="77">
        <v>0.12322</v>
      </c>
      <c r="DE13431" s="77">
        <v>0.17507</v>
      </c>
      <c r="DF13431" s="77">
        <v>0.10118000000000001</v>
      </c>
      <c r="DG13431" s="77">
        <v>5.6370000000000003E-2</v>
      </c>
      <c r="DH13431" s="77">
        <v>9.2619999999999994E-2</v>
      </c>
      <c r="DI13431" s="77">
        <v>2.537E-2</v>
      </c>
      <c r="DJ13431" s="77">
        <v>0.1196</v>
      </c>
      <c r="DK13431" s="77">
        <v>0.12418999999999999</v>
      </c>
      <c r="DL13431" s="77">
        <v>0.17604</v>
      </c>
      <c r="DM13431" s="77">
        <v>7.22E-2</v>
      </c>
      <c r="DN13431" s="106">
        <v>-1.043E-2</v>
      </c>
      <c r="DO13431" s="77">
        <v>0.20243</v>
      </c>
      <c r="DP13431" s="77">
        <v>0.12325</v>
      </c>
      <c r="DQ13431" s="77">
        <v>0.17505999999999999</v>
      </c>
      <c r="DR13431" s="77">
        <v>0.10104</v>
      </c>
      <c r="DS13431" s="77">
        <v>5.5780000000000003E-2</v>
      </c>
      <c r="DT13431" s="77">
        <v>8.8099999999999998E-2</v>
      </c>
      <c r="DU13431" s="77">
        <v>2.461E-2</v>
      </c>
      <c r="DV13431" s="77">
        <v>0.12002</v>
      </c>
      <c r="DW13431" s="78">
        <v>0.12475</v>
      </c>
    </row>
    <row r="13432" spans="1:127" ht="15.75" thickBot="1" x14ac:dyDescent="0.3">
      <c r="A13432" s="248"/>
      <c r="B13432" s="68">
        <v>0.27229999999999999</v>
      </c>
      <c r="C13432" s="68">
        <v>0.77949999999999997</v>
      </c>
      <c r="D13432" s="68">
        <v>0.40660000000000002</v>
      </c>
      <c r="E13432" s="68">
        <v>0.1094</v>
      </c>
      <c r="F13432" s="68">
        <v>0.12039999999999999</v>
      </c>
      <c r="G13432" s="68">
        <v>0.99050000000000005</v>
      </c>
      <c r="H13432" s="68">
        <v>0.51339999999999997</v>
      </c>
      <c r="I13432" s="68">
        <v>0.12690000000000001</v>
      </c>
      <c r="J13432" s="68">
        <v>0.35970000000000002</v>
      </c>
      <c r="K13432" s="68">
        <v>0.89390000000000003</v>
      </c>
      <c r="L13432" s="68">
        <v>0.94079999999999997</v>
      </c>
      <c r="M13432" s="68">
        <v>0.79279999999999995</v>
      </c>
      <c r="N13432" s="68">
        <v>0.38969999999999999</v>
      </c>
      <c r="O13432" s="68">
        <v>0.48709999999999998</v>
      </c>
      <c r="P13432" s="68" t="s">
        <v>677</v>
      </c>
      <c r="Q13432" s="68">
        <v>0.82569999999999999</v>
      </c>
      <c r="R13432" s="68">
        <v>0.84019999999999995</v>
      </c>
      <c r="S13432" s="68">
        <v>0.8306</v>
      </c>
      <c r="T13432" s="68">
        <v>0.88319999999999999</v>
      </c>
      <c r="U13432" s="68">
        <v>0.67410000000000003</v>
      </c>
      <c r="V13432" s="68">
        <v>0.27150000000000002</v>
      </c>
      <c r="W13432" s="68">
        <v>4.3299999999999998E-2</v>
      </c>
      <c r="X13432" s="68">
        <v>0.72289999999999999</v>
      </c>
      <c r="Y13432" s="68">
        <v>0.2203</v>
      </c>
      <c r="Z13432" s="68">
        <v>0.71550000000000002</v>
      </c>
      <c r="AA13432" s="68">
        <v>0.44719999999999999</v>
      </c>
      <c r="AB13432" s="68">
        <v>0.43480000000000002</v>
      </c>
      <c r="AC13432" s="68">
        <v>3.1300000000000001E-2</v>
      </c>
      <c r="AD13432" s="68">
        <v>0.2024</v>
      </c>
      <c r="AE13432" s="68">
        <v>0.81210000000000004</v>
      </c>
      <c r="AF13432" s="68">
        <v>0.96899999999999997</v>
      </c>
      <c r="AG13432" s="68">
        <v>0.1007</v>
      </c>
      <c r="AH13432" s="68">
        <v>0.28470000000000001</v>
      </c>
      <c r="AI13432" s="68">
        <v>0.94020000000000004</v>
      </c>
      <c r="AJ13432" s="68">
        <v>0.88670000000000004</v>
      </c>
      <c r="AK13432" s="68">
        <v>0.76490000000000002</v>
      </c>
      <c r="AL13432" s="68">
        <v>0.46479999999999999</v>
      </c>
      <c r="AM13432" s="68">
        <v>0.43809999999999999</v>
      </c>
      <c r="AN13432" s="68" t="s">
        <v>677</v>
      </c>
      <c r="AO13432" s="68">
        <v>0.59189999999999998</v>
      </c>
      <c r="AP13432" s="68">
        <v>0.88819999999999999</v>
      </c>
      <c r="AQ13432" s="68">
        <v>0.88100000000000001</v>
      </c>
      <c r="AR13432" s="68">
        <v>0.67090000000000005</v>
      </c>
      <c r="AS13432" s="68">
        <v>0.7641</v>
      </c>
      <c r="AT13432" s="68">
        <v>7.0499999999999993E-2</v>
      </c>
      <c r="AU13432" s="68">
        <v>0.28189999999999998</v>
      </c>
      <c r="AV13432" s="68">
        <v>0.86550000000000005</v>
      </c>
      <c r="AW13432" s="68">
        <v>0.3085</v>
      </c>
      <c r="AX13432" s="68">
        <v>0.41599999999999998</v>
      </c>
      <c r="AY13432" s="68">
        <v>0.93230000000000002</v>
      </c>
      <c r="AZ13432" s="68">
        <v>0.24440000000000001</v>
      </c>
      <c r="BA13432" s="68">
        <v>0.3256</v>
      </c>
      <c r="BB13432" s="68">
        <v>8.2900000000000001E-2</v>
      </c>
      <c r="BC13432" s="68">
        <v>1.78E-2</v>
      </c>
      <c r="BD13432" s="68">
        <v>0.3795</v>
      </c>
      <c r="BE13432" s="68">
        <v>0.98570000000000002</v>
      </c>
      <c r="BF13432" s="68">
        <v>6.9999999999999999E-4</v>
      </c>
      <c r="BG13432" s="68">
        <v>0.67330000000000001</v>
      </c>
      <c r="BH13432" s="68">
        <v>0.21440000000000001</v>
      </c>
      <c r="BI13432" s="68">
        <v>0.95809999999999995</v>
      </c>
      <c r="BJ13432" s="68">
        <v>0.90249999999999997</v>
      </c>
      <c r="BK13432" s="68">
        <v>0.30259999999999998</v>
      </c>
      <c r="BL13432" s="68">
        <v>0.1711</v>
      </c>
      <c r="BM13432" s="68">
        <v>0.34179999999999999</v>
      </c>
      <c r="BN13432" s="68">
        <v>0.1976</v>
      </c>
      <c r="BO13432" s="68">
        <v>0.27250000000000002</v>
      </c>
      <c r="BP13432" s="68">
        <v>0.38829999999999998</v>
      </c>
      <c r="BQ13432" s="68">
        <v>0.83779999999999999</v>
      </c>
      <c r="BR13432" s="68" t="s">
        <v>621</v>
      </c>
      <c r="BS13432" s="68">
        <v>9.9000000000000005E-2</v>
      </c>
      <c r="BT13432" s="68">
        <v>0.37190000000000001</v>
      </c>
      <c r="BU13432" s="68">
        <v>0.1221</v>
      </c>
      <c r="BV13432" s="68">
        <v>0.1106</v>
      </c>
      <c r="BW13432" s="68">
        <v>3.9600000000000003E-2</v>
      </c>
      <c r="BX13432" s="68">
        <v>0.4713</v>
      </c>
      <c r="BY13432" s="68">
        <v>0.61070000000000002</v>
      </c>
      <c r="BZ13432" s="68">
        <v>0.61519999999999997</v>
      </c>
      <c r="CA13432" s="68">
        <v>0.35549999999999998</v>
      </c>
      <c r="CB13432" s="68">
        <v>0.59219999999999995</v>
      </c>
      <c r="CC13432" s="68">
        <v>0.86919999999999997</v>
      </c>
      <c r="CD13432" s="68">
        <v>5.9999999999999995E-4</v>
      </c>
      <c r="CE13432" s="68">
        <v>0.38090000000000002</v>
      </c>
      <c r="CF13432" s="68">
        <v>0.7036</v>
      </c>
      <c r="CG13432" s="68">
        <v>0.90659999999999996</v>
      </c>
      <c r="CH13432" s="68">
        <v>0.76880000000000004</v>
      </c>
      <c r="CI13432" s="68">
        <v>6.5299999999999997E-2</v>
      </c>
      <c r="CJ13432" s="68">
        <v>0.3352</v>
      </c>
      <c r="CK13432" s="68">
        <v>0.6946</v>
      </c>
      <c r="CL13432" s="68">
        <v>0.95469999999999999</v>
      </c>
      <c r="CM13432" s="68">
        <v>0.2666</v>
      </c>
      <c r="CN13432" s="68">
        <v>0.33789999999999998</v>
      </c>
      <c r="CO13432" s="68">
        <v>0.58179999999999998</v>
      </c>
      <c r="CP13432" s="68">
        <v>0.75980000000000003</v>
      </c>
      <c r="CQ13432" s="68">
        <v>0.61370000000000002</v>
      </c>
      <c r="CR13432" s="68">
        <v>0.89039999999999997</v>
      </c>
      <c r="CS13432" s="68">
        <v>0.49859999999999999</v>
      </c>
      <c r="CT13432" s="68">
        <v>0.74690000000000001</v>
      </c>
      <c r="CU13432" s="68">
        <v>6.1999999999999998E-3</v>
      </c>
      <c r="CV13432" s="68">
        <v>0.1981</v>
      </c>
      <c r="CW13432" s="68"/>
      <c r="CX13432" s="68">
        <v>0.98770000000000002</v>
      </c>
      <c r="CY13432" s="68" t="s">
        <v>621</v>
      </c>
      <c r="CZ13432" s="68">
        <v>0.3352</v>
      </c>
      <c r="DA13432" s="68">
        <v>0.6946</v>
      </c>
      <c r="DB13432" s="68">
        <v>0.95469999999999999</v>
      </c>
      <c r="DC13432" s="68">
        <v>0.2666</v>
      </c>
      <c r="DD13432" s="68">
        <v>0.50170000000000003</v>
      </c>
      <c r="DE13432" s="68">
        <v>0.33789999999999998</v>
      </c>
      <c r="DF13432" s="68">
        <v>0.58160000000000001</v>
      </c>
      <c r="DG13432" s="68">
        <v>0.75929999999999997</v>
      </c>
      <c r="DH13432" s="68">
        <v>0.61409999999999998</v>
      </c>
      <c r="DI13432" s="68">
        <v>0.89039999999999997</v>
      </c>
      <c r="DJ13432" s="68">
        <v>0.51439999999999997</v>
      </c>
      <c r="DK13432" s="68">
        <v>0.49830000000000002</v>
      </c>
      <c r="DL13432" s="68">
        <v>0.3352</v>
      </c>
      <c r="DM13432" s="68">
        <v>0.69450000000000001</v>
      </c>
      <c r="DN13432" s="68">
        <v>0.95479999999999998</v>
      </c>
      <c r="DO13432" s="68">
        <v>0.26650000000000001</v>
      </c>
      <c r="DP13432" s="68">
        <v>0.50149999999999995</v>
      </c>
      <c r="DQ13432" s="68">
        <v>0.33789999999999998</v>
      </c>
      <c r="DR13432" s="68">
        <v>0.58220000000000005</v>
      </c>
      <c r="DS13432" s="68">
        <v>0.76170000000000004</v>
      </c>
      <c r="DT13432" s="68">
        <v>0.63160000000000005</v>
      </c>
      <c r="DU13432" s="68">
        <v>0.89359999999999995</v>
      </c>
      <c r="DV13432" s="68">
        <v>0.51290000000000002</v>
      </c>
      <c r="DW13432" s="74">
        <v>0.49630000000000002</v>
      </c>
    </row>
    <row r="13433" spans="1:127" x14ac:dyDescent="0.25">
      <c r="A13433" s="247" t="s">
        <v>542</v>
      </c>
      <c r="B13433" s="106">
        <v>-0.18282000000000001</v>
      </c>
      <c r="C13433" s="77">
        <v>0.28778999999999999</v>
      </c>
      <c r="D13433" s="106">
        <v>-0.16986999999999999</v>
      </c>
      <c r="E13433" s="77">
        <v>3.1620000000000002E-2</v>
      </c>
      <c r="F13433" s="77">
        <v>0.27132000000000001</v>
      </c>
      <c r="G13433" s="77">
        <v>0.28666000000000003</v>
      </c>
      <c r="H13433" s="77">
        <v>0.64917000000000002</v>
      </c>
      <c r="I13433" s="77">
        <v>0.59962000000000004</v>
      </c>
      <c r="J13433" s="106">
        <v>-0.23285</v>
      </c>
      <c r="K13433" s="106">
        <v>-0.27040999999999998</v>
      </c>
      <c r="L13433" s="106">
        <v>-0.43441000000000002</v>
      </c>
      <c r="M13433" s="106">
        <v>-0.36464999999999997</v>
      </c>
      <c r="N13433" s="106">
        <v>-8.9459999999999998E-2</v>
      </c>
      <c r="O13433" s="77">
        <v>2.7660000000000001E-2</v>
      </c>
      <c r="P13433" s="77" t="s">
        <v>677</v>
      </c>
      <c r="Q13433" s="106">
        <v>-0.30223</v>
      </c>
      <c r="R13433" s="106">
        <v>-0.35077999999999998</v>
      </c>
      <c r="S13433" s="106">
        <v>-0.34059</v>
      </c>
      <c r="T13433" s="106">
        <v>-5.407E-2</v>
      </c>
      <c r="U13433" s="77">
        <v>4.2500000000000003E-2</v>
      </c>
      <c r="V13433" s="106">
        <v>-0.10037</v>
      </c>
      <c r="W13433" s="77">
        <v>2.8479999999999998E-2</v>
      </c>
      <c r="X13433" s="106">
        <v>-0.32384000000000002</v>
      </c>
      <c r="Y13433" s="106">
        <v>-0.30997000000000002</v>
      </c>
      <c r="Z13433" s="106">
        <v>-0.37861</v>
      </c>
      <c r="AA13433" s="106">
        <v>-0.38818000000000003</v>
      </c>
      <c r="AB13433" s="106">
        <v>-0.13167999999999999</v>
      </c>
      <c r="AC13433" s="106">
        <v>-0.15171000000000001</v>
      </c>
      <c r="AD13433" s="77">
        <v>0.36881000000000003</v>
      </c>
      <c r="AE13433" s="77">
        <v>0.42292000000000002</v>
      </c>
      <c r="AF13433" s="77">
        <v>0.66373000000000004</v>
      </c>
      <c r="AG13433" s="77">
        <v>0.59896000000000005</v>
      </c>
      <c r="AH13433" s="106">
        <v>-0.22964999999999999</v>
      </c>
      <c r="AI13433" s="106">
        <v>-0.24210999999999999</v>
      </c>
      <c r="AJ13433" s="106">
        <v>-0.44170999999999999</v>
      </c>
      <c r="AK13433" s="106">
        <v>-0.33406999999999998</v>
      </c>
      <c r="AL13433" s="106">
        <v>-1.7729999999999999E-2</v>
      </c>
      <c r="AM13433" s="77">
        <v>8.4889999999999993E-2</v>
      </c>
      <c r="AN13433" s="77" t="s">
        <v>677</v>
      </c>
      <c r="AO13433" s="106">
        <v>-0.26844000000000001</v>
      </c>
      <c r="AP13433" s="106">
        <v>-0.34390999999999999</v>
      </c>
      <c r="AQ13433" s="106">
        <v>-0.33507999999999999</v>
      </c>
      <c r="AR13433" s="106">
        <v>-0.34103</v>
      </c>
      <c r="AS13433" s="77">
        <v>0.11749999999999999</v>
      </c>
      <c r="AT13433" s="106">
        <v>-4.2169999999999999E-2</v>
      </c>
      <c r="AU13433" s="77">
        <v>2.7399999999999998E-3</v>
      </c>
      <c r="AV13433" s="77">
        <v>1.494E-2</v>
      </c>
      <c r="AW13433" s="106">
        <v>-0.14022000000000001</v>
      </c>
      <c r="AX13433" s="77">
        <v>7.3600000000000002E-3</v>
      </c>
      <c r="AY13433" s="77">
        <v>0.10085</v>
      </c>
      <c r="AZ13433" s="77">
        <v>0.33266000000000001</v>
      </c>
      <c r="BA13433" s="77">
        <v>0.16311</v>
      </c>
      <c r="BB13433" s="77">
        <v>0.46156000000000003</v>
      </c>
      <c r="BC13433" s="77">
        <v>0.45895999999999998</v>
      </c>
      <c r="BD13433" s="77">
        <v>0.65222000000000002</v>
      </c>
      <c r="BE13433" s="77">
        <v>0.80659000000000003</v>
      </c>
      <c r="BF13433" s="106">
        <v>-0.28452</v>
      </c>
      <c r="BG13433" s="106">
        <v>-0.44367000000000001</v>
      </c>
      <c r="BH13433" s="106">
        <v>-0.17280000000000001</v>
      </c>
      <c r="BI13433" s="106">
        <v>-3.048E-2</v>
      </c>
      <c r="BJ13433" s="106">
        <v>-0.15211</v>
      </c>
      <c r="BK13433" s="106">
        <v>-1.5440000000000001E-2</v>
      </c>
      <c r="BL13433" s="77">
        <v>0.41876000000000002</v>
      </c>
      <c r="BM13433" s="77">
        <v>0.60904999999999998</v>
      </c>
      <c r="BN13433" s="77">
        <v>0.32584000000000002</v>
      </c>
      <c r="BO13433" s="77">
        <v>0.43304999999999999</v>
      </c>
      <c r="BP13433" s="77">
        <v>0.71982999999999997</v>
      </c>
      <c r="BQ13433" s="77">
        <v>0.85726000000000002</v>
      </c>
      <c r="BR13433" s="106">
        <v>-0.26749000000000001</v>
      </c>
      <c r="BS13433" s="106">
        <v>-6.4130000000000006E-2</v>
      </c>
      <c r="BT13433" s="77">
        <v>0.16273000000000001</v>
      </c>
      <c r="BU13433" s="77">
        <v>0.11421000000000001</v>
      </c>
      <c r="BV13433" s="77">
        <v>0.32788</v>
      </c>
      <c r="BW13433" s="77">
        <v>6.9339999999999999E-2</v>
      </c>
      <c r="BX13433" s="77">
        <v>0.56828999999999996</v>
      </c>
      <c r="BY13433" s="77">
        <v>0.68789</v>
      </c>
      <c r="BZ13433" s="77">
        <v>0.63761999999999996</v>
      </c>
      <c r="CA13433" s="77">
        <v>0.67354000000000003</v>
      </c>
      <c r="CB13433" s="77">
        <v>0.76646999999999998</v>
      </c>
      <c r="CC13433" s="77">
        <v>0.85551999999999995</v>
      </c>
      <c r="CD13433" s="106">
        <v>-0.26601999999999998</v>
      </c>
      <c r="CE13433" s="106">
        <v>-0.30556</v>
      </c>
      <c r="CF13433" s="77">
        <v>0.13825000000000001</v>
      </c>
      <c r="CG13433" s="106">
        <v>-4.2209999999999998E-2</v>
      </c>
      <c r="CH13433" s="77">
        <v>0.13371</v>
      </c>
      <c r="CI13433" s="77">
        <v>0.17835000000000001</v>
      </c>
      <c r="CJ13433" s="77">
        <v>0.50617000000000001</v>
      </c>
      <c r="CK13433" s="106">
        <v>-0.30198999999999998</v>
      </c>
      <c r="CL13433" s="106">
        <v>-0.33405000000000001</v>
      </c>
      <c r="CM13433" s="106">
        <v>-0.44096999999999997</v>
      </c>
      <c r="CN13433" s="106">
        <v>-0.18787000000000001</v>
      </c>
      <c r="CO13433" s="77">
        <v>0.63368999999999998</v>
      </c>
      <c r="CP13433" s="106">
        <v>-0.26349</v>
      </c>
      <c r="CQ13433" s="106">
        <v>-0.39840999999999999</v>
      </c>
      <c r="CR13433" s="106">
        <v>-3.1419999999999997E-2</v>
      </c>
      <c r="CS13433" s="77">
        <v>0.19481999999999999</v>
      </c>
      <c r="CT13433" s="77">
        <v>0.86499999999999999</v>
      </c>
      <c r="CU13433" s="106">
        <v>-0.45628999999999997</v>
      </c>
      <c r="CV13433" s="77">
        <v>0.91839000000000004</v>
      </c>
      <c r="CW13433" s="106">
        <v>-2.8500000000000001E-3</v>
      </c>
      <c r="CX13433" s="77">
        <v>1</v>
      </c>
      <c r="CY13433" s="106">
        <v>-0.12547</v>
      </c>
      <c r="CZ13433" s="77">
        <v>0.50617000000000001</v>
      </c>
      <c r="DA13433" s="106">
        <v>-0.30198999999999998</v>
      </c>
      <c r="DB13433" s="106">
        <v>-0.33404</v>
      </c>
      <c r="DC13433" s="106">
        <v>-0.44096999999999997</v>
      </c>
      <c r="DD13433" s="106">
        <v>-5.8939999999999999E-2</v>
      </c>
      <c r="DE13433" s="106">
        <v>-0.18787000000000001</v>
      </c>
      <c r="DF13433" s="77">
        <v>0.63363999999999998</v>
      </c>
      <c r="DG13433" s="106">
        <v>-0.26366000000000001</v>
      </c>
      <c r="DH13433" s="106">
        <v>-0.39928999999999998</v>
      </c>
      <c r="DI13433" s="106">
        <v>-3.1559999999999998E-2</v>
      </c>
      <c r="DJ13433" s="77">
        <v>0.20788000000000001</v>
      </c>
      <c r="DK13433" s="77">
        <v>0.19486999999999999</v>
      </c>
      <c r="DL13433" s="77">
        <v>0.50619000000000003</v>
      </c>
      <c r="DM13433" s="106">
        <v>-0.30199999999999999</v>
      </c>
      <c r="DN13433" s="106">
        <v>-0.33400999999999997</v>
      </c>
      <c r="DO13433" s="106">
        <v>-0.44101000000000001</v>
      </c>
      <c r="DP13433" s="106">
        <v>-5.8930000000000003E-2</v>
      </c>
      <c r="DQ13433" s="106">
        <v>-0.18789</v>
      </c>
      <c r="DR13433" s="77">
        <v>0.63329000000000002</v>
      </c>
      <c r="DS13433" s="106">
        <v>-0.26358999999999999</v>
      </c>
      <c r="DT13433" s="106">
        <v>-0.39767999999999998</v>
      </c>
      <c r="DU13433" s="106">
        <v>-3.1989999999999998E-2</v>
      </c>
      <c r="DV13433" s="77">
        <v>0.20793</v>
      </c>
      <c r="DW13433" s="78">
        <v>0.19458</v>
      </c>
    </row>
    <row r="13434" spans="1:127" ht="15.75" thickBot="1" x14ac:dyDescent="0.3">
      <c r="A13434" s="248"/>
      <c r="B13434" s="68">
        <v>0.31659999999999999</v>
      </c>
      <c r="C13434" s="68">
        <v>0.11020000000000001</v>
      </c>
      <c r="D13434" s="68">
        <v>0.35260000000000002</v>
      </c>
      <c r="E13434" s="68">
        <v>0.86360000000000003</v>
      </c>
      <c r="F13434" s="68">
        <v>0.1331</v>
      </c>
      <c r="G13434" s="68">
        <v>0.11169999999999999</v>
      </c>
      <c r="H13434" s="68" t="s">
        <v>621</v>
      </c>
      <c r="I13434" s="68">
        <v>2.9999999999999997E-4</v>
      </c>
      <c r="J13434" s="68">
        <v>0.19969999999999999</v>
      </c>
      <c r="K13434" s="68">
        <v>0.13439999999999999</v>
      </c>
      <c r="L13434" s="68">
        <v>1.2999999999999999E-2</v>
      </c>
      <c r="M13434" s="68">
        <v>4.02E-2</v>
      </c>
      <c r="N13434" s="68">
        <v>0.62629999999999997</v>
      </c>
      <c r="O13434" s="68">
        <v>0.88060000000000005</v>
      </c>
      <c r="P13434" s="68" t="s">
        <v>677</v>
      </c>
      <c r="Q13434" s="68">
        <v>9.2700000000000005E-2</v>
      </c>
      <c r="R13434" s="68">
        <v>4.9000000000000002E-2</v>
      </c>
      <c r="S13434" s="68">
        <v>5.6500000000000002E-2</v>
      </c>
      <c r="T13434" s="68">
        <v>0.76880000000000004</v>
      </c>
      <c r="U13434" s="68">
        <v>0.81740000000000002</v>
      </c>
      <c r="V13434" s="68">
        <v>0.5847</v>
      </c>
      <c r="W13434" s="68">
        <v>0.877</v>
      </c>
      <c r="X13434" s="68">
        <v>7.0599999999999996E-2</v>
      </c>
      <c r="Y13434" s="68">
        <v>8.43E-2</v>
      </c>
      <c r="Z13434" s="68">
        <v>3.2599999999999997E-2</v>
      </c>
      <c r="AA13434" s="68">
        <v>2.81E-2</v>
      </c>
      <c r="AB13434" s="68">
        <v>0.47249999999999998</v>
      </c>
      <c r="AC13434" s="68">
        <v>0.40720000000000001</v>
      </c>
      <c r="AD13434" s="68">
        <v>3.78E-2</v>
      </c>
      <c r="AE13434" s="68">
        <v>1.5900000000000001E-2</v>
      </c>
      <c r="AF13434" s="68" t="s">
        <v>621</v>
      </c>
      <c r="AG13434" s="68">
        <v>2.9999999999999997E-4</v>
      </c>
      <c r="AH13434" s="68">
        <v>0.20610000000000001</v>
      </c>
      <c r="AI13434" s="68">
        <v>0.18190000000000001</v>
      </c>
      <c r="AJ13434" s="68">
        <v>1.14E-2</v>
      </c>
      <c r="AK13434" s="68">
        <v>6.1699999999999998E-2</v>
      </c>
      <c r="AL13434" s="68">
        <v>0.92330000000000001</v>
      </c>
      <c r="AM13434" s="68">
        <v>0.64410000000000001</v>
      </c>
      <c r="AN13434" s="68" t="s">
        <v>677</v>
      </c>
      <c r="AO13434" s="68">
        <v>0.13739999999999999</v>
      </c>
      <c r="AP13434" s="68">
        <v>5.3900000000000003E-2</v>
      </c>
      <c r="AQ13434" s="68">
        <v>6.08E-2</v>
      </c>
      <c r="AR13434" s="68">
        <v>5.6099999999999997E-2</v>
      </c>
      <c r="AS13434" s="68">
        <v>0.52190000000000003</v>
      </c>
      <c r="AT13434" s="68">
        <v>0.81869999999999998</v>
      </c>
      <c r="AU13434" s="68">
        <v>0.98809999999999998</v>
      </c>
      <c r="AV13434" s="68">
        <v>0.93530000000000002</v>
      </c>
      <c r="AW13434" s="68">
        <v>0.44400000000000001</v>
      </c>
      <c r="AX13434" s="68">
        <v>0.96809999999999996</v>
      </c>
      <c r="AY13434" s="68">
        <v>0.58289999999999997</v>
      </c>
      <c r="AZ13434" s="68">
        <v>6.2799999999999995E-2</v>
      </c>
      <c r="BA13434" s="68">
        <v>0.37240000000000001</v>
      </c>
      <c r="BB13434" s="68">
        <v>7.7999999999999996E-3</v>
      </c>
      <c r="BC13434" s="68">
        <v>8.2000000000000007E-3</v>
      </c>
      <c r="BD13434" s="68" t="s">
        <v>621</v>
      </c>
      <c r="BE13434" s="68" t="s">
        <v>621</v>
      </c>
      <c r="BF13434" s="68">
        <v>0.1145</v>
      </c>
      <c r="BG13434" s="68">
        <v>1.0999999999999999E-2</v>
      </c>
      <c r="BH13434" s="68">
        <v>0.34429999999999999</v>
      </c>
      <c r="BI13434" s="68">
        <v>0.86850000000000005</v>
      </c>
      <c r="BJ13434" s="68">
        <v>0.40589999999999998</v>
      </c>
      <c r="BK13434" s="68">
        <v>0.93320000000000003</v>
      </c>
      <c r="BL13434" s="68">
        <v>1.7100000000000001E-2</v>
      </c>
      <c r="BM13434" s="68">
        <v>2.0000000000000001E-4</v>
      </c>
      <c r="BN13434" s="68">
        <v>6.88E-2</v>
      </c>
      <c r="BO13434" s="68">
        <v>1.3299999999999999E-2</v>
      </c>
      <c r="BP13434" s="68" t="s">
        <v>621</v>
      </c>
      <c r="BQ13434" s="68" t="s">
        <v>621</v>
      </c>
      <c r="BR13434" s="68">
        <v>0.13880000000000001</v>
      </c>
      <c r="BS13434" s="68">
        <v>0.72729999999999995</v>
      </c>
      <c r="BT13434" s="68">
        <v>0.37359999999999999</v>
      </c>
      <c r="BU13434" s="68">
        <v>0.53369999999999995</v>
      </c>
      <c r="BV13434" s="68">
        <v>6.7000000000000004E-2</v>
      </c>
      <c r="BW13434" s="68">
        <v>0.70609999999999995</v>
      </c>
      <c r="BX13434" s="68">
        <v>6.9999999999999999E-4</v>
      </c>
      <c r="BY13434" s="68" t="s">
        <v>621</v>
      </c>
      <c r="BZ13434" s="68" t="s">
        <v>621</v>
      </c>
      <c r="CA13434" s="68" t="s">
        <v>621</v>
      </c>
      <c r="CB13434" s="68" t="s">
        <v>621</v>
      </c>
      <c r="CC13434" s="68" t="s">
        <v>621</v>
      </c>
      <c r="CD13434" s="68">
        <v>0.1411</v>
      </c>
      <c r="CE13434" s="68">
        <v>8.8999999999999996E-2</v>
      </c>
      <c r="CF13434" s="68">
        <v>0.45050000000000001</v>
      </c>
      <c r="CG13434" s="68">
        <v>0.81859999999999999</v>
      </c>
      <c r="CH13434" s="68">
        <v>0.4657</v>
      </c>
      <c r="CI13434" s="68">
        <v>0.32879999999999998</v>
      </c>
      <c r="CJ13434" s="68">
        <v>3.0999999999999999E-3</v>
      </c>
      <c r="CK13434" s="68">
        <v>9.2999999999999999E-2</v>
      </c>
      <c r="CL13434" s="68">
        <v>6.1699999999999998E-2</v>
      </c>
      <c r="CM13434" s="68">
        <v>1.15E-2</v>
      </c>
      <c r="CN13434" s="68">
        <v>0.30320000000000003</v>
      </c>
      <c r="CO13434" s="68" t="s">
        <v>621</v>
      </c>
      <c r="CP13434" s="68">
        <v>0.14510000000000001</v>
      </c>
      <c r="CQ13434" s="68">
        <v>2.3900000000000001E-2</v>
      </c>
      <c r="CR13434" s="68">
        <v>0.86450000000000005</v>
      </c>
      <c r="CS13434" s="68">
        <v>0.2853</v>
      </c>
      <c r="CT13434" s="68" t="s">
        <v>621</v>
      </c>
      <c r="CU13434" s="68">
        <v>8.6999999999999994E-3</v>
      </c>
      <c r="CV13434" s="68" t="s">
        <v>621</v>
      </c>
      <c r="CW13434" s="68">
        <v>0.98770000000000002</v>
      </c>
      <c r="CX13434" s="68"/>
      <c r="CY13434" s="68">
        <v>0.49380000000000002</v>
      </c>
      <c r="CZ13434" s="68">
        <v>3.0999999999999999E-3</v>
      </c>
      <c r="DA13434" s="68">
        <v>9.2999999999999999E-2</v>
      </c>
      <c r="DB13434" s="68">
        <v>6.1699999999999998E-2</v>
      </c>
      <c r="DC13434" s="68">
        <v>1.15E-2</v>
      </c>
      <c r="DD13434" s="68">
        <v>0.74870000000000003</v>
      </c>
      <c r="DE13434" s="68">
        <v>0.30320000000000003</v>
      </c>
      <c r="DF13434" s="68" t="s">
        <v>621</v>
      </c>
      <c r="DG13434" s="68">
        <v>0.14480000000000001</v>
      </c>
      <c r="DH13434" s="68">
        <v>2.3599999999999999E-2</v>
      </c>
      <c r="DI13434" s="68">
        <v>0.86380000000000001</v>
      </c>
      <c r="DJ13434" s="68">
        <v>0.25359999999999999</v>
      </c>
      <c r="DK13434" s="68">
        <v>0.28520000000000001</v>
      </c>
      <c r="DL13434" s="68">
        <v>3.0999999999999999E-3</v>
      </c>
      <c r="DM13434" s="68">
        <v>9.2999999999999999E-2</v>
      </c>
      <c r="DN13434" s="68">
        <v>6.1699999999999998E-2</v>
      </c>
      <c r="DO13434" s="68">
        <v>1.15E-2</v>
      </c>
      <c r="DP13434" s="68">
        <v>0.74870000000000003</v>
      </c>
      <c r="DQ13434" s="68">
        <v>0.30309999999999998</v>
      </c>
      <c r="DR13434" s="68">
        <v>1E-4</v>
      </c>
      <c r="DS13434" s="68">
        <v>0.1449</v>
      </c>
      <c r="DT13434" s="68">
        <v>2.4199999999999999E-2</v>
      </c>
      <c r="DU13434" s="68">
        <v>0.86199999999999999</v>
      </c>
      <c r="DV13434" s="68">
        <v>0.2535</v>
      </c>
      <c r="DW13434" s="74">
        <v>0.28589999999999999</v>
      </c>
    </row>
    <row r="13435" spans="1:127" x14ac:dyDescent="0.25">
      <c r="A13435" s="247" t="s">
        <v>543</v>
      </c>
      <c r="B13435" s="106">
        <v>-0.20003000000000001</v>
      </c>
      <c r="C13435" s="106">
        <v>-7.4539999999999995E-2</v>
      </c>
      <c r="D13435" s="77">
        <v>0.45169999999999999</v>
      </c>
      <c r="E13435" s="77">
        <v>0.47806999999999999</v>
      </c>
      <c r="F13435" s="77">
        <v>0.18428</v>
      </c>
      <c r="G13435" s="77">
        <v>5.3249999999999999E-2</v>
      </c>
      <c r="H13435" s="77">
        <v>1.0410000000000001E-2</v>
      </c>
      <c r="I13435" s="106">
        <v>-0.42402000000000001</v>
      </c>
      <c r="J13435" s="77">
        <v>0.41459000000000001</v>
      </c>
      <c r="K13435" s="77">
        <v>0.44102000000000002</v>
      </c>
      <c r="L13435" s="77">
        <v>0.25653999999999999</v>
      </c>
      <c r="M13435" s="77">
        <v>0.24098</v>
      </c>
      <c r="N13435" s="77">
        <v>0.48712</v>
      </c>
      <c r="O13435" s="77">
        <v>0.39011000000000001</v>
      </c>
      <c r="P13435" s="77" t="s">
        <v>677</v>
      </c>
      <c r="Q13435" s="77">
        <v>0.42476999999999998</v>
      </c>
      <c r="R13435" s="77">
        <v>6.6170000000000007E-2</v>
      </c>
      <c r="S13435" s="77">
        <v>0.18357999999999999</v>
      </c>
      <c r="T13435" s="77">
        <v>0.21940999999999999</v>
      </c>
      <c r="U13435" s="77">
        <v>0.18332999999999999</v>
      </c>
      <c r="V13435" s="77">
        <v>4.444E-2</v>
      </c>
      <c r="W13435" s="77">
        <v>9.0490000000000001E-2</v>
      </c>
      <c r="X13435" s="106">
        <v>-2.49E-3</v>
      </c>
      <c r="Y13435" s="106">
        <v>-1.583E-2</v>
      </c>
      <c r="Z13435" s="77">
        <v>0.15118999999999999</v>
      </c>
      <c r="AA13435" s="106">
        <v>-2.6440000000000002E-2</v>
      </c>
      <c r="AB13435" s="77">
        <v>0.39461000000000002</v>
      </c>
      <c r="AC13435" s="77">
        <v>0.35971999999999998</v>
      </c>
      <c r="AD13435" s="77">
        <v>7.4219999999999994E-2</v>
      </c>
      <c r="AE13435" s="106">
        <v>-4.9009999999999998E-2</v>
      </c>
      <c r="AF13435" s="106">
        <v>-0.12026000000000001</v>
      </c>
      <c r="AG13435" s="106">
        <v>-0.44522</v>
      </c>
      <c r="AH13435" s="77">
        <v>0.42686000000000002</v>
      </c>
      <c r="AI13435" s="77">
        <v>0.47859000000000002</v>
      </c>
      <c r="AJ13435" s="77">
        <v>0.27272999999999997</v>
      </c>
      <c r="AK13435" s="77">
        <v>0.22605</v>
      </c>
      <c r="AL13435" s="77">
        <v>0.48776999999999998</v>
      </c>
      <c r="AM13435" s="77">
        <v>0.37714999999999999</v>
      </c>
      <c r="AN13435" s="77" t="s">
        <v>677</v>
      </c>
      <c r="AO13435" s="77">
        <v>0.21357000000000001</v>
      </c>
      <c r="AP13435" s="77">
        <v>7.6810000000000003E-2</v>
      </c>
      <c r="AQ13435" s="77">
        <v>0.19409999999999999</v>
      </c>
      <c r="AR13435" s="77">
        <v>0.13924</v>
      </c>
      <c r="AS13435" s="77">
        <v>8.677E-2</v>
      </c>
      <c r="AT13435" s="106">
        <v>-5.808E-2</v>
      </c>
      <c r="AU13435" s="106">
        <v>-9.5019999999999993E-2</v>
      </c>
      <c r="AV13435" s="106">
        <v>-0.25807999999999998</v>
      </c>
      <c r="AW13435" s="106">
        <v>-4.9849999999999998E-2</v>
      </c>
      <c r="AX13435" s="106">
        <v>-2.2000000000000001E-4</v>
      </c>
      <c r="AY13435" s="106">
        <v>-0.26500000000000001</v>
      </c>
      <c r="AZ13435" s="77">
        <v>0.21646000000000001</v>
      </c>
      <c r="BA13435" s="77">
        <v>0.10013</v>
      </c>
      <c r="BB13435" s="106">
        <v>-4.5190000000000001E-2</v>
      </c>
      <c r="BC13435" s="106">
        <v>-9.1819999999999999E-2</v>
      </c>
      <c r="BD13435" s="77">
        <v>6.5019999999999994E-2</v>
      </c>
      <c r="BE13435" s="106">
        <v>-7.9900000000000006E-3</v>
      </c>
      <c r="BF13435" s="77">
        <v>0.49348999999999998</v>
      </c>
      <c r="BG13435" s="77">
        <v>0.36468</v>
      </c>
      <c r="BH13435" s="77">
        <v>0.15925</v>
      </c>
      <c r="BI13435" s="77">
        <v>0.37801000000000001</v>
      </c>
      <c r="BJ13435" s="77">
        <v>0.37481999999999999</v>
      </c>
      <c r="BK13435" s="77">
        <v>0.29991000000000001</v>
      </c>
      <c r="BL13435" s="77">
        <v>0.13452</v>
      </c>
      <c r="BM13435" s="106">
        <v>-0.20211000000000001</v>
      </c>
      <c r="BN13435" s="106">
        <v>-6.6019999999999995E-2</v>
      </c>
      <c r="BO13435" s="106">
        <v>-3.7179999999999998E-2</v>
      </c>
      <c r="BP13435" s="106">
        <v>-7.1120000000000003E-2</v>
      </c>
      <c r="BQ13435" s="106">
        <v>-1.4749999999999999E-2</v>
      </c>
      <c r="BR13435" s="77">
        <v>0.44629000000000002</v>
      </c>
      <c r="BS13435" s="77">
        <v>0.34358</v>
      </c>
      <c r="BT13435" s="106">
        <v>-6.4119999999999996E-2</v>
      </c>
      <c r="BU13435" s="106">
        <v>-0.14143</v>
      </c>
      <c r="BV13435" s="77">
        <v>0.23408999999999999</v>
      </c>
      <c r="BW13435" s="77">
        <v>0.21049999999999999</v>
      </c>
      <c r="BX13435" s="77">
        <v>0.10194</v>
      </c>
      <c r="BY13435" s="106">
        <v>-0.15936</v>
      </c>
      <c r="BZ13435" s="106">
        <v>-0.15812999999999999</v>
      </c>
      <c r="CA13435" s="106">
        <v>-0.21306</v>
      </c>
      <c r="CB13435" s="106">
        <v>-0.10882</v>
      </c>
      <c r="CC13435" s="106">
        <v>-0.10067</v>
      </c>
      <c r="CD13435" s="77">
        <v>0.48318</v>
      </c>
      <c r="CE13435" s="77">
        <v>0.45466000000000001</v>
      </c>
      <c r="CF13435" s="77">
        <v>0.16070999999999999</v>
      </c>
      <c r="CG13435" s="77">
        <v>0.18595999999999999</v>
      </c>
      <c r="CH13435" s="77">
        <v>0.25978000000000001</v>
      </c>
      <c r="CI13435" s="77">
        <v>0.28088999999999997</v>
      </c>
      <c r="CJ13435" s="77">
        <v>0.22253999999999999</v>
      </c>
      <c r="CK13435" s="77">
        <v>0.46878999999999998</v>
      </c>
      <c r="CL13435" s="77">
        <v>0.29552</v>
      </c>
      <c r="CM13435" s="77">
        <v>6.1039999999999997E-2</v>
      </c>
      <c r="CN13435" s="77">
        <v>0.45883000000000002</v>
      </c>
      <c r="CO13435" s="77">
        <v>1.3480000000000001E-2</v>
      </c>
      <c r="CP13435" s="77">
        <v>0.47882999999999998</v>
      </c>
      <c r="CQ13435" s="77">
        <v>0.25407000000000002</v>
      </c>
      <c r="CR13435" s="106">
        <v>-0.19101000000000001</v>
      </c>
      <c r="CS13435" s="77">
        <v>0.309</v>
      </c>
      <c r="CT13435" s="77">
        <v>0.10448</v>
      </c>
      <c r="CU13435" s="77">
        <v>0.79427999999999999</v>
      </c>
      <c r="CV13435" s="106">
        <v>-9.2300000000000004E-3</v>
      </c>
      <c r="CW13435" s="77">
        <v>0.66107000000000005</v>
      </c>
      <c r="CX13435" s="106">
        <v>-0.12547</v>
      </c>
      <c r="CY13435" s="77">
        <v>1</v>
      </c>
      <c r="CZ13435" s="77">
        <v>0.22253999999999999</v>
      </c>
      <c r="DA13435" s="77">
        <v>0.46879999999999999</v>
      </c>
      <c r="DB13435" s="77">
        <v>0.29550999999999999</v>
      </c>
      <c r="DC13435" s="77">
        <v>6.1039999999999997E-2</v>
      </c>
      <c r="DD13435" s="77">
        <v>0.47666999999999998</v>
      </c>
      <c r="DE13435" s="77">
        <v>0.45883000000000002</v>
      </c>
      <c r="DF13435" s="77">
        <v>1.3559999999999999E-2</v>
      </c>
      <c r="DG13435" s="77">
        <v>0.47900999999999999</v>
      </c>
      <c r="DH13435" s="77">
        <v>0.25469999999999998</v>
      </c>
      <c r="DI13435" s="106">
        <v>-0.19117999999999999</v>
      </c>
      <c r="DJ13435" s="77">
        <v>0.36936000000000002</v>
      </c>
      <c r="DK13435" s="77">
        <v>0.30913000000000002</v>
      </c>
      <c r="DL13435" s="77">
        <v>0.22258</v>
      </c>
      <c r="DM13435" s="77">
        <v>0.46883000000000002</v>
      </c>
      <c r="DN13435" s="77">
        <v>0.29542000000000002</v>
      </c>
      <c r="DO13435" s="77">
        <v>6.1080000000000002E-2</v>
      </c>
      <c r="DP13435" s="77">
        <v>0.47670000000000001</v>
      </c>
      <c r="DQ13435" s="77">
        <v>0.45881</v>
      </c>
      <c r="DR13435" s="77">
        <v>1.384E-2</v>
      </c>
      <c r="DS13435" s="77">
        <v>0.47819</v>
      </c>
      <c r="DT13435" s="77">
        <v>0.24632999999999999</v>
      </c>
      <c r="DU13435" s="106">
        <v>-0.19164</v>
      </c>
      <c r="DV13435" s="77">
        <v>0.36954999999999999</v>
      </c>
      <c r="DW13435" s="78">
        <v>0.30932999999999999</v>
      </c>
    </row>
    <row r="13436" spans="1:127" ht="15.75" thickBot="1" x14ac:dyDescent="0.3">
      <c r="A13436" s="248"/>
      <c r="B13436" s="68">
        <v>0.27229999999999999</v>
      </c>
      <c r="C13436" s="68">
        <v>0.68520000000000003</v>
      </c>
      <c r="D13436" s="68">
        <v>9.4999999999999998E-3</v>
      </c>
      <c r="E13436" s="68">
        <v>5.5999999999999999E-3</v>
      </c>
      <c r="F13436" s="68">
        <v>0.31269999999999998</v>
      </c>
      <c r="G13436" s="68">
        <v>0.77229999999999999</v>
      </c>
      <c r="H13436" s="68">
        <v>0.95489999999999997</v>
      </c>
      <c r="I13436" s="68">
        <v>1.5599999999999999E-2</v>
      </c>
      <c r="J13436" s="68">
        <v>1.83E-2</v>
      </c>
      <c r="K13436" s="68">
        <v>1.15E-2</v>
      </c>
      <c r="L13436" s="68">
        <v>0.15640000000000001</v>
      </c>
      <c r="M13436" s="68">
        <v>0.184</v>
      </c>
      <c r="N13436" s="68">
        <v>4.7000000000000002E-3</v>
      </c>
      <c r="O13436" s="68">
        <v>2.7300000000000001E-2</v>
      </c>
      <c r="P13436" s="68" t="s">
        <v>677</v>
      </c>
      <c r="Q13436" s="68">
        <v>1.54E-2</v>
      </c>
      <c r="R13436" s="68">
        <v>0.71899999999999997</v>
      </c>
      <c r="S13436" s="68">
        <v>0.3145</v>
      </c>
      <c r="T13436" s="68">
        <v>0.2276</v>
      </c>
      <c r="U13436" s="68">
        <v>0.31519999999999998</v>
      </c>
      <c r="V13436" s="68">
        <v>0.80910000000000004</v>
      </c>
      <c r="W13436" s="68">
        <v>0.62229999999999996</v>
      </c>
      <c r="X13436" s="68">
        <v>0.98919999999999997</v>
      </c>
      <c r="Y13436" s="68">
        <v>0.93149999999999999</v>
      </c>
      <c r="Z13436" s="68">
        <v>0.4088</v>
      </c>
      <c r="AA13436" s="68">
        <v>0.88580000000000003</v>
      </c>
      <c r="AB13436" s="68">
        <v>2.5399999999999999E-2</v>
      </c>
      <c r="AC13436" s="68">
        <v>4.3200000000000002E-2</v>
      </c>
      <c r="AD13436" s="68">
        <v>0.68640000000000001</v>
      </c>
      <c r="AE13436" s="68">
        <v>0.79</v>
      </c>
      <c r="AF13436" s="68">
        <v>0.5121</v>
      </c>
      <c r="AG13436" s="68">
        <v>1.0699999999999999E-2</v>
      </c>
      <c r="AH13436" s="68">
        <v>1.4800000000000001E-2</v>
      </c>
      <c r="AI13436" s="68">
        <v>5.5999999999999999E-3</v>
      </c>
      <c r="AJ13436" s="68">
        <v>0.13100000000000001</v>
      </c>
      <c r="AK13436" s="68">
        <v>0.2135</v>
      </c>
      <c r="AL13436" s="68">
        <v>4.5999999999999999E-3</v>
      </c>
      <c r="AM13436" s="68">
        <v>3.3300000000000003E-2</v>
      </c>
      <c r="AN13436" s="68" t="s">
        <v>677</v>
      </c>
      <c r="AO13436" s="68">
        <v>0.24049999999999999</v>
      </c>
      <c r="AP13436" s="68">
        <v>0.67610000000000003</v>
      </c>
      <c r="AQ13436" s="68">
        <v>0.28710000000000002</v>
      </c>
      <c r="AR13436" s="68">
        <v>0.44719999999999999</v>
      </c>
      <c r="AS13436" s="68">
        <v>0.63680000000000003</v>
      </c>
      <c r="AT13436" s="68">
        <v>0.75219999999999998</v>
      </c>
      <c r="AU13436" s="68">
        <v>0.60489999999999999</v>
      </c>
      <c r="AV13436" s="68">
        <v>0.15379999999999999</v>
      </c>
      <c r="AW13436" s="68">
        <v>0.78639999999999999</v>
      </c>
      <c r="AX13436" s="68">
        <v>0.99909999999999999</v>
      </c>
      <c r="AY13436" s="68">
        <v>0.14269999999999999</v>
      </c>
      <c r="AZ13436" s="68">
        <v>0.2341</v>
      </c>
      <c r="BA13436" s="68">
        <v>0.58560000000000001</v>
      </c>
      <c r="BB13436" s="68">
        <v>0.80600000000000005</v>
      </c>
      <c r="BC13436" s="68">
        <v>0.61719999999999997</v>
      </c>
      <c r="BD13436" s="68">
        <v>0.72370000000000001</v>
      </c>
      <c r="BE13436" s="68">
        <v>0.96540000000000004</v>
      </c>
      <c r="BF13436" s="68">
        <v>4.1000000000000003E-3</v>
      </c>
      <c r="BG13436" s="68">
        <v>4.02E-2</v>
      </c>
      <c r="BH13436" s="68">
        <v>0.38400000000000001</v>
      </c>
      <c r="BI13436" s="68">
        <v>3.2899999999999999E-2</v>
      </c>
      <c r="BJ13436" s="68">
        <v>3.4500000000000003E-2</v>
      </c>
      <c r="BK13436" s="68">
        <v>9.5399999999999999E-2</v>
      </c>
      <c r="BL13436" s="68">
        <v>0.46289999999999998</v>
      </c>
      <c r="BM13436" s="68">
        <v>0.26729999999999998</v>
      </c>
      <c r="BN13436" s="68">
        <v>0.71960000000000002</v>
      </c>
      <c r="BO13436" s="68">
        <v>0.83989999999999998</v>
      </c>
      <c r="BP13436" s="68">
        <v>0.69889999999999997</v>
      </c>
      <c r="BQ13436" s="68">
        <v>0.93610000000000004</v>
      </c>
      <c r="BR13436" s="68">
        <v>1.0500000000000001E-2</v>
      </c>
      <c r="BS13436" s="68">
        <v>5.4199999999999998E-2</v>
      </c>
      <c r="BT13436" s="68">
        <v>0.72740000000000005</v>
      </c>
      <c r="BU13436" s="68">
        <v>0.44009999999999999</v>
      </c>
      <c r="BV13436" s="68">
        <v>0.19719999999999999</v>
      </c>
      <c r="BW13436" s="68">
        <v>0.2475</v>
      </c>
      <c r="BX13436" s="68">
        <v>0.57879999999999998</v>
      </c>
      <c r="BY13436" s="68">
        <v>0.3836</v>
      </c>
      <c r="BZ13436" s="68">
        <v>0.38740000000000002</v>
      </c>
      <c r="CA13436" s="68">
        <v>0.2417</v>
      </c>
      <c r="CB13436" s="68">
        <v>0.55330000000000001</v>
      </c>
      <c r="CC13436" s="68">
        <v>0.58360000000000001</v>
      </c>
      <c r="CD13436" s="68">
        <v>5.1000000000000004E-3</v>
      </c>
      <c r="CE13436" s="68">
        <v>8.8999999999999999E-3</v>
      </c>
      <c r="CF13436" s="68">
        <v>0.37959999999999999</v>
      </c>
      <c r="CG13436" s="68">
        <v>0.30819999999999997</v>
      </c>
      <c r="CH13436" s="68">
        <v>0.15110000000000001</v>
      </c>
      <c r="CI13436" s="68">
        <v>0.11940000000000001</v>
      </c>
      <c r="CJ13436" s="68">
        <v>0.22090000000000001</v>
      </c>
      <c r="CK13436" s="68">
        <v>6.7999999999999996E-3</v>
      </c>
      <c r="CL13436" s="68">
        <v>0.10059999999999999</v>
      </c>
      <c r="CM13436" s="68">
        <v>0.74</v>
      </c>
      <c r="CN13436" s="68">
        <v>8.3000000000000001E-3</v>
      </c>
      <c r="CO13436" s="68">
        <v>0.94159999999999999</v>
      </c>
      <c r="CP13436" s="68">
        <v>5.5999999999999999E-3</v>
      </c>
      <c r="CQ13436" s="68">
        <v>0.16059999999999999</v>
      </c>
      <c r="CR13436" s="68">
        <v>0.29499999999999998</v>
      </c>
      <c r="CS13436" s="68">
        <v>8.5300000000000001E-2</v>
      </c>
      <c r="CT13436" s="68">
        <v>0.56930000000000003</v>
      </c>
      <c r="CU13436" s="68" t="s">
        <v>621</v>
      </c>
      <c r="CV13436" s="68">
        <v>0.96</v>
      </c>
      <c r="CW13436" s="68" t="s">
        <v>621</v>
      </c>
      <c r="CX13436" s="68">
        <v>0.49380000000000002</v>
      </c>
      <c r="CY13436" s="68"/>
      <c r="CZ13436" s="68">
        <v>0.22090000000000001</v>
      </c>
      <c r="DA13436" s="68">
        <v>6.7999999999999996E-3</v>
      </c>
      <c r="DB13436" s="68">
        <v>0.10059999999999999</v>
      </c>
      <c r="DC13436" s="68">
        <v>0.74</v>
      </c>
      <c r="DD13436" s="68">
        <v>5.7999999999999996E-3</v>
      </c>
      <c r="DE13436" s="68">
        <v>8.3000000000000001E-3</v>
      </c>
      <c r="DF13436" s="68">
        <v>0.94130000000000003</v>
      </c>
      <c r="DG13436" s="68">
        <v>5.4999999999999997E-3</v>
      </c>
      <c r="DH13436" s="68">
        <v>0.1595</v>
      </c>
      <c r="DI13436" s="68">
        <v>0.29459999999999997</v>
      </c>
      <c r="DJ13436" s="68">
        <v>3.7499999999999999E-2</v>
      </c>
      <c r="DK13436" s="68">
        <v>8.5099999999999995E-2</v>
      </c>
      <c r="DL13436" s="68">
        <v>0.2208</v>
      </c>
      <c r="DM13436" s="68">
        <v>6.7999999999999996E-3</v>
      </c>
      <c r="DN13436" s="68">
        <v>0.1007</v>
      </c>
      <c r="DO13436" s="68">
        <v>0.73980000000000001</v>
      </c>
      <c r="DP13436" s="68">
        <v>5.7999999999999996E-3</v>
      </c>
      <c r="DQ13436" s="68">
        <v>8.3000000000000001E-3</v>
      </c>
      <c r="DR13436" s="68">
        <v>0.94010000000000005</v>
      </c>
      <c r="DS13436" s="68">
        <v>5.5999999999999999E-3</v>
      </c>
      <c r="DT13436" s="68">
        <v>0.1741</v>
      </c>
      <c r="DU13436" s="68">
        <v>0.29339999999999999</v>
      </c>
      <c r="DV13436" s="68">
        <v>3.7400000000000003E-2</v>
      </c>
      <c r="DW13436" s="74">
        <v>8.4900000000000003E-2</v>
      </c>
    </row>
    <row r="13437" spans="1:127" x14ac:dyDescent="0.25">
      <c r="A13437" s="247" t="s">
        <v>546</v>
      </c>
      <c r="B13437" s="106">
        <v>-0.50539999999999996</v>
      </c>
      <c r="C13437" s="77">
        <v>0.31014999999999998</v>
      </c>
      <c r="D13437" s="77">
        <v>0.16500999999999999</v>
      </c>
      <c r="E13437" s="77">
        <v>0.46837000000000001</v>
      </c>
      <c r="F13437" s="77">
        <v>0.75914000000000004</v>
      </c>
      <c r="G13437" s="77">
        <v>0.75758999999999999</v>
      </c>
      <c r="H13437" s="77">
        <v>0.63200000000000001</v>
      </c>
      <c r="I13437" s="77">
        <v>0.44141999999999998</v>
      </c>
      <c r="J13437" s="77">
        <v>0.10588</v>
      </c>
      <c r="K13437" s="77">
        <v>3.0200000000000001E-2</v>
      </c>
      <c r="L13437" s="106">
        <v>-1.086E-2</v>
      </c>
      <c r="M13437" s="106">
        <v>-7.1650000000000005E-2</v>
      </c>
      <c r="N13437" s="77">
        <v>0.33324999999999999</v>
      </c>
      <c r="O13437" s="77">
        <v>0.38374999999999998</v>
      </c>
      <c r="P13437" s="77" t="s">
        <v>677</v>
      </c>
      <c r="Q13437" s="106">
        <v>-0.17435</v>
      </c>
      <c r="R13437" s="106">
        <v>-0.19009999999999999</v>
      </c>
      <c r="S13437" s="106">
        <v>-8.9849999999999999E-2</v>
      </c>
      <c r="T13437" s="77">
        <v>0.28116000000000002</v>
      </c>
      <c r="U13437" s="77">
        <v>0.41270000000000001</v>
      </c>
      <c r="V13437" s="77">
        <v>4.4000000000000003E-3</v>
      </c>
      <c r="W13437" s="77">
        <v>0.30819999999999997</v>
      </c>
      <c r="X13437" s="77">
        <v>5.7099999999999998E-3</v>
      </c>
      <c r="Y13437" s="77">
        <v>0.20141999999999999</v>
      </c>
      <c r="Z13437" s="106">
        <v>-0.20593</v>
      </c>
      <c r="AA13437" s="106">
        <v>-0.23846999999999999</v>
      </c>
      <c r="AB13437" s="77">
        <v>0.17838000000000001</v>
      </c>
      <c r="AC13437" s="77">
        <v>0.27750000000000002</v>
      </c>
      <c r="AD13437" s="77">
        <v>0.72853999999999997</v>
      </c>
      <c r="AE13437" s="77">
        <v>0.76781999999999995</v>
      </c>
      <c r="AF13437" s="77">
        <v>0.45680999999999999</v>
      </c>
      <c r="AG13437" s="77">
        <v>0.35791000000000001</v>
      </c>
      <c r="AH13437" s="77">
        <v>0.13189999999999999</v>
      </c>
      <c r="AI13437" s="77">
        <v>2.8240000000000001E-2</v>
      </c>
      <c r="AJ13437" s="106">
        <v>-6.1700000000000001E-3</v>
      </c>
      <c r="AK13437" s="106">
        <v>-4.5749999999999999E-2</v>
      </c>
      <c r="AL13437" s="77">
        <v>0.41239999999999999</v>
      </c>
      <c r="AM13437" s="77">
        <v>0.43966</v>
      </c>
      <c r="AN13437" s="77" t="s">
        <v>677</v>
      </c>
      <c r="AO13437" s="77">
        <v>6.5320000000000003E-2</v>
      </c>
      <c r="AP13437" s="106">
        <v>-0.16674</v>
      </c>
      <c r="AQ13437" s="106">
        <v>-9.4719999999999999E-2</v>
      </c>
      <c r="AR13437" s="106">
        <v>-5.0930000000000003E-2</v>
      </c>
      <c r="AS13437" s="77">
        <v>0.44607000000000002</v>
      </c>
      <c r="AT13437" s="106">
        <v>-8.7209999999999996E-2</v>
      </c>
      <c r="AU13437" s="77">
        <v>0.25306000000000001</v>
      </c>
      <c r="AV13437" s="77">
        <v>0.10094</v>
      </c>
      <c r="AW13437" s="77">
        <v>0.38129000000000002</v>
      </c>
      <c r="AX13437" s="77">
        <v>2.6169999999999999E-2</v>
      </c>
      <c r="AY13437" s="106">
        <v>-2.9649999999999999E-2</v>
      </c>
      <c r="AZ13437" s="77">
        <v>0.34821000000000002</v>
      </c>
      <c r="BA13437" s="106">
        <v>-0.13438</v>
      </c>
      <c r="BB13437" s="77">
        <v>0.27257999999999999</v>
      </c>
      <c r="BC13437" s="77">
        <v>0.36253000000000002</v>
      </c>
      <c r="BD13437" s="77">
        <v>0.48216999999999999</v>
      </c>
      <c r="BE13437" s="77">
        <v>0.59197</v>
      </c>
      <c r="BF13437" s="77">
        <v>0.10398</v>
      </c>
      <c r="BG13437" s="106">
        <v>-0.22813</v>
      </c>
      <c r="BH13437" s="106">
        <v>-1.2880000000000001E-2</v>
      </c>
      <c r="BI13437" s="77">
        <v>0.13267000000000001</v>
      </c>
      <c r="BJ13437" s="77">
        <v>0.24992</v>
      </c>
      <c r="BK13437" s="106">
        <v>-1.44E-2</v>
      </c>
      <c r="BL13437" s="77">
        <v>0.24679999999999999</v>
      </c>
      <c r="BM13437" s="77">
        <v>5.2819999999999999E-2</v>
      </c>
      <c r="BN13437" s="77">
        <v>1.3979999999999999E-2</v>
      </c>
      <c r="BO13437" s="77">
        <v>8.5379999999999998E-2</v>
      </c>
      <c r="BP13437" s="77">
        <v>0.44458999999999999</v>
      </c>
      <c r="BQ13437" s="77">
        <v>0.51617999999999997</v>
      </c>
      <c r="BR13437" s="77">
        <v>6.0789999999999997E-2</v>
      </c>
      <c r="BS13437" s="106">
        <v>-1.115E-2</v>
      </c>
      <c r="BT13437" s="106">
        <v>-0.28209000000000001</v>
      </c>
      <c r="BU13437" s="106">
        <v>-7.9240000000000005E-2</v>
      </c>
      <c r="BV13437" s="77">
        <v>0.39809</v>
      </c>
      <c r="BW13437" s="77">
        <v>1.9310000000000001E-2</v>
      </c>
      <c r="BX13437" s="77">
        <v>0.27550000000000002</v>
      </c>
      <c r="BY13437" s="77">
        <v>7.4029999999999999E-2</v>
      </c>
      <c r="BZ13437" s="77">
        <v>0.24751000000000001</v>
      </c>
      <c r="CA13437" s="77">
        <v>0.25614999999999999</v>
      </c>
      <c r="CB13437" s="77">
        <v>0.51615</v>
      </c>
      <c r="CC13437" s="77">
        <v>0.53993999999999998</v>
      </c>
      <c r="CD13437" s="77">
        <v>9.5049999999999996E-2</v>
      </c>
      <c r="CE13437" s="106">
        <v>-0.21543999999999999</v>
      </c>
      <c r="CF13437" s="106">
        <v>-4.1529999999999997E-2</v>
      </c>
      <c r="CG13437" s="106">
        <v>-1.308E-2</v>
      </c>
      <c r="CH13437" s="77">
        <v>0.41807</v>
      </c>
      <c r="CI13437" s="77">
        <v>0.15492</v>
      </c>
      <c r="CJ13437" s="77">
        <v>1</v>
      </c>
      <c r="CK13437" s="77">
        <v>0.15512999999999999</v>
      </c>
      <c r="CL13437" s="77">
        <v>3.8929999999999999E-2</v>
      </c>
      <c r="CM13437" s="106">
        <v>-8.2799999999999992E-3</v>
      </c>
      <c r="CN13437" s="77">
        <v>0.49390000000000001</v>
      </c>
      <c r="CO13437" s="77">
        <v>0.92898999999999998</v>
      </c>
      <c r="CP13437" s="77">
        <v>0.19511999999999999</v>
      </c>
      <c r="CQ13437" s="77">
        <v>6.8890000000000007E-2</v>
      </c>
      <c r="CR13437" s="77">
        <v>0.24360999999999999</v>
      </c>
      <c r="CS13437" s="77">
        <v>0.83409999999999995</v>
      </c>
      <c r="CT13437" s="77">
        <v>0.64790000000000003</v>
      </c>
      <c r="CU13437" s="77">
        <v>7.5039999999999996E-2</v>
      </c>
      <c r="CV13437" s="77">
        <v>0.47750999999999999</v>
      </c>
      <c r="CW13437" s="77">
        <v>0.17602000000000001</v>
      </c>
      <c r="CX13437" s="77">
        <v>0.50617000000000001</v>
      </c>
      <c r="CY13437" s="77">
        <v>0.22253999999999999</v>
      </c>
      <c r="CZ13437" s="77">
        <v>1</v>
      </c>
      <c r="DA13437" s="77">
        <v>0.15512999999999999</v>
      </c>
      <c r="DB13437" s="77">
        <v>3.8940000000000002E-2</v>
      </c>
      <c r="DC13437" s="106">
        <v>-8.3000000000000001E-3</v>
      </c>
      <c r="DD13437" s="77">
        <v>0.53732999999999997</v>
      </c>
      <c r="DE13437" s="77">
        <v>0.49390000000000001</v>
      </c>
      <c r="DF13437" s="77">
        <v>0.92901</v>
      </c>
      <c r="DG13437" s="77">
        <v>0.19499</v>
      </c>
      <c r="DH13437" s="77">
        <v>6.8750000000000006E-2</v>
      </c>
      <c r="DI13437" s="77">
        <v>0.24331</v>
      </c>
      <c r="DJ13437" s="77">
        <v>0.78320999999999996</v>
      </c>
      <c r="DK13437" s="77">
        <v>0.83408000000000004</v>
      </c>
      <c r="DL13437" s="77">
        <v>1</v>
      </c>
      <c r="DM13437" s="77">
        <v>0.15514</v>
      </c>
      <c r="DN13437" s="77">
        <v>3.8989999999999997E-2</v>
      </c>
      <c r="DO13437" s="106">
        <v>-8.4499999999999992E-3</v>
      </c>
      <c r="DP13437" s="77">
        <v>0.53732999999999997</v>
      </c>
      <c r="DQ13437" s="77">
        <v>0.49389</v>
      </c>
      <c r="DR13437" s="77">
        <v>0.92918999999999996</v>
      </c>
      <c r="DS13437" s="77">
        <v>0.19478999999999999</v>
      </c>
      <c r="DT13437" s="77">
        <v>6.5549999999999997E-2</v>
      </c>
      <c r="DU13437" s="77">
        <v>0.24251</v>
      </c>
      <c r="DV13437" s="77">
        <v>0.78298000000000001</v>
      </c>
      <c r="DW13437" s="78">
        <v>0.83416000000000001</v>
      </c>
    </row>
    <row r="13438" spans="1:127" ht="15.75" thickBot="1" x14ac:dyDescent="0.3">
      <c r="A13438" s="248"/>
      <c r="B13438" s="68">
        <v>3.2000000000000002E-3</v>
      </c>
      <c r="C13438" s="68">
        <v>8.4099999999999994E-2</v>
      </c>
      <c r="D13438" s="68">
        <v>0.36680000000000001</v>
      </c>
      <c r="E13438" s="68">
        <v>6.8999999999999999E-3</v>
      </c>
      <c r="F13438" s="68" t="s">
        <v>621</v>
      </c>
      <c r="G13438" s="68" t="s">
        <v>621</v>
      </c>
      <c r="H13438" s="68">
        <v>1E-4</v>
      </c>
      <c r="I13438" s="68">
        <v>1.14E-2</v>
      </c>
      <c r="J13438" s="68">
        <v>0.56410000000000005</v>
      </c>
      <c r="K13438" s="68">
        <v>0.86970000000000003</v>
      </c>
      <c r="L13438" s="68">
        <v>0.95299999999999996</v>
      </c>
      <c r="M13438" s="68">
        <v>0.69679999999999997</v>
      </c>
      <c r="N13438" s="68">
        <v>6.2300000000000001E-2</v>
      </c>
      <c r="O13438" s="68">
        <v>3.0099999999999998E-2</v>
      </c>
      <c r="P13438" s="68" t="s">
        <v>677</v>
      </c>
      <c r="Q13438" s="68">
        <v>0.33989999999999998</v>
      </c>
      <c r="R13438" s="68">
        <v>0.2974</v>
      </c>
      <c r="S13438" s="68">
        <v>0.62480000000000002</v>
      </c>
      <c r="T13438" s="68">
        <v>0.11899999999999999</v>
      </c>
      <c r="U13438" s="68">
        <v>1.89E-2</v>
      </c>
      <c r="V13438" s="68">
        <v>0.98089999999999999</v>
      </c>
      <c r="W13438" s="68">
        <v>8.6099999999999996E-2</v>
      </c>
      <c r="X13438" s="68">
        <v>0.97519999999999996</v>
      </c>
      <c r="Y13438" s="68">
        <v>0.26900000000000002</v>
      </c>
      <c r="Z13438" s="68">
        <v>0.25819999999999999</v>
      </c>
      <c r="AA13438" s="68">
        <v>0.18870000000000001</v>
      </c>
      <c r="AB13438" s="68">
        <v>0.32869999999999999</v>
      </c>
      <c r="AC13438" s="68">
        <v>0.1241</v>
      </c>
      <c r="AD13438" s="68" t="s">
        <v>621</v>
      </c>
      <c r="AE13438" s="68" t="s">
        <v>621</v>
      </c>
      <c r="AF13438" s="68">
        <v>8.6E-3</v>
      </c>
      <c r="AG13438" s="68">
        <v>4.4299999999999999E-2</v>
      </c>
      <c r="AH13438" s="68">
        <v>0.4718</v>
      </c>
      <c r="AI13438" s="68">
        <v>0.87809999999999999</v>
      </c>
      <c r="AJ13438" s="68">
        <v>0.97330000000000005</v>
      </c>
      <c r="AK13438" s="68">
        <v>0.80359999999999998</v>
      </c>
      <c r="AL13438" s="68">
        <v>1.9E-2</v>
      </c>
      <c r="AM13438" s="68">
        <v>1.18E-2</v>
      </c>
      <c r="AN13438" s="68" t="s">
        <v>677</v>
      </c>
      <c r="AO13438" s="68">
        <v>0.72240000000000004</v>
      </c>
      <c r="AP13438" s="68">
        <v>0.36170000000000002</v>
      </c>
      <c r="AQ13438" s="68">
        <v>0.60609999999999997</v>
      </c>
      <c r="AR13438" s="68">
        <v>0.78190000000000004</v>
      </c>
      <c r="AS13438" s="68">
        <v>1.0500000000000001E-2</v>
      </c>
      <c r="AT13438" s="68">
        <v>0.63500000000000001</v>
      </c>
      <c r="AU13438" s="68">
        <v>0.1623</v>
      </c>
      <c r="AV13438" s="68">
        <v>0.58250000000000002</v>
      </c>
      <c r="AW13438" s="68">
        <v>3.1300000000000001E-2</v>
      </c>
      <c r="AX13438" s="68">
        <v>0.88690000000000002</v>
      </c>
      <c r="AY13438" s="68">
        <v>0.872</v>
      </c>
      <c r="AZ13438" s="68">
        <v>5.0799999999999998E-2</v>
      </c>
      <c r="BA13438" s="68">
        <v>0.46339999999999998</v>
      </c>
      <c r="BB13438" s="68">
        <v>0.13120000000000001</v>
      </c>
      <c r="BC13438" s="68">
        <v>4.1399999999999999E-2</v>
      </c>
      <c r="BD13438" s="68">
        <v>5.1999999999999998E-3</v>
      </c>
      <c r="BE13438" s="68">
        <v>4.0000000000000002E-4</v>
      </c>
      <c r="BF13438" s="68">
        <v>0.57120000000000004</v>
      </c>
      <c r="BG13438" s="68">
        <v>0.2092</v>
      </c>
      <c r="BH13438" s="68">
        <v>0.94420000000000004</v>
      </c>
      <c r="BI13438" s="68">
        <v>0.46920000000000001</v>
      </c>
      <c r="BJ13438" s="68">
        <v>0.16769999999999999</v>
      </c>
      <c r="BK13438" s="68">
        <v>0.93769999999999998</v>
      </c>
      <c r="BL13438" s="68">
        <v>0.17330000000000001</v>
      </c>
      <c r="BM13438" s="68">
        <v>0.77400000000000002</v>
      </c>
      <c r="BN13438" s="68">
        <v>0.9395</v>
      </c>
      <c r="BO13438" s="68">
        <v>0.64219999999999999</v>
      </c>
      <c r="BP13438" s="68">
        <v>1.0800000000000001E-2</v>
      </c>
      <c r="BQ13438" s="68">
        <v>2.5000000000000001E-3</v>
      </c>
      <c r="BR13438" s="68">
        <v>0.74099999999999999</v>
      </c>
      <c r="BS13438" s="68">
        <v>0.95169999999999999</v>
      </c>
      <c r="BT13438" s="68">
        <v>0.1178</v>
      </c>
      <c r="BU13438" s="68">
        <v>0.66639999999999999</v>
      </c>
      <c r="BV13438" s="68">
        <v>2.4E-2</v>
      </c>
      <c r="BW13438" s="68">
        <v>0.91649999999999998</v>
      </c>
      <c r="BX13438" s="68">
        <v>0.127</v>
      </c>
      <c r="BY13438" s="68">
        <v>0.68720000000000003</v>
      </c>
      <c r="BZ13438" s="68">
        <v>0.17199999999999999</v>
      </c>
      <c r="CA13438" s="68">
        <v>0.157</v>
      </c>
      <c r="CB13438" s="68">
        <v>2.5000000000000001E-3</v>
      </c>
      <c r="CC13438" s="68">
        <v>1.4E-3</v>
      </c>
      <c r="CD13438" s="68">
        <v>0.6048</v>
      </c>
      <c r="CE13438" s="68">
        <v>0.23630000000000001</v>
      </c>
      <c r="CF13438" s="68">
        <v>0.82140000000000002</v>
      </c>
      <c r="CG13438" s="68">
        <v>0.94330000000000003</v>
      </c>
      <c r="CH13438" s="68">
        <v>1.7299999999999999E-2</v>
      </c>
      <c r="CI13438" s="68">
        <v>0.3972</v>
      </c>
      <c r="CJ13438" s="68" t="s">
        <v>621</v>
      </c>
      <c r="CK13438" s="68">
        <v>0.39660000000000001</v>
      </c>
      <c r="CL13438" s="68">
        <v>0.83250000000000002</v>
      </c>
      <c r="CM13438" s="68">
        <v>0.96409999999999996</v>
      </c>
      <c r="CN13438" s="68">
        <v>4.1000000000000003E-3</v>
      </c>
      <c r="CO13438" s="68" t="s">
        <v>621</v>
      </c>
      <c r="CP13438" s="68">
        <v>0.28449999999999998</v>
      </c>
      <c r="CQ13438" s="68">
        <v>0.70789999999999997</v>
      </c>
      <c r="CR13438" s="68">
        <v>0.17910000000000001</v>
      </c>
      <c r="CS13438" s="68" t="s">
        <v>621</v>
      </c>
      <c r="CT13438" s="68" t="s">
        <v>621</v>
      </c>
      <c r="CU13438" s="68">
        <v>0.68310000000000004</v>
      </c>
      <c r="CV13438" s="68">
        <v>5.7000000000000002E-3</v>
      </c>
      <c r="CW13438" s="68">
        <v>0.3352</v>
      </c>
      <c r="CX13438" s="68">
        <v>3.0999999999999999E-3</v>
      </c>
      <c r="CY13438" s="68">
        <v>0.22090000000000001</v>
      </c>
      <c r="CZ13438" s="68"/>
      <c r="DA13438" s="68">
        <v>0.39660000000000001</v>
      </c>
      <c r="DB13438" s="68">
        <v>0.83240000000000003</v>
      </c>
      <c r="DC13438" s="68">
        <v>0.96399999999999997</v>
      </c>
      <c r="DD13438" s="68">
        <v>1.5E-3</v>
      </c>
      <c r="DE13438" s="68">
        <v>4.1000000000000003E-3</v>
      </c>
      <c r="DF13438" s="68" t="s">
        <v>621</v>
      </c>
      <c r="DG13438" s="68">
        <v>0.28489999999999999</v>
      </c>
      <c r="DH13438" s="68">
        <v>0.70850000000000002</v>
      </c>
      <c r="DI13438" s="68">
        <v>0.17960000000000001</v>
      </c>
      <c r="DJ13438" s="68" t="s">
        <v>621</v>
      </c>
      <c r="DK13438" s="68" t="s">
        <v>621</v>
      </c>
      <c r="DL13438" s="68" t="s">
        <v>621</v>
      </c>
      <c r="DM13438" s="68">
        <v>0.39650000000000002</v>
      </c>
      <c r="DN13438" s="68">
        <v>0.83220000000000005</v>
      </c>
      <c r="DO13438" s="68">
        <v>0.96340000000000003</v>
      </c>
      <c r="DP13438" s="68">
        <v>1.5E-3</v>
      </c>
      <c r="DQ13438" s="68">
        <v>4.1000000000000003E-3</v>
      </c>
      <c r="DR13438" s="68" t="s">
        <v>621</v>
      </c>
      <c r="DS13438" s="68">
        <v>0.28539999999999999</v>
      </c>
      <c r="DT13438" s="68">
        <v>0.72150000000000003</v>
      </c>
      <c r="DU13438" s="68">
        <v>0.18110000000000001</v>
      </c>
      <c r="DV13438" s="68" t="s">
        <v>621</v>
      </c>
      <c r="DW13438" s="74" t="s">
        <v>621</v>
      </c>
    </row>
    <row r="13439" spans="1:127" x14ac:dyDescent="0.25">
      <c r="A13439" s="247" t="s">
        <v>547</v>
      </c>
      <c r="B13439" s="106">
        <v>-0.21068000000000001</v>
      </c>
      <c r="C13439" s="77">
        <v>0.26533000000000001</v>
      </c>
      <c r="D13439" s="77">
        <v>0.37280000000000002</v>
      </c>
      <c r="E13439" s="77">
        <v>0.61609000000000003</v>
      </c>
      <c r="F13439" s="77">
        <v>0.20588999999999999</v>
      </c>
      <c r="G13439" s="77">
        <v>8.7290000000000006E-2</v>
      </c>
      <c r="H13439" s="106">
        <v>-0.28266999999999998</v>
      </c>
      <c r="I13439" s="106">
        <v>-0.48858000000000001</v>
      </c>
      <c r="J13439" s="77">
        <v>0.62812999999999997</v>
      </c>
      <c r="K13439" s="77">
        <v>0.86265000000000003</v>
      </c>
      <c r="L13439" s="77">
        <v>0.77624000000000004</v>
      </c>
      <c r="M13439" s="77">
        <v>0.79512000000000005</v>
      </c>
      <c r="N13439" s="77">
        <v>0.79183000000000003</v>
      </c>
      <c r="O13439" s="77">
        <v>0.71904000000000001</v>
      </c>
      <c r="P13439" s="77" t="s">
        <v>677</v>
      </c>
      <c r="Q13439" s="77">
        <v>0.55798000000000003</v>
      </c>
      <c r="R13439" s="77">
        <v>0.55162</v>
      </c>
      <c r="S13439" s="77">
        <v>0.36385000000000001</v>
      </c>
      <c r="T13439" s="77">
        <v>0.61841999999999997</v>
      </c>
      <c r="U13439" s="77">
        <v>0.68423</v>
      </c>
      <c r="V13439" s="77">
        <v>0.26644000000000001</v>
      </c>
      <c r="W13439" s="77">
        <v>0.1169</v>
      </c>
      <c r="X13439" s="77">
        <v>0.10421</v>
      </c>
      <c r="Y13439" s="77">
        <v>8.0879999999999994E-2</v>
      </c>
      <c r="Z13439" s="106">
        <v>-0.19731000000000001</v>
      </c>
      <c r="AA13439" s="77">
        <v>1.9380000000000001E-2</v>
      </c>
      <c r="AB13439" s="77">
        <v>0.33069999999999999</v>
      </c>
      <c r="AC13439" s="77">
        <v>0.49407000000000001</v>
      </c>
      <c r="AD13439" s="77">
        <v>7.6499999999999999E-2</v>
      </c>
      <c r="AE13439" s="106">
        <v>-6.6790000000000002E-2</v>
      </c>
      <c r="AF13439" s="106">
        <v>-0.39147999999999999</v>
      </c>
      <c r="AG13439" s="106">
        <v>-0.53266999999999998</v>
      </c>
      <c r="AH13439" s="77">
        <v>0.63153999999999999</v>
      </c>
      <c r="AI13439" s="77">
        <v>0.83411999999999997</v>
      </c>
      <c r="AJ13439" s="77">
        <v>0.80447999999999997</v>
      </c>
      <c r="AK13439" s="77">
        <v>0.79949000000000003</v>
      </c>
      <c r="AL13439" s="77">
        <v>0.76720999999999995</v>
      </c>
      <c r="AM13439" s="77">
        <v>0.65112000000000003</v>
      </c>
      <c r="AN13439" s="77" t="s">
        <v>677</v>
      </c>
      <c r="AO13439" s="77">
        <v>0.21492</v>
      </c>
      <c r="AP13439" s="77">
        <v>0.55025999999999997</v>
      </c>
      <c r="AQ13439" s="77">
        <v>0.37719999999999998</v>
      </c>
      <c r="AR13439" s="77">
        <v>0.51926000000000005</v>
      </c>
      <c r="AS13439" s="77">
        <v>0.38932</v>
      </c>
      <c r="AT13439" s="77">
        <v>0.13483000000000001</v>
      </c>
      <c r="AU13439" s="106">
        <v>-4.1880000000000001E-2</v>
      </c>
      <c r="AV13439" s="106">
        <v>-0.22703999999999999</v>
      </c>
      <c r="AW13439" s="106">
        <v>-9.0270000000000003E-2</v>
      </c>
      <c r="AX13439" s="106">
        <v>-0.39290999999999998</v>
      </c>
      <c r="AY13439" s="106">
        <v>-0.45350000000000001</v>
      </c>
      <c r="AZ13439" s="77">
        <v>7.5259999999999994E-2</v>
      </c>
      <c r="BA13439" s="77">
        <v>0.14088999999999999</v>
      </c>
      <c r="BB13439" s="106">
        <v>-8.6730000000000002E-2</v>
      </c>
      <c r="BC13439" s="77">
        <v>0.13208</v>
      </c>
      <c r="BD13439" s="106">
        <v>-6.25E-2</v>
      </c>
      <c r="BE13439" s="77">
        <v>5.6299999999999996E-3</v>
      </c>
      <c r="BF13439" s="77">
        <v>0.37797999999999998</v>
      </c>
      <c r="BG13439" s="77">
        <v>0.34917999999999999</v>
      </c>
      <c r="BH13439" s="77">
        <v>0.27685999999999999</v>
      </c>
      <c r="BI13439" s="77">
        <v>0.17965999999999999</v>
      </c>
      <c r="BJ13439" s="77">
        <v>0.36187999999999998</v>
      </c>
      <c r="BK13439" s="77">
        <v>0.15584000000000001</v>
      </c>
      <c r="BL13439" s="106">
        <v>-9.1800000000000007E-2</v>
      </c>
      <c r="BM13439" s="106">
        <v>-0.37319999999999998</v>
      </c>
      <c r="BN13439" s="106">
        <v>-0.48102</v>
      </c>
      <c r="BO13439" s="106">
        <v>-0.40098</v>
      </c>
      <c r="BP13439" s="106">
        <v>-0.27006000000000002</v>
      </c>
      <c r="BQ13439" s="106">
        <v>-6.6830000000000001E-2</v>
      </c>
      <c r="BR13439" s="77">
        <v>0.23808000000000001</v>
      </c>
      <c r="BS13439" s="77">
        <v>7.8609999999999999E-2</v>
      </c>
      <c r="BT13439" s="106">
        <v>-0.66334000000000004</v>
      </c>
      <c r="BU13439" s="106">
        <v>-0.44979000000000002</v>
      </c>
      <c r="BV13439" s="77">
        <v>0.13442999999999999</v>
      </c>
      <c r="BW13439" s="106">
        <v>-4.7849999999999997E-2</v>
      </c>
      <c r="BX13439" s="106">
        <v>-0.10466</v>
      </c>
      <c r="BY13439" s="106">
        <v>-0.15593000000000001</v>
      </c>
      <c r="BZ13439" s="106">
        <v>-0.50941000000000003</v>
      </c>
      <c r="CA13439" s="106">
        <v>-0.39095000000000002</v>
      </c>
      <c r="CB13439" s="106">
        <v>-0.29764000000000002</v>
      </c>
      <c r="CC13439" s="106">
        <v>-0.15046000000000001</v>
      </c>
      <c r="CD13439" s="77">
        <v>0.37806000000000001</v>
      </c>
      <c r="CE13439" s="77">
        <v>0.29924000000000001</v>
      </c>
      <c r="CF13439" s="106">
        <v>-0.40131</v>
      </c>
      <c r="CG13439" s="77">
        <v>9.6939999999999998E-2</v>
      </c>
      <c r="CH13439" s="77">
        <v>0.24007000000000001</v>
      </c>
      <c r="CI13439" s="77">
        <v>4.4630000000000003E-2</v>
      </c>
      <c r="CJ13439" s="77">
        <v>0.15512000000000001</v>
      </c>
      <c r="CK13439" s="77">
        <v>1</v>
      </c>
      <c r="CL13439" s="77">
        <v>0.78607000000000005</v>
      </c>
      <c r="CM13439" s="77">
        <v>6.6750000000000004E-2</v>
      </c>
      <c r="CN13439" s="77">
        <v>0.86058000000000001</v>
      </c>
      <c r="CO13439" s="106">
        <v>-9.3090000000000006E-2</v>
      </c>
      <c r="CP13439" s="77">
        <v>0.99526999999999999</v>
      </c>
      <c r="CQ13439" s="77">
        <v>0.62151999999999996</v>
      </c>
      <c r="CR13439" s="106">
        <v>-0.34858</v>
      </c>
      <c r="CS13439" s="77">
        <v>0.58453999999999995</v>
      </c>
      <c r="CT13439" s="77">
        <v>3.0640000000000001E-2</v>
      </c>
      <c r="CU13439" s="77">
        <v>0.63629000000000002</v>
      </c>
      <c r="CV13439" s="106">
        <v>-0.29708000000000001</v>
      </c>
      <c r="CW13439" s="77">
        <v>7.22E-2</v>
      </c>
      <c r="CX13439" s="106">
        <v>-0.30198999999999998</v>
      </c>
      <c r="CY13439" s="77">
        <v>0.46879999999999999</v>
      </c>
      <c r="CZ13439" s="77">
        <v>0.15512999999999999</v>
      </c>
      <c r="DA13439" s="77">
        <v>1</v>
      </c>
      <c r="DB13439" s="77">
        <v>0.78605999999999998</v>
      </c>
      <c r="DC13439" s="77">
        <v>6.6739999999999994E-2</v>
      </c>
      <c r="DD13439" s="77">
        <v>0.90968000000000004</v>
      </c>
      <c r="DE13439" s="77">
        <v>0.86058999999999997</v>
      </c>
      <c r="DF13439" s="106">
        <v>-9.3060000000000004E-2</v>
      </c>
      <c r="DG13439" s="77">
        <v>0.99528000000000005</v>
      </c>
      <c r="DH13439" s="77">
        <v>0.62209000000000003</v>
      </c>
      <c r="DI13439" s="106">
        <v>-0.34864000000000001</v>
      </c>
      <c r="DJ13439" s="77">
        <v>0.69503999999999999</v>
      </c>
      <c r="DK13439" s="77">
        <v>0.58457000000000003</v>
      </c>
      <c r="DL13439" s="77">
        <v>0.15520999999999999</v>
      </c>
      <c r="DM13439" s="77">
        <v>1</v>
      </c>
      <c r="DN13439" s="77">
        <v>0.78600000000000003</v>
      </c>
      <c r="DO13439" s="77">
        <v>6.6680000000000003E-2</v>
      </c>
      <c r="DP13439" s="77">
        <v>0.90968000000000004</v>
      </c>
      <c r="DQ13439" s="77">
        <v>0.86058999999999997</v>
      </c>
      <c r="DR13439" s="106">
        <v>-9.2810000000000004E-2</v>
      </c>
      <c r="DS13439" s="77">
        <v>0.99536000000000002</v>
      </c>
      <c r="DT13439" s="77">
        <v>0.61868000000000001</v>
      </c>
      <c r="DU13439" s="106">
        <v>-0.34793000000000002</v>
      </c>
      <c r="DV13439" s="77">
        <v>0.69530999999999998</v>
      </c>
      <c r="DW13439" s="78">
        <v>0.58443000000000001</v>
      </c>
    </row>
    <row r="13440" spans="1:127" ht="15.75" thickBot="1" x14ac:dyDescent="0.3">
      <c r="A13440" s="248"/>
      <c r="B13440" s="68">
        <v>0.24709999999999999</v>
      </c>
      <c r="C13440" s="68">
        <v>0.14219999999999999</v>
      </c>
      <c r="D13440" s="68">
        <v>3.56E-2</v>
      </c>
      <c r="E13440" s="68">
        <v>2.0000000000000001E-4</v>
      </c>
      <c r="F13440" s="68">
        <v>0.25819999999999999</v>
      </c>
      <c r="G13440" s="68">
        <v>0.63480000000000003</v>
      </c>
      <c r="H13440" s="68">
        <v>0.11700000000000001</v>
      </c>
      <c r="I13440" s="68">
        <v>4.4999999999999997E-3</v>
      </c>
      <c r="J13440" s="68">
        <v>1E-4</v>
      </c>
      <c r="K13440" s="68" t="s">
        <v>621</v>
      </c>
      <c r="L13440" s="68" t="s">
        <v>621</v>
      </c>
      <c r="M13440" s="68" t="s">
        <v>621</v>
      </c>
      <c r="N13440" s="68" t="s">
        <v>621</v>
      </c>
      <c r="O13440" s="68" t="s">
        <v>621</v>
      </c>
      <c r="P13440" s="68" t="s">
        <v>677</v>
      </c>
      <c r="Q13440" s="68">
        <v>8.9999999999999998E-4</v>
      </c>
      <c r="R13440" s="68">
        <v>1.1000000000000001E-3</v>
      </c>
      <c r="S13440" s="68">
        <v>4.0599999999999997E-2</v>
      </c>
      <c r="T13440" s="68">
        <v>2.0000000000000001E-4</v>
      </c>
      <c r="U13440" s="68" t="s">
        <v>621</v>
      </c>
      <c r="V13440" s="68">
        <v>0.14050000000000001</v>
      </c>
      <c r="W13440" s="68">
        <v>0.52400000000000002</v>
      </c>
      <c r="X13440" s="68">
        <v>0.57030000000000003</v>
      </c>
      <c r="Y13440" s="68">
        <v>0.65990000000000004</v>
      </c>
      <c r="Z13440" s="68">
        <v>0.27910000000000001</v>
      </c>
      <c r="AA13440" s="68">
        <v>0.91620000000000001</v>
      </c>
      <c r="AB13440" s="68">
        <v>6.4500000000000002E-2</v>
      </c>
      <c r="AC13440" s="68">
        <v>4.1000000000000003E-3</v>
      </c>
      <c r="AD13440" s="68">
        <v>0.67730000000000001</v>
      </c>
      <c r="AE13440" s="68">
        <v>0.71650000000000003</v>
      </c>
      <c r="AF13440" s="68">
        <v>2.6700000000000002E-2</v>
      </c>
      <c r="AG13440" s="68">
        <v>1.6999999999999999E-3</v>
      </c>
      <c r="AH13440" s="68">
        <v>1E-4</v>
      </c>
      <c r="AI13440" s="68" t="s">
        <v>621</v>
      </c>
      <c r="AJ13440" s="68" t="s">
        <v>621</v>
      </c>
      <c r="AK13440" s="68" t="s">
        <v>621</v>
      </c>
      <c r="AL13440" s="68" t="s">
        <v>621</v>
      </c>
      <c r="AM13440" s="68" t="s">
        <v>621</v>
      </c>
      <c r="AN13440" s="68" t="s">
        <v>677</v>
      </c>
      <c r="AO13440" s="68">
        <v>0.23749999999999999</v>
      </c>
      <c r="AP13440" s="68">
        <v>1.1000000000000001E-3</v>
      </c>
      <c r="AQ13440" s="68">
        <v>3.3300000000000003E-2</v>
      </c>
      <c r="AR13440" s="68">
        <v>2.3E-3</v>
      </c>
      <c r="AS13440" s="68">
        <v>2.76E-2</v>
      </c>
      <c r="AT13440" s="68">
        <v>0.46189999999999998</v>
      </c>
      <c r="AU13440" s="68">
        <v>0.82</v>
      </c>
      <c r="AV13440" s="68">
        <v>0.2114</v>
      </c>
      <c r="AW13440" s="68">
        <v>0.62319999999999998</v>
      </c>
      <c r="AX13440" s="68">
        <v>2.6100000000000002E-2</v>
      </c>
      <c r="AY13440" s="68">
        <v>9.1000000000000004E-3</v>
      </c>
      <c r="AZ13440" s="68">
        <v>0.68230000000000002</v>
      </c>
      <c r="BA13440" s="68">
        <v>0.44180000000000003</v>
      </c>
      <c r="BB13440" s="68">
        <v>0.63690000000000002</v>
      </c>
      <c r="BC13440" s="68">
        <v>0.47120000000000001</v>
      </c>
      <c r="BD13440" s="68">
        <v>0.73399999999999999</v>
      </c>
      <c r="BE13440" s="68">
        <v>0.97560000000000002</v>
      </c>
      <c r="BF13440" s="68">
        <v>3.2899999999999999E-2</v>
      </c>
      <c r="BG13440" s="68">
        <v>5.0099999999999999E-2</v>
      </c>
      <c r="BH13440" s="68">
        <v>0.125</v>
      </c>
      <c r="BI13440" s="68">
        <v>0.32519999999999999</v>
      </c>
      <c r="BJ13440" s="68">
        <v>4.1799999999999997E-2</v>
      </c>
      <c r="BK13440" s="68">
        <v>0.39439999999999997</v>
      </c>
      <c r="BL13440" s="68">
        <v>0.61729999999999996</v>
      </c>
      <c r="BM13440" s="68">
        <v>3.5400000000000001E-2</v>
      </c>
      <c r="BN13440" s="68">
        <v>5.3E-3</v>
      </c>
      <c r="BO13440" s="68">
        <v>2.29E-2</v>
      </c>
      <c r="BP13440" s="68">
        <v>0.13500000000000001</v>
      </c>
      <c r="BQ13440" s="68">
        <v>0.71630000000000005</v>
      </c>
      <c r="BR13440" s="68">
        <v>0.1895</v>
      </c>
      <c r="BS13440" s="68">
        <v>0.66890000000000005</v>
      </c>
      <c r="BT13440" s="68" t="s">
        <v>621</v>
      </c>
      <c r="BU13440" s="68">
        <v>9.7999999999999997E-3</v>
      </c>
      <c r="BV13440" s="68">
        <v>0.4632</v>
      </c>
      <c r="BW13440" s="68">
        <v>0.79479999999999995</v>
      </c>
      <c r="BX13440" s="68">
        <v>0.56859999999999999</v>
      </c>
      <c r="BY13440" s="68">
        <v>0.39410000000000001</v>
      </c>
      <c r="BZ13440" s="68">
        <v>2.8999999999999998E-3</v>
      </c>
      <c r="CA13440" s="68">
        <v>2.69E-2</v>
      </c>
      <c r="CB13440" s="68">
        <v>9.8000000000000004E-2</v>
      </c>
      <c r="CC13440" s="68">
        <v>0.41110000000000002</v>
      </c>
      <c r="CD13440" s="68">
        <v>3.2899999999999999E-2</v>
      </c>
      <c r="CE13440" s="68">
        <v>9.6199999999999994E-2</v>
      </c>
      <c r="CF13440" s="68">
        <v>2.2800000000000001E-2</v>
      </c>
      <c r="CG13440" s="68">
        <v>0.59760000000000002</v>
      </c>
      <c r="CH13440" s="68">
        <v>0.1857</v>
      </c>
      <c r="CI13440" s="68">
        <v>0.80830000000000002</v>
      </c>
      <c r="CJ13440" s="68">
        <v>0.39660000000000001</v>
      </c>
      <c r="CK13440" s="68" t="s">
        <v>621</v>
      </c>
      <c r="CL13440" s="68" t="s">
        <v>621</v>
      </c>
      <c r="CM13440" s="68">
        <v>0.71660000000000001</v>
      </c>
      <c r="CN13440" s="68" t="s">
        <v>621</v>
      </c>
      <c r="CO13440" s="68">
        <v>0.61229999999999996</v>
      </c>
      <c r="CP13440" s="68" t="s">
        <v>621</v>
      </c>
      <c r="CQ13440" s="68">
        <v>1E-4</v>
      </c>
      <c r="CR13440" s="68">
        <v>5.0599999999999999E-2</v>
      </c>
      <c r="CS13440" s="68">
        <v>4.0000000000000002E-4</v>
      </c>
      <c r="CT13440" s="68">
        <v>0.86780000000000002</v>
      </c>
      <c r="CU13440" s="68" t="s">
        <v>621</v>
      </c>
      <c r="CV13440" s="68">
        <v>9.8699999999999996E-2</v>
      </c>
      <c r="CW13440" s="68">
        <v>0.6946</v>
      </c>
      <c r="CX13440" s="68">
        <v>9.2999999999999999E-2</v>
      </c>
      <c r="CY13440" s="68">
        <v>6.7999999999999996E-3</v>
      </c>
      <c r="CZ13440" s="68">
        <v>0.39660000000000001</v>
      </c>
      <c r="DA13440" s="68"/>
      <c r="DB13440" s="68" t="s">
        <v>621</v>
      </c>
      <c r="DC13440" s="68">
        <v>0.7167</v>
      </c>
      <c r="DD13440" s="68" t="s">
        <v>621</v>
      </c>
      <c r="DE13440" s="68" t="s">
        <v>621</v>
      </c>
      <c r="DF13440" s="68">
        <v>0.61250000000000004</v>
      </c>
      <c r="DG13440" s="68" t="s">
        <v>621</v>
      </c>
      <c r="DH13440" s="68">
        <v>1E-4</v>
      </c>
      <c r="DI13440" s="68">
        <v>5.0500000000000003E-2</v>
      </c>
      <c r="DJ13440" s="68" t="s">
        <v>621</v>
      </c>
      <c r="DK13440" s="68">
        <v>4.0000000000000002E-4</v>
      </c>
      <c r="DL13440" s="68">
        <v>0.39629999999999999</v>
      </c>
      <c r="DM13440" s="68" t="s">
        <v>621</v>
      </c>
      <c r="DN13440" s="68" t="s">
        <v>621</v>
      </c>
      <c r="DO13440" s="68">
        <v>0.71689999999999998</v>
      </c>
      <c r="DP13440" s="68" t="s">
        <v>621</v>
      </c>
      <c r="DQ13440" s="68" t="s">
        <v>621</v>
      </c>
      <c r="DR13440" s="68">
        <v>0.61339999999999995</v>
      </c>
      <c r="DS13440" s="68" t="s">
        <v>621</v>
      </c>
      <c r="DT13440" s="68">
        <v>2.0000000000000001E-4</v>
      </c>
      <c r="DU13440" s="68">
        <v>5.0999999999999997E-2</v>
      </c>
      <c r="DV13440" s="68" t="s">
        <v>621</v>
      </c>
      <c r="DW13440" s="74">
        <v>4.0000000000000002E-4</v>
      </c>
    </row>
    <row r="13441" spans="1:127" x14ac:dyDescent="0.25">
      <c r="A13441" s="247" t="s">
        <v>558</v>
      </c>
      <c r="B13441" s="106">
        <v>-0.34700999999999999</v>
      </c>
      <c r="C13441" s="77">
        <v>0.21021000000000001</v>
      </c>
      <c r="D13441" s="77">
        <v>0.48777999999999999</v>
      </c>
      <c r="E13441" s="77">
        <v>0.35228999999999999</v>
      </c>
      <c r="F13441" s="77">
        <v>0.12103999999999999</v>
      </c>
      <c r="G13441" s="106">
        <v>-3.0200000000000001E-2</v>
      </c>
      <c r="H13441" s="106">
        <v>-0.33582000000000001</v>
      </c>
      <c r="I13441" s="106">
        <v>-0.43431999999999998</v>
      </c>
      <c r="J13441" s="77">
        <v>0.55059999999999998</v>
      </c>
      <c r="K13441" s="77">
        <v>0.72748000000000002</v>
      </c>
      <c r="L13441" s="77">
        <v>0.68730000000000002</v>
      </c>
      <c r="M13441" s="77">
        <v>0.68</v>
      </c>
      <c r="N13441" s="77">
        <v>0.58091000000000004</v>
      </c>
      <c r="O13441" s="77">
        <v>0.37235000000000001</v>
      </c>
      <c r="P13441" s="77" t="s">
        <v>677</v>
      </c>
      <c r="Q13441" s="77">
        <v>0.45390999999999998</v>
      </c>
      <c r="R13441" s="77">
        <v>0.78017000000000003</v>
      </c>
      <c r="S13441" s="77">
        <v>0.71094000000000002</v>
      </c>
      <c r="T13441" s="77">
        <v>0.72394999999999998</v>
      </c>
      <c r="U13441" s="77">
        <v>0.55642000000000003</v>
      </c>
      <c r="V13441" s="77">
        <v>0.29497000000000001</v>
      </c>
      <c r="W13441" s="77">
        <v>9.2780000000000001E-2</v>
      </c>
      <c r="X13441" s="77">
        <v>0.27767999999999998</v>
      </c>
      <c r="Y13441" s="77">
        <v>0.27854000000000001</v>
      </c>
      <c r="Z13441" s="106">
        <v>-7.1800000000000003E-2</v>
      </c>
      <c r="AA13441" s="77">
        <v>0.30869999999999997</v>
      </c>
      <c r="AB13441" s="77">
        <v>0.4824</v>
      </c>
      <c r="AC13441" s="77">
        <v>0.25807000000000002</v>
      </c>
      <c r="AD13441" s="106">
        <v>-2.053E-2</v>
      </c>
      <c r="AE13441" s="106">
        <v>-0.12559000000000001</v>
      </c>
      <c r="AF13441" s="106">
        <v>-0.38995999999999997</v>
      </c>
      <c r="AG13441" s="106">
        <v>-0.45945999999999998</v>
      </c>
      <c r="AH13441" s="77">
        <v>0.54879</v>
      </c>
      <c r="AI13441" s="77">
        <v>0.68588000000000005</v>
      </c>
      <c r="AJ13441" s="77">
        <v>0.68986999999999998</v>
      </c>
      <c r="AK13441" s="77">
        <v>0.64915</v>
      </c>
      <c r="AL13441" s="77">
        <v>0.54583999999999999</v>
      </c>
      <c r="AM13441" s="77">
        <v>0.30970999999999999</v>
      </c>
      <c r="AN13441" s="77" t="s">
        <v>677</v>
      </c>
      <c r="AO13441" s="77">
        <v>0.22547</v>
      </c>
      <c r="AP13441" s="77">
        <v>0.79000999999999999</v>
      </c>
      <c r="AQ13441" s="77">
        <v>0.72645999999999999</v>
      </c>
      <c r="AR13441" s="77">
        <v>0.61589000000000005</v>
      </c>
      <c r="AS13441" s="77">
        <v>0.31345000000000001</v>
      </c>
      <c r="AT13441" s="77">
        <v>9.5699999999999993E-2</v>
      </c>
      <c r="AU13441" s="106">
        <v>-1.078E-2</v>
      </c>
      <c r="AV13441" s="106">
        <v>-5.7529999999999998E-2</v>
      </c>
      <c r="AW13441" s="77">
        <v>3.236E-2</v>
      </c>
      <c r="AX13441" s="106">
        <v>-0.27564</v>
      </c>
      <c r="AY13441" s="106">
        <v>-0.29165999999999997</v>
      </c>
      <c r="AZ13441" s="77">
        <v>0.11054</v>
      </c>
      <c r="BA13441" s="106">
        <v>-6.2520000000000006E-2</v>
      </c>
      <c r="BB13441" s="77">
        <v>1.8699999999999999E-3</v>
      </c>
      <c r="BC13441" s="77">
        <v>6.2899999999999998E-2</v>
      </c>
      <c r="BD13441" s="106">
        <v>-0.19400000000000001</v>
      </c>
      <c r="BE13441" s="106">
        <v>-0.14410000000000001</v>
      </c>
      <c r="BF13441" s="77">
        <v>0.23377000000000001</v>
      </c>
      <c r="BG13441" s="77">
        <v>0.33260000000000001</v>
      </c>
      <c r="BH13441" s="77">
        <v>0.33649000000000001</v>
      </c>
      <c r="BI13441" s="77">
        <v>0.20713999999999999</v>
      </c>
      <c r="BJ13441" s="77">
        <v>0.30462</v>
      </c>
      <c r="BK13441" s="77">
        <v>0.19495999999999999</v>
      </c>
      <c r="BL13441" s="106">
        <v>-5.6559999999999999E-2</v>
      </c>
      <c r="BM13441" s="106">
        <v>-0.26972000000000002</v>
      </c>
      <c r="BN13441" s="106">
        <v>-0.34766000000000002</v>
      </c>
      <c r="BO13441" s="106">
        <v>-0.30077999999999999</v>
      </c>
      <c r="BP13441" s="106">
        <v>-0.37640000000000001</v>
      </c>
      <c r="BQ13441" s="106">
        <v>-0.17771000000000001</v>
      </c>
      <c r="BR13441" s="77">
        <v>0.1696</v>
      </c>
      <c r="BS13441" s="77">
        <v>3.8600000000000001E-3</v>
      </c>
      <c r="BT13441" s="106">
        <v>-0.61190999999999995</v>
      </c>
      <c r="BU13441" s="106">
        <v>-0.40803</v>
      </c>
      <c r="BV13441" s="77">
        <v>6.615E-2</v>
      </c>
      <c r="BW13441" s="77">
        <v>3.0500000000000002E-3</v>
      </c>
      <c r="BX13441" s="106">
        <v>-7.3539999999999994E-2</v>
      </c>
      <c r="BY13441" s="106">
        <v>-0.18634999999999999</v>
      </c>
      <c r="BZ13441" s="106">
        <v>-0.29344999999999999</v>
      </c>
      <c r="CA13441" s="106">
        <v>-0.39068999999999998</v>
      </c>
      <c r="CB13441" s="106">
        <v>-0.37531999999999999</v>
      </c>
      <c r="CC13441" s="106">
        <v>-0.26951000000000003</v>
      </c>
      <c r="CD13441" s="77">
        <v>0.31067</v>
      </c>
      <c r="CE13441" s="77">
        <v>0.21515999999999999</v>
      </c>
      <c r="CF13441" s="106">
        <v>-0.30763000000000001</v>
      </c>
      <c r="CG13441" s="77">
        <v>0.14699000000000001</v>
      </c>
      <c r="CH13441" s="77">
        <v>0.20397999999999999</v>
      </c>
      <c r="CI13441" s="77">
        <v>9.3310000000000004E-2</v>
      </c>
      <c r="CJ13441" s="77">
        <v>3.8929999999999999E-2</v>
      </c>
      <c r="CK13441" s="77">
        <v>0.78605999999999998</v>
      </c>
      <c r="CL13441" s="77">
        <v>1</v>
      </c>
      <c r="CM13441" s="77">
        <v>0.31072</v>
      </c>
      <c r="CN13441" s="77">
        <v>0.78449999999999998</v>
      </c>
      <c r="CO13441" s="106">
        <v>-0.15432999999999999</v>
      </c>
      <c r="CP13441" s="77">
        <v>0.75743000000000005</v>
      </c>
      <c r="CQ13441" s="77">
        <v>0.80169000000000001</v>
      </c>
      <c r="CR13441" s="106">
        <v>-0.16861000000000001</v>
      </c>
      <c r="CS13441" s="77">
        <v>0.45346999999999998</v>
      </c>
      <c r="CT13441" s="106">
        <v>-9.4520000000000007E-2</v>
      </c>
      <c r="CU13441" s="77">
        <v>0.53581000000000001</v>
      </c>
      <c r="CV13441" s="106">
        <v>-0.32468000000000002</v>
      </c>
      <c r="CW13441" s="106">
        <v>-1.047E-2</v>
      </c>
      <c r="CX13441" s="106">
        <v>-0.33404</v>
      </c>
      <c r="CY13441" s="77">
        <v>0.29550999999999999</v>
      </c>
      <c r="CZ13441" s="77">
        <v>3.8940000000000002E-2</v>
      </c>
      <c r="DA13441" s="77">
        <v>0.78605999999999998</v>
      </c>
      <c r="DB13441" s="77">
        <v>1</v>
      </c>
      <c r="DC13441" s="77">
        <v>0.31070999999999999</v>
      </c>
      <c r="DD13441" s="77">
        <v>0.74741000000000002</v>
      </c>
      <c r="DE13441" s="77">
        <v>0.78449999999999998</v>
      </c>
      <c r="DF13441" s="106">
        <v>-0.15436</v>
      </c>
      <c r="DG13441" s="77">
        <v>0.75749</v>
      </c>
      <c r="DH13441" s="77">
        <v>0.80193999999999999</v>
      </c>
      <c r="DI13441" s="106">
        <v>-0.16877</v>
      </c>
      <c r="DJ13441" s="77">
        <v>0.51066999999999996</v>
      </c>
      <c r="DK13441" s="77">
        <v>0.4536</v>
      </c>
      <c r="DL13441" s="77">
        <v>3.8960000000000002E-2</v>
      </c>
      <c r="DM13441" s="77">
        <v>0.78605999999999998</v>
      </c>
      <c r="DN13441" s="77">
        <v>1</v>
      </c>
      <c r="DO13441" s="77">
        <v>0.31064999999999998</v>
      </c>
      <c r="DP13441" s="77">
        <v>0.74739999999999995</v>
      </c>
      <c r="DQ13441" s="77">
        <v>0.78451000000000004</v>
      </c>
      <c r="DR13441" s="106">
        <v>-0.15401999999999999</v>
      </c>
      <c r="DS13441" s="77">
        <v>0.75760000000000005</v>
      </c>
      <c r="DT13441" s="77">
        <v>0.80115000000000003</v>
      </c>
      <c r="DU13441" s="106">
        <v>-0.16808999999999999</v>
      </c>
      <c r="DV13441" s="77">
        <v>0.51085000000000003</v>
      </c>
      <c r="DW13441" s="78">
        <v>0.45356999999999997</v>
      </c>
    </row>
    <row r="13442" spans="1:127" ht="15.75" thickBot="1" x14ac:dyDescent="0.3">
      <c r="A13442" s="248"/>
      <c r="B13442" s="68">
        <v>5.1700000000000003E-2</v>
      </c>
      <c r="C13442" s="68">
        <v>0.2482</v>
      </c>
      <c r="D13442" s="68">
        <v>4.5999999999999999E-3</v>
      </c>
      <c r="E13442" s="68">
        <v>4.8000000000000001E-2</v>
      </c>
      <c r="F13442" s="68">
        <v>0.50929999999999997</v>
      </c>
      <c r="G13442" s="68">
        <v>0.86970000000000003</v>
      </c>
      <c r="H13442" s="68">
        <v>6.0199999999999997E-2</v>
      </c>
      <c r="I13442" s="68">
        <v>1.2999999999999999E-2</v>
      </c>
      <c r="J13442" s="68">
        <v>1.1000000000000001E-3</v>
      </c>
      <c r="K13442" s="68" t="s">
        <v>621</v>
      </c>
      <c r="L13442" s="68" t="s">
        <v>621</v>
      </c>
      <c r="M13442" s="68" t="s">
        <v>621</v>
      </c>
      <c r="N13442" s="68">
        <v>5.0000000000000001E-4</v>
      </c>
      <c r="O13442" s="68">
        <v>3.5799999999999998E-2</v>
      </c>
      <c r="P13442" s="68" t="s">
        <v>677</v>
      </c>
      <c r="Q13442" s="68">
        <v>9.1000000000000004E-3</v>
      </c>
      <c r="R13442" s="68" t="s">
        <v>621</v>
      </c>
      <c r="S13442" s="68" t="s">
        <v>621</v>
      </c>
      <c r="T13442" s="68" t="s">
        <v>621</v>
      </c>
      <c r="U13442" s="68">
        <v>8.9999999999999998E-4</v>
      </c>
      <c r="V13442" s="68">
        <v>0.1012</v>
      </c>
      <c r="W13442" s="68">
        <v>0.61350000000000005</v>
      </c>
      <c r="X13442" s="68">
        <v>0.1239</v>
      </c>
      <c r="Y13442" s="68">
        <v>0.1227</v>
      </c>
      <c r="Z13442" s="68">
        <v>0.69610000000000005</v>
      </c>
      <c r="AA13442" s="68">
        <v>8.5599999999999996E-2</v>
      </c>
      <c r="AB13442" s="68">
        <v>5.1999999999999998E-3</v>
      </c>
      <c r="AC13442" s="68">
        <v>0.15379999999999999</v>
      </c>
      <c r="AD13442" s="68">
        <v>0.91120000000000001</v>
      </c>
      <c r="AE13442" s="68">
        <v>0.49340000000000001</v>
      </c>
      <c r="AF13442" s="68">
        <v>2.7400000000000001E-2</v>
      </c>
      <c r="AG13442" s="68">
        <v>8.2000000000000007E-3</v>
      </c>
      <c r="AH13442" s="68">
        <v>1.1000000000000001E-3</v>
      </c>
      <c r="AI13442" s="68" t="s">
        <v>621</v>
      </c>
      <c r="AJ13442" s="68" t="s">
        <v>621</v>
      </c>
      <c r="AK13442" s="68" t="s">
        <v>621</v>
      </c>
      <c r="AL13442" s="68">
        <v>1.1999999999999999E-3</v>
      </c>
      <c r="AM13442" s="68">
        <v>8.4500000000000006E-2</v>
      </c>
      <c r="AN13442" s="68" t="s">
        <v>677</v>
      </c>
      <c r="AO13442" s="68">
        <v>0.2147</v>
      </c>
      <c r="AP13442" s="68" t="s">
        <v>621</v>
      </c>
      <c r="AQ13442" s="68" t="s">
        <v>621</v>
      </c>
      <c r="AR13442" s="68">
        <v>2.0000000000000001E-4</v>
      </c>
      <c r="AS13442" s="68">
        <v>8.0600000000000005E-2</v>
      </c>
      <c r="AT13442" s="68">
        <v>0.60229999999999995</v>
      </c>
      <c r="AU13442" s="68">
        <v>0.95330000000000004</v>
      </c>
      <c r="AV13442" s="68">
        <v>0.75449999999999995</v>
      </c>
      <c r="AW13442" s="68">
        <v>0.86040000000000005</v>
      </c>
      <c r="AX13442" s="68">
        <v>0.1268</v>
      </c>
      <c r="AY13442" s="68">
        <v>0.1053</v>
      </c>
      <c r="AZ13442" s="68">
        <v>0.54700000000000004</v>
      </c>
      <c r="BA13442" s="68">
        <v>0.7339</v>
      </c>
      <c r="BB13442" s="68">
        <v>0.9919</v>
      </c>
      <c r="BC13442" s="68">
        <v>0.73229999999999995</v>
      </c>
      <c r="BD13442" s="68">
        <v>0.28739999999999999</v>
      </c>
      <c r="BE13442" s="68">
        <v>0.43140000000000001</v>
      </c>
      <c r="BF13442" s="68">
        <v>0.1978</v>
      </c>
      <c r="BG13442" s="68">
        <v>6.2899999999999998E-2</v>
      </c>
      <c r="BH13442" s="68">
        <v>5.9700000000000003E-2</v>
      </c>
      <c r="BI13442" s="68">
        <v>0.25530000000000003</v>
      </c>
      <c r="BJ13442" s="68">
        <v>0.09</v>
      </c>
      <c r="BK13442" s="68">
        <v>0.28499999999999998</v>
      </c>
      <c r="BL13442" s="68">
        <v>0.75849999999999995</v>
      </c>
      <c r="BM13442" s="68">
        <v>0.13550000000000001</v>
      </c>
      <c r="BN13442" s="68">
        <v>5.1200000000000002E-2</v>
      </c>
      <c r="BO13442" s="68">
        <v>9.4399999999999998E-2</v>
      </c>
      <c r="BP13442" s="68">
        <v>3.3700000000000001E-2</v>
      </c>
      <c r="BQ13442" s="68">
        <v>0.33050000000000002</v>
      </c>
      <c r="BR13442" s="68">
        <v>0.35339999999999999</v>
      </c>
      <c r="BS13442" s="68">
        <v>0.98329999999999995</v>
      </c>
      <c r="BT13442" s="68">
        <v>2.0000000000000001E-4</v>
      </c>
      <c r="BU13442" s="68">
        <v>2.0400000000000001E-2</v>
      </c>
      <c r="BV13442" s="68">
        <v>0.71909999999999996</v>
      </c>
      <c r="BW13442" s="68">
        <v>0.98680000000000001</v>
      </c>
      <c r="BX13442" s="68">
        <v>0.68920000000000003</v>
      </c>
      <c r="BY13442" s="68">
        <v>0.30719999999999997</v>
      </c>
      <c r="BZ13442" s="68">
        <v>0.1031</v>
      </c>
      <c r="CA13442" s="68">
        <v>2.7E-2</v>
      </c>
      <c r="CB13442" s="68">
        <v>3.4299999999999997E-2</v>
      </c>
      <c r="CC13442" s="68">
        <v>0.1358</v>
      </c>
      <c r="CD13442" s="68">
        <v>8.3500000000000005E-2</v>
      </c>
      <c r="CE13442" s="68">
        <v>0.23699999999999999</v>
      </c>
      <c r="CF13442" s="68">
        <v>8.6800000000000002E-2</v>
      </c>
      <c r="CG13442" s="68">
        <v>0.42209999999999998</v>
      </c>
      <c r="CH13442" s="68">
        <v>0.26279999999999998</v>
      </c>
      <c r="CI13442" s="68">
        <v>0.61150000000000004</v>
      </c>
      <c r="CJ13442" s="68">
        <v>0.83240000000000003</v>
      </c>
      <c r="CK13442" s="68" t="s">
        <v>621</v>
      </c>
      <c r="CL13442" s="68" t="s">
        <v>621</v>
      </c>
      <c r="CM13442" s="68">
        <v>8.3500000000000005E-2</v>
      </c>
      <c r="CN13442" s="68" t="s">
        <v>621</v>
      </c>
      <c r="CO13442" s="68">
        <v>0.39900000000000002</v>
      </c>
      <c r="CP13442" s="68" t="s">
        <v>621</v>
      </c>
      <c r="CQ13442" s="68" t="s">
        <v>621</v>
      </c>
      <c r="CR13442" s="68">
        <v>0.35630000000000001</v>
      </c>
      <c r="CS13442" s="68">
        <v>9.1000000000000004E-3</v>
      </c>
      <c r="CT13442" s="68">
        <v>0.6069</v>
      </c>
      <c r="CU13442" s="68">
        <v>1.6000000000000001E-3</v>
      </c>
      <c r="CV13442" s="68">
        <v>6.9800000000000001E-2</v>
      </c>
      <c r="CW13442" s="68">
        <v>0.95469999999999999</v>
      </c>
      <c r="CX13442" s="68">
        <v>6.1699999999999998E-2</v>
      </c>
      <c r="CY13442" s="68">
        <v>0.10059999999999999</v>
      </c>
      <c r="CZ13442" s="68">
        <v>0.83240000000000003</v>
      </c>
      <c r="DA13442" s="68" t="s">
        <v>621</v>
      </c>
      <c r="DB13442" s="68"/>
      <c r="DC13442" s="68">
        <v>8.3500000000000005E-2</v>
      </c>
      <c r="DD13442" s="68" t="s">
        <v>621</v>
      </c>
      <c r="DE13442" s="68" t="s">
        <v>621</v>
      </c>
      <c r="DF13442" s="68">
        <v>0.39889999999999998</v>
      </c>
      <c r="DG13442" s="68" t="s">
        <v>621</v>
      </c>
      <c r="DH13442" s="68" t="s">
        <v>621</v>
      </c>
      <c r="DI13442" s="68">
        <v>0.35580000000000001</v>
      </c>
      <c r="DJ13442" s="68">
        <v>2.8E-3</v>
      </c>
      <c r="DK13442" s="68">
        <v>9.1000000000000004E-3</v>
      </c>
      <c r="DL13442" s="68">
        <v>0.83240000000000003</v>
      </c>
      <c r="DM13442" s="68" t="s">
        <v>621</v>
      </c>
      <c r="DN13442" s="68" t="s">
        <v>621</v>
      </c>
      <c r="DO13442" s="68">
        <v>8.3500000000000005E-2</v>
      </c>
      <c r="DP13442" s="68" t="s">
        <v>621</v>
      </c>
      <c r="DQ13442" s="68" t="s">
        <v>621</v>
      </c>
      <c r="DR13442" s="68">
        <v>0.4</v>
      </c>
      <c r="DS13442" s="68" t="s">
        <v>621</v>
      </c>
      <c r="DT13442" s="68" t="s">
        <v>621</v>
      </c>
      <c r="DU13442" s="68">
        <v>0.35780000000000001</v>
      </c>
      <c r="DV13442" s="68">
        <v>2.8E-3</v>
      </c>
      <c r="DW13442" s="74">
        <v>9.1000000000000004E-3</v>
      </c>
    </row>
    <row r="13443" spans="1:127" x14ac:dyDescent="0.25">
      <c r="A13443" s="247" t="s">
        <v>549</v>
      </c>
      <c r="B13443" s="106">
        <v>-0.43559999999999999</v>
      </c>
      <c r="C13443" s="106">
        <v>-0.21456</v>
      </c>
      <c r="D13443" s="77">
        <v>0.37753999999999999</v>
      </c>
      <c r="E13443" s="106">
        <v>-2.1479999999999999E-2</v>
      </c>
      <c r="F13443" s="77">
        <v>0.21464</v>
      </c>
      <c r="G13443" s="106">
        <v>-7.2400000000000006E-2</v>
      </c>
      <c r="H13443" s="106">
        <v>-0.25996000000000002</v>
      </c>
      <c r="I13443" s="106">
        <v>-0.25753999999999999</v>
      </c>
      <c r="J13443" s="77">
        <v>0.28439999999999999</v>
      </c>
      <c r="K13443" s="106">
        <v>-1.0789999999999999E-2</v>
      </c>
      <c r="L13443" s="77">
        <v>0.23003999999999999</v>
      </c>
      <c r="M13443" s="77">
        <v>0.10863</v>
      </c>
      <c r="N13443" s="106">
        <v>-1.329E-2</v>
      </c>
      <c r="O13443" s="106">
        <v>-0.20125999999999999</v>
      </c>
      <c r="P13443" s="77" t="s">
        <v>677</v>
      </c>
      <c r="Q13443" s="77">
        <v>2.1829999999999999E-2</v>
      </c>
      <c r="R13443" s="77">
        <v>0.36886999999999998</v>
      </c>
      <c r="S13443" s="77">
        <v>0.24399999999999999</v>
      </c>
      <c r="T13443" s="77">
        <v>0.34603</v>
      </c>
      <c r="U13443" s="106">
        <v>-0.10126</v>
      </c>
      <c r="V13443" s="77">
        <v>0.35554000000000002</v>
      </c>
      <c r="W13443" s="77">
        <v>0.62039999999999995</v>
      </c>
      <c r="X13443" s="77">
        <v>0.70206000000000002</v>
      </c>
      <c r="Y13443" s="77">
        <v>0.76492000000000004</v>
      </c>
      <c r="Z13443" s="77">
        <v>0.55825000000000002</v>
      </c>
      <c r="AA13443" s="77">
        <v>0.61492999999999998</v>
      </c>
      <c r="AB13443" s="77">
        <v>0.40755999999999998</v>
      </c>
      <c r="AC13443" s="77">
        <v>2.878E-2</v>
      </c>
      <c r="AD13443" s="77">
        <v>0.15359</v>
      </c>
      <c r="AE13443" s="106">
        <v>-0.11081000000000001</v>
      </c>
      <c r="AF13443" s="106">
        <v>-0.32184000000000001</v>
      </c>
      <c r="AG13443" s="106">
        <v>-0.27385999999999999</v>
      </c>
      <c r="AH13443" s="77">
        <v>0.25056</v>
      </c>
      <c r="AI13443" s="106">
        <v>-6.9370000000000001E-2</v>
      </c>
      <c r="AJ13443" s="77">
        <v>0.18819</v>
      </c>
      <c r="AK13443" s="77">
        <v>8.3470000000000003E-2</v>
      </c>
      <c r="AL13443" s="106">
        <v>-4.0140000000000002E-2</v>
      </c>
      <c r="AM13443" s="106">
        <v>-0.20707999999999999</v>
      </c>
      <c r="AN13443" s="77" t="s">
        <v>677</v>
      </c>
      <c r="AO13443" s="77">
        <v>0.22927</v>
      </c>
      <c r="AP13443" s="77">
        <v>0.35132000000000002</v>
      </c>
      <c r="AQ13443" s="77">
        <v>0.25486999999999999</v>
      </c>
      <c r="AR13443" s="77">
        <v>0.34181</v>
      </c>
      <c r="AS13443" s="77">
        <v>3.3410000000000002E-2</v>
      </c>
      <c r="AT13443" s="77">
        <v>0.12708</v>
      </c>
      <c r="AU13443" s="77">
        <v>0.67403000000000002</v>
      </c>
      <c r="AV13443" s="77">
        <v>0.46478999999999998</v>
      </c>
      <c r="AW13443" s="77">
        <v>0.64634999999999998</v>
      </c>
      <c r="AX13443" s="77">
        <v>0.28539999999999999</v>
      </c>
      <c r="AY13443" s="77">
        <v>0.13031999999999999</v>
      </c>
      <c r="AZ13443" s="77">
        <v>8.9520000000000002E-2</v>
      </c>
      <c r="BA13443" s="106">
        <v>-0.48050999999999999</v>
      </c>
      <c r="BB13443" s="106">
        <v>-0.27111000000000002</v>
      </c>
      <c r="BC13443" s="106">
        <v>-0.44525999999999999</v>
      </c>
      <c r="BD13443" s="106">
        <v>-0.37119000000000002</v>
      </c>
      <c r="BE13443" s="106">
        <v>-0.50836999999999999</v>
      </c>
      <c r="BF13443" s="77">
        <v>0.23841000000000001</v>
      </c>
      <c r="BG13443" s="77">
        <v>9.0490000000000001E-2</v>
      </c>
      <c r="BH13443" s="106">
        <v>-9.3859999999999999E-2</v>
      </c>
      <c r="BI13443" s="77">
        <v>8.3269999999999997E-2</v>
      </c>
      <c r="BJ13443" s="77">
        <v>0.15251000000000001</v>
      </c>
      <c r="BK13443" s="106">
        <v>-0.11534999999999999</v>
      </c>
      <c r="BL13443" s="77">
        <v>2.48E-3</v>
      </c>
      <c r="BM13443" s="106">
        <v>-0.28476000000000001</v>
      </c>
      <c r="BN13443" s="77">
        <v>1.1350000000000001E-2</v>
      </c>
      <c r="BO13443" s="106">
        <v>-0.24203</v>
      </c>
      <c r="BP13443" s="106">
        <v>-0.40549000000000002</v>
      </c>
      <c r="BQ13443" s="106">
        <v>-0.52351999999999999</v>
      </c>
      <c r="BR13443" s="77">
        <v>0.33560000000000001</v>
      </c>
      <c r="BS13443" s="77">
        <v>3.4630000000000001E-2</v>
      </c>
      <c r="BT13443" s="106">
        <v>-9.1550000000000006E-2</v>
      </c>
      <c r="BU13443" s="106">
        <v>-2.2939999999999999E-2</v>
      </c>
      <c r="BV13443" s="106">
        <v>-0.10652</v>
      </c>
      <c r="BW13443" s="106">
        <v>-7.7099999999999998E-3</v>
      </c>
      <c r="BX13443" s="106">
        <v>-8.4650000000000003E-2</v>
      </c>
      <c r="BY13443" s="106">
        <v>-0.44317000000000001</v>
      </c>
      <c r="BZ13443" s="106">
        <v>-8.387E-2</v>
      </c>
      <c r="CA13443" s="106">
        <v>-0.38556000000000001</v>
      </c>
      <c r="CB13443" s="106">
        <v>-0.39412999999999998</v>
      </c>
      <c r="CC13443" s="106">
        <v>-0.498</v>
      </c>
      <c r="CD13443" s="77">
        <v>0.29402</v>
      </c>
      <c r="CE13443" s="77">
        <v>0.11014</v>
      </c>
      <c r="CF13443" s="106">
        <v>-0.24748000000000001</v>
      </c>
      <c r="CG13443" s="77">
        <v>0.16334000000000001</v>
      </c>
      <c r="CH13443" s="77">
        <v>3.5340000000000003E-2</v>
      </c>
      <c r="CI13443" s="106">
        <v>-0.19952</v>
      </c>
      <c r="CJ13443" s="106">
        <v>-8.3000000000000001E-3</v>
      </c>
      <c r="CK13443" s="77">
        <v>6.6739999999999994E-2</v>
      </c>
      <c r="CL13443" s="77">
        <v>0.31069000000000002</v>
      </c>
      <c r="CM13443" s="77">
        <v>1</v>
      </c>
      <c r="CN13443" s="77">
        <v>0.39341999999999999</v>
      </c>
      <c r="CO13443" s="106">
        <v>-8.9510000000000006E-2</v>
      </c>
      <c r="CP13443" s="77">
        <v>2.23E-2</v>
      </c>
      <c r="CQ13443" s="77">
        <v>0.39677000000000001</v>
      </c>
      <c r="CR13443" s="77">
        <v>0.73887999999999998</v>
      </c>
      <c r="CS13443" s="77">
        <v>0.20477999999999999</v>
      </c>
      <c r="CT13443" s="106">
        <v>-0.46046999999999999</v>
      </c>
      <c r="CU13443" s="77">
        <v>0.21218000000000001</v>
      </c>
      <c r="CV13443" s="106">
        <v>-0.41145999999999999</v>
      </c>
      <c r="CW13443" s="77">
        <v>0.20238</v>
      </c>
      <c r="CX13443" s="106">
        <v>-0.44096999999999997</v>
      </c>
      <c r="CY13443" s="77">
        <v>6.1039999999999997E-2</v>
      </c>
      <c r="CZ13443" s="106">
        <v>-8.3000000000000001E-3</v>
      </c>
      <c r="DA13443" s="77">
        <v>6.6739999999999994E-2</v>
      </c>
      <c r="DB13443" s="77">
        <v>0.31070999999999999</v>
      </c>
      <c r="DC13443" s="77">
        <v>1</v>
      </c>
      <c r="DD13443" s="77">
        <v>9.8339999999999997E-2</v>
      </c>
      <c r="DE13443" s="77">
        <v>0.39341999999999999</v>
      </c>
      <c r="DF13443" s="106">
        <v>-8.9639999999999997E-2</v>
      </c>
      <c r="DG13443" s="77">
        <v>2.249E-2</v>
      </c>
      <c r="DH13443" s="77">
        <v>0.39733000000000002</v>
      </c>
      <c r="DI13443" s="77">
        <v>0.73868</v>
      </c>
      <c r="DJ13443" s="77">
        <v>1.1800000000000001E-3</v>
      </c>
      <c r="DK13443" s="77">
        <v>0.20488999999999999</v>
      </c>
      <c r="DL13443" s="106">
        <v>-8.3099999999999997E-3</v>
      </c>
      <c r="DM13443" s="77">
        <v>6.6739999999999994E-2</v>
      </c>
      <c r="DN13443" s="77">
        <v>0.31090000000000001</v>
      </c>
      <c r="DO13443" s="77">
        <v>1</v>
      </c>
      <c r="DP13443" s="77">
        <v>9.8360000000000003E-2</v>
      </c>
      <c r="DQ13443" s="77">
        <v>0.39340999999999998</v>
      </c>
      <c r="DR13443" s="106">
        <v>-8.9620000000000005E-2</v>
      </c>
      <c r="DS13443" s="77">
        <v>2.1950000000000001E-2</v>
      </c>
      <c r="DT13443" s="77">
        <v>0.39833000000000002</v>
      </c>
      <c r="DU13443" s="77">
        <v>0.73884000000000005</v>
      </c>
      <c r="DV13443" s="77">
        <v>1.1100000000000001E-3</v>
      </c>
      <c r="DW13443" s="78">
        <v>0.20515</v>
      </c>
    </row>
    <row r="13444" spans="1:127" ht="15.75" thickBot="1" x14ac:dyDescent="0.3">
      <c r="A13444" s="248"/>
      <c r="B13444" s="68">
        <v>1.2699999999999999E-2</v>
      </c>
      <c r="C13444" s="68">
        <v>0.23830000000000001</v>
      </c>
      <c r="D13444" s="68">
        <v>3.3099999999999997E-2</v>
      </c>
      <c r="E13444" s="68">
        <v>0.90710000000000002</v>
      </c>
      <c r="F13444" s="68">
        <v>0.23810000000000001</v>
      </c>
      <c r="G13444" s="68">
        <v>0.69369999999999998</v>
      </c>
      <c r="H13444" s="68">
        <v>0.1507</v>
      </c>
      <c r="I13444" s="68">
        <v>0.1547</v>
      </c>
      <c r="J13444" s="68">
        <v>0.1147</v>
      </c>
      <c r="K13444" s="68">
        <v>0.95320000000000005</v>
      </c>
      <c r="L13444" s="68">
        <v>0.20530000000000001</v>
      </c>
      <c r="M13444" s="68">
        <v>0.55400000000000005</v>
      </c>
      <c r="N13444" s="68">
        <v>0.9425</v>
      </c>
      <c r="O13444" s="68">
        <v>0.26929999999999998</v>
      </c>
      <c r="P13444" s="68" t="s">
        <v>677</v>
      </c>
      <c r="Q13444" s="68">
        <v>0.90559999999999996</v>
      </c>
      <c r="R13444" s="68">
        <v>3.78E-2</v>
      </c>
      <c r="S13444" s="68">
        <v>0.1784</v>
      </c>
      <c r="T13444" s="68">
        <v>5.2400000000000002E-2</v>
      </c>
      <c r="U13444" s="68">
        <v>0.58130000000000004</v>
      </c>
      <c r="V13444" s="68">
        <v>4.58E-2</v>
      </c>
      <c r="W13444" s="68">
        <v>2.0000000000000001E-4</v>
      </c>
      <c r="X13444" s="68" t="s">
        <v>621</v>
      </c>
      <c r="Y13444" s="68" t="s">
        <v>621</v>
      </c>
      <c r="Z13444" s="68">
        <v>8.9999999999999998E-4</v>
      </c>
      <c r="AA13444" s="68">
        <v>2.0000000000000001E-4</v>
      </c>
      <c r="AB13444" s="68">
        <v>2.06E-2</v>
      </c>
      <c r="AC13444" s="68">
        <v>0.87570000000000003</v>
      </c>
      <c r="AD13444" s="68">
        <v>0.40129999999999999</v>
      </c>
      <c r="AE13444" s="68">
        <v>0.54600000000000004</v>
      </c>
      <c r="AF13444" s="68">
        <v>7.2400000000000006E-2</v>
      </c>
      <c r="AG13444" s="68">
        <v>0.1293</v>
      </c>
      <c r="AH13444" s="68">
        <v>0.1666</v>
      </c>
      <c r="AI13444" s="68">
        <v>0.70599999999999996</v>
      </c>
      <c r="AJ13444" s="68">
        <v>0.30230000000000001</v>
      </c>
      <c r="AK13444" s="68">
        <v>0.64970000000000006</v>
      </c>
      <c r="AL13444" s="68">
        <v>0.82740000000000002</v>
      </c>
      <c r="AM13444" s="68">
        <v>0.2555</v>
      </c>
      <c r="AN13444" s="68" t="s">
        <v>677</v>
      </c>
      <c r="AO13444" s="68">
        <v>0.2069</v>
      </c>
      <c r="AP13444" s="68">
        <v>4.8599999999999997E-2</v>
      </c>
      <c r="AQ13444" s="68">
        <v>0.15920000000000001</v>
      </c>
      <c r="AR13444" s="68">
        <v>5.5500000000000001E-2</v>
      </c>
      <c r="AS13444" s="68">
        <v>0.85599999999999998</v>
      </c>
      <c r="AT13444" s="68">
        <v>0.48830000000000001</v>
      </c>
      <c r="AU13444" s="68" t="s">
        <v>621</v>
      </c>
      <c r="AV13444" s="68">
        <v>7.4000000000000003E-3</v>
      </c>
      <c r="AW13444" s="68" t="s">
        <v>621</v>
      </c>
      <c r="AX13444" s="68">
        <v>0.1133</v>
      </c>
      <c r="AY13444" s="68">
        <v>0.47710000000000002</v>
      </c>
      <c r="AZ13444" s="68">
        <v>0.62609999999999999</v>
      </c>
      <c r="BA13444" s="68">
        <v>5.4000000000000003E-3</v>
      </c>
      <c r="BB13444" s="68">
        <v>0.13339999999999999</v>
      </c>
      <c r="BC13444" s="68">
        <v>1.0699999999999999E-2</v>
      </c>
      <c r="BD13444" s="68">
        <v>3.6499999999999998E-2</v>
      </c>
      <c r="BE13444" s="68">
        <v>3.0000000000000001E-3</v>
      </c>
      <c r="BF13444" s="68">
        <v>0.1888</v>
      </c>
      <c r="BG13444" s="68">
        <v>0.62229999999999996</v>
      </c>
      <c r="BH13444" s="68">
        <v>0.60940000000000005</v>
      </c>
      <c r="BI13444" s="68">
        <v>0.65049999999999997</v>
      </c>
      <c r="BJ13444" s="68">
        <v>0.4047</v>
      </c>
      <c r="BK13444" s="68">
        <v>0.52959999999999996</v>
      </c>
      <c r="BL13444" s="68">
        <v>0.98929999999999996</v>
      </c>
      <c r="BM13444" s="68">
        <v>0.1142</v>
      </c>
      <c r="BN13444" s="68">
        <v>0.95079999999999998</v>
      </c>
      <c r="BO13444" s="68">
        <v>0.182</v>
      </c>
      <c r="BP13444" s="68">
        <v>2.1299999999999999E-2</v>
      </c>
      <c r="BQ13444" s="68">
        <v>2.0999999999999999E-3</v>
      </c>
      <c r="BR13444" s="68">
        <v>6.0400000000000002E-2</v>
      </c>
      <c r="BS13444" s="68">
        <v>0.85070000000000001</v>
      </c>
      <c r="BT13444" s="68">
        <v>0.61829999999999996</v>
      </c>
      <c r="BU13444" s="68">
        <v>0.90080000000000005</v>
      </c>
      <c r="BV13444" s="68">
        <v>0.56169999999999998</v>
      </c>
      <c r="BW13444" s="68">
        <v>0.96660000000000001</v>
      </c>
      <c r="BX13444" s="68">
        <v>0.64510000000000001</v>
      </c>
      <c r="BY13444" s="68">
        <v>1.11E-2</v>
      </c>
      <c r="BZ13444" s="68">
        <v>0.64810000000000001</v>
      </c>
      <c r="CA13444" s="68">
        <v>2.93E-2</v>
      </c>
      <c r="CB13444" s="68">
        <v>2.5600000000000001E-2</v>
      </c>
      <c r="CC13444" s="68">
        <v>3.7000000000000002E-3</v>
      </c>
      <c r="CD13444" s="68">
        <v>0.1024</v>
      </c>
      <c r="CE13444" s="68">
        <v>0.54849999999999999</v>
      </c>
      <c r="CF13444" s="68">
        <v>0.1721</v>
      </c>
      <c r="CG13444" s="68">
        <v>0.37169999999999997</v>
      </c>
      <c r="CH13444" s="68">
        <v>0.84770000000000001</v>
      </c>
      <c r="CI13444" s="68">
        <v>0.27360000000000001</v>
      </c>
      <c r="CJ13444" s="68">
        <v>0.96409999999999996</v>
      </c>
      <c r="CK13444" s="68">
        <v>0.7167</v>
      </c>
      <c r="CL13444" s="68">
        <v>8.3500000000000005E-2</v>
      </c>
      <c r="CM13444" s="68" t="s">
        <v>621</v>
      </c>
      <c r="CN13444" s="68">
        <v>2.5899999999999999E-2</v>
      </c>
      <c r="CO13444" s="68">
        <v>0.62609999999999999</v>
      </c>
      <c r="CP13444" s="68">
        <v>0.90359999999999996</v>
      </c>
      <c r="CQ13444" s="68">
        <v>2.46E-2</v>
      </c>
      <c r="CR13444" s="68" t="s">
        <v>621</v>
      </c>
      <c r="CS13444" s="68">
        <v>0.26090000000000002</v>
      </c>
      <c r="CT13444" s="68">
        <v>8.0000000000000002E-3</v>
      </c>
      <c r="CU13444" s="68">
        <v>0.2437</v>
      </c>
      <c r="CV13444" s="68">
        <v>1.9300000000000001E-2</v>
      </c>
      <c r="CW13444" s="68">
        <v>0.2666</v>
      </c>
      <c r="CX13444" s="68">
        <v>1.15E-2</v>
      </c>
      <c r="CY13444" s="68">
        <v>0.74</v>
      </c>
      <c r="CZ13444" s="68">
        <v>0.96399999999999997</v>
      </c>
      <c r="DA13444" s="68">
        <v>0.7167</v>
      </c>
      <c r="DB13444" s="68">
        <v>8.3500000000000005E-2</v>
      </c>
      <c r="DC13444" s="68"/>
      <c r="DD13444" s="68">
        <v>0.59230000000000005</v>
      </c>
      <c r="DE13444" s="68">
        <v>2.5899999999999999E-2</v>
      </c>
      <c r="DF13444" s="68">
        <v>0.62560000000000004</v>
      </c>
      <c r="DG13444" s="68">
        <v>0.90280000000000005</v>
      </c>
      <c r="DH13444" s="68">
        <v>2.4299999999999999E-2</v>
      </c>
      <c r="DI13444" s="68" t="s">
        <v>621</v>
      </c>
      <c r="DJ13444" s="68">
        <v>0.99490000000000001</v>
      </c>
      <c r="DK13444" s="68">
        <v>0.2606</v>
      </c>
      <c r="DL13444" s="68">
        <v>0.96399999999999997</v>
      </c>
      <c r="DM13444" s="68">
        <v>0.7167</v>
      </c>
      <c r="DN13444" s="68">
        <v>8.3299999999999999E-2</v>
      </c>
      <c r="DO13444" s="68" t="s">
        <v>621</v>
      </c>
      <c r="DP13444" s="68">
        <v>0.59219999999999995</v>
      </c>
      <c r="DQ13444" s="68">
        <v>2.5899999999999999E-2</v>
      </c>
      <c r="DR13444" s="68">
        <v>0.62570000000000003</v>
      </c>
      <c r="DS13444" s="68">
        <v>0.90510000000000002</v>
      </c>
      <c r="DT13444" s="68">
        <v>2.3900000000000001E-2</v>
      </c>
      <c r="DU13444" s="68" t="s">
        <v>621</v>
      </c>
      <c r="DV13444" s="68">
        <v>0.99519999999999997</v>
      </c>
      <c r="DW13444" s="74">
        <v>0.26</v>
      </c>
    </row>
    <row r="13445" spans="1:127" x14ac:dyDescent="0.25">
      <c r="A13445" s="247" t="s">
        <v>585</v>
      </c>
      <c r="B13445" s="106">
        <v>-0.42259000000000002</v>
      </c>
      <c r="C13445" s="77">
        <v>0.35488999999999998</v>
      </c>
      <c r="D13445" s="77">
        <v>0.41854000000000002</v>
      </c>
      <c r="E13445" s="77">
        <v>0.69411999999999996</v>
      </c>
      <c r="F13445" s="77">
        <v>0.48623</v>
      </c>
      <c r="G13445" s="77">
        <v>0.37522</v>
      </c>
      <c r="H13445" s="77">
        <v>7.3600000000000002E-3</v>
      </c>
      <c r="I13445" s="106">
        <v>-0.23558000000000001</v>
      </c>
      <c r="J13445" s="77">
        <v>0.58496000000000004</v>
      </c>
      <c r="K13445" s="77">
        <v>0.74980000000000002</v>
      </c>
      <c r="L13445" s="77">
        <v>0.66444999999999999</v>
      </c>
      <c r="M13445" s="77">
        <v>0.65090000000000003</v>
      </c>
      <c r="N13445" s="77">
        <v>0.80157999999999996</v>
      </c>
      <c r="O13445" s="77">
        <v>0.73470999999999997</v>
      </c>
      <c r="P13445" s="77" t="s">
        <v>677</v>
      </c>
      <c r="Q13445" s="77">
        <v>0.40044000000000002</v>
      </c>
      <c r="R13445" s="77">
        <v>0.44678000000000001</v>
      </c>
      <c r="S13445" s="77">
        <v>0.34423999999999999</v>
      </c>
      <c r="T13445" s="77">
        <v>0.68242000000000003</v>
      </c>
      <c r="U13445" s="77">
        <v>0.75475000000000003</v>
      </c>
      <c r="V13445" s="77">
        <v>0.24188999999999999</v>
      </c>
      <c r="W13445" s="77">
        <v>0.2286</v>
      </c>
      <c r="X13445" s="77">
        <v>0.12486999999999999</v>
      </c>
      <c r="Y13445" s="77">
        <v>0.19094</v>
      </c>
      <c r="Z13445" s="106">
        <v>-0.23862</v>
      </c>
      <c r="AA13445" s="106">
        <v>-3.2340000000000001E-2</v>
      </c>
      <c r="AB13445" s="77">
        <v>0.39350000000000002</v>
      </c>
      <c r="AC13445" s="77">
        <v>0.51105</v>
      </c>
      <c r="AD13445" s="77">
        <v>0.35708000000000001</v>
      </c>
      <c r="AE13445" s="77">
        <v>0.25396000000000002</v>
      </c>
      <c r="AF13445" s="106">
        <v>-0.15273</v>
      </c>
      <c r="AG13445" s="106">
        <v>-0.30628</v>
      </c>
      <c r="AH13445" s="77">
        <v>0.59799000000000002</v>
      </c>
      <c r="AI13445" s="77">
        <v>0.72152000000000005</v>
      </c>
      <c r="AJ13445" s="77">
        <v>0.68681000000000003</v>
      </c>
      <c r="AK13445" s="77">
        <v>0.65946000000000005</v>
      </c>
      <c r="AL13445" s="77">
        <v>0.81133999999999995</v>
      </c>
      <c r="AM13445" s="77">
        <v>0.69926999999999995</v>
      </c>
      <c r="AN13445" s="77" t="s">
        <v>677</v>
      </c>
      <c r="AO13445" s="77">
        <v>0.21893000000000001</v>
      </c>
      <c r="AP13445" s="77">
        <v>0.45739000000000002</v>
      </c>
      <c r="AQ13445" s="77">
        <v>0.35433999999999999</v>
      </c>
      <c r="AR13445" s="77">
        <v>0.45358999999999999</v>
      </c>
      <c r="AS13445" s="77">
        <v>0.51780999999999999</v>
      </c>
      <c r="AT13445" s="77">
        <v>7.5319999999999998E-2</v>
      </c>
      <c r="AU13445" s="77">
        <v>7.5060000000000002E-2</v>
      </c>
      <c r="AV13445" s="106">
        <v>-0.12791</v>
      </c>
      <c r="AW13445" s="77">
        <v>0.10248</v>
      </c>
      <c r="AX13445" s="106">
        <v>-0.31489</v>
      </c>
      <c r="AY13445" s="106">
        <v>-0.38399</v>
      </c>
      <c r="AZ13445" s="77">
        <v>0.21918000000000001</v>
      </c>
      <c r="BA13445" s="77">
        <v>3.1879999999999999E-2</v>
      </c>
      <c r="BB13445" s="77">
        <v>5.3850000000000002E-2</v>
      </c>
      <c r="BC13445" s="77">
        <v>0.25692999999999999</v>
      </c>
      <c r="BD13445" s="77">
        <v>0.12469</v>
      </c>
      <c r="BE13445" s="77">
        <v>0.22778999999999999</v>
      </c>
      <c r="BF13445" s="77">
        <v>0.35177000000000003</v>
      </c>
      <c r="BG13445" s="77">
        <v>0.20904</v>
      </c>
      <c r="BH13445" s="77">
        <v>0.24929000000000001</v>
      </c>
      <c r="BI13445" s="77">
        <v>0.21915999999999999</v>
      </c>
      <c r="BJ13445" s="77">
        <v>0.41432000000000002</v>
      </c>
      <c r="BK13445" s="77">
        <v>0.13827999999999999</v>
      </c>
      <c r="BL13445" s="77">
        <v>2.913E-2</v>
      </c>
      <c r="BM13445" s="106">
        <v>-0.28871000000000002</v>
      </c>
      <c r="BN13445" s="106">
        <v>-0.39490999999999998</v>
      </c>
      <c r="BO13445" s="106">
        <v>-0.30009999999999998</v>
      </c>
      <c r="BP13445" s="106">
        <v>-6.9779999999999995E-2</v>
      </c>
      <c r="BQ13445" s="77">
        <v>0.13882</v>
      </c>
      <c r="BR13445" s="77">
        <v>0.22353000000000001</v>
      </c>
      <c r="BS13445" s="77">
        <v>5.1479999999999998E-2</v>
      </c>
      <c r="BT13445" s="106">
        <v>-0.69477999999999995</v>
      </c>
      <c r="BU13445" s="106">
        <v>-0.42274</v>
      </c>
      <c r="BV13445" s="77">
        <v>0.27413999999999999</v>
      </c>
      <c r="BW13445" s="106">
        <v>-2.511E-2</v>
      </c>
      <c r="BX13445" s="77">
        <v>2.9139999999999999E-2</v>
      </c>
      <c r="BY13445" s="106">
        <v>-0.11173</v>
      </c>
      <c r="BZ13445" s="106">
        <v>-0.30709999999999998</v>
      </c>
      <c r="CA13445" s="106">
        <v>-0.23696</v>
      </c>
      <c r="CB13445" s="106">
        <v>-5.8930000000000003E-2</v>
      </c>
      <c r="CC13445" s="77">
        <v>7.3620000000000005E-2</v>
      </c>
      <c r="CD13445" s="77">
        <v>0.36160999999999999</v>
      </c>
      <c r="CE13445" s="77">
        <v>0.15844</v>
      </c>
      <c r="CF13445" s="106">
        <v>-0.35496</v>
      </c>
      <c r="CG13445" s="77">
        <v>8.881E-2</v>
      </c>
      <c r="CH13445" s="77">
        <v>0.38140000000000002</v>
      </c>
      <c r="CI13445" s="77">
        <v>0.11315</v>
      </c>
      <c r="CJ13445" s="77">
        <v>0.53732999999999997</v>
      </c>
      <c r="CK13445" s="77">
        <v>0.90968000000000004</v>
      </c>
      <c r="CL13445" s="77">
        <v>0.74741999999999997</v>
      </c>
      <c r="CM13445" s="77">
        <v>9.8350000000000007E-2</v>
      </c>
      <c r="CN13445" s="77">
        <v>0.95359000000000005</v>
      </c>
      <c r="CO13445" s="77">
        <v>0.29818</v>
      </c>
      <c r="CP13445" s="77">
        <v>0.91813</v>
      </c>
      <c r="CQ13445" s="77">
        <v>0.60894000000000004</v>
      </c>
      <c r="CR13445" s="106">
        <v>-0.17322000000000001</v>
      </c>
      <c r="CS13445" s="77">
        <v>0.84362999999999999</v>
      </c>
      <c r="CT13445" s="77">
        <v>0.27772000000000002</v>
      </c>
      <c r="CU13445" s="77">
        <v>0.57513000000000003</v>
      </c>
      <c r="CV13445" s="106">
        <v>-6.5879999999999994E-2</v>
      </c>
      <c r="CW13445" s="77">
        <v>0.12322</v>
      </c>
      <c r="CX13445" s="106">
        <v>-5.8939999999999999E-2</v>
      </c>
      <c r="CY13445" s="77">
        <v>0.47666999999999998</v>
      </c>
      <c r="CZ13445" s="77">
        <v>0.53732999999999997</v>
      </c>
      <c r="DA13445" s="77">
        <v>0.90968000000000004</v>
      </c>
      <c r="DB13445" s="77">
        <v>0.74741000000000002</v>
      </c>
      <c r="DC13445" s="77">
        <v>9.8339999999999997E-2</v>
      </c>
      <c r="DD13445" s="77">
        <v>1</v>
      </c>
      <c r="DE13445" s="77">
        <v>0.95359000000000005</v>
      </c>
      <c r="DF13445" s="77">
        <v>0.29820999999999998</v>
      </c>
      <c r="DG13445" s="77">
        <v>0.91808999999999996</v>
      </c>
      <c r="DH13445" s="77">
        <v>0.60933000000000004</v>
      </c>
      <c r="DI13445" s="106">
        <v>-0.17341999999999999</v>
      </c>
      <c r="DJ13445" s="77">
        <v>0.91029000000000004</v>
      </c>
      <c r="DK13445" s="77">
        <v>0.84367000000000003</v>
      </c>
      <c r="DL13445" s="77">
        <v>0.53739000000000003</v>
      </c>
      <c r="DM13445" s="77">
        <v>0.90968000000000004</v>
      </c>
      <c r="DN13445" s="77">
        <v>0.74739</v>
      </c>
      <c r="DO13445" s="77">
        <v>9.8229999999999998E-2</v>
      </c>
      <c r="DP13445" s="77">
        <v>1</v>
      </c>
      <c r="DQ13445" s="77">
        <v>0.95359000000000005</v>
      </c>
      <c r="DR13445" s="77">
        <v>0.29852000000000001</v>
      </c>
      <c r="DS13445" s="77">
        <v>0.91808999999999996</v>
      </c>
      <c r="DT13445" s="77">
        <v>0.60543000000000002</v>
      </c>
      <c r="DU13445" s="106">
        <v>-0.17313999999999999</v>
      </c>
      <c r="DV13445" s="77">
        <v>0.91042000000000001</v>
      </c>
      <c r="DW13445" s="78">
        <v>0.84360000000000002</v>
      </c>
    </row>
    <row r="13446" spans="1:127" ht="15.75" thickBot="1" x14ac:dyDescent="0.3">
      <c r="A13446" s="248"/>
      <c r="B13446" s="68">
        <v>1.6E-2</v>
      </c>
      <c r="C13446" s="68">
        <v>4.6300000000000001E-2</v>
      </c>
      <c r="D13446" s="68">
        <v>1.7100000000000001E-2</v>
      </c>
      <c r="E13446" s="68" t="s">
        <v>621</v>
      </c>
      <c r="F13446" s="68">
        <v>4.7999999999999996E-3</v>
      </c>
      <c r="G13446" s="68">
        <v>3.4299999999999997E-2</v>
      </c>
      <c r="H13446" s="68">
        <v>0.96809999999999996</v>
      </c>
      <c r="I13446" s="68">
        <v>0.1943</v>
      </c>
      <c r="J13446" s="68">
        <v>4.0000000000000002E-4</v>
      </c>
      <c r="K13446" s="68" t="s">
        <v>621</v>
      </c>
      <c r="L13446" s="68" t="s">
        <v>621</v>
      </c>
      <c r="M13446" s="68" t="s">
        <v>621</v>
      </c>
      <c r="N13446" s="68" t="s">
        <v>621</v>
      </c>
      <c r="O13446" s="68" t="s">
        <v>621</v>
      </c>
      <c r="P13446" s="68" t="s">
        <v>677</v>
      </c>
      <c r="Q13446" s="68">
        <v>2.3099999999999999E-2</v>
      </c>
      <c r="R13446" s="68">
        <v>1.04E-2</v>
      </c>
      <c r="S13446" s="68">
        <v>5.3699999999999998E-2</v>
      </c>
      <c r="T13446" s="68" t="s">
        <v>621</v>
      </c>
      <c r="U13446" s="68" t="s">
        <v>621</v>
      </c>
      <c r="V13446" s="68">
        <v>0.18229999999999999</v>
      </c>
      <c r="W13446" s="68">
        <v>0.2082</v>
      </c>
      <c r="X13446" s="68">
        <v>0.49590000000000001</v>
      </c>
      <c r="Y13446" s="68">
        <v>0.29520000000000002</v>
      </c>
      <c r="Z13446" s="68">
        <v>0.18840000000000001</v>
      </c>
      <c r="AA13446" s="68">
        <v>0.86050000000000004</v>
      </c>
      <c r="AB13446" s="68">
        <v>2.5899999999999999E-2</v>
      </c>
      <c r="AC13446" s="68">
        <v>2.8E-3</v>
      </c>
      <c r="AD13446" s="68">
        <v>4.48E-2</v>
      </c>
      <c r="AE13446" s="68">
        <v>0.16070000000000001</v>
      </c>
      <c r="AF13446" s="68">
        <v>0.40400000000000003</v>
      </c>
      <c r="AG13446" s="68">
        <v>8.8200000000000001E-2</v>
      </c>
      <c r="AH13446" s="68">
        <v>2.9999999999999997E-4</v>
      </c>
      <c r="AI13446" s="68" t="s">
        <v>621</v>
      </c>
      <c r="AJ13446" s="68" t="s">
        <v>621</v>
      </c>
      <c r="AK13446" s="68" t="s">
        <v>621</v>
      </c>
      <c r="AL13446" s="68" t="s">
        <v>621</v>
      </c>
      <c r="AM13446" s="68" t="s">
        <v>621</v>
      </c>
      <c r="AN13446" s="68" t="s">
        <v>677</v>
      </c>
      <c r="AO13446" s="68">
        <v>0.2286</v>
      </c>
      <c r="AP13446" s="68">
        <v>8.5000000000000006E-3</v>
      </c>
      <c r="AQ13446" s="68">
        <v>4.6600000000000003E-2</v>
      </c>
      <c r="AR13446" s="68">
        <v>9.1000000000000004E-3</v>
      </c>
      <c r="AS13446" s="68">
        <v>2.3999999999999998E-3</v>
      </c>
      <c r="AT13446" s="68">
        <v>0.68200000000000005</v>
      </c>
      <c r="AU13446" s="68">
        <v>0.68300000000000005</v>
      </c>
      <c r="AV13446" s="68">
        <v>0.4854</v>
      </c>
      <c r="AW13446" s="68">
        <v>0.57679999999999998</v>
      </c>
      <c r="AX13446" s="68">
        <v>7.9200000000000007E-2</v>
      </c>
      <c r="AY13446" s="68">
        <v>0.03</v>
      </c>
      <c r="AZ13446" s="68">
        <v>0.2281</v>
      </c>
      <c r="BA13446" s="68">
        <v>0.86250000000000004</v>
      </c>
      <c r="BB13446" s="68">
        <v>0.76970000000000005</v>
      </c>
      <c r="BC13446" s="68">
        <v>0.15570000000000001</v>
      </c>
      <c r="BD13446" s="68">
        <v>0.4965</v>
      </c>
      <c r="BE13446" s="68">
        <v>0.2099</v>
      </c>
      <c r="BF13446" s="68">
        <v>4.8300000000000003E-2</v>
      </c>
      <c r="BG13446" s="68">
        <v>0.25090000000000001</v>
      </c>
      <c r="BH13446" s="68">
        <v>0.16880000000000001</v>
      </c>
      <c r="BI13446" s="68">
        <v>0.22819999999999999</v>
      </c>
      <c r="BJ13446" s="68">
        <v>1.84E-2</v>
      </c>
      <c r="BK13446" s="68">
        <v>0.45040000000000002</v>
      </c>
      <c r="BL13446" s="68">
        <v>0.87419999999999998</v>
      </c>
      <c r="BM13446" s="68">
        <v>0.109</v>
      </c>
      <c r="BN13446" s="68">
        <v>2.53E-2</v>
      </c>
      <c r="BO13446" s="68">
        <v>9.5200000000000007E-2</v>
      </c>
      <c r="BP13446" s="68">
        <v>0.70430000000000004</v>
      </c>
      <c r="BQ13446" s="68">
        <v>0.4486</v>
      </c>
      <c r="BR13446" s="68">
        <v>0.21879999999999999</v>
      </c>
      <c r="BS13446" s="68">
        <v>0.77959999999999996</v>
      </c>
      <c r="BT13446" s="68" t="s">
        <v>621</v>
      </c>
      <c r="BU13446" s="68">
        <v>1.5900000000000001E-2</v>
      </c>
      <c r="BV13446" s="68">
        <v>0.12889999999999999</v>
      </c>
      <c r="BW13446" s="68">
        <v>0.89149999999999996</v>
      </c>
      <c r="BX13446" s="68">
        <v>0.87419999999999998</v>
      </c>
      <c r="BY13446" s="68">
        <v>0.54269999999999996</v>
      </c>
      <c r="BZ13446" s="68">
        <v>8.7300000000000003E-2</v>
      </c>
      <c r="CA13446" s="68">
        <v>0.19159999999999999</v>
      </c>
      <c r="CB13446" s="68">
        <v>0.74870000000000003</v>
      </c>
      <c r="CC13446" s="68">
        <v>0.68879999999999997</v>
      </c>
      <c r="CD13446" s="68">
        <v>4.2000000000000003E-2</v>
      </c>
      <c r="CE13446" s="68">
        <v>0.38640000000000002</v>
      </c>
      <c r="CF13446" s="68">
        <v>4.6199999999999998E-2</v>
      </c>
      <c r="CG13446" s="68">
        <v>0.62890000000000001</v>
      </c>
      <c r="CH13446" s="68">
        <v>3.1300000000000001E-2</v>
      </c>
      <c r="CI13446" s="68">
        <v>0.53749999999999998</v>
      </c>
      <c r="CJ13446" s="68">
        <v>1.5E-3</v>
      </c>
      <c r="CK13446" s="68" t="s">
        <v>621</v>
      </c>
      <c r="CL13446" s="68" t="s">
        <v>621</v>
      </c>
      <c r="CM13446" s="68">
        <v>0.59230000000000005</v>
      </c>
      <c r="CN13446" s="68" t="s">
        <v>621</v>
      </c>
      <c r="CO13446" s="68">
        <v>9.74E-2</v>
      </c>
      <c r="CP13446" s="68" t="s">
        <v>621</v>
      </c>
      <c r="CQ13446" s="68">
        <v>2.0000000000000001E-4</v>
      </c>
      <c r="CR13446" s="68">
        <v>0.34310000000000002</v>
      </c>
      <c r="CS13446" s="68" t="s">
        <v>621</v>
      </c>
      <c r="CT13446" s="68">
        <v>0.12379999999999999</v>
      </c>
      <c r="CU13446" s="68">
        <v>5.9999999999999995E-4</v>
      </c>
      <c r="CV13446" s="68">
        <v>0.72019999999999995</v>
      </c>
      <c r="CW13446" s="68">
        <v>0.50170000000000003</v>
      </c>
      <c r="CX13446" s="68">
        <v>0.74870000000000003</v>
      </c>
      <c r="CY13446" s="68">
        <v>5.7999999999999996E-3</v>
      </c>
      <c r="CZ13446" s="68">
        <v>1.5E-3</v>
      </c>
      <c r="DA13446" s="68" t="s">
        <v>621</v>
      </c>
      <c r="DB13446" s="68" t="s">
        <v>621</v>
      </c>
      <c r="DC13446" s="68">
        <v>0.59230000000000005</v>
      </c>
      <c r="DD13446" s="68"/>
      <c r="DE13446" s="68" t="s">
        <v>621</v>
      </c>
      <c r="DF13446" s="68">
        <v>9.74E-2</v>
      </c>
      <c r="DG13446" s="68" t="s">
        <v>621</v>
      </c>
      <c r="DH13446" s="68">
        <v>2.0000000000000001E-4</v>
      </c>
      <c r="DI13446" s="68">
        <v>0.34250000000000003</v>
      </c>
      <c r="DJ13446" s="68" t="s">
        <v>621</v>
      </c>
      <c r="DK13446" s="68" t="s">
        <v>621</v>
      </c>
      <c r="DL13446" s="68">
        <v>1.5E-3</v>
      </c>
      <c r="DM13446" s="68" t="s">
        <v>621</v>
      </c>
      <c r="DN13446" s="68" t="s">
        <v>621</v>
      </c>
      <c r="DO13446" s="68">
        <v>0.59279999999999999</v>
      </c>
      <c r="DP13446" s="68" t="s">
        <v>621</v>
      </c>
      <c r="DQ13446" s="68" t="s">
        <v>621</v>
      </c>
      <c r="DR13446" s="68">
        <v>9.7000000000000003E-2</v>
      </c>
      <c r="DS13446" s="68" t="s">
        <v>621</v>
      </c>
      <c r="DT13446" s="68">
        <v>2.0000000000000001E-4</v>
      </c>
      <c r="DU13446" s="68">
        <v>0.34329999999999999</v>
      </c>
      <c r="DV13446" s="68" t="s">
        <v>621</v>
      </c>
      <c r="DW13446" s="74" t="s">
        <v>621</v>
      </c>
    </row>
    <row r="13447" spans="1:127" x14ac:dyDescent="0.25">
      <c r="A13447" s="247" t="s">
        <v>548</v>
      </c>
      <c r="B13447" s="106">
        <v>-0.5222</v>
      </c>
      <c r="C13447" s="77">
        <v>0.26294000000000001</v>
      </c>
      <c r="D13447" s="77">
        <v>0.50088999999999995</v>
      </c>
      <c r="E13447" s="77">
        <v>0.63475999999999999</v>
      </c>
      <c r="F13447" s="77">
        <v>0.51414000000000004</v>
      </c>
      <c r="G13447" s="77">
        <v>0.32474999999999998</v>
      </c>
      <c r="H13447" s="106">
        <v>-7.1849999999999997E-2</v>
      </c>
      <c r="I13447" s="106">
        <v>-0.29554999999999998</v>
      </c>
      <c r="J13447" s="77">
        <v>0.62644999999999995</v>
      </c>
      <c r="K13447" s="77">
        <v>0.68942999999999999</v>
      </c>
      <c r="L13447" s="77">
        <v>0.68344000000000005</v>
      </c>
      <c r="M13447" s="77">
        <v>0.63419000000000003</v>
      </c>
      <c r="N13447" s="77">
        <v>0.73650000000000004</v>
      </c>
      <c r="O13447" s="77">
        <v>0.61787000000000003</v>
      </c>
      <c r="P13447" s="77" t="s">
        <v>677</v>
      </c>
      <c r="Q13447" s="77">
        <v>0.37653999999999999</v>
      </c>
      <c r="R13447" s="77">
        <v>0.52436000000000005</v>
      </c>
      <c r="S13447" s="77">
        <v>0.39184999999999998</v>
      </c>
      <c r="T13447" s="77">
        <v>0.73514000000000002</v>
      </c>
      <c r="U13447" s="77">
        <v>0.66662999999999994</v>
      </c>
      <c r="V13447" s="77">
        <v>0.33104</v>
      </c>
      <c r="W13447" s="77">
        <v>0.39889999999999998</v>
      </c>
      <c r="X13447" s="77">
        <v>0.32779000000000003</v>
      </c>
      <c r="Y13447" s="77">
        <v>0.40783999999999998</v>
      </c>
      <c r="Z13447" s="106">
        <v>-5.1540000000000002E-2</v>
      </c>
      <c r="AA13447" s="77">
        <v>0.15618000000000001</v>
      </c>
      <c r="AB13447" s="77">
        <v>0.48683999999999999</v>
      </c>
      <c r="AC13447" s="77">
        <v>0.48082999999999998</v>
      </c>
      <c r="AD13447" s="77">
        <v>0.37635000000000002</v>
      </c>
      <c r="AE13447" s="77">
        <v>0.2011</v>
      </c>
      <c r="AF13447" s="106">
        <v>-0.23846999999999999</v>
      </c>
      <c r="AG13447" s="106">
        <v>-0.36581000000000002</v>
      </c>
      <c r="AH13447" s="77">
        <v>0.62826000000000004</v>
      </c>
      <c r="AI13447" s="77">
        <v>0.64556999999999998</v>
      </c>
      <c r="AJ13447" s="77">
        <v>0.69144000000000005</v>
      </c>
      <c r="AK13447" s="77">
        <v>0.63449</v>
      </c>
      <c r="AL13447" s="77">
        <v>0.73740000000000006</v>
      </c>
      <c r="AM13447" s="77">
        <v>0.58335999999999999</v>
      </c>
      <c r="AN13447" s="77" t="s">
        <v>677</v>
      </c>
      <c r="AO13447" s="77">
        <v>0.27161999999999997</v>
      </c>
      <c r="AP13447" s="77">
        <v>0.52885000000000004</v>
      </c>
      <c r="AQ13447" s="77">
        <v>0.40447</v>
      </c>
      <c r="AR13447" s="77">
        <v>0.52246000000000004</v>
      </c>
      <c r="AS13447" s="77">
        <v>0.48848000000000003</v>
      </c>
      <c r="AT13447" s="77">
        <v>0.10803</v>
      </c>
      <c r="AU13447" s="77">
        <v>0.27328999999999998</v>
      </c>
      <c r="AV13447" s="77">
        <v>2.247E-2</v>
      </c>
      <c r="AW13447" s="77">
        <v>0.29024</v>
      </c>
      <c r="AX13447" s="106">
        <v>-0.20455999999999999</v>
      </c>
      <c r="AY13447" s="106">
        <v>-0.31530999999999998</v>
      </c>
      <c r="AZ13447" s="77">
        <v>0.22957</v>
      </c>
      <c r="BA13447" s="106">
        <v>-0.11594</v>
      </c>
      <c r="BB13447" s="106">
        <v>-3.2280000000000003E-2</v>
      </c>
      <c r="BC13447" s="77">
        <v>0.10265000000000001</v>
      </c>
      <c r="BD13447" s="77">
        <v>2.8800000000000002E-3</v>
      </c>
      <c r="BE13447" s="77">
        <v>5.663E-2</v>
      </c>
      <c r="BF13447" s="77">
        <v>0.39711000000000002</v>
      </c>
      <c r="BG13447" s="77">
        <v>0.22048999999999999</v>
      </c>
      <c r="BH13447" s="77">
        <v>0.2019</v>
      </c>
      <c r="BI13447" s="77">
        <v>0.22764999999999999</v>
      </c>
      <c r="BJ13447" s="77">
        <v>0.42891000000000001</v>
      </c>
      <c r="BK13447" s="77">
        <v>9.2850000000000002E-2</v>
      </c>
      <c r="BL13447" s="77">
        <v>2.7660000000000001E-2</v>
      </c>
      <c r="BM13447" s="106">
        <v>-0.35288999999999998</v>
      </c>
      <c r="BN13447" s="106">
        <v>-0.3614</v>
      </c>
      <c r="BO13447" s="106">
        <v>-0.35047</v>
      </c>
      <c r="BP13447" s="106">
        <v>-0.18715000000000001</v>
      </c>
      <c r="BQ13447" s="106">
        <v>-3.015E-2</v>
      </c>
      <c r="BR13447" s="77">
        <v>0.30803999999999998</v>
      </c>
      <c r="BS13447" s="77">
        <v>5.8029999999999998E-2</v>
      </c>
      <c r="BT13447" s="106">
        <v>-0.66957</v>
      </c>
      <c r="BU13447" s="106">
        <v>-0.39749000000000001</v>
      </c>
      <c r="BV13447" s="77">
        <v>0.22101999999999999</v>
      </c>
      <c r="BW13447" s="106">
        <v>-2.5530000000000001E-2</v>
      </c>
      <c r="BX13447" s="77">
        <v>1.31E-3</v>
      </c>
      <c r="BY13447" s="106">
        <v>-0.23732</v>
      </c>
      <c r="BZ13447" s="106">
        <v>-0.30908999999999998</v>
      </c>
      <c r="CA13447" s="106">
        <v>-0.33556999999999998</v>
      </c>
      <c r="CB13447" s="106">
        <v>-0.17369000000000001</v>
      </c>
      <c r="CC13447" s="106">
        <v>-8.2659999999999997E-2</v>
      </c>
      <c r="CD13447" s="77">
        <v>0.42303000000000002</v>
      </c>
      <c r="CE13447" s="77">
        <v>0.17968999999999999</v>
      </c>
      <c r="CF13447" s="106">
        <v>-0.40279999999999999</v>
      </c>
      <c r="CG13447" s="77">
        <v>0.13145999999999999</v>
      </c>
      <c r="CH13447" s="77">
        <v>0.36303999999999997</v>
      </c>
      <c r="CI13447" s="77">
        <v>4.4170000000000001E-2</v>
      </c>
      <c r="CJ13447" s="77">
        <v>0.49390000000000001</v>
      </c>
      <c r="CK13447" s="77">
        <v>0.86058999999999997</v>
      </c>
      <c r="CL13447" s="77">
        <v>0.78449999999999998</v>
      </c>
      <c r="CM13447" s="77">
        <v>0.39343</v>
      </c>
      <c r="CN13447" s="77">
        <v>1</v>
      </c>
      <c r="CO13447" s="77">
        <v>0.24839</v>
      </c>
      <c r="CP13447" s="77">
        <v>0.85494999999999999</v>
      </c>
      <c r="CQ13447" s="77">
        <v>0.68262</v>
      </c>
      <c r="CR13447" s="77">
        <v>6.3539999999999999E-2</v>
      </c>
      <c r="CS13447" s="77">
        <v>0.84133999999999998</v>
      </c>
      <c r="CT13447" s="77">
        <v>0.11724999999999999</v>
      </c>
      <c r="CU13447" s="77">
        <v>0.59552000000000005</v>
      </c>
      <c r="CV13447" s="106">
        <v>-0.18536</v>
      </c>
      <c r="CW13447" s="77">
        <v>0.17507</v>
      </c>
      <c r="CX13447" s="106">
        <v>-0.18787000000000001</v>
      </c>
      <c r="CY13447" s="77">
        <v>0.45883000000000002</v>
      </c>
      <c r="CZ13447" s="77">
        <v>0.49390000000000001</v>
      </c>
      <c r="DA13447" s="77">
        <v>0.86058999999999997</v>
      </c>
      <c r="DB13447" s="77">
        <v>0.78449999999999998</v>
      </c>
      <c r="DC13447" s="77">
        <v>0.39341999999999999</v>
      </c>
      <c r="DD13447" s="77">
        <v>0.95359000000000005</v>
      </c>
      <c r="DE13447" s="77">
        <v>1</v>
      </c>
      <c r="DF13447" s="77">
        <v>0.24837000000000001</v>
      </c>
      <c r="DG13447" s="77">
        <v>0.85497000000000001</v>
      </c>
      <c r="DH13447" s="77">
        <v>0.68313999999999997</v>
      </c>
      <c r="DI13447" s="77">
        <v>6.3289999999999999E-2</v>
      </c>
      <c r="DJ13447" s="77">
        <v>0.84131999999999996</v>
      </c>
      <c r="DK13447" s="77">
        <v>0.84140999999999999</v>
      </c>
      <c r="DL13447" s="77">
        <v>0.49395</v>
      </c>
      <c r="DM13447" s="77">
        <v>0.86058999999999997</v>
      </c>
      <c r="DN13447" s="77">
        <v>0.78454000000000002</v>
      </c>
      <c r="DO13447" s="77">
        <v>0.39330999999999999</v>
      </c>
      <c r="DP13447" s="77">
        <v>0.9536</v>
      </c>
      <c r="DQ13447" s="77">
        <v>1</v>
      </c>
      <c r="DR13447" s="77">
        <v>0.24867</v>
      </c>
      <c r="DS13447" s="77">
        <v>0.8548</v>
      </c>
      <c r="DT13447" s="77">
        <v>0.67984</v>
      </c>
      <c r="DU13447" s="77">
        <v>6.3600000000000004E-2</v>
      </c>
      <c r="DV13447" s="77">
        <v>0.84141999999999995</v>
      </c>
      <c r="DW13447" s="78">
        <v>0.84141999999999995</v>
      </c>
    </row>
    <row r="13448" spans="1:127" ht="15.75" thickBot="1" x14ac:dyDescent="0.3">
      <c r="A13448" s="248"/>
      <c r="B13448" s="68">
        <v>2.2000000000000001E-3</v>
      </c>
      <c r="C13448" s="68">
        <v>0.1459</v>
      </c>
      <c r="D13448" s="68">
        <v>3.5000000000000001E-3</v>
      </c>
      <c r="E13448" s="68" t="s">
        <v>621</v>
      </c>
      <c r="F13448" s="68">
        <v>2.5999999999999999E-3</v>
      </c>
      <c r="G13448" s="68">
        <v>6.9800000000000001E-2</v>
      </c>
      <c r="H13448" s="68">
        <v>0.69589999999999996</v>
      </c>
      <c r="I13448" s="68">
        <v>0.10050000000000001</v>
      </c>
      <c r="J13448" s="68">
        <v>1E-4</v>
      </c>
      <c r="K13448" s="68" t="s">
        <v>621</v>
      </c>
      <c r="L13448" s="68" t="s">
        <v>621</v>
      </c>
      <c r="M13448" s="68" t="s">
        <v>621</v>
      </c>
      <c r="N13448" s="68" t="s">
        <v>621</v>
      </c>
      <c r="O13448" s="68">
        <v>2.0000000000000001E-4</v>
      </c>
      <c r="P13448" s="68" t="s">
        <v>677</v>
      </c>
      <c r="Q13448" s="68">
        <v>3.3700000000000001E-2</v>
      </c>
      <c r="R13448" s="68">
        <v>2.0999999999999999E-3</v>
      </c>
      <c r="S13448" s="68">
        <v>2.6599999999999999E-2</v>
      </c>
      <c r="T13448" s="68" t="s">
        <v>621</v>
      </c>
      <c r="U13448" s="68" t="s">
        <v>621</v>
      </c>
      <c r="V13448" s="68">
        <v>6.4199999999999993E-2</v>
      </c>
      <c r="W13448" s="68">
        <v>2.3699999999999999E-2</v>
      </c>
      <c r="X13448" s="68">
        <v>6.7000000000000004E-2</v>
      </c>
      <c r="Y13448" s="68">
        <v>2.0500000000000001E-2</v>
      </c>
      <c r="Z13448" s="68">
        <v>0.77939999999999998</v>
      </c>
      <c r="AA13448" s="68">
        <v>0.39329999999999998</v>
      </c>
      <c r="AB13448" s="68">
        <v>4.7000000000000002E-3</v>
      </c>
      <c r="AC13448" s="68">
        <v>5.3E-3</v>
      </c>
      <c r="AD13448" s="68">
        <v>3.3799999999999997E-2</v>
      </c>
      <c r="AE13448" s="68">
        <v>0.26979999999999998</v>
      </c>
      <c r="AF13448" s="68">
        <v>0.18870000000000001</v>
      </c>
      <c r="AG13448" s="68">
        <v>3.95E-2</v>
      </c>
      <c r="AH13448" s="68">
        <v>1E-4</v>
      </c>
      <c r="AI13448" s="68" t="s">
        <v>621</v>
      </c>
      <c r="AJ13448" s="68" t="s">
        <v>621</v>
      </c>
      <c r="AK13448" s="68" t="s">
        <v>621</v>
      </c>
      <c r="AL13448" s="68" t="s">
        <v>621</v>
      </c>
      <c r="AM13448" s="68">
        <v>5.0000000000000001E-4</v>
      </c>
      <c r="AN13448" s="68" t="s">
        <v>677</v>
      </c>
      <c r="AO13448" s="68">
        <v>0.1326</v>
      </c>
      <c r="AP13448" s="68">
        <v>1.9E-3</v>
      </c>
      <c r="AQ13448" s="68">
        <v>2.1700000000000001E-2</v>
      </c>
      <c r="AR13448" s="68">
        <v>2.2000000000000001E-3</v>
      </c>
      <c r="AS13448" s="68">
        <v>4.5999999999999999E-3</v>
      </c>
      <c r="AT13448" s="68">
        <v>0.55620000000000003</v>
      </c>
      <c r="AU13448" s="68">
        <v>0.13020000000000001</v>
      </c>
      <c r="AV13448" s="68">
        <v>0.90290000000000004</v>
      </c>
      <c r="AW13448" s="68">
        <v>0.1071</v>
      </c>
      <c r="AX13448" s="68">
        <v>0.26140000000000002</v>
      </c>
      <c r="AY13448" s="68">
        <v>7.8799999999999995E-2</v>
      </c>
      <c r="AZ13448" s="68">
        <v>0.20619999999999999</v>
      </c>
      <c r="BA13448" s="68">
        <v>0.52739999999999998</v>
      </c>
      <c r="BB13448" s="68">
        <v>0.86080000000000001</v>
      </c>
      <c r="BC13448" s="68">
        <v>0.57609999999999995</v>
      </c>
      <c r="BD13448" s="68">
        <v>0.98750000000000004</v>
      </c>
      <c r="BE13448" s="68">
        <v>0.75819999999999999</v>
      </c>
      <c r="BF13448" s="68">
        <v>2.4400000000000002E-2</v>
      </c>
      <c r="BG13448" s="68">
        <v>0.2253</v>
      </c>
      <c r="BH13448" s="68">
        <v>0.26779999999999998</v>
      </c>
      <c r="BI13448" s="68">
        <v>0.2102</v>
      </c>
      <c r="BJ13448" s="68">
        <v>1.43E-2</v>
      </c>
      <c r="BK13448" s="68">
        <v>0.61329999999999996</v>
      </c>
      <c r="BL13448" s="68">
        <v>0.88060000000000005</v>
      </c>
      <c r="BM13448" s="68">
        <v>4.7600000000000003E-2</v>
      </c>
      <c r="BN13448" s="68">
        <v>4.2099999999999999E-2</v>
      </c>
      <c r="BO13448" s="68">
        <v>4.9200000000000001E-2</v>
      </c>
      <c r="BP13448" s="68">
        <v>0.30499999999999999</v>
      </c>
      <c r="BQ13448" s="68">
        <v>0.86990000000000001</v>
      </c>
      <c r="BR13448" s="68">
        <v>8.6300000000000002E-2</v>
      </c>
      <c r="BS13448" s="68">
        <v>0.75239999999999996</v>
      </c>
      <c r="BT13448" s="68" t="s">
        <v>621</v>
      </c>
      <c r="BU13448" s="68">
        <v>2.4299999999999999E-2</v>
      </c>
      <c r="BV13448" s="68">
        <v>0.22409999999999999</v>
      </c>
      <c r="BW13448" s="68">
        <v>0.88970000000000005</v>
      </c>
      <c r="BX13448" s="68">
        <v>0.99429999999999996</v>
      </c>
      <c r="BY13448" s="68">
        <v>0.19089999999999999</v>
      </c>
      <c r="BZ13448" s="68">
        <v>8.5199999999999998E-2</v>
      </c>
      <c r="CA13448" s="68">
        <v>6.0400000000000002E-2</v>
      </c>
      <c r="CB13448" s="68">
        <v>0.34179999999999999</v>
      </c>
      <c r="CC13448" s="68">
        <v>0.65290000000000004</v>
      </c>
      <c r="CD13448" s="68">
        <v>1.5900000000000001E-2</v>
      </c>
      <c r="CE13448" s="68">
        <v>0.3251</v>
      </c>
      <c r="CF13448" s="68">
        <v>2.23E-2</v>
      </c>
      <c r="CG13448" s="68">
        <v>0.47320000000000001</v>
      </c>
      <c r="CH13448" s="68">
        <v>4.1099999999999998E-2</v>
      </c>
      <c r="CI13448" s="68">
        <v>0.81030000000000002</v>
      </c>
      <c r="CJ13448" s="68">
        <v>4.1000000000000003E-3</v>
      </c>
      <c r="CK13448" s="68" t="s">
        <v>621</v>
      </c>
      <c r="CL13448" s="68" t="s">
        <v>621</v>
      </c>
      <c r="CM13448" s="68">
        <v>2.5899999999999999E-2</v>
      </c>
      <c r="CN13448" s="68" t="s">
        <v>621</v>
      </c>
      <c r="CO13448" s="68">
        <v>0.1704</v>
      </c>
      <c r="CP13448" s="68" t="s">
        <v>621</v>
      </c>
      <c r="CQ13448" s="68" t="s">
        <v>621</v>
      </c>
      <c r="CR13448" s="68">
        <v>0.72970000000000002</v>
      </c>
      <c r="CS13448" s="68" t="s">
        <v>621</v>
      </c>
      <c r="CT13448" s="68">
        <v>0.52280000000000004</v>
      </c>
      <c r="CU13448" s="68">
        <v>2.9999999999999997E-4</v>
      </c>
      <c r="CV13448" s="68">
        <v>0.30980000000000002</v>
      </c>
      <c r="CW13448" s="68">
        <v>0.33789999999999998</v>
      </c>
      <c r="CX13448" s="68">
        <v>0.30320000000000003</v>
      </c>
      <c r="CY13448" s="68">
        <v>8.3000000000000001E-3</v>
      </c>
      <c r="CZ13448" s="68">
        <v>4.1000000000000003E-3</v>
      </c>
      <c r="DA13448" s="68" t="s">
        <v>621</v>
      </c>
      <c r="DB13448" s="68" t="s">
        <v>621</v>
      </c>
      <c r="DC13448" s="68">
        <v>2.5899999999999999E-2</v>
      </c>
      <c r="DD13448" s="68" t="s">
        <v>621</v>
      </c>
      <c r="DE13448" s="68"/>
      <c r="DF13448" s="68">
        <v>0.17050000000000001</v>
      </c>
      <c r="DG13448" s="68" t="s">
        <v>621</v>
      </c>
      <c r="DH13448" s="68" t="s">
        <v>621</v>
      </c>
      <c r="DI13448" s="68">
        <v>0.73070000000000002</v>
      </c>
      <c r="DJ13448" s="68" t="s">
        <v>621</v>
      </c>
      <c r="DK13448" s="68" t="s">
        <v>621</v>
      </c>
      <c r="DL13448" s="68">
        <v>4.1000000000000003E-3</v>
      </c>
      <c r="DM13448" s="68" t="s">
        <v>621</v>
      </c>
      <c r="DN13448" s="68" t="s">
        <v>621</v>
      </c>
      <c r="DO13448" s="68">
        <v>2.5899999999999999E-2</v>
      </c>
      <c r="DP13448" s="68" t="s">
        <v>621</v>
      </c>
      <c r="DQ13448" s="68" t="s">
        <v>621</v>
      </c>
      <c r="DR13448" s="68">
        <v>0.1699</v>
      </c>
      <c r="DS13448" s="68" t="s">
        <v>621</v>
      </c>
      <c r="DT13448" s="68" t="s">
        <v>621</v>
      </c>
      <c r="DU13448" s="68">
        <v>0.72950000000000004</v>
      </c>
      <c r="DV13448" s="68" t="s">
        <v>621</v>
      </c>
      <c r="DW13448" s="74" t="s">
        <v>621</v>
      </c>
    </row>
    <row r="13449" spans="1:127" x14ac:dyDescent="0.25">
      <c r="A13449" s="247" t="s">
        <v>550</v>
      </c>
      <c r="B13449" s="106">
        <v>-0.4506</v>
      </c>
      <c r="C13449" s="77">
        <v>0.31256</v>
      </c>
      <c r="D13449" s="77">
        <v>9.3999999999999997E-4</v>
      </c>
      <c r="E13449" s="77">
        <v>0.27194000000000002</v>
      </c>
      <c r="F13449" s="77">
        <v>0.64556000000000002</v>
      </c>
      <c r="G13449" s="77">
        <v>0.69979000000000002</v>
      </c>
      <c r="H13449" s="77">
        <v>0.73524</v>
      </c>
      <c r="I13449" s="77">
        <v>0.64881</v>
      </c>
      <c r="J13449" s="106">
        <v>-7.1879999999999999E-2</v>
      </c>
      <c r="K13449" s="106">
        <v>-0.19636000000000001</v>
      </c>
      <c r="L13449" s="106">
        <v>-0.22020999999999999</v>
      </c>
      <c r="M13449" s="106">
        <v>-0.24737000000000001</v>
      </c>
      <c r="N13449" s="77">
        <v>0.10811999999999999</v>
      </c>
      <c r="O13449" s="77">
        <v>0.25097000000000003</v>
      </c>
      <c r="P13449" s="77" t="s">
        <v>677</v>
      </c>
      <c r="Q13449" s="106">
        <v>-0.31007000000000001</v>
      </c>
      <c r="R13449" s="106">
        <v>-0.28155999999999998</v>
      </c>
      <c r="S13449" s="106">
        <v>-0.22020000000000001</v>
      </c>
      <c r="T13449" s="77">
        <v>0.15167</v>
      </c>
      <c r="U13449" s="77">
        <v>0.23719999999999999</v>
      </c>
      <c r="V13449" s="106">
        <v>-0.10147</v>
      </c>
      <c r="W13449" s="77">
        <v>0.28344999999999998</v>
      </c>
      <c r="X13449" s="106">
        <v>-8.8599999999999998E-2</v>
      </c>
      <c r="Y13449" s="77">
        <v>0.11889</v>
      </c>
      <c r="Z13449" s="106">
        <v>-0.22325</v>
      </c>
      <c r="AA13449" s="106">
        <v>-0.24759</v>
      </c>
      <c r="AB13449" s="77">
        <v>3.866E-2</v>
      </c>
      <c r="AC13449" s="77">
        <v>0.20094999999999999</v>
      </c>
      <c r="AD13449" s="77">
        <v>0.67752000000000001</v>
      </c>
      <c r="AE13449" s="77">
        <v>0.77944999999999998</v>
      </c>
      <c r="AF13449" s="77">
        <v>0.63654999999999995</v>
      </c>
      <c r="AG13449" s="77">
        <v>0.59530000000000005</v>
      </c>
      <c r="AH13449" s="106">
        <v>-4.0849999999999997E-2</v>
      </c>
      <c r="AI13449" s="106">
        <v>-0.19930999999999999</v>
      </c>
      <c r="AJ13449" s="106">
        <v>-0.22273999999999999</v>
      </c>
      <c r="AK13449" s="106">
        <v>-0.22389000000000001</v>
      </c>
      <c r="AL13449" s="77">
        <v>0.1772</v>
      </c>
      <c r="AM13449" s="77">
        <v>0.32249</v>
      </c>
      <c r="AN13449" s="77" t="s">
        <v>677</v>
      </c>
      <c r="AO13449" s="77">
        <v>7.7539999999999998E-2</v>
      </c>
      <c r="AP13449" s="106">
        <v>-0.25763999999999998</v>
      </c>
      <c r="AQ13449" s="106">
        <v>-0.23135</v>
      </c>
      <c r="AR13449" s="106">
        <v>-0.11176</v>
      </c>
      <c r="AS13449" s="77">
        <v>0.32505000000000001</v>
      </c>
      <c r="AT13449" s="106">
        <v>-0.15210000000000001</v>
      </c>
      <c r="AU13449" s="77">
        <v>0.24099999999999999</v>
      </c>
      <c r="AV13449" s="77">
        <v>0.13375000000000001</v>
      </c>
      <c r="AW13449" s="77">
        <v>0.32229999999999998</v>
      </c>
      <c r="AX13449" s="77">
        <v>7.9549999999999996E-2</v>
      </c>
      <c r="AY13449" s="77">
        <v>0.12575</v>
      </c>
      <c r="AZ13449" s="77">
        <v>0.22855</v>
      </c>
      <c r="BA13449" s="106">
        <v>-0.15351000000000001</v>
      </c>
      <c r="BB13449" s="77">
        <v>0.26935999999999999</v>
      </c>
      <c r="BC13449" s="77">
        <v>0.39419999999999999</v>
      </c>
      <c r="BD13449" s="77">
        <v>0.56884000000000001</v>
      </c>
      <c r="BE13449" s="77">
        <v>0.61299000000000003</v>
      </c>
      <c r="BF13449" s="106">
        <v>-9.8589999999999997E-2</v>
      </c>
      <c r="BG13449" s="106">
        <v>-0.39661000000000002</v>
      </c>
      <c r="BH13449" s="106">
        <v>-0.13258</v>
      </c>
      <c r="BI13449" s="77">
        <v>2.163E-2</v>
      </c>
      <c r="BJ13449" s="77">
        <v>0.13725999999999999</v>
      </c>
      <c r="BK13449" s="106">
        <v>-3.3500000000000001E-3</v>
      </c>
      <c r="BL13449" s="77">
        <v>0.16993</v>
      </c>
      <c r="BM13449" s="77">
        <v>0.15156</v>
      </c>
      <c r="BN13449" s="77">
        <v>0.22519</v>
      </c>
      <c r="BO13449" s="77">
        <v>0.18253</v>
      </c>
      <c r="BP13449" s="77">
        <v>0.58603000000000005</v>
      </c>
      <c r="BQ13449" s="77">
        <v>0.55861000000000005</v>
      </c>
      <c r="BR13449" s="106">
        <v>-0.10093000000000001</v>
      </c>
      <c r="BS13449" s="106">
        <v>-0.11043</v>
      </c>
      <c r="BT13449" s="106">
        <v>-0.11977</v>
      </c>
      <c r="BU13449" s="77">
        <v>3.4549999999999997E-2</v>
      </c>
      <c r="BV13449" s="77">
        <v>0.46221000000000001</v>
      </c>
      <c r="BW13449" s="77">
        <v>5.7680000000000002E-2</v>
      </c>
      <c r="BX13449" s="77">
        <v>0.25072</v>
      </c>
      <c r="BY13449" s="77">
        <v>0.15237000000000001</v>
      </c>
      <c r="BZ13449" s="77">
        <v>0.43192000000000003</v>
      </c>
      <c r="CA13449" s="77">
        <v>0.40565000000000001</v>
      </c>
      <c r="CB13449" s="77">
        <v>0.67778000000000005</v>
      </c>
      <c r="CC13449" s="77">
        <v>0.62602000000000002</v>
      </c>
      <c r="CD13449" s="106">
        <v>-8.8389999999999996E-2</v>
      </c>
      <c r="CE13449" s="106">
        <v>-0.36468</v>
      </c>
      <c r="CF13449" s="77">
        <v>3.65E-3</v>
      </c>
      <c r="CG13449" s="106">
        <v>-5.9650000000000002E-2</v>
      </c>
      <c r="CH13449" s="77">
        <v>0.37335000000000002</v>
      </c>
      <c r="CI13449" s="77">
        <v>0.20274</v>
      </c>
      <c r="CJ13449" s="77">
        <v>0.92901999999999996</v>
      </c>
      <c r="CK13449" s="106">
        <v>-9.3060000000000004E-2</v>
      </c>
      <c r="CL13449" s="106">
        <v>-0.15436</v>
      </c>
      <c r="CM13449" s="106">
        <v>-8.9630000000000001E-2</v>
      </c>
      <c r="CN13449" s="77">
        <v>0.24837999999999999</v>
      </c>
      <c r="CO13449" s="77">
        <v>1</v>
      </c>
      <c r="CP13449" s="106">
        <v>-5.706E-2</v>
      </c>
      <c r="CQ13449" s="106">
        <v>-3.8609999999999998E-2</v>
      </c>
      <c r="CR13449" s="77">
        <v>0.27456999999999998</v>
      </c>
      <c r="CS13449" s="77">
        <v>0.70806000000000002</v>
      </c>
      <c r="CT13449" s="77">
        <v>0.63902000000000003</v>
      </c>
      <c r="CU13449" s="106">
        <v>-0.19672000000000001</v>
      </c>
      <c r="CV13449" s="77">
        <v>0.55881000000000003</v>
      </c>
      <c r="CW13449" s="77">
        <v>0.10118000000000001</v>
      </c>
      <c r="CX13449" s="77">
        <v>0.63363999999999998</v>
      </c>
      <c r="CY13449" s="77">
        <v>1.3559999999999999E-2</v>
      </c>
      <c r="CZ13449" s="77">
        <v>0.92901</v>
      </c>
      <c r="DA13449" s="106">
        <v>-9.3060000000000004E-2</v>
      </c>
      <c r="DB13449" s="106">
        <v>-0.15436</v>
      </c>
      <c r="DC13449" s="106">
        <v>-8.9639999999999997E-2</v>
      </c>
      <c r="DD13449" s="77">
        <v>0.29820999999999998</v>
      </c>
      <c r="DE13449" s="77">
        <v>0.24837000000000001</v>
      </c>
      <c r="DF13449" s="77">
        <v>1</v>
      </c>
      <c r="DG13449" s="106">
        <v>-5.7200000000000001E-2</v>
      </c>
      <c r="DH13449" s="106">
        <v>-3.891E-2</v>
      </c>
      <c r="DI13449" s="77">
        <v>0.27442</v>
      </c>
      <c r="DJ13449" s="77">
        <v>0.64575000000000005</v>
      </c>
      <c r="DK13449" s="77">
        <v>0.70803000000000005</v>
      </c>
      <c r="DL13449" s="77">
        <v>0.92896999999999996</v>
      </c>
      <c r="DM13449" s="106">
        <v>-9.3049999999999994E-2</v>
      </c>
      <c r="DN13449" s="106">
        <v>-0.15432000000000001</v>
      </c>
      <c r="DO13449" s="106">
        <v>-8.9760000000000006E-2</v>
      </c>
      <c r="DP13449" s="77">
        <v>0.29818</v>
      </c>
      <c r="DQ13449" s="77">
        <v>0.24836</v>
      </c>
      <c r="DR13449" s="77">
        <v>1</v>
      </c>
      <c r="DS13449" s="106">
        <v>-5.7329999999999999E-2</v>
      </c>
      <c r="DT13449" s="106">
        <v>-4.0669999999999998E-2</v>
      </c>
      <c r="DU13449" s="77">
        <v>0.27398</v>
      </c>
      <c r="DV13449" s="77">
        <v>0.64549000000000001</v>
      </c>
      <c r="DW13449" s="78">
        <v>0.70811000000000002</v>
      </c>
    </row>
    <row r="13450" spans="1:127" ht="15.75" thickBot="1" x14ac:dyDescent="0.3">
      <c r="A13450" s="248"/>
      <c r="B13450" s="68">
        <v>9.7000000000000003E-3</v>
      </c>
      <c r="C13450" s="68">
        <v>8.1600000000000006E-2</v>
      </c>
      <c r="D13450" s="68">
        <v>0.99590000000000001</v>
      </c>
      <c r="E13450" s="68">
        <v>0.13220000000000001</v>
      </c>
      <c r="F13450" s="68" t="s">
        <v>621</v>
      </c>
      <c r="G13450" s="68" t="s">
        <v>621</v>
      </c>
      <c r="H13450" s="68" t="s">
        <v>621</v>
      </c>
      <c r="I13450" s="68" t="s">
        <v>621</v>
      </c>
      <c r="J13450" s="68">
        <v>0.69579999999999997</v>
      </c>
      <c r="K13450" s="68">
        <v>0.28139999999999998</v>
      </c>
      <c r="L13450" s="68">
        <v>0.22589999999999999</v>
      </c>
      <c r="M13450" s="68">
        <v>0.17230000000000001</v>
      </c>
      <c r="N13450" s="68">
        <v>0.55579999999999996</v>
      </c>
      <c r="O13450" s="68">
        <v>0.16589999999999999</v>
      </c>
      <c r="P13450" s="68" t="s">
        <v>677</v>
      </c>
      <c r="Q13450" s="68">
        <v>8.4099999999999994E-2</v>
      </c>
      <c r="R13450" s="68">
        <v>0.11849999999999999</v>
      </c>
      <c r="S13450" s="68">
        <v>0.22589999999999999</v>
      </c>
      <c r="T13450" s="68">
        <v>0.4073</v>
      </c>
      <c r="U13450" s="68">
        <v>0.19120000000000001</v>
      </c>
      <c r="V13450" s="68">
        <v>0.5806</v>
      </c>
      <c r="W13450" s="68">
        <v>0.1159</v>
      </c>
      <c r="X13450" s="68">
        <v>0.62970000000000004</v>
      </c>
      <c r="Y13450" s="68">
        <v>0.51690000000000003</v>
      </c>
      <c r="Z13450" s="68">
        <v>0.21940000000000001</v>
      </c>
      <c r="AA13450" s="68">
        <v>0.1719</v>
      </c>
      <c r="AB13450" s="68">
        <v>0.83360000000000001</v>
      </c>
      <c r="AC13450" s="68">
        <v>0.27010000000000001</v>
      </c>
      <c r="AD13450" s="68" t="s">
        <v>621</v>
      </c>
      <c r="AE13450" s="68" t="s">
        <v>621</v>
      </c>
      <c r="AF13450" s="68" t="s">
        <v>621</v>
      </c>
      <c r="AG13450" s="68">
        <v>2.9999999999999997E-4</v>
      </c>
      <c r="AH13450" s="68">
        <v>0.82430000000000003</v>
      </c>
      <c r="AI13450" s="68">
        <v>0.27410000000000001</v>
      </c>
      <c r="AJ13450" s="68">
        <v>0.2205</v>
      </c>
      <c r="AK13450" s="68">
        <v>0.218</v>
      </c>
      <c r="AL13450" s="68">
        <v>0.33189999999999997</v>
      </c>
      <c r="AM13450" s="68">
        <v>7.1800000000000003E-2</v>
      </c>
      <c r="AN13450" s="68" t="s">
        <v>677</v>
      </c>
      <c r="AO13450" s="68">
        <v>0.67320000000000002</v>
      </c>
      <c r="AP13450" s="68">
        <v>0.15459999999999999</v>
      </c>
      <c r="AQ13450" s="68">
        <v>0.20269999999999999</v>
      </c>
      <c r="AR13450" s="68">
        <v>0.54249999999999998</v>
      </c>
      <c r="AS13450" s="68">
        <v>6.9500000000000006E-2</v>
      </c>
      <c r="AT13450" s="68">
        <v>0.40600000000000003</v>
      </c>
      <c r="AU13450" s="68">
        <v>0.18390000000000001</v>
      </c>
      <c r="AV13450" s="68">
        <v>0.46550000000000002</v>
      </c>
      <c r="AW13450" s="68">
        <v>7.1999999999999995E-2</v>
      </c>
      <c r="AX13450" s="68">
        <v>0.66520000000000001</v>
      </c>
      <c r="AY13450" s="68">
        <v>0.49280000000000002</v>
      </c>
      <c r="AZ13450" s="68">
        <v>0.20830000000000001</v>
      </c>
      <c r="BA13450" s="68">
        <v>0.40160000000000001</v>
      </c>
      <c r="BB13450" s="68">
        <v>0.13600000000000001</v>
      </c>
      <c r="BC13450" s="68">
        <v>2.5600000000000001E-2</v>
      </c>
      <c r="BD13450" s="68">
        <v>6.9999999999999999E-4</v>
      </c>
      <c r="BE13450" s="68">
        <v>2.0000000000000001E-4</v>
      </c>
      <c r="BF13450" s="68">
        <v>0.59140000000000004</v>
      </c>
      <c r="BG13450" s="68">
        <v>2.46E-2</v>
      </c>
      <c r="BH13450" s="68">
        <v>0.46949999999999997</v>
      </c>
      <c r="BI13450" s="68">
        <v>0.90649999999999997</v>
      </c>
      <c r="BJ13450" s="68">
        <v>0.45379999999999998</v>
      </c>
      <c r="BK13450" s="68">
        <v>0.98550000000000004</v>
      </c>
      <c r="BL13450" s="68">
        <v>0.35249999999999998</v>
      </c>
      <c r="BM13450" s="68">
        <v>0.40770000000000001</v>
      </c>
      <c r="BN13450" s="68">
        <v>0.21529999999999999</v>
      </c>
      <c r="BO13450" s="68">
        <v>0.31730000000000003</v>
      </c>
      <c r="BP13450" s="68">
        <v>4.0000000000000002E-4</v>
      </c>
      <c r="BQ13450" s="68">
        <v>8.9999999999999998E-4</v>
      </c>
      <c r="BR13450" s="68">
        <v>0.58260000000000001</v>
      </c>
      <c r="BS13450" s="68">
        <v>0.5474</v>
      </c>
      <c r="BT13450" s="68">
        <v>0.51380000000000003</v>
      </c>
      <c r="BU13450" s="68">
        <v>0.85109999999999997</v>
      </c>
      <c r="BV13450" s="68">
        <v>7.7000000000000002E-3</v>
      </c>
      <c r="BW13450" s="68">
        <v>0.75390000000000001</v>
      </c>
      <c r="BX13450" s="68">
        <v>0.1663</v>
      </c>
      <c r="BY13450" s="68">
        <v>0.40510000000000002</v>
      </c>
      <c r="BZ13450" s="68">
        <v>1.3599999999999999E-2</v>
      </c>
      <c r="CA13450" s="68">
        <v>2.1299999999999999E-2</v>
      </c>
      <c r="CB13450" s="68" t="s">
        <v>621</v>
      </c>
      <c r="CC13450" s="68">
        <v>1E-4</v>
      </c>
      <c r="CD13450" s="68">
        <v>0.63049999999999995</v>
      </c>
      <c r="CE13450" s="68">
        <v>4.02E-2</v>
      </c>
      <c r="CF13450" s="68">
        <v>0.98419999999999996</v>
      </c>
      <c r="CG13450" s="68">
        <v>0.74570000000000003</v>
      </c>
      <c r="CH13450" s="68">
        <v>3.5299999999999998E-2</v>
      </c>
      <c r="CI13450" s="68">
        <v>0.26579999999999998</v>
      </c>
      <c r="CJ13450" s="68" t="s">
        <v>621</v>
      </c>
      <c r="CK13450" s="68">
        <v>0.61250000000000004</v>
      </c>
      <c r="CL13450" s="68">
        <v>0.39889999999999998</v>
      </c>
      <c r="CM13450" s="68">
        <v>0.62570000000000003</v>
      </c>
      <c r="CN13450" s="68">
        <v>0.17050000000000001</v>
      </c>
      <c r="CO13450" s="68" t="s">
        <v>621</v>
      </c>
      <c r="CP13450" s="68">
        <v>0.75639999999999996</v>
      </c>
      <c r="CQ13450" s="68">
        <v>0.83379999999999999</v>
      </c>
      <c r="CR13450" s="68">
        <v>0.1283</v>
      </c>
      <c r="CS13450" s="68" t="s">
        <v>621</v>
      </c>
      <c r="CT13450" s="68" t="s">
        <v>621</v>
      </c>
      <c r="CU13450" s="68">
        <v>0.28050000000000003</v>
      </c>
      <c r="CV13450" s="68">
        <v>8.9999999999999998E-4</v>
      </c>
      <c r="CW13450" s="68">
        <v>0.58160000000000001</v>
      </c>
      <c r="CX13450" s="68" t="s">
        <v>621</v>
      </c>
      <c r="CY13450" s="68">
        <v>0.94130000000000003</v>
      </c>
      <c r="CZ13450" s="68" t="s">
        <v>621</v>
      </c>
      <c r="DA13450" s="68">
        <v>0.61250000000000004</v>
      </c>
      <c r="DB13450" s="68">
        <v>0.39889999999999998</v>
      </c>
      <c r="DC13450" s="68">
        <v>0.62560000000000004</v>
      </c>
      <c r="DD13450" s="68">
        <v>9.74E-2</v>
      </c>
      <c r="DE13450" s="68">
        <v>0.17050000000000001</v>
      </c>
      <c r="DF13450" s="68"/>
      <c r="DG13450" s="68">
        <v>0.75590000000000002</v>
      </c>
      <c r="DH13450" s="68">
        <v>0.83260000000000001</v>
      </c>
      <c r="DI13450" s="68">
        <v>0.1285</v>
      </c>
      <c r="DJ13450" s="68" t="s">
        <v>621</v>
      </c>
      <c r="DK13450" s="68" t="s">
        <v>621</v>
      </c>
      <c r="DL13450" s="68" t="s">
        <v>621</v>
      </c>
      <c r="DM13450" s="68">
        <v>0.61250000000000004</v>
      </c>
      <c r="DN13450" s="68">
        <v>0.39910000000000001</v>
      </c>
      <c r="DO13450" s="68">
        <v>0.62519999999999998</v>
      </c>
      <c r="DP13450" s="68">
        <v>9.74E-2</v>
      </c>
      <c r="DQ13450" s="68">
        <v>0.17050000000000001</v>
      </c>
      <c r="DR13450" s="68" t="s">
        <v>621</v>
      </c>
      <c r="DS13450" s="68">
        <v>0.75529999999999997</v>
      </c>
      <c r="DT13450" s="68">
        <v>0.82509999999999994</v>
      </c>
      <c r="DU13450" s="68">
        <v>0.12920000000000001</v>
      </c>
      <c r="DV13450" s="68" t="s">
        <v>621</v>
      </c>
      <c r="DW13450" s="74" t="s">
        <v>621</v>
      </c>
    </row>
    <row r="13451" spans="1:127" x14ac:dyDescent="0.25">
      <c r="A13451" s="247" t="s">
        <v>551</v>
      </c>
      <c r="B13451" s="106">
        <v>-0.19323000000000001</v>
      </c>
      <c r="C13451" s="77">
        <v>0.27572000000000002</v>
      </c>
      <c r="D13451" s="77">
        <v>0.33728999999999998</v>
      </c>
      <c r="E13451" s="77">
        <v>0.62292000000000003</v>
      </c>
      <c r="F13451" s="77">
        <v>0.21357000000000001</v>
      </c>
      <c r="G13451" s="77">
        <v>0.14432</v>
      </c>
      <c r="H13451" s="106">
        <v>-0.23755999999999999</v>
      </c>
      <c r="I13451" s="106">
        <v>-0.44905</v>
      </c>
      <c r="J13451" s="77">
        <v>0.60560999999999998</v>
      </c>
      <c r="K13451" s="77">
        <v>0.84691000000000005</v>
      </c>
      <c r="L13451" s="77">
        <v>0.74450000000000005</v>
      </c>
      <c r="M13451" s="77">
        <v>0.79264000000000001</v>
      </c>
      <c r="N13451" s="77">
        <v>0.79596</v>
      </c>
      <c r="O13451" s="77">
        <v>0.75814000000000004</v>
      </c>
      <c r="P13451" s="77" t="s">
        <v>677</v>
      </c>
      <c r="Q13451" s="77">
        <v>0.54866999999999999</v>
      </c>
      <c r="R13451" s="77">
        <v>0.49253999999999998</v>
      </c>
      <c r="S13451" s="77">
        <v>0.34847</v>
      </c>
      <c r="T13451" s="77">
        <v>0.60185999999999995</v>
      </c>
      <c r="U13451" s="77">
        <v>0.70055999999999996</v>
      </c>
      <c r="V13451" s="77">
        <v>0.26055</v>
      </c>
      <c r="W13451" s="77">
        <v>8.5099999999999995E-2</v>
      </c>
      <c r="X13451" s="77">
        <v>7.0470000000000005E-2</v>
      </c>
      <c r="Y13451" s="77">
        <v>5.3809999999999997E-2</v>
      </c>
      <c r="Z13451" s="106">
        <v>-0.21901999999999999</v>
      </c>
      <c r="AA13451" s="106">
        <v>-1.8429999999999998E-2</v>
      </c>
      <c r="AB13451" s="77">
        <v>0.29448000000000002</v>
      </c>
      <c r="AC13451" s="77">
        <v>0.47737000000000002</v>
      </c>
      <c r="AD13451" s="77">
        <v>8.3320000000000005E-2</v>
      </c>
      <c r="AE13451" s="106">
        <v>-1.128E-2</v>
      </c>
      <c r="AF13451" s="106">
        <v>-0.35314000000000001</v>
      </c>
      <c r="AG13451" s="106">
        <v>-0.49708999999999998</v>
      </c>
      <c r="AH13451" s="77">
        <v>0.61387000000000003</v>
      </c>
      <c r="AI13451" s="77">
        <v>0.82750999999999997</v>
      </c>
      <c r="AJ13451" s="77">
        <v>0.77786</v>
      </c>
      <c r="AK13451" s="77">
        <v>0.80337999999999998</v>
      </c>
      <c r="AL13451" s="77">
        <v>0.78105000000000002</v>
      </c>
      <c r="AM13451" s="77">
        <v>0.69616999999999996</v>
      </c>
      <c r="AN13451" s="77" t="s">
        <v>677</v>
      </c>
      <c r="AO13451" s="77">
        <v>0.19677</v>
      </c>
      <c r="AP13451" s="77">
        <v>0.49435000000000001</v>
      </c>
      <c r="AQ13451" s="77">
        <v>0.36203999999999997</v>
      </c>
      <c r="AR13451" s="77">
        <v>0.48746</v>
      </c>
      <c r="AS13451" s="77">
        <v>0.40993000000000002</v>
      </c>
      <c r="AT13451" s="77">
        <v>0.13597999999999999</v>
      </c>
      <c r="AU13451" s="106">
        <v>-6.6750000000000004E-2</v>
      </c>
      <c r="AV13451" s="106">
        <v>-0.24773999999999999</v>
      </c>
      <c r="AW13451" s="106">
        <v>-9.7689999999999999E-2</v>
      </c>
      <c r="AX13451" s="106">
        <v>-0.38046999999999997</v>
      </c>
      <c r="AY13451" s="106">
        <v>-0.44369999999999998</v>
      </c>
      <c r="AZ13451" s="77">
        <v>7.961E-2</v>
      </c>
      <c r="BA13451" s="77">
        <v>0.14277999999999999</v>
      </c>
      <c r="BB13451" s="106">
        <v>-4.6699999999999998E-2</v>
      </c>
      <c r="BC13451" s="77">
        <v>0.18620999999999999</v>
      </c>
      <c r="BD13451" s="106">
        <v>-3.5799999999999998E-2</v>
      </c>
      <c r="BE13451" s="77">
        <v>6.0740000000000002E-2</v>
      </c>
      <c r="BF13451" s="77">
        <v>0.35148000000000001</v>
      </c>
      <c r="BG13451" s="77">
        <v>0.33634999999999998</v>
      </c>
      <c r="BH13451" s="77">
        <v>0.28555999999999998</v>
      </c>
      <c r="BI13451" s="77">
        <v>0.19409000000000001</v>
      </c>
      <c r="BJ13451" s="77">
        <v>0.36403000000000002</v>
      </c>
      <c r="BK13451" s="77">
        <v>0.16869000000000001</v>
      </c>
      <c r="BL13451" s="106">
        <v>-8.9590000000000003E-2</v>
      </c>
      <c r="BM13451" s="106">
        <v>-0.37013000000000001</v>
      </c>
      <c r="BN13451" s="106">
        <v>-0.47941</v>
      </c>
      <c r="BO13451" s="106">
        <v>-0.39201000000000003</v>
      </c>
      <c r="BP13451" s="106">
        <v>-0.23874999999999999</v>
      </c>
      <c r="BQ13451" s="106">
        <v>-2.155E-2</v>
      </c>
      <c r="BR13451" s="77">
        <v>0.20207</v>
      </c>
      <c r="BS13451" s="77">
        <v>8.9090000000000003E-2</v>
      </c>
      <c r="BT13451" s="106">
        <v>-0.65151999999999999</v>
      </c>
      <c r="BU13451" s="106">
        <v>-0.44607000000000002</v>
      </c>
      <c r="BV13451" s="77">
        <v>0.13900999999999999</v>
      </c>
      <c r="BW13451" s="106">
        <v>-4.0309999999999999E-2</v>
      </c>
      <c r="BX13451" s="106">
        <v>-9.4289999999999999E-2</v>
      </c>
      <c r="BY13451" s="106">
        <v>-0.14913000000000001</v>
      </c>
      <c r="BZ13451" s="106">
        <v>-0.49336000000000002</v>
      </c>
      <c r="CA13451" s="106">
        <v>-0.35642000000000001</v>
      </c>
      <c r="CB13451" s="106">
        <v>-0.26688000000000001</v>
      </c>
      <c r="CC13451" s="106">
        <v>-9.7720000000000001E-2</v>
      </c>
      <c r="CD13451" s="77">
        <v>0.34262999999999999</v>
      </c>
      <c r="CE13451" s="77">
        <v>0.29011999999999999</v>
      </c>
      <c r="CF13451" s="106">
        <v>-0.37522</v>
      </c>
      <c r="CG13451" s="77">
        <v>9.8519999999999996E-2</v>
      </c>
      <c r="CH13451" s="77">
        <v>0.25</v>
      </c>
      <c r="CI13451" s="77">
        <v>6.6229999999999997E-2</v>
      </c>
      <c r="CJ13451" s="77">
        <v>0.19497999999999999</v>
      </c>
      <c r="CK13451" s="77">
        <v>0.99526999999999999</v>
      </c>
      <c r="CL13451" s="77">
        <v>0.75749999999999995</v>
      </c>
      <c r="CM13451" s="77">
        <v>2.249E-2</v>
      </c>
      <c r="CN13451" s="77">
        <v>0.85497000000000001</v>
      </c>
      <c r="CO13451" s="106">
        <v>-5.7239999999999999E-2</v>
      </c>
      <c r="CP13451" s="77">
        <v>1</v>
      </c>
      <c r="CQ13451" s="77">
        <v>0.59009999999999996</v>
      </c>
      <c r="CR13451" s="106">
        <v>-0.35648999999999997</v>
      </c>
      <c r="CS13451" s="77">
        <v>0.60609999999999997</v>
      </c>
      <c r="CT13451" s="77">
        <v>7.8E-2</v>
      </c>
      <c r="CU13451" s="77">
        <v>0.62116000000000005</v>
      </c>
      <c r="CV13451" s="106">
        <v>-0.26500000000000001</v>
      </c>
      <c r="CW13451" s="77">
        <v>5.6370000000000003E-2</v>
      </c>
      <c r="CX13451" s="106">
        <v>-0.26366000000000001</v>
      </c>
      <c r="CY13451" s="77">
        <v>0.47900999999999999</v>
      </c>
      <c r="CZ13451" s="77">
        <v>0.19499</v>
      </c>
      <c r="DA13451" s="77">
        <v>0.99528000000000005</v>
      </c>
      <c r="DB13451" s="77">
        <v>0.75749</v>
      </c>
      <c r="DC13451" s="77">
        <v>2.249E-2</v>
      </c>
      <c r="DD13451" s="77">
        <v>0.91808999999999996</v>
      </c>
      <c r="DE13451" s="77">
        <v>0.85497000000000001</v>
      </c>
      <c r="DF13451" s="106">
        <v>-5.7200000000000001E-2</v>
      </c>
      <c r="DG13451" s="77">
        <v>1</v>
      </c>
      <c r="DH13451" s="77">
        <v>0.59062000000000003</v>
      </c>
      <c r="DI13451" s="106">
        <v>-0.35654999999999998</v>
      </c>
      <c r="DJ13451" s="77">
        <v>0.71926000000000001</v>
      </c>
      <c r="DK13451" s="77">
        <v>0.60611999999999999</v>
      </c>
      <c r="DL13451" s="77">
        <v>0.19506999999999999</v>
      </c>
      <c r="DM13451" s="77">
        <v>0.99528000000000005</v>
      </c>
      <c r="DN13451" s="77">
        <v>0.75741000000000003</v>
      </c>
      <c r="DO13451" s="77">
        <v>2.2419999999999999E-2</v>
      </c>
      <c r="DP13451" s="77">
        <v>0.91808999999999996</v>
      </c>
      <c r="DQ13451" s="77">
        <v>0.85497000000000001</v>
      </c>
      <c r="DR13451" s="106">
        <v>-5.688E-2</v>
      </c>
      <c r="DS13451" s="77">
        <v>1</v>
      </c>
      <c r="DT13451" s="77">
        <v>0.58708000000000005</v>
      </c>
      <c r="DU13451" s="106">
        <v>-0.35596</v>
      </c>
      <c r="DV13451" s="77">
        <v>0.71952000000000005</v>
      </c>
      <c r="DW13451" s="78">
        <v>0.60597000000000001</v>
      </c>
    </row>
    <row r="13452" spans="1:127" ht="15.75" thickBot="1" x14ac:dyDescent="0.3">
      <c r="A13452" s="248"/>
      <c r="B13452" s="68">
        <v>0.2893</v>
      </c>
      <c r="C13452" s="68">
        <v>0.12670000000000001</v>
      </c>
      <c r="D13452" s="68">
        <v>5.8999999999999997E-2</v>
      </c>
      <c r="E13452" s="68">
        <v>1E-4</v>
      </c>
      <c r="F13452" s="68">
        <v>0.24049999999999999</v>
      </c>
      <c r="G13452" s="68">
        <v>0.43059999999999998</v>
      </c>
      <c r="H13452" s="68">
        <v>0.1905</v>
      </c>
      <c r="I13452" s="68">
        <v>9.9000000000000008E-3</v>
      </c>
      <c r="J13452" s="68">
        <v>2.0000000000000001E-4</v>
      </c>
      <c r="K13452" s="68" t="s">
        <v>621</v>
      </c>
      <c r="L13452" s="68" t="s">
        <v>621</v>
      </c>
      <c r="M13452" s="68" t="s">
        <v>621</v>
      </c>
      <c r="N13452" s="68" t="s">
        <v>621</v>
      </c>
      <c r="O13452" s="68" t="s">
        <v>621</v>
      </c>
      <c r="P13452" s="68" t="s">
        <v>677</v>
      </c>
      <c r="Q13452" s="68">
        <v>1.1000000000000001E-3</v>
      </c>
      <c r="R13452" s="68">
        <v>4.1999999999999997E-3</v>
      </c>
      <c r="S13452" s="68">
        <v>5.0599999999999999E-2</v>
      </c>
      <c r="T13452" s="68">
        <v>2.9999999999999997E-4</v>
      </c>
      <c r="U13452" s="68" t="s">
        <v>621</v>
      </c>
      <c r="V13452" s="68">
        <v>0.14979999999999999</v>
      </c>
      <c r="W13452" s="68">
        <v>0.64329999999999998</v>
      </c>
      <c r="X13452" s="68">
        <v>0.70150000000000001</v>
      </c>
      <c r="Y13452" s="68">
        <v>0.76990000000000003</v>
      </c>
      <c r="Z13452" s="68">
        <v>0.22850000000000001</v>
      </c>
      <c r="AA13452" s="68">
        <v>0.92030000000000001</v>
      </c>
      <c r="AB13452" s="68">
        <v>0.1018</v>
      </c>
      <c r="AC13452" s="68">
        <v>5.7000000000000002E-3</v>
      </c>
      <c r="AD13452" s="68">
        <v>0.65029999999999999</v>
      </c>
      <c r="AE13452" s="68">
        <v>0.95120000000000005</v>
      </c>
      <c r="AF13452" s="68">
        <v>4.7399999999999998E-2</v>
      </c>
      <c r="AG13452" s="68">
        <v>3.8E-3</v>
      </c>
      <c r="AH13452" s="68">
        <v>2.0000000000000001E-4</v>
      </c>
      <c r="AI13452" s="68" t="s">
        <v>621</v>
      </c>
      <c r="AJ13452" s="68" t="s">
        <v>621</v>
      </c>
      <c r="AK13452" s="68" t="s">
        <v>621</v>
      </c>
      <c r="AL13452" s="68" t="s">
        <v>621</v>
      </c>
      <c r="AM13452" s="68" t="s">
        <v>621</v>
      </c>
      <c r="AN13452" s="68" t="s">
        <v>677</v>
      </c>
      <c r="AO13452" s="68">
        <v>0.28039999999999998</v>
      </c>
      <c r="AP13452" s="68">
        <v>4.0000000000000001E-3</v>
      </c>
      <c r="AQ13452" s="68">
        <v>4.1700000000000001E-2</v>
      </c>
      <c r="AR13452" s="68">
        <v>4.7000000000000002E-3</v>
      </c>
      <c r="AS13452" s="68">
        <v>1.9800000000000002E-2</v>
      </c>
      <c r="AT13452" s="68">
        <v>0.45800000000000002</v>
      </c>
      <c r="AU13452" s="68">
        <v>0.71660000000000001</v>
      </c>
      <c r="AV13452" s="68">
        <v>0.1716</v>
      </c>
      <c r="AW13452" s="68">
        <v>0.5948</v>
      </c>
      <c r="AX13452" s="68">
        <v>3.1699999999999999E-2</v>
      </c>
      <c r="AY13452" s="68">
        <v>1.0999999999999999E-2</v>
      </c>
      <c r="AZ13452" s="68">
        <v>0.66490000000000005</v>
      </c>
      <c r="BA13452" s="68">
        <v>0.43559999999999999</v>
      </c>
      <c r="BB13452" s="68">
        <v>0.79959999999999998</v>
      </c>
      <c r="BC13452" s="68">
        <v>0.3075</v>
      </c>
      <c r="BD13452" s="68">
        <v>0.8458</v>
      </c>
      <c r="BE13452" s="68">
        <v>0.74119999999999997</v>
      </c>
      <c r="BF13452" s="68">
        <v>4.8500000000000001E-2</v>
      </c>
      <c r="BG13452" s="68">
        <v>5.9799999999999999E-2</v>
      </c>
      <c r="BH13452" s="68">
        <v>0.11310000000000001</v>
      </c>
      <c r="BI13452" s="68">
        <v>0.28710000000000002</v>
      </c>
      <c r="BJ13452" s="68">
        <v>4.0500000000000001E-2</v>
      </c>
      <c r="BK13452" s="68">
        <v>0.35610000000000003</v>
      </c>
      <c r="BL13452" s="68">
        <v>0.62580000000000002</v>
      </c>
      <c r="BM13452" s="68">
        <v>3.7100000000000001E-2</v>
      </c>
      <c r="BN13452" s="68">
        <v>5.4999999999999997E-3</v>
      </c>
      <c r="BO13452" s="68">
        <v>2.6499999999999999E-2</v>
      </c>
      <c r="BP13452" s="68">
        <v>0.18820000000000001</v>
      </c>
      <c r="BQ13452" s="68">
        <v>0.90680000000000005</v>
      </c>
      <c r="BR13452" s="68">
        <v>0.26740000000000003</v>
      </c>
      <c r="BS13452" s="68">
        <v>0.62780000000000002</v>
      </c>
      <c r="BT13452" s="68" t="s">
        <v>621</v>
      </c>
      <c r="BU13452" s="68">
        <v>1.0500000000000001E-2</v>
      </c>
      <c r="BV13452" s="68">
        <v>0.44800000000000001</v>
      </c>
      <c r="BW13452" s="68">
        <v>0.8266</v>
      </c>
      <c r="BX13452" s="68">
        <v>0.60770000000000002</v>
      </c>
      <c r="BY13452" s="68">
        <v>0.4153</v>
      </c>
      <c r="BZ13452" s="68">
        <v>4.1000000000000003E-3</v>
      </c>
      <c r="CA13452" s="68">
        <v>4.53E-2</v>
      </c>
      <c r="CB13452" s="68">
        <v>0.13980000000000001</v>
      </c>
      <c r="CC13452" s="68">
        <v>0.59470000000000001</v>
      </c>
      <c r="CD13452" s="68">
        <v>5.4899999999999997E-2</v>
      </c>
      <c r="CE13452" s="68">
        <v>0.1072</v>
      </c>
      <c r="CF13452" s="68">
        <v>3.4299999999999997E-2</v>
      </c>
      <c r="CG13452" s="68">
        <v>0.59160000000000001</v>
      </c>
      <c r="CH13452" s="68">
        <v>0.1676</v>
      </c>
      <c r="CI13452" s="68">
        <v>0.71870000000000001</v>
      </c>
      <c r="CJ13452" s="68">
        <v>0.28489999999999999</v>
      </c>
      <c r="CK13452" s="68" t="s">
        <v>621</v>
      </c>
      <c r="CL13452" s="68" t="s">
        <v>621</v>
      </c>
      <c r="CM13452" s="68">
        <v>0.90269999999999995</v>
      </c>
      <c r="CN13452" s="68" t="s">
        <v>621</v>
      </c>
      <c r="CO13452" s="68">
        <v>0.75570000000000004</v>
      </c>
      <c r="CP13452" s="68" t="s">
        <v>621</v>
      </c>
      <c r="CQ13452" s="68">
        <v>4.0000000000000002E-4</v>
      </c>
      <c r="CR13452" s="68">
        <v>4.5199999999999997E-2</v>
      </c>
      <c r="CS13452" s="68">
        <v>2.0000000000000001E-4</v>
      </c>
      <c r="CT13452" s="68">
        <v>0.67130000000000001</v>
      </c>
      <c r="CU13452" s="68">
        <v>1E-4</v>
      </c>
      <c r="CV13452" s="68">
        <v>0.14269999999999999</v>
      </c>
      <c r="CW13452" s="68">
        <v>0.75929999999999997</v>
      </c>
      <c r="CX13452" s="68">
        <v>0.14480000000000001</v>
      </c>
      <c r="CY13452" s="68">
        <v>5.4999999999999997E-3</v>
      </c>
      <c r="CZ13452" s="68">
        <v>0.28489999999999999</v>
      </c>
      <c r="DA13452" s="68" t="s">
        <v>621</v>
      </c>
      <c r="DB13452" s="68" t="s">
        <v>621</v>
      </c>
      <c r="DC13452" s="68">
        <v>0.90280000000000005</v>
      </c>
      <c r="DD13452" s="68" t="s">
        <v>621</v>
      </c>
      <c r="DE13452" s="68" t="s">
        <v>621</v>
      </c>
      <c r="DF13452" s="68">
        <v>0.75590000000000002</v>
      </c>
      <c r="DG13452" s="68"/>
      <c r="DH13452" s="68">
        <v>4.0000000000000002E-4</v>
      </c>
      <c r="DI13452" s="68">
        <v>4.5199999999999997E-2</v>
      </c>
      <c r="DJ13452" s="68" t="s">
        <v>621</v>
      </c>
      <c r="DK13452" s="68">
        <v>2.0000000000000001E-4</v>
      </c>
      <c r="DL13452" s="68">
        <v>0.28470000000000001</v>
      </c>
      <c r="DM13452" s="68" t="s">
        <v>621</v>
      </c>
      <c r="DN13452" s="68" t="s">
        <v>621</v>
      </c>
      <c r="DO13452" s="68">
        <v>0.90310000000000001</v>
      </c>
      <c r="DP13452" s="68" t="s">
        <v>621</v>
      </c>
      <c r="DQ13452" s="68" t="s">
        <v>621</v>
      </c>
      <c r="DR13452" s="68">
        <v>0.7571</v>
      </c>
      <c r="DS13452" s="68" t="s">
        <v>621</v>
      </c>
      <c r="DT13452" s="68">
        <v>4.0000000000000002E-4</v>
      </c>
      <c r="DU13452" s="68">
        <v>4.5600000000000002E-2</v>
      </c>
      <c r="DV13452" s="68" t="s">
        <v>621</v>
      </c>
      <c r="DW13452" s="74">
        <v>2.0000000000000001E-4</v>
      </c>
    </row>
    <row r="13453" spans="1:127" x14ac:dyDescent="0.25">
      <c r="A13453" s="247" t="s">
        <v>557</v>
      </c>
      <c r="B13453" s="106">
        <v>-0.25424999999999998</v>
      </c>
      <c r="C13453" s="77">
        <v>8.0619999999999997E-2</v>
      </c>
      <c r="D13453" s="77">
        <v>0.34921000000000002</v>
      </c>
      <c r="E13453" s="77">
        <v>0.18859999999999999</v>
      </c>
      <c r="F13453" s="77">
        <v>0.16764999999999999</v>
      </c>
      <c r="G13453" s="77">
        <v>6.2880000000000005E-2</v>
      </c>
      <c r="H13453" s="106">
        <v>-0.17041000000000001</v>
      </c>
      <c r="I13453" s="106">
        <v>-0.39427000000000001</v>
      </c>
      <c r="J13453" s="77">
        <v>0.58626999999999996</v>
      </c>
      <c r="K13453" s="77">
        <v>0.47367999999999999</v>
      </c>
      <c r="L13453" s="77">
        <v>0.62470000000000003</v>
      </c>
      <c r="M13453" s="77">
        <v>0.48454000000000003</v>
      </c>
      <c r="N13453" s="77">
        <v>0.47136</v>
      </c>
      <c r="O13453" s="77">
        <v>0.29430000000000001</v>
      </c>
      <c r="P13453" s="77" t="s">
        <v>677</v>
      </c>
      <c r="Q13453" s="77">
        <v>0.21146000000000001</v>
      </c>
      <c r="R13453" s="77">
        <v>0.68708999999999998</v>
      </c>
      <c r="S13453" s="77">
        <v>0.47710000000000002</v>
      </c>
      <c r="T13453" s="77">
        <v>0.78337999999999997</v>
      </c>
      <c r="U13453" s="77">
        <v>0.42599999999999999</v>
      </c>
      <c r="V13453" s="77">
        <v>0.20594999999999999</v>
      </c>
      <c r="W13453" s="77">
        <v>0.17416000000000001</v>
      </c>
      <c r="X13453" s="77">
        <v>0.28666000000000003</v>
      </c>
      <c r="Y13453" s="77">
        <v>0.3286</v>
      </c>
      <c r="Z13453" s="106">
        <v>-7.7200000000000003E-3</v>
      </c>
      <c r="AA13453" s="77">
        <v>0.44033</v>
      </c>
      <c r="AB13453" s="77">
        <v>0.35815000000000002</v>
      </c>
      <c r="AC13453" s="77">
        <v>0.32568999999999998</v>
      </c>
      <c r="AD13453" s="77">
        <v>2.2159999999999999E-2</v>
      </c>
      <c r="AE13453" s="106">
        <v>-2.52E-2</v>
      </c>
      <c r="AF13453" s="106">
        <v>-0.21901999999999999</v>
      </c>
      <c r="AG13453" s="106">
        <v>-0.42298000000000002</v>
      </c>
      <c r="AH13453" s="77">
        <v>0.59384000000000003</v>
      </c>
      <c r="AI13453" s="77">
        <v>0.42795</v>
      </c>
      <c r="AJ13453" s="77">
        <v>0.62877000000000005</v>
      </c>
      <c r="AK13453" s="77">
        <v>0.47533999999999998</v>
      </c>
      <c r="AL13453" s="77">
        <v>0.41852</v>
      </c>
      <c r="AM13453" s="77">
        <v>0.23449999999999999</v>
      </c>
      <c r="AN13453" s="77" t="s">
        <v>677</v>
      </c>
      <c r="AO13453" s="77">
        <v>0.66322000000000003</v>
      </c>
      <c r="AP13453" s="77">
        <v>0.69535000000000002</v>
      </c>
      <c r="AQ13453" s="77">
        <v>0.50033000000000005</v>
      </c>
      <c r="AR13453" s="77">
        <v>0.81991999999999998</v>
      </c>
      <c r="AS13453" s="77">
        <v>0.29637999999999998</v>
      </c>
      <c r="AT13453" s="77">
        <v>5.5469999999999998E-2</v>
      </c>
      <c r="AU13453" s="77">
        <v>9.5890000000000003E-2</v>
      </c>
      <c r="AV13453" s="106">
        <v>-4.64E-3</v>
      </c>
      <c r="AW13453" s="77">
        <v>3.9649999999999998E-2</v>
      </c>
      <c r="AX13453" s="106">
        <v>-0.26991999999999999</v>
      </c>
      <c r="AY13453" s="106">
        <v>-0.10997</v>
      </c>
      <c r="AZ13453" s="106">
        <v>-7.2099999999999997E-2</v>
      </c>
      <c r="BA13453" s="106">
        <v>-5.9819999999999998E-2</v>
      </c>
      <c r="BB13453" s="106">
        <v>-5.1319999999999998E-2</v>
      </c>
      <c r="BC13453" s="106">
        <v>-1.323E-2</v>
      </c>
      <c r="BD13453" s="106">
        <v>-3.576E-2</v>
      </c>
      <c r="BE13453" s="106">
        <v>-0.29169</v>
      </c>
      <c r="BF13453" s="77">
        <v>0.25164999999999998</v>
      </c>
      <c r="BG13453" s="77">
        <v>0.17510000000000001</v>
      </c>
      <c r="BH13453" s="77">
        <v>0.27566000000000002</v>
      </c>
      <c r="BI13453" s="106">
        <v>-3.8080000000000003E-2</v>
      </c>
      <c r="BJ13453" s="77">
        <v>0.24962000000000001</v>
      </c>
      <c r="BK13453" s="77">
        <v>0.26058999999999999</v>
      </c>
      <c r="BL13453" s="106">
        <v>-0.24586</v>
      </c>
      <c r="BM13453" s="106">
        <v>-0.39205000000000001</v>
      </c>
      <c r="BN13453" s="106">
        <v>-0.19871</v>
      </c>
      <c r="BO13453" s="106">
        <v>-0.34228999999999998</v>
      </c>
      <c r="BP13453" s="106">
        <v>-0.22417000000000001</v>
      </c>
      <c r="BQ13453" s="106">
        <v>-0.35897000000000001</v>
      </c>
      <c r="BR13453" s="77">
        <v>0.20785999999999999</v>
      </c>
      <c r="BS13453" s="106">
        <v>-2.1800000000000001E-3</v>
      </c>
      <c r="BT13453" s="106">
        <v>-0.57267000000000001</v>
      </c>
      <c r="BU13453" s="106">
        <v>-0.33903</v>
      </c>
      <c r="BV13453" s="77">
        <v>0.14258999999999999</v>
      </c>
      <c r="BW13453" s="77">
        <v>5.7299999999999997E-2</v>
      </c>
      <c r="BX13453" s="106">
        <v>-0.25224999999999997</v>
      </c>
      <c r="BY13453" s="106">
        <v>-0.30829000000000001</v>
      </c>
      <c r="BZ13453" s="106">
        <v>-0.20055999999999999</v>
      </c>
      <c r="CA13453" s="106">
        <v>-0.41331000000000001</v>
      </c>
      <c r="CB13453" s="106">
        <v>-0.22394</v>
      </c>
      <c r="CC13453" s="106">
        <v>-0.40816999999999998</v>
      </c>
      <c r="CD13453" s="77">
        <v>0.29299999999999998</v>
      </c>
      <c r="CE13453" s="77">
        <v>0.13947999999999999</v>
      </c>
      <c r="CF13453" s="106">
        <v>-0.24524000000000001</v>
      </c>
      <c r="CG13453" s="106">
        <v>-2.8080000000000001E-2</v>
      </c>
      <c r="CH13453" s="77">
        <v>6.9559999999999997E-2</v>
      </c>
      <c r="CI13453" s="77">
        <v>0.15845000000000001</v>
      </c>
      <c r="CJ13453" s="77">
        <v>6.8750000000000006E-2</v>
      </c>
      <c r="CK13453" s="77">
        <v>0.62209000000000003</v>
      </c>
      <c r="CL13453" s="77">
        <v>0.80193999999999999</v>
      </c>
      <c r="CM13453" s="77">
        <v>0.39734000000000003</v>
      </c>
      <c r="CN13453" s="77">
        <v>0.68313999999999997</v>
      </c>
      <c r="CO13453" s="106">
        <v>-3.8989999999999997E-2</v>
      </c>
      <c r="CP13453" s="77">
        <v>0.59038999999999997</v>
      </c>
      <c r="CQ13453" s="77">
        <v>0.99999000000000005</v>
      </c>
      <c r="CR13453" s="106">
        <v>-7.5469999999999995E-2</v>
      </c>
      <c r="CS13453" s="77">
        <v>0.46788000000000002</v>
      </c>
      <c r="CT13453" s="106">
        <v>-0.20333999999999999</v>
      </c>
      <c r="CU13453" s="77">
        <v>0.44679999999999997</v>
      </c>
      <c r="CV13453" s="106">
        <v>-0.43026999999999999</v>
      </c>
      <c r="CW13453" s="77">
        <v>9.2619999999999994E-2</v>
      </c>
      <c r="CX13453" s="106">
        <v>-0.39928999999999998</v>
      </c>
      <c r="CY13453" s="77">
        <v>0.25469999999999998</v>
      </c>
      <c r="CZ13453" s="77">
        <v>6.8750000000000006E-2</v>
      </c>
      <c r="DA13453" s="77">
        <v>0.62209000000000003</v>
      </c>
      <c r="DB13453" s="77">
        <v>0.80193999999999999</v>
      </c>
      <c r="DC13453" s="77">
        <v>0.39733000000000002</v>
      </c>
      <c r="DD13453" s="77">
        <v>0.60933000000000004</v>
      </c>
      <c r="DE13453" s="77">
        <v>0.68313999999999997</v>
      </c>
      <c r="DF13453" s="106">
        <v>-3.891E-2</v>
      </c>
      <c r="DG13453" s="77">
        <v>0.59062000000000003</v>
      </c>
      <c r="DH13453" s="77">
        <v>1</v>
      </c>
      <c r="DI13453" s="106">
        <v>-7.5700000000000003E-2</v>
      </c>
      <c r="DJ13453" s="77">
        <v>0.49908000000000002</v>
      </c>
      <c r="DK13453" s="77">
        <v>0.46794000000000002</v>
      </c>
      <c r="DL13453" s="77">
        <v>6.8720000000000003E-2</v>
      </c>
      <c r="DM13453" s="77">
        <v>0.62209000000000003</v>
      </c>
      <c r="DN13453" s="77">
        <v>0.80195000000000005</v>
      </c>
      <c r="DO13453" s="77">
        <v>0.39728999999999998</v>
      </c>
      <c r="DP13453" s="77">
        <v>0.60931999999999997</v>
      </c>
      <c r="DQ13453" s="77">
        <v>0.68315000000000003</v>
      </c>
      <c r="DR13453" s="106">
        <v>-3.8809999999999997E-2</v>
      </c>
      <c r="DS13453" s="77">
        <v>0.59055999999999997</v>
      </c>
      <c r="DT13453" s="77">
        <v>0.99985999999999997</v>
      </c>
      <c r="DU13453" s="106">
        <v>-7.4469999999999995E-2</v>
      </c>
      <c r="DV13453" s="77">
        <v>0.49909999999999999</v>
      </c>
      <c r="DW13453" s="78">
        <v>0.46822000000000003</v>
      </c>
    </row>
    <row r="13454" spans="1:127" ht="15.75" thickBot="1" x14ac:dyDescent="0.3">
      <c r="A13454" s="248"/>
      <c r="B13454" s="68">
        <v>0.16020000000000001</v>
      </c>
      <c r="C13454" s="68">
        <v>0.66090000000000004</v>
      </c>
      <c r="D13454" s="68">
        <v>5.0099999999999999E-2</v>
      </c>
      <c r="E13454" s="68">
        <v>0.30130000000000001</v>
      </c>
      <c r="F13454" s="68">
        <v>0.35909999999999997</v>
      </c>
      <c r="G13454" s="68">
        <v>0.73240000000000005</v>
      </c>
      <c r="H13454" s="68">
        <v>0.35110000000000002</v>
      </c>
      <c r="I13454" s="68">
        <v>2.5600000000000001E-2</v>
      </c>
      <c r="J13454" s="68">
        <v>4.0000000000000002E-4</v>
      </c>
      <c r="K13454" s="68">
        <v>6.1999999999999998E-3</v>
      </c>
      <c r="L13454" s="68">
        <v>1E-4</v>
      </c>
      <c r="M13454" s="68">
        <v>4.8999999999999998E-3</v>
      </c>
      <c r="N13454" s="68">
        <v>6.4999999999999997E-3</v>
      </c>
      <c r="O13454" s="68">
        <v>0.10199999999999999</v>
      </c>
      <c r="P13454" s="68" t="s">
        <v>677</v>
      </c>
      <c r="Q13454" s="68">
        <v>0.24529999999999999</v>
      </c>
      <c r="R13454" s="68" t="s">
        <v>621</v>
      </c>
      <c r="S13454" s="68">
        <v>5.7999999999999996E-3</v>
      </c>
      <c r="T13454" s="68" t="s">
        <v>621</v>
      </c>
      <c r="U13454" s="68">
        <v>1.5100000000000001E-2</v>
      </c>
      <c r="V13454" s="68">
        <v>0.2581</v>
      </c>
      <c r="W13454" s="68">
        <v>0.34039999999999998</v>
      </c>
      <c r="X13454" s="68">
        <v>0.11169999999999999</v>
      </c>
      <c r="Y13454" s="68">
        <v>6.6299999999999998E-2</v>
      </c>
      <c r="Z13454" s="68">
        <v>0.96650000000000003</v>
      </c>
      <c r="AA13454" s="68">
        <v>1.17E-2</v>
      </c>
      <c r="AB13454" s="68">
        <v>4.41E-2</v>
      </c>
      <c r="AC13454" s="68">
        <v>6.8900000000000003E-2</v>
      </c>
      <c r="AD13454" s="68">
        <v>0.9042</v>
      </c>
      <c r="AE13454" s="68">
        <v>0.8911</v>
      </c>
      <c r="AF13454" s="68">
        <v>0.22850000000000001</v>
      </c>
      <c r="AG13454" s="68">
        <v>1.5900000000000001E-2</v>
      </c>
      <c r="AH13454" s="68">
        <v>2.9999999999999997E-4</v>
      </c>
      <c r="AI13454" s="68">
        <v>1.46E-2</v>
      </c>
      <c r="AJ13454" s="68">
        <v>1E-4</v>
      </c>
      <c r="AK13454" s="68">
        <v>6.0000000000000001E-3</v>
      </c>
      <c r="AL13454" s="68">
        <v>1.7100000000000001E-2</v>
      </c>
      <c r="AM13454" s="68">
        <v>0.19639999999999999</v>
      </c>
      <c r="AN13454" s="68" t="s">
        <v>677</v>
      </c>
      <c r="AO13454" s="68" t="s">
        <v>621</v>
      </c>
      <c r="AP13454" s="68" t="s">
        <v>621</v>
      </c>
      <c r="AQ13454" s="68">
        <v>3.5000000000000001E-3</v>
      </c>
      <c r="AR13454" s="68" t="s">
        <v>621</v>
      </c>
      <c r="AS13454" s="68">
        <v>9.9500000000000005E-2</v>
      </c>
      <c r="AT13454" s="68">
        <v>0.76300000000000001</v>
      </c>
      <c r="AU13454" s="68">
        <v>0.60160000000000002</v>
      </c>
      <c r="AV13454" s="68">
        <v>0.97989999999999999</v>
      </c>
      <c r="AW13454" s="68">
        <v>0.82940000000000003</v>
      </c>
      <c r="AX13454" s="68">
        <v>0.13519999999999999</v>
      </c>
      <c r="AY13454" s="68">
        <v>0.54910000000000003</v>
      </c>
      <c r="AZ13454" s="68">
        <v>0.69499999999999995</v>
      </c>
      <c r="BA13454" s="68">
        <v>0.745</v>
      </c>
      <c r="BB13454" s="68">
        <v>0.78029999999999999</v>
      </c>
      <c r="BC13454" s="68">
        <v>0.94269999999999998</v>
      </c>
      <c r="BD13454" s="68">
        <v>0.84589999999999999</v>
      </c>
      <c r="BE13454" s="68">
        <v>0.1053</v>
      </c>
      <c r="BF13454" s="68">
        <v>0.16470000000000001</v>
      </c>
      <c r="BG13454" s="68">
        <v>0.33779999999999999</v>
      </c>
      <c r="BH13454" s="68">
        <v>0.12670000000000001</v>
      </c>
      <c r="BI13454" s="68">
        <v>0.83609999999999995</v>
      </c>
      <c r="BJ13454" s="68">
        <v>0.16830000000000001</v>
      </c>
      <c r="BK13454" s="68">
        <v>0.1497</v>
      </c>
      <c r="BL13454" s="68">
        <v>0.17499999999999999</v>
      </c>
      <c r="BM13454" s="68">
        <v>2.6499999999999999E-2</v>
      </c>
      <c r="BN13454" s="68">
        <v>0.27560000000000001</v>
      </c>
      <c r="BO13454" s="68">
        <v>5.5199999999999999E-2</v>
      </c>
      <c r="BP13454" s="68">
        <v>0.21740000000000001</v>
      </c>
      <c r="BQ13454" s="68">
        <v>4.36E-2</v>
      </c>
      <c r="BR13454" s="68">
        <v>0.25359999999999999</v>
      </c>
      <c r="BS13454" s="68">
        <v>0.99060000000000004</v>
      </c>
      <c r="BT13454" s="68">
        <v>5.9999999999999995E-4</v>
      </c>
      <c r="BU13454" s="68">
        <v>5.7700000000000001E-2</v>
      </c>
      <c r="BV13454" s="68">
        <v>0.43630000000000002</v>
      </c>
      <c r="BW13454" s="68">
        <v>0.75539999999999996</v>
      </c>
      <c r="BX13454" s="68">
        <v>0.16370000000000001</v>
      </c>
      <c r="BY13454" s="68">
        <v>8.5999999999999993E-2</v>
      </c>
      <c r="BZ13454" s="68">
        <v>0.27110000000000001</v>
      </c>
      <c r="CA13454" s="68">
        <v>1.8700000000000001E-2</v>
      </c>
      <c r="CB13454" s="68">
        <v>0.21790000000000001</v>
      </c>
      <c r="CC13454" s="68">
        <v>2.0400000000000001E-2</v>
      </c>
      <c r="CD13454" s="68">
        <v>0.1036</v>
      </c>
      <c r="CE13454" s="68">
        <v>0.44640000000000002</v>
      </c>
      <c r="CF13454" s="68">
        <v>0.17610000000000001</v>
      </c>
      <c r="CG13454" s="68">
        <v>0.87880000000000003</v>
      </c>
      <c r="CH13454" s="68">
        <v>0.70520000000000005</v>
      </c>
      <c r="CI13454" s="68">
        <v>0.38640000000000002</v>
      </c>
      <c r="CJ13454" s="68">
        <v>0.70850000000000002</v>
      </c>
      <c r="CK13454" s="68">
        <v>1E-4</v>
      </c>
      <c r="CL13454" s="68" t="s">
        <v>621</v>
      </c>
      <c r="CM13454" s="68">
        <v>2.4299999999999999E-2</v>
      </c>
      <c r="CN13454" s="68" t="s">
        <v>621</v>
      </c>
      <c r="CO13454" s="68">
        <v>0.83220000000000005</v>
      </c>
      <c r="CP13454" s="68">
        <v>4.0000000000000002E-4</v>
      </c>
      <c r="CQ13454" s="68" t="s">
        <v>621</v>
      </c>
      <c r="CR13454" s="68">
        <v>0.68140000000000001</v>
      </c>
      <c r="CS13454" s="68">
        <v>6.8999999999999999E-3</v>
      </c>
      <c r="CT13454" s="68">
        <v>0.26429999999999998</v>
      </c>
      <c r="CU13454" s="68">
        <v>1.04E-2</v>
      </c>
      <c r="CV13454" s="68">
        <v>1.4E-2</v>
      </c>
      <c r="CW13454" s="68">
        <v>0.61409999999999998</v>
      </c>
      <c r="CX13454" s="68">
        <v>2.3599999999999999E-2</v>
      </c>
      <c r="CY13454" s="68">
        <v>0.1595</v>
      </c>
      <c r="CZ13454" s="68">
        <v>0.70850000000000002</v>
      </c>
      <c r="DA13454" s="68">
        <v>1E-4</v>
      </c>
      <c r="DB13454" s="68" t="s">
        <v>621</v>
      </c>
      <c r="DC13454" s="68">
        <v>2.4299999999999999E-2</v>
      </c>
      <c r="DD13454" s="68">
        <v>2.0000000000000001E-4</v>
      </c>
      <c r="DE13454" s="68" t="s">
        <v>621</v>
      </c>
      <c r="DF13454" s="68">
        <v>0.83260000000000001</v>
      </c>
      <c r="DG13454" s="68">
        <v>4.0000000000000002E-4</v>
      </c>
      <c r="DH13454" s="68"/>
      <c r="DI13454" s="68">
        <v>0.68049999999999999</v>
      </c>
      <c r="DJ13454" s="68">
        <v>3.5999999999999999E-3</v>
      </c>
      <c r="DK13454" s="68">
        <v>6.8999999999999999E-3</v>
      </c>
      <c r="DL13454" s="68">
        <v>0.70860000000000001</v>
      </c>
      <c r="DM13454" s="68">
        <v>1E-4</v>
      </c>
      <c r="DN13454" s="68" t="s">
        <v>621</v>
      </c>
      <c r="DO13454" s="68">
        <v>2.4299999999999999E-2</v>
      </c>
      <c r="DP13454" s="68">
        <v>2.0000000000000001E-4</v>
      </c>
      <c r="DQ13454" s="68" t="s">
        <v>621</v>
      </c>
      <c r="DR13454" s="68">
        <v>0.83299999999999996</v>
      </c>
      <c r="DS13454" s="68">
        <v>4.0000000000000002E-4</v>
      </c>
      <c r="DT13454" s="68" t="s">
        <v>621</v>
      </c>
      <c r="DU13454" s="68">
        <v>0.68540000000000001</v>
      </c>
      <c r="DV13454" s="68">
        <v>3.5999999999999999E-3</v>
      </c>
      <c r="DW13454" s="74">
        <v>6.8999999999999999E-3</v>
      </c>
    </row>
    <row r="13455" spans="1:127" x14ac:dyDescent="0.25">
      <c r="A13455" s="247" t="s">
        <v>552</v>
      </c>
      <c r="B13455" s="106">
        <v>-0.36703000000000002</v>
      </c>
      <c r="C13455" s="106">
        <v>-0.10352</v>
      </c>
      <c r="D13455" s="77">
        <v>7.1179999999999993E-2</v>
      </c>
      <c r="E13455" s="106">
        <v>-0.12908</v>
      </c>
      <c r="F13455" s="77">
        <v>0.2848</v>
      </c>
      <c r="G13455" s="77">
        <v>0.15937999999999999</v>
      </c>
      <c r="H13455" s="77">
        <v>0.16663</v>
      </c>
      <c r="I13455" s="77">
        <v>0.22911999999999999</v>
      </c>
      <c r="J13455" s="106">
        <v>-0.11456</v>
      </c>
      <c r="K13455" s="106">
        <v>-0.33300000000000002</v>
      </c>
      <c r="L13455" s="106">
        <v>-0.17143</v>
      </c>
      <c r="M13455" s="106">
        <v>-0.31217</v>
      </c>
      <c r="N13455" s="106">
        <v>-0.30569000000000002</v>
      </c>
      <c r="O13455" s="106">
        <v>-0.29937999999999998</v>
      </c>
      <c r="P13455" s="77" t="s">
        <v>677</v>
      </c>
      <c r="Q13455" s="106">
        <v>-0.24822</v>
      </c>
      <c r="R13455" s="106">
        <v>-0.10062</v>
      </c>
      <c r="S13455" s="106">
        <v>-0.10459</v>
      </c>
      <c r="T13455" s="77">
        <v>4.3630000000000002E-2</v>
      </c>
      <c r="U13455" s="106">
        <v>-0.23143</v>
      </c>
      <c r="V13455" s="77">
        <v>0.22708</v>
      </c>
      <c r="W13455" s="77">
        <v>0.48852000000000001</v>
      </c>
      <c r="X13455" s="77">
        <v>0.66915000000000002</v>
      </c>
      <c r="Y13455" s="77">
        <v>0.55803000000000003</v>
      </c>
      <c r="Z13455" s="77">
        <v>0.57264999999999999</v>
      </c>
      <c r="AA13455" s="77">
        <v>0.22259999999999999</v>
      </c>
      <c r="AB13455" s="77">
        <v>0.10637000000000001</v>
      </c>
      <c r="AC13455" s="106">
        <v>-0.16794999999999999</v>
      </c>
      <c r="AD13455" s="77">
        <v>0.29668</v>
      </c>
      <c r="AE13455" s="77">
        <v>0.21443000000000001</v>
      </c>
      <c r="AF13455" s="77">
        <v>0.11992999999999999</v>
      </c>
      <c r="AG13455" s="77">
        <v>0.23218</v>
      </c>
      <c r="AH13455" s="106">
        <v>-0.13264999999999999</v>
      </c>
      <c r="AI13455" s="106">
        <v>-0.38466</v>
      </c>
      <c r="AJ13455" s="106">
        <v>-0.20358999999999999</v>
      </c>
      <c r="AK13455" s="106">
        <v>-0.30520000000000003</v>
      </c>
      <c r="AL13455" s="106">
        <v>-0.27311999999999997</v>
      </c>
      <c r="AM13455" s="106">
        <v>-0.24579999999999999</v>
      </c>
      <c r="AN13455" s="77" t="s">
        <v>677</v>
      </c>
      <c r="AO13455" s="106">
        <v>-7.3099999999999997E-3</v>
      </c>
      <c r="AP13455" s="106">
        <v>-0.10464</v>
      </c>
      <c r="AQ13455" s="106">
        <v>-0.11339</v>
      </c>
      <c r="AR13455" s="106">
        <v>-4.7190000000000003E-2</v>
      </c>
      <c r="AS13455" s="77">
        <v>2.7399999999999998E-3</v>
      </c>
      <c r="AT13455" s="77">
        <v>0.17329</v>
      </c>
      <c r="AU13455" s="77">
        <v>0.68233999999999995</v>
      </c>
      <c r="AV13455" s="77">
        <v>0.70235000000000003</v>
      </c>
      <c r="AW13455" s="77">
        <v>0.72624999999999995</v>
      </c>
      <c r="AX13455" s="77">
        <v>0.64810999999999996</v>
      </c>
      <c r="AY13455" s="77">
        <v>0.24192</v>
      </c>
      <c r="AZ13455" s="77">
        <v>0.12193</v>
      </c>
      <c r="BA13455" s="106">
        <v>-0.46161000000000002</v>
      </c>
      <c r="BB13455" s="106">
        <v>-0.14368</v>
      </c>
      <c r="BC13455" s="106">
        <v>-0.23859</v>
      </c>
      <c r="BD13455" s="106">
        <v>-0.23125000000000001</v>
      </c>
      <c r="BE13455" s="106">
        <v>-0.18411</v>
      </c>
      <c r="BF13455" s="106">
        <v>-5.2199999999999998E-3</v>
      </c>
      <c r="BG13455" s="106">
        <v>-0.29266999999999999</v>
      </c>
      <c r="BH13455" s="106">
        <v>-0.19361999999999999</v>
      </c>
      <c r="BI13455" s="77">
        <v>6.0800000000000003E-3</v>
      </c>
      <c r="BJ13455" s="106">
        <v>-3.5249999999999997E-2</v>
      </c>
      <c r="BK13455" s="106">
        <v>-0.12895999999999999</v>
      </c>
      <c r="BL13455" s="77">
        <v>7.4899999999999994E-2</v>
      </c>
      <c r="BM13455" s="106">
        <v>-6.2530000000000002E-2</v>
      </c>
      <c r="BN13455" s="77">
        <v>0.27587</v>
      </c>
      <c r="BO13455" s="77">
        <v>4.5940000000000002E-2</v>
      </c>
      <c r="BP13455" s="106">
        <v>-0.17777000000000001</v>
      </c>
      <c r="BQ13455" s="106">
        <v>-0.21188000000000001</v>
      </c>
      <c r="BR13455" s="77">
        <v>0.11169999999999999</v>
      </c>
      <c r="BS13455" s="106">
        <v>-0.16291</v>
      </c>
      <c r="BT13455" s="77">
        <v>0.25585000000000002</v>
      </c>
      <c r="BU13455" s="77">
        <v>0.17499000000000001</v>
      </c>
      <c r="BV13455" s="106">
        <v>-0.20585000000000001</v>
      </c>
      <c r="BW13455" s="77">
        <v>7.8090000000000007E-2</v>
      </c>
      <c r="BX13455" s="77">
        <v>4.9050000000000003E-2</v>
      </c>
      <c r="BY13455" s="106">
        <v>-0.23447999999999999</v>
      </c>
      <c r="BZ13455" s="77">
        <v>0.22903000000000001</v>
      </c>
      <c r="CA13455" s="77">
        <v>1.9630000000000002E-2</v>
      </c>
      <c r="CB13455" s="106">
        <v>-5.9299999999999999E-2</v>
      </c>
      <c r="CC13455" s="106">
        <v>-0.11262</v>
      </c>
      <c r="CD13455" s="77">
        <v>4.684E-2</v>
      </c>
      <c r="CE13455" s="106">
        <v>-0.25111</v>
      </c>
      <c r="CF13455" s="106">
        <v>-1.18E-2</v>
      </c>
      <c r="CG13455" s="77">
        <v>9.2219999999999996E-2</v>
      </c>
      <c r="CH13455" s="77">
        <v>6.3700000000000007E-2</v>
      </c>
      <c r="CI13455" s="106">
        <v>-0.1244</v>
      </c>
      <c r="CJ13455" s="77">
        <v>0.24331</v>
      </c>
      <c r="CK13455" s="106">
        <v>-0.34864000000000001</v>
      </c>
      <c r="CL13455" s="106">
        <v>-0.16879</v>
      </c>
      <c r="CM13455" s="77">
        <v>0.73868</v>
      </c>
      <c r="CN13455" s="77">
        <v>6.3289999999999999E-2</v>
      </c>
      <c r="CO13455" s="77">
        <v>0.27455000000000002</v>
      </c>
      <c r="CP13455" s="106">
        <v>-0.35668</v>
      </c>
      <c r="CQ13455" s="106">
        <v>-7.6340000000000005E-2</v>
      </c>
      <c r="CR13455" s="77">
        <v>1</v>
      </c>
      <c r="CS13455" s="77">
        <v>0.21204000000000001</v>
      </c>
      <c r="CT13455" s="106">
        <v>-0.20313000000000001</v>
      </c>
      <c r="CU13455" s="106">
        <v>-0.20111000000000001</v>
      </c>
      <c r="CV13455" s="106">
        <v>-8.3570000000000005E-2</v>
      </c>
      <c r="CW13455" s="77">
        <v>2.537E-2</v>
      </c>
      <c r="CX13455" s="106">
        <v>-3.1559999999999998E-2</v>
      </c>
      <c r="CY13455" s="106">
        <v>-0.19117999999999999</v>
      </c>
      <c r="CZ13455" s="77">
        <v>0.24331</v>
      </c>
      <c r="DA13455" s="106">
        <v>-0.34864000000000001</v>
      </c>
      <c r="DB13455" s="106">
        <v>-0.16877</v>
      </c>
      <c r="DC13455" s="77">
        <v>0.73868</v>
      </c>
      <c r="DD13455" s="106">
        <v>-0.17341999999999999</v>
      </c>
      <c r="DE13455" s="77">
        <v>6.3289999999999999E-2</v>
      </c>
      <c r="DF13455" s="77">
        <v>0.27442</v>
      </c>
      <c r="DG13455" s="106">
        <v>-0.35654999999999998</v>
      </c>
      <c r="DH13455" s="106">
        <v>-7.5700000000000003E-2</v>
      </c>
      <c r="DI13455" s="77">
        <v>1</v>
      </c>
      <c r="DJ13455" s="106">
        <v>-6.5049999999999997E-2</v>
      </c>
      <c r="DK13455" s="77">
        <v>0.21204999999999999</v>
      </c>
      <c r="DL13455" s="77">
        <v>0.24326</v>
      </c>
      <c r="DM13455" s="106">
        <v>-0.34864000000000001</v>
      </c>
      <c r="DN13455" s="106">
        <v>-0.16853000000000001</v>
      </c>
      <c r="DO13455" s="77">
        <v>0.73863999999999996</v>
      </c>
      <c r="DP13455" s="106">
        <v>-0.17341999999999999</v>
      </c>
      <c r="DQ13455" s="77">
        <v>6.3299999999999995E-2</v>
      </c>
      <c r="DR13455" s="77">
        <v>0.27439999999999998</v>
      </c>
      <c r="DS13455" s="106">
        <v>-0.35721000000000003</v>
      </c>
      <c r="DT13455" s="106">
        <v>-7.3590000000000003E-2</v>
      </c>
      <c r="DU13455" s="77">
        <v>0.99997999999999998</v>
      </c>
      <c r="DV13455" s="106">
        <v>-6.5420000000000006E-2</v>
      </c>
      <c r="DW13455" s="78">
        <v>0.21207999999999999</v>
      </c>
    </row>
    <row r="13456" spans="1:127" ht="15.75" thickBot="1" x14ac:dyDescent="0.3">
      <c r="A13456" s="248"/>
      <c r="B13456" s="68">
        <v>3.8800000000000001E-2</v>
      </c>
      <c r="C13456" s="68">
        <v>0.57289999999999996</v>
      </c>
      <c r="D13456" s="68">
        <v>0.69869999999999999</v>
      </c>
      <c r="E13456" s="68">
        <v>0.48139999999999999</v>
      </c>
      <c r="F13456" s="68">
        <v>0.11409999999999999</v>
      </c>
      <c r="G13456" s="68">
        <v>0.3836</v>
      </c>
      <c r="H13456" s="68">
        <v>0.36199999999999999</v>
      </c>
      <c r="I13456" s="68">
        <v>0.2072</v>
      </c>
      <c r="J13456" s="68">
        <v>0.53239999999999998</v>
      </c>
      <c r="K13456" s="68">
        <v>6.2600000000000003E-2</v>
      </c>
      <c r="L13456" s="68">
        <v>0.34820000000000001</v>
      </c>
      <c r="M13456" s="68">
        <v>8.2000000000000003E-2</v>
      </c>
      <c r="N13456" s="68">
        <v>8.8900000000000007E-2</v>
      </c>
      <c r="O13456" s="68">
        <v>9.6000000000000002E-2</v>
      </c>
      <c r="P13456" s="68" t="s">
        <v>677</v>
      </c>
      <c r="Q13456" s="68">
        <v>0.17069999999999999</v>
      </c>
      <c r="R13456" s="68">
        <v>0.5837</v>
      </c>
      <c r="S13456" s="68">
        <v>0.56889999999999996</v>
      </c>
      <c r="T13456" s="68">
        <v>0.81259999999999999</v>
      </c>
      <c r="U13456" s="68">
        <v>0.20250000000000001</v>
      </c>
      <c r="V13456" s="68">
        <v>0.2114</v>
      </c>
      <c r="W13456" s="68">
        <v>4.5999999999999999E-3</v>
      </c>
      <c r="X13456" s="68" t="s">
        <v>621</v>
      </c>
      <c r="Y13456" s="68">
        <v>8.9999999999999998E-4</v>
      </c>
      <c r="Z13456" s="68">
        <v>5.9999999999999995E-4</v>
      </c>
      <c r="AA13456" s="68">
        <v>0.2208</v>
      </c>
      <c r="AB13456" s="68">
        <v>0.56230000000000002</v>
      </c>
      <c r="AC13456" s="68">
        <v>0.35820000000000002</v>
      </c>
      <c r="AD13456" s="68">
        <v>9.9199999999999997E-2</v>
      </c>
      <c r="AE13456" s="68">
        <v>0.23860000000000001</v>
      </c>
      <c r="AF13456" s="68">
        <v>0.51329999999999998</v>
      </c>
      <c r="AG13456" s="68">
        <v>0.20100000000000001</v>
      </c>
      <c r="AH13456" s="68">
        <v>0.46920000000000001</v>
      </c>
      <c r="AI13456" s="68">
        <v>2.9700000000000001E-2</v>
      </c>
      <c r="AJ13456" s="68">
        <v>0.26369999999999999</v>
      </c>
      <c r="AK13456" s="68">
        <v>8.9399999999999993E-2</v>
      </c>
      <c r="AL13456" s="68">
        <v>0.13039999999999999</v>
      </c>
      <c r="AM13456" s="68">
        <v>0.17510000000000001</v>
      </c>
      <c r="AN13456" s="68" t="s">
        <v>677</v>
      </c>
      <c r="AO13456" s="68">
        <v>0.96830000000000005</v>
      </c>
      <c r="AP13456" s="68">
        <v>0.56869999999999998</v>
      </c>
      <c r="AQ13456" s="68">
        <v>0.53659999999999997</v>
      </c>
      <c r="AR13456" s="68">
        <v>0.79759999999999998</v>
      </c>
      <c r="AS13456" s="68">
        <v>0.98809999999999998</v>
      </c>
      <c r="AT13456" s="68">
        <v>0.34289999999999998</v>
      </c>
      <c r="AU13456" s="68" t="s">
        <v>621</v>
      </c>
      <c r="AV13456" s="68" t="s">
        <v>621</v>
      </c>
      <c r="AW13456" s="68" t="s">
        <v>621</v>
      </c>
      <c r="AX13456" s="68" t="s">
        <v>621</v>
      </c>
      <c r="AY13456" s="68">
        <v>0.1822</v>
      </c>
      <c r="AZ13456" s="68">
        <v>0.50619999999999998</v>
      </c>
      <c r="BA13456" s="68">
        <v>7.7999999999999996E-3</v>
      </c>
      <c r="BB13456" s="68">
        <v>0.43269999999999997</v>
      </c>
      <c r="BC13456" s="68">
        <v>0.1885</v>
      </c>
      <c r="BD13456" s="68">
        <v>0.2029</v>
      </c>
      <c r="BE13456" s="68">
        <v>0.31309999999999999</v>
      </c>
      <c r="BF13456" s="68">
        <v>0.97740000000000005</v>
      </c>
      <c r="BG13456" s="68">
        <v>0.1041</v>
      </c>
      <c r="BH13456" s="68">
        <v>0.2883</v>
      </c>
      <c r="BI13456" s="68">
        <v>0.97370000000000001</v>
      </c>
      <c r="BJ13456" s="68">
        <v>0.84809999999999997</v>
      </c>
      <c r="BK13456" s="68">
        <v>0.48180000000000001</v>
      </c>
      <c r="BL13456" s="68">
        <v>0.68369999999999997</v>
      </c>
      <c r="BM13456" s="68">
        <v>0.7339</v>
      </c>
      <c r="BN13456" s="68">
        <v>0.12640000000000001</v>
      </c>
      <c r="BO13456" s="68">
        <v>0.80279999999999996</v>
      </c>
      <c r="BP13456" s="68">
        <v>0.33029999999999998</v>
      </c>
      <c r="BQ13456" s="68">
        <v>0.24440000000000001</v>
      </c>
      <c r="BR13456" s="68">
        <v>0.54279999999999995</v>
      </c>
      <c r="BS13456" s="68">
        <v>0.373</v>
      </c>
      <c r="BT13456" s="68">
        <v>0.1575</v>
      </c>
      <c r="BU13456" s="68">
        <v>0.33810000000000001</v>
      </c>
      <c r="BV13456" s="68">
        <v>0.25840000000000002</v>
      </c>
      <c r="BW13456" s="68">
        <v>0.67100000000000004</v>
      </c>
      <c r="BX13456" s="68">
        <v>0.78979999999999995</v>
      </c>
      <c r="BY13456" s="68">
        <v>0.19639999999999999</v>
      </c>
      <c r="BZ13456" s="68">
        <v>0.20730000000000001</v>
      </c>
      <c r="CA13456" s="68">
        <v>0.91510000000000002</v>
      </c>
      <c r="CB13456" s="68">
        <v>0.74719999999999998</v>
      </c>
      <c r="CC13456" s="68">
        <v>0.53939999999999999</v>
      </c>
      <c r="CD13456" s="68">
        <v>0.79900000000000004</v>
      </c>
      <c r="CE13456" s="68">
        <v>0.16569999999999999</v>
      </c>
      <c r="CF13456" s="68">
        <v>0.94889999999999997</v>
      </c>
      <c r="CG13456" s="68">
        <v>0.61570000000000003</v>
      </c>
      <c r="CH13456" s="68">
        <v>0.72909999999999997</v>
      </c>
      <c r="CI13456" s="68">
        <v>0.4975</v>
      </c>
      <c r="CJ13456" s="68">
        <v>0.17960000000000001</v>
      </c>
      <c r="CK13456" s="68">
        <v>5.0500000000000003E-2</v>
      </c>
      <c r="CL13456" s="68">
        <v>0.35580000000000001</v>
      </c>
      <c r="CM13456" s="68" t="s">
        <v>621</v>
      </c>
      <c r="CN13456" s="68">
        <v>0.73070000000000002</v>
      </c>
      <c r="CO13456" s="68">
        <v>0.1283</v>
      </c>
      <c r="CP13456" s="68">
        <v>4.5100000000000001E-2</v>
      </c>
      <c r="CQ13456" s="68">
        <v>0.67800000000000005</v>
      </c>
      <c r="CR13456" s="68" t="s">
        <v>621</v>
      </c>
      <c r="CS13456" s="68">
        <v>0.24399999999999999</v>
      </c>
      <c r="CT13456" s="68">
        <v>0.26479999999999998</v>
      </c>
      <c r="CU13456" s="68">
        <v>0.2697</v>
      </c>
      <c r="CV13456" s="68">
        <v>0.64929999999999999</v>
      </c>
      <c r="CW13456" s="68">
        <v>0.89039999999999997</v>
      </c>
      <c r="CX13456" s="68">
        <v>0.86380000000000001</v>
      </c>
      <c r="CY13456" s="68">
        <v>0.29459999999999997</v>
      </c>
      <c r="CZ13456" s="68">
        <v>0.17960000000000001</v>
      </c>
      <c r="DA13456" s="68">
        <v>5.0500000000000003E-2</v>
      </c>
      <c r="DB13456" s="68">
        <v>0.35580000000000001</v>
      </c>
      <c r="DC13456" s="68" t="s">
        <v>621</v>
      </c>
      <c r="DD13456" s="68">
        <v>0.34250000000000003</v>
      </c>
      <c r="DE13456" s="68">
        <v>0.73070000000000002</v>
      </c>
      <c r="DF13456" s="68">
        <v>0.1285</v>
      </c>
      <c r="DG13456" s="68">
        <v>4.5199999999999997E-2</v>
      </c>
      <c r="DH13456" s="68">
        <v>0.68049999999999999</v>
      </c>
      <c r="DI13456" s="68"/>
      <c r="DJ13456" s="68">
        <v>0.72350000000000003</v>
      </c>
      <c r="DK13456" s="68">
        <v>0.24399999999999999</v>
      </c>
      <c r="DL13456" s="68">
        <v>0.1797</v>
      </c>
      <c r="DM13456" s="68">
        <v>5.0500000000000003E-2</v>
      </c>
      <c r="DN13456" s="68">
        <v>0.35649999999999998</v>
      </c>
      <c r="DO13456" s="68" t="s">
        <v>621</v>
      </c>
      <c r="DP13456" s="68">
        <v>0.34250000000000003</v>
      </c>
      <c r="DQ13456" s="68">
        <v>0.73070000000000002</v>
      </c>
      <c r="DR13456" s="68">
        <v>0.12859999999999999</v>
      </c>
      <c r="DS13456" s="68">
        <v>4.4699999999999997E-2</v>
      </c>
      <c r="DT13456" s="68">
        <v>0.68889999999999996</v>
      </c>
      <c r="DU13456" s="68" t="s">
        <v>621</v>
      </c>
      <c r="DV13456" s="68">
        <v>0.72199999999999998</v>
      </c>
      <c r="DW13456" s="74">
        <v>0.24390000000000001</v>
      </c>
    </row>
    <row r="13457" spans="1:127" x14ac:dyDescent="0.25">
      <c r="A13457" s="247" t="s">
        <v>586</v>
      </c>
      <c r="B13457" s="106">
        <v>-0.47420000000000001</v>
      </c>
      <c r="C13457" s="77">
        <v>0.41497000000000001</v>
      </c>
      <c r="D13457" s="77">
        <v>0.27456000000000003</v>
      </c>
      <c r="E13457" s="77">
        <v>0.63883999999999996</v>
      </c>
      <c r="F13457" s="77">
        <v>0.61234999999999995</v>
      </c>
      <c r="G13457" s="77">
        <v>0.58945999999999998</v>
      </c>
      <c r="H13457" s="77">
        <v>0.32322000000000001</v>
      </c>
      <c r="I13457" s="77">
        <v>9.1399999999999995E-2</v>
      </c>
      <c r="J13457" s="77">
        <v>0.43720999999999999</v>
      </c>
      <c r="K13457" s="77">
        <v>0.50397000000000003</v>
      </c>
      <c r="L13457" s="77">
        <v>0.43508000000000002</v>
      </c>
      <c r="M13457" s="77">
        <v>0.43271999999999999</v>
      </c>
      <c r="N13457" s="77">
        <v>0.67864000000000002</v>
      </c>
      <c r="O13457" s="77">
        <v>0.72996000000000005</v>
      </c>
      <c r="P13457" s="77" t="s">
        <v>677</v>
      </c>
      <c r="Q13457" s="77">
        <v>0.189</v>
      </c>
      <c r="R13457" s="77">
        <v>0.22689000000000001</v>
      </c>
      <c r="S13457" s="77">
        <v>0.14496000000000001</v>
      </c>
      <c r="T13457" s="77">
        <v>0.61241000000000001</v>
      </c>
      <c r="U13457" s="77">
        <v>0.69662999999999997</v>
      </c>
      <c r="V13457" s="77">
        <v>0.13396</v>
      </c>
      <c r="W13457" s="77">
        <v>0.27485999999999999</v>
      </c>
      <c r="X13457" s="77">
        <v>2.1749999999999999E-2</v>
      </c>
      <c r="Y13457" s="77">
        <v>0.15831999999999999</v>
      </c>
      <c r="Z13457" s="106">
        <v>-0.30559999999999998</v>
      </c>
      <c r="AA13457" s="106">
        <v>-0.13078999999999999</v>
      </c>
      <c r="AB13457" s="77">
        <v>0.27218999999999999</v>
      </c>
      <c r="AC13457" s="77">
        <v>0.50605</v>
      </c>
      <c r="AD13457" s="77">
        <v>0.52737999999999996</v>
      </c>
      <c r="AE13457" s="77">
        <v>0.52680000000000005</v>
      </c>
      <c r="AF13457" s="77">
        <v>0.16980000000000001</v>
      </c>
      <c r="AG13457" s="77">
        <v>1.7999999999999999E-2</v>
      </c>
      <c r="AH13457" s="77">
        <v>0.46521000000000001</v>
      </c>
      <c r="AI13457" s="77">
        <v>0.48309999999999997</v>
      </c>
      <c r="AJ13457" s="77">
        <v>0.45677000000000001</v>
      </c>
      <c r="AK13457" s="77">
        <v>0.45519999999999999</v>
      </c>
      <c r="AL13457" s="77">
        <v>0.70972000000000002</v>
      </c>
      <c r="AM13457" s="77">
        <v>0.72950000000000004</v>
      </c>
      <c r="AN13457" s="77" t="s">
        <v>677</v>
      </c>
      <c r="AO13457" s="77">
        <v>0.26805000000000001</v>
      </c>
      <c r="AP13457" s="77">
        <v>0.24564</v>
      </c>
      <c r="AQ13457" s="77">
        <v>0.14938000000000001</v>
      </c>
      <c r="AR13457" s="77">
        <v>0.35631000000000002</v>
      </c>
      <c r="AS13457" s="77">
        <v>0.54178999999999999</v>
      </c>
      <c r="AT13457" s="106">
        <v>-4.6800000000000001E-3</v>
      </c>
      <c r="AU13457" s="77">
        <v>0.13174</v>
      </c>
      <c r="AV13457" s="106">
        <v>-7.8700000000000006E-2</v>
      </c>
      <c r="AW13457" s="77">
        <v>0.15987000000000001</v>
      </c>
      <c r="AX13457" s="106">
        <v>-0.23916000000000001</v>
      </c>
      <c r="AY13457" s="106">
        <v>-0.23169999999999999</v>
      </c>
      <c r="AZ13457" s="77">
        <v>0.20388999999999999</v>
      </c>
      <c r="BA13457" s="106">
        <v>-1.4800000000000001E-2</v>
      </c>
      <c r="BB13457" s="77">
        <v>0.14754999999999999</v>
      </c>
      <c r="BC13457" s="77">
        <v>0.39845000000000003</v>
      </c>
      <c r="BD13457" s="77">
        <v>0.3634</v>
      </c>
      <c r="BE13457" s="77">
        <v>0.42974000000000001</v>
      </c>
      <c r="BF13457" s="77">
        <v>0.20394000000000001</v>
      </c>
      <c r="BG13457" s="106">
        <v>-2.1180000000000001E-2</v>
      </c>
      <c r="BH13457" s="77">
        <v>0.13796</v>
      </c>
      <c r="BI13457" s="77">
        <v>0.14399000000000001</v>
      </c>
      <c r="BJ13457" s="77">
        <v>0.37503999999999998</v>
      </c>
      <c r="BK13457" s="77">
        <v>0.14494000000000001</v>
      </c>
      <c r="BL13457" s="77">
        <v>2.6249999999999999E-2</v>
      </c>
      <c r="BM13457" s="106">
        <v>-0.19700000000000001</v>
      </c>
      <c r="BN13457" s="106">
        <v>-0.19836999999999999</v>
      </c>
      <c r="BO13457" s="106">
        <v>-0.18479999999999999</v>
      </c>
      <c r="BP13457" s="77">
        <v>0.21306</v>
      </c>
      <c r="BQ13457" s="77">
        <v>0.32756999999999997</v>
      </c>
      <c r="BR13457" s="77">
        <v>9.425E-2</v>
      </c>
      <c r="BS13457" s="106">
        <v>-1.511E-2</v>
      </c>
      <c r="BT13457" s="106">
        <v>-0.59940000000000004</v>
      </c>
      <c r="BU13457" s="106">
        <v>-0.32367000000000001</v>
      </c>
      <c r="BV13457" s="77">
        <v>0.43143999999999999</v>
      </c>
      <c r="BW13457" s="77">
        <v>1.8919999999999999E-2</v>
      </c>
      <c r="BX13457" s="77">
        <v>7.7929999999999999E-2</v>
      </c>
      <c r="BY13457" s="106">
        <v>-3.4389999999999997E-2</v>
      </c>
      <c r="BZ13457" s="106">
        <v>-6.5600000000000006E-2</v>
      </c>
      <c r="CA13457" s="106">
        <v>-1.49E-2</v>
      </c>
      <c r="CB13457" s="77">
        <v>0.25703999999999999</v>
      </c>
      <c r="CC13457" s="77">
        <v>0.31578000000000001</v>
      </c>
      <c r="CD13457" s="77">
        <v>0.20982000000000001</v>
      </c>
      <c r="CE13457" s="106">
        <v>-3.5249999999999997E-2</v>
      </c>
      <c r="CF13457" s="106">
        <v>-0.28504000000000002</v>
      </c>
      <c r="CG13457" s="77">
        <v>2.3230000000000001E-2</v>
      </c>
      <c r="CH13457" s="77">
        <v>0.43789</v>
      </c>
      <c r="CI13457" s="77">
        <v>0.20438000000000001</v>
      </c>
      <c r="CJ13457" s="77">
        <v>0.78320999999999996</v>
      </c>
      <c r="CK13457" s="77">
        <v>0.69503999999999999</v>
      </c>
      <c r="CL13457" s="77">
        <v>0.51068000000000002</v>
      </c>
      <c r="CM13457" s="77">
        <v>1.1900000000000001E-3</v>
      </c>
      <c r="CN13457" s="77">
        <v>0.84131999999999996</v>
      </c>
      <c r="CO13457" s="77">
        <v>0.64571999999999996</v>
      </c>
      <c r="CP13457" s="77">
        <v>0.71933000000000002</v>
      </c>
      <c r="CQ13457" s="77">
        <v>0.49893999999999999</v>
      </c>
      <c r="CR13457" s="106">
        <v>-6.4890000000000003E-2</v>
      </c>
      <c r="CS13457" s="77">
        <v>0.96140000000000003</v>
      </c>
      <c r="CT13457" s="77">
        <v>0.47015000000000001</v>
      </c>
      <c r="CU13457" s="77">
        <v>0.34517999999999999</v>
      </c>
      <c r="CV13457" s="77">
        <v>0.15165999999999999</v>
      </c>
      <c r="CW13457" s="77">
        <v>0.1196</v>
      </c>
      <c r="CX13457" s="77">
        <v>0.20788000000000001</v>
      </c>
      <c r="CY13457" s="77">
        <v>0.36936000000000002</v>
      </c>
      <c r="CZ13457" s="77">
        <v>0.78320999999999996</v>
      </c>
      <c r="DA13457" s="77">
        <v>0.69503999999999999</v>
      </c>
      <c r="DB13457" s="77">
        <v>0.51066999999999996</v>
      </c>
      <c r="DC13457" s="77">
        <v>1.1800000000000001E-3</v>
      </c>
      <c r="DD13457" s="77">
        <v>0.91029000000000004</v>
      </c>
      <c r="DE13457" s="77">
        <v>0.84131999999999996</v>
      </c>
      <c r="DF13457" s="77">
        <v>0.64575000000000005</v>
      </c>
      <c r="DG13457" s="77">
        <v>0.71926000000000001</v>
      </c>
      <c r="DH13457" s="77">
        <v>0.49908000000000002</v>
      </c>
      <c r="DI13457" s="106">
        <v>-6.5049999999999997E-2</v>
      </c>
      <c r="DJ13457" s="77">
        <v>1</v>
      </c>
      <c r="DK13457" s="77">
        <v>0.96138999999999997</v>
      </c>
      <c r="DL13457" s="77">
        <v>0.78322999999999998</v>
      </c>
      <c r="DM13457" s="77">
        <v>0.69503999999999999</v>
      </c>
      <c r="DN13457" s="77">
        <v>0.51065000000000005</v>
      </c>
      <c r="DO13457" s="77">
        <v>1.0499999999999999E-3</v>
      </c>
      <c r="DP13457" s="77">
        <v>0.91027999999999998</v>
      </c>
      <c r="DQ13457" s="77">
        <v>0.84131999999999996</v>
      </c>
      <c r="DR13457" s="77">
        <v>0.64598</v>
      </c>
      <c r="DS13457" s="77">
        <v>0.71916000000000002</v>
      </c>
      <c r="DT13457" s="77">
        <v>0.49542000000000003</v>
      </c>
      <c r="DU13457" s="106">
        <v>-6.4799999999999996E-2</v>
      </c>
      <c r="DV13457" s="77">
        <v>1</v>
      </c>
      <c r="DW13457" s="78">
        <v>0.96138000000000001</v>
      </c>
    </row>
    <row r="13458" spans="1:127" ht="15.75" thickBot="1" x14ac:dyDescent="0.3">
      <c r="A13458" s="248"/>
      <c r="B13458" s="68">
        <v>6.1000000000000004E-3</v>
      </c>
      <c r="C13458" s="68">
        <v>1.8200000000000001E-2</v>
      </c>
      <c r="D13458" s="68">
        <v>0.1283</v>
      </c>
      <c r="E13458" s="68" t="s">
        <v>621</v>
      </c>
      <c r="F13458" s="68">
        <v>2.0000000000000001E-4</v>
      </c>
      <c r="G13458" s="68">
        <v>4.0000000000000002E-4</v>
      </c>
      <c r="H13458" s="68">
        <v>7.1199999999999999E-2</v>
      </c>
      <c r="I13458" s="68">
        <v>0.61880000000000002</v>
      </c>
      <c r="J13458" s="68">
        <v>1.23E-2</v>
      </c>
      <c r="K13458" s="68">
        <v>3.3E-3</v>
      </c>
      <c r="L13458" s="68">
        <v>1.2800000000000001E-2</v>
      </c>
      <c r="M13458" s="68">
        <v>1.34E-2</v>
      </c>
      <c r="N13458" s="68" t="s">
        <v>621</v>
      </c>
      <c r="O13458" s="68" t="s">
        <v>621</v>
      </c>
      <c r="P13458" s="68" t="s">
        <v>677</v>
      </c>
      <c r="Q13458" s="68">
        <v>0.30020000000000002</v>
      </c>
      <c r="R13458" s="68">
        <v>0.2117</v>
      </c>
      <c r="S13458" s="68">
        <v>0.42859999999999998</v>
      </c>
      <c r="T13458" s="68">
        <v>2.0000000000000001E-4</v>
      </c>
      <c r="U13458" s="68" t="s">
        <v>621</v>
      </c>
      <c r="V13458" s="68">
        <v>0.46479999999999999</v>
      </c>
      <c r="W13458" s="68">
        <v>0.12790000000000001</v>
      </c>
      <c r="X13458" s="68">
        <v>0.90600000000000003</v>
      </c>
      <c r="Y13458" s="68">
        <v>0.38679999999999998</v>
      </c>
      <c r="Z13458" s="68">
        <v>8.8999999999999996E-2</v>
      </c>
      <c r="AA13458" s="68">
        <v>0.47560000000000002</v>
      </c>
      <c r="AB13458" s="68">
        <v>0.1318</v>
      </c>
      <c r="AC13458" s="68">
        <v>3.0999999999999999E-3</v>
      </c>
      <c r="AD13458" s="68">
        <v>1.9E-3</v>
      </c>
      <c r="AE13458" s="68">
        <v>2E-3</v>
      </c>
      <c r="AF13458" s="68">
        <v>0.3528</v>
      </c>
      <c r="AG13458" s="68">
        <v>0.92210000000000003</v>
      </c>
      <c r="AH13458" s="68">
        <v>7.3000000000000001E-3</v>
      </c>
      <c r="AI13458" s="68">
        <v>5.1000000000000004E-3</v>
      </c>
      <c r="AJ13458" s="68">
        <v>8.6E-3</v>
      </c>
      <c r="AK13458" s="68">
        <v>8.8000000000000005E-3</v>
      </c>
      <c r="AL13458" s="68" t="s">
        <v>621</v>
      </c>
      <c r="AM13458" s="68" t="s">
        <v>621</v>
      </c>
      <c r="AN13458" s="68" t="s">
        <v>677</v>
      </c>
      <c r="AO13458" s="68">
        <v>0.13800000000000001</v>
      </c>
      <c r="AP13458" s="68">
        <v>0.1754</v>
      </c>
      <c r="AQ13458" s="68">
        <v>0.41449999999999998</v>
      </c>
      <c r="AR13458" s="68">
        <v>4.53E-2</v>
      </c>
      <c r="AS13458" s="68">
        <v>1.4E-3</v>
      </c>
      <c r="AT13458" s="68">
        <v>0.97970000000000002</v>
      </c>
      <c r="AU13458" s="68">
        <v>0.4723</v>
      </c>
      <c r="AV13458" s="68">
        <v>0.66849999999999998</v>
      </c>
      <c r="AW13458" s="68">
        <v>0.3821</v>
      </c>
      <c r="AX13458" s="68">
        <v>0.18740000000000001</v>
      </c>
      <c r="AY13458" s="68">
        <v>0.20200000000000001</v>
      </c>
      <c r="AZ13458" s="68">
        <v>0.26300000000000001</v>
      </c>
      <c r="BA13458" s="68">
        <v>0.93589999999999995</v>
      </c>
      <c r="BB13458" s="68">
        <v>0.42030000000000001</v>
      </c>
      <c r="BC13458" s="68">
        <v>2.3900000000000001E-2</v>
      </c>
      <c r="BD13458" s="68">
        <v>4.0899999999999999E-2</v>
      </c>
      <c r="BE13458" s="68">
        <v>1.41E-2</v>
      </c>
      <c r="BF13458" s="68">
        <v>0.26290000000000002</v>
      </c>
      <c r="BG13458" s="68">
        <v>0.90839999999999999</v>
      </c>
      <c r="BH13458" s="68">
        <v>0.45150000000000001</v>
      </c>
      <c r="BI13458" s="68">
        <v>0.43169999999999997</v>
      </c>
      <c r="BJ13458" s="68">
        <v>3.44E-2</v>
      </c>
      <c r="BK13458" s="68">
        <v>0.42870000000000003</v>
      </c>
      <c r="BL13458" s="68">
        <v>0.88660000000000005</v>
      </c>
      <c r="BM13458" s="68">
        <v>0.27979999999999999</v>
      </c>
      <c r="BN13458" s="68">
        <v>0.27639999999999998</v>
      </c>
      <c r="BO13458" s="68">
        <v>0.31130000000000002</v>
      </c>
      <c r="BP13458" s="68">
        <v>0.2417</v>
      </c>
      <c r="BQ13458" s="68">
        <v>6.7199999999999996E-2</v>
      </c>
      <c r="BR13458" s="68">
        <v>0.6079</v>
      </c>
      <c r="BS13458" s="68">
        <v>0.93459999999999999</v>
      </c>
      <c r="BT13458" s="68">
        <v>2.9999999999999997E-4</v>
      </c>
      <c r="BU13458" s="68">
        <v>7.0699999999999999E-2</v>
      </c>
      <c r="BV13458" s="68">
        <v>1.37E-2</v>
      </c>
      <c r="BW13458" s="68">
        <v>0.91810000000000003</v>
      </c>
      <c r="BX13458" s="68">
        <v>0.67159999999999997</v>
      </c>
      <c r="BY13458" s="68">
        <v>0.8518</v>
      </c>
      <c r="BZ13458" s="68">
        <v>0.72130000000000005</v>
      </c>
      <c r="CA13458" s="68">
        <v>0.9355</v>
      </c>
      <c r="CB13458" s="68">
        <v>0.15559999999999999</v>
      </c>
      <c r="CC13458" s="68">
        <v>7.8299999999999995E-2</v>
      </c>
      <c r="CD13458" s="68">
        <v>0.24909999999999999</v>
      </c>
      <c r="CE13458" s="68">
        <v>0.84809999999999997</v>
      </c>
      <c r="CF13458" s="68">
        <v>0.1138</v>
      </c>
      <c r="CG13458" s="68">
        <v>0.89959999999999996</v>
      </c>
      <c r="CH13458" s="68">
        <v>1.2200000000000001E-2</v>
      </c>
      <c r="CI13458" s="68">
        <v>0.26190000000000002</v>
      </c>
      <c r="CJ13458" s="68" t="s">
        <v>621</v>
      </c>
      <c r="CK13458" s="68" t="s">
        <v>621</v>
      </c>
      <c r="CL13458" s="68">
        <v>2.8E-3</v>
      </c>
      <c r="CM13458" s="68">
        <v>0.99480000000000002</v>
      </c>
      <c r="CN13458" s="68" t="s">
        <v>621</v>
      </c>
      <c r="CO13458" s="68" t="s">
        <v>621</v>
      </c>
      <c r="CP13458" s="68" t="s">
        <v>621</v>
      </c>
      <c r="CQ13458" s="68">
        <v>3.7000000000000002E-3</v>
      </c>
      <c r="CR13458" s="68">
        <v>0.72419999999999995</v>
      </c>
      <c r="CS13458" s="68" t="s">
        <v>621</v>
      </c>
      <c r="CT13458" s="68">
        <v>6.6E-3</v>
      </c>
      <c r="CU13458" s="68">
        <v>5.2999999999999999E-2</v>
      </c>
      <c r="CV13458" s="68">
        <v>0.4073</v>
      </c>
      <c r="CW13458" s="68">
        <v>0.51439999999999997</v>
      </c>
      <c r="CX13458" s="68">
        <v>0.25359999999999999</v>
      </c>
      <c r="CY13458" s="68">
        <v>3.7499999999999999E-2</v>
      </c>
      <c r="CZ13458" s="68" t="s">
        <v>621</v>
      </c>
      <c r="DA13458" s="68" t="s">
        <v>621</v>
      </c>
      <c r="DB13458" s="68">
        <v>2.8E-3</v>
      </c>
      <c r="DC13458" s="68">
        <v>0.99490000000000001</v>
      </c>
      <c r="DD13458" s="68" t="s">
        <v>621</v>
      </c>
      <c r="DE13458" s="68" t="s">
        <v>621</v>
      </c>
      <c r="DF13458" s="68" t="s">
        <v>621</v>
      </c>
      <c r="DG13458" s="68" t="s">
        <v>621</v>
      </c>
      <c r="DH13458" s="68">
        <v>3.5999999999999999E-3</v>
      </c>
      <c r="DI13458" s="68">
        <v>0.72350000000000003</v>
      </c>
      <c r="DJ13458" s="68"/>
      <c r="DK13458" s="68" t="s">
        <v>621</v>
      </c>
      <c r="DL13458" s="68" t="s">
        <v>621</v>
      </c>
      <c r="DM13458" s="68" t="s">
        <v>621</v>
      </c>
      <c r="DN13458" s="68">
        <v>2.8E-3</v>
      </c>
      <c r="DO13458" s="68">
        <v>0.99539999999999995</v>
      </c>
      <c r="DP13458" s="68" t="s">
        <v>621</v>
      </c>
      <c r="DQ13458" s="68" t="s">
        <v>621</v>
      </c>
      <c r="DR13458" s="68" t="s">
        <v>621</v>
      </c>
      <c r="DS13458" s="68" t="s">
        <v>621</v>
      </c>
      <c r="DT13458" s="68">
        <v>3.8999999999999998E-3</v>
      </c>
      <c r="DU13458" s="68">
        <v>0.72460000000000002</v>
      </c>
      <c r="DV13458" s="68" t="s">
        <v>621</v>
      </c>
      <c r="DW13458" s="74" t="s">
        <v>621</v>
      </c>
    </row>
    <row r="13459" spans="1:127" x14ac:dyDescent="0.25">
      <c r="A13459" s="247" t="s">
        <v>553</v>
      </c>
      <c r="B13459" s="106">
        <v>-0.56562000000000001</v>
      </c>
      <c r="C13459" s="77">
        <v>0.37780000000000002</v>
      </c>
      <c r="D13459" s="77">
        <v>0.28850999999999999</v>
      </c>
      <c r="E13459" s="77">
        <v>0.58999000000000001</v>
      </c>
      <c r="F13459" s="77">
        <v>0.67822000000000005</v>
      </c>
      <c r="G13459" s="77">
        <v>0.62122999999999995</v>
      </c>
      <c r="H13459" s="77">
        <v>0.36248000000000002</v>
      </c>
      <c r="I13459" s="77">
        <v>0.15262999999999999</v>
      </c>
      <c r="J13459" s="77">
        <v>0.39662999999999998</v>
      </c>
      <c r="K13459" s="77">
        <v>0.40172999999999998</v>
      </c>
      <c r="L13459" s="77">
        <v>0.37883</v>
      </c>
      <c r="M13459" s="77">
        <v>0.33774999999999999</v>
      </c>
      <c r="N13459" s="77">
        <v>0.58035000000000003</v>
      </c>
      <c r="O13459" s="77">
        <v>0.63236000000000003</v>
      </c>
      <c r="P13459" s="77" t="s">
        <v>677</v>
      </c>
      <c r="Q13459" s="77">
        <v>0.11663</v>
      </c>
      <c r="R13459" s="77">
        <v>0.19449</v>
      </c>
      <c r="S13459" s="77">
        <v>0.11311</v>
      </c>
      <c r="T13459" s="77">
        <v>0.61185</v>
      </c>
      <c r="U13459" s="77">
        <v>0.61841000000000002</v>
      </c>
      <c r="V13459" s="77">
        <v>0.19388</v>
      </c>
      <c r="W13459" s="77">
        <v>0.40389000000000003</v>
      </c>
      <c r="X13459" s="77">
        <v>0.20580000000000001</v>
      </c>
      <c r="Y13459" s="77">
        <v>0.30893999999999999</v>
      </c>
      <c r="Z13459" s="106">
        <v>-0.14130999999999999</v>
      </c>
      <c r="AA13459" s="106">
        <v>-6.6669999999999993E-2</v>
      </c>
      <c r="AB13459" s="77">
        <v>0.29587999999999998</v>
      </c>
      <c r="AC13459" s="77">
        <v>0.44923000000000002</v>
      </c>
      <c r="AD13459" s="77">
        <v>0.59826000000000001</v>
      </c>
      <c r="AE13459" s="77">
        <v>0.57503000000000004</v>
      </c>
      <c r="AF13459" s="77">
        <v>0.19936000000000001</v>
      </c>
      <c r="AG13459" s="77">
        <v>8.1610000000000002E-2</v>
      </c>
      <c r="AH13459" s="77">
        <v>0.41908000000000001</v>
      </c>
      <c r="AI13459" s="77">
        <v>0.36703999999999998</v>
      </c>
      <c r="AJ13459" s="77">
        <v>0.39119999999999999</v>
      </c>
      <c r="AK13459" s="77">
        <v>0.36170999999999998</v>
      </c>
      <c r="AL13459" s="77">
        <v>0.61975999999999998</v>
      </c>
      <c r="AM13459" s="77">
        <v>0.64668999999999999</v>
      </c>
      <c r="AN13459" s="77" t="s">
        <v>677</v>
      </c>
      <c r="AO13459" s="77">
        <v>0.26051000000000002</v>
      </c>
      <c r="AP13459" s="77">
        <v>0.21174999999999999</v>
      </c>
      <c r="AQ13459" s="77">
        <v>0.11501</v>
      </c>
      <c r="AR13459" s="77">
        <v>0.33600999999999998</v>
      </c>
      <c r="AS13459" s="77">
        <v>0.53137000000000001</v>
      </c>
      <c r="AT13459" s="77">
        <v>4.3270000000000003E-2</v>
      </c>
      <c r="AU13459" s="77">
        <v>0.31717000000000001</v>
      </c>
      <c r="AV13459" s="77">
        <v>0.11651</v>
      </c>
      <c r="AW13459" s="77">
        <v>0.35681000000000002</v>
      </c>
      <c r="AX13459" s="106">
        <v>-5.5449999999999999E-2</v>
      </c>
      <c r="AY13459" s="106">
        <v>-0.16017999999999999</v>
      </c>
      <c r="AZ13459" s="77">
        <v>0.23319999999999999</v>
      </c>
      <c r="BA13459" s="106">
        <v>-0.14177000000000001</v>
      </c>
      <c r="BB13459" s="77">
        <v>0.10487</v>
      </c>
      <c r="BC13459" s="77">
        <v>0.32441999999999999</v>
      </c>
      <c r="BD13459" s="77">
        <v>0.29218</v>
      </c>
      <c r="BE13459" s="77">
        <v>0.37012</v>
      </c>
      <c r="BF13459" s="77">
        <v>0.19822999999999999</v>
      </c>
      <c r="BG13459" s="106">
        <v>-0.10138999999999999</v>
      </c>
      <c r="BH13459" s="77">
        <v>8.165E-2</v>
      </c>
      <c r="BI13459" s="77">
        <v>0.14274000000000001</v>
      </c>
      <c r="BJ13459" s="77">
        <v>0.35763</v>
      </c>
      <c r="BK13459" s="77">
        <v>0.10648000000000001</v>
      </c>
      <c r="BL13459" s="77">
        <v>4.6260000000000003E-2</v>
      </c>
      <c r="BM13459" s="106">
        <v>-0.21021000000000001</v>
      </c>
      <c r="BN13459" s="106">
        <v>-0.1181</v>
      </c>
      <c r="BO13459" s="106">
        <v>-0.16830999999999999</v>
      </c>
      <c r="BP13459" s="77">
        <v>0.15967000000000001</v>
      </c>
      <c r="BQ13459" s="77">
        <v>0.26238</v>
      </c>
      <c r="BR13459" s="77">
        <v>0.12305000000000001</v>
      </c>
      <c r="BS13459" s="106">
        <v>-5.96E-2</v>
      </c>
      <c r="BT13459" s="106">
        <v>-0.51642999999999994</v>
      </c>
      <c r="BU13459" s="106">
        <v>-0.26877000000000001</v>
      </c>
      <c r="BV13459" s="77">
        <v>0.36580000000000001</v>
      </c>
      <c r="BW13459" s="77">
        <v>4.0149999999999998E-2</v>
      </c>
      <c r="BX13459" s="77">
        <v>8.974E-2</v>
      </c>
      <c r="BY13459" s="106">
        <v>-9.8339999999999997E-2</v>
      </c>
      <c r="BZ13459" s="106">
        <v>-1.07E-3</v>
      </c>
      <c r="CA13459" s="106">
        <v>-9.1699999999999993E-3</v>
      </c>
      <c r="CB13459" s="77">
        <v>0.23538999999999999</v>
      </c>
      <c r="CC13459" s="77">
        <v>0.27825</v>
      </c>
      <c r="CD13459" s="77">
        <v>0.21834000000000001</v>
      </c>
      <c r="CE13459" s="106">
        <v>-0.10363</v>
      </c>
      <c r="CF13459" s="106">
        <v>-0.28237000000000001</v>
      </c>
      <c r="CG13459" s="77">
        <v>4.8149999999999998E-2</v>
      </c>
      <c r="CH13459" s="77">
        <v>0.44640999999999997</v>
      </c>
      <c r="CI13459" s="77">
        <v>0.16594999999999999</v>
      </c>
      <c r="CJ13459" s="77">
        <v>0.83408000000000004</v>
      </c>
      <c r="CK13459" s="77">
        <v>0.58457000000000003</v>
      </c>
      <c r="CL13459" s="77">
        <v>0.4536</v>
      </c>
      <c r="CM13459" s="77">
        <v>0.20491000000000001</v>
      </c>
      <c r="CN13459" s="77">
        <v>0.84140999999999999</v>
      </c>
      <c r="CO13459" s="77">
        <v>0.70803000000000005</v>
      </c>
      <c r="CP13459" s="77">
        <v>0.60614999999999997</v>
      </c>
      <c r="CQ13459" s="77">
        <v>0.46761999999999998</v>
      </c>
      <c r="CR13459" s="77">
        <v>0.21221000000000001</v>
      </c>
      <c r="CS13459" s="77">
        <v>1</v>
      </c>
      <c r="CT13459" s="77">
        <v>0.40442</v>
      </c>
      <c r="CU13459" s="77">
        <v>0.28262999999999999</v>
      </c>
      <c r="CV13459" s="77">
        <v>0.12545999999999999</v>
      </c>
      <c r="CW13459" s="77">
        <v>0.12418999999999999</v>
      </c>
      <c r="CX13459" s="77">
        <v>0.19486999999999999</v>
      </c>
      <c r="CY13459" s="77">
        <v>0.30913000000000002</v>
      </c>
      <c r="CZ13459" s="77">
        <v>0.83408000000000004</v>
      </c>
      <c r="DA13459" s="77">
        <v>0.58457000000000003</v>
      </c>
      <c r="DB13459" s="77">
        <v>0.4536</v>
      </c>
      <c r="DC13459" s="77">
        <v>0.20488999999999999</v>
      </c>
      <c r="DD13459" s="77">
        <v>0.84367000000000003</v>
      </c>
      <c r="DE13459" s="77">
        <v>0.84140999999999999</v>
      </c>
      <c r="DF13459" s="77">
        <v>0.70803000000000005</v>
      </c>
      <c r="DG13459" s="77">
        <v>0.60611999999999999</v>
      </c>
      <c r="DH13459" s="77">
        <v>0.46794000000000002</v>
      </c>
      <c r="DI13459" s="77">
        <v>0.21204999999999999</v>
      </c>
      <c r="DJ13459" s="77">
        <v>0.96138999999999997</v>
      </c>
      <c r="DK13459" s="77">
        <v>1</v>
      </c>
      <c r="DL13459" s="77">
        <v>0.83409</v>
      </c>
      <c r="DM13459" s="77">
        <v>0.58457999999999999</v>
      </c>
      <c r="DN13459" s="77">
        <v>0.45363999999999999</v>
      </c>
      <c r="DO13459" s="77">
        <v>0.20476</v>
      </c>
      <c r="DP13459" s="77">
        <v>0.84365999999999997</v>
      </c>
      <c r="DQ13459" s="77">
        <v>0.84140999999999999</v>
      </c>
      <c r="DR13459" s="77">
        <v>0.70823999999999998</v>
      </c>
      <c r="DS13459" s="77">
        <v>0.60582999999999998</v>
      </c>
      <c r="DT13459" s="77">
        <v>0.46493000000000001</v>
      </c>
      <c r="DU13459" s="77">
        <v>0.21229000000000001</v>
      </c>
      <c r="DV13459" s="77">
        <v>0.96128999999999998</v>
      </c>
      <c r="DW13459" s="78">
        <v>1</v>
      </c>
    </row>
    <row r="13460" spans="1:127" ht="15.75" thickBot="1" x14ac:dyDescent="0.3">
      <c r="A13460" s="248"/>
      <c r="B13460" s="68">
        <v>6.9999999999999999E-4</v>
      </c>
      <c r="C13460" s="68">
        <v>3.3000000000000002E-2</v>
      </c>
      <c r="D13460" s="68">
        <v>0.10929999999999999</v>
      </c>
      <c r="E13460" s="68">
        <v>4.0000000000000002E-4</v>
      </c>
      <c r="F13460" s="68" t="s">
        <v>621</v>
      </c>
      <c r="G13460" s="68">
        <v>1E-4</v>
      </c>
      <c r="H13460" s="68">
        <v>4.1500000000000002E-2</v>
      </c>
      <c r="I13460" s="68">
        <v>0.40429999999999999</v>
      </c>
      <c r="J13460" s="68">
        <v>2.46E-2</v>
      </c>
      <c r="K13460" s="68">
        <v>2.2700000000000001E-2</v>
      </c>
      <c r="L13460" s="68">
        <v>3.2500000000000001E-2</v>
      </c>
      <c r="M13460" s="68">
        <v>5.8700000000000002E-2</v>
      </c>
      <c r="N13460" s="68">
        <v>5.0000000000000001E-4</v>
      </c>
      <c r="O13460" s="68">
        <v>1E-4</v>
      </c>
      <c r="P13460" s="68" t="s">
        <v>677</v>
      </c>
      <c r="Q13460" s="68">
        <v>0.52500000000000002</v>
      </c>
      <c r="R13460" s="68">
        <v>0.28610000000000002</v>
      </c>
      <c r="S13460" s="68">
        <v>0.53759999999999997</v>
      </c>
      <c r="T13460" s="68">
        <v>2.0000000000000001E-4</v>
      </c>
      <c r="U13460" s="68">
        <v>2.0000000000000001E-4</v>
      </c>
      <c r="V13460" s="68">
        <v>0.28770000000000001</v>
      </c>
      <c r="W13460" s="68">
        <v>2.1899999999999999E-2</v>
      </c>
      <c r="X13460" s="68">
        <v>0.25850000000000001</v>
      </c>
      <c r="Y13460" s="68">
        <v>8.5300000000000001E-2</v>
      </c>
      <c r="Z13460" s="68">
        <v>0.44040000000000001</v>
      </c>
      <c r="AA13460" s="68">
        <v>0.71699999999999997</v>
      </c>
      <c r="AB13460" s="68">
        <v>0.10009999999999999</v>
      </c>
      <c r="AC13460" s="68">
        <v>9.9000000000000008E-3</v>
      </c>
      <c r="AD13460" s="68">
        <v>2.9999999999999997E-4</v>
      </c>
      <c r="AE13460" s="68">
        <v>5.9999999999999995E-4</v>
      </c>
      <c r="AF13460" s="68">
        <v>0.27400000000000002</v>
      </c>
      <c r="AG13460" s="68">
        <v>0.65700000000000003</v>
      </c>
      <c r="AH13460" s="68">
        <v>1.7000000000000001E-2</v>
      </c>
      <c r="AI13460" s="68">
        <v>3.8800000000000001E-2</v>
      </c>
      <c r="AJ13460" s="68">
        <v>2.6800000000000001E-2</v>
      </c>
      <c r="AK13460" s="68">
        <v>4.19E-2</v>
      </c>
      <c r="AL13460" s="68">
        <v>2.0000000000000001E-4</v>
      </c>
      <c r="AM13460" s="68" t="s">
        <v>621</v>
      </c>
      <c r="AN13460" s="68" t="s">
        <v>677</v>
      </c>
      <c r="AO13460" s="68">
        <v>0.14990000000000001</v>
      </c>
      <c r="AP13460" s="68">
        <v>0.24460000000000001</v>
      </c>
      <c r="AQ13460" s="68">
        <v>0.53080000000000005</v>
      </c>
      <c r="AR13460" s="68">
        <v>6.0100000000000001E-2</v>
      </c>
      <c r="AS13460" s="68">
        <v>1.8E-3</v>
      </c>
      <c r="AT13460" s="68">
        <v>0.81410000000000005</v>
      </c>
      <c r="AU13460" s="68">
        <v>7.6899999999999996E-2</v>
      </c>
      <c r="AV13460" s="68">
        <v>0.52539999999999998</v>
      </c>
      <c r="AW13460" s="68">
        <v>4.4999999999999998E-2</v>
      </c>
      <c r="AX13460" s="68">
        <v>0.7631</v>
      </c>
      <c r="AY13460" s="68">
        <v>0.38119999999999998</v>
      </c>
      <c r="AZ13460" s="68">
        <v>0.19900000000000001</v>
      </c>
      <c r="BA13460" s="68">
        <v>0.43890000000000001</v>
      </c>
      <c r="BB13460" s="68">
        <v>0.56789999999999996</v>
      </c>
      <c r="BC13460" s="68">
        <v>7.0099999999999996E-2</v>
      </c>
      <c r="BD13460" s="68">
        <v>0.1047</v>
      </c>
      <c r="BE13460" s="68">
        <v>3.7100000000000001E-2</v>
      </c>
      <c r="BF13460" s="68">
        <v>0.27679999999999999</v>
      </c>
      <c r="BG13460" s="68">
        <v>0.58079999999999998</v>
      </c>
      <c r="BH13460" s="68">
        <v>0.65690000000000004</v>
      </c>
      <c r="BI13460" s="68">
        <v>0.43580000000000002</v>
      </c>
      <c r="BJ13460" s="68">
        <v>4.4499999999999998E-2</v>
      </c>
      <c r="BK13460" s="68">
        <v>0.56189999999999996</v>
      </c>
      <c r="BL13460" s="68">
        <v>0.80149999999999999</v>
      </c>
      <c r="BM13460" s="68">
        <v>0.2482</v>
      </c>
      <c r="BN13460" s="68">
        <v>0.51970000000000005</v>
      </c>
      <c r="BO13460" s="68">
        <v>0.35709999999999997</v>
      </c>
      <c r="BP13460" s="68">
        <v>0.38269999999999998</v>
      </c>
      <c r="BQ13460" s="68">
        <v>0.1469</v>
      </c>
      <c r="BR13460" s="68">
        <v>0.50229999999999997</v>
      </c>
      <c r="BS13460" s="68">
        <v>0.74590000000000001</v>
      </c>
      <c r="BT13460" s="68">
        <v>2.5000000000000001E-3</v>
      </c>
      <c r="BU13460" s="68">
        <v>0.13689999999999999</v>
      </c>
      <c r="BV13460" s="68">
        <v>3.95E-2</v>
      </c>
      <c r="BW13460" s="68">
        <v>0.82730000000000004</v>
      </c>
      <c r="BX13460" s="68">
        <v>0.62519999999999998</v>
      </c>
      <c r="BY13460" s="68">
        <v>0.59230000000000005</v>
      </c>
      <c r="BZ13460" s="68">
        <v>0.99529999999999996</v>
      </c>
      <c r="CA13460" s="68">
        <v>0.96030000000000004</v>
      </c>
      <c r="CB13460" s="68">
        <v>0.19470000000000001</v>
      </c>
      <c r="CC13460" s="68">
        <v>0.1231</v>
      </c>
      <c r="CD13460" s="68">
        <v>0.22989999999999999</v>
      </c>
      <c r="CE13460" s="68">
        <v>0.57250000000000001</v>
      </c>
      <c r="CF13460" s="68">
        <v>0.1174</v>
      </c>
      <c r="CG13460" s="68">
        <v>0.79359999999999997</v>
      </c>
      <c r="CH13460" s="68">
        <v>1.04E-2</v>
      </c>
      <c r="CI13460" s="68">
        <v>0.36399999999999999</v>
      </c>
      <c r="CJ13460" s="68" t="s">
        <v>621</v>
      </c>
      <c r="CK13460" s="68">
        <v>4.0000000000000002E-4</v>
      </c>
      <c r="CL13460" s="68">
        <v>9.1000000000000004E-3</v>
      </c>
      <c r="CM13460" s="68">
        <v>0.2606</v>
      </c>
      <c r="CN13460" s="68" t="s">
        <v>621</v>
      </c>
      <c r="CO13460" s="68" t="s">
        <v>621</v>
      </c>
      <c r="CP13460" s="68">
        <v>2.0000000000000001E-4</v>
      </c>
      <c r="CQ13460" s="68">
        <v>7.0000000000000001E-3</v>
      </c>
      <c r="CR13460" s="68">
        <v>0.24360000000000001</v>
      </c>
      <c r="CS13460" s="68" t="s">
        <v>621</v>
      </c>
      <c r="CT13460" s="68">
        <v>2.1700000000000001E-2</v>
      </c>
      <c r="CU13460" s="68">
        <v>0.11700000000000001</v>
      </c>
      <c r="CV13460" s="68">
        <v>0.49380000000000002</v>
      </c>
      <c r="CW13460" s="68">
        <v>0.49830000000000002</v>
      </c>
      <c r="CX13460" s="68">
        <v>0.28520000000000001</v>
      </c>
      <c r="CY13460" s="68">
        <v>8.5099999999999995E-2</v>
      </c>
      <c r="CZ13460" s="68" t="s">
        <v>621</v>
      </c>
      <c r="DA13460" s="68">
        <v>4.0000000000000002E-4</v>
      </c>
      <c r="DB13460" s="68">
        <v>9.1000000000000004E-3</v>
      </c>
      <c r="DC13460" s="68">
        <v>0.2606</v>
      </c>
      <c r="DD13460" s="68" t="s">
        <v>621</v>
      </c>
      <c r="DE13460" s="68" t="s">
        <v>621</v>
      </c>
      <c r="DF13460" s="68" t="s">
        <v>621</v>
      </c>
      <c r="DG13460" s="68">
        <v>2.0000000000000001E-4</v>
      </c>
      <c r="DH13460" s="68">
        <v>6.8999999999999999E-3</v>
      </c>
      <c r="DI13460" s="68">
        <v>0.24399999999999999</v>
      </c>
      <c r="DJ13460" s="68" t="s">
        <v>621</v>
      </c>
      <c r="DK13460" s="68"/>
      <c r="DL13460" s="68" t="s">
        <v>621</v>
      </c>
      <c r="DM13460" s="68">
        <v>4.0000000000000002E-4</v>
      </c>
      <c r="DN13460" s="68">
        <v>9.1000000000000004E-3</v>
      </c>
      <c r="DO13460" s="68">
        <v>0.26090000000000002</v>
      </c>
      <c r="DP13460" s="68" t="s">
        <v>621</v>
      </c>
      <c r="DQ13460" s="68" t="s">
        <v>621</v>
      </c>
      <c r="DR13460" s="68" t="s">
        <v>621</v>
      </c>
      <c r="DS13460" s="68">
        <v>2.0000000000000001E-4</v>
      </c>
      <c r="DT13460" s="68">
        <v>7.3000000000000001E-3</v>
      </c>
      <c r="DU13460" s="68">
        <v>0.24340000000000001</v>
      </c>
      <c r="DV13460" s="68" t="s">
        <v>621</v>
      </c>
      <c r="DW13460" s="74" t="s">
        <v>621</v>
      </c>
    </row>
    <row r="13461" spans="1:127" x14ac:dyDescent="0.25">
      <c r="A13461" s="247" t="s">
        <v>554</v>
      </c>
      <c r="B13461" s="106">
        <v>-0.50541999999999998</v>
      </c>
      <c r="C13461" s="77">
        <v>0.31014999999999998</v>
      </c>
      <c r="D13461" s="77">
        <v>0.16502</v>
      </c>
      <c r="E13461" s="77">
        <v>0.46842</v>
      </c>
      <c r="F13461" s="77">
        <v>0.75912999999999997</v>
      </c>
      <c r="G13461" s="77">
        <v>0.75761000000000001</v>
      </c>
      <c r="H13461" s="77">
        <v>0.63195000000000001</v>
      </c>
      <c r="I13461" s="77">
        <v>0.44141000000000002</v>
      </c>
      <c r="J13461" s="77">
        <v>0.10598</v>
      </c>
      <c r="K13461" s="77">
        <v>3.0259999999999999E-2</v>
      </c>
      <c r="L13461" s="106">
        <v>-1.0800000000000001E-2</v>
      </c>
      <c r="M13461" s="106">
        <v>-7.1609999999999993E-2</v>
      </c>
      <c r="N13461" s="77">
        <v>0.33328999999999998</v>
      </c>
      <c r="O13461" s="77">
        <v>0.38381999999999999</v>
      </c>
      <c r="P13461" s="77" t="s">
        <v>677</v>
      </c>
      <c r="Q13461" s="106">
        <v>-0.17433999999999999</v>
      </c>
      <c r="R13461" s="106">
        <v>-0.19008</v>
      </c>
      <c r="S13461" s="106">
        <v>-8.9859999999999995E-2</v>
      </c>
      <c r="T13461" s="77">
        <v>0.28117999999999999</v>
      </c>
      <c r="U13461" s="77">
        <v>0.41275000000000001</v>
      </c>
      <c r="V13461" s="77">
        <v>4.4600000000000004E-3</v>
      </c>
      <c r="W13461" s="77">
        <v>0.30825000000000002</v>
      </c>
      <c r="X13461" s="77">
        <v>5.6499999999999996E-3</v>
      </c>
      <c r="Y13461" s="77">
        <v>0.20143</v>
      </c>
      <c r="Z13461" s="106">
        <v>-0.20601</v>
      </c>
      <c r="AA13461" s="106">
        <v>-0.23846000000000001</v>
      </c>
      <c r="AB13461" s="77">
        <v>0.17838999999999999</v>
      </c>
      <c r="AC13461" s="77">
        <v>0.27748</v>
      </c>
      <c r="AD13461" s="77">
        <v>0.72851999999999995</v>
      </c>
      <c r="AE13461" s="77">
        <v>0.76781999999999995</v>
      </c>
      <c r="AF13461" s="77">
        <v>0.45674999999999999</v>
      </c>
      <c r="AG13461" s="77">
        <v>0.35788999999999999</v>
      </c>
      <c r="AH13461" s="77">
        <v>0.13197999999999999</v>
      </c>
      <c r="AI13461" s="77">
        <v>2.8299999999999999E-2</v>
      </c>
      <c r="AJ13461" s="106">
        <v>-6.11E-3</v>
      </c>
      <c r="AK13461" s="106">
        <v>-4.5699999999999998E-2</v>
      </c>
      <c r="AL13461" s="77">
        <v>0.41244999999999998</v>
      </c>
      <c r="AM13461" s="77">
        <v>0.43973000000000001</v>
      </c>
      <c r="AN13461" s="77" t="s">
        <v>677</v>
      </c>
      <c r="AO13461" s="77">
        <v>6.5250000000000002E-2</v>
      </c>
      <c r="AP13461" s="106">
        <v>-0.16672999999999999</v>
      </c>
      <c r="AQ13461" s="106">
        <v>-9.4729999999999995E-2</v>
      </c>
      <c r="AR13461" s="106">
        <v>-5.092E-2</v>
      </c>
      <c r="AS13461" s="77">
        <v>0.44608999999999999</v>
      </c>
      <c r="AT13461" s="106">
        <v>-8.7150000000000005E-2</v>
      </c>
      <c r="AU13461" s="77">
        <v>0.25311</v>
      </c>
      <c r="AV13461" s="77">
        <v>0.10086000000000001</v>
      </c>
      <c r="AW13461" s="77">
        <v>0.38125999999999999</v>
      </c>
      <c r="AX13461" s="77">
        <v>2.6089999999999999E-2</v>
      </c>
      <c r="AY13461" s="106">
        <v>-2.9669999999999998E-2</v>
      </c>
      <c r="AZ13461" s="77">
        <v>0.34825</v>
      </c>
      <c r="BA13461" s="106">
        <v>-0.13431999999999999</v>
      </c>
      <c r="BB13461" s="77">
        <v>0.27260000000000001</v>
      </c>
      <c r="BC13461" s="77">
        <v>0.36253999999999997</v>
      </c>
      <c r="BD13461" s="77">
        <v>0.48222999999999999</v>
      </c>
      <c r="BE13461" s="77">
        <v>0.59201000000000004</v>
      </c>
      <c r="BF13461" s="77">
        <v>0.10403</v>
      </c>
      <c r="BG13461" s="106">
        <v>-0.22808999999999999</v>
      </c>
      <c r="BH13461" s="106">
        <v>-1.2869999999999999E-2</v>
      </c>
      <c r="BI13461" s="77">
        <v>0.13267000000000001</v>
      </c>
      <c r="BJ13461" s="77">
        <v>0.24990999999999999</v>
      </c>
      <c r="BK13461" s="106">
        <v>-1.444E-2</v>
      </c>
      <c r="BL13461" s="77">
        <v>0.24682000000000001</v>
      </c>
      <c r="BM13461" s="77">
        <v>5.2789999999999997E-2</v>
      </c>
      <c r="BN13461" s="77">
        <v>1.389E-2</v>
      </c>
      <c r="BO13461" s="77">
        <v>8.5339999999999999E-2</v>
      </c>
      <c r="BP13461" s="77">
        <v>0.44462000000000002</v>
      </c>
      <c r="BQ13461" s="77">
        <v>0.51622000000000001</v>
      </c>
      <c r="BR13461" s="77">
        <v>6.0810000000000003E-2</v>
      </c>
      <c r="BS13461" s="106">
        <v>-1.108E-2</v>
      </c>
      <c r="BT13461" s="106">
        <v>-0.28215000000000001</v>
      </c>
      <c r="BU13461" s="106">
        <v>-7.9269999999999993E-2</v>
      </c>
      <c r="BV13461" s="77">
        <v>0.39807999999999999</v>
      </c>
      <c r="BW13461" s="77">
        <v>1.9290000000000002E-2</v>
      </c>
      <c r="BX13461" s="77">
        <v>0.27553</v>
      </c>
      <c r="BY13461" s="77">
        <v>7.4050000000000005E-2</v>
      </c>
      <c r="BZ13461" s="77">
        <v>0.24745</v>
      </c>
      <c r="CA13461" s="77">
        <v>0.25613999999999998</v>
      </c>
      <c r="CB13461" s="77">
        <v>0.51617000000000002</v>
      </c>
      <c r="CC13461" s="77">
        <v>0.53998000000000002</v>
      </c>
      <c r="CD13461" s="77">
        <v>9.5070000000000002E-2</v>
      </c>
      <c r="CE13461" s="106">
        <v>-0.21537000000000001</v>
      </c>
      <c r="CF13461" s="106">
        <v>-4.1579999999999999E-2</v>
      </c>
      <c r="CG13461" s="106">
        <v>-1.304E-2</v>
      </c>
      <c r="CH13461" s="77">
        <v>0.41800999999999999</v>
      </c>
      <c r="CI13461" s="77">
        <v>0.15490000000000001</v>
      </c>
      <c r="CJ13461" s="77">
        <v>1</v>
      </c>
      <c r="CK13461" s="77">
        <v>0.15520999999999999</v>
      </c>
      <c r="CL13461" s="77">
        <v>3.8949999999999999E-2</v>
      </c>
      <c r="CM13461" s="106">
        <v>-8.2900000000000005E-3</v>
      </c>
      <c r="CN13461" s="77">
        <v>0.49395</v>
      </c>
      <c r="CO13461" s="77">
        <v>0.92896000000000001</v>
      </c>
      <c r="CP13461" s="77">
        <v>0.19520000000000001</v>
      </c>
      <c r="CQ13461" s="77">
        <v>6.8860000000000005E-2</v>
      </c>
      <c r="CR13461" s="77">
        <v>0.24356</v>
      </c>
      <c r="CS13461" s="77">
        <v>0.83411000000000002</v>
      </c>
      <c r="CT13461" s="77">
        <v>0.64797000000000005</v>
      </c>
      <c r="CU13461" s="77">
        <v>7.5079999999999994E-2</v>
      </c>
      <c r="CV13461" s="77">
        <v>0.47753000000000001</v>
      </c>
      <c r="CW13461" s="77">
        <v>0.17604</v>
      </c>
      <c r="CX13461" s="77">
        <v>0.50619000000000003</v>
      </c>
      <c r="CY13461" s="77">
        <v>0.22258</v>
      </c>
      <c r="CZ13461" s="77">
        <v>1</v>
      </c>
      <c r="DA13461" s="77">
        <v>0.15520999999999999</v>
      </c>
      <c r="DB13461" s="77">
        <v>3.8960000000000002E-2</v>
      </c>
      <c r="DC13461" s="106">
        <v>-8.3099999999999997E-3</v>
      </c>
      <c r="DD13461" s="77">
        <v>0.53739000000000003</v>
      </c>
      <c r="DE13461" s="77">
        <v>0.49395</v>
      </c>
      <c r="DF13461" s="77">
        <v>0.92896999999999996</v>
      </c>
      <c r="DG13461" s="77">
        <v>0.19506999999999999</v>
      </c>
      <c r="DH13461" s="77">
        <v>6.8720000000000003E-2</v>
      </c>
      <c r="DI13461" s="77">
        <v>0.24326</v>
      </c>
      <c r="DJ13461" s="77">
        <v>0.78322999999999998</v>
      </c>
      <c r="DK13461" s="77">
        <v>0.83409</v>
      </c>
      <c r="DL13461" s="77">
        <v>1</v>
      </c>
      <c r="DM13461" s="77">
        <v>0.15520999999999999</v>
      </c>
      <c r="DN13461" s="77">
        <v>3.9010000000000003E-2</v>
      </c>
      <c r="DO13461" s="106">
        <v>-8.4600000000000005E-3</v>
      </c>
      <c r="DP13461" s="77">
        <v>0.53737999999999997</v>
      </c>
      <c r="DQ13461" s="77">
        <v>0.49393999999999999</v>
      </c>
      <c r="DR13461" s="77">
        <v>0.92915999999999999</v>
      </c>
      <c r="DS13461" s="77">
        <v>0.19486999999999999</v>
      </c>
      <c r="DT13461" s="77">
        <v>6.5519999999999995E-2</v>
      </c>
      <c r="DU13461" s="77">
        <v>0.24246000000000001</v>
      </c>
      <c r="DV13461" s="77">
        <v>0.78300000000000003</v>
      </c>
      <c r="DW13461" s="78">
        <v>0.83416999999999997</v>
      </c>
    </row>
    <row r="13462" spans="1:127" ht="15.75" thickBot="1" x14ac:dyDescent="0.3">
      <c r="A13462" s="248"/>
      <c r="B13462" s="68">
        <v>3.2000000000000002E-3</v>
      </c>
      <c r="C13462" s="68">
        <v>8.4099999999999994E-2</v>
      </c>
      <c r="D13462" s="68">
        <v>0.36680000000000001</v>
      </c>
      <c r="E13462" s="68">
        <v>6.8999999999999999E-3</v>
      </c>
      <c r="F13462" s="68" t="s">
        <v>621</v>
      </c>
      <c r="G13462" s="68" t="s">
        <v>621</v>
      </c>
      <c r="H13462" s="68">
        <v>1E-4</v>
      </c>
      <c r="I13462" s="68">
        <v>1.14E-2</v>
      </c>
      <c r="J13462" s="68">
        <v>0.56379999999999997</v>
      </c>
      <c r="K13462" s="68">
        <v>0.86939999999999995</v>
      </c>
      <c r="L13462" s="68">
        <v>0.95320000000000005</v>
      </c>
      <c r="M13462" s="68">
        <v>0.69689999999999996</v>
      </c>
      <c r="N13462" s="68">
        <v>6.2300000000000001E-2</v>
      </c>
      <c r="O13462" s="68">
        <v>3.0099999999999998E-2</v>
      </c>
      <c r="P13462" s="68" t="s">
        <v>677</v>
      </c>
      <c r="Q13462" s="68">
        <v>0.33989999999999998</v>
      </c>
      <c r="R13462" s="68">
        <v>0.2974</v>
      </c>
      <c r="S13462" s="68">
        <v>0.62480000000000002</v>
      </c>
      <c r="T13462" s="68">
        <v>0.11899999999999999</v>
      </c>
      <c r="U13462" s="68">
        <v>1.89E-2</v>
      </c>
      <c r="V13462" s="68">
        <v>0.98070000000000002</v>
      </c>
      <c r="W13462" s="68">
        <v>8.6099999999999996E-2</v>
      </c>
      <c r="X13462" s="68">
        <v>0.97550000000000003</v>
      </c>
      <c r="Y13462" s="68">
        <v>0.26900000000000002</v>
      </c>
      <c r="Z13462" s="68">
        <v>0.25800000000000001</v>
      </c>
      <c r="AA13462" s="68">
        <v>0.18870000000000001</v>
      </c>
      <c r="AB13462" s="68">
        <v>0.32869999999999999</v>
      </c>
      <c r="AC13462" s="68">
        <v>0.1241</v>
      </c>
      <c r="AD13462" s="68" t="s">
        <v>621</v>
      </c>
      <c r="AE13462" s="68" t="s">
        <v>621</v>
      </c>
      <c r="AF13462" s="68">
        <v>8.6E-3</v>
      </c>
      <c r="AG13462" s="68">
        <v>4.4299999999999999E-2</v>
      </c>
      <c r="AH13462" s="68">
        <v>0.47149999999999997</v>
      </c>
      <c r="AI13462" s="68">
        <v>0.87780000000000002</v>
      </c>
      <c r="AJ13462" s="68">
        <v>0.97350000000000003</v>
      </c>
      <c r="AK13462" s="68">
        <v>0.80379999999999996</v>
      </c>
      <c r="AL13462" s="68">
        <v>1.9E-2</v>
      </c>
      <c r="AM13462" s="68">
        <v>1.18E-2</v>
      </c>
      <c r="AN13462" s="68" t="s">
        <v>677</v>
      </c>
      <c r="AO13462" s="68">
        <v>0.72270000000000001</v>
      </c>
      <c r="AP13462" s="68">
        <v>0.36170000000000002</v>
      </c>
      <c r="AQ13462" s="68">
        <v>0.60609999999999997</v>
      </c>
      <c r="AR13462" s="68">
        <v>0.78200000000000003</v>
      </c>
      <c r="AS13462" s="68">
        <v>1.0500000000000001E-2</v>
      </c>
      <c r="AT13462" s="68">
        <v>0.63529999999999998</v>
      </c>
      <c r="AU13462" s="68">
        <v>0.16220000000000001</v>
      </c>
      <c r="AV13462" s="68">
        <v>0.58279999999999998</v>
      </c>
      <c r="AW13462" s="68">
        <v>3.1300000000000001E-2</v>
      </c>
      <c r="AX13462" s="68">
        <v>0.88729999999999998</v>
      </c>
      <c r="AY13462" s="68">
        <v>0.87190000000000001</v>
      </c>
      <c r="AZ13462" s="68">
        <v>5.0799999999999998E-2</v>
      </c>
      <c r="BA13462" s="68">
        <v>0.46360000000000001</v>
      </c>
      <c r="BB13462" s="68">
        <v>0.13120000000000001</v>
      </c>
      <c r="BC13462" s="68">
        <v>4.1399999999999999E-2</v>
      </c>
      <c r="BD13462" s="68">
        <v>5.1999999999999998E-3</v>
      </c>
      <c r="BE13462" s="68">
        <v>4.0000000000000002E-4</v>
      </c>
      <c r="BF13462" s="68">
        <v>0.57099999999999995</v>
      </c>
      <c r="BG13462" s="68">
        <v>0.20930000000000001</v>
      </c>
      <c r="BH13462" s="68">
        <v>0.94430000000000003</v>
      </c>
      <c r="BI13462" s="68">
        <v>0.46920000000000001</v>
      </c>
      <c r="BJ13462" s="68">
        <v>0.1678</v>
      </c>
      <c r="BK13462" s="68">
        <v>0.9375</v>
      </c>
      <c r="BL13462" s="68">
        <v>0.17319999999999999</v>
      </c>
      <c r="BM13462" s="68">
        <v>0.77410000000000001</v>
      </c>
      <c r="BN13462" s="68">
        <v>0.93979999999999997</v>
      </c>
      <c r="BO13462" s="68">
        <v>0.64239999999999997</v>
      </c>
      <c r="BP13462" s="68">
        <v>1.0800000000000001E-2</v>
      </c>
      <c r="BQ13462" s="68">
        <v>2.5000000000000001E-3</v>
      </c>
      <c r="BR13462" s="68">
        <v>0.7409</v>
      </c>
      <c r="BS13462" s="68">
        <v>0.95199999999999996</v>
      </c>
      <c r="BT13462" s="68">
        <v>0.1177</v>
      </c>
      <c r="BU13462" s="68">
        <v>0.6663</v>
      </c>
      <c r="BV13462" s="68">
        <v>2.4E-2</v>
      </c>
      <c r="BW13462" s="68">
        <v>0.91659999999999997</v>
      </c>
      <c r="BX13462" s="68">
        <v>0.12690000000000001</v>
      </c>
      <c r="BY13462" s="68">
        <v>0.68710000000000004</v>
      </c>
      <c r="BZ13462" s="68">
        <v>0.1721</v>
      </c>
      <c r="CA13462" s="68">
        <v>0.15709999999999999</v>
      </c>
      <c r="CB13462" s="68">
        <v>2.5000000000000001E-3</v>
      </c>
      <c r="CC13462" s="68">
        <v>1.4E-3</v>
      </c>
      <c r="CD13462" s="68">
        <v>0.60470000000000002</v>
      </c>
      <c r="CE13462" s="68">
        <v>0.23649999999999999</v>
      </c>
      <c r="CF13462" s="68">
        <v>0.82120000000000004</v>
      </c>
      <c r="CG13462" s="68">
        <v>0.94359999999999999</v>
      </c>
      <c r="CH13462" s="68">
        <v>1.7299999999999999E-2</v>
      </c>
      <c r="CI13462" s="68">
        <v>0.39729999999999999</v>
      </c>
      <c r="CJ13462" s="68" t="s">
        <v>621</v>
      </c>
      <c r="CK13462" s="68">
        <v>0.39629999999999999</v>
      </c>
      <c r="CL13462" s="68">
        <v>0.83240000000000003</v>
      </c>
      <c r="CM13462" s="68">
        <v>0.96409999999999996</v>
      </c>
      <c r="CN13462" s="68">
        <v>4.1000000000000003E-3</v>
      </c>
      <c r="CO13462" s="68" t="s">
        <v>621</v>
      </c>
      <c r="CP13462" s="68">
        <v>0.2843</v>
      </c>
      <c r="CQ13462" s="68">
        <v>0.70799999999999996</v>
      </c>
      <c r="CR13462" s="68">
        <v>0.1792</v>
      </c>
      <c r="CS13462" s="68" t="s">
        <v>621</v>
      </c>
      <c r="CT13462" s="68" t="s">
        <v>621</v>
      </c>
      <c r="CU13462" s="68">
        <v>0.68300000000000005</v>
      </c>
      <c r="CV13462" s="68">
        <v>5.7000000000000002E-3</v>
      </c>
      <c r="CW13462" s="68">
        <v>0.3352</v>
      </c>
      <c r="CX13462" s="68">
        <v>3.0999999999999999E-3</v>
      </c>
      <c r="CY13462" s="68">
        <v>0.2208</v>
      </c>
      <c r="CZ13462" s="68" t="s">
        <v>621</v>
      </c>
      <c r="DA13462" s="68">
        <v>0.39629999999999999</v>
      </c>
      <c r="DB13462" s="68">
        <v>0.83240000000000003</v>
      </c>
      <c r="DC13462" s="68">
        <v>0.96399999999999997</v>
      </c>
      <c r="DD13462" s="68">
        <v>1.5E-3</v>
      </c>
      <c r="DE13462" s="68">
        <v>4.1000000000000003E-3</v>
      </c>
      <c r="DF13462" s="68" t="s">
        <v>621</v>
      </c>
      <c r="DG13462" s="68">
        <v>0.28470000000000001</v>
      </c>
      <c r="DH13462" s="68">
        <v>0.70860000000000001</v>
      </c>
      <c r="DI13462" s="68">
        <v>0.1797</v>
      </c>
      <c r="DJ13462" s="68" t="s">
        <v>621</v>
      </c>
      <c r="DK13462" s="68" t="s">
        <v>621</v>
      </c>
      <c r="DL13462" s="68"/>
      <c r="DM13462" s="68">
        <v>0.39629999999999999</v>
      </c>
      <c r="DN13462" s="68">
        <v>0.83209999999999995</v>
      </c>
      <c r="DO13462" s="68">
        <v>0.96330000000000005</v>
      </c>
      <c r="DP13462" s="68">
        <v>1.5E-3</v>
      </c>
      <c r="DQ13462" s="68">
        <v>4.1000000000000003E-3</v>
      </c>
      <c r="DR13462" s="68" t="s">
        <v>621</v>
      </c>
      <c r="DS13462" s="68">
        <v>0.28520000000000001</v>
      </c>
      <c r="DT13462" s="68">
        <v>0.72160000000000002</v>
      </c>
      <c r="DU13462" s="68">
        <v>0.1812</v>
      </c>
      <c r="DV13462" s="68" t="s">
        <v>621</v>
      </c>
      <c r="DW13462" s="74" t="s">
        <v>621</v>
      </c>
    </row>
    <row r="13463" spans="1:127" x14ac:dyDescent="0.25">
      <c r="A13463" s="247" t="s">
        <v>555</v>
      </c>
      <c r="B13463" s="106">
        <v>-0.21071999999999999</v>
      </c>
      <c r="C13463" s="77">
        <v>0.26529999999999998</v>
      </c>
      <c r="D13463" s="77">
        <v>0.37281999999999998</v>
      </c>
      <c r="E13463" s="77">
        <v>0.61611000000000005</v>
      </c>
      <c r="F13463" s="77">
        <v>0.2059</v>
      </c>
      <c r="G13463" s="77">
        <v>8.7290000000000006E-2</v>
      </c>
      <c r="H13463" s="106">
        <v>-0.28271000000000002</v>
      </c>
      <c r="I13463" s="106">
        <v>-0.48858000000000001</v>
      </c>
      <c r="J13463" s="77">
        <v>0.62816000000000005</v>
      </c>
      <c r="K13463" s="77">
        <v>0.86263999999999996</v>
      </c>
      <c r="L13463" s="77">
        <v>0.77622999999999998</v>
      </c>
      <c r="M13463" s="77">
        <v>0.79510999999999998</v>
      </c>
      <c r="N13463" s="77">
        <v>0.79181999999999997</v>
      </c>
      <c r="O13463" s="77">
        <v>0.71904999999999997</v>
      </c>
      <c r="P13463" s="77" t="s">
        <v>677</v>
      </c>
      <c r="Q13463" s="77">
        <v>0.55796999999999997</v>
      </c>
      <c r="R13463" s="77">
        <v>0.55162999999999995</v>
      </c>
      <c r="S13463" s="77">
        <v>0.36382999999999999</v>
      </c>
      <c r="T13463" s="77">
        <v>0.61841000000000002</v>
      </c>
      <c r="U13463" s="77">
        <v>0.68423999999999996</v>
      </c>
      <c r="V13463" s="77">
        <v>0.26644000000000001</v>
      </c>
      <c r="W13463" s="77">
        <v>0.1169</v>
      </c>
      <c r="X13463" s="77">
        <v>0.10419</v>
      </c>
      <c r="Y13463" s="77">
        <v>8.0890000000000004E-2</v>
      </c>
      <c r="Z13463" s="106">
        <v>-0.19728999999999999</v>
      </c>
      <c r="AA13463" s="77">
        <v>1.9359999999999999E-2</v>
      </c>
      <c r="AB13463" s="77">
        <v>0.33072000000000001</v>
      </c>
      <c r="AC13463" s="77">
        <v>0.49410999999999999</v>
      </c>
      <c r="AD13463" s="77">
        <v>7.6520000000000005E-2</v>
      </c>
      <c r="AE13463" s="106">
        <v>-6.6790000000000002E-2</v>
      </c>
      <c r="AF13463" s="106">
        <v>-0.39151000000000002</v>
      </c>
      <c r="AG13463" s="106">
        <v>-0.53266999999999998</v>
      </c>
      <c r="AH13463" s="77">
        <v>0.63158000000000003</v>
      </c>
      <c r="AI13463" s="77">
        <v>0.83411999999999997</v>
      </c>
      <c r="AJ13463" s="77">
        <v>0.80447999999999997</v>
      </c>
      <c r="AK13463" s="77">
        <v>0.79947999999999997</v>
      </c>
      <c r="AL13463" s="77">
        <v>0.76720999999999995</v>
      </c>
      <c r="AM13463" s="77">
        <v>0.65112999999999999</v>
      </c>
      <c r="AN13463" s="77" t="s">
        <v>677</v>
      </c>
      <c r="AO13463" s="77">
        <v>0.21490000000000001</v>
      </c>
      <c r="AP13463" s="77">
        <v>0.55027000000000004</v>
      </c>
      <c r="AQ13463" s="77">
        <v>0.37717000000000001</v>
      </c>
      <c r="AR13463" s="77">
        <v>0.51927999999999996</v>
      </c>
      <c r="AS13463" s="77">
        <v>0.38934000000000002</v>
      </c>
      <c r="AT13463" s="77">
        <v>0.13483999999999999</v>
      </c>
      <c r="AU13463" s="106">
        <v>-4.19E-2</v>
      </c>
      <c r="AV13463" s="106">
        <v>-0.22708</v>
      </c>
      <c r="AW13463" s="106">
        <v>-9.0240000000000001E-2</v>
      </c>
      <c r="AX13463" s="106">
        <v>-0.39290999999999998</v>
      </c>
      <c r="AY13463" s="106">
        <v>-0.45351000000000002</v>
      </c>
      <c r="AZ13463" s="77">
        <v>7.5230000000000005E-2</v>
      </c>
      <c r="BA13463" s="77">
        <v>0.14088999999999999</v>
      </c>
      <c r="BB13463" s="106">
        <v>-8.6749999999999994E-2</v>
      </c>
      <c r="BC13463" s="77">
        <v>0.13211000000000001</v>
      </c>
      <c r="BD13463" s="106">
        <v>-6.25E-2</v>
      </c>
      <c r="BE13463" s="77">
        <v>5.6299999999999996E-3</v>
      </c>
      <c r="BF13463" s="77">
        <v>0.37796999999999997</v>
      </c>
      <c r="BG13463" s="77">
        <v>0.34921000000000002</v>
      </c>
      <c r="BH13463" s="77">
        <v>0.27684999999999998</v>
      </c>
      <c r="BI13463" s="77">
        <v>0.17967</v>
      </c>
      <c r="BJ13463" s="77">
        <v>0.36188999999999999</v>
      </c>
      <c r="BK13463" s="77">
        <v>0.15587999999999999</v>
      </c>
      <c r="BL13463" s="106">
        <v>-9.1840000000000005E-2</v>
      </c>
      <c r="BM13463" s="106">
        <v>-0.37325000000000003</v>
      </c>
      <c r="BN13463" s="106">
        <v>-0.48098999999999997</v>
      </c>
      <c r="BO13463" s="106">
        <v>-0.40095999999999998</v>
      </c>
      <c r="BP13463" s="106">
        <v>-0.27006000000000002</v>
      </c>
      <c r="BQ13463" s="106">
        <v>-6.6830000000000001E-2</v>
      </c>
      <c r="BR13463" s="77">
        <v>0.23807</v>
      </c>
      <c r="BS13463" s="77">
        <v>7.8630000000000005E-2</v>
      </c>
      <c r="BT13463" s="106">
        <v>-0.66337999999999997</v>
      </c>
      <c r="BU13463" s="106">
        <v>-0.44979000000000002</v>
      </c>
      <c r="BV13463" s="77">
        <v>0.13442999999999999</v>
      </c>
      <c r="BW13463" s="106">
        <v>-4.7800000000000002E-2</v>
      </c>
      <c r="BX13463" s="106">
        <v>-0.10468</v>
      </c>
      <c r="BY13463" s="106">
        <v>-0.15595999999999999</v>
      </c>
      <c r="BZ13463" s="106">
        <v>-0.50941000000000003</v>
      </c>
      <c r="CA13463" s="106">
        <v>-0.39093</v>
      </c>
      <c r="CB13463" s="106">
        <v>-0.29765000000000003</v>
      </c>
      <c r="CC13463" s="106">
        <v>-0.15046000000000001</v>
      </c>
      <c r="CD13463" s="77">
        <v>0.37805</v>
      </c>
      <c r="CE13463" s="77">
        <v>0.29926000000000003</v>
      </c>
      <c r="CF13463" s="106">
        <v>-0.40131</v>
      </c>
      <c r="CG13463" s="77">
        <v>9.7000000000000003E-2</v>
      </c>
      <c r="CH13463" s="77">
        <v>0.24007000000000001</v>
      </c>
      <c r="CI13463" s="77">
        <v>4.4679999999999997E-2</v>
      </c>
      <c r="CJ13463" s="77">
        <v>0.15512999999999999</v>
      </c>
      <c r="CK13463" s="77">
        <v>1</v>
      </c>
      <c r="CL13463" s="77">
        <v>0.78605999999999998</v>
      </c>
      <c r="CM13463" s="77">
        <v>6.6739999999999994E-2</v>
      </c>
      <c r="CN13463" s="77">
        <v>0.86058000000000001</v>
      </c>
      <c r="CO13463" s="106">
        <v>-9.3079999999999996E-2</v>
      </c>
      <c r="CP13463" s="77">
        <v>0.99526999999999999</v>
      </c>
      <c r="CQ13463" s="77">
        <v>0.62151999999999996</v>
      </c>
      <c r="CR13463" s="106">
        <v>-0.34858</v>
      </c>
      <c r="CS13463" s="77">
        <v>0.58453999999999995</v>
      </c>
      <c r="CT13463" s="77">
        <v>3.0620000000000001E-2</v>
      </c>
      <c r="CU13463" s="77">
        <v>0.63631000000000004</v>
      </c>
      <c r="CV13463" s="106">
        <v>-0.29709000000000002</v>
      </c>
      <c r="CW13463" s="77">
        <v>7.22E-2</v>
      </c>
      <c r="CX13463" s="106">
        <v>-0.30199999999999999</v>
      </c>
      <c r="CY13463" s="77">
        <v>0.46883000000000002</v>
      </c>
      <c r="CZ13463" s="77">
        <v>0.15514</v>
      </c>
      <c r="DA13463" s="77">
        <v>1</v>
      </c>
      <c r="DB13463" s="77">
        <v>0.78605999999999998</v>
      </c>
      <c r="DC13463" s="77">
        <v>6.6739999999999994E-2</v>
      </c>
      <c r="DD13463" s="77">
        <v>0.90968000000000004</v>
      </c>
      <c r="DE13463" s="77">
        <v>0.86058999999999997</v>
      </c>
      <c r="DF13463" s="106">
        <v>-9.3049999999999994E-2</v>
      </c>
      <c r="DG13463" s="77">
        <v>0.99528000000000005</v>
      </c>
      <c r="DH13463" s="77">
        <v>0.62209000000000003</v>
      </c>
      <c r="DI13463" s="106">
        <v>-0.34864000000000001</v>
      </c>
      <c r="DJ13463" s="77">
        <v>0.69503999999999999</v>
      </c>
      <c r="DK13463" s="77">
        <v>0.58457999999999999</v>
      </c>
      <c r="DL13463" s="77">
        <v>0.15520999999999999</v>
      </c>
      <c r="DM13463" s="77">
        <v>1</v>
      </c>
      <c r="DN13463" s="77">
        <v>0.78598999999999997</v>
      </c>
      <c r="DO13463" s="77">
        <v>6.6680000000000003E-2</v>
      </c>
      <c r="DP13463" s="77">
        <v>0.90969</v>
      </c>
      <c r="DQ13463" s="77">
        <v>0.86058999999999997</v>
      </c>
      <c r="DR13463" s="106">
        <v>-9.2799999999999994E-2</v>
      </c>
      <c r="DS13463" s="77">
        <v>0.99536999999999998</v>
      </c>
      <c r="DT13463" s="77">
        <v>0.61868000000000001</v>
      </c>
      <c r="DU13463" s="106">
        <v>-0.34793000000000002</v>
      </c>
      <c r="DV13463" s="77">
        <v>0.69530999999999998</v>
      </c>
      <c r="DW13463" s="78">
        <v>0.58443999999999996</v>
      </c>
    </row>
    <row r="13464" spans="1:127" ht="15.75" thickBot="1" x14ac:dyDescent="0.3">
      <c r="A13464" s="248"/>
      <c r="B13464" s="68">
        <v>0.247</v>
      </c>
      <c r="C13464" s="68">
        <v>0.14219999999999999</v>
      </c>
      <c r="D13464" s="68">
        <v>3.56E-2</v>
      </c>
      <c r="E13464" s="68">
        <v>2.0000000000000001E-4</v>
      </c>
      <c r="F13464" s="68">
        <v>0.25819999999999999</v>
      </c>
      <c r="G13464" s="68">
        <v>0.63470000000000004</v>
      </c>
      <c r="H13464" s="68">
        <v>0.1169</v>
      </c>
      <c r="I13464" s="68">
        <v>4.4999999999999997E-3</v>
      </c>
      <c r="J13464" s="68">
        <v>1E-4</v>
      </c>
      <c r="K13464" s="68" t="s">
        <v>621</v>
      </c>
      <c r="L13464" s="68" t="s">
        <v>621</v>
      </c>
      <c r="M13464" s="68" t="s">
        <v>621</v>
      </c>
      <c r="N13464" s="68" t="s">
        <v>621</v>
      </c>
      <c r="O13464" s="68" t="s">
        <v>621</v>
      </c>
      <c r="P13464" s="68" t="s">
        <v>677</v>
      </c>
      <c r="Q13464" s="68">
        <v>8.9999999999999998E-4</v>
      </c>
      <c r="R13464" s="68">
        <v>1.1000000000000001E-3</v>
      </c>
      <c r="S13464" s="68">
        <v>4.07E-2</v>
      </c>
      <c r="T13464" s="68">
        <v>2.0000000000000001E-4</v>
      </c>
      <c r="U13464" s="68" t="s">
        <v>621</v>
      </c>
      <c r="V13464" s="68">
        <v>0.14050000000000001</v>
      </c>
      <c r="W13464" s="68">
        <v>0.52400000000000002</v>
      </c>
      <c r="X13464" s="68">
        <v>0.57040000000000002</v>
      </c>
      <c r="Y13464" s="68">
        <v>0.65990000000000004</v>
      </c>
      <c r="Z13464" s="68">
        <v>0.27910000000000001</v>
      </c>
      <c r="AA13464" s="68">
        <v>0.9163</v>
      </c>
      <c r="AB13464" s="68">
        <v>6.4500000000000002E-2</v>
      </c>
      <c r="AC13464" s="68">
        <v>4.0000000000000001E-3</v>
      </c>
      <c r="AD13464" s="68">
        <v>0.67720000000000002</v>
      </c>
      <c r="AE13464" s="68">
        <v>0.71650000000000003</v>
      </c>
      <c r="AF13464" s="68">
        <v>2.6700000000000002E-2</v>
      </c>
      <c r="AG13464" s="68">
        <v>1.6999999999999999E-3</v>
      </c>
      <c r="AH13464" s="68">
        <v>1E-4</v>
      </c>
      <c r="AI13464" s="68" t="s">
        <v>621</v>
      </c>
      <c r="AJ13464" s="68" t="s">
        <v>621</v>
      </c>
      <c r="AK13464" s="68" t="s">
        <v>621</v>
      </c>
      <c r="AL13464" s="68" t="s">
        <v>621</v>
      </c>
      <c r="AM13464" s="68" t="s">
        <v>621</v>
      </c>
      <c r="AN13464" s="68" t="s">
        <v>677</v>
      </c>
      <c r="AO13464" s="68">
        <v>0.23749999999999999</v>
      </c>
      <c r="AP13464" s="68">
        <v>1.1000000000000001E-3</v>
      </c>
      <c r="AQ13464" s="68">
        <v>3.3300000000000003E-2</v>
      </c>
      <c r="AR13464" s="68">
        <v>2.3E-3</v>
      </c>
      <c r="AS13464" s="68">
        <v>2.76E-2</v>
      </c>
      <c r="AT13464" s="68">
        <v>0.46189999999999998</v>
      </c>
      <c r="AU13464" s="68">
        <v>0.81989999999999996</v>
      </c>
      <c r="AV13464" s="68">
        <v>0.2114</v>
      </c>
      <c r="AW13464" s="68">
        <v>0.62329999999999997</v>
      </c>
      <c r="AX13464" s="68">
        <v>2.6100000000000002E-2</v>
      </c>
      <c r="AY13464" s="68">
        <v>9.1000000000000004E-3</v>
      </c>
      <c r="AZ13464" s="68">
        <v>0.68240000000000001</v>
      </c>
      <c r="BA13464" s="68">
        <v>0.44180000000000003</v>
      </c>
      <c r="BB13464" s="68">
        <v>0.63680000000000003</v>
      </c>
      <c r="BC13464" s="68">
        <v>0.47110000000000002</v>
      </c>
      <c r="BD13464" s="68">
        <v>0.73399999999999999</v>
      </c>
      <c r="BE13464" s="68">
        <v>0.97560000000000002</v>
      </c>
      <c r="BF13464" s="68">
        <v>3.2899999999999999E-2</v>
      </c>
      <c r="BG13464" s="68">
        <v>5.0099999999999999E-2</v>
      </c>
      <c r="BH13464" s="68">
        <v>0.125</v>
      </c>
      <c r="BI13464" s="68">
        <v>0.3251</v>
      </c>
      <c r="BJ13464" s="68">
        <v>4.1799999999999997E-2</v>
      </c>
      <c r="BK13464" s="68">
        <v>0.39429999999999998</v>
      </c>
      <c r="BL13464" s="68">
        <v>0.61709999999999998</v>
      </c>
      <c r="BM13464" s="68">
        <v>3.5400000000000001E-2</v>
      </c>
      <c r="BN13464" s="68">
        <v>5.3E-3</v>
      </c>
      <c r="BO13464" s="68">
        <v>2.29E-2</v>
      </c>
      <c r="BP13464" s="68">
        <v>0.13500000000000001</v>
      </c>
      <c r="BQ13464" s="68">
        <v>0.71630000000000005</v>
      </c>
      <c r="BR13464" s="68">
        <v>0.1895</v>
      </c>
      <c r="BS13464" s="68">
        <v>0.66879999999999995</v>
      </c>
      <c r="BT13464" s="68" t="s">
        <v>621</v>
      </c>
      <c r="BU13464" s="68">
        <v>9.7999999999999997E-3</v>
      </c>
      <c r="BV13464" s="68">
        <v>0.4632</v>
      </c>
      <c r="BW13464" s="68">
        <v>0.79500000000000004</v>
      </c>
      <c r="BX13464" s="68">
        <v>0.56859999999999999</v>
      </c>
      <c r="BY13464" s="68">
        <v>0.39400000000000002</v>
      </c>
      <c r="BZ13464" s="68">
        <v>2.8999999999999998E-3</v>
      </c>
      <c r="CA13464" s="68">
        <v>2.69E-2</v>
      </c>
      <c r="CB13464" s="68">
        <v>9.8000000000000004E-2</v>
      </c>
      <c r="CC13464" s="68">
        <v>0.41110000000000002</v>
      </c>
      <c r="CD13464" s="68">
        <v>3.2899999999999999E-2</v>
      </c>
      <c r="CE13464" s="68">
        <v>9.6100000000000005E-2</v>
      </c>
      <c r="CF13464" s="68">
        <v>2.2800000000000001E-2</v>
      </c>
      <c r="CG13464" s="68">
        <v>0.59740000000000004</v>
      </c>
      <c r="CH13464" s="68">
        <v>0.1857</v>
      </c>
      <c r="CI13464" s="68">
        <v>0.80810000000000004</v>
      </c>
      <c r="CJ13464" s="68">
        <v>0.39660000000000001</v>
      </c>
      <c r="CK13464" s="68" t="s">
        <v>621</v>
      </c>
      <c r="CL13464" s="68" t="s">
        <v>621</v>
      </c>
      <c r="CM13464" s="68">
        <v>0.7167</v>
      </c>
      <c r="CN13464" s="68" t="s">
        <v>621</v>
      </c>
      <c r="CO13464" s="68">
        <v>0.61240000000000006</v>
      </c>
      <c r="CP13464" s="68" t="s">
        <v>621</v>
      </c>
      <c r="CQ13464" s="68">
        <v>1E-4</v>
      </c>
      <c r="CR13464" s="68">
        <v>5.0599999999999999E-2</v>
      </c>
      <c r="CS13464" s="68">
        <v>4.0000000000000002E-4</v>
      </c>
      <c r="CT13464" s="68">
        <v>0.8679</v>
      </c>
      <c r="CU13464" s="68" t="s">
        <v>621</v>
      </c>
      <c r="CV13464" s="68">
        <v>9.8699999999999996E-2</v>
      </c>
      <c r="CW13464" s="68">
        <v>0.69450000000000001</v>
      </c>
      <c r="CX13464" s="68">
        <v>9.2999999999999999E-2</v>
      </c>
      <c r="CY13464" s="68">
        <v>6.7999999999999996E-3</v>
      </c>
      <c r="CZ13464" s="68">
        <v>0.39650000000000002</v>
      </c>
      <c r="DA13464" s="68" t="s">
        <v>621</v>
      </c>
      <c r="DB13464" s="68" t="s">
        <v>621</v>
      </c>
      <c r="DC13464" s="68">
        <v>0.7167</v>
      </c>
      <c r="DD13464" s="68" t="s">
        <v>621</v>
      </c>
      <c r="DE13464" s="68" t="s">
        <v>621</v>
      </c>
      <c r="DF13464" s="68">
        <v>0.61250000000000004</v>
      </c>
      <c r="DG13464" s="68" t="s">
        <v>621</v>
      </c>
      <c r="DH13464" s="68">
        <v>1E-4</v>
      </c>
      <c r="DI13464" s="68">
        <v>5.0500000000000003E-2</v>
      </c>
      <c r="DJ13464" s="68" t="s">
        <v>621</v>
      </c>
      <c r="DK13464" s="68">
        <v>4.0000000000000002E-4</v>
      </c>
      <c r="DL13464" s="68">
        <v>0.39629999999999999</v>
      </c>
      <c r="DM13464" s="68"/>
      <c r="DN13464" s="68" t="s">
        <v>621</v>
      </c>
      <c r="DO13464" s="68">
        <v>0.71689999999999998</v>
      </c>
      <c r="DP13464" s="68" t="s">
        <v>621</v>
      </c>
      <c r="DQ13464" s="68" t="s">
        <v>621</v>
      </c>
      <c r="DR13464" s="68">
        <v>0.61339999999999995</v>
      </c>
      <c r="DS13464" s="68" t="s">
        <v>621</v>
      </c>
      <c r="DT13464" s="68">
        <v>2.0000000000000001E-4</v>
      </c>
      <c r="DU13464" s="68">
        <v>5.0999999999999997E-2</v>
      </c>
      <c r="DV13464" s="68" t="s">
        <v>621</v>
      </c>
      <c r="DW13464" s="74">
        <v>4.0000000000000002E-4</v>
      </c>
    </row>
    <row r="13465" spans="1:127" x14ac:dyDescent="0.25">
      <c r="A13465" s="247" t="s">
        <v>556</v>
      </c>
      <c r="B13465" s="106">
        <v>-0.34703000000000001</v>
      </c>
      <c r="C13465" s="77">
        <v>0.21026</v>
      </c>
      <c r="D13465" s="77">
        <v>0.48780000000000001</v>
      </c>
      <c r="E13465" s="77">
        <v>0.35233999999999999</v>
      </c>
      <c r="F13465" s="77">
        <v>0.12121999999999999</v>
      </c>
      <c r="G13465" s="106">
        <v>-3.0210000000000001E-2</v>
      </c>
      <c r="H13465" s="106">
        <v>-0.33588000000000001</v>
      </c>
      <c r="I13465" s="106">
        <v>-0.43434</v>
      </c>
      <c r="J13465" s="77">
        <v>0.55071999999999999</v>
      </c>
      <c r="K13465" s="77">
        <v>0.72743999999999998</v>
      </c>
      <c r="L13465" s="77">
        <v>0.68735000000000002</v>
      </c>
      <c r="M13465" s="77">
        <v>0.67988000000000004</v>
      </c>
      <c r="N13465" s="77">
        <v>0.58081000000000005</v>
      </c>
      <c r="O13465" s="77">
        <v>0.37224000000000002</v>
      </c>
      <c r="P13465" s="77" t="s">
        <v>677</v>
      </c>
      <c r="Q13465" s="77">
        <v>0.45391999999999999</v>
      </c>
      <c r="R13465" s="77">
        <v>0.78022999999999998</v>
      </c>
      <c r="S13465" s="77">
        <v>0.71087</v>
      </c>
      <c r="T13465" s="77">
        <v>0.72402</v>
      </c>
      <c r="U13465" s="77">
        <v>0.55637000000000003</v>
      </c>
      <c r="V13465" s="77">
        <v>0.29505999999999999</v>
      </c>
      <c r="W13465" s="77">
        <v>9.289E-2</v>
      </c>
      <c r="X13465" s="77">
        <v>0.27800000000000002</v>
      </c>
      <c r="Y13465" s="77">
        <v>0.27862999999999999</v>
      </c>
      <c r="Z13465" s="106">
        <v>-7.1779999999999997E-2</v>
      </c>
      <c r="AA13465" s="77">
        <v>0.30884</v>
      </c>
      <c r="AB13465" s="77">
        <v>0.48243999999999998</v>
      </c>
      <c r="AC13465" s="77">
        <v>0.25814999999999999</v>
      </c>
      <c r="AD13465" s="106">
        <v>-2.0369999999999999E-2</v>
      </c>
      <c r="AE13465" s="106">
        <v>-0.12559999999999999</v>
      </c>
      <c r="AF13465" s="106">
        <v>-0.39004</v>
      </c>
      <c r="AG13465" s="106">
        <v>-0.45948</v>
      </c>
      <c r="AH13465" s="77">
        <v>0.54891999999999996</v>
      </c>
      <c r="AI13465" s="77">
        <v>0.68579000000000001</v>
      </c>
      <c r="AJ13465" s="77">
        <v>0.68991000000000002</v>
      </c>
      <c r="AK13465" s="77">
        <v>0.64905000000000002</v>
      </c>
      <c r="AL13465" s="77">
        <v>0.54576000000000002</v>
      </c>
      <c r="AM13465" s="77">
        <v>0.30958000000000002</v>
      </c>
      <c r="AN13465" s="77" t="s">
        <v>677</v>
      </c>
      <c r="AO13465" s="77">
        <v>0.22547</v>
      </c>
      <c r="AP13465" s="77">
        <v>0.79008999999999996</v>
      </c>
      <c r="AQ13465" s="77">
        <v>0.72638999999999998</v>
      </c>
      <c r="AR13465" s="77">
        <v>0.61590999999999996</v>
      </c>
      <c r="AS13465" s="77">
        <v>0.31351000000000001</v>
      </c>
      <c r="AT13465" s="77">
        <v>9.579E-2</v>
      </c>
      <c r="AU13465" s="106">
        <v>-1.0580000000000001E-2</v>
      </c>
      <c r="AV13465" s="106">
        <v>-5.7189999999999998E-2</v>
      </c>
      <c r="AW13465" s="77">
        <v>3.2509999999999997E-2</v>
      </c>
      <c r="AX13465" s="106">
        <v>-0.27562999999999999</v>
      </c>
      <c r="AY13465" s="106">
        <v>-0.29159000000000002</v>
      </c>
      <c r="AZ13465" s="77">
        <v>0.11070000000000001</v>
      </c>
      <c r="BA13465" s="106">
        <v>-6.2489999999999997E-2</v>
      </c>
      <c r="BB13465" s="77">
        <v>1.81E-3</v>
      </c>
      <c r="BC13465" s="77">
        <v>6.275E-2</v>
      </c>
      <c r="BD13465" s="106">
        <v>-0.19402</v>
      </c>
      <c r="BE13465" s="106">
        <v>-0.14409</v>
      </c>
      <c r="BF13465" s="77">
        <v>0.23397999999999999</v>
      </c>
      <c r="BG13465" s="77">
        <v>0.33245000000000002</v>
      </c>
      <c r="BH13465" s="77">
        <v>0.33645999999999998</v>
      </c>
      <c r="BI13465" s="77">
        <v>0.20713000000000001</v>
      </c>
      <c r="BJ13465" s="77">
        <v>0.30456</v>
      </c>
      <c r="BK13465" s="77">
        <v>0.19477</v>
      </c>
      <c r="BL13465" s="106">
        <v>-5.6430000000000001E-2</v>
      </c>
      <c r="BM13465" s="106">
        <v>-0.26967000000000002</v>
      </c>
      <c r="BN13465" s="106">
        <v>-0.34767999999999999</v>
      </c>
      <c r="BO13465" s="106">
        <v>-0.30081000000000002</v>
      </c>
      <c r="BP13465" s="106">
        <v>-0.37637999999999999</v>
      </c>
      <c r="BQ13465" s="106">
        <v>-0.17768</v>
      </c>
      <c r="BR13465" s="77">
        <v>0.16985</v>
      </c>
      <c r="BS13465" s="77">
        <v>3.7299999999999998E-3</v>
      </c>
      <c r="BT13465" s="106">
        <v>-0.61192999999999997</v>
      </c>
      <c r="BU13465" s="106">
        <v>-0.40794999999999998</v>
      </c>
      <c r="BV13465" s="77">
        <v>6.5989999999999993E-2</v>
      </c>
      <c r="BW13465" s="77">
        <v>2.97E-3</v>
      </c>
      <c r="BX13465" s="106">
        <v>-7.3469999999999994E-2</v>
      </c>
      <c r="BY13465" s="106">
        <v>-0.18626000000000001</v>
      </c>
      <c r="BZ13465" s="106">
        <v>-0.29343999999999998</v>
      </c>
      <c r="CA13465" s="106">
        <v>-0.39074999999999999</v>
      </c>
      <c r="CB13465" s="106">
        <v>-0.37533</v>
      </c>
      <c r="CC13465" s="106">
        <v>-0.26951000000000003</v>
      </c>
      <c r="CD13465" s="77">
        <v>0.31086000000000003</v>
      </c>
      <c r="CE13465" s="77">
        <v>0.21503</v>
      </c>
      <c r="CF13465" s="106">
        <v>-0.30769000000000002</v>
      </c>
      <c r="CG13465" s="77">
        <v>0.14693000000000001</v>
      </c>
      <c r="CH13465" s="77">
        <v>0.20391999999999999</v>
      </c>
      <c r="CI13465" s="77">
        <v>9.3079999999999996E-2</v>
      </c>
      <c r="CJ13465" s="77">
        <v>3.8989999999999997E-2</v>
      </c>
      <c r="CK13465" s="77">
        <v>0.78600000000000003</v>
      </c>
      <c r="CL13465" s="77">
        <v>1</v>
      </c>
      <c r="CM13465" s="77">
        <v>0.31090000000000001</v>
      </c>
      <c r="CN13465" s="77">
        <v>0.78452999999999995</v>
      </c>
      <c r="CO13465" s="106">
        <v>-0.15429000000000001</v>
      </c>
      <c r="CP13465" s="77">
        <v>0.75734999999999997</v>
      </c>
      <c r="CQ13465" s="77">
        <v>0.80169999999999997</v>
      </c>
      <c r="CR13465" s="106">
        <v>-0.16836999999999999</v>
      </c>
      <c r="CS13465" s="77">
        <v>0.45351000000000002</v>
      </c>
      <c r="CT13465" s="106">
        <v>-9.4469999999999998E-2</v>
      </c>
      <c r="CU13465" s="77">
        <v>0.53580000000000005</v>
      </c>
      <c r="CV13465" s="106">
        <v>-0.32462000000000002</v>
      </c>
      <c r="CW13465" s="106">
        <v>-1.043E-2</v>
      </c>
      <c r="CX13465" s="106">
        <v>-0.33400999999999997</v>
      </c>
      <c r="CY13465" s="77">
        <v>0.29542000000000002</v>
      </c>
      <c r="CZ13465" s="77">
        <v>3.8989999999999997E-2</v>
      </c>
      <c r="DA13465" s="77">
        <v>0.78600000000000003</v>
      </c>
      <c r="DB13465" s="77">
        <v>1</v>
      </c>
      <c r="DC13465" s="77">
        <v>0.31090000000000001</v>
      </c>
      <c r="DD13465" s="77">
        <v>0.74739</v>
      </c>
      <c r="DE13465" s="77">
        <v>0.78454000000000002</v>
      </c>
      <c r="DF13465" s="106">
        <v>-0.15432000000000001</v>
      </c>
      <c r="DG13465" s="77">
        <v>0.75741000000000003</v>
      </c>
      <c r="DH13465" s="77">
        <v>0.80195000000000005</v>
      </c>
      <c r="DI13465" s="106">
        <v>-0.16853000000000001</v>
      </c>
      <c r="DJ13465" s="77">
        <v>0.51065000000000005</v>
      </c>
      <c r="DK13465" s="77">
        <v>0.45363999999999999</v>
      </c>
      <c r="DL13465" s="77">
        <v>3.9010000000000003E-2</v>
      </c>
      <c r="DM13465" s="77">
        <v>0.78598999999999997</v>
      </c>
      <c r="DN13465" s="77">
        <v>1</v>
      </c>
      <c r="DO13465" s="77">
        <v>0.31084000000000001</v>
      </c>
      <c r="DP13465" s="77">
        <v>0.74738000000000004</v>
      </c>
      <c r="DQ13465" s="77">
        <v>0.78454000000000002</v>
      </c>
      <c r="DR13465" s="106">
        <v>-0.15398000000000001</v>
      </c>
      <c r="DS13465" s="77">
        <v>0.75751999999999997</v>
      </c>
      <c r="DT13465" s="77">
        <v>0.80117000000000005</v>
      </c>
      <c r="DU13465" s="106">
        <v>-0.16785</v>
      </c>
      <c r="DV13465" s="77">
        <v>0.51083000000000001</v>
      </c>
      <c r="DW13465" s="78">
        <v>0.45361000000000001</v>
      </c>
    </row>
    <row r="13466" spans="1:127" ht="15.75" thickBot="1" x14ac:dyDescent="0.3">
      <c r="A13466" s="248"/>
      <c r="B13466" s="68">
        <v>5.1700000000000003E-2</v>
      </c>
      <c r="C13466" s="68">
        <v>0.24809999999999999</v>
      </c>
      <c r="D13466" s="68">
        <v>4.5999999999999999E-3</v>
      </c>
      <c r="E13466" s="68">
        <v>4.8000000000000001E-2</v>
      </c>
      <c r="F13466" s="68">
        <v>0.50870000000000004</v>
      </c>
      <c r="G13466" s="68">
        <v>0.86960000000000004</v>
      </c>
      <c r="H13466" s="68">
        <v>6.0199999999999997E-2</v>
      </c>
      <c r="I13466" s="68">
        <v>1.2999999999999999E-2</v>
      </c>
      <c r="J13466" s="68">
        <v>1.1000000000000001E-3</v>
      </c>
      <c r="K13466" s="68" t="s">
        <v>621</v>
      </c>
      <c r="L13466" s="68" t="s">
        <v>621</v>
      </c>
      <c r="M13466" s="68" t="s">
        <v>621</v>
      </c>
      <c r="N13466" s="68">
        <v>5.0000000000000001E-4</v>
      </c>
      <c r="O13466" s="68">
        <v>3.5900000000000001E-2</v>
      </c>
      <c r="P13466" s="68" t="s">
        <v>677</v>
      </c>
      <c r="Q13466" s="68">
        <v>9.1000000000000004E-3</v>
      </c>
      <c r="R13466" s="68" t="s">
        <v>621</v>
      </c>
      <c r="S13466" s="68" t="s">
        <v>621</v>
      </c>
      <c r="T13466" s="68" t="s">
        <v>621</v>
      </c>
      <c r="U13466" s="68">
        <v>8.9999999999999998E-4</v>
      </c>
      <c r="V13466" s="68">
        <v>0.1011</v>
      </c>
      <c r="W13466" s="68">
        <v>0.61309999999999998</v>
      </c>
      <c r="X13466" s="68">
        <v>0.1234</v>
      </c>
      <c r="Y13466" s="68">
        <v>0.1225</v>
      </c>
      <c r="Z13466" s="68">
        <v>0.69620000000000004</v>
      </c>
      <c r="AA13466" s="68">
        <v>8.5500000000000007E-2</v>
      </c>
      <c r="AB13466" s="68">
        <v>5.1999999999999998E-3</v>
      </c>
      <c r="AC13466" s="68">
        <v>0.1537</v>
      </c>
      <c r="AD13466" s="68">
        <v>0.91190000000000004</v>
      </c>
      <c r="AE13466" s="68">
        <v>0.49340000000000001</v>
      </c>
      <c r="AF13466" s="68">
        <v>2.7300000000000001E-2</v>
      </c>
      <c r="AG13466" s="68">
        <v>8.2000000000000007E-3</v>
      </c>
      <c r="AH13466" s="68">
        <v>1.1000000000000001E-3</v>
      </c>
      <c r="AI13466" s="68" t="s">
        <v>621</v>
      </c>
      <c r="AJ13466" s="68" t="s">
        <v>621</v>
      </c>
      <c r="AK13466" s="68" t="s">
        <v>621</v>
      </c>
      <c r="AL13466" s="68">
        <v>1.1999999999999999E-3</v>
      </c>
      <c r="AM13466" s="68">
        <v>8.4699999999999998E-2</v>
      </c>
      <c r="AN13466" s="68" t="s">
        <v>677</v>
      </c>
      <c r="AO13466" s="68">
        <v>0.2147</v>
      </c>
      <c r="AP13466" s="68" t="s">
        <v>621</v>
      </c>
      <c r="AQ13466" s="68" t="s">
        <v>621</v>
      </c>
      <c r="AR13466" s="68">
        <v>2.0000000000000001E-4</v>
      </c>
      <c r="AS13466" s="68">
        <v>8.0600000000000005E-2</v>
      </c>
      <c r="AT13466" s="68">
        <v>0.60199999999999998</v>
      </c>
      <c r="AU13466" s="68">
        <v>0.95420000000000005</v>
      </c>
      <c r="AV13466" s="68">
        <v>0.75590000000000002</v>
      </c>
      <c r="AW13466" s="68">
        <v>0.85980000000000001</v>
      </c>
      <c r="AX13466" s="68">
        <v>0.1268</v>
      </c>
      <c r="AY13466" s="68">
        <v>0.10539999999999999</v>
      </c>
      <c r="AZ13466" s="68">
        <v>0.5464</v>
      </c>
      <c r="BA13466" s="68">
        <v>0.73399999999999999</v>
      </c>
      <c r="BB13466" s="68">
        <v>0.99219999999999997</v>
      </c>
      <c r="BC13466" s="68">
        <v>0.73299999999999998</v>
      </c>
      <c r="BD13466" s="68">
        <v>0.2873</v>
      </c>
      <c r="BE13466" s="68">
        <v>0.43140000000000001</v>
      </c>
      <c r="BF13466" s="68">
        <v>0.19739999999999999</v>
      </c>
      <c r="BG13466" s="68">
        <v>6.3E-2</v>
      </c>
      <c r="BH13466" s="68">
        <v>5.9700000000000003E-2</v>
      </c>
      <c r="BI13466" s="68">
        <v>0.25530000000000003</v>
      </c>
      <c r="BJ13466" s="68">
        <v>9.01E-2</v>
      </c>
      <c r="BK13466" s="68">
        <v>0.28539999999999999</v>
      </c>
      <c r="BL13466" s="68">
        <v>0.75900000000000001</v>
      </c>
      <c r="BM13466" s="68">
        <v>0.13550000000000001</v>
      </c>
      <c r="BN13466" s="68">
        <v>5.1200000000000002E-2</v>
      </c>
      <c r="BO13466" s="68">
        <v>9.4299999999999995E-2</v>
      </c>
      <c r="BP13466" s="68">
        <v>3.3700000000000001E-2</v>
      </c>
      <c r="BQ13466" s="68">
        <v>0.3306</v>
      </c>
      <c r="BR13466" s="68">
        <v>0.35270000000000001</v>
      </c>
      <c r="BS13466" s="68">
        <v>0.98380000000000001</v>
      </c>
      <c r="BT13466" s="68">
        <v>2.0000000000000001E-4</v>
      </c>
      <c r="BU13466" s="68">
        <v>2.0500000000000001E-2</v>
      </c>
      <c r="BV13466" s="68">
        <v>0.71970000000000001</v>
      </c>
      <c r="BW13466" s="68">
        <v>0.98709999999999998</v>
      </c>
      <c r="BX13466" s="68">
        <v>0.6895</v>
      </c>
      <c r="BY13466" s="68">
        <v>0.30740000000000001</v>
      </c>
      <c r="BZ13466" s="68">
        <v>0.1031</v>
      </c>
      <c r="CA13466" s="68">
        <v>2.7E-2</v>
      </c>
      <c r="CB13466" s="68">
        <v>3.4299999999999997E-2</v>
      </c>
      <c r="CC13466" s="68">
        <v>0.1358</v>
      </c>
      <c r="CD13466" s="68">
        <v>8.3299999999999999E-2</v>
      </c>
      <c r="CE13466" s="68">
        <v>0.23730000000000001</v>
      </c>
      <c r="CF13466" s="68">
        <v>8.6699999999999999E-2</v>
      </c>
      <c r="CG13466" s="68">
        <v>0.42230000000000001</v>
      </c>
      <c r="CH13466" s="68">
        <v>0.26290000000000002</v>
      </c>
      <c r="CI13466" s="68">
        <v>0.61240000000000006</v>
      </c>
      <c r="CJ13466" s="68">
        <v>0.83220000000000005</v>
      </c>
      <c r="CK13466" s="68" t="s">
        <v>621</v>
      </c>
      <c r="CL13466" s="68" t="s">
        <v>621</v>
      </c>
      <c r="CM13466" s="68">
        <v>8.3299999999999999E-2</v>
      </c>
      <c r="CN13466" s="68" t="s">
        <v>621</v>
      </c>
      <c r="CO13466" s="68">
        <v>0.3992</v>
      </c>
      <c r="CP13466" s="68" t="s">
        <v>621</v>
      </c>
      <c r="CQ13466" s="68" t="s">
        <v>621</v>
      </c>
      <c r="CR13466" s="68">
        <v>0.35699999999999998</v>
      </c>
      <c r="CS13466" s="68">
        <v>9.1000000000000004E-3</v>
      </c>
      <c r="CT13466" s="68">
        <v>0.60699999999999998</v>
      </c>
      <c r="CU13466" s="68">
        <v>1.6000000000000001E-3</v>
      </c>
      <c r="CV13466" s="68">
        <v>6.9900000000000004E-2</v>
      </c>
      <c r="CW13466" s="68">
        <v>0.95479999999999998</v>
      </c>
      <c r="CX13466" s="68">
        <v>6.1699999999999998E-2</v>
      </c>
      <c r="CY13466" s="68">
        <v>0.1007</v>
      </c>
      <c r="CZ13466" s="68">
        <v>0.83220000000000005</v>
      </c>
      <c r="DA13466" s="68" t="s">
        <v>621</v>
      </c>
      <c r="DB13466" s="68" t="s">
        <v>621</v>
      </c>
      <c r="DC13466" s="68">
        <v>8.3299999999999999E-2</v>
      </c>
      <c r="DD13466" s="68" t="s">
        <v>621</v>
      </c>
      <c r="DE13466" s="68" t="s">
        <v>621</v>
      </c>
      <c r="DF13466" s="68">
        <v>0.39910000000000001</v>
      </c>
      <c r="DG13466" s="68" t="s">
        <v>621</v>
      </c>
      <c r="DH13466" s="68" t="s">
        <v>621</v>
      </c>
      <c r="DI13466" s="68">
        <v>0.35649999999999998</v>
      </c>
      <c r="DJ13466" s="68">
        <v>2.8E-3</v>
      </c>
      <c r="DK13466" s="68">
        <v>9.1000000000000004E-3</v>
      </c>
      <c r="DL13466" s="68">
        <v>0.83209999999999995</v>
      </c>
      <c r="DM13466" s="68" t="s">
        <v>621</v>
      </c>
      <c r="DN13466" s="68"/>
      <c r="DO13466" s="68">
        <v>8.3299999999999999E-2</v>
      </c>
      <c r="DP13466" s="68" t="s">
        <v>621</v>
      </c>
      <c r="DQ13466" s="68" t="s">
        <v>621</v>
      </c>
      <c r="DR13466" s="68">
        <v>0.40010000000000001</v>
      </c>
      <c r="DS13466" s="68" t="s">
        <v>621</v>
      </c>
      <c r="DT13466" s="68" t="s">
        <v>621</v>
      </c>
      <c r="DU13466" s="68">
        <v>0.35849999999999999</v>
      </c>
      <c r="DV13466" s="68">
        <v>2.8E-3</v>
      </c>
      <c r="DW13466" s="74">
        <v>9.1000000000000004E-3</v>
      </c>
    </row>
    <row r="13467" spans="1:127" x14ac:dyDescent="0.25">
      <c r="A13467" s="247" t="s">
        <v>559</v>
      </c>
      <c r="B13467" s="106">
        <v>-0.43552999999999997</v>
      </c>
      <c r="C13467" s="106">
        <v>-0.21460000000000001</v>
      </c>
      <c r="D13467" s="77">
        <v>0.37751000000000001</v>
      </c>
      <c r="E13467" s="106">
        <v>-2.1489999999999999E-2</v>
      </c>
      <c r="F13467" s="77">
        <v>0.21453</v>
      </c>
      <c r="G13467" s="106">
        <v>-7.2580000000000006E-2</v>
      </c>
      <c r="H13467" s="106">
        <v>-0.26002999999999998</v>
      </c>
      <c r="I13467" s="106">
        <v>-0.2576</v>
      </c>
      <c r="J13467" s="77">
        <v>0.28432000000000002</v>
      </c>
      <c r="K13467" s="106">
        <v>-1.0800000000000001E-2</v>
      </c>
      <c r="L13467" s="77">
        <v>0.22997000000000001</v>
      </c>
      <c r="M13467" s="77">
        <v>0.10861999999999999</v>
      </c>
      <c r="N13467" s="106">
        <v>-1.3299999999999999E-2</v>
      </c>
      <c r="O13467" s="106">
        <v>-0.20136999999999999</v>
      </c>
      <c r="P13467" s="77" t="s">
        <v>677</v>
      </c>
      <c r="Q13467" s="77">
        <v>2.1930000000000002E-2</v>
      </c>
      <c r="R13467" s="77">
        <v>0.36887999999999999</v>
      </c>
      <c r="S13467" s="77">
        <v>0.24393000000000001</v>
      </c>
      <c r="T13467" s="77">
        <v>0.34597</v>
      </c>
      <c r="U13467" s="106">
        <v>-0.1014</v>
      </c>
      <c r="V13467" s="77">
        <v>0.35546</v>
      </c>
      <c r="W13467" s="77">
        <v>0.62036999999999998</v>
      </c>
      <c r="X13467" s="77">
        <v>0.70203000000000004</v>
      </c>
      <c r="Y13467" s="77">
        <v>0.76488999999999996</v>
      </c>
      <c r="Z13467" s="77">
        <v>0.55835999999999997</v>
      </c>
      <c r="AA13467" s="77">
        <v>0.61495</v>
      </c>
      <c r="AB13467" s="77">
        <v>0.40750999999999998</v>
      </c>
      <c r="AC13467" s="77">
        <v>2.8809999999999999E-2</v>
      </c>
      <c r="AD13467" s="77">
        <v>0.15351000000000001</v>
      </c>
      <c r="AE13467" s="106">
        <v>-0.11096</v>
      </c>
      <c r="AF13467" s="106">
        <v>-0.32185999999999998</v>
      </c>
      <c r="AG13467" s="106">
        <v>-0.27389999999999998</v>
      </c>
      <c r="AH13467" s="77">
        <v>0.25047999999999998</v>
      </c>
      <c r="AI13467" s="106">
        <v>-6.9389999999999993E-2</v>
      </c>
      <c r="AJ13467" s="77">
        <v>0.18809999999999999</v>
      </c>
      <c r="AK13467" s="77">
        <v>8.3460000000000006E-2</v>
      </c>
      <c r="AL13467" s="106">
        <v>-4.0169999999999997E-2</v>
      </c>
      <c r="AM13467" s="106">
        <v>-0.20719000000000001</v>
      </c>
      <c r="AN13467" s="77" t="s">
        <v>677</v>
      </c>
      <c r="AO13467" s="77">
        <v>0.22928999999999999</v>
      </c>
      <c r="AP13467" s="77">
        <v>0.35132000000000002</v>
      </c>
      <c r="AQ13467" s="77">
        <v>0.25480000000000003</v>
      </c>
      <c r="AR13467" s="77">
        <v>0.34175</v>
      </c>
      <c r="AS13467" s="77">
        <v>3.3349999999999998E-2</v>
      </c>
      <c r="AT13467" s="77">
        <v>0.12701999999999999</v>
      </c>
      <c r="AU13467" s="77">
        <v>0.67396</v>
      </c>
      <c r="AV13467" s="77">
        <v>0.46472000000000002</v>
      </c>
      <c r="AW13467" s="77">
        <v>0.64629000000000003</v>
      </c>
      <c r="AX13467" s="77">
        <v>0.28547</v>
      </c>
      <c r="AY13467" s="77">
        <v>0.13036</v>
      </c>
      <c r="AZ13467" s="77">
        <v>8.9480000000000004E-2</v>
      </c>
      <c r="BA13467" s="106">
        <v>-0.48043999999999998</v>
      </c>
      <c r="BB13467" s="106">
        <v>-0.27112000000000003</v>
      </c>
      <c r="BC13467" s="106">
        <v>-0.44536999999999999</v>
      </c>
      <c r="BD13467" s="106">
        <v>-0.37126999999999999</v>
      </c>
      <c r="BE13467" s="106">
        <v>-0.50848000000000004</v>
      </c>
      <c r="BF13467" s="77">
        <v>0.23834</v>
      </c>
      <c r="BG13467" s="77">
        <v>9.06E-2</v>
      </c>
      <c r="BH13467" s="106">
        <v>-9.3990000000000004E-2</v>
      </c>
      <c r="BI13467" s="77">
        <v>8.3379999999999996E-2</v>
      </c>
      <c r="BJ13467" s="77">
        <v>0.15254999999999999</v>
      </c>
      <c r="BK13467" s="106">
        <v>-0.11529</v>
      </c>
      <c r="BL13467" s="77">
        <v>2.47E-3</v>
      </c>
      <c r="BM13467" s="106">
        <v>-0.28475</v>
      </c>
      <c r="BN13467" s="77">
        <v>1.145E-2</v>
      </c>
      <c r="BO13467" s="106">
        <v>-0.24203</v>
      </c>
      <c r="BP13467" s="106">
        <v>-0.40555999999999998</v>
      </c>
      <c r="BQ13467" s="106">
        <v>-0.52363000000000004</v>
      </c>
      <c r="BR13467" s="77">
        <v>0.33552999999999999</v>
      </c>
      <c r="BS13467" s="77">
        <v>3.4700000000000002E-2</v>
      </c>
      <c r="BT13467" s="106">
        <v>-9.1429999999999997E-2</v>
      </c>
      <c r="BU13467" s="106">
        <v>-2.2919999999999999E-2</v>
      </c>
      <c r="BV13467" s="106">
        <v>-0.10648000000000001</v>
      </c>
      <c r="BW13467" s="106">
        <v>-7.6400000000000001E-3</v>
      </c>
      <c r="BX13467" s="106">
        <v>-8.4669999999999995E-2</v>
      </c>
      <c r="BY13467" s="106">
        <v>-0.44314999999999999</v>
      </c>
      <c r="BZ13467" s="106">
        <v>-8.3839999999999998E-2</v>
      </c>
      <c r="CA13467" s="106">
        <v>-0.38553999999999999</v>
      </c>
      <c r="CB13467" s="106">
        <v>-0.39419999999999999</v>
      </c>
      <c r="CC13467" s="106">
        <v>-0.49807000000000001</v>
      </c>
      <c r="CD13467" s="77">
        <v>0.29394999999999999</v>
      </c>
      <c r="CE13467" s="77">
        <v>0.11022</v>
      </c>
      <c r="CF13467" s="106">
        <v>-0.2475</v>
      </c>
      <c r="CG13467" s="77">
        <v>0.16331000000000001</v>
      </c>
      <c r="CH13467" s="77">
        <v>3.5369999999999999E-2</v>
      </c>
      <c r="CI13467" s="106">
        <v>-0.19947999999999999</v>
      </c>
      <c r="CJ13467" s="106">
        <v>-8.4499999999999992E-3</v>
      </c>
      <c r="CK13467" s="77">
        <v>6.6680000000000003E-2</v>
      </c>
      <c r="CL13467" s="77">
        <v>0.31063000000000002</v>
      </c>
      <c r="CM13467" s="77">
        <v>1</v>
      </c>
      <c r="CN13467" s="77">
        <v>0.39330999999999999</v>
      </c>
      <c r="CO13467" s="106">
        <v>-8.9620000000000005E-2</v>
      </c>
      <c r="CP13467" s="77">
        <v>2.2239999999999999E-2</v>
      </c>
      <c r="CQ13467" s="77">
        <v>0.39672000000000002</v>
      </c>
      <c r="CR13467" s="77">
        <v>0.73884000000000005</v>
      </c>
      <c r="CS13467" s="77">
        <v>0.20465</v>
      </c>
      <c r="CT13467" s="106">
        <v>-0.46056999999999998</v>
      </c>
      <c r="CU13467" s="77">
        <v>0.21221999999999999</v>
      </c>
      <c r="CV13467" s="106">
        <v>-0.41152</v>
      </c>
      <c r="CW13467" s="77">
        <v>0.20243</v>
      </c>
      <c r="CX13467" s="106">
        <v>-0.44101000000000001</v>
      </c>
      <c r="CY13467" s="77">
        <v>6.1080000000000002E-2</v>
      </c>
      <c r="CZ13467" s="106">
        <v>-8.4499999999999992E-3</v>
      </c>
      <c r="DA13467" s="77">
        <v>6.6680000000000003E-2</v>
      </c>
      <c r="DB13467" s="77">
        <v>0.31064999999999998</v>
      </c>
      <c r="DC13467" s="77">
        <v>1</v>
      </c>
      <c r="DD13467" s="77">
        <v>9.8229999999999998E-2</v>
      </c>
      <c r="DE13467" s="77">
        <v>0.39330999999999999</v>
      </c>
      <c r="DF13467" s="106">
        <v>-8.9760000000000006E-2</v>
      </c>
      <c r="DG13467" s="77">
        <v>2.2419999999999999E-2</v>
      </c>
      <c r="DH13467" s="77">
        <v>0.39728999999999998</v>
      </c>
      <c r="DI13467" s="77">
        <v>0.73863999999999996</v>
      </c>
      <c r="DJ13467" s="77">
        <v>1.0499999999999999E-3</v>
      </c>
      <c r="DK13467" s="77">
        <v>0.20476</v>
      </c>
      <c r="DL13467" s="106">
        <v>-8.4600000000000005E-3</v>
      </c>
      <c r="DM13467" s="77">
        <v>6.6680000000000003E-2</v>
      </c>
      <c r="DN13467" s="77">
        <v>0.31084000000000001</v>
      </c>
      <c r="DO13467" s="77">
        <v>1</v>
      </c>
      <c r="DP13467" s="77">
        <v>9.8250000000000004E-2</v>
      </c>
      <c r="DQ13467" s="77">
        <v>0.39330999999999999</v>
      </c>
      <c r="DR13467" s="106">
        <v>-8.9730000000000004E-2</v>
      </c>
      <c r="DS13467" s="77">
        <v>2.188E-2</v>
      </c>
      <c r="DT13467" s="77">
        <v>0.39828999999999998</v>
      </c>
      <c r="DU13467" s="77">
        <v>0.73880000000000001</v>
      </c>
      <c r="DV13467" s="77">
        <v>9.8999999999999999E-4</v>
      </c>
      <c r="DW13467" s="78">
        <v>0.20501</v>
      </c>
    </row>
    <row r="13468" spans="1:127" ht="15.75" thickBot="1" x14ac:dyDescent="0.3">
      <c r="A13468" s="248"/>
      <c r="B13468" s="68">
        <v>1.2699999999999999E-2</v>
      </c>
      <c r="C13468" s="68">
        <v>0.2382</v>
      </c>
      <c r="D13468" s="68">
        <v>3.32E-2</v>
      </c>
      <c r="E13468" s="68">
        <v>0.90710000000000002</v>
      </c>
      <c r="F13468" s="68">
        <v>0.2384</v>
      </c>
      <c r="G13468" s="68">
        <v>0.69299999999999995</v>
      </c>
      <c r="H13468" s="68">
        <v>0.15060000000000001</v>
      </c>
      <c r="I13468" s="68">
        <v>0.15459999999999999</v>
      </c>
      <c r="J13468" s="68">
        <v>0.1148</v>
      </c>
      <c r="K13468" s="68">
        <v>0.95320000000000005</v>
      </c>
      <c r="L13468" s="68">
        <v>0.2054</v>
      </c>
      <c r="M13468" s="68">
        <v>0.55400000000000005</v>
      </c>
      <c r="N13468" s="68">
        <v>0.94240000000000002</v>
      </c>
      <c r="O13468" s="68">
        <v>0.26910000000000001</v>
      </c>
      <c r="P13468" s="68" t="s">
        <v>677</v>
      </c>
      <c r="Q13468" s="68">
        <v>0.9052</v>
      </c>
      <c r="R13468" s="68">
        <v>3.7699999999999997E-2</v>
      </c>
      <c r="S13468" s="68">
        <v>0.17849999999999999</v>
      </c>
      <c r="T13468" s="68">
        <v>5.2400000000000002E-2</v>
      </c>
      <c r="U13468" s="68">
        <v>0.58079999999999998</v>
      </c>
      <c r="V13468" s="68">
        <v>4.5900000000000003E-2</v>
      </c>
      <c r="W13468" s="68">
        <v>2.0000000000000001E-4</v>
      </c>
      <c r="X13468" s="68" t="s">
        <v>621</v>
      </c>
      <c r="Y13468" s="68" t="s">
        <v>621</v>
      </c>
      <c r="Z13468" s="68">
        <v>8.9999999999999998E-4</v>
      </c>
      <c r="AA13468" s="68">
        <v>2.0000000000000001E-4</v>
      </c>
      <c r="AB13468" s="68">
        <v>2.06E-2</v>
      </c>
      <c r="AC13468" s="68">
        <v>0.87560000000000004</v>
      </c>
      <c r="AD13468" s="68">
        <v>0.40160000000000001</v>
      </c>
      <c r="AE13468" s="68">
        <v>0.5454</v>
      </c>
      <c r="AF13468" s="68">
        <v>7.2400000000000006E-2</v>
      </c>
      <c r="AG13468" s="68">
        <v>0.1293</v>
      </c>
      <c r="AH13468" s="68">
        <v>0.16669999999999999</v>
      </c>
      <c r="AI13468" s="68">
        <v>0.70589999999999997</v>
      </c>
      <c r="AJ13468" s="68">
        <v>0.30249999999999999</v>
      </c>
      <c r="AK13468" s="68">
        <v>0.64970000000000006</v>
      </c>
      <c r="AL13468" s="68">
        <v>0.82720000000000005</v>
      </c>
      <c r="AM13468" s="68">
        <v>0.25519999999999998</v>
      </c>
      <c r="AN13468" s="68" t="s">
        <v>677</v>
      </c>
      <c r="AO13468" s="68">
        <v>0.20680000000000001</v>
      </c>
      <c r="AP13468" s="68">
        <v>4.8599999999999997E-2</v>
      </c>
      <c r="AQ13468" s="68">
        <v>0.1593</v>
      </c>
      <c r="AR13468" s="68">
        <v>5.5599999999999997E-2</v>
      </c>
      <c r="AS13468" s="68">
        <v>0.85619999999999996</v>
      </c>
      <c r="AT13468" s="68">
        <v>0.48849999999999999</v>
      </c>
      <c r="AU13468" s="68" t="s">
        <v>621</v>
      </c>
      <c r="AV13468" s="68">
        <v>7.4000000000000003E-3</v>
      </c>
      <c r="AW13468" s="68" t="s">
        <v>621</v>
      </c>
      <c r="AX13468" s="68">
        <v>0.1132</v>
      </c>
      <c r="AY13468" s="68">
        <v>0.47699999999999998</v>
      </c>
      <c r="AZ13468" s="68">
        <v>0.62619999999999998</v>
      </c>
      <c r="BA13468" s="68">
        <v>5.4000000000000003E-3</v>
      </c>
      <c r="BB13468" s="68">
        <v>0.13339999999999999</v>
      </c>
      <c r="BC13468" s="68">
        <v>1.06E-2</v>
      </c>
      <c r="BD13468" s="68">
        <v>3.6400000000000002E-2</v>
      </c>
      <c r="BE13468" s="68">
        <v>3.0000000000000001E-3</v>
      </c>
      <c r="BF13468" s="68">
        <v>0.189</v>
      </c>
      <c r="BG13468" s="68">
        <v>0.62190000000000001</v>
      </c>
      <c r="BH13468" s="68">
        <v>0.6089</v>
      </c>
      <c r="BI13468" s="68">
        <v>0.65010000000000001</v>
      </c>
      <c r="BJ13468" s="68">
        <v>0.40450000000000003</v>
      </c>
      <c r="BK13468" s="68">
        <v>0.52980000000000005</v>
      </c>
      <c r="BL13468" s="68">
        <v>0.98929999999999996</v>
      </c>
      <c r="BM13468" s="68">
        <v>0.1142</v>
      </c>
      <c r="BN13468" s="68">
        <v>0.95040000000000002</v>
      </c>
      <c r="BO13468" s="68">
        <v>0.182</v>
      </c>
      <c r="BP13468" s="68">
        <v>2.1299999999999999E-2</v>
      </c>
      <c r="BQ13468" s="68">
        <v>2.0999999999999999E-3</v>
      </c>
      <c r="BR13468" s="68">
        <v>6.0499999999999998E-2</v>
      </c>
      <c r="BS13468" s="68">
        <v>0.85040000000000004</v>
      </c>
      <c r="BT13468" s="68">
        <v>0.61870000000000003</v>
      </c>
      <c r="BU13468" s="68">
        <v>0.90090000000000003</v>
      </c>
      <c r="BV13468" s="68">
        <v>0.56189999999999996</v>
      </c>
      <c r="BW13468" s="68">
        <v>0.96689999999999998</v>
      </c>
      <c r="BX13468" s="68">
        <v>0.64500000000000002</v>
      </c>
      <c r="BY13468" s="68">
        <v>1.11E-2</v>
      </c>
      <c r="BZ13468" s="68">
        <v>0.6482</v>
      </c>
      <c r="CA13468" s="68">
        <v>2.93E-2</v>
      </c>
      <c r="CB13468" s="68">
        <v>2.5600000000000001E-2</v>
      </c>
      <c r="CC13468" s="68">
        <v>3.7000000000000002E-3</v>
      </c>
      <c r="CD13468" s="68">
        <v>0.10249999999999999</v>
      </c>
      <c r="CE13468" s="68">
        <v>0.54810000000000003</v>
      </c>
      <c r="CF13468" s="68">
        <v>0.17199999999999999</v>
      </c>
      <c r="CG13468" s="68">
        <v>0.37180000000000002</v>
      </c>
      <c r="CH13468" s="68">
        <v>0.84760000000000002</v>
      </c>
      <c r="CI13468" s="68">
        <v>0.2737</v>
      </c>
      <c r="CJ13468" s="68">
        <v>0.96340000000000003</v>
      </c>
      <c r="CK13468" s="68">
        <v>0.71689999999999998</v>
      </c>
      <c r="CL13468" s="68">
        <v>8.3599999999999994E-2</v>
      </c>
      <c r="CM13468" s="68" t="s">
        <v>621</v>
      </c>
      <c r="CN13468" s="68">
        <v>2.5899999999999999E-2</v>
      </c>
      <c r="CO13468" s="68">
        <v>0.62570000000000003</v>
      </c>
      <c r="CP13468" s="68">
        <v>0.90380000000000005</v>
      </c>
      <c r="CQ13468" s="68">
        <v>2.46E-2</v>
      </c>
      <c r="CR13468" s="68" t="s">
        <v>621</v>
      </c>
      <c r="CS13468" s="68">
        <v>0.26119999999999999</v>
      </c>
      <c r="CT13468" s="68">
        <v>8.0000000000000002E-3</v>
      </c>
      <c r="CU13468" s="68">
        <v>0.24360000000000001</v>
      </c>
      <c r="CV13468" s="68">
        <v>1.9300000000000001E-2</v>
      </c>
      <c r="CW13468" s="68">
        <v>0.26650000000000001</v>
      </c>
      <c r="CX13468" s="68">
        <v>1.15E-2</v>
      </c>
      <c r="CY13468" s="68">
        <v>0.73980000000000001</v>
      </c>
      <c r="CZ13468" s="68">
        <v>0.96340000000000003</v>
      </c>
      <c r="DA13468" s="68">
        <v>0.71689999999999998</v>
      </c>
      <c r="DB13468" s="68">
        <v>8.3500000000000005E-2</v>
      </c>
      <c r="DC13468" s="68" t="s">
        <v>621</v>
      </c>
      <c r="DD13468" s="68">
        <v>0.59279999999999999</v>
      </c>
      <c r="DE13468" s="68">
        <v>2.5899999999999999E-2</v>
      </c>
      <c r="DF13468" s="68">
        <v>0.62519999999999998</v>
      </c>
      <c r="DG13468" s="68">
        <v>0.90310000000000001</v>
      </c>
      <c r="DH13468" s="68">
        <v>2.4299999999999999E-2</v>
      </c>
      <c r="DI13468" s="68" t="s">
        <v>621</v>
      </c>
      <c r="DJ13468" s="68">
        <v>0.99539999999999995</v>
      </c>
      <c r="DK13468" s="68">
        <v>0.26090000000000002</v>
      </c>
      <c r="DL13468" s="68">
        <v>0.96330000000000005</v>
      </c>
      <c r="DM13468" s="68">
        <v>0.71689999999999998</v>
      </c>
      <c r="DN13468" s="68">
        <v>8.3299999999999999E-2</v>
      </c>
      <c r="DO13468" s="68"/>
      <c r="DP13468" s="68">
        <v>0.5927</v>
      </c>
      <c r="DQ13468" s="68">
        <v>2.5899999999999999E-2</v>
      </c>
      <c r="DR13468" s="68">
        <v>0.62529999999999997</v>
      </c>
      <c r="DS13468" s="68">
        <v>0.90539999999999998</v>
      </c>
      <c r="DT13468" s="68">
        <v>2.4E-2</v>
      </c>
      <c r="DU13468" s="68" t="s">
        <v>621</v>
      </c>
      <c r="DV13468" s="68">
        <v>0.99570000000000003</v>
      </c>
      <c r="DW13468" s="74">
        <v>0.26029999999999998</v>
      </c>
    </row>
    <row r="13469" spans="1:127" x14ac:dyDescent="0.25">
      <c r="A13469" s="247" t="s">
        <v>587</v>
      </c>
      <c r="B13469" s="106">
        <v>-0.42259999999999998</v>
      </c>
      <c r="C13469" s="77">
        <v>0.35486000000000001</v>
      </c>
      <c r="D13469" s="77">
        <v>0.41854999999999998</v>
      </c>
      <c r="E13469" s="77">
        <v>0.69411999999999996</v>
      </c>
      <c r="F13469" s="77">
        <v>0.48624000000000001</v>
      </c>
      <c r="G13469" s="77">
        <v>0.37520999999999999</v>
      </c>
      <c r="H13469" s="77">
        <v>7.3499999999999998E-3</v>
      </c>
      <c r="I13469" s="106">
        <v>-0.23561000000000001</v>
      </c>
      <c r="J13469" s="77">
        <v>0.58498000000000006</v>
      </c>
      <c r="K13469" s="77">
        <v>0.74980999999999998</v>
      </c>
      <c r="L13469" s="77">
        <v>0.66446000000000005</v>
      </c>
      <c r="M13469" s="77">
        <v>0.65090000000000003</v>
      </c>
      <c r="N13469" s="77">
        <v>0.80159000000000002</v>
      </c>
      <c r="O13469" s="77">
        <v>0.73470999999999997</v>
      </c>
      <c r="P13469" s="77" t="s">
        <v>677</v>
      </c>
      <c r="Q13469" s="77">
        <v>0.40044999999999997</v>
      </c>
      <c r="R13469" s="77">
        <v>0.44678000000000001</v>
      </c>
      <c r="S13469" s="77">
        <v>0.34422000000000003</v>
      </c>
      <c r="T13469" s="77">
        <v>0.68242000000000003</v>
      </c>
      <c r="U13469" s="77">
        <v>0.75473000000000001</v>
      </c>
      <c r="V13469" s="77">
        <v>0.24193000000000001</v>
      </c>
      <c r="W13469" s="77">
        <v>0.22863</v>
      </c>
      <c r="X13469" s="77">
        <v>0.12489</v>
      </c>
      <c r="Y13469" s="77">
        <v>0.19094</v>
      </c>
      <c r="Z13469" s="106">
        <v>-0.23860999999999999</v>
      </c>
      <c r="AA13469" s="106">
        <v>-3.2340000000000001E-2</v>
      </c>
      <c r="AB13469" s="77">
        <v>0.39351000000000003</v>
      </c>
      <c r="AC13469" s="77">
        <v>0.51104000000000005</v>
      </c>
      <c r="AD13469" s="77">
        <v>0.35708000000000001</v>
      </c>
      <c r="AE13469" s="77">
        <v>0.25394</v>
      </c>
      <c r="AF13469" s="106">
        <v>-0.15273999999999999</v>
      </c>
      <c r="AG13469" s="106">
        <v>-0.30631999999999998</v>
      </c>
      <c r="AH13469" s="77">
        <v>0.59799999999999998</v>
      </c>
      <c r="AI13469" s="77">
        <v>0.72152000000000005</v>
      </c>
      <c r="AJ13469" s="77">
        <v>0.68681999999999999</v>
      </c>
      <c r="AK13469" s="77">
        <v>0.65946000000000005</v>
      </c>
      <c r="AL13469" s="77">
        <v>0.81135000000000002</v>
      </c>
      <c r="AM13469" s="77">
        <v>0.69925999999999999</v>
      </c>
      <c r="AN13469" s="77" t="s">
        <v>677</v>
      </c>
      <c r="AO13469" s="77">
        <v>0.21894</v>
      </c>
      <c r="AP13469" s="77">
        <v>0.45738000000000001</v>
      </c>
      <c r="AQ13469" s="77">
        <v>0.35432999999999998</v>
      </c>
      <c r="AR13469" s="77">
        <v>0.45358999999999999</v>
      </c>
      <c r="AS13469" s="77">
        <v>0.51778000000000002</v>
      </c>
      <c r="AT13469" s="77">
        <v>7.5329999999999994E-2</v>
      </c>
      <c r="AU13469" s="77">
        <v>7.5090000000000004E-2</v>
      </c>
      <c r="AV13469" s="106">
        <v>-0.12790000000000001</v>
      </c>
      <c r="AW13469" s="77">
        <v>0.10247000000000001</v>
      </c>
      <c r="AX13469" s="106">
        <v>-0.31490000000000001</v>
      </c>
      <c r="AY13469" s="106">
        <v>-0.38401999999999997</v>
      </c>
      <c r="AZ13469" s="77">
        <v>0.21920000000000001</v>
      </c>
      <c r="BA13469" s="77">
        <v>3.1879999999999999E-2</v>
      </c>
      <c r="BB13469" s="77">
        <v>5.3859999999999998E-2</v>
      </c>
      <c r="BC13469" s="77">
        <v>0.25689000000000001</v>
      </c>
      <c r="BD13469" s="77">
        <v>0.12469</v>
      </c>
      <c r="BE13469" s="77">
        <v>0.22778999999999999</v>
      </c>
      <c r="BF13469" s="77">
        <v>0.3518</v>
      </c>
      <c r="BG13469" s="77">
        <v>0.20906</v>
      </c>
      <c r="BH13469" s="77">
        <v>0.24928</v>
      </c>
      <c r="BI13469" s="77">
        <v>0.21918000000000001</v>
      </c>
      <c r="BJ13469" s="77">
        <v>0.41433999999999999</v>
      </c>
      <c r="BK13469" s="77">
        <v>0.13824</v>
      </c>
      <c r="BL13469" s="77">
        <v>2.9159999999999998E-2</v>
      </c>
      <c r="BM13469" s="106">
        <v>-0.28870000000000001</v>
      </c>
      <c r="BN13469" s="106">
        <v>-0.39493</v>
      </c>
      <c r="BO13469" s="106">
        <v>-0.30010999999999999</v>
      </c>
      <c r="BP13469" s="106">
        <v>-6.9779999999999995E-2</v>
      </c>
      <c r="BQ13469" s="77">
        <v>0.13882</v>
      </c>
      <c r="BR13469" s="77">
        <v>0.22356999999999999</v>
      </c>
      <c r="BS13469" s="77">
        <v>5.1499999999999997E-2</v>
      </c>
      <c r="BT13469" s="106">
        <v>-0.69477</v>
      </c>
      <c r="BU13469" s="106">
        <v>-0.42276000000000002</v>
      </c>
      <c r="BV13469" s="77">
        <v>0.27413999999999999</v>
      </c>
      <c r="BW13469" s="106">
        <v>-2.5149999999999999E-2</v>
      </c>
      <c r="BX13469" s="77">
        <v>2.9170000000000001E-2</v>
      </c>
      <c r="BY13469" s="106">
        <v>-0.11171</v>
      </c>
      <c r="BZ13469" s="106">
        <v>-0.30708999999999997</v>
      </c>
      <c r="CA13469" s="106">
        <v>-0.23698</v>
      </c>
      <c r="CB13469" s="106">
        <v>-5.8939999999999999E-2</v>
      </c>
      <c r="CC13469" s="77">
        <v>7.3609999999999995E-2</v>
      </c>
      <c r="CD13469" s="77">
        <v>0.36164000000000002</v>
      </c>
      <c r="CE13469" s="77">
        <v>0.15848999999999999</v>
      </c>
      <c r="CF13469" s="106">
        <v>-0.35496</v>
      </c>
      <c r="CG13469" s="77">
        <v>8.8819999999999996E-2</v>
      </c>
      <c r="CH13469" s="77">
        <v>0.38141000000000003</v>
      </c>
      <c r="CI13469" s="77">
        <v>0.11310000000000001</v>
      </c>
      <c r="CJ13469" s="77">
        <v>0.53732000000000002</v>
      </c>
      <c r="CK13469" s="77">
        <v>0.90968000000000004</v>
      </c>
      <c r="CL13469" s="77">
        <v>0.74741000000000002</v>
      </c>
      <c r="CM13469" s="77">
        <v>9.8369999999999999E-2</v>
      </c>
      <c r="CN13469" s="77">
        <v>0.9536</v>
      </c>
      <c r="CO13469" s="77">
        <v>0.29815999999999998</v>
      </c>
      <c r="CP13469" s="77">
        <v>0.91813</v>
      </c>
      <c r="CQ13469" s="77">
        <v>0.60894000000000004</v>
      </c>
      <c r="CR13469" s="106">
        <v>-0.17322000000000001</v>
      </c>
      <c r="CS13469" s="77">
        <v>0.84362000000000004</v>
      </c>
      <c r="CT13469" s="77">
        <v>0.27772999999999998</v>
      </c>
      <c r="CU13469" s="77">
        <v>0.57516</v>
      </c>
      <c r="CV13469" s="106">
        <v>-6.5869999999999998E-2</v>
      </c>
      <c r="CW13469" s="77">
        <v>0.12325</v>
      </c>
      <c r="CX13469" s="106">
        <v>-5.8930000000000003E-2</v>
      </c>
      <c r="CY13469" s="77">
        <v>0.47670000000000001</v>
      </c>
      <c r="CZ13469" s="77">
        <v>0.53732999999999997</v>
      </c>
      <c r="DA13469" s="77">
        <v>0.90968000000000004</v>
      </c>
      <c r="DB13469" s="77">
        <v>0.74739999999999995</v>
      </c>
      <c r="DC13469" s="77">
        <v>9.8360000000000003E-2</v>
      </c>
      <c r="DD13469" s="77">
        <v>1</v>
      </c>
      <c r="DE13469" s="77">
        <v>0.9536</v>
      </c>
      <c r="DF13469" s="77">
        <v>0.29818</v>
      </c>
      <c r="DG13469" s="77">
        <v>0.91808999999999996</v>
      </c>
      <c r="DH13469" s="77">
        <v>0.60931999999999997</v>
      </c>
      <c r="DI13469" s="106">
        <v>-0.17341999999999999</v>
      </c>
      <c r="DJ13469" s="77">
        <v>0.91027999999999998</v>
      </c>
      <c r="DK13469" s="77">
        <v>0.84365999999999997</v>
      </c>
      <c r="DL13469" s="77">
        <v>0.53737999999999997</v>
      </c>
      <c r="DM13469" s="77">
        <v>0.90969</v>
      </c>
      <c r="DN13469" s="77">
        <v>0.74738000000000004</v>
      </c>
      <c r="DO13469" s="77">
        <v>9.8250000000000004E-2</v>
      </c>
      <c r="DP13469" s="77">
        <v>1</v>
      </c>
      <c r="DQ13469" s="77">
        <v>0.9536</v>
      </c>
      <c r="DR13469" s="77">
        <v>0.29848999999999998</v>
      </c>
      <c r="DS13469" s="77">
        <v>0.91808999999999996</v>
      </c>
      <c r="DT13469" s="77">
        <v>0.60541999999999996</v>
      </c>
      <c r="DU13469" s="106">
        <v>-0.17313999999999999</v>
      </c>
      <c r="DV13469" s="77">
        <v>0.91039999999999999</v>
      </c>
      <c r="DW13469" s="78">
        <v>0.84358999999999995</v>
      </c>
    </row>
    <row r="13470" spans="1:127" ht="15.75" thickBot="1" x14ac:dyDescent="0.3">
      <c r="A13470" s="248"/>
      <c r="B13470" s="68">
        <v>1.6E-2</v>
      </c>
      <c r="C13470" s="68">
        <v>4.6300000000000001E-2</v>
      </c>
      <c r="D13470" s="68">
        <v>1.7100000000000001E-2</v>
      </c>
      <c r="E13470" s="68" t="s">
        <v>621</v>
      </c>
      <c r="F13470" s="68">
        <v>4.7999999999999996E-3</v>
      </c>
      <c r="G13470" s="68">
        <v>3.4299999999999997E-2</v>
      </c>
      <c r="H13470" s="68">
        <v>0.96809999999999996</v>
      </c>
      <c r="I13470" s="68">
        <v>0.19420000000000001</v>
      </c>
      <c r="J13470" s="68">
        <v>4.0000000000000002E-4</v>
      </c>
      <c r="K13470" s="68" t="s">
        <v>621</v>
      </c>
      <c r="L13470" s="68" t="s">
        <v>621</v>
      </c>
      <c r="M13470" s="68" t="s">
        <v>621</v>
      </c>
      <c r="N13470" s="68" t="s">
        <v>621</v>
      </c>
      <c r="O13470" s="68" t="s">
        <v>621</v>
      </c>
      <c r="P13470" s="68" t="s">
        <v>677</v>
      </c>
      <c r="Q13470" s="68">
        <v>2.3099999999999999E-2</v>
      </c>
      <c r="R13470" s="68">
        <v>1.04E-2</v>
      </c>
      <c r="S13470" s="68">
        <v>5.3699999999999998E-2</v>
      </c>
      <c r="T13470" s="68" t="s">
        <v>621</v>
      </c>
      <c r="U13470" s="68" t="s">
        <v>621</v>
      </c>
      <c r="V13470" s="68">
        <v>0.1822</v>
      </c>
      <c r="W13470" s="68">
        <v>0.2082</v>
      </c>
      <c r="X13470" s="68">
        <v>0.49580000000000002</v>
      </c>
      <c r="Y13470" s="68">
        <v>0.29520000000000002</v>
      </c>
      <c r="Z13470" s="68">
        <v>0.1885</v>
      </c>
      <c r="AA13470" s="68">
        <v>0.86050000000000004</v>
      </c>
      <c r="AB13470" s="68">
        <v>2.5899999999999999E-2</v>
      </c>
      <c r="AC13470" s="68">
        <v>2.8E-3</v>
      </c>
      <c r="AD13470" s="68">
        <v>4.48E-2</v>
      </c>
      <c r="AE13470" s="68">
        <v>0.1608</v>
      </c>
      <c r="AF13470" s="68">
        <v>0.40400000000000003</v>
      </c>
      <c r="AG13470" s="68">
        <v>8.8200000000000001E-2</v>
      </c>
      <c r="AH13470" s="68">
        <v>2.9999999999999997E-4</v>
      </c>
      <c r="AI13470" s="68" t="s">
        <v>621</v>
      </c>
      <c r="AJ13470" s="68" t="s">
        <v>621</v>
      </c>
      <c r="AK13470" s="68" t="s">
        <v>621</v>
      </c>
      <c r="AL13470" s="68" t="s">
        <v>621</v>
      </c>
      <c r="AM13470" s="68" t="s">
        <v>621</v>
      </c>
      <c r="AN13470" s="68" t="s">
        <v>677</v>
      </c>
      <c r="AO13470" s="68">
        <v>0.2286</v>
      </c>
      <c r="AP13470" s="68">
        <v>8.5000000000000006E-3</v>
      </c>
      <c r="AQ13470" s="68">
        <v>4.6600000000000003E-2</v>
      </c>
      <c r="AR13470" s="68">
        <v>9.1000000000000004E-3</v>
      </c>
      <c r="AS13470" s="68">
        <v>2.3999999999999998E-3</v>
      </c>
      <c r="AT13470" s="68">
        <v>0.68200000000000005</v>
      </c>
      <c r="AU13470" s="68">
        <v>0.68300000000000005</v>
      </c>
      <c r="AV13470" s="68">
        <v>0.4854</v>
      </c>
      <c r="AW13470" s="68">
        <v>0.57679999999999998</v>
      </c>
      <c r="AX13470" s="68">
        <v>7.9200000000000007E-2</v>
      </c>
      <c r="AY13470" s="68">
        <v>0.03</v>
      </c>
      <c r="AZ13470" s="68">
        <v>0.2281</v>
      </c>
      <c r="BA13470" s="68">
        <v>0.86250000000000004</v>
      </c>
      <c r="BB13470" s="68">
        <v>0.76970000000000005</v>
      </c>
      <c r="BC13470" s="68">
        <v>0.15579999999999999</v>
      </c>
      <c r="BD13470" s="68">
        <v>0.4965</v>
      </c>
      <c r="BE13470" s="68">
        <v>0.2099</v>
      </c>
      <c r="BF13470" s="68">
        <v>4.8300000000000003E-2</v>
      </c>
      <c r="BG13470" s="68">
        <v>0.25080000000000002</v>
      </c>
      <c r="BH13470" s="68">
        <v>0.16889999999999999</v>
      </c>
      <c r="BI13470" s="68">
        <v>0.2281</v>
      </c>
      <c r="BJ13470" s="68">
        <v>1.84E-2</v>
      </c>
      <c r="BK13470" s="68">
        <v>0.45050000000000001</v>
      </c>
      <c r="BL13470" s="68">
        <v>0.87409999999999999</v>
      </c>
      <c r="BM13470" s="68">
        <v>0.1091</v>
      </c>
      <c r="BN13470" s="68">
        <v>2.53E-2</v>
      </c>
      <c r="BO13470" s="68">
        <v>9.5100000000000004E-2</v>
      </c>
      <c r="BP13470" s="68">
        <v>0.70430000000000004</v>
      </c>
      <c r="BQ13470" s="68">
        <v>0.4486</v>
      </c>
      <c r="BR13470" s="68">
        <v>0.21870000000000001</v>
      </c>
      <c r="BS13470" s="68">
        <v>0.77949999999999997</v>
      </c>
      <c r="BT13470" s="68" t="s">
        <v>621</v>
      </c>
      <c r="BU13470" s="68">
        <v>1.5900000000000001E-2</v>
      </c>
      <c r="BV13470" s="68">
        <v>0.12889999999999999</v>
      </c>
      <c r="BW13470" s="68">
        <v>0.89129999999999998</v>
      </c>
      <c r="BX13470" s="68">
        <v>0.87409999999999999</v>
      </c>
      <c r="BY13470" s="68">
        <v>0.54269999999999996</v>
      </c>
      <c r="BZ13470" s="68">
        <v>8.7300000000000003E-2</v>
      </c>
      <c r="CA13470" s="68">
        <v>0.19159999999999999</v>
      </c>
      <c r="CB13470" s="68">
        <v>0.74860000000000004</v>
      </c>
      <c r="CC13470" s="68">
        <v>0.68889999999999996</v>
      </c>
      <c r="CD13470" s="68">
        <v>4.2000000000000003E-2</v>
      </c>
      <c r="CE13470" s="68">
        <v>0.38629999999999998</v>
      </c>
      <c r="CF13470" s="68">
        <v>4.6199999999999998E-2</v>
      </c>
      <c r="CG13470" s="68">
        <v>0.62880000000000003</v>
      </c>
      <c r="CH13470" s="68">
        <v>3.1199999999999999E-2</v>
      </c>
      <c r="CI13470" s="68">
        <v>0.53769999999999996</v>
      </c>
      <c r="CJ13470" s="68">
        <v>1.5E-3</v>
      </c>
      <c r="CK13470" s="68" t="s">
        <v>621</v>
      </c>
      <c r="CL13470" s="68" t="s">
        <v>621</v>
      </c>
      <c r="CM13470" s="68">
        <v>0.59219999999999995</v>
      </c>
      <c r="CN13470" s="68" t="s">
        <v>621</v>
      </c>
      <c r="CO13470" s="68">
        <v>9.74E-2</v>
      </c>
      <c r="CP13470" s="68" t="s">
        <v>621</v>
      </c>
      <c r="CQ13470" s="68">
        <v>2.0000000000000001E-4</v>
      </c>
      <c r="CR13470" s="68">
        <v>0.34310000000000002</v>
      </c>
      <c r="CS13470" s="68" t="s">
        <v>621</v>
      </c>
      <c r="CT13470" s="68">
        <v>0.12379999999999999</v>
      </c>
      <c r="CU13470" s="68">
        <v>5.9999999999999995E-4</v>
      </c>
      <c r="CV13470" s="68">
        <v>0.72019999999999995</v>
      </c>
      <c r="CW13470" s="68">
        <v>0.50149999999999995</v>
      </c>
      <c r="CX13470" s="68">
        <v>0.74870000000000003</v>
      </c>
      <c r="CY13470" s="68">
        <v>5.7999999999999996E-3</v>
      </c>
      <c r="CZ13470" s="68">
        <v>1.5E-3</v>
      </c>
      <c r="DA13470" s="68" t="s">
        <v>621</v>
      </c>
      <c r="DB13470" s="68" t="s">
        <v>621</v>
      </c>
      <c r="DC13470" s="68">
        <v>0.59219999999999995</v>
      </c>
      <c r="DD13470" s="68" t="s">
        <v>621</v>
      </c>
      <c r="DE13470" s="68" t="s">
        <v>621</v>
      </c>
      <c r="DF13470" s="68">
        <v>9.74E-2</v>
      </c>
      <c r="DG13470" s="68" t="s">
        <v>621</v>
      </c>
      <c r="DH13470" s="68">
        <v>2.0000000000000001E-4</v>
      </c>
      <c r="DI13470" s="68">
        <v>0.34250000000000003</v>
      </c>
      <c r="DJ13470" s="68" t="s">
        <v>621</v>
      </c>
      <c r="DK13470" s="68" t="s">
        <v>621</v>
      </c>
      <c r="DL13470" s="68">
        <v>1.5E-3</v>
      </c>
      <c r="DM13470" s="68" t="s">
        <v>621</v>
      </c>
      <c r="DN13470" s="68" t="s">
        <v>621</v>
      </c>
      <c r="DO13470" s="68">
        <v>0.5927</v>
      </c>
      <c r="DP13470" s="68"/>
      <c r="DQ13470" s="68" t="s">
        <v>621</v>
      </c>
      <c r="DR13470" s="68">
        <v>9.7000000000000003E-2</v>
      </c>
      <c r="DS13470" s="68" t="s">
        <v>621</v>
      </c>
      <c r="DT13470" s="68">
        <v>2.0000000000000001E-4</v>
      </c>
      <c r="DU13470" s="68">
        <v>0.34329999999999999</v>
      </c>
      <c r="DV13470" s="68" t="s">
        <v>621</v>
      </c>
      <c r="DW13470" s="74" t="s">
        <v>621</v>
      </c>
    </row>
    <row r="13471" spans="1:127" x14ac:dyDescent="0.25">
      <c r="A13471" s="247" t="s">
        <v>560</v>
      </c>
      <c r="B13471" s="106">
        <v>-0.52219000000000004</v>
      </c>
      <c r="C13471" s="77">
        <v>0.26295000000000002</v>
      </c>
      <c r="D13471" s="77">
        <v>0.50087000000000004</v>
      </c>
      <c r="E13471" s="77">
        <v>0.63476999999999995</v>
      </c>
      <c r="F13471" s="77">
        <v>0.51412000000000002</v>
      </c>
      <c r="G13471" s="77">
        <v>0.32473999999999997</v>
      </c>
      <c r="H13471" s="106">
        <v>-7.1859999999999993E-2</v>
      </c>
      <c r="I13471" s="106">
        <v>-0.29554999999999998</v>
      </c>
      <c r="J13471" s="77">
        <v>0.62646000000000002</v>
      </c>
      <c r="K13471" s="77">
        <v>0.68942999999999999</v>
      </c>
      <c r="L13471" s="77">
        <v>0.68345999999999996</v>
      </c>
      <c r="M13471" s="77">
        <v>0.63419000000000003</v>
      </c>
      <c r="N13471" s="77">
        <v>0.73648999999999998</v>
      </c>
      <c r="O13471" s="77">
        <v>0.61789000000000005</v>
      </c>
      <c r="P13471" s="77" t="s">
        <v>677</v>
      </c>
      <c r="Q13471" s="77">
        <v>0.37655</v>
      </c>
      <c r="R13471" s="77">
        <v>0.52437</v>
      </c>
      <c r="S13471" s="77">
        <v>0.39184999999999998</v>
      </c>
      <c r="T13471" s="77">
        <v>0.73514000000000002</v>
      </c>
      <c r="U13471" s="77">
        <v>0.66664999999999996</v>
      </c>
      <c r="V13471" s="77">
        <v>0.33106000000000002</v>
      </c>
      <c r="W13471" s="77">
        <v>0.39889999999999998</v>
      </c>
      <c r="X13471" s="77">
        <v>0.32779999999999998</v>
      </c>
      <c r="Y13471" s="77">
        <v>0.40783000000000003</v>
      </c>
      <c r="Z13471" s="106">
        <v>-5.1549999999999999E-2</v>
      </c>
      <c r="AA13471" s="77">
        <v>0.15617</v>
      </c>
      <c r="AB13471" s="77">
        <v>0.48681999999999997</v>
      </c>
      <c r="AC13471" s="77">
        <v>0.48085</v>
      </c>
      <c r="AD13471" s="77">
        <v>0.37633</v>
      </c>
      <c r="AE13471" s="77">
        <v>0.20108999999999999</v>
      </c>
      <c r="AF13471" s="106">
        <v>-0.23849000000000001</v>
      </c>
      <c r="AG13471" s="106">
        <v>-0.36581000000000002</v>
      </c>
      <c r="AH13471" s="77">
        <v>0.62827</v>
      </c>
      <c r="AI13471" s="77">
        <v>0.64556999999999998</v>
      </c>
      <c r="AJ13471" s="77">
        <v>0.69145999999999996</v>
      </c>
      <c r="AK13471" s="77">
        <v>0.63449</v>
      </c>
      <c r="AL13471" s="77">
        <v>0.73738999999999999</v>
      </c>
      <c r="AM13471" s="77">
        <v>0.58338999999999996</v>
      </c>
      <c r="AN13471" s="77" t="s">
        <v>677</v>
      </c>
      <c r="AO13471" s="77">
        <v>0.27161000000000002</v>
      </c>
      <c r="AP13471" s="77">
        <v>0.52886</v>
      </c>
      <c r="AQ13471" s="77">
        <v>0.40447</v>
      </c>
      <c r="AR13471" s="77">
        <v>0.52249000000000001</v>
      </c>
      <c r="AS13471" s="77">
        <v>0.48848999999999998</v>
      </c>
      <c r="AT13471" s="77">
        <v>0.10804999999999999</v>
      </c>
      <c r="AU13471" s="77">
        <v>0.27328999999999998</v>
      </c>
      <c r="AV13471" s="77">
        <v>2.248E-2</v>
      </c>
      <c r="AW13471" s="77">
        <v>0.29024</v>
      </c>
      <c r="AX13471" s="106">
        <v>-0.20455999999999999</v>
      </c>
      <c r="AY13471" s="106">
        <v>-0.31531999999999999</v>
      </c>
      <c r="AZ13471" s="77">
        <v>0.22955999999999999</v>
      </c>
      <c r="BA13471" s="106">
        <v>-0.11595</v>
      </c>
      <c r="BB13471" s="106">
        <v>-3.2309999999999998E-2</v>
      </c>
      <c r="BC13471" s="77">
        <v>0.10266</v>
      </c>
      <c r="BD13471" s="77">
        <v>2.8600000000000001E-3</v>
      </c>
      <c r="BE13471" s="77">
        <v>5.663E-2</v>
      </c>
      <c r="BF13471" s="77">
        <v>0.39711999999999997</v>
      </c>
      <c r="BG13471" s="77">
        <v>0.22047</v>
      </c>
      <c r="BH13471" s="77">
        <v>0.20191000000000001</v>
      </c>
      <c r="BI13471" s="77">
        <v>0.22761999999999999</v>
      </c>
      <c r="BJ13471" s="77">
        <v>0.42888999999999999</v>
      </c>
      <c r="BK13471" s="77">
        <v>9.2859999999999998E-2</v>
      </c>
      <c r="BL13471" s="77">
        <v>2.7640000000000001E-2</v>
      </c>
      <c r="BM13471" s="106">
        <v>-0.35288999999999998</v>
      </c>
      <c r="BN13471" s="106">
        <v>-0.36141000000000001</v>
      </c>
      <c r="BO13471" s="106">
        <v>-0.35047</v>
      </c>
      <c r="BP13471" s="106">
        <v>-0.18715999999999999</v>
      </c>
      <c r="BQ13471" s="106">
        <v>-3.015E-2</v>
      </c>
      <c r="BR13471" s="77">
        <v>0.30804999999999999</v>
      </c>
      <c r="BS13471" s="77">
        <v>5.8020000000000002E-2</v>
      </c>
      <c r="BT13471" s="106">
        <v>-0.66956000000000004</v>
      </c>
      <c r="BU13471" s="106">
        <v>-0.39749000000000001</v>
      </c>
      <c r="BV13471" s="77">
        <v>0.221</v>
      </c>
      <c r="BW13471" s="106">
        <v>-2.5520000000000001E-2</v>
      </c>
      <c r="BX13471" s="77">
        <v>1.2999999999999999E-3</v>
      </c>
      <c r="BY13471" s="106">
        <v>-0.23733000000000001</v>
      </c>
      <c r="BZ13471" s="106">
        <v>-0.30912000000000001</v>
      </c>
      <c r="CA13471" s="106">
        <v>-0.33557999999999999</v>
      </c>
      <c r="CB13471" s="106">
        <v>-0.17369999999999999</v>
      </c>
      <c r="CC13471" s="106">
        <v>-8.2669999999999993E-2</v>
      </c>
      <c r="CD13471" s="77">
        <v>0.42304000000000003</v>
      </c>
      <c r="CE13471" s="77">
        <v>0.17967</v>
      </c>
      <c r="CF13471" s="106">
        <v>-0.40279999999999999</v>
      </c>
      <c r="CG13471" s="77">
        <v>0.13145999999999999</v>
      </c>
      <c r="CH13471" s="77">
        <v>0.36301</v>
      </c>
      <c r="CI13471" s="77">
        <v>4.419E-2</v>
      </c>
      <c r="CJ13471" s="77">
        <v>0.49387999999999999</v>
      </c>
      <c r="CK13471" s="77">
        <v>0.86058999999999997</v>
      </c>
      <c r="CL13471" s="77">
        <v>0.78449999999999998</v>
      </c>
      <c r="CM13471" s="77">
        <v>0.39343</v>
      </c>
      <c r="CN13471" s="77">
        <v>1</v>
      </c>
      <c r="CO13471" s="77">
        <v>0.24837999999999999</v>
      </c>
      <c r="CP13471" s="77">
        <v>0.85496000000000005</v>
      </c>
      <c r="CQ13471" s="77">
        <v>0.68262999999999996</v>
      </c>
      <c r="CR13471" s="77">
        <v>6.3539999999999999E-2</v>
      </c>
      <c r="CS13471" s="77">
        <v>0.84133999999999998</v>
      </c>
      <c r="CT13471" s="77">
        <v>0.11723</v>
      </c>
      <c r="CU13471" s="77">
        <v>0.59550999999999998</v>
      </c>
      <c r="CV13471" s="106">
        <v>-0.18537000000000001</v>
      </c>
      <c r="CW13471" s="77">
        <v>0.17505999999999999</v>
      </c>
      <c r="CX13471" s="106">
        <v>-0.18789</v>
      </c>
      <c r="CY13471" s="77">
        <v>0.45881</v>
      </c>
      <c r="CZ13471" s="77">
        <v>0.49389</v>
      </c>
      <c r="DA13471" s="77">
        <v>0.86058999999999997</v>
      </c>
      <c r="DB13471" s="77">
        <v>0.78451000000000004</v>
      </c>
      <c r="DC13471" s="77">
        <v>0.39340999999999998</v>
      </c>
      <c r="DD13471" s="77">
        <v>0.95359000000000005</v>
      </c>
      <c r="DE13471" s="77">
        <v>1</v>
      </c>
      <c r="DF13471" s="77">
        <v>0.24836</v>
      </c>
      <c r="DG13471" s="77">
        <v>0.85497000000000001</v>
      </c>
      <c r="DH13471" s="77">
        <v>0.68315000000000003</v>
      </c>
      <c r="DI13471" s="77">
        <v>6.3299999999999995E-2</v>
      </c>
      <c r="DJ13471" s="77">
        <v>0.84131999999999996</v>
      </c>
      <c r="DK13471" s="77">
        <v>0.84140999999999999</v>
      </c>
      <c r="DL13471" s="77">
        <v>0.49393999999999999</v>
      </c>
      <c r="DM13471" s="77">
        <v>0.86058999999999997</v>
      </c>
      <c r="DN13471" s="77">
        <v>0.78454000000000002</v>
      </c>
      <c r="DO13471" s="77">
        <v>0.39330999999999999</v>
      </c>
      <c r="DP13471" s="77">
        <v>0.9536</v>
      </c>
      <c r="DQ13471" s="77">
        <v>1</v>
      </c>
      <c r="DR13471" s="77">
        <v>0.24865999999999999</v>
      </c>
      <c r="DS13471" s="77">
        <v>0.85480999999999996</v>
      </c>
      <c r="DT13471" s="77">
        <v>0.67986000000000002</v>
      </c>
      <c r="DU13471" s="77">
        <v>6.3600000000000004E-2</v>
      </c>
      <c r="DV13471" s="77">
        <v>0.84141999999999995</v>
      </c>
      <c r="DW13471" s="78">
        <v>0.84141999999999995</v>
      </c>
    </row>
    <row r="13472" spans="1:127" ht="15.75" thickBot="1" x14ac:dyDescent="0.3">
      <c r="A13472" s="248"/>
      <c r="B13472" s="68">
        <v>2.2000000000000001E-3</v>
      </c>
      <c r="C13472" s="68">
        <v>0.1459</v>
      </c>
      <c r="D13472" s="68">
        <v>3.5000000000000001E-3</v>
      </c>
      <c r="E13472" s="68" t="s">
        <v>621</v>
      </c>
      <c r="F13472" s="68">
        <v>2.5999999999999999E-3</v>
      </c>
      <c r="G13472" s="68">
        <v>6.9800000000000001E-2</v>
      </c>
      <c r="H13472" s="68">
        <v>0.69589999999999996</v>
      </c>
      <c r="I13472" s="68">
        <v>0.10050000000000001</v>
      </c>
      <c r="J13472" s="68">
        <v>1E-4</v>
      </c>
      <c r="K13472" s="68" t="s">
        <v>621</v>
      </c>
      <c r="L13472" s="68" t="s">
        <v>621</v>
      </c>
      <c r="M13472" s="68" t="s">
        <v>621</v>
      </c>
      <c r="N13472" s="68" t="s">
        <v>621</v>
      </c>
      <c r="O13472" s="68">
        <v>2.0000000000000001E-4</v>
      </c>
      <c r="P13472" s="68" t="s">
        <v>677</v>
      </c>
      <c r="Q13472" s="68">
        <v>3.3700000000000001E-2</v>
      </c>
      <c r="R13472" s="68">
        <v>2.0999999999999999E-3</v>
      </c>
      <c r="S13472" s="68">
        <v>2.6599999999999999E-2</v>
      </c>
      <c r="T13472" s="68" t="s">
        <v>621</v>
      </c>
      <c r="U13472" s="68" t="s">
        <v>621</v>
      </c>
      <c r="V13472" s="68">
        <v>6.4199999999999993E-2</v>
      </c>
      <c r="W13472" s="68">
        <v>2.3699999999999999E-2</v>
      </c>
      <c r="X13472" s="68">
        <v>6.7000000000000004E-2</v>
      </c>
      <c r="Y13472" s="68">
        <v>2.0500000000000001E-2</v>
      </c>
      <c r="Z13472" s="68">
        <v>0.77929999999999999</v>
      </c>
      <c r="AA13472" s="68">
        <v>0.39340000000000003</v>
      </c>
      <c r="AB13472" s="68">
        <v>4.7000000000000002E-3</v>
      </c>
      <c r="AC13472" s="68">
        <v>5.3E-3</v>
      </c>
      <c r="AD13472" s="68">
        <v>3.3799999999999997E-2</v>
      </c>
      <c r="AE13472" s="68">
        <v>0.26979999999999998</v>
      </c>
      <c r="AF13472" s="68">
        <v>0.18870000000000001</v>
      </c>
      <c r="AG13472" s="68">
        <v>3.95E-2</v>
      </c>
      <c r="AH13472" s="68">
        <v>1E-4</v>
      </c>
      <c r="AI13472" s="68" t="s">
        <v>621</v>
      </c>
      <c r="AJ13472" s="68" t="s">
        <v>621</v>
      </c>
      <c r="AK13472" s="68" t="s">
        <v>621</v>
      </c>
      <c r="AL13472" s="68" t="s">
        <v>621</v>
      </c>
      <c r="AM13472" s="68">
        <v>5.0000000000000001E-4</v>
      </c>
      <c r="AN13472" s="68" t="s">
        <v>677</v>
      </c>
      <c r="AO13472" s="68">
        <v>0.1326</v>
      </c>
      <c r="AP13472" s="68">
        <v>1.9E-3</v>
      </c>
      <c r="AQ13472" s="68">
        <v>2.1700000000000001E-2</v>
      </c>
      <c r="AR13472" s="68">
        <v>2.2000000000000001E-3</v>
      </c>
      <c r="AS13472" s="68">
        <v>4.5999999999999999E-3</v>
      </c>
      <c r="AT13472" s="68">
        <v>0.55610000000000004</v>
      </c>
      <c r="AU13472" s="68">
        <v>0.13020000000000001</v>
      </c>
      <c r="AV13472" s="68">
        <v>0.90280000000000005</v>
      </c>
      <c r="AW13472" s="68">
        <v>0.1071</v>
      </c>
      <c r="AX13472" s="68">
        <v>0.26140000000000002</v>
      </c>
      <c r="AY13472" s="68">
        <v>7.8799999999999995E-2</v>
      </c>
      <c r="AZ13472" s="68">
        <v>0.20630000000000001</v>
      </c>
      <c r="BA13472" s="68">
        <v>0.52739999999999998</v>
      </c>
      <c r="BB13472" s="68">
        <v>0.86060000000000003</v>
      </c>
      <c r="BC13472" s="68">
        <v>0.57609999999999995</v>
      </c>
      <c r="BD13472" s="68">
        <v>0.98760000000000003</v>
      </c>
      <c r="BE13472" s="68">
        <v>0.75819999999999999</v>
      </c>
      <c r="BF13472" s="68">
        <v>2.4400000000000002E-2</v>
      </c>
      <c r="BG13472" s="68">
        <v>0.2253</v>
      </c>
      <c r="BH13472" s="68">
        <v>0.26779999999999998</v>
      </c>
      <c r="BI13472" s="68">
        <v>0.2102</v>
      </c>
      <c r="BJ13472" s="68">
        <v>1.43E-2</v>
      </c>
      <c r="BK13472" s="68">
        <v>0.61319999999999997</v>
      </c>
      <c r="BL13472" s="68">
        <v>0.88060000000000005</v>
      </c>
      <c r="BM13472" s="68">
        <v>4.7600000000000003E-2</v>
      </c>
      <c r="BN13472" s="68">
        <v>4.2099999999999999E-2</v>
      </c>
      <c r="BO13472" s="68">
        <v>4.9200000000000001E-2</v>
      </c>
      <c r="BP13472" s="68">
        <v>0.30499999999999999</v>
      </c>
      <c r="BQ13472" s="68">
        <v>0.86990000000000001</v>
      </c>
      <c r="BR13472" s="68">
        <v>8.6300000000000002E-2</v>
      </c>
      <c r="BS13472" s="68">
        <v>0.75239999999999996</v>
      </c>
      <c r="BT13472" s="68" t="s">
        <v>621</v>
      </c>
      <c r="BU13472" s="68">
        <v>2.4299999999999999E-2</v>
      </c>
      <c r="BV13472" s="68">
        <v>0.22420000000000001</v>
      </c>
      <c r="BW13472" s="68">
        <v>0.88970000000000005</v>
      </c>
      <c r="BX13472" s="68">
        <v>0.99439999999999995</v>
      </c>
      <c r="BY13472" s="68">
        <v>0.19089999999999999</v>
      </c>
      <c r="BZ13472" s="68">
        <v>8.5199999999999998E-2</v>
      </c>
      <c r="CA13472" s="68">
        <v>6.0400000000000002E-2</v>
      </c>
      <c r="CB13472" s="68">
        <v>0.3417</v>
      </c>
      <c r="CC13472" s="68">
        <v>0.65280000000000005</v>
      </c>
      <c r="CD13472" s="68">
        <v>1.5800000000000002E-2</v>
      </c>
      <c r="CE13472" s="68">
        <v>0.3251</v>
      </c>
      <c r="CF13472" s="68">
        <v>2.23E-2</v>
      </c>
      <c r="CG13472" s="68">
        <v>0.4733</v>
      </c>
      <c r="CH13472" s="68">
        <v>4.1099999999999998E-2</v>
      </c>
      <c r="CI13472" s="68">
        <v>0.81020000000000003</v>
      </c>
      <c r="CJ13472" s="68">
        <v>4.1000000000000003E-3</v>
      </c>
      <c r="CK13472" s="68" t="s">
        <v>621</v>
      </c>
      <c r="CL13472" s="68" t="s">
        <v>621</v>
      </c>
      <c r="CM13472" s="68">
        <v>2.5899999999999999E-2</v>
      </c>
      <c r="CN13472" s="68" t="s">
        <v>621</v>
      </c>
      <c r="CO13472" s="68">
        <v>0.17050000000000001</v>
      </c>
      <c r="CP13472" s="68" t="s">
        <v>621</v>
      </c>
      <c r="CQ13472" s="68" t="s">
        <v>621</v>
      </c>
      <c r="CR13472" s="68">
        <v>0.72970000000000002</v>
      </c>
      <c r="CS13472" s="68" t="s">
        <v>621</v>
      </c>
      <c r="CT13472" s="68">
        <v>0.52280000000000004</v>
      </c>
      <c r="CU13472" s="68">
        <v>2.9999999999999997E-4</v>
      </c>
      <c r="CV13472" s="68">
        <v>0.30980000000000002</v>
      </c>
      <c r="CW13472" s="68">
        <v>0.33789999999999998</v>
      </c>
      <c r="CX13472" s="68">
        <v>0.30309999999999998</v>
      </c>
      <c r="CY13472" s="68">
        <v>8.3000000000000001E-3</v>
      </c>
      <c r="CZ13472" s="68">
        <v>4.1000000000000003E-3</v>
      </c>
      <c r="DA13472" s="68" t="s">
        <v>621</v>
      </c>
      <c r="DB13472" s="68" t="s">
        <v>621</v>
      </c>
      <c r="DC13472" s="68">
        <v>2.5899999999999999E-2</v>
      </c>
      <c r="DD13472" s="68" t="s">
        <v>621</v>
      </c>
      <c r="DE13472" s="68" t="s">
        <v>621</v>
      </c>
      <c r="DF13472" s="68">
        <v>0.17050000000000001</v>
      </c>
      <c r="DG13472" s="68" t="s">
        <v>621</v>
      </c>
      <c r="DH13472" s="68" t="s">
        <v>621</v>
      </c>
      <c r="DI13472" s="68">
        <v>0.73070000000000002</v>
      </c>
      <c r="DJ13472" s="68" t="s">
        <v>621</v>
      </c>
      <c r="DK13472" s="68" t="s">
        <v>621</v>
      </c>
      <c r="DL13472" s="68">
        <v>4.1000000000000003E-3</v>
      </c>
      <c r="DM13472" s="68" t="s">
        <v>621</v>
      </c>
      <c r="DN13472" s="68" t="s">
        <v>621</v>
      </c>
      <c r="DO13472" s="68">
        <v>2.5899999999999999E-2</v>
      </c>
      <c r="DP13472" s="68" t="s">
        <v>621</v>
      </c>
      <c r="DQ13472" s="68"/>
      <c r="DR13472" s="68">
        <v>0.17</v>
      </c>
      <c r="DS13472" s="68" t="s">
        <v>621</v>
      </c>
      <c r="DT13472" s="68" t="s">
        <v>621</v>
      </c>
      <c r="DU13472" s="68">
        <v>0.72950000000000004</v>
      </c>
      <c r="DV13472" s="68" t="s">
        <v>621</v>
      </c>
      <c r="DW13472" s="74" t="s">
        <v>621</v>
      </c>
    </row>
    <row r="13473" spans="1:127" x14ac:dyDescent="0.25">
      <c r="A13473" s="247" t="s">
        <v>561</v>
      </c>
      <c r="B13473" s="106">
        <v>-0.45061000000000001</v>
      </c>
      <c r="C13473" s="77">
        <v>0.3125</v>
      </c>
      <c r="D13473" s="77">
        <v>1.1999999999999999E-3</v>
      </c>
      <c r="E13473" s="77">
        <v>0.27184999999999998</v>
      </c>
      <c r="F13473" s="77">
        <v>0.64576999999999996</v>
      </c>
      <c r="G13473" s="77">
        <v>0.70011000000000001</v>
      </c>
      <c r="H13473" s="77">
        <v>0.73526000000000002</v>
      </c>
      <c r="I13473" s="77">
        <v>0.64859999999999995</v>
      </c>
      <c r="J13473" s="106">
        <v>-7.2010000000000005E-2</v>
      </c>
      <c r="K13473" s="106">
        <v>-0.19622000000000001</v>
      </c>
      <c r="L13473" s="106">
        <v>-0.22034999999999999</v>
      </c>
      <c r="M13473" s="106">
        <v>-0.24697</v>
      </c>
      <c r="N13473" s="77">
        <v>0.10834000000000001</v>
      </c>
      <c r="O13473" s="77">
        <v>0.25145000000000001</v>
      </c>
      <c r="P13473" s="77" t="s">
        <v>677</v>
      </c>
      <c r="Q13473" s="106">
        <v>-0.30964000000000003</v>
      </c>
      <c r="R13473" s="106">
        <v>-0.28187000000000001</v>
      </c>
      <c r="S13473" s="106">
        <v>-0.21947</v>
      </c>
      <c r="T13473" s="77">
        <v>0.15156</v>
      </c>
      <c r="U13473" s="77">
        <v>0.23738000000000001</v>
      </c>
      <c r="V13473" s="106">
        <v>-0.10126</v>
      </c>
      <c r="W13473" s="77">
        <v>0.28289999999999998</v>
      </c>
      <c r="X13473" s="106">
        <v>-8.8419999999999999E-2</v>
      </c>
      <c r="Y13473" s="77">
        <v>0.11905</v>
      </c>
      <c r="Z13473" s="106">
        <v>-0.22325999999999999</v>
      </c>
      <c r="AA13473" s="106">
        <v>-0.24754999999999999</v>
      </c>
      <c r="AB13473" s="77">
        <v>3.8870000000000002E-2</v>
      </c>
      <c r="AC13473" s="77">
        <v>0.20080000000000001</v>
      </c>
      <c r="AD13473" s="77">
        <v>0.67754000000000003</v>
      </c>
      <c r="AE13473" s="77">
        <v>0.77964999999999995</v>
      </c>
      <c r="AF13473" s="77">
        <v>0.63649999999999995</v>
      </c>
      <c r="AG13473" s="77">
        <v>0.59502999999999995</v>
      </c>
      <c r="AH13473" s="106">
        <v>-4.0910000000000002E-2</v>
      </c>
      <c r="AI13473" s="106">
        <v>-0.19900000000000001</v>
      </c>
      <c r="AJ13473" s="106">
        <v>-0.22281999999999999</v>
      </c>
      <c r="AK13473" s="106">
        <v>-0.22355</v>
      </c>
      <c r="AL13473" s="77">
        <v>0.17745</v>
      </c>
      <c r="AM13473" s="77">
        <v>0.32296999999999998</v>
      </c>
      <c r="AN13473" s="77" t="s">
        <v>677</v>
      </c>
      <c r="AO13473" s="77">
        <v>7.7310000000000004E-2</v>
      </c>
      <c r="AP13473" s="106">
        <v>-0.25784000000000001</v>
      </c>
      <c r="AQ13473" s="106">
        <v>-0.23061000000000001</v>
      </c>
      <c r="AR13473" s="106">
        <v>-0.11201999999999999</v>
      </c>
      <c r="AS13473" s="77">
        <v>0.32550000000000001</v>
      </c>
      <c r="AT13473" s="106">
        <v>-0.15210000000000001</v>
      </c>
      <c r="AU13473" s="77">
        <v>0.24051</v>
      </c>
      <c r="AV13473" s="77">
        <v>0.13375999999999999</v>
      </c>
      <c r="AW13473" s="77">
        <v>0.32256000000000001</v>
      </c>
      <c r="AX13473" s="77">
        <v>7.9600000000000004E-2</v>
      </c>
      <c r="AY13473" s="77">
        <v>0.12575</v>
      </c>
      <c r="AZ13473" s="77">
        <v>0.22871</v>
      </c>
      <c r="BA13473" s="106">
        <v>-0.15417</v>
      </c>
      <c r="BB13473" s="77">
        <v>0.26976</v>
      </c>
      <c r="BC13473" s="77">
        <v>0.39423999999999998</v>
      </c>
      <c r="BD13473" s="77">
        <v>0.56850000000000001</v>
      </c>
      <c r="BE13473" s="77">
        <v>0.61307</v>
      </c>
      <c r="BF13473" s="106">
        <v>-9.8760000000000001E-2</v>
      </c>
      <c r="BG13473" s="106">
        <v>-0.39629999999999999</v>
      </c>
      <c r="BH13473" s="106">
        <v>-0.13205</v>
      </c>
      <c r="BI13473" s="77">
        <v>2.2239999999999999E-2</v>
      </c>
      <c r="BJ13473" s="77">
        <v>0.13728000000000001</v>
      </c>
      <c r="BK13473" s="106">
        <v>-3.1099999999999999E-3</v>
      </c>
      <c r="BL13473" s="77">
        <v>0.17008000000000001</v>
      </c>
      <c r="BM13473" s="77">
        <v>0.15151000000000001</v>
      </c>
      <c r="BN13473" s="77">
        <v>0.22509999999999999</v>
      </c>
      <c r="BO13473" s="77">
        <v>0.18217</v>
      </c>
      <c r="BP13473" s="77">
        <v>0.58565999999999996</v>
      </c>
      <c r="BQ13473" s="77">
        <v>0.55861000000000005</v>
      </c>
      <c r="BR13473" s="106">
        <v>-0.1011</v>
      </c>
      <c r="BS13473" s="106">
        <v>-0.11024</v>
      </c>
      <c r="BT13473" s="106">
        <v>-0.11989</v>
      </c>
      <c r="BU13473" s="77">
        <v>3.5000000000000003E-2</v>
      </c>
      <c r="BV13473" s="77">
        <v>0.46183999999999997</v>
      </c>
      <c r="BW13473" s="77">
        <v>5.7820000000000003E-2</v>
      </c>
      <c r="BX13473" s="77">
        <v>0.25065999999999999</v>
      </c>
      <c r="BY13473" s="77">
        <v>0.15190999999999999</v>
      </c>
      <c r="BZ13473" s="77">
        <v>0.43153000000000002</v>
      </c>
      <c r="CA13473" s="77">
        <v>0.40528999999999998</v>
      </c>
      <c r="CB13473" s="77">
        <v>0.67737999999999998</v>
      </c>
      <c r="CC13473" s="77">
        <v>0.62599000000000005</v>
      </c>
      <c r="CD13473" s="106">
        <v>-8.8480000000000003E-2</v>
      </c>
      <c r="CE13473" s="106">
        <v>-0.36459000000000003</v>
      </c>
      <c r="CF13473" s="77">
        <v>3.7599999999999999E-3</v>
      </c>
      <c r="CG13473" s="106">
        <v>-5.9389999999999998E-2</v>
      </c>
      <c r="CH13473" s="77">
        <v>0.37342999999999998</v>
      </c>
      <c r="CI13473" s="77">
        <v>0.20286999999999999</v>
      </c>
      <c r="CJ13473" s="77">
        <v>0.92920000000000003</v>
      </c>
      <c r="CK13473" s="106">
        <v>-9.2810000000000004E-2</v>
      </c>
      <c r="CL13473" s="106">
        <v>-0.15403</v>
      </c>
      <c r="CM13473" s="106">
        <v>-8.9609999999999995E-2</v>
      </c>
      <c r="CN13473" s="77">
        <v>0.24867</v>
      </c>
      <c r="CO13473" s="77">
        <v>1</v>
      </c>
      <c r="CP13473" s="106">
        <v>-5.6750000000000002E-2</v>
      </c>
      <c r="CQ13473" s="106">
        <v>-3.8510000000000003E-2</v>
      </c>
      <c r="CR13473" s="77">
        <v>0.27455000000000002</v>
      </c>
      <c r="CS13473" s="77">
        <v>0.70828000000000002</v>
      </c>
      <c r="CT13473" s="77">
        <v>0.63897999999999999</v>
      </c>
      <c r="CU13473" s="106">
        <v>-0.19647000000000001</v>
      </c>
      <c r="CV13473" s="77">
        <v>0.55869999999999997</v>
      </c>
      <c r="CW13473" s="77">
        <v>0.10104</v>
      </c>
      <c r="CX13473" s="77">
        <v>0.63329000000000002</v>
      </c>
      <c r="CY13473" s="77">
        <v>1.384E-2</v>
      </c>
      <c r="CZ13473" s="77">
        <v>0.92918999999999996</v>
      </c>
      <c r="DA13473" s="106">
        <v>-9.2810000000000004E-2</v>
      </c>
      <c r="DB13473" s="106">
        <v>-0.15401999999999999</v>
      </c>
      <c r="DC13473" s="106">
        <v>-8.9620000000000005E-2</v>
      </c>
      <c r="DD13473" s="77">
        <v>0.29852000000000001</v>
      </c>
      <c r="DE13473" s="77">
        <v>0.24867</v>
      </c>
      <c r="DF13473" s="77">
        <v>1</v>
      </c>
      <c r="DG13473" s="106">
        <v>-5.688E-2</v>
      </c>
      <c r="DH13473" s="106">
        <v>-3.8809999999999997E-2</v>
      </c>
      <c r="DI13473" s="77">
        <v>0.27439999999999998</v>
      </c>
      <c r="DJ13473" s="77">
        <v>0.64598</v>
      </c>
      <c r="DK13473" s="77">
        <v>0.70823999999999998</v>
      </c>
      <c r="DL13473" s="77">
        <v>0.92915999999999999</v>
      </c>
      <c r="DM13473" s="106">
        <v>-9.2799999999999994E-2</v>
      </c>
      <c r="DN13473" s="106">
        <v>-0.15398000000000001</v>
      </c>
      <c r="DO13473" s="106">
        <v>-8.9730000000000004E-2</v>
      </c>
      <c r="DP13473" s="77">
        <v>0.29848999999999998</v>
      </c>
      <c r="DQ13473" s="77">
        <v>0.24865999999999999</v>
      </c>
      <c r="DR13473" s="77">
        <v>1</v>
      </c>
      <c r="DS13473" s="106">
        <v>-5.7020000000000001E-2</v>
      </c>
      <c r="DT13473" s="106">
        <v>-4.0579999999999998E-2</v>
      </c>
      <c r="DU13473" s="77">
        <v>0.27395999999999998</v>
      </c>
      <c r="DV13473" s="77">
        <v>0.64571999999999996</v>
      </c>
      <c r="DW13473" s="78">
        <v>0.70833000000000002</v>
      </c>
    </row>
    <row r="13474" spans="1:127" ht="15.75" thickBot="1" x14ac:dyDescent="0.3">
      <c r="A13474" s="248"/>
      <c r="B13474" s="68">
        <v>9.7000000000000003E-3</v>
      </c>
      <c r="C13474" s="68">
        <v>8.1600000000000006E-2</v>
      </c>
      <c r="D13474" s="68">
        <v>0.99480000000000002</v>
      </c>
      <c r="E13474" s="68">
        <v>0.1323</v>
      </c>
      <c r="F13474" s="68" t="s">
        <v>621</v>
      </c>
      <c r="G13474" s="68" t="s">
        <v>621</v>
      </c>
      <c r="H13474" s="68" t="s">
        <v>621</v>
      </c>
      <c r="I13474" s="68" t="s">
        <v>621</v>
      </c>
      <c r="J13474" s="68">
        <v>0.69530000000000003</v>
      </c>
      <c r="K13474" s="68">
        <v>0.28179999999999999</v>
      </c>
      <c r="L13474" s="68">
        <v>0.22559999999999999</v>
      </c>
      <c r="M13474" s="68">
        <v>0.17299999999999999</v>
      </c>
      <c r="N13474" s="68">
        <v>0.55500000000000005</v>
      </c>
      <c r="O13474" s="68">
        <v>0.1651</v>
      </c>
      <c r="P13474" s="68" t="s">
        <v>677</v>
      </c>
      <c r="Q13474" s="68">
        <v>8.4599999999999995E-2</v>
      </c>
      <c r="R13474" s="68">
        <v>0.1181</v>
      </c>
      <c r="S13474" s="68">
        <v>0.22750000000000001</v>
      </c>
      <c r="T13474" s="68">
        <v>0.40770000000000001</v>
      </c>
      <c r="U13474" s="68">
        <v>0.1908</v>
      </c>
      <c r="V13474" s="68">
        <v>0.58130000000000004</v>
      </c>
      <c r="W13474" s="68">
        <v>0.1167</v>
      </c>
      <c r="X13474" s="68">
        <v>0.63039999999999996</v>
      </c>
      <c r="Y13474" s="68">
        <v>0.51639999999999997</v>
      </c>
      <c r="Z13474" s="68">
        <v>0.21929999999999999</v>
      </c>
      <c r="AA13474" s="68">
        <v>0.1719</v>
      </c>
      <c r="AB13474" s="68">
        <v>0.8327</v>
      </c>
      <c r="AC13474" s="68">
        <v>0.27050000000000002</v>
      </c>
      <c r="AD13474" s="68" t="s">
        <v>621</v>
      </c>
      <c r="AE13474" s="68" t="s">
        <v>621</v>
      </c>
      <c r="AF13474" s="68" t="s">
        <v>621</v>
      </c>
      <c r="AG13474" s="68">
        <v>2.9999999999999997E-4</v>
      </c>
      <c r="AH13474" s="68">
        <v>0.82410000000000005</v>
      </c>
      <c r="AI13474" s="68">
        <v>0.27489999999999998</v>
      </c>
      <c r="AJ13474" s="68">
        <v>0.2203</v>
      </c>
      <c r="AK13474" s="68">
        <v>0.21870000000000001</v>
      </c>
      <c r="AL13474" s="68">
        <v>0.33119999999999999</v>
      </c>
      <c r="AM13474" s="68">
        <v>7.1400000000000005E-2</v>
      </c>
      <c r="AN13474" s="68" t="s">
        <v>677</v>
      </c>
      <c r="AO13474" s="68">
        <v>0.67410000000000003</v>
      </c>
      <c r="AP13474" s="68">
        <v>0.1542</v>
      </c>
      <c r="AQ13474" s="68">
        <v>0.2041</v>
      </c>
      <c r="AR13474" s="68">
        <v>0.54159999999999997</v>
      </c>
      <c r="AS13474" s="68">
        <v>6.9099999999999995E-2</v>
      </c>
      <c r="AT13474" s="68">
        <v>0.40589999999999998</v>
      </c>
      <c r="AU13474" s="68">
        <v>0.18490000000000001</v>
      </c>
      <c r="AV13474" s="68">
        <v>0.46550000000000002</v>
      </c>
      <c r="AW13474" s="68">
        <v>7.1800000000000003E-2</v>
      </c>
      <c r="AX13474" s="68">
        <v>0.66500000000000004</v>
      </c>
      <c r="AY13474" s="68">
        <v>0.49280000000000002</v>
      </c>
      <c r="AZ13474" s="68">
        <v>0.20799999999999999</v>
      </c>
      <c r="BA13474" s="68">
        <v>0.39950000000000002</v>
      </c>
      <c r="BB13474" s="68">
        <v>0.13539999999999999</v>
      </c>
      <c r="BC13474" s="68">
        <v>2.5600000000000001E-2</v>
      </c>
      <c r="BD13474" s="68">
        <v>6.9999999999999999E-4</v>
      </c>
      <c r="BE13474" s="68">
        <v>2.0000000000000001E-4</v>
      </c>
      <c r="BF13474" s="68">
        <v>0.5907</v>
      </c>
      <c r="BG13474" s="68">
        <v>2.47E-2</v>
      </c>
      <c r="BH13474" s="68">
        <v>0.4713</v>
      </c>
      <c r="BI13474" s="68">
        <v>0.90390000000000004</v>
      </c>
      <c r="BJ13474" s="68">
        <v>0.45369999999999999</v>
      </c>
      <c r="BK13474" s="68">
        <v>0.98650000000000004</v>
      </c>
      <c r="BL13474" s="68">
        <v>0.35199999999999998</v>
      </c>
      <c r="BM13474" s="68">
        <v>0.4078</v>
      </c>
      <c r="BN13474" s="68">
        <v>0.2155</v>
      </c>
      <c r="BO13474" s="68">
        <v>0.31830000000000003</v>
      </c>
      <c r="BP13474" s="68">
        <v>4.0000000000000002E-4</v>
      </c>
      <c r="BQ13474" s="68">
        <v>8.9999999999999998E-4</v>
      </c>
      <c r="BR13474" s="68">
        <v>0.58189999999999997</v>
      </c>
      <c r="BS13474" s="68">
        <v>0.54810000000000003</v>
      </c>
      <c r="BT13474" s="68">
        <v>0.51339999999999997</v>
      </c>
      <c r="BU13474" s="68">
        <v>0.84919999999999995</v>
      </c>
      <c r="BV13474" s="68">
        <v>7.7999999999999996E-3</v>
      </c>
      <c r="BW13474" s="68">
        <v>0.75329999999999997</v>
      </c>
      <c r="BX13474" s="68">
        <v>0.16639999999999999</v>
      </c>
      <c r="BY13474" s="68">
        <v>0.40660000000000002</v>
      </c>
      <c r="BZ13474" s="68">
        <v>1.37E-2</v>
      </c>
      <c r="CA13474" s="68">
        <v>2.1399999999999999E-2</v>
      </c>
      <c r="CB13474" s="68" t="s">
        <v>621</v>
      </c>
      <c r="CC13474" s="68">
        <v>1E-4</v>
      </c>
      <c r="CD13474" s="68">
        <v>0.63009999999999999</v>
      </c>
      <c r="CE13474" s="68">
        <v>4.02E-2</v>
      </c>
      <c r="CF13474" s="68">
        <v>0.98370000000000002</v>
      </c>
      <c r="CG13474" s="68">
        <v>0.74680000000000002</v>
      </c>
      <c r="CH13474" s="68">
        <v>3.5299999999999998E-2</v>
      </c>
      <c r="CI13474" s="68">
        <v>0.26550000000000001</v>
      </c>
      <c r="CJ13474" s="68" t="s">
        <v>621</v>
      </c>
      <c r="CK13474" s="68">
        <v>0.61339999999999995</v>
      </c>
      <c r="CL13474" s="68">
        <v>0.4</v>
      </c>
      <c r="CM13474" s="68">
        <v>0.62580000000000002</v>
      </c>
      <c r="CN13474" s="68">
        <v>0.1699</v>
      </c>
      <c r="CO13474" s="68" t="s">
        <v>621</v>
      </c>
      <c r="CP13474" s="68">
        <v>0.75770000000000004</v>
      </c>
      <c r="CQ13474" s="68">
        <v>0.83430000000000004</v>
      </c>
      <c r="CR13474" s="68">
        <v>0.1283</v>
      </c>
      <c r="CS13474" s="68" t="s">
        <v>621</v>
      </c>
      <c r="CT13474" s="68" t="s">
        <v>621</v>
      </c>
      <c r="CU13474" s="68">
        <v>0.28110000000000002</v>
      </c>
      <c r="CV13474" s="68">
        <v>8.9999999999999998E-4</v>
      </c>
      <c r="CW13474" s="68">
        <v>0.58220000000000005</v>
      </c>
      <c r="CX13474" s="68">
        <v>1E-4</v>
      </c>
      <c r="CY13474" s="68">
        <v>0.94010000000000005</v>
      </c>
      <c r="CZ13474" s="68" t="s">
        <v>621</v>
      </c>
      <c r="DA13474" s="68">
        <v>0.61339999999999995</v>
      </c>
      <c r="DB13474" s="68">
        <v>0.4</v>
      </c>
      <c r="DC13474" s="68">
        <v>0.62570000000000003</v>
      </c>
      <c r="DD13474" s="68">
        <v>9.7000000000000003E-2</v>
      </c>
      <c r="DE13474" s="68">
        <v>0.1699</v>
      </c>
      <c r="DF13474" s="68" t="s">
        <v>621</v>
      </c>
      <c r="DG13474" s="68">
        <v>0.7571</v>
      </c>
      <c r="DH13474" s="68">
        <v>0.83299999999999996</v>
      </c>
      <c r="DI13474" s="68">
        <v>0.12859999999999999</v>
      </c>
      <c r="DJ13474" s="68" t="s">
        <v>621</v>
      </c>
      <c r="DK13474" s="68" t="s">
        <v>621</v>
      </c>
      <c r="DL13474" s="68" t="s">
        <v>621</v>
      </c>
      <c r="DM13474" s="68">
        <v>0.61339999999999995</v>
      </c>
      <c r="DN13474" s="68">
        <v>0.40010000000000001</v>
      </c>
      <c r="DO13474" s="68">
        <v>0.62529999999999997</v>
      </c>
      <c r="DP13474" s="68">
        <v>9.7000000000000003E-2</v>
      </c>
      <c r="DQ13474" s="68">
        <v>0.17</v>
      </c>
      <c r="DR13474" s="68"/>
      <c r="DS13474" s="68">
        <v>0.75660000000000005</v>
      </c>
      <c r="DT13474" s="68">
        <v>0.82550000000000001</v>
      </c>
      <c r="DU13474" s="68">
        <v>0.12920000000000001</v>
      </c>
      <c r="DV13474" s="68" t="s">
        <v>621</v>
      </c>
      <c r="DW13474" s="74" t="s">
        <v>621</v>
      </c>
    </row>
    <row r="13475" spans="1:127" x14ac:dyDescent="0.25">
      <c r="A13475" s="247" t="s">
        <v>562</v>
      </c>
      <c r="B13475" s="106">
        <v>-0.19311</v>
      </c>
      <c r="C13475" s="77">
        <v>0.27546999999999999</v>
      </c>
      <c r="D13475" s="77">
        <v>0.33727000000000001</v>
      </c>
      <c r="E13475" s="77">
        <v>0.62295</v>
      </c>
      <c r="F13475" s="77">
        <v>0.21368999999999999</v>
      </c>
      <c r="G13475" s="77">
        <v>0.14430999999999999</v>
      </c>
      <c r="H13475" s="106">
        <v>-0.23804</v>
      </c>
      <c r="I13475" s="106">
        <v>-0.44940999999999998</v>
      </c>
      <c r="J13475" s="77">
        <v>0.60523000000000005</v>
      </c>
      <c r="K13475" s="77">
        <v>0.84728000000000003</v>
      </c>
      <c r="L13475" s="77">
        <v>0.74467000000000005</v>
      </c>
      <c r="M13475" s="77">
        <v>0.79288000000000003</v>
      </c>
      <c r="N13475" s="77">
        <v>0.79630000000000001</v>
      </c>
      <c r="O13475" s="77">
        <v>0.75751000000000002</v>
      </c>
      <c r="P13475" s="77" t="s">
        <v>677</v>
      </c>
      <c r="Q13475" s="77">
        <v>0.54869000000000001</v>
      </c>
      <c r="R13475" s="77">
        <v>0.49286000000000002</v>
      </c>
      <c r="S13475" s="77">
        <v>0.34832000000000002</v>
      </c>
      <c r="T13475" s="77">
        <v>0.60172000000000003</v>
      </c>
      <c r="U13475" s="77">
        <v>0.70109999999999995</v>
      </c>
      <c r="V13475" s="77">
        <v>0.25958999999999999</v>
      </c>
      <c r="W13475" s="77">
        <v>8.4970000000000004E-2</v>
      </c>
      <c r="X13475" s="77">
        <v>6.9809999999999997E-2</v>
      </c>
      <c r="Y13475" s="77">
        <v>5.3870000000000001E-2</v>
      </c>
      <c r="Z13475" s="106">
        <v>-0.21948000000000001</v>
      </c>
      <c r="AA13475" s="106">
        <v>-1.864E-2</v>
      </c>
      <c r="AB13475" s="77">
        <v>0.29437000000000002</v>
      </c>
      <c r="AC13475" s="77">
        <v>0.47765999999999997</v>
      </c>
      <c r="AD13475" s="77">
        <v>8.3549999999999999E-2</v>
      </c>
      <c r="AE13475" s="106">
        <v>-1.124E-2</v>
      </c>
      <c r="AF13475" s="106">
        <v>-0.35361999999999999</v>
      </c>
      <c r="AG13475" s="106">
        <v>-0.49746000000000001</v>
      </c>
      <c r="AH13475" s="77">
        <v>0.61331999999999998</v>
      </c>
      <c r="AI13475" s="77">
        <v>0.82774000000000003</v>
      </c>
      <c r="AJ13475" s="77">
        <v>0.77807000000000004</v>
      </c>
      <c r="AK13475" s="77">
        <v>0.80357999999999996</v>
      </c>
      <c r="AL13475" s="77">
        <v>0.78125999999999995</v>
      </c>
      <c r="AM13475" s="77">
        <v>0.69542999999999999</v>
      </c>
      <c r="AN13475" s="77" t="s">
        <v>677</v>
      </c>
      <c r="AO13475" s="77">
        <v>0.19678000000000001</v>
      </c>
      <c r="AP13475" s="77">
        <v>0.49457000000000001</v>
      </c>
      <c r="AQ13475" s="77">
        <v>0.36187999999999998</v>
      </c>
      <c r="AR13475" s="77">
        <v>0.48746</v>
      </c>
      <c r="AS13475" s="77">
        <v>0.40967999999999999</v>
      </c>
      <c r="AT13475" s="77">
        <v>0.13522999999999999</v>
      </c>
      <c r="AU13475" s="106">
        <v>-6.7049999999999998E-2</v>
      </c>
      <c r="AV13475" s="106">
        <v>-0.24804999999999999</v>
      </c>
      <c r="AW13475" s="106">
        <v>-9.7769999999999996E-2</v>
      </c>
      <c r="AX13475" s="106">
        <v>-0.38127</v>
      </c>
      <c r="AY13475" s="106">
        <v>-0.44391000000000003</v>
      </c>
      <c r="AZ13475" s="77">
        <v>7.9310000000000005E-2</v>
      </c>
      <c r="BA13475" s="77">
        <v>0.14352000000000001</v>
      </c>
      <c r="BB13475" s="106">
        <v>-4.6899999999999997E-2</v>
      </c>
      <c r="BC13475" s="77">
        <v>0.18601999999999999</v>
      </c>
      <c r="BD13475" s="106">
        <v>-3.5749999999999997E-2</v>
      </c>
      <c r="BE13475" s="77">
        <v>6.0589999999999998E-2</v>
      </c>
      <c r="BF13475" s="77">
        <v>0.35147</v>
      </c>
      <c r="BG13475" s="77">
        <v>0.33617999999999998</v>
      </c>
      <c r="BH13475" s="77">
        <v>0.28621000000000002</v>
      </c>
      <c r="BI13475" s="77">
        <v>0.19389000000000001</v>
      </c>
      <c r="BJ13475" s="77">
        <v>0.36387999999999998</v>
      </c>
      <c r="BK13475" s="77">
        <v>0.16811999999999999</v>
      </c>
      <c r="BL13475" s="106">
        <v>-8.9800000000000005E-2</v>
      </c>
      <c r="BM13475" s="106">
        <v>-0.36992000000000003</v>
      </c>
      <c r="BN13475" s="106">
        <v>-0.47935</v>
      </c>
      <c r="BO13475" s="106">
        <v>-0.39195999999999998</v>
      </c>
      <c r="BP13475" s="106">
        <v>-0.23863999999999999</v>
      </c>
      <c r="BQ13475" s="106">
        <v>-2.147E-2</v>
      </c>
      <c r="BR13475" s="77">
        <v>0.20216999999999999</v>
      </c>
      <c r="BS13475" s="77">
        <v>8.7980000000000003E-2</v>
      </c>
      <c r="BT13475" s="106">
        <v>-0.65215000000000001</v>
      </c>
      <c r="BU13475" s="106">
        <v>-0.44611000000000001</v>
      </c>
      <c r="BV13475" s="77">
        <v>0.13930000000000001</v>
      </c>
      <c r="BW13475" s="106">
        <v>-4.0840000000000001E-2</v>
      </c>
      <c r="BX13475" s="106">
        <v>-9.4219999999999998E-2</v>
      </c>
      <c r="BY13475" s="106">
        <v>-0.14835999999999999</v>
      </c>
      <c r="BZ13475" s="106">
        <v>-0.49299999999999999</v>
      </c>
      <c r="CA13475" s="106">
        <v>-0.35668</v>
      </c>
      <c r="CB13475" s="106">
        <v>-0.26698</v>
      </c>
      <c r="CC13475" s="106">
        <v>-9.8049999999999998E-2</v>
      </c>
      <c r="CD13475" s="77">
        <v>0.34268999999999999</v>
      </c>
      <c r="CE13475" s="77">
        <v>0.28938000000000003</v>
      </c>
      <c r="CF13475" s="106">
        <v>-0.37502999999999997</v>
      </c>
      <c r="CG13475" s="77">
        <v>9.894E-2</v>
      </c>
      <c r="CH13475" s="77">
        <v>0.24998999999999999</v>
      </c>
      <c r="CI13475" s="77">
        <v>6.5640000000000004E-2</v>
      </c>
      <c r="CJ13475" s="77">
        <v>0.19478000000000001</v>
      </c>
      <c r="CK13475" s="77">
        <v>0.99536000000000002</v>
      </c>
      <c r="CL13475" s="77">
        <v>0.75761000000000001</v>
      </c>
      <c r="CM13475" s="77">
        <v>2.196E-2</v>
      </c>
      <c r="CN13475" s="77">
        <v>0.8548</v>
      </c>
      <c r="CO13475" s="106">
        <v>-5.7369999999999997E-2</v>
      </c>
      <c r="CP13475" s="77">
        <v>1</v>
      </c>
      <c r="CQ13475" s="77">
        <v>0.59004999999999996</v>
      </c>
      <c r="CR13475" s="106">
        <v>-0.35715999999999998</v>
      </c>
      <c r="CS13475" s="77">
        <v>0.60580999999999996</v>
      </c>
      <c r="CT13475" s="77">
        <v>7.7859999999999999E-2</v>
      </c>
      <c r="CU13475" s="77">
        <v>0.62087999999999999</v>
      </c>
      <c r="CV13475" s="106">
        <v>-0.26497999999999999</v>
      </c>
      <c r="CW13475" s="77">
        <v>5.5780000000000003E-2</v>
      </c>
      <c r="CX13475" s="106">
        <v>-0.26358999999999999</v>
      </c>
      <c r="CY13475" s="77">
        <v>0.47819</v>
      </c>
      <c r="CZ13475" s="77">
        <v>0.19478999999999999</v>
      </c>
      <c r="DA13475" s="77">
        <v>0.99536000000000002</v>
      </c>
      <c r="DB13475" s="77">
        <v>0.75760000000000005</v>
      </c>
      <c r="DC13475" s="77">
        <v>2.1950000000000001E-2</v>
      </c>
      <c r="DD13475" s="77">
        <v>0.91808999999999996</v>
      </c>
      <c r="DE13475" s="77">
        <v>0.8548</v>
      </c>
      <c r="DF13475" s="106">
        <v>-5.7329999999999999E-2</v>
      </c>
      <c r="DG13475" s="77">
        <v>1</v>
      </c>
      <c r="DH13475" s="77">
        <v>0.59055999999999997</v>
      </c>
      <c r="DI13475" s="106">
        <v>-0.35721000000000003</v>
      </c>
      <c r="DJ13475" s="77">
        <v>0.71916000000000002</v>
      </c>
      <c r="DK13475" s="77">
        <v>0.60582999999999998</v>
      </c>
      <c r="DL13475" s="77">
        <v>0.19486999999999999</v>
      </c>
      <c r="DM13475" s="77">
        <v>0.99536999999999998</v>
      </c>
      <c r="DN13475" s="77">
        <v>0.75751999999999997</v>
      </c>
      <c r="DO13475" s="77">
        <v>2.188E-2</v>
      </c>
      <c r="DP13475" s="77">
        <v>0.91808999999999996</v>
      </c>
      <c r="DQ13475" s="77">
        <v>0.85480999999999996</v>
      </c>
      <c r="DR13475" s="106">
        <v>-5.7020000000000001E-2</v>
      </c>
      <c r="DS13475" s="77">
        <v>1</v>
      </c>
      <c r="DT13475" s="77">
        <v>0.58704000000000001</v>
      </c>
      <c r="DU13475" s="106">
        <v>-0.35661999999999999</v>
      </c>
      <c r="DV13475" s="77">
        <v>0.71940999999999999</v>
      </c>
      <c r="DW13475" s="78">
        <v>0.60568999999999995</v>
      </c>
    </row>
    <row r="13476" spans="1:127" ht="15.75" thickBot="1" x14ac:dyDescent="0.3">
      <c r="A13476" s="248"/>
      <c r="B13476" s="68">
        <v>0.28960000000000002</v>
      </c>
      <c r="C13476" s="68">
        <v>0.127</v>
      </c>
      <c r="D13476" s="68">
        <v>5.91E-2</v>
      </c>
      <c r="E13476" s="68">
        <v>1E-4</v>
      </c>
      <c r="F13476" s="68">
        <v>0.24030000000000001</v>
      </c>
      <c r="G13476" s="68">
        <v>0.43070000000000003</v>
      </c>
      <c r="H13476" s="68">
        <v>0.1895</v>
      </c>
      <c r="I13476" s="68">
        <v>9.9000000000000008E-3</v>
      </c>
      <c r="J13476" s="68">
        <v>2.0000000000000001E-4</v>
      </c>
      <c r="K13476" s="68" t="s">
        <v>621</v>
      </c>
      <c r="L13476" s="68" t="s">
        <v>621</v>
      </c>
      <c r="M13476" s="68" t="s">
        <v>621</v>
      </c>
      <c r="N13476" s="68" t="s">
        <v>621</v>
      </c>
      <c r="O13476" s="68" t="s">
        <v>621</v>
      </c>
      <c r="P13476" s="68" t="s">
        <v>677</v>
      </c>
      <c r="Q13476" s="68">
        <v>1.1000000000000001E-3</v>
      </c>
      <c r="R13476" s="68">
        <v>4.1999999999999997E-3</v>
      </c>
      <c r="S13476" s="68">
        <v>5.0700000000000002E-2</v>
      </c>
      <c r="T13476" s="68">
        <v>2.9999999999999997E-4</v>
      </c>
      <c r="U13476" s="68" t="s">
        <v>621</v>
      </c>
      <c r="V13476" s="68">
        <v>0.15140000000000001</v>
      </c>
      <c r="W13476" s="68">
        <v>0.64380000000000004</v>
      </c>
      <c r="X13476" s="68">
        <v>0.70420000000000005</v>
      </c>
      <c r="Y13476" s="68">
        <v>0.76959999999999995</v>
      </c>
      <c r="Z13476" s="68">
        <v>0.22739999999999999</v>
      </c>
      <c r="AA13476" s="68">
        <v>0.9194</v>
      </c>
      <c r="AB13476" s="68">
        <v>0.10199999999999999</v>
      </c>
      <c r="AC13476" s="68">
        <v>5.7000000000000002E-3</v>
      </c>
      <c r="AD13476" s="68">
        <v>0.64939999999999998</v>
      </c>
      <c r="AE13476" s="68">
        <v>0.95130000000000003</v>
      </c>
      <c r="AF13476" s="68">
        <v>4.7100000000000003E-2</v>
      </c>
      <c r="AG13476" s="68">
        <v>3.8E-3</v>
      </c>
      <c r="AH13476" s="68">
        <v>2.0000000000000001E-4</v>
      </c>
      <c r="AI13476" s="68" t="s">
        <v>621</v>
      </c>
      <c r="AJ13476" s="68" t="s">
        <v>621</v>
      </c>
      <c r="AK13476" s="68" t="s">
        <v>621</v>
      </c>
      <c r="AL13476" s="68" t="s">
        <v>621</v>
      </c>
      <c r="AM13476" s="68" t="s">
        <v>621</v>
      </c>
      <c r="AN13476" s="68" t="s">
        <v>677</v>
      </c>
      <c r="AO13476" s="68">
        <v>0.28039999999999998</v>
      </c>
      <c r="AP13476" s="68">
        <v>4.0000000000000001E-3</v>
      </c>
      <c r="AQ13476" s="68">
        <v>4.1799999999999997E-2</v>
      </c>
      <c r="AR13476" s="68">
        <v>4.7000000000000002E-3</v>
      </c>
      <c r="AS13476" s="68">
        <v>1.9900000000000001E-2</v>
      </c>
      <c r="AT13476" s="68">
        <v>0.46050000000000002</v>
      </c>
      <c r="AU13476" s="68">
        <v>0.71540000000000004</v>
      </c>
      <c r="AV13476" s="68">
        <v>0.17100000000000001</v>
      </c>
      <c r="AW13476" s="68">
        <v>0.59450000000000003</v>
      </c>
      <c r="AX13476" s="68">
        <v>3.1300000000000001E-2</v>
      </c>
      <c r="AY13476" s="68">
        <v>1.09E-2</v>
      </c>
      <c r="AZ13476" s="68">
        <v>0.66610000000000003</v>
      </c>
      <c r="BA13476" s="68">
        <v>0.43330000000000002</v>
      </c>
      <c r="BB13476" s="68">
        <v>0.79879999999999995</v>
      </c>
      <c r="BC13476" s="68">
        <v>0.308</v>
      </c>
      <c r="BD13476" s="68">
        <v>0.84599999999999997</v>
      </c>
      <c r="BE13476" s="68">
        <v>0.74180000000000001</v>
      </c>
      <c r="BF13476" s="68">
        <v>4.8500000000000001E-2</v>
      </c>
      <c r="BG13476" s="68">
        <v>5.9900000000000002E-2</v>
      </c>
      <c r="BH13476" s="68">
        <v>0.1123</v>
      </c>
      <c r="BI13476" s="68">
        <v>0.28760000000000002</v>
      </c>
      <c r="BJ13476" s="68">
        <v>4.0599999999999997E-2</v>
      </c>
      <c r="BK13476" s="68">
        <v>0.35770000000000002</v>
      </c>
      <c r="BL13476" s="68">
        <v>0.625</v>
      </c>
      <c r="BM13476" s="68">
        <v>3.7199999999999997E-2</v>
      </c>
      <c r="BN13476" s="68">
        <v>5.4999999999999997E-3</v>
      </c>
      <c r="BO13476" s="68">
        <v>2.6499999999999999E-2</v>
      </c>
      <c r="BP13476" s="68">
        <v>0.18840000000000001</v>
      </c>
      <c r="BQ13476" s="68">
        <v>0.90720000000000001</v>
      </c>
      <c r="BR13476" s="68">
        <v>0.2671</v>
      </c>
      <c r="BS13476" s="68">
        <v>0.63200000000000001</v>
      </c>
      <c r="BT13476" s="68" t="s">
        <v>621</v>
      </c>
      <c r="BU13476" s="68">
        <v>1.0500000000000001E-2</v>
      </c>
      <c r="BV13476" s="68">
        <v>0.44700000000000001</v>
      </c>
      <c r="BW13476" s="68">
        <v>0.82440000000000002</v>
      </c>
      <c r="BX13476" s="68">
        <v>0.60799999999999998</v>
      </c>
      <c r="BY13476" s="68">
        <v>0.41770000000000002</v>
      </c>
      <c r="BZ13476" s="68">
        <v>4.1000000000000003E-3</v>
      </c>
      <c r="CA13476" s="68">
        <v>4.5100000000000001E-2</v>
      </c>
      <c r="CB13476" s="68">
        <v>0.1396</v>
      </c>
      <c r="CC13476" s="68">
        <v>0.59340000000000004</v>
      </c>
      <c r="CD13476" s="68">
        <v>5.4899999999999997E-2</v>
      </c>
      <c r="CE13476" s="68">
        <v>0.1082</v>
      </c>
      <c r="CF13476" s="68">
        <v>3.44E-2</v>
      </c>
      <c r="CG13476" s="68">
        <v>0.59009999999999996</v>
      </c>
      <c r="CH13476" s="68">
        <v>0.1676</v>
      </c>
      <c r="CI13476" s="68">
        <v>0.72109999999999996</v>
      </c>
      <c r="CJ13476" s="68">
        <v>0.28539999999999999</v>
      </c>
      <c r="CK13476" s="68" t="s">
        <v>621</v>
      </c>
      <c r="CL13476" s="68" t="s">
        <v>621</v>
      </c>
      <c r="CM13476" s="68">
        <v>0.90510000000000002</v>
      </c>
      <c r="CN13476" s="68" t="s">
        <v>621</v>
      </c>
      <c r="CO13476" s="68">
        <v>0.75509999999999999</v>
      </c>
      <c r="CP13476" s="68" t="s">
        <v>621</v>
      </c>
      <c r="CQ13476" s="68">
        <v>4.0000000000000002E-4</v>
      </c>
      <c r="CR13476" s="68">
        <v>4.48E-2</v>
      </c>
      <c r="CS13476" s="68">
        <v>2.0000000000000001E-4</v>
      </c>
      <c r="CT13476" s="68">
        <v>0.67190000000000005</v>
      </c>
      <c r="CU13476" s="68">
        <v>1E-4</v>
      </c>
      <c r="CV13476" s="68">
        <v>0.14269999999999999</v>
      </c>
      <c r="CW13476" s="68">
        <v>0.76170000000000004</v>
      </c>
      <c r="CX13476" s="68">
        <v>0.1449</v>
      </c>
      <c r="CY13476" s="68">
        <v>5.5999999999999999E-3</v>
      </c>
      <c r="CZ13476" s="68">
        <v>0.28539999999999999</v>
      </c>
      <c r="DA13476" s="68" t="s">
        <v>621</v>
      </c>
      <c r="DB13476" s="68" t="s">
        <v>621</v>
      </c>
      <c r="DC13476" s="68">
        <v>0.90510000000000002</v>
      </c>
      <c r="DD13476" s="68" t="s">
        <v>621</v>
      </c>
      <c r="DE13476" s="68" t="s">
        <v>621</v>
      </c>
      <c r="DF13476" s="68">
        <v>0.75529999999999997</v>
      </c>
      <c r="DG13476" s="68" t="s">
        <v>621</v>
      </c>
      <c r="DH13476" s="68">
        <v>4.0000000000000002E-4</v>
      </c>
      <c r="DI13476" s="68">
        <v>4.4699999999999997E-2</v>
      </c>
      <c r="DJ13476" s="68" t="s">
        <v>621</v>
      </c>
      <c r="DK13476" s="68">
        <v>2.0000000000000001E-4</v>
      </c>
      <c r="DL13476" s="68">
        <v>0.28520000000000001</v>
      </c>
      <c r="DM13476" s="68" t="s">
        <v>621</v>
      </c>
      <c r="DN13476" s="68" t="s">
        <v>621</v>
      </c>
      <c r="DO13476" s="68">
        <v>0.90539999999999998</v>
      </c>
      <c r="DP13476" s="68" t="s">
        <v>621</v>
      </c>
      <c r="DQ13476" s="68" t="s">
        <v>621</v>
      </c>
      <c r="DR13476" s="68">
        <v>0.75660000000000005</v>
      </c>
      <c r="DS13476" s="68"/>
      <c r="DT13476" s="68">
        <v>4.0000000000000002E-4</v>
      </c>
      <c r="DU13476" s="68">
        <v>4.5100000000000001E-2</v>
      </c>
      <c r="DV13476" s="68" t="s">
        <v>621</v>
      </c>
      <c r="DW13476" s="74">
        <v>2.0000000000000001E-4</v>
      </c>
    </row>
    <row r="13477" spans="1:127" x14ac:dyDescent="0.25">
      <c r="A13477" s="247" t="s">
        <v>589</v>
      </c>
      <c r="B13477" s="106">
        <v>-0.24976000000000001</v>
      </c>
      <c r="C13477" s="77">
        <v>8.0189999999999997E-2</v>
      </c>
      <c r="D13477" s="77">
        <v>0.34788000000000002</v>
      </c>
      <c r="E13477" s="77">
        <v>0.18321999999999999</v>
      </c>
      <c r="F13477" s="77">
        <v>0.16572999999999999</v>
      </c>
      <c r="G13477" s="77">
        <v>6.2429999999999999E-2</v>
      </c>
      <c r="H13477" s="106">
        <v>-0.17255999999999999</v>
      </c>
      <c r="I13477" s="106">
        <v>-0.39410000000000001</v>
      </c>
      <c r="J13477" s="77">
        <v>0.58543000000000001</v>
      </c>
      <c r="K13477" s="77">
        <v>0.47060999999999997</v>
      </c>
      <c r="L13477" s="77">
        <v>0.62141999999999997</v>
      </c>
      <c r="M13477" s="77">
        <v>0.48405999999999999</v>
      </c>
      <c r="N13477" s="77">
        <v>0.46778999999999998</v>
      </c>
      <c r="O13477" s="77">
        <v>0.28992000000000001</v>
      </c>
      <c r="P13477" s="77" t="s">
        <v>677</v>
      </c>
      <c r="Q13477" s="77">
        <v>0.20619000000000001</v>
      </c>
      <c r="R13477" s="77">
        <v>0.68918000000000001</v>
      </c>
      <c r="S13477" s="77">
        <v>0.47572999999999999</v>
      </c>
      <c r="T13477" s="77">
        <v>0.78517000000000003</v>
      </c>
      <c r="U13477" s="77">
        <v>0.42480000000000001</v>
      </c>
      <c r="V13477" s="77">
        <v>0.20466000000000001</v>
      </c>
      <c r="W13477" s="77">
        <v>0.17479</v>
      </c>
      <c r="X13477" s="77">
        <v>0.28605000000000003</v>
      </c>
      <c r="Y13477" s="77">
        <v>0.33072000000000001</v>
      </c>
      <c r="Z13477" s="106">
        <v>-7.1599999999999997E-3</v>
      </c>
      <c r="AA13477" s="77">
        <v>0.44119000000000003</v>
      </c>
      <c r="AB13477" s="77">
        <v>0.35754000000000002</v>
      </c>
      <c r="AC13477" s="77">
        <v>0.32005</v>
      </c>
      <c r="AD13477" s="77">
        <v>2.1489999999999999E-2</v>
      </c>
      <c r="AE13477" s="106">
        <v>-2.4740000000000002E-2</v>
      </c>
      <c r="AF13477" s="106">
        <v>-0.21965000000000001</v>
      </c>
      <c r="AG13477" s="106">
        <v>-0.42252000000000001</v>
      </c>
      <c r="AH13477" s="77">
        <v>0.59279999999999999</v>
      </c>
      <c r="AI13477" s="77">
        <v>0.42437999999999998</v>
      </c>
      <c r="AJ13477" s="77">
        <v>0.62573999999999996</v>
      </c>
      <c r="AK13477" s="77">
        <v>0.47482999999999997</v>
      </c>
      <c r="AL13477" s="77">
        <v>0.4148</v>
      </c>
      <c r="AM13477" s="77">
        <v>0.23018</v>
      </c>
      <c r="AN13477" s="77" t="s">
        <v>677</v>
      </c>
      <c r="AO13477" s="77">
        <v>0.66180000000000005</v>
      </c>
      <c r="AP13477" s="77">
        <v>0.69730999999999999</v>
      </c>
      <c r="AQ13477" s="77">
        <v>0.49841999999999997</v>
      </c>
      <c r="AR13477" s="77">
        <v>0.82199</v>
      </c>
      <c r="AS13477" s="77">
        <v>0.29664000000000001</v>
      </c>
      <c r="AT13477" s="77">
        <v>5.4989999999999997E-2</v>
      </c>
      <c r="AU13477" s="77">
        <v>9.7089999999999996E-2</v>
      </c>
      <c r="AV13477" s="106">
        <v>-5.0699999999999999E-3</v>
      </c>
      <c r="AW13477" s="77">
        <v>4.215E-2</v>
      </c>
      <c r="AX13477" s="106">
        <v>-0.26896999999999999</v>
      </c>
      <c r="AY13477" s="106">
        <v>-0.10800999999999999</v>
      </c>
      <c r="AZ13477" s="106">
        <v>-7.2870000000000004E-2</v>
      </c>
      <c r="BA13477" s="106">
        <v>-5.969E-2</v>
      </c>
      <c r="BB13477" s="106">
        <v>-5.0459999999999998E-2</v>
      </c>
      <c r="BC13477" s="106">
        <v>-1.289E-2</v>
      </c>
      <c r="BD13477" s="106">
        <v>-3.7319999999999999E-2</v>
      </c>
      <c r="BE13477" s="106">
        <v>-0.29082999999999998</v>
      </c>
      <c r="BF13477" s="77">
        <v>0.24637999999999999</v>
      </c>
      <c r="BG13477" s="77">
        <v>0.17385999999999999</v>
      </c>
      <c r="BH13477" s="77">
        <v>0.27916999999999997</v>
      </c>
      <c r="BI13477" s="106">
        <v>-4.2410000000000003E-2</v>
      </c>
      <c r="BJ13477" s="77">
        <v>0.24324000000000001</v>
      </c>
      <c r="BK13477" s="77">
        <v>0.26097999999999999</v>
      </c>
      <c r="BL13477" s="106">
        <v>-0.24618999999999999</v>
      </c>
      <c r="BM13477" s="106">
        <v>-0.38990999999999998</v>
      </c>
      <c r="BN13477" s="106">
        <v>-0.19313</v>
      </c>
      <c r="BO13477" s="106">
        <v>-0.34005999999999997</v>
      </c>
      <c r="BP13477" s="106">
        <v>-0.22495000000000001</v>
      </c>
      <c r="BQ13477" s="106">
        <v>-0.35807</v>
      </c>
      <c r="BR13477" s="77">
        <v>0.20324</v>
      </c>
      <c r="BS13477" s="106">
        <v>-3.6900000000000001E-3</v>
      </c>
      <c r="BT13477" s="106">
        <v>-0.57228000000000001</v>
      </c>
      <c r="BU13477" s="106">
        <v>-0.33644000000000002</v>
      </c>
      <c r="BV13477" s="77">
        <v>0.13921</v>
      </c>
      <c r="BW13477" s="77">
        <v>5.9790000000000003E-2</v>
      </c>
      <c r="BX13477" s="106">
        <v>-0.25181999999999999</v>
      </c>
      <c r="BY13477" s="106">
        <v>-0.30324000000000001</v>
      </c>
      <c r="BZ13477" s="106">
        <v>-0.19819000000000001</v>
      </c>
      <c r="CA13477" s="106">
        <v>-0.41077999999999998</v>
      </c>
      <c r="CB13477" s="106">
        <v>-0.22500000000000001</v>
      </c>
      <c r="CC13477" s="106">
        <v>-0.40799999999999997</v>
      </c>
      <c r="CD13477" s="77">
        <v>0.28809000000000001</v>
      </c>
      <c r="CE13477" s="77">
        <v>0.13703000000000001</v>
      </c>
      <c r="CF13477" s="106">
        <v>-0.24493000000000001</v>
      </c>
      <c r="CG13477" s="106">
        <v>-2.826E-2</v>
      </c>
      <c r="CH13477" s="77">
        <v>6.3420000000000004E-2</v>
      </c>
      <c r="CI13477" s="77">
        <v>0.15817999999999999</v>
      </c>
      <c r="CJ13477" s="77">
        <v>6.5549999999999997E-2</v>
      </c>
      <c r="CK13477" s="77">
        <v>0.61868000000000001</v>
      </c>
      <c r="CL13477" s="77">
        <v>0.80115000000000003</v>
      </c>
      <c r="CM13477" s="77">
        <v>0.39834000000000003</v>
      </c>
      <c r="CN13477" s="77">
        <v>0.67984</v>
      </c>
      <c r="CO13477" s="106">
        <v>-4.0750000000000001E-2</v>
      </c>
      <c r="CP13477" s="77">
        <v>0.58686000000000005</v>
      </c>
      <c r="CQ13477" s="77">
        <v>0.99988999999999995</v>
      </c>
      <c r="CR13477" s="106">
        <v>-7.3359999999999995E-2</v>
      </c>
      <c r="CS13477" s="77">
        <v>0.46486</v>
      </c>
      <c r="CT13477" s="106">
        <v>-0.20361000000000001</v>
      </c>
      <c r="CU13477" s="77">
        <v>0.44045000000000001</v>
      </c>
      <c r="CV13477" s="106">
        <v>-0.42903000000000002</v>
      </c>
      <c r="CW13477" s="77">
        <v>8.8099999999999998E-2</v>
      </c>
      <c r="CX13477" s="106">
        <v>-0.39767999999999998</v>
      </c>
      <c r="CY13477" s="77">
        <v>0.24632999999999999</v>
      </c>
      <c r="CZ13477" s="77">
        <v>6.5549999999999997E-2</v>
      </c>
      <c r="DA13477" s="77">
        <v>0.61868000000000001</v>
      </c>
      <c r="DB13477" s="77">
        <v>0.80115000000000003</v>
      </c>
      <c r="DC13477" s="77">
        <v>0.39833000000000002</v>
      </c>
      <c r="DD13477" s="77">
        <v>0.60543000000000002</v>
      </c>
      <c r="DE13477" s="77">
        <v>0.67984</v>
      </c>
      <c r="DF13477" s="106">
        <v>-4.0669999999999998E-2</v>
      </c>
      <c r="DG13477" s="77">
        <v>0.58708000000000005</v>
      </c>
      <c r="DH13477" s="77">
        <v>0.99985999999999997</v>
      </c>
      <c r="DI13477" s="106">
        <v>-7.3590000000000003E-2</v>
      </c>
      <c r="DJ13477" s="77">
        <v>0.49542000000000003</v>
      </c>
      <c r="DK13477" s="77">
        <v>0.46493000000000001</v>
      </c>
      <c r="DL13477" s="77">
        <v>6.5519999999999995E-2</v>
      </c>
      <c r="DM13477" s="77">
        <v>0.61868000000000001</v>
      </c>
      <c r="DN13477" s="77">
        <v>0.80117000000000005</v>
      </c>
      <c r="DO13477" s="77">
        <v>0.39828999999999998</v>
      </c>
      <c r="DP13477" s="77">
        <v>0.60541999999999996</v>
      </c>
      <c r="DQ13477" s="77">
        <v>0.67986000000000002</v>
      </c>
      <c r="DR13477" s="106">
        <v>-4.0579999999999998E-2</v>
      </c>
      <c r="DS13477" s="77">
        <v>0.58704000000000001</v>
      </c>
      <c r="DT13477" s="77">
        <v>1</v>
      </c>
      <c r="DU13477" s="106">
        <v>-7.2370000000000004E-2</v>
      </c>
      <c r="DV13477" s="77">
        <v>0.49542999999999998</v>
      </c>
      <c r="DW13477" s="78">
        <v>0.4652</v>
      </c>
    </row>
    <row r="13478" spans="1:127" ht="15.75" thickBot="1" x14ac:dyDescent="0.3">
      <c r="A13478" s="248"/>
      <c r="B13478" s="68">
        <v>0.16800000000000001</v>
      </c>
      <c r="C13478" s="68">
        <v>0.66259999999999997</v>
      </c>
      <c r="D13478" s="68">
        <v>5.11E-2</v>
      </c>
      <c r="E13478" s="68">
        <v>0.3155</v>
      </c>
      <c r="F13478" s="68">
        <v>0.36470000000000002</v>
      </c>
      <c r="G13478" s="68">
        <v>0.73429999999999995</v>
      </c>
      <c r="H13478" s="68">
        <v>0.34489999999999998</v>
      </c>
      <c r="I13478" s="68">
        <v>2.5600000000000001E-2</v>
      </c>
      <c r="J13478" s="68">
        <v>4.0000000000000002E-4</v>
      </c>
      <c r="K13478" s="68">
        <v>6.6E-3</v>
      </c>
      <c r="L13478" s="68">
        <v>1E-4</v>
      </c>
      <c r="M13478" s="68">
        <v>5.0000000000000001E-3</v>
      </c>
      <c r="N13478" s="68">
        <v>6.8999999999999999E-3</v>
      </c>
      <c r="O13478" s="68">
        <v>0.1075</v>
      </c>
      <c r="P13478" s="68" t="s">
        <v>677</v>
      </c>
      <c r="Q13478" s="68">
        <v>0.2576</v>
      </c>
      <c r="R13478" s="68" t="s">
        <v>621</v>
      </c>
      <c r="S13478" s="68">
        <v>5.8999999999999999E-3</v>
      </c>
      <c r="T13478" s="68" t="s">
        <v>621</v>
      </c>
      <c r="U13478" s="68">
        <v>1.54E-2</v>
      </c>
      <c r="V13478" s="68">
        <v>0.26119999999999999</v>
      </c>
      <c r="W13478" s="68">
        <v>0.3387</v>
      </c>
      <c r="X13478" s="68">
        <v>0.1125</v>
      </c>
      <c r="Y13478" s="68">
        <v>6.4500000000000002E-2</v>
      </c>
      <c r="Z13478" s="68">
        <v>0.96899999999999997</v>
      </c>
      <c r="AA13478" s="68">
        <v>1.15E-2</v>
      </c>
      <c r="AB13478" s="68">
        <v>4.4499999999999998E-2</v>
      </c>
      <c r="AC13478" s="68">
        <v>7.4099999999999999E-2</v>
      </c>
      <c r="AD13478" s="68">
        <v>0.90710000000000002</v>
      </c>
      <c r="AE13478" s="68">
        <v>0.8931</v>
      </c>
      <c r="AF13478" s="68">
        <v>0.2271</v>
      </c>
      <c r="AG13478" s="68">
        <v>1.6E-2</v>
      </c>
      <c r="AH13478" s="68">
        <v>4.0000000000000002E-4</v>
      </c>
      <c r="AI13478" s="68">
        <v>1.55E-2</v>
      </c>
      <c r="AJ13478" s="68">
        <v>1E-4</v>
      </c>
      <c r="AK13478" s="68">
        <v>6.0000000000000001E-3</v>
      </c>
      <c r="AL13478" s="68">
        <v>1.8200000000000001E-2</v>
      </c>
      <c r="AM13478" s="68">
        <v>0.20499999999999999</v>
      </c>
      <c r="AN13478" s="68" t="s">
        <v>677</v>
      </c>
      <c r="AO13478" s="68" t="s">
        <v>621</v>
      </c>
      <c r="AP13478" s="68" t="s">
        <v>621</v>
      </c>
      <c r="AQ13478" s="68">
        <v>3.7000000000000002E-3</v>
      </c>
      <c r="AR13478" s="68" t="s">
        <v>621</v>
      </c>
      <c r="AS13478" s="68">
        <v>9.9199999999999997E-2</v>
      </c>
      <c r="AT13478" s="68">
        <v>0.76500000000000001</v>
      </c>
      <c r="AU13478" s="68">
        <v>0.59709999999999996</v>
      </c>
      <c r="AV13478" s="68">
        <v>0.97799999999999998</v>
      </c>
      <c r="AW13478" s="68">
        <v>0.81879999999999997</v>
      </c>
      <c r="AX13478" s="68">
        <v>0.1366</v>
      </c>
      <c r="AY13478" s="68">
        <v>0.55630000000000002</v>
      </c>
      <c r="AZ13478" s="68">
        <v>0.69179999999999997</v>
      </c>
      <c r="BA13478" s="68">
        <v>0.74550000000000005</v>
      </c>
      <c r="BB13478" s="68">
        <v>0.78390000000000004</v>
      </c>
      <c r="BC13478" s="68">
        <v>0.94420000000000004</v>
      </c>
      <c r="BD13478" s="68">
        <v>0.83930000000000005</v>
      </c>
      <c r="BE13478" s="68">
        <v>0.10630000000000001</v>
      </c>
      <c r="BF13478" s="68">
        <v>0.17399999999999999</v>
      </c>
      <c r="BG13478" s="68">
        <v>0.34129999999999999</v>
      </c>
      <c r="BH13478" s="68">
        <v>0.12180000000000001</v>
      </c>
      <c r="BI13478" s="68">
        <v>0.81769999999999998</v>
      </c>
      <c r="BJ13478" s="68">
        <v>0.17979999999999999</v>
      </c>
      <c r="BK13478" s="68">
        <v>0.14910000000000001</v>
      </c>
      <c r="BL13478" s="68">
        <v>0.1744</v>
      </c>
      <c r="BM13478" s="68">
        <v>2.7400000000000001E-2</v>
      </c>
      <c r="BN13478" s="68">
        <v>0.28960000000000002</v>
      </c>
      <c r="BO13478" s="68">
        <v>5.6899999999999999E-2</v>
      </c>
      <c r="BP13478" s="68">
        <v>0.21579999999999999</v>
      </c>
      <c r="BQ13478" s="68">
        <v>4.4200000000000003E-2</v>
      </c>
      <c r="BR13478" s="68">
        <v>0.2646</v>
      </c>
      <c r="BS13478" s="68">
        <v>0.98399999999999999</v>
      </c>
      <c r="BT13478" s="68">
        <v>5.9999999999999995E-4</v>
      </c>
      <c r="BU13478" s="68">
        <v>5.9700000000000003E-2</v>
      </c>
      <c r="BV13478" s="68">
        <v>0.44729999999999998</v>
      </c>
      <c r="BW13478" s="68">
        <v>0.74509999999999998</v>
      </c>
      <c r="BX13478" s="68">
        <v>0.16439999999999999</v>
      </c>
      <c r="BY13478" s="68">
        <v>9.1600000000000001E-2</v>
      </c>
      <c r="BZ13478" s="68">
        <v>0.27689999999999998</v>
      </c>
      <c r="CA13478" s="68">
        <v>1.95E-2</v>
      </c>
      <c r="CB13478" s="68">
        <v>0.2157</v>
      </c>
      <c r="CC13478" s="68">
        <v>2.0400000000000001E-2</v>
      </c>
      <c r="CD13478" s="68">
        <v>0.10979999999999999</v>
      </c>
      <c r="CE13478" s="68">
        <v>0.4546</v>
      </c>
      <c r="CF13478" s="68">
        <v>0.1767</v>
      </c>
      <c r="CG13478" s="68">
        <v>0.878</v>
      </c>
      <c r="CH13478" s="68">
        <v>0.73019999999999996</v>
      </c>
      <c r="CI13478" s="68">
        <v>0.38719999999999999</v>
      </c>
      <c r="CJ13478" s="68">
        <v>0.72150000000000003</v>
      </c>
      <c r="CK13478" s="68">
        <v>2.0000000000000001E-4</v>
      </c>
      <c r="CL13478" s="68" t="s">
        <v>621</v>
      </c>
      <c r="CM13478" s="68">
        <v>2.3900000000000001E-2</v>
      </c>
      <c r="CN13478" s="68" t="s">
        <v>621</v>
      </c>
      <c r="CO13478" s="68">
        <v>0.82479999999999998</v>
      </c>
      <c r="CP13478" s="68">
        <v>4.0000000000000002E-4</v>
      </c>
      <c r="CQ13478" s="68" t="s">
        <v>621</v>
      </c>
      <c r="CR13478" s="68">
        <v>0.68989999999999996</v>
      </c>
      <c r="CS13478" s="68">
        <v>7.3000000000000001E-3</v>
      </c>
      <c r="CT13478" s="68">
        <v>0.26369999999999999</v>
      </c>
      <c r="CU13478" s="68">
        <v>1.1599999999999999E-2</v>
      </c>
      <c r="CV13478" s="68">
        <v>1.43E-2</v>
      </c>
      <c r="CW13478" s="68">
        <v>0.63160000000000005</v>
      </c>
      <c r="CX13478" s="68">
        <v>2.4199999999999999E-2</v>
      </c>
      <c r="CY13478" s="68">
        <v>0.1741</v>
      </c>
      <c r="CZ13478" s="68">
        <v>0.72150000000000003</v>
      </c>
      <c r="DA13478" s="68">
        <v>2.0000000000000001E-4</v>
      </c>
      <c r="DB13478" s="68" t="s">
        <v>621</v>
      </c>
      <c r="DC13478" s="68">
        <v>2.3900000000000001E-2</v>
      </c>
      <c r="DD13478" s="68">
        <v>2.0000000000000001E-4</v>
      </c>
      <c r="DE13478" s="68" t="s">
        <v>621</v>
      </c>
      <c r="DF13478" s="68">
        <v>0.82509999999999994</v>
      </c>
      <c r="DG13478" s="68">
        <v>4.0000000000000002E-4</v>
      </c>
      <c r="DH13478" s="68" t="s">
        <v>621</v>
      </c>
      <c r="DI13478" s="68">
        <v>0.68889999999999996</v>
      </c>
      <c r="DJ13478" s="68">
        <v>3.8999999999999998E-3</v>
      </c>
      <c r="DK13478" s="68">
        <v>7.3000000000000001E-3</v>
      </c>
      <c r="DL13478" s="68">
        <v>0.72160000000000002</v>
      </c>
      <c r="DM13478" s="68">
        <v>2.0000000000000001E-4</v>
      </c>
      <c r="DN13478" s="68" t="s">
        <v>621</v>
      </c>
      <c r="DO13478" s="68">
        <v>2.4E-2</v>
      </c>
      <c r="DP13478" s="68">
        <v>2.0000000000000001E-4</v>
      </c>
      <c r="DQ13478" s="68" t="s">
        <v>621</v>
      </c>
      <c r="DR13478" s="68">
        <v>0.82550000000000001</v>
      </c>
      <c r="DS13478" s="68">
        <v>4.0000000000000002E-4</v>
      </c>
      <c r="DT13478" s="68"/>
      <c r="DU13478" s="68">
        <v>0.69389999999999996</v>
      </c>
      <c r="DV13478" s="68">
        <v>3.8999999999999998E-3</v>
      </c>
      <c r="DW13478" s="74">
        <v>7.3000000000000001E-3</v>
      </c>
    </row>
    <row r="13479" spans="1:127" x14ac:dyDescent="0.25">
      <c r="A13479" s="247" t="s">
        <v>564</v>
      </c>
      <c r="B13479" s="106">
        <v>-0.36737999999999998</v>
      </c>
      <c r="C13479" s="106">
        <v>-0.10265000000000001</v>
      </c>
      <c r="D13479" s="77">
        <v>7.1059999999999998E-2</v>
      </c>
      <c r="E13479" s="106">
        <v>-0.13034999999999999</v>
      </c>
      <c r="F13479" s="77">
        <v>0.2843</v>
      </c>
      <c r="G13479" s="77">
        <v>0.15869</v>
      </c>
      <c r="H13479" s="77">
        <v>0.16700000000000001</v>
      </c>
      <c r="I13479" s="77">
        <v>0.22866</v>
      </c>
      <c r="J13479" s="106">
        <v>-0.11395</v>
      </c>
      <c r="K13479" s="106">
        <v>-0.33173999999999998</v>
      </c>
      <c r="L13479" s="106">
        <v>-0.17018</v>
      </c>
      <c r="M13479" s="106">
        <v>-0.31165999999999999</v>
      </c>
      <c r="N13479" s="106">
        <v>-0.30601</v>
      </c>
      <c r="O13479" s="106">
        <v>-0.29935</v>
      </c>
      <c r="P13479" s="77" t="s">
        <v>677</v>
      </c>
      <c r="Q13479" s="106">
        <v>-0.24739</v>
      </c>
      <c r="R13479" s="106">
        <v>-0.10006</v>
      </c>
      <c r="S13479" s="106">
        <v>-0.10428999999999999</v>
      </c>
      <c r="T13479" s="77">
        <v>4.4220000000000002E-2</v>
      </c>
      <c r="U13479" s="106">
        <v>-0.23132</v>
      </c>
      <c r="V13479" s="77">
        <v>0.22722000000000001</v>
      </c>
      <c r="W13479" s="77">
        <v>0.48838999999999999</v>
      </c>
      <c r="X13479" s="77">
        <v>0.66922999999999999</v>
      </c>
      <c r="Y13479" s="77">
        <v>0.55845999999999996</v>
      </c>
      <c r="Z13479" s="77">
        <v>0.57182999999999995</v>
      </c>
      <c r="AA13479" s="77">
        <v>0.22334000000000001</v>
      </c>
      <c r="AB13479" s="77">
        <v>0.1061</v>
      </c>
      <c r="AC13479" s="106">
        <v>-0.16861999999999999</v>
      </c>
      <c r="AD13479" s="77">
        <v>0.29585</v>
      </c>
      <c r="AE13479" s="77">
        <v>0.21390000000000001</v>
      </c>
      <c r="AF13479" s="77">
        <v>0.12076000000000001</v>
      </c>
      <c r="AG13479" s="77">
        <v>0.23218</v>
      </c>
      <c r="AH13479" s="106">
        <v>-0.13213</v>
      </c>
      <c r="AI13479" s="106">
        <v>-0.38372000000000001</v>
      </c>
      <c r="AJ13479" s="106">
        <v>-0.20235</v>
      </c>
      <c r="AK13479" s="106">
        <v>-0.30459000000000003</v>
      </c>
      <c r="AL13479" s="106">
        <v>-0.27360000000000001</v>
      </c>
      <c r="AM13479" s="106">
        <v>-0.24595</v>
      </c>
      <c r="AN13479" s="77" t="s">
        <v>677</v>
      </c>
      <c r="AO13479" s="106">
        <v>-5.7800000000000004E-3</v>
      </c>
      <c r="AP13479" s="106">
        <v>-0.10412</v>
      </c>
      <c r="AQ13479" s="106">
        <v>-0.11316</v>
      </c>
      <c r="AR13479" s="106">
        <v>-4.6530000000000002E-2</v>
      </c>
      <c r="AS13479" s="77">
        <v>2.8400000000000001E-3</v>
      </c>
      <c r="AT13479" s="77">
        <v>0.17469999999999999</v>
      </c>
      <c r="AU13479" s="77">
        <v>0.68254000000000004</v>
      </c>
      <c r="AV13479" s="77">
        <v>0.70277999999999996</v>
      </c>
      <c r="AW13479" s="77">
        <v>0.72570000000000001</v>
      </c>
      <c r="AX13479" s="77">
        <v>0.64736000000000005</v>
      </c>
      <c r="AY13479" s="77">
        <v>0.24226</v>
      </c>
      <c r="AZ13479" s="77">
        <v>0.12139999999999999</v>
      </c>
      <c r="BA13479" s="106">
        <v>-0.45983000000000002</v>
      </c>
      <c r="BB13479" s="106">
        <v>-0.14429</v>
      </c>
      <c r="BC13479" s="106">
        <v>-0.23879</v>
      </c>
      <c r="BD13479" s="106">
        <v>-0.23086999999999999</v>
      </c>
      <c r="BE13479" s="106">
        <v>-0.18568999999999999</v>
      </c>
      <c r="BF13479" s="106">
        <v>-5.79E-3</v>
      </c>
      <c r="BG13479" s="106">
        <v>-0.29292000000000001</v>
      </c>
      <c r="BH13479" s="106">
        <v>-0.19311</v>
      </c>
      <c r="BI13479" s="77">
        <v>5.2900000000000004E-3</v>
      </c>
      <c r="BJ13479" s="106">
        <v>-3.601E-2</v>
      </c>
      <c r="BK13479" s="106">
        <v>-0.12781000000000001</v>
      </c>
      <c r="BL13479" s="77">
        <v>7.4359999999999996E-2</v>
      </c>
      <c r="BM13479" s="106">
        <v>-6.3079999999999997E-2</v>
      </c>
      <c r="BN13479" s="77">
        <v>0.27671000000000001</v>
      </c>
      <c r="BO13479" s="77">
        <v>4.5760000000000002E-2</v>
      </c>
      <c r="BP13479" s="106">
        <v>-0.17813999999999999</v>
      </c>
      <c r="BQ13479" s="106">
        <v>-0.21360999999999999</v>
      </c>
      <c r="BR13479" s="77">
        <v>0.11124000000000001</v>
      </c>
      <c r="BS13479" s="106">
        <v>-0.16422</v>
      </c>
      <c r="BT13479" s="77">
        <v>0.25491999999999998</v>
      </c>
      <c r="BU13479" s="77">
        <v>0.17595</v>
      </c>
      <c r="BV13479" s="106">
        <v>-0.20598</v>
      </c>
      <c r="BW13479" s="77">
        <v>7.8829999999999997E-2</v>
      </c>
      <c r="BX13479" s="77">
        <v>4.7870000000000003E-2</v>
      </c>
      <c r="BY13479" s="106">
        <v>-0.23426</v>
      </c>
      <c r="BZ13479" s="77">
        <v>0.22924</v>
      </c>
      <c r="CA13479" s="77">
        <v>0.02</v>
      </c>
      <c r="CB13479" s="106">
        <v>-5.9150000000000001E-2</v>
      </c>
      <c r="CC13479" s="106">
        <v>-0.11382</v>
      </c>
      <c r="CD13479" s="77">
        <v>4.6530000000000002E-2</v>
      </c>
      <c r="CE13479" s="106">
        <v>-0.25178</v>
      </c>
      <c r="CF13479" s="106">
        <v>-1.2619999999999999E-2</v>
      </c>
      <c r="CG13479" s="77">
        <v>9.3350000000000002E-2</v>
      </c>
      <c r="CH13479" s="77">
        <v>6.2969999999999998E-2</v>
      </c>
      <c r="CI13479" s="106">
        <v>-0.12358</v>
      </c>
      <c r="CJ13479" s="77">
        <v>0.24251</v>
      </c>
      <c r="CK13479" s="106">
        <v>-0.34793000000000002</v>
      </c>
      <c r="CL13479" s="106">
        <v>-0.16811999999999999</v>
      </c>
      <c r="CM13479" s="77">
        <v>0.73884000000000005</v>
      </c>
      <c r="CN13479" s="77">
        <v>6.3600000000000004E-2</v>
      </c>
      <c r="CO13479" s="77">
        <v>0.27411000000000002</v>
      </c>
      <c r="CP13479" s="106">
        <v>-0.35609000000000002</v>
      </c>
      <c r="CQ13479" s="106">
        <v>-7.5109999999999996E-2</v>
      </c>
      <c r="CR13479" s="77">
        <v>0.99997999999999998</v>
      </c>
      <c r="CS13479" s="77">
        <v>0.21228</v>
      </c>
      <c r="CT13479" s="106">
        <v>-0.20391999999999999</v>
      </c>
      <c r="CU13479" s="106">
        <v>-0.20150000000000001</v>
      </c>
      <c r="CV13479" s="106">
        <v>-8.4620000000000001E-2</v>
      </c>
      <c r="CW13479" s="77">
        <v>2.461E-2</v>
      </c>
      <c r="CX13479" s="106">
        <v>-3.1989999999999998E-2</v>
      </c>
      <c r="CY13479" s="106">
        <v>-0.19164</v>
      </c>
      <c r="CZ13479" s="77">
        <v>0.24251</v>
      </c>
      <c r="DA13479" s="106">
        <v>-0.34793000000000002</v>
      </c>
      <c r="DB13479" s="106">
        <v>-0.16808999999999999</v>
      </c>
      <c r="DC13479" s="77">
        <v>0.73884000000000005</v>
      </c>
      <c r="DD13479" s="106">
        <v>-0.17313999999999999</v>
      </c>
      <c r="DE13479" s="77">
        <v>6.3600000000000004E-2</v>
      </c>
      <c r="DF13479" s="77">
        <v>0.27398</v>
      </c>
      <c r="DG13479" s="106">
        <v>-0.35596</v>
      </c>
      <c r="DH13479" s="106">
        <v>-7.4469999999999995E-2</v>
      </c>
      <c r="DI13479" s="77">
        <v>0.99997999999999998</v>
      </c>
      <c r="DJ13479" s="106">
        <v>-6.4799999999999996E-2</v>
      </c>
      <c r="DK13479" s="77">
        <v>0.21229000000000001</v>
      </c>
      <c r="DL13479" s="77">
        <v>0.24246000000000001</v>
      </c>
      <c r="DM13479" s="106">
        <v>-0.34793000000000002</v>
      </c>
      <c r="DN13479" s="106">
        <v>-0.16785</v>
      </c>
      <c r="DO13479" s="77">
        <v>0.73880000000000001</v>
      </c>
      <c r="DP13479" s="106">
        <v>-0.17313999999999999</v>
      </c>
      <c r="DQ13479" s="77">
        <v>6.3600000000000004E-2</v>
      </c>
      <c r="DR13479" s="77">
        <v>0.27395999999999998</v>
      </c>
      <c r="DS13479" s="106">
        <v>-0.35661999999999999</v>
      </c>
      <c r="DT13479" s="106">
        <v>-7.2370000000000004E-2</v>
      </c>
      <c r="DU13479" s="77">
        <v>1</v>
      </c>
      <c r="DV13479" s="106">
        <v>-6.5170000000000006E-2</v>
      </c>
      <c r="DW13479" s="78">
        <v>0.21232000000000001</v>
      </c>
    </row>
    <row r="13480" spans="1:127" ht="15.75" thickBot="1" x14ac:dyDescent="0.3">
      <c r="A13480" s="248"/>
      <c r="B13480" s="68">
        <v>3.8600000000000002E-2</v>
      </c>
      <c r="C13480" s="68">
        <v>0.57609999999999995</v>
      </c>
      <c r="D13480" s="68">
        <v>0.69910000000000005</v>
      </c>
      <c r="E13480" s="68">
        <v>0.47699999999999998</v>
      </c>
      <c r="F13480" s="68">
        <v>0.1148</v>
      </c>
      <c r="G13480" s="68">
        <v>0.38569999999999999</v>
      </c>
      <c r="H13480" s="68">
        <v>0.36099999999999999</v>
      </c>
      <c r="I13480" s="68">
        <v>0.20810000000000001</v>
      </c>
      <c r="J13480" s="68">
        <v>0.53459999999999996</v>
      </c>
      <c r="K13480" s="68">
        <v>6.3600000000000004E-2</v>
      </c>
      <c r="L13480" s="68">
        <v>0.35170000000000001</v>
      </c>
      <c r="M13480" s="68">
        <v>8.2500000000000004E-2</v>
      </c>
      <c r="N13480" s="68">
        <v>8.8499999999999995E-2</v>
      </c>
      <c r="O13480" s="68">
        <v>9.6000000000000002E-2</v>
      </c>
      <c r="P13480" s="68" t="s">
        <v>677</v>
      </c>
      <c r="Q13480" s="68">
        <v>0.17219999999999999</v>
      </c>
      <c r="R13480" s="68">
        <v>0.58579999999999999</v>
      </c>
      <c r="S13480" s="68">
        <v>0.56999999999999995</v>
      </c>
      <c r="T13480" s="68">
        <v>0.81010000000000004</v>
      </c>
      <c r="U13480" s="68">
        <v>0.20269999999999999</v>
      </c>
      <c r="V13480" s="68">
        <v>0.21110000000000001</v>
      </c>
      <c r="W13480" s="68">
        <v>4.5999999999999999E-3</v>
      </c>
      <c r="X13480" s="68" t="s">
        <v>621</v>
      </c>
      <c r="Y13480" s="68">
        <v>8.9999999999999998E-4</v>
      </c>
      <c r="Z13480" s="68">
        <v>5.9999999999999995E-4</v>
      </c>
      <c r="AA13480" s="68">
        <v>0.21920000000000001</v>
      </c>
      <c r="AB13480" s="68">
        <v>0.56330000000000002</v>
      </c>
      <c r="AC13480" s="68">
        <v>0.35620000000000002</v>
      </c>
      <c r="AD13480" s="68">
        <v>0.1002</v>
      </c>
      <c r="AE13480" s="68">
        <v>0.23980000000000001</v>
      </c>
      <c r="AF13480" s="68">
        <v>0.51029999999999998</v>
      </c>
      <c r="AG13480" s="68">
        <v>0.20100000000000001</v>
      </c>
      <c r="AH13480" s="68">
        <v>0.47099999999999997</v>
      </c>
      <c r="AI13480" s="68">
        <v>3.0200000000000001E-2</v>
      </c>
      <c r="AJ13480" s="68">
        <v>0.26669999999999999</v>
      </c>
      <c r="AK13480" s="68">
        <v>9.01E-2</v>
      </c>
      <c r="AL13480" s="68">
        <v>0.12970000000000001</v>
      </c>
      <c r="AM13480" s="68">
        <v>0.17480000000000001</v>
      </c>
      <c r="AN13480" s="68" t="s">
        <v>677</v>
      </c>
      <c r="AO13480" s="68">
        <v>0.97499999999999998</v>
      </c>
      <c r="AP13480" s="68">
        <v>0.5706</v>
      </c>
      <c r="AQ13480" s="68">
        <v>0.53749999999999998</v>
      </c>
      <c r="AR13480" s="68">
        <v>0.8004</v>
      </c>
      <c r="AS13480" s="68">
        <v>0.98770000000000002</v>
      </c>
      <c r="AT13480" s="68">
        <v>0.33889999999999998</v>
      </c>
      <c r="AU13480" s="68" t="s">
        <v>621</v>
      </c>
      <c r="AV13480" s="68" t="s">
        <v>621</v>
      </c>
      <c r="AW13480" s="68" t="s">
        <v>621</v>
      </c>
      <c r="AX13480" s="68" t="s">
        <v>621</v>
      </c>
      <c r="AY13480" s="68">
        <v>0.18160000000000001</v>
      </c>
      <c r="AZ13480" s="68">
        <v>0.5081</v>
      </c>
      <c r="BA13480" s="68">
        <v>8.0999999999999996E-3</v>
      </c>
      <c r="BB13480" s="68">
        <v>0.43080000000000002</v>
      </c>
      <c r="BC13480" s="68">
        <v>0.18809999999999999</v>
      </c>
      <c r="BD13480" s="68">
        <v>0.2036</v>
      </c>
      <c r="BE13480" s="68">
        <v>0.30890000000000001</v>
      </c>
      <c r="BF13480" s="68">
        <v>0.97489999999999999</v>
      </c>
      <c r="BG13480" s="68">
        <v>0.1037</v>
      </c>
      <c r="BH13480" s="68">
        <v>0.28960000000000002</v>
      </c>
      <c r="BI13480" s="68">
        <v>0.97709999999999997</v>
      </c>
      <c r="BJ13480" s="68">
        <v>0.84489999999999998</v>
      </c>
      <c r="BK13480" s="68">
        <v>0.48580000000000001</v>
      </c>
      <c r="BL13480" s="68">
        <v>0.68589999999999995</v>
      </c>
      <c r="BM13480" s="68">
        <v>0.73160000000000003</v>
      </c>
      <c r="BN13480" s="68">
        <v>0.12520000000000001</v>
      </c>
      <c r="BO13480" s="68">
        <v>0.80359999999999998</v>
      </c>
      <c r="BP13480" s="68">
        <v>0.32929999999999998</v>
      </c>
      <c r="BQ13480" s="68">
        <v>0.2404</v>
      </c>
      <c r="BR13480" s="68">
        <v>0.5444</v>
      </c>
      <c r="BS13480" s="68">
        <v>0.36909999999999998</v>
      </c>
      <c r="BT13480" s="68">
        <v>0.15909999999999999</v>
      </c>
      <c r="BU13480" s="68">
        <v>0.33539999999999998</v>
      </c>
      <c r="BV13480" s="68">
        <v>0.25800000000000001</v>
      </c>
      <c r="BW13480" s="68">
        <v>0.66800000000000004</v>
      </c>
      <c r="BX13480" s="68">
        <v>0.79469999999999996</v>
      </c>
      <c r="BY13480" s="68">
        <v>0.19689999999999999</v>
      </c>
      <c r="BZ13480" s="68">
        <v>0.2069</v>
      </c>
      <c r="CA13480" s="68">
        <v>0.91349999999999998</v>
      </c>
      <c r="CB13480" s="68">
        <v>0.74780000000000002</v>
      </c>
      <c r="CC13480" s="68">
        <v>0.53510000000000002</v>
      </c>
      <c r="CD13480" s="68">
        <v>0.8004</v>
      </c>
      <c r="CE13480" s="68">
        <v>0.16450000000000001</v>
      </c>
      <c r="CF13480" s="68">
        <v>0.94530000000000003</v>
      </c>
      <c r="CG13480" s="68">
        <v>0.61129999999999995</v>
      </c>
      <c r="CH13480" s="68">
        <v>0.73209999999999997</v>
      </c>
      <c r="CI13480" s="68">
        <v>0.50039999999999996</v>
      </c>
      <c r="CJ13480" s="68">
        <v>0.18110000000000001</v>
      </c>
      <c r="CK13480" s="68">
        <v>5.0999999999999997E-2</v>
      </c>
      <c r="CL13480" s="68">
        <v>0.35770000000000002</v>
      </c>
      <c r="CM13480" s="68" t="s">
        <v>621</v>
      </c>
      <c r="CN13480" s="68">
        <v>0.72950000000000004</v>
      </c>
      <c r="CO13480" s="68">
        <v>0.129</v>
      </c>
      <c r="CP13480" s="68">
        <v>4.5499999999999999E-2</v>
      </c>
      <c r="CQ13480" s="68">
        <v>0.68289999999999995</v>
      </c>
      <c r="CR13480" s="68" t="s">
        <v>621</v>
      </c>
      <c r="CS13480" s="68">
        <v>0.24340000000000001</v>
      </c>
      <c r="CT13480" s="68">
        <v>0.26290000000000002</v>
      </c>
      <c r="CU13480" s="68">
        <v>0.26879999999999998</v>
      </c>
      <c r="CV13480" s="68">
        <v>0.6452</v>
      </c>
      <c r="CW13480" s="68">
        <v>0.89359999999999995</v>
      </c>
      <c r="CX13480" s="68">
        <v>0.86199999999999999</v>
      </c>
      <c r="CY13480" s="68">
        <v>0.29339999999999999</v>
      </c>
      <c r="CZ13480" s="68">
        <v>0.18110000000000001</v>
      </c>
      <c r="DA13480" s="68">
        <v>5.0999999999999997E-2</v>
      </c>
      <c r="DB13480" s="68">
        <v>0.35780000000000001</v>
      </c>
      <c r="DC13480" s="68" t="s">
        <v>621</v>
      </c>
      <c r="DD13480" s="68">
        <v>0.34329999999999999</v>
      </c>
      <c r="DE13480" s="68">
        <v>0.72950000000000004</v>
      </c>
      <c r="DF13480" s="68">
        <v>0.12920000000000001</v>
      </c>
      <c r="DG13480" s="68">
        <v>4.5600000000000002E-2</v>
      </c>
      <c r="DH13480" s="68">
        <v>0.68540000000000001</v>
      </c>
      <c r="DI13480" s="68" t="s">
        <v>621</v>
      </c>
      <c r="DJ13480" s="68">
        <v>0.72460000000000002</v>
      </c>
      <c r="DK13480" s="68">
        <v>0.24340000000000001</v>
      </c>
      <c r="DL13480" s="68">
        <v>0.1812</v>
      </c>
      <c r="DM13480" s="68">
        <v>5.0999999999999997E-2</v>
      </c>
      <c r="DN13480" s="68">
        <v>0.35849999999999999</v>
      </c>
      <c r="DO13480" s="68" t="s">
        <v>621</v>
      </c>
      <c r="DP13480" s="68">
        <v>0.34329999999999999</v>
      </c>
      <c r="DQ13480" s="68">
        <v>0.72950000000000004</v>
      </c>
      <c r="DR13480" s="68">
        <v>0.12920000000000001</v>
      </c>
      <c r="DS13480" s="68">
        <v>4.5100000000000001E-2</v>
      </c>
      <c r="DT13480" s="68">
        <v>0.69389999999999996</v>
      </c>
      <c r="DU13480" s="68"/>
      <c r="DV13480" s="68">
        <v>0.72309999999999997</v>
      </c>
      <c r="DW13480" s="74">
        <v>0.24340000000000001</v>
      </c>
    </row>
    <row r="13481" spans="1:127" x14ac:dyDescent="0.25">
      <c r="A13481" s="247" t="s">
        <v>588</v>
      </c>
      <c r="B13481" s="106">
        <v>-0.47416999999999998</v>
      </c>
      <c r="C13481" s="77">
        <v>0.41565000000000002</v>
      </c>
      <c r="D13481" s="77">
        <v>0.27455000000000002</v>
      </c>
      <c r="E13481" s="77">
        <v>0.63893999999999995</v>
      </c>
      <c r="F13481" s="77">
        <v>0.61197999999999997</v>
      </c>
      <c r="G13481" s="77">
        <v>0.58942000000000005</v>
      </c>
      <c r="H13481" s="77">
        <v>0.32290000000000002</v>
      </c>
      <c r="I13481" s="77">
        <v>9.1310000000000002E-2</v>
      </c>
      <c r="J13481" s="77">
        <v>0.43752999999999997</v>
      </c>
      <c r="K13481" s="77">
        <v>0.50405999999999995</v>
      </c>
      <c r="L13481" s="77">
        <v>0.435</v>
      </c>
      <c r="M13481" s="77">
        <v>0.43319000000000002</v>
      </c>
      <c r="N13481" s="77">
        <v>0.67889999999999995</v>
      </c>
      <c r="O13481" s="77">
        <v>0.73014000000000001</v>
      </c>
      <c r="P13481" s="77" t="s">
        <v>677</v>
      </c>
      <c r="Q13481" s="77">
        <v>0.18931000000000001</v>
      </c>
      <c r="R13481" s="77">
        <v>0.2273</v>
      </c>
      <c r="S13481" s="77">
        <v>0.14493</v>
      </c>
      <c r="T13481" s="77">
        <v>0.61243000000000003</v>
      </c>
      <c r="U13481" s="77">
        <v>0.6966</v>
      </c>
      <c r="V13481" s="77">
        <v>0.13427</v>
      </c>
      <c r="W13481" s="77">
        <v>0.27473999999999998</v>
      </c>
      <c r="X13481" s="77">
        <v>2.1649999999999999E-2</v>
      </c>
      <c r="Y13481" s="77">
        <v>0.15822</v>
      </c>
      <c r="Z13481" s="106">
        <v>-0.30551</v>
      </c>
      <c r="AA13481" s="106">
        <v>-0.13099</v>
      </c>
      <c r="AB13481" s="77">
        <v>0.27212999999999998</v>
      </c>
      <c r="AC13481" s="77">
        <v>0.50624999999999998</v>
      </c>
      <c r="AD13481" s="77">
        <v>0.52703</v>
      </c>
      <c r="AE13481" s="77">
        <v>0.52664999999999995</v>
      </c>
      <c r="AF13481" s="77">
        <v>0.16957</v>
      </c>
      <c r="AG13481" s="77">
        <v>1.787E-2</v>
      </c>
      <c r="AH13481" s="77">
        <v>0.46565000000000001</v>
      </c>
      <c r="AI13481" s="77">
        <v>0.48311999999999999</v>
      </c>
      <c r="AJ13481" s="77">
        <v>0.45667000000000002</v>
      </c>
      <c r="AK13481" s="77">
        <v>0.45572000000000001</v>
      </c>
      <c r="AL13481" s="77">
        <v>0.70991000000000004</v>
      </c>
      <c r="AM13481" s="77">
        <v>0.72965000000000002</v>
      </c>
      <c r="AN13481" s="77" t="s">
        <v>677</v>
      </c>
      <c r="AO13481" s="77">
        <v>0.26782</v>
      </c>
      <c r="AP13481" s="77">
        <v>0.24609</v>
      </c>
      <c r="AQ13481" s="77">
        <v>0.14929999999999999</v>
      </c>
      <c r="AR13481" s="77">
        <v>0.35659999999999997</v>
      </c>
      <c r="AS13481" s="77">
        <v>0.54169</v>
      </c>
      <c r="AT13481" s="106">
        <v>-4.4999999999999997E-3</v>
      </c>
      <c r="AU13481" s="77">
        <v>0.13152</v>
      </c>
      <c r="AV13481" s="106">
        <v>-7.8920000000000004E-2</v>
      </c>
      <c r="AW13481" s="77">
        <v>0.1598</v>
      </c>
      <c r="AX13481" s="106">
        <v>-0.23941999999999999</v>
      </c>
      <c r="AY13481" s="106">
        <v>-0.23225999999999999</v>
      </c>
      <c r="AZ13481" s="77">
        <v>0.20393</v>
      </c>
      <c r="BA13481" s="106">
        <v>-1.486E-2</v>
      </c>
      <c r="BB13481" s="77">
        <v>0.14702000000000001</v>
      </c>
      <c r="BC13481" s="77">
        <v>0.39806000000000002</v>
      </c>
      <c r="BD13481" s="77">
        <v>0.36355999999999999</v>
      </c>
      <c r="BE13481" s="77">
        <v>0.42997999999999997</v>
      </c>
      <c r="BF13481" s="77">
        <v>0.20449999999999999</v>
      </c>
      <c r="BG13481" s="106">
        <v>-2.1409999999999998E-2</v>
      </c>
      <c r="BH13481" s="77">
        <v>0.13752</v>
      </c>
      <c r="BI13481" s="77">
        <v>0.14388999999999999</v>
      </c>
      <c r="BJ13481" s="77">
        <v>0.37501000000000001</v>
      </c>
      <c r="BK13481" s="77">
        <v>0.14469000000000001</v>
      </c>
      <c r="BL13481" s="77">
        <v>2.6339999999999999E-2</v>
      </c>
      <c r="BM13481" s="106">
        <v>-0.19653999999999999</v>
      </c>
      <c r="BN13481" s="106">
        <v>-0.19864000000000001</v>
      </c>
      <c r="BO13481" s="106">
        <v>-0.18489</v>
      </c>
      <c r="BP13481" s="77">
        <v>0.21317</v>
      </c>
      <c r="BQ13481" s="77">
        <v>0.32779000000000003</v>
      </c>
      <c r="BR13481" s="77">
        <v>9.4880000000000006E-2</v>
      </c>
      <c r="BS13481" s="106">
        <v>-1.515E-2</v>
      </c>
      <c r="BT13481" s="106">
        <v>-0.59923999999999999</v>
      </c>
      <c r="BU13481" s="106">
        <v>-0.32379999999999998</v>
      </c>
      <c r="BV13481" s="77">
        <v>0.43154999999999999</v>
      </c>
      <c r="BW13481" s="77">
        <v>1.8599999999999998E-2</v>
      </c>
      <c r="BX13481" s="77">
        <v>7.7829999999999996E-2</v>
      </c>
      <c r="BY13481" s="106">
        <v>-3.3950000000000001E-2</v>
      </c>
      <c r="BZ13481" s="106">
        <v>-6.5979999999999997E-2</v>
      </c>
      <c r="CA13481" s="106">
        <v>-1.5310000000000001E-2</v>
      </c>
      <c r="CB13481" s="77">
        <v>0.25708999999999999</v>
      </c>
      <c r="CC13481" s="77">
        <v>0.31602000000000002</v>
      </c>
      <c r="CD13481" s="77">
        <v>0.21042</v>
      </c>
      <c r="CE13481" s="106">
        <v>-3.5279999999999999E-2</v>
      </c>
      <c r="CF13481" s="106">
        <v>-0.28504000000000002</v>
      </c>
      <c r="CG13481" s="77">
        <v>2.2579999999999999E-2</v>
      </c>
      <c r="CH13481" s="77">
        <v>0.43795000000000001</v>
      </c>
      <c r="CI13481" s="77">
        <v>0.20427999999999999</v>
      </c>
      <c r="CJ13481" s="77">
        <v>0.78298000000000001</v>
      </c>
      <c r="CK13481" s="77">
        <v>0.69530999999999998</v>
      </c>
      <c r="CL13481" s="77">
        <v>0.51085000000000003</v>
      </c>
      <c r="CM13481" s="77">
        <v>1.1299999999999999E-3</v>
      </c>
      <c r="CN13481" s="77">
        <v>0.84141999999999995</v>
      </c>
      <c r="CO13481" s="77">
        <v>0.64544999999999997</v>
      </c>
      <c r="CP13481" s="77">
        <v>0.71958</v>
      </c>
      <c r="CQ13481" s="77">
        <v>0.49895</v>
      </c>
      <c r="CR13481" s="106">
        <v>-6.5250000000000002E-2</v>
      </c>
      <c r="CS13481" s="77">
        <v>0.96128999999999998</v>
      </c>
      <c r="CT13481" s="77">
        <v>0.47026000000000001</v>
      </c>
      <c r="CU13481" s="77">
        <v>0.34531000000000001</v>
      </c>
      <c r="CV13481" s="77">
        <v>0.15182999999999999</v>
      </c>
      <c r="CW13481" s="77">
        <v>0.12002</v>
      </c>
      <c r="CX13481" s="77">
        <v>0.20793</v>
      </c>
      <c r="CY13481" s="77">
        <v>0.36954999999999999</v>
      </c>
      <c r="CZ13481" s="77">
        <v>0.78298000000000001</v>
      </c>
      <c r="DA13481" s="77">
        <v>0.69530999999999998</v>
      </c>
      <c r="DB13481" s="77">
        <v>0.51085000000000003</v>
      </c>
      <c r="DC13481" s="77">
        <v>1.1100000000000001E-3</v>
      </c>
      <c r="DD13481" s="77">
        <v>0.91042000000000001</v>
      </c>
      <c r="DE13481" s="77">
        <v>0.84141999999999995</v>
      </c>
      <c r="DF13481" s="77">
        <v>0.64549000000000001</v>
      </c>
      <c r="DG13481" s="77">
        <v>0.71952000000000005</v>
      </c>
      <c r="DH13481" s="77">
        <v>0.49909999999999999</v>
      </c>
      <c r="DI13481" s="106">
        <v>-6.5420000000000006E-2</v>
      </c>
      <c r="DJ13481" s="77">
        <v>1</v>
      </c>
      <c r="DK13481" s="77">
        <v>0.96128999999999998</v>
      </c>
      <c r="DL13481" s="77">
        <v>0.78300000000000003</v>
      </c>
      <c r="DM13481" s="77">
        <v>0.69530999999999998</v>
      </c>
      <c r="DN13481" s="77">
        <v>0.51083000000000001</v>
      </c>
      <c r="DO13481" s="77">
        <v>9.8999999999999999E-4</v>
      </c>
      <c r="DP13481" s="77">
        <v>0.91039999999999999</v>
      </c>
      <c r="DQ13481" s="77">
        <v>0.84141999999999995</v>
      </c>
      <c r="DR13481" s="77">
        <v>0.64571999999999996</v>
      </c>
      <c r="DS13481" s="77">
        <v>0.71940999999999999</v>
      </c>
      <c r="DT13481" s="77">
        <v>0.49542999999999998</v>
      </c>
      <c r="DU13481" s="106">
        <v>-6.5170000000000006E-2</v>
      </c>
      <c r="DV13481" s="77">
        <v>1</v>
      </c>
      <c r="DW13481" s="78">
        <v>0.96128000000000002</v>
      </c>
    </row>
    <row r="13482" spans="1:127" ht="15.75" thickBot="1" x14ac:dyDescent="0.3">
      <c r="A13482" s="248"/>
      <c r="B13482" s="68">
        <v>6.1000000000000004E-3</v>
      </c>
      <c r="C13482" s="68">
        <v>1.7999999999999999E-2</v>
      </c>
      <c r="D13482" s="68">
        <v>0.1283</v>
      </c>
      <c r="E13482" s="68" t="s">
        <v>621</v>
      </c>
      <c r="F13482" s="68">
        <v>2.0000000000000001E-4</v>
      </c>
      <c r="G13482" s="68">
        <v>4.0000000000000002E-4</v>
      </c>
      <c r="H13482" s="68">
        <v>7.1499999999999994E-2</v>
      </c>
      <c r="I13482" s="68">
        <v>0.61919999999999997</v>
      </c>
      <c r="J13482" s="68">
        <v>1.23E-2</v>
      </c>
      <c r="K13482" s="68">
        <v>3.3E-3</v>
      </c>
      <c r="L13482" s="68">
        <v>1.2800000000000001E-2</v>
      </c>
      <c r="M13482" s="68">
        <v>1.3299999999999999E-2</v>
      </c>
      <c r="N13482" s="68" t="s">
        <v>621</v>
      </c>
      <c r="O13482" s="68" t="s">
        <v>621</v>
      </c>
      <c r="P13482" s="68" t="s">
        <v>677</v>
      </c>
      <c r="Q13482" s="68">
        <v>0.2994</v>
      </c>
      <c r="R13482" s="68">
        <v>0.2109</v>
      </c>
      <c r="S13482" s="68">
        <v>0.42870000000000003</v>
      </c>
      <c r="T13482" s="68">
        <v>2.0000000000000001E-4</v>
      </c>
      <c r="U13482" s="68" t="s">
        <v>621</v>
      </c>
      <c r="V13482" s="68">
        <v>0.46379999999999999</v>
      </c>
      <c r="W13482" s="68">
        <v>0.12809999999999999</v>
      </c>
      <c r="X13482" s="68">
        <v>0.90639999999999998</v>
      </c>
      <c r="Y13482" s="68">
        <v>0.3871</v>
      </c>
      <c r="Z13482" s="68">
        <v>8.9099999999999999E-2</v>
      </c>
      <c r="AA13482" s="68">
        <v>0.47489999999999999</v>
      </c>
      <c r="AB13482" s="68">
        <v>0.13189999999999999</v>
      </c>
      <c r="AC13482" s="68">
        <v>3.0999999999999999E-3</v>
      </c>
      <c r="AD13482" s="68">
        <v>1.9E-3</v>
      </c>
      <c r="AE13482" s="68">
        <v>2E-3</v>
      </c>
      <c r="AF13482" s="68">
        <v>0.35349999999999998</v>
      </c>
      <c r="AG13482" s="68">
        <v>0.92269999999999996</v>
      </c>
      <c r="AH13482" s="68">
        <v>7.1999999999999998E-3</v>
      </c>
      <c r="AI13482" s="68">
        <v>5.1000000000000004E-3</v>
      </c>
      <c r="AJ13482" s="68">
        <v>8.6E-3</v>
      </c>
      <c r="AK13482" s="68">
        <v>8.8000000000000005E-3</v>
      </c>
      <c r="AL13482" s="68" t="s">
        <v>621</v>
      </c>
      <c r="AM13482" s="68" t="s">
        <v>621</v>
      </c>
      <c r="AN13482" s="68" t="s">
        <v>677</v>
      </c>
      <c r="AO13482" s="68">
        <v>0.1384</v>
      </c>
      <c r="AP13482" s="68">
        <v>0.17460000000000001</v>
      </c>
      <c r="AQ13482" s="68">
        <v>0.4148</v>
      </c>
      <c r="AR13482" s="68">
        <v>4.5100000000000001E-2</v>
      </c>
      <c r="AS13482" s="68">
        <v>1.4E-3</v>
      </c>
      <c r="AT13482" s="68">
        <v>0.98050000000000004</v>
      </c>
      <c r="AU13482" s="68">
        <v>0.47299999999999998</v>
      </c>
      <c r="AV13482" s="68">
        <v>0.66769999999999996</v>
      </c>
      <c r="AW13482" s="68">
        <v>0.38229999999999997</v>
      </c>
      <c r="AX13482" s="68">
        <v>0.18690000000000001</v>
      </c>
      <c r="AY13482" s="68">
        <v>0.20080000000000001</v>
      </c>
      <c r="AZ13482" s="68">
        <v>0.26290000000000002</v>
      </c>
      <c r="BA13482" s="68">
        <v>0.93569999999999998</v>
      </c>
      <c r="BB13482" s="68">
        <v>0.42199999999999999</v>
      </c>
      <c r="BC13482" s="68">
        <v>2.4E-2</v>
      </c>
      <c r="BD13482" s="68">
        <v>4.0800000000000003E-2</v>
      </c>
      <c r="BE13482" s="68">
        <v>1.4E-2</v>
      </c>
      <c r="BF13482" s="68">
        <v>0.26150000000000001</v>
      </c>
      <c r="BG13482" s="68">
        <v>0.90739999999999998</v>
      </c>
      <c r="BH13482" s="68">
        <v>0.45290000000000002</v>
      </c>
      <c r="BI13482" s="68">
        <v>0.432</v>
      </c>
      <c r="BJ13482" s="68">
        <v>3.44E-2</v>
      </c>
      <c r="BK13482" s="68">
        <v>0.42949999999999999</v>
      </c>
      <c r="BL13482" s="68">
        <v>0.88619999999999999</v>
      </c>
      <c r="BM13482" s="68">
        <v>0.28100000000000003</v>
      </c>
      <c r="BN13482" s="68">
        <v>0.27579999999999999</v>
      </c>
      <c r="BO13482" s="68">
        <v>0.311</v>
      </c>
      <c r="BP13482" s="68">
        <v>0.2414</v>
      </c>
      <c r="BQ13482" s="68">
        <v>6.7000000000000004E-2</v>
      </c>
      <c r="BR13482" s="68">
        <v>0.60550000000000004</v>
      </c>
      <c r="BS13482" s="68">
        <v>0.93440000000000001</v>
      </c>
      <c r="BT13482" s="68">
        <v>2.9999999999999997E-4</v>
      </c>
      <c r="BU13482" s="68">
        <v>7.0599999999999996E-2</v>
      </c>
      <c r="BV13482" s="68">
        <v>1.37E-2</v>
      </c>
      <c r="BW13482" s="68">
        <v>0.91949999999999998</v>
      </c>
      <c r="BX13482" s="68">
        <v>0.67200000000000004</v>
      </c>
      <c r="BY13482" s="68">
        <v>0.85360000000000003</v>
      </c>
      <c r="BZ13482" s="68">
        <v>0.7198</v>
      </c>
      <c r="CA13482" s="68">
        <v>0.93369999999999997</v>
      </c>
      <c r="CB13482" s="68">
        <v>0.1555</v>
      </c>
      <c r="CC13482" s="68">
        <v>7.8100000000000003E-2</v>
      </c>
      <c r="CD13482" s="68">
        <v>0.2477</v>
      </c>
      <c r="CE13482" s="68">
        <v>0.84799999999999998</v>
      </c>
      <c r="CF13482" s="68">
        <v>0.1138</v>
      </c>
      <c r="CG13482" s="68">
        <v>0.90239999999999998</v>
      </c>
      <c r="CH13482" s="68">
        <v>1.2200000000000001E-2</v>
      </c>
      <c r="CI13482" s="68">
        <v>0.2621</v>
      </c>
      <c r="CJ13482" s="68" t="s">
        <v>621</v>
      </c>
      <c r="CK13482" s="68" t="s">
        <v>621</v>
      </c>
      <c r="CL13482" s="68">
        <v>2.8E-3</v>
      </c>
      <c r="CM13482" s="68">
        <v>0.99509999999999998</v>
      </c>
      <c r="CN13482" s="68" t="s">
        <v>621</v>
      </c>
      <c r="CO13482" s="68" t="s">
        <v>621</v>
      </c>
      <c r="CP13482" s="68" t="s">
        <v>621</v>
      </c>
      <c r="CQ13482" s="68">
        <v>3.7000000000000002E-3</v>
      </c>
      <c r="CR13482" s="68">
        <v>0.72270000000000001</v>
      </c>
      <c r="CS13482" s="68" t="s">
        <v>621</v>
      </c>
      <c r="CT13482" s="68">
        <v>6.6E-3</v>
      </c>
      <c r="CU13482" s="68">
        <v>5.2900000000000003E-2</v>
      </c>
      <c r="CV13482" s="68">
        <v>0.40679999999999999</v>
      </c>
      <c r="CW13482" s="68">
        <v>0.51290000000000002</v>
      </c>
      <c r="CX13482" s="68">
        <v>0.2535</v>
      </c>
      <c r="CY13482" s="68">
        <v>3.7400000000000003E-2</v>
      </c>
      <c r="CZ13482" s="68" t="s">
        <v>621</v>
      </c>
      <c r="DA13482" s="68" t="s">
        <v>621</v>
      </c>
      <c r="DB13482" s="68">
        <v>2.8E-3</v>
      </c>
      <c r="DC13482" s="68">
        <v>0.99519999999999997</v>
      </c>
      <c r="DD13482" s="68" t="s">
        <v>621</v>
      </c>
      <c r="DE13482" s="68" t="s">
        <v>621</v>
      </c>
      <c r="DF13482" s="68" t="s">
        <v>621</v>
      </c>
      <c r="DG13482" s="68" t="s">
        <v>621</v>
      </c>
      <c r="DH13482" s="68">
        <v>3.5999999999999999E-3</v>
      </c>
      <c r="DI13482" s="68">
        <v>0.72199999999999998</v>
      </c>
      <c r="DJ13482" s="68" t="s">
        <v>621</v>
      </c>
      <c r="DK13482" s="68" t="s">
        <v>621</v>
      </c>
      <c r="DL13482" s="68" t="s">
        <v>621</v>
      </c>
      <c r="DM13482" s="68" t="s">
        <v>621</v>
      </c>
      <c r="DN13482" s="68">
        <v>2.8E-3</v>
      </c>
      <c r="DO13482" s="68">
        <v>0.99570000000000003</v>
      </c>
      <c r="DP13482" s="68" t="s">
        <v>621</v>
      </c>
      <c r="DQ13482" s="68" t="s">
        <v>621</v>
      </c>
      <c r="DR13482" s="68" t="s">
        <v>621</v>
      </c>
      <c r="DS13482" s="68" t="s">
        <v>621</v>
      </c>
      <c r="DT13482" s="68">
        <v>3.8999999999999998E-3</v>
      </c>
      <c r="DU13482" s="68">
        <v>0.72309999999999997</v>
      </c>
      <c r="DV13482" s="68"/>
      <c r="DW13482" s="74" t="s">
        <v>621</v>
      </c>
    </row>
    <row r="13483" spans="1:127" x14ac:dyDescent="0.25">
      <c r="A13483" s="247" t="s">
        <v>565</v>
      </c>
      <c r="B13483" s="106">
        <v>-0.56538999999999995</v>
      </c>
      <c r="C13483" s="77">
        <v>0.37798999999999999</v>
      </c>
      <c r="D13483" s="77">
        <v>0.28808</v>
      </c>
      <c r="E13483" s="77">
        <v>0.58953</v>
      </c>
      <c r="F13483" s="77">
        <v>0.67810000000000004</v>
      </c>
      <c r="G13483" s="77">
        <v>0.62180999999999997</v>
      </c>
      <c r="H13483" s="77">
        <v>0.36273</v>
      </c>
      <c r="I13483" s="77">
        <v>0.15289</v>
      </c>
      <c r="J13483" s="77">
        <v>0.39661999999999997</v>
      </c>
      <c r="K13483" s="77">
        <v>0.40133999999999997</v>
      </c>
      <c r="L13483" s="77">
        <v>0.37907999999999997</v>
      </c>
      <c r="M13483" s="77">
        <v>0.33753</v>
      </c>
      <c r="N13483" s="77">
        <v>0.58018999999999998</v>
      </c>
      <c r="O13483" s="77">
        <v>0.63232999999999995</v>
      </c>
      <c r="P13483" s="77" t="s">
        <v>677</v>
      </c>
      <c r="Q13483" s="77">
        <v>0.11622</v>
      </c>
      <c r="R13483" s="77">
        <v>0.19420999999999999</v>
      </c>
      <c r="S13483" s="77">
        <v>0.11362999999999999</v>
      </c>
      <c r="T13483" s="77">
        <v>0.61184000000000005</v>
      </c>
      <c r="U13483" s="77">
        <v>0.61797000000000002</v>
      </c>
      <c r="V13483" s="77">
        <v>0.19395000000000001</v>
      </c>
      <c r="W13483" s="77">
        <v>0.40411000000000002</v>
      </c>
      <c r="X13483" s="77">
        <v>0.20574000000000001</v>
      </c>
      <c r="Y13483" s="77">
        <v>0.30936999999999998</v>
      </c>
      <c r="Z13483" s="106">
        <v>-0.14151</v>
      </c>
      <c r="AA13483" s="106">
        <v>-6.6320000000000004E-2</v>
      </c>
      <c r="AB13483" s="77">
        <v>0.29549999999999998</v>
      </c>
      <c r="AC13483" s="77">
        <v>0.44890999999999998</v>
      </c>
      <c r="AD13483" s="77">
        <v>0.59794000000000003</v>
      </c>
      <c r="AE13483" s="77">
        <v>0.57557000000000003</v>
      </c>
      <c r="AF13483" s="77">
        <v>0.19958999999999999</v>
      </c>
      <c r="AG13483" s="77">
        <v>8.1820000000000004E-2</v>
      </c>
      <c r="AH13483" s="77">
        <v>0.41914000000000001</v>
      </c>
      <c r="AI13483" s="77">
        <v>0.36653000000000002</v>
      </c>
      <c r="AJ13483" s="77">
        <v>0.39143</v>
      </c>
      <c r="AK13483" s="77">
        <v>0.36155999999999999</v>
      </c>
      <c r="AL13483" s="77">
        <v>0.61960000000000004</v>
      </c>
      <c r="AM13483" s="77">
        <v>0.64670000000000005</v>
      </c>
      <c r="AN13483" s="77" t="s">
        <v>677</v>
      </c>
      <c r="AO13483" s="77">
        <v>0.26095000000000002</v>
      </c>
      <c r="AP13483" s="77">
        <v>0.21149999999999999</v>
      </c>
      <c r="AQ13483" s="77">
        <v>0.11550000000000001</v>
      </c>
      <c r="AR13483" s="77">
        <v>0.33593000000000001</v>
      </c>
      <c r="AS13483" s="77">
        <v>0.53127000000000002</v>
      </c>
      <c r="AT13483" s="77">
        <v>4.3200000000000002E-2</v>
      </c>
      <c r="AU13483" s="77">
        <v>0.31748999999999999</v>
      </c>
      <c r="AV13483" s="77">
        <v>0.11641</v>
      </c>
      <c r="AW13483" s="77">
        <v>0.35696</v>
      </c>
      <c r="AX13483" s="106">
        <v>-5.5840000000000001E-2</v>
      </c>
      <c r="AY13483" s="106">
        <v>-0.15998000000000001</v>
      </c>
      <c r="AZ13483" s="77">
        <v>0.23311000000000001</v>
      </c>
      <c r="BA13483" s="106">
        <v>-0.14218</v>
      </c>
      <c r="BB13483" s="77">
        <v>0.10494000000000001</v>
      </c>
      <c r="BC13483" s="77">
        <v>0.32374000000000003</v>
      </c>
      <c r="BD13483" s="77">
        <v>0.29220000000000002</v>
      </c>
      <c r="BE13483" s="77">
        <v>0.36991000000000002</v>
      </c>
      <c r="BF13483" s="77">
        <v>0.19850999999999999</v>
      </c>
      <c r="BG13483" s="106">
        <v>-0.10094</v>
      </c>
      <c r="BH13483" s="77">
        <v>8.1540000000000001E-2</v>
      </c>
      <c r="BI13483" s="77">
        <v>0.14282</v>
      </c>
      <c r="BJ13483" s="77">
        <v>0.35744999999999999</v>
      </c>
      <c r="BK13483" s="77">
        <v>0.10623</v>
      </c>
      <c r="BL13483" s="77">
        <v>4.614E-2</v>
      </c>
      <c r="BM13483" s="106">
        <v>-0.21009</v>
      </c>
      <c r="BN13483" s="106">
        <v>-0.11815000000000001</v>
      </c>
      <c r="BO13483" s="106">
        <v>-0.16822000000000001</v>
      </c>
      <c r="BP13483" s="77">
        <v>0.15977</v>
      </c>
      <c r="BQ13483" s="77">
        <v>0.26201999999999998</v>
      </c>
      <c r="BR13483" s="77">
        <v>0.12343</v>
      </c>
      <c r="BS13483" s="106">
        <v>-5.9240000000000001E-2</v>
      </c>
      <c r="BT13483" s="106">
        <v>-0.51648000000000005</v>
      </c>
      <c r="BU13483" s="106">
        <v>-0.26841999999999999</v>
      </c>
      <c r="BV13483" s="77">
        <v>0.36592000000000002</v>
      </c>
      <c r="BW13483" s="77">
        <v>4.0210000000000003E-2</v>
      </c>
      <c r="BX13483" s="77">
        <v>8.9370000000000005E-2</v>
      </c>
      <c r="BY13483" s="106">
        <v>-9.8610000000000003E-2</v>
      </c>
      <c r="BZ13483" s="106">
        <v>-1.15E-3</v>
      </c>
      <c r="CA13483" s="106">
        <v>-9.3299999999999998E-3</v>
      </c>
      <c r="CB13483" s="77">
        <v>0.23541000000000001</v>
      </c>
      <c r="CC13483" s="77">
        <v>0.27807999999999999</v>
      </c>
      <c r="CD13483" s="77">
        <v>0.21847</v>
      </c>
      <c r="CE13483" s="106">
        <v>-0.10331</v>
      </c>
      <c r="CF13483" s="106">
        <v>-0.28237000000000001</v>
      </c>
      <c r="CG13483" s="77">
        <v>4.8120000000000003E-2</v>
      </c>
      <c r="CH13483" s="77">
        <v>0.44603999999999999</v>
      </c>
      <c r="CI13483" s="77">
        <v>0.16594</v>
      </c>
      <c r="CJ13483" s="77">
        <v>0.83416000000000001</v>
      </c>
      <c r="CK13483" s="77">
        <v>0.58443000000000001</v>
      </c>
      <c r="CL13483" s="77">
        <v>0.45356000000000002</v>
      </c>
      <c r="CM13483" s="77">
        <v>0.20516000000000001</v>
      </c>
      <c r="CN13483" s="77">
        <v>0.84141999999999995</v>
      </c>
      <c r="CO13483" s="77">
        <v>0.70811000000000002</v>
      </c>
      <c r="CP13483" s="77">
        <v>0.60599999999999998</v>
      </c>
      <c r="CQ13483" s="77">
        <v>0.46788999999999997</v>
      </c>
      <c r="CR13483" s="77">
        <v>0.21224000000000001</v>
      </c>
      <c r="CS13483" s="77">
        <v>1</v>
      </c>
      <c r="CT13483" s="77">
        <v>0.40417999999999998</v>
      </c>
      <c r="CU13483" s="77">
        <v>0.28284999999999999</v>
      </c>
      <c r="CV13483" s="77">
        <v>0.12531</v>
      </c>
      <c r="CW13483" s="77">
        <v>0.12475</v>
      </c>
      <c r="CX13483" s="77">
        <v>0.19458</v>
      </c>
      <c r="CY13483" s="77">
        <v>0.30932999999999999</v>
      </c>
      <c r="CZ13483" s="77">
        <v>0.83416000000000001</v>
      </c>
      <c r="DA13483" s="77">
        <v>0.58443000000000001</v>
      </c>
      <c r="DB13483" s="77">
        <v>0.45356999999999997</v>
      </c>
      <c r="DC13483" s="77">
        <v>0.20515</v>
      </c>
      <c r="DD13483" s="77">
        <v>0.84360000000000002</v>
      </c>
      <c r="DE13483" s="77">
        <v>0.84141999999999995</v>
      </c>
      <c r="DF13483" s="77">
        <v>0.70811000000000002</v>
      </c>
      <c r="DG13483" s="77">
        <v>0.60597000000000001</v>
      </c>
      <c r="DH13483" s="77">
        <v>0.46822000000000003</v>
      </c>
      <c r="DI13483" s="77">
        <v>0.21207999999999999</v>
      </c>
      <c r="DJ13483" s="77">
        <v>0.96138000000000001</v>
      </c>
      <c r="DK13483" s="77">
        <v>1</v>
      </c>
      <c r="DL13483" s="77">
        <v>0.83416999999999997</v>
      </c>
      <c r="DM13483" s="77">
        <v>0.58443999999999996</v>
      </c>
      <c r="DN13483" s="77">
        <v>0.45361000000000001</v>
      </c>
      <c r="DO13483" s="77">
        <v>0.20501</v>
      </c>
      <c r="DP13483" s="77">
        <v>0.84358999999999995</v>
      </c>
      <c r="DQ13483" s="77">
        <v>0.84141999999999995</v>
      </c>
      <c r="DR13483" s="77">
        <v>0.70833000000000002</v>
      </c>
      <c r="DS13483" s="77">
        <v>0.60568999999999995</v>
      </c>
      <c r="DT13483" s="77">
        <v>0.4652</v>
      </c>
      <c r="DU13483" s="77">
        <v>0.21232000000000001</v>
      </c>
      <c r="DV13483" s="77">
        <v>0.96128000000000002</v>
      </c>
      <c r="DW13483" s="78">
        <v>1</v>
      </c>
    </row>
    <row r="13484" spans="1:127" x14ac:dyDescent="0.25">
      <c r="A13484" s="249"/>
      <c r="B13484" s="77">
        <v>6.9999999999999999E-4</v>
      </c>
      <c r="C13484" s="77">
        <v>3.2899999999999999E-2</v>
      </c>
      <c r="D13484" s="77">
        <v>0.10979999999999999</v>
      </c>
      <c r="E13484" s="77">
        <v>4.0000000000000002E-4</v>
      </c>
      <c r="F13484" s="77" t="s">
        <v>621</v>
      </c>
      <c r="G13484" s="77">
        <v>1E-4</v>
      </c>
      <c r="H13484" s="77">
        <v>4.1300000000000003E-2</v>
      </c>
      <c r="I13484" s="77">
        <v>0.40350000000000003</v>
      </c>
      <c r="J13484" s="77">
        <v>2.46E-2</v>
      </c>
      <c r="K13484" s="77">
        <v>2.2800000000000001E-2</v>
      </c>
      <c r="L13484" s="77">
        <v>3.2399999999999998E-2</v>
      </c>
      <c r="M13484" s="77">
        <v>5.8900000000000001E-2</v>
      </c>
      <c r="N13484" s="77">
        <v>5.0000000000000001E-4</v>
      </c>
      <c r="O13484" s="77">
        <v>1E-4</v>
      </c>
      <c r="P13484" s="77" t="s">
        <v>677</v>
      </c>
      <c r="Q13484" s="77">
        <v>0.52649999999999997</v>
      </c>
      <c r="R13484" s="77">
        <v>0.2868</v>
      </c>
      <c r="S13484" s="77">
        <v>0.53580000000000005</v>
      </c>
      <c r="T13484" s="77">
        <v>2.0000000000000001E-4</v>
      </c>
      <c r="U13484" s="77">
        <v>2.0000000000000001E-4</v>
      </c>
      <c r="V13484" s="77">
        <v>0.28749999999999998</v>
      </c>
      <c r="W13484" s="77">
        <v>2.18E-2</v>
      </c>
      <c r="X13484" s="77">
        <v>0.2586</v>
      </c>
      <c r="Y13484" s="77">
        <v>8.4900000000000003E-2</v>
      </c>
      <c r="Z13484" s="77">
        <v>0.43980000000000002</v>
      </c>
      <c r="AA13484" s="77">
        <v>0.71840000000000004</v>
      </c>
      <c r="AB13484" s="77">
        <v>0.10059999999999999</v>
      </c>
      <c r="AC13484" s="77">
        <v>0.01</v>
      </c>
      <c r="AD13484" s="77">
        <v>2.9999999999999997E-4</v>
      </c>
      <c r="AE13484" s="77">
        <v>5.9999999999999995E-4</v>
      </c>
      <c r="AF13484" s="77">
        <v>0.27339999999999998</v>
      </c>
      <c r="AG13484" s="77">
        <v>0.65620000000000001</v>
      </c>
      <c r="AH13484" s="77">
        <v>1.7000000000000001E-2</v>
      </c>
      <c r="AI13484" s="77">
        <v>3.9100000000000003E-2</v>
      </c>
      <c r="AJ13484" s="77">
        <v>2.6700000000000002E-2</v>
      </c>
      <c r="AK13484" s="77">
        <v>4.2000000000000003E-2</v>
      </c>
      <c r="AL13484" s="77">
        <v>2.0000000000000001E-4</v>
      </c>
      <c r="AM13484" s="77" t="s">
        <v>621</v>
      </c>
      <c r="AN13484" s="77" t="s">
        <v>677</v>
      </c>
      <c r="AO13484" s="77">
        <v>0.1492</v>
      </c>
      <c r="AP13484" s="77">
        <v>0.2452</v>
      </c>
      <c r="AQ13484" s="77">
        <v>0.52900000000000003</v>
      </c>
      <c r="AR13484" s="77">
        <v>6.0100000000000001E-2</v>
      </c>
      <c r="AS13484" s="77">
        <v>1.8E-3</v>
      </c>
      <c r="AT13484" s="77">
        <v>0.81440000000000001</v>
      </c>
      <c r="AU13484" s="77">
        <v>7.6600000000000001E-2</v>
      </c>
      <c r="AV13484" s="77">
        <v>0.52580000000000005</v>
      </c>
      <c r="AW13484" s="77">
        <v>4.4900000000000002E-2</v>
      </c>
      <c r="AX13484" s="77">
        <v>0.76149999999999995</v>
      </c>
      <c r="AY13484" s="77">
        <v>0.38179999999999997</v>
      </c>
      <c r="AZ13484" s="77">
        <v>0.1991</v>
      </c>
      <c r="BA13484" s="77">
        <v>0.43759999999999999</v>
      </c>
      <c r="BB13484" s="77">
        <v>0.56759999999999999</v>
      </c>
      <c r="BC13484" s="77">
        <v>7.0699999999999999E-2</v>
      </c>
      <c r="BD13484" s="77">
        <v>0.1046</v>
      </c>
      <c r="BE13484" s="77">
        <v>3.7199999999999997E-2</v>
      </c>
      <c r="BF13484" s="77">
        <v>0.27610000000000001</v>
      </c>
      <c r="BG13484" s="77">
        <v>0.58250000000000002</v>
      </c>
      <c r="BH13484" s="77">
        <v>0.6573</v>
      </c>
      <c r="BI13484" s="77">
        <v>0.4355</v>
      </c>
      <c r="BJ13484" s="77">
        <v>4.4600000000000001E-2</v>
      </c>
      <c r="BK13484" s="77">
        <v>0.56279999999999997</v>
      </c>
      <c r="BL13484" s="77">
        <v>0.80200000000000005</v>
      </c>
      <c r="BM13484" s="77">
        <v>0.2485</v>
      </c>
      <c r="BN13484" s="77">
        <v>0.51959999999999995</v>
      </c>
      <c r="BO13484" s="77">
        <v>0.3574</v>
      </c>
      <c r="BP13484" s="77">
        <v>0.38240000000000002</v>
      </c>
      <c r="BQ13484" s="77">
        <v>0.1474</v>
      </c>
      <c r="BR13484" s="77">
        <v>0.50090000000000001</v>
      </c>
      <c r="BS13484" s="77">
        <v>0.74739999999999995</v>
      </c>
      <c r="BT13484" s="77">
        <v>2.5000000000000001E-3</v>
      </c>
      <c r="BU13484" s="77">
        <v>0.13739999999999999</v>
      </c>
      <c r="BV13484" s="77">
        <v>3.9399999999999998E-2</v>
      </c>
      <c r="BW13484" s="77">
        <v>0.82699999999999996</v>
      </c>
      <c r="BX13484" s="77">
        <v>0.62670000000000003</v>
      </c>
      <c r="BY13484" s="77">
        <v>0.59130000000000005</v>
      </c>
      <c r="BZ13484" s="77">
        <v>0.995</v>
      </c>
      <c r="CA13484" s="77">
        <v>0.95960000000000001</v>
      </c>
      <c r="CB13484" s="77">
        <v>0.1946</v>
      </c>
      <c r="CC13484" s="77">
        <v>0.12330000000000001</v>
      </c>
      <c r="CD13484" s="77">
        <v>0.22969999999999999</v>
      </c>
      <c r="CE13484" s="77">
        <v>0.57369999999999999</v>
      </c>
      <c r="CF13484" s="77">
        <v>0.1174</v>
      </c>
      <c r="CG13484" s="77">
        <v>0.79369999999999996</v>
      </c>
      <c r="CH13484" s="77">
        <v>1.0500000000000001E-2</v>
      </c>
      <c r="CI13484" s="77">
        <v>0.36399999999999999</v>
      </c>
      <c r="CJ13484" s="77" t="s">
        <v>621</v>
      </c>
      <c r="CK13484" s="77">
        <v>4.0000000000000002E-4</v>
      </c>
      <c r="CL13484" s="77">
        <v>9.1000000000000004E-3</v>
      </c>
      <c r="CM13484" s="77">
        <v>0.26</v>
      </c>
      <c r="CN13484" s="77" t="s">
        <v>621</v>
      </c>
      <c r="CO13484" s="77" t="s">
        <v>621</v>
      </c>
      <c r="CP13484" s="77">
        <v>2.0000000000000001E-4</v>
      </c>
      <c r="CQ13484" s="77">
        <v>6.8999999999999999E-3</v>
      </c>
      <c r="CR13484" s="77">
        <v>0.24349999999999999</v>
      </c>
      <c r="CS13484" s="77" t="s">
        <v>621</v>
      </c>
      <c r="CT13484" s="77">
        <v>2.18E-2</v>
      </c>
      <c r="CU13484" s="77">
        <v>0.1167</v>
      </c>
      <c r="CV13484" s="77">
        <v>0.49440000000000001</v>
      </c>
      <c r="CW13484" s="77">
        <v>0.49630000000000002</v>
      </c>
      <c r="CX13484" s="77">
        <v>0.28589999999999999</v>
      </c>
      <c r="CY13484" s="77">
        <v>8.4900000000000003E-2</v>
      </c>
      <c r="CZ13484" s="77" t="s">
        <v>621</v>
      </c>
      <c r="DA13484" s="77">
        <v>4.0000000000000002E-4</v>
      </c>
      <c r="DB13484" s="77">
        <v>9.1000000000000004E-3</v>
      </c>
      <c r="DC13484" s="77">
        <v>0.26</v>
      </c>
      <c r="DD13484" s="77" t="s">
        <v>621</v>
      </c>
      <c r="DE13484" s="77" t="s">
        <v>621</v>
      </c>
      <c r="DF13484" s="77" t="s">
        <v>621</v>
      </c>
      <c r="DG13484" s="77">
        <v>2.0000000000000001E-4</v>
      </c>
      <c r="DH13484" s="77">
        <v>6.8999999999999999E-3</v>
      </c>
      <c r="DI13484" s="77">
        <v>0.24390000000000001</v>
      </c>
      <c r="DJ13484" s="77" t="s">
        <v>621</v>
      </c>
      <c r="DK13484" s="77" t="s">
        <v>621</v>
      </c>
      <c r="DL13484" s="77" t="s">
        <v>621</v>
      </c>
      <c r="DM13484" s="77">
        <v>4.0000000000000002E-4</v>
      </c>
      <c r="DN13484" s="77">
        <v>9.1000000000000004E-3</v>
      </c>
      <c r="DO13484" s="77">
        <v>0.26029999999999998</v>
      </c>
      <c r="DP13484" s="77" t="s">
        <v>621</v>
      </c>
      <c r="DQ13484" s="77" t="s">
        <v>621</v>
      </c>
      <c r="DR13484" s="77" t="s">
        <v>621</v>
      </c>
      <c r="DS13484" s="77">
        <v>2.0000000000000001E-4</v>
      </c>
      <c r="DT13484" s="77">
        <v>7.3000000000000001E-3</v>
      </c>
      <c r="DU13484" s="77">
        <v>0.24340000000000001</v>
      </c>
      <c r="DV13484" s="77" t="s">
        <v>621</v>
      </c>
      <c r="DW13484" s="78"/>
    </row>
  </sheetData>
  <mergeCells count="3676">
    <mergeCell ref="A386:F386"/>
    <mergeCell ref="A414:F414"/>
    <mergeCell ref="A442:F442"/>
    <mergeCell ref="A470:F470"/>
    <mergeCell ref="A498:F498"/>
    <mergeCell ref="A526:F526"/>
    <mergeCell ref="A218:F218"/>
    <mergeCell ref="A246:F246"/>
    <mergeCell ref="A274:F274"/>
    <mergeCell ref="A302:F302"/>
    <mergeCell ref="A330:F330"/>
    <mergeCell ref="A358:F358"/>
    <mergeCell ref="A44:C44"/>
    <mergeCell ref="A78:F78"/>
    <mergeCell ref="A106:F106"/>
    <mergeCell ref="A134:F134"/>
    <mergeCell ref="A162:F162"/>
    <mergeCell ref="A190:F190"/>
    <mergeCell ref="A890:F890"/>
    <mergeCell ref="A918:F918"/>
    <mergeCell ref="A946:F946"/>
    <mergeCell ref="A974:F974"/>
    <mergeCell ref="A1002:F1002"/>
    <mergeCell ref="A1030:F1030"/>
    <mergeCell ref="A722:F722"/>
    <mergeCell ref="A750:F750"/>
    <mergeCell ref="A778:F778"/>
    <mergeCell ref="A806:F806"/>
    <mergeCell ref="A834:F834"/>
    <mergeCell ref="A862:F862"/>
    <mergeCell ref="A554:F554"/>
    <mergeCell ref="A582:F582"/>
    <mergeCell ref="A610:F610"/>
    <mergeCell ref="A638:F638"/>
    <mergeCell ref="A666:F666"/>
    <mergeCell ref="A694:F694"/>
    <mergeCell ref="A1394:F1394"/>
    <mergeCell ref="A1422:F1422"/>
    <mergeCell ref="A1450:F1450"/>
    <mergeCell ref="A1478:F1478"/>
    <mergeCell ref="A1506:F1506"/>
    <mergeCell ref="A1534:F1534"/>
    <mergeCell ref="A1226:F1226"/>
    <mergeCell ref="A1254:F1254"/>
    <mergeCell ref="A1282:F1282"/>
    <mergeCell ref="A1310:F1310"/>
    <mergeCell ref="A1338:F1338"/>
    <mergeCell ref="A1366:F1366"/>
    <mergeCell ref="A1058:F1058"/>
    <mergeCell ref="A1086:F1086"/>
    <mergeCell ref="A1114:F1114"/>
    <mergeCell ref="A1142:F1142"/>
    <mergeCell ref="A1170:F1170"/>
    <mergeCell ref="A1198:F1198"/>
    <mergeCell ref="A1898:F1898"/>
    <mergeCell ref="A1926:F1926"/>
    <mergeCell ref="A1954:F1954"/>
    <mergeCell ref="A1982:F1982"/>
    <mergeCell ref="A2010:F2010"/>
    <mergeCell ref="A2038:F2038"/>
    <mergeCell ref="A1730:F1730"/>
    <mergeCell ref="A1758:F1758"/>
    <mergeCell ref="A1786:F1786"/>
    <mergeCell ref="A1814:F1814"/>
    <mergeCell ref="A1842:F1842"/>
    <mergeCell ref="A1870:F1870"/>
    <mergeCell ref="A1562:F1562"/>
    <mergeCell ref="A1590:F1590"/>
    <mergeCell ref="A1618:F1618"/>
    <mergeCell ref="A1646:F1646"/>
    <mergeCell ref="A1674:F1674"/>
    <mergeCell ref="A1702:F1702"/>
    <mergeCell ref="A2402:F2402"/>
    <mergeCell ref="A2430:F2430"/>
    <mergeCell ref="A2458:F2458"/>
    <mergeCell ref="A2486:F2486"/>
    <mergeCell ref="A2514:F2514"/>
    <mergeCell ref="A2542:F2542"/>
    <mergeCell ref="A2234:F2234"/>
    <mergeCell ref="A2262:F2262"/>
    <mergeCell ref="A2290:F2290"/>
    <mergeCell ref="A2318:F2318"/>
    <mergeCell ref="A2346:F2346"/>
    <mergeCell ref="A2374:F2374"/>
    <mergeCell ref="A2066:F2066"/>
    <mergeCell ref="A2094:F2094"/>
    <mergeCell ref="A2122:F2122"/>
    <mergeCell ref="A2150:F2150"/>
    <mergeCell ref="A2178:F2178"/>
    <mergeCell ref="A2206:F2206"/>
    <mergeCell ref="A2906:F2906"/>
    <mergeCell ref="A2934:F2934"/>
    <mergeCell ref="A2962:F2962"/>
    <mergeCell ref="A2990:F2990"/>
    <mergeCell ref="A3018:F3018"/>
    <mergeCell ref="A3046:F3046"/>
    <mergeCell ref="A2738:F2738"/>
    <mergeCell ref="A2766:F2766"/>
    <mergeCell ref="A2794:F2794"/>
    <mergeCell ref="A2822:F2822"/>
    <mergeCell ref="A2850:F2850"/>
    <mergeCell ref="A2878:F2878"/>
    <mergeCell ref="A2570:F2570"/>
    <mergeCell ref="A2598:F2598"/>
    <mergeCell ref="A2626:F2626"/>
    <mergeCell ref="A2654:F2654"/>
    <mergeCell ref="A2682:F2682"/>
    <mergeCell ref="A2710:F2710"/>
    <mergeCell ref="A3410:F3410"/>
    <mergeCell ref="A3438:F3438"/>
    <mergeCell ref="A3466:F3466"/>
    <mergeCell ref="A3494:F3494"/>
    <mergeCell ref="A3522:F3522"/>
    <mergeCell ref="A3553:D3553"/>
    <mergeCell ref="A3242:F3242"/>
    <mergeCell ref="A3270:F3270"/>
    <mergeCell ref="A3298:F3298"/>
    <mergeCell ref="A3326:F3326"/>
    <mergeCell ref="A3354:F3354"/>
    <mergeCell ref="A3382:F3382"/>
    <mergeCell ref="A3074:F3074"/>
    <mergeCell ref="A3102:F3102"/>
    <mergeCell ref="A3130:F3130"/>
    <mergeCell ref="A3158:F3158"/>
    <mergeCell ref="A3186:F3186"/>
    <mergeCell ref="A3214:F3214"/>
    <mergeCell ref="A3698:D3698"/>
    <mergeCell ref="A3699:D3699"/>
    <mergeCell ref="A3733:D3733"/>
    <mergeCell ref="A3734:D3734"/>
    <mergeCell ref="A3735:D3735"/>
    <mergeCell ref="A3769:D3769"/>
    <mergeCell ref="A3626:D3626"/>
    <mergeCell ref="A3627:D3627"/>
    <mergeCell ref="A3661:D3661"/>
    <mergeCell ref="A3662:D3662"/>
    <mergeCell ref="A3663:D3663"/>
    <mergeCell ref="A3697:D3697"/>
    <mergeCell ref="A3554:D3554"/>
    <mergeCell ref="A3555:D3555"/>
    <mergeCell ref="A3589:D3589"/>
    <mergeCell ref="A3590:D3590"/>
    <mergeCell ref="A3591:D3591"/>
    <mergeCell ref="A3625:D3625"/>
    <mergeCell ref="A3914:D3914"/>
    <mergeCell ref="A3915:D3915"/>
    <mergeCell ref="A3949:D3949"/>
    <mergeCell ref="A3950:D3950"/>
    <mergeCell ref="A3951:D3951"/>
    <mergeCell ref="A3985:D3985"/>
    <mergeCell ref="A3842:D3842"/>
    <mergeCell ref="A3843:D3843"/>
    <mergeCell ref="A3877:D3877"/>
    <mergeCell ref="A3878:D3878"/>
    <mergeCell ref="A3879:D3879"/>
    <mergeCell ref="A3913:D3913"/>
    <mergeCell ref="A3770:D3770"/>
    <mergeCell ref="A3771:D3771"/>
    <mergeCell ref="A3805:D3805"/>
    <mergeCell ref="A3806:D3806"/>
    <mergeCell ref="A3807:D3807"/>
    <mergeCell ref="A3841:D3841"/>
    <mergeCell ref="A4130:D4130"/>
    <mergeCell ref="A4131:D4131"/>
    <mergeCell ref="A4165:D4165"/>
    <mergeCell ref="A4166:D4166"/>
    <mergeCell ref="A4167:D4167"/>
    <mergeCell ref="A4201:D4201"/>
    <mergeCell ref="A4058:D4058"/>
    <mergeCell ref="A4059:D4059"/>
    <mergeCell ref="A4093:D4093"/>
    <mergeCell ref="A4094:D4094"/>
    <mergeCell ref="A4095:D4095"/>
    <mergeCell ref="A4129:D4129"/>
    <mergeCell ref="A3986:D3986"/>
    <mergeCell ref="A3987:D3987"/>
    <mergeCell ref="A4021:D4021"/>
    <mergeCell ref="A4022:D4022"/>
    <mergeCell ref="A4023:D4023"/>
    <mergeCell ref="A4057:D4057"/>
    <mergeCell ref="A4346:D4346"/>
    <mergeCell ref="A4347:D4347"/>
    <mergeCell ref="A4381:D4381"/>
    <mergeCell ref="A4382:D4382"/>
    <mergeCell ref="A4383:D4383"/>
    <mergeCell ref="A4417:D4417"/>
    <mergeCell ref="A4274:D4274"/>
    <mergeCell ref="A4275:D4275"/>
    <mergeCell ref="A4309:D4309"/>
    <mergeCell ref="A4310:D4310"/>
    <mergeCell ref="A4311:D4311"/>
    <mergeCell ref="A4345:D4345"/>
    <mergeCell ref="A4202:D4202"/>
    <mergeCell ref="A4203:D4203"/>
    <mergeCell ref="A4237:D4237"/>
    <mergeCell ref="A4238:D4238"/>
    <mergeCell ref="A4239:D4239"/>
    <mergeCell ref="A4273:D4273"/>
    <mergeCell ref="A4562:D4562"/>
    <mergeCell ref="A4563:D4563"/>
    <mergeCell ref="A4597:D4597"/>
    <mergeCell ref="A4598:D4598"/>
    <mergeCell ref="A4599:D4599"/>
    <mergeCell ref="A4633:D4633"/>
    <mergeCell ref="A4490:D4490"/>
    <mergeCell ref="A4491:D4491"/>
    <mergeCell ref="A4525:D4525"/>
    <mergeCell ref="A4526:D4526"/>
    <mergeCell ref="A4527:D4527"/>
    <mergeCell ref="A4561:D4561"/>
    <mergeCell ref="A4418:D4418"/>
    <mergeCell ref="A4419:D4419"/>
    <mergeCell ref="A4453:D4453"/>
    <mergeCell ref="A4454:D4454"/>
    <mergeCell ref="A4455:D4455"/>
    <mergeCell ref="A4489:D4489"/>
    <mergeCell ref="A4778:D4778"/>
    <mergeCell ref="A4779:D4779"/>
    <mergeCell ref="A4813:D4813"/>
    <mergeCell ref="A4814:D4814"/>
    <mergeCell ref="A4815:D4815"/>
    <mergeCell ref="A4849:D4849"/>
    <mergeCell ref="A4706:D4706"/>
    <mergeCell ref="A4707:D4707"/>
    <mergeCell ref="A4741:D4741"/>
    <mergeCell ref="A4742:D4742"/>
    <mergeCell ref="A4743:D4743"/>
    <mergeCell ref="A4777:D4777"/>
    <mergeCell ref="A4634:D4634"/>
    <mergeCell ref="A4635:D4635"/>
    <mergeCell ref="A4669:D4669"/>
    <mergeCell ref="A4670:D4670"/>
    <mergeCell ref="A4671:D4671"/>
    <mergeCell ref="A4705:D4705"/>
    <mergeCell ref="A4994:D4994"/>
    <mergeCell ref="A4995:D4995"/>
    <mergeCell ref="A5029:D5029"/>
    <mergeCell ref="A5030:D5030"/>
    <mergeCell ref="A5031:D5031"/>
    <mergeCell ref="A5065:D5065"/>
    <mergeCell ref="A4922:D4922"/>
    <mergeCell ref="A4923:D4923"/>
    <mergeCell ref="A4957:D4957"/>
    <mergeCell ref="A4958:D4958"/>
    <mergeCell ref="A4959:D4959"/>
    <mergeCell ref="A4993:D4993"/>
    <mergeCell ref="A4850:D4850"/>
    <mergeCell ref="A4851:D4851"/>
    <mergeCell ref="A4885:D4885"/>
    <mergeCell ref="A4886:D4886"/>
    <mergeCell ref="A4887:D4887"/>
    <mergeCell ref="A4921:D4921"/>
    <mergeCell ref="A5210:D5210"/>
    <mergeCell ref="A5211:D5211"/>
    <mergeCell ref="A5245:D5245"/>
    <mergeCell ref="A5246:D5246"/>
    <mergeCell ref="A5247:D5247"/>
    <mergeCell ref="A5281:D5281"/>
    <mergeCell ref="A5138:D5138"/>
    <mergeCell ref="A5139:D5139"/>
    <mergeCell ref="A5173:D5173"/>
    <mergeCell ref="A5174:D5174"/>
    <mergeCell ref="A5175:D5175"/>
    <mergeCell ref="A5209:D5209"/>
    <mergeCell ref="A5066:D5066"/>
    <mergeCell ref="A5067:D5067"/>
    <mergeCell ref="A5101:D5101"/>
    <mergeCell ref="A5102:D5102"/>
    <mergeCell ref="A5103:D5103"/>
    <mergeCell ref="A5137:D5137"/>
    <mergeCell ref="A5426:D5426"/>
    <mergeCell ref="A5427:D5427"/>
    <mergeCell ref="A5461:D5461"/>
    <mergeCell ref="A5462:D5462"/>
    <mergeCell ref="A5463:D5463"/>
    <mergeCell ref="A5497:D5497"/>
    <mergeCell ref="A5354:D5354"/>
    <mergeCell ref="A5355:D5355"/>
    <mergeCell ref="A5389:D5389"/>
    <mergeCell ref="A5390:D5390"/>
    <mergeCell ref="A5391:D5391"/>
    <mergeCell ref="A5425:D5425"/>
    <mergeCell ref="A5282:D5282"/>
    <mergeCell ref="A5283:D5283"/>
    <mergeCell ref="A5317:D5317"/>
    <mergeCell ref="A5318:D5318"/>
    <mergeCell ref="A5319:D5319"/>
    <mergeCell ref="A5353:D5353"/>
    <mergeCell ref="A5642:D5642"/>
    <mergeCell ref="A5643:D5643"/>
    <mergeCell ref="A5677:D5677"/>
    <mergeCell ref="A5678:D5678"/>
    <mergeCell ref="A5679:D5679"/>
    <mergeCell ref="A5713:D5713"/>
    <mergeCell ref="A5570:D5570"/>
    <mergeCell ref="A5571:D5571"/>
    <mergeCell ref="A5605:D5605"/>
    <mergeCell ref="A5606:D5606"/>
    <mergeCell ref="A5607:D5607"/>
    <mergeCell ref="A5641:D5641"/>
    <mergeCell ref="A5498:D5498"/>
    <mergeCell ref="A5499:D5499"/>
    <mergeCell ref="A5533:D5533"/>
    <mergeCell ref="A5534:D5534"/>
    <mergeCell ref="A5535:D5535"/>
    <mergeCell ref="A5569:D5569"/>
    <mergeCell ref="A5858:D5858"/>
    <mergeCell ref="A5859:D5859"/>
    <mergeCell ref="A5893:D5893"/>
    <mergeCell ref="A5894:D5894"/>
    <mergeCell ref="A5895:D5895"/>
    <mergeCell ref="A5929:D5929"/>
    <mergeCell ref="A5786:D5786"/>
    <mergeCell ref="A5787:D5787"/>
    <mergeCell ref="A5821:D5821"/>
    <mergeCell ref="A5822:D5822"/>
    <mergeCell ref="A5823:D5823"/>
    <mergeCell ref="A5857:D5857"/>
    <mergeCell ref="A5714:D5714"/>
    <mergeCell ref="A5715:D5715"/>
    <mergeCell ref="A5749:D5749"/>
    <mergeCell ref="A5750:D5750"/>
    <mergeCell ref="A5751:D5751"/>
    <mergeCell ref="A5785:D5785"/>
    <mergeCell ref="A6074:D6074"/>
    <mergeCell ref="A6075:D6075"/>
    <mergeCell ref="A6109:D6109"/>
    <mergeCell ref="A6110:D6110"/>
    <mergeCell ref="A6111:D6111"/>
    <mergeCell ref="A6145:D6145"/>
    <mergeCell ref="A6002:D6002"/>
    <mergeCell ref="A6003:D6003"/>
    <mergeCell ref="A6037:D6037"/>
    <mergeCell ref="A6038:D6038"/>
    <mergeCell ref="A6039:D6039"/>
    <mergeCell ref="A6073:D6073"/>
    <mergeCell ref="A5930:D5930"/>
    <mergeCell ref="A5931:D5931"/>
    <mergeCell ref="A5965:D5965"/>
    <mergeCell ref="A5966:D5966"/>
    <mergeCell ref="A5967:D5967"/>
    <mergeCell ref="A6001:D6001"/>
    <mergeCell ref="A6290:D6290"/>
    <mergeCell ref="A6291:D6291"/>
    <mergeCell ref="A6325:D6325"/>
    <mergeCell ref="A6326:D6326"/>
    <mergeCell ref="A6327:D6327"/>
    <mergeCell ref="A6361:D6361"/>
    <mergeCell ref="A6218:D6218"/>
    <mergeCell ref="A6219:D6219"/>
    <mergeCell ref="A6253:D6253"/>
    <mergeCell ref="A6254:D6254"/>
    <mergeCell ref="A6255:D6255"/>
    <mergeCell ref="A6289:D6289"/>
    <mergeCell ref="A6146:D6146"/>
    <mergeCell ref="A6147:D6147"/>
    <mergeCell ref="A6181:D6181"/>
    <mergeCell ref="A6182:D6182"/>
    <mergeCell ref="A6183:D6183"/>
    <mergeCell ref="A6217:D6217"/>
    <mergeCell ref="A6506:D6506"/>
    <mergeCell ref="A6507:D6507"/>
    <mergeCell ref="A6541:D6541"/>
    <mergeCell ref="A6542:D6542"/>
    <mergeCell ref="A6543:D6543"/>
    <mergeCell ref="A6577:D6577"/>
    <mergeCell ref="A6434:D6434"/>
    <mergeCell ref="A6435:D6435"/>
    <mergeCell ref="A6469:D6469"/>
    <mergeCell ref="A6470:D6470"/>
    <mergeCell ref="A6471:D6471"/>
    <mergeCell ref="A6505:D6505"/>
    <mergeCell ref="A6362:D6362"/>
    <mergeCell ref="A6363:D6363"/>
    <mergeCell ref="A6397:D6397"/>
    <mergeCell ref="A6398:D6398"/>
    <mergeCell ref="A6399:D6399"/>
    <mergeCell ref="A6433:D6433"/>
    <mergeCell ref="A6722:D6722"/>
    <mergeCell ref="A6723:D6723"/>
    <mergeCell ref="A6757:D6757"/>
    <mergeCell ref="A6758:D6758"/>
    <mergeCell ref="A6759:D6759"/>
    <mergeCell ref="A6793:D6793"/>
    <mergeCell ref="A6650:D6650"/>
    <mergeCell ref="A6651:D6651"/>
    <mergeCell ref="A6685:D6685"/>
    <mergeCell ref="A6686:D6686"/>
    <mergeCell ref="A6687:D6687"/>
    <mergeCell ref="A6721:D6721"/>
    <mergeCell ref="A6578:D6578"/>
    <mergeCell ref="A6579:D6579"/>
    <mergeCell ref="A6613:D6613"/>
    <mergeCell ref="A6614:D6614"/>
    <mergeCell ref="A6615:D6615"/>
    <mergeCell ref="A6649:D6649"/>
    <mergeCell ref="A6938:D6938"/>
    <mergeCell ref="A6939:D6939"/>
    <mergeCell ref="A6973:D6973"/>
    <mergeCell ref="A6974:D6974"/>
    <mergeCell ref="A6975:D6975"/>
    <mergeCell ref="A7009:D7009"/>
    <mergeCell ref="A6866:D6866"/>
    <mergeCell ref="A6867:D6867"/>
    <mergeCell ref="A6901:D6901"/>
    <mergeCell ref="A6902:D6902"/>
    <mergeCell ref="A6903:D6903"/>
    <mergeCell ref="A6937:D6937"/>
    <mergeCell ref="A6794:D6794"/>
    <mergeCell ref="A6795:D6795"/>
    <mergeCell ref="A6829:D6829"/>
    <mergeCell ref="A6830:D6830"/>
    <mergeCell ref="A6831:D6831"/>
    <mergeCell ref="A6865:D6865"/>
    <mergeCell ref="A7154:D7154"/>
    <mergeCell ref="A7155:D7155"/>
    <mergeCell ref="A7189:D7189"/>
    <mergeCell ref="A7190:D7190"/>
    <mergeCell ref="A7191:D7191"/>
    <mergeCell ref="A7225:D7225"/>
    <mergeCell ref="A7082:D7082"/>
    <mergeCell ref="A7083:D7083"/>
    <mergeCell ref="A7117:D7117"/>
    <mergeCell ref="A7118:D7118"/>
    <mergeCell ref="A7119:D7119"/>
    <mergeCell ref="A7153:D7153"/>
    <mergeCell ref="A7010:D7010"/>
    <mergeCell ref="A7011:D7011"/>
    <mergeCell ref="A7045:D7045"/>
    <mergeCell ref="A7046:D7046"/>
    <mergeCell ref="A7047:D7047"/>
    <mergeCell ref="A7081:D7081"/>
    <mergeCell ref="A7370:D7370"/>
    <mergeCell ref="A7371:D7371"/>
    <mergeCell ref="A7405:D7405"/>
    <mergeCell ref="A7406:D7406"/>
    <mergeCell ref="A7407:D7407"/>
    <mergeCell ref="A7441:D7441"/>
    <mergeCell ref="A7298:D7298"/>
    <mergeCell ref="A7299:D7299"/>
    <mergeCell ref="A7333:D7333"/>
    <mergeCell ref="A7334:D7334"/>
    <mergeCell ref="A7335:D7335"/>
    <mergeCell ref="A7369:D7369"/>
    <mergeCell ref="A7226:D7226"/>
    <mergeCell ref="A7227:D7227"/>
    <mergeCell ref="A7261:D7261"/>
    <mergeCell ref="A7262:D7262"/>
    <mergeCell ref="A7263:D7263"/>
    <mergeCell ref="A7297:D7297"/>
    <mergeCell ref="A7586:D7586"/>
    <mergeCell ref="A7587:D7587"/>
    <mergeCell ref="A7621:D7621"/>
    <mergeCell ref="A7622:D7622"/>
    <mergeCell ref="A7623:D7623"/>
    <mergeCell ref="A7657:D7657"/>
    <mergeCell ref="A7514:D7514"/>
    <mergeCell ref="A7515:D7515"/>
    <mergeCell ref="A7549:D7549"/>
    <mergeCell ref="A7550:D7550"/>
    <mergeCell ref="A7551:D7551"/>
    <mergeCell ref="A7585:D7585"/>
    <mergeCell ref="A7442:D7442"/>
    <mergeCell ref="A7443:D7443"/>
    <mergeCell ref="A7477:D7477"/>
    <mergeCell ref="A7478:D7478"/>
    <mergeCell ref="A7479:D7479"/>
    <mergeCell ref="A7513:D7513"/>
    <mergeCell ref="A7802:D7802"/>
    <mergeCell ref="A7803:D7803"/>
    <mergeCell ref="A7837:D7837"/>
    <mergeCell ref="A7838:D7838"/>
    <mergeCell ref="A7839:D7839"/>
    <mergeCell ref="A7873:D7873"/>
    <mergeCell ref="A7730:D7730"/>
    <mergeCell ref="A7731:D7731"/>
    <mergeCell ref="A7765:D7765"/>
    <mergeCell ref="A7766:D7766"/>
    <mergeCell ref="A7767:D7767"/>
    <mergeCell ref="A7801:D7801"/>
    <mergeCell ref="A7658:D7658"/>
    <mergeCell ref="A7659:D7659"/>
    <mergeCell ref="A7693:D7693"/>
    <mergeCell ref="A7694:D7694"/>
    <mergeCell ref="A7695:D7695"/>
    <mergeCell ref="A7729:D7729"/>
    <mergeCell ref="A8018:E8018"/>
    <mergeCell ref="A8019:B8019"/>
    <mergeCell ref="A8056:E8056"/>
    <mergeCell ref="A8057:E8057"/>
    <mergeCell ref="A8058:B8058"/>
    <mergeCell ref="A8095:D8095"/>
    <mergeCell ref="A7946:D7946"/>
    <mergeCell ref="A7947:D7947"/>
    <mergeCell ref="A7981:D7981"/>
    <mergeCell ref="A7982:D7982"/>
    <mergeCell ref="A7983:D7983"/>
    <mergeCell ref="A8017:E8017"/>
    <mergeCell ref="A7874:D7874"/>
    <mergeCell ref="A7875:D7875"/>
    <mergeCell ref="A7909:D7909"/>
    <mergeCell ref="A7910:D7910"/>
    <mergeCell ref="A7911:D7911"/>
    <mergeCell ref="A7945:D7945"/>
    <mergeCell ref="A8253:B8253"/>
    <mergeCell ref="A8290:E8290"/>
    <mergeCell ref="A8291:E8291"/>
    <mergeCell ref="A8292:B8292"/>
    <mergeCell ref="A8329:E8329"/>
    <mergeCell ref="A8330:E8330"/>
    <mergeCell ref="A8175:B8175"/>
    <mergeCell ref="A8212:E8212"/>
    <mergeCell ref="A8213:E8213"/>
    <mergeCell ref="A8214:B8214"/>
    <mergeCell ref="A8251:E8251"/>
    <mergeCell ref="A8252:E8252"/>
    <mergeCell ref="A8096:D8096"/>
    <mergeCell ref="A8134:E8134"/>
    <mergeCell ref="A8135:E8135"/>
    <mergeCell ref="A8136:B8136"/>
    <mergeCell ref="A8173:E8173"/>
    <mergeCell ref="A8174:E8174"/>
    <mergeCell ref="A8524:E8524"/>
    <mergeCell ref="A8525:E8525"/>
    <mergeCell ref="A8526:B8526"/>
    <mergeCell ref="A8563:E8563"/>
    <mergeCell ref="A8564:E8564"/>
    <mergeCell ref="A8565:B8565"/>
    <mergeCell ref="A8409:B8409"/>
    <mergeCell ref="A8446:E8446"/>
    <mergeCell ref="A8447:E8447"/>
    <mergeCell ref="A8448:B8448"/>
    <mergeCell ref="A8485:D8485"/>
    <mergeCell ref="A8486:D8486"/>
    <mergeCell ref="A8331:B8331"/>
    <mergeCell ref="A8368:E8368"/>
    <mergeCell ref="A8369:E8369"/>
    <mergeCell ref="A8370:B8370"/>
    <mergeCell ref="A8407:E8407"/>
    <mergeCell ref="A8408:E8408"/>
    <mergeCell ref="A8797:E8797"/>
    <mergeCell ref="A8798:E8798"/>
    <mergeCell ref="A8799:B8799"/>
    <mergeCell ref="A8836:E8836"/>
    <mergeCell ref="A8837:E8837"/>
    <mergeCell ref="A8838:B8838"/>
    <mergeCell ref="A8682:B8682"/>
    <mergeCell ref="A8719:D8719"/>
    <mergeCell ref="A8720:D8720"/>
    <mergeCell ref="A8758:E8758"/>
    <mergeCell ref="A8759:E8759"/>
    <mergeCell ref="A8760:B8760"/>
    <mergeCell ref="A8602:D8602"/>
    <mergeCell ref="A8603:D8603"/>
    <mergeCell ref="A8641:D8641"/>
    <mergeCell ref="A8642:D8642"/>
    <mergeCell ref="A8680:E8680"/>
    <mergeCell ref="A8681:E8681"/>
    <mergeCell ref="A9071:D9071"/>
    <mergeCell ref="A9109:E9109"/>
    <mergeCell ref="A9110:E9110"/>
    <mergeCell ref="A9111:B9111"/>
    <mergeCell ref="A9148:D9148"/>
    <mergeCell ref="A9149:D9149"/>
    <mergeCell ref="A8955:B8955"/>
    <mergeCell ref="A8992:D8992"/>
    <mergeCell ref="A8993:D8993"/>
    <mergeCell ref="A9031:D9031"/>
    <mergeCell ref="A9032:D9032"/>
    <mergeCell ref="A9070:D9070"/>
    <mergeCell ref="A8875:D8875"/>
    <mergeCell ref="A8876:D8876"/>
    <mergeCell ref="A8914:D8914"/>
    <mergeCell ref="A8915:D8915"/>
    <mergeCell ref="A8953:E8953"/>
    <mergeCell ref="A8954:E8954"/>
    <mergeCell ref="A9343:E9343"/>
    <mergeCell ref="A9344:E9344"/>
    <mergeCell ref="A9345:B9345"/>
    <mergeCell ref="A9382:E9382"/>
    <mergeCell ref="A9383:E9383"/>
    <mergeCell ref="A9384:B9384"/>
    <mergeCell ref="A9265:E9265"/>
    <mergeCell ref="A9266:E9266"/>
    <mergeCell ref="A9267:B9267"/>
    <mergeCell ref="A9304:E9304"/>
    <mergeCell ref="A9305:E9305"/>
    <mergeCell ref="A9306:B9306"/>
    <mergeCell ref="A9187:E9187"/>
    <mergeCell ref="A9188:E9188"/>
    <mergeCell ref="A9189:B9189"/>
    <mergeCell ref="A9226:E9226"/>
    <mergeCell ref="A9227:E9227"/>
    <mergeCell ref="A9228:B9228"/>
    <mergeCell ref="A9616:D9616"/>
    <mergeCell ref="A9617:D9617"/>
    <mergeCell ref="A9655:D9655"/>
    <mergeCell ref="A9656:D9656"/>
    <mergeCell ref="A9694:D9694"/>
    <mergeCell ref="A9695:D9695"/>
    <mergeCell ref="A9501:B9501"/>
    <mergeCell ref="A9538:D9538"/>
    <mergeCell ref="A9539:D9539"/>
    <mergeCell ref="A9577:E9577"/>
    <mergeCell ref="A9578:E9578"/>
    <mergeCell ref="A9579:B9579"/>
    <mergeCell ref="A9421:D9421"/>
    <mergeCell ref="A9422:D9422"/>
    <mergeCell ref="A9460:D9460"/>
    <mergeCell ref="A9461:D9461"/>
    <mergeCell ref="A9499:E9499"/>
    <mergeCell ref="A9500:E9500"/>
    <mergeCell ref="A9929:D9929"/>
    <mergeCell ref="A9967:E9967"/>
    <mergeCell ref="A9968:E9968"/>
    <mergeCell ref="A9969:B9969"/>
    <mergeCell ref="A10006:E10006"/>
    <mergeCell ref="A10007:E10007"/>
    <mergeCell ref="A9812:D9812"/>
    <mergeCell ref="A9850:D9850"/>
    <mergeCell ref="A9851:D9851"/>
    <mergeCell ref="A9889:D9889"/>
    <mergeCell ref="A9890:D9890"/>
    <mergeCell ref="A9928:D9928"/>
    <mergeCell ref="A9733:D9733"/>
    <mergeCell ref="A9734:D9734"/>
    <mergeCell ref="A9772:E9772"/>
    <mergeCell ref="A9773:E9773"/>
    <mergeCell ref="A9774:B9774"/>
    <mergeCell ref="A9811:D9811"/>
    <mergeCell ref="A10202:E10202"/>
    <mergeCell ref="A10203:B10203"/>
    <mergeCell ref="A10240:D10240"/>
    <mergeCell ref="A10241:D10241"/>
    <mergeCell ref="A10279:D10279"/>
    <mergeCell ref="A10280:D10280"/>
    <mergeCell ref="A10086:B10086"/>
    <mergeCell ref="A10123:D10123"/>
    <mergeCell ref="A10124:D10124"/>
    <mergeCell ref="A10162:D10162"/>
    <mergeCell ref="A10163:D10163"/>
    <mergeCell ref="A10201:E10201"/>
    <mergeCell ref="A10008:B10008"/>
    <mergeCell ref="A10045:E10045"/>
    <mergeCell ref="A10046:E10046"/>
    <mergeCell ref="A10047:B10047"/>
    <mergeCell ref="A10084:E10084"/>
    <mergeCell ref="A10085:E10085"/>
    <mergeCell ref="A10476:B10476"/>
    <mergeCell ref="A10513:E10513"/>
    <mergeCell ref="A10514:E10514"/>
    <mergeCell ref="A10515:B10515"/>
    <mergeCell ref="A10552:D10552"/>
    <mergeCell ref="A10553:D10553"/>
    <mergeCell ref="A10398:B10398"/>
    <mergeCell ref="A10435:E10435"/>
    <mergeCell ref="A10436:E10436"/>
    <mergeCell ref="A10437:B10437"/>
    <mergeCell ref="A10474:E10474"/>
    <mergeCell ref="A10475:E10475"/>
    <mergeCell ref="A10318:D10318"/>
    <mergeCell ref="A10319:D10319"/>
    <mergeCell ref="A10357:D10357"/>
    <mergeCell ref="A10358:D10358"/>
    <mergeCell ref="A10396:E10396"/>
    <mergeCell ref="A10397:E10397"/>
    <mergeCell ref="A10786:D10786"/>
    <mergeCell ref="A10787:D10787"/>
    <mergeCell ref="A10825:D10825"/>
    <mergeCell ref="A10826:D10826"/>
    <mergeCell ref="A10864:D10864"/>
    <mergeCell ref="A10865:D10865"/>
    <mergeCell ref="A10670:D10670"/>
    <mergeCell ref="A10708:E10708"/>
    <mergeCell ref="A10709:E10709"/>
    <mergeCell ref="A10710:B10710"/>
    <mergeCell ref="A10747:D10747"/>
    <mergeCell ref="A10748:D10748"/>
    <mergeCell ref="A10591:E10591"/>
    <mergeCell ref="A10592:E10592"/>
    <mergeCell ref="A10593:B10593"/>
    <mergeCell ref="A10630:D10630"/>
    <mergeCell ref="A10631:D10631"/>
    <mergeCell ref="A10669:D10669"/>
    <mergeCell ref="A11059:D11059"/>
    <mergeCell ref="A11060:D11060"/>
    <mergeCell ref="A11098:D11098"/>
    <mergeCell ref="A11099:D11099"/>
    <mergeCell ref="A11137:D11137"/>
    <mergeCell ref="A11138:D11138"/>
    <mergeCell ref="A10981:E10981"/>
    <mergeCell ref="A10982:E10982"/>
    <mergeCell ref="A10983:B10983"/>
    <mergeCell ref="A11020:E11020"/>
    <mergeCell ref="A11021:E11021"/>
    <mergeCell ref="A11022:B11022"/>
    <mergeCell ref="A10903:E10903"/>
    <mergeCell ref="A10904:E10904"/>
    <mergeCell ref="A10905:B10905"/>
    <mergeCell ref="A10942:E10942"/>
    <mergeCell ref="A10943:E10943"/>
    <mergeCell ref="A10944:B10944"/>
    <mergeCell ref="A11410:E11410"/>
    <mergeCell ref="A11411:E11411"/>
    <mergeCell ref="A11412:B11412"/>
    <mergeCell ref="A11449:D11449"/>
    <mergeCell ref="A11450:D11450"/>
    <mergeCell ref="A11488:D11488"/>
    <mergeCell ref="A11293:D11293"/>
    <mergeCell ref="A11294:D11294"/>
    <mergeCell ref="A11332:D11332"/>
    <mergeCell ref="A11333:D11333"/>
    <mergeCell ref="A11371:D11371"/>
    <mergeCell ref="A11372:D11372"/>
    <mergeCell ref="A11176:D11176"/>
    <mergeCell ref="A11177:D11177"/>
    <mergeCell ref="A11215:D11215"/>
    <mergeCell ref="A11216:D11216"/>
    <mergeCell ref="A11254:D11254"/>
    <mergeCell ref="A11255:D11255"/>
    <mergeCell ref="A11722:D11722"/>
    <mergeCell ref="A11723:D11723"/>
    <mergeCell ref="A11761:E11761"/>
    <mergeCell ref="A11762:E11762"/>
    <mergeCell ref="A11763:B11763"/>
    <mergeCell ref="A11800:D11800"/>
    <mergeCell ref="A11605:D11605"/>
    <mergeCell ref="A11606:D11606"/>
    <mergeCell ref="A11644:D11644"/>
    <mergeCell ref="A11645:D11645"/>
    <mergeCell ref="A11683:D11683"/>
    <mergeCell ref="A11684:D11684"/>
    <mergeCell ref="A11489:D11489"/>
    <mergeCell ref="A11527:D11527"/>
    <mergeCell ref="A11528:D11528"/>
    <mergeCell ref="A11566:E11566"/>
    <mergeCell ref="A11567:E11567"/>
    <mergeCell ref="A11568:B11568"/>
    <mergeCell ref="A12034:E12034"/>
    <mergeCell ref="A12035:E12035"/>
    <mergeCell ref="A12036:B12036"/>
    <mergeCell ref="A12073:D12073"/>
    <mergeCell ref="A12074:D12074"/>
    <mergeCell ref="A12112:D12112"/>
    <mergeCell ref="A11917:D11917"/>
    <mergeCell ref="A11918:D11918"/>
    <mergeCell ref="A11956:D11956"/>
    <mergeCell ref="A11957:D11957"/>
    <mergeCell ref="A11995:D11995"/>
    <mergeCell ref="A11996:D11996"/>
    <mergeCell ref="A11801:D11801"/>
    <mergeCell ref="A11839:E11839"/>
    <mergeCell ref="A11840:E11840"/>
    <mergeCell ref="A11841:B11841"/>
    <mergeCell ref="A11878:D11878"/>
    <mergeCell ref="A11879:D11879"/>
    <mergeCell ref="A12346:D12346"/>
    <mergeCell ref="A12347:D12347"/>
    <mergeCell ref="A12385:D12385"/>
    <mergeCell ref="A12386:D12386"/>
    <mergeCell ref="A12424:D12424"/>
    <mergeCell ref="A12425:D12425"/>
    <mergeCell ref="A12230:E12230"/>
    <mergeCell ref="A12231:B12231"/>
    <mergeCell ref="A12268:D12268"/>
    <mergeCell ref="A12269:D12269"/>
    <mergeCell ref="A12307:D12307"/>
    <mergeCell ref="A12308:D12308"/>
    <mergeCell ref="A12113:D12113"/>
    <mergeCell ref="A12151:D12151"/>
    <mergeCell ref="A12152:D12152"/>
    <mergeCell ref="A12190:D12190"/>
    <mergeCell ref="A12191:D12191"/>
    <mergeCell ref="A12229:E12229"/>
    <mergeCell ref="A12659:D12659"/>
    <mergeCell ref="A12697:E12697"/>
    <mergeCell ref="A12698:E12698"/>
    <mergeCell ref="A12699:B12699"/>
    <mergeCell ref="A12736:D12736"/>
    <mergeCell ref="A12737:D12737"/>
    <mergeCell ref="A12542:D12542"/>
    <mergeCell ref="A12580:D12580"/>
    <mergeCell ref="A12581:D12581"/>
    <mergeCell ref="A12619:D12619"/>
    <mergeCell ref="A12620:D12620"/>
    <mergeCell ref="A12658:D12658"/>
    <mergeCell ref="A12463:D12463"/>
    <mergeCell ref="A12464:D12464"/>
    <mergeCell ref="A12502:E12502"/>
    <mergeCell ref="A12503:E12503"/>
    <mergeCell ref="A12504:B12504"/>
    <mergeCell ref="A12541:D12541"/>
    <mergeCell ref="R13081:S13081"/>
    <mergeCell ref="T13081:U13081"/>
    <mergeCell ref="V13081:W13081"/>
    <mergeCell ref="X13081:Y13081"/>
    <mergeCell ref="Z13081:AA13081"/>
    <mergeCell ref="AB13081:AC13081"/>
    <mergeCell ref="F13081:G13081"/>
    <mergeCell ref="H13081:I13081"/>
    <mergeCell ref="J13081:K13081"/>
    <mergeCell ref="L13081:M13081"/>
    <mergeCell ref="N13081:O13081"/>
    <mergeCell ref="P13081:Q13081"/>
    <mergeCell ref="A12775:D12775"/>
    <mergeCell ref="A12776:D12776"/>
    <mergeCell ref="A12814:D12814"/>
    <mergeCell ref="A12815:D12815"/>
    <mergeCell ref="C13081:C13082"/>
    <mergeCell ref="D13081:E13081"/>
    <mergeCell ref="BB13081:BC13081"/>
    <mergeCell ref="BD13081:BE13081"/>
    <mergeCell ref="BF13081:BG13081"/>
    <mergeCell ref="BH13081:BI13081"/>
    <mergeCell ref="BJ13081:BK13081"/>
    <mergeCell ref="BL13081:BM13081"/>
    <mergeCell ref="AP13081:AQ13081"/>
    <mergeCell ref="AR13081:AS13081"/>
    <mergeCell ref="AT13081:AU13081"/>
    <mergeCell ref="AV13081:AW13081"/>
    <mergeCell ref="AX13081:AY13081"/>
    <mergeCell ref="AZ13081:BA13081"/>
    <mergeCell ref="AD13081:AE13081"/>
    <mergeCell ref="AF13081:AG13081"/>
    <mergeCell ref="AH13081:AI13081"/>
    <mergeCell ref="AJ13081:AK13081"/>
    <mergeCell ref="AL13081:AM13081"/>
    <mergeCell ref="AN13081:AO13081"/>
    <mergeCell ref="CL13081:CM13081"/>
    <mergeCell ref="CN13081:CO13081"/>
    <mergeCell ref="CP13081:CQ13081"/>
    <mergeCell ref="CR13081:CS13081"/>
    <mergeCell ref="CT13081:CU13081"/>
    <mergeCell ref="CV13081:CW13081"/>
    <mergeCell ref="BZ13081:CA13081"/>
    <mergeCell ref="CB13081:CC13081"/>
    <mergeCell ref="CD13081:CE13081"/>
    <mergeCell ref="CF13081:CG13081"/>
    <mergeCell ref="CH13081:CI13081"/>
    <mergeCell ref="CJ13081:CK13081"/>
    <mergeCell ref="BN13081:BO13081"/>
    <mergeCell ref="BP13081:BQ13081"/>
    <mergeCell ref="BR13081:BS13081"/>
    <mergeCell ref="BT13081:BU13081"/>
    <mergeCell ref="BV13081:BW13081"/>
    <mergeCell ref="BX13081:BY13081"/>
    <mergeCell ref="DV13081:DW13081"/>
    <mergeCell ref="DX13081:DY13081"/>
    <mergeCell ref="DZ13081:EA13081"/>
    <mergeCell ref="EB13081:EC13081"/>
    <mergeCell ref="ED13081:EE13081"/>
    <mergeCell ref="EF13081:EG13081"/>
    <mergeCell ref="DJ13081:DK13081"/>
    <mergeCell ref="DL13081:DM13081"/>
    <mergeCell ref="DN13081:DO13081"/>
    <mergeCell ref="DP13081:DQ13081"/>
    <mergeCell ref="DR13081:DS13081"/>
    <mergeCell ref="DT13081:DU13081"/>
    <mergeCell ref="CX13081:CY13081"/>
    <mergeCell ref="CZ13081:DA13081"/>
    <mergeCell ref="DB13081:DC13081"/>
    <mergeCell ref="DD13081:DE13081"/>
    <mergeCell ref="DF13081:DG13081"/>
    <mergeCell ref="DH13081:DI13081"/>
    <mergeCell ref="FF13081:FG13081"/>
    <mergeCell ref="FH13081:FI13081"/>
    <mergeCell ref="FJ13081:FK13081"/>
    <mergeCell ref="FL13081:FM13081"/>
    <mergeCell ref="FN13081:FO13081"/>
    <mergeCell ref="FP13081:FQ13081"/>
    <mergeCell ref="ET13081:EU13081"/>
    <mergeCell ref="EV13081:EW13081"/>
    <mergeCell ref="EX13081:EY13081"/>
    <mergeCell ref="EZ13081:FA13081"/>
    <mergeCell ref="FB13081:FC13081"/>
    <mergeCell ref="FD13081:FE13081"/>
    <mergeCell ref="EH13081:EI13081"/>
    <mergeCell ref="EJ13081:EK13081"/>
    <mergeCell ref="EL13081:EM13081"/>
    <mergeCell ref="EN13081:EO13081"/>
    <mergeCell ref="EP13081:EQ13081"/>
    <mergeCell ref="ER13081:ES13081"/>
    <mergeCell ref="HF13081:HG13081"/>
    <mergeCell ref="HH13081:HI13081"/>
    <mergeCell ref="HJ13081:HK13081"/>
    <mergeCell ref="HL13081:HM13081"/>
    <mergeCell ref="GP13081:GQ13081"/>
    <mergeCell ref="GR13081:GS13081"/>
    <mergeCell ref="GT13081:GU13081"/>
    <mergeCell ref="GV13081:GW13081"/>
    <mergeCell ref="GX13081:GY13081"/>
    <mergeCell ref="GZ13081:HA13081"/>
    <mergeCell ref="GD13081:GE13081"/>
    <mergeCell ref="GF13081:GG13081"/>
    <mergeCell ref="GH13081:GI13081"/>
    <mergeCell ref="GJ13081:GK13081"/>
    <mergeCell ref="GL13081:GM13081"/>
    <mergeCell ref="GN13081:GO13081"/>
    <mergeCell ref="FR13081:FS13081"/>
    <mergeCell ref="FT13081:FU13081"/>
    <mergeCell ref="FV13081:FW13081"/>
    <mergeCell ref="FX13081:FY13081"/>
    <mergeCell ref="FZ13081:GA13081"/>
    <mergeCell ref="GB13081:GC13081"/>
    <mergeCell ref="A13245:A13246"/>
    <mergeCell ref="A13247:A13248"/>
    <mergeCell ref="A13249:A13250"/>
    <mergeCell ref="A13251:A13252"/>
    <mergeCell ref="A13253:A13254"/>
    <mergeCell ref="A13255:A13256"/>
    <mergeCell ref="A13233:A13234"/>
    <mergeCell ref="A13235:A13236"/>
    <mergeCell ref="A13237:A13238"/>
    <mergeCell ref="A13239:A13240"/>
    <mergeCell ref="A13241:A13242"/>
    <mergeCell ref="A13243:A13244"/>
    <mergeCell ref="IL13081:IM13081"/>
    <mergeCell ref="IN13081:IO13081"/>
    <mergeCell ref="IP13081:IQ13081"/>
    <mergeCell ref="A13101:G13101"/>
    <mergeCell ref="A13230:DW13230"/>
    <mergeCell ref="A13231:DW13231"/>
    <mergeCell ref="HZ13081:IA13081"/>
    <mergeCell ref="IB13081:IC13081"/>
    <mergeCell ref="ID13081:IE13081"/>
    <mergeCell ref="IF13081:IG13081"/>
    <mergeCell ref="IH13081:II13081"/>
    <mergeCell ref="IJ13081:IK13081"/>
    <mergeCell ref="HN13081:HO13081"/>
    <mergeCell ref="HP13081:HQ13081"/>
    <mergeCell ref="HR13081:HS13081"/>
    <mergeCell ref="HT13081:HU13081"/>
    <mergeCell ref="HV13081:HW13081"/>
    <mergeCell ref="HX13081:HY13081"/>
    <mergeCell ref="HB13081:HC13081"/>
    <mergeCell ref="HD13081:HE13081"/>
    <mergeCell ref="A13281:A13282"/>
    <mergeCell ref="A13283:A13284"/>
    <mergeCell ref="A13285:A13286"/>
    <mergeCell ref="A13287:A13288"/>
    <mergeCell ref="A13289:A13290"/>
    <mergeCell ref="A13291:A13292"/>
    <mergeCell ref="A13269:A13270"/>
    <mergeCell ref="A13271:A13272"/>
    <mergeCell ref="A13273:A13274"/>
    <mergeCell ref="A13275:A13276"/>
    <mergeCell ref="A13277:A13278"/>
    <mergeCell ref="A13279:A13280"/>
    <mergeCell ref="A13257:A13258"/>
    <mergeCell ref="A13259:A13260"/>
    <mergeCell ref="A13261:A13262"/>
    <mergeCell ref="A13263:A13264"/>
    <mergeCell ref="A13265:A13266"/>
    <mergeCell ref="A13267:A13268"/>
    <mergeCell ref="A13317:A13318"/>
    <mergeCell ref="A13319:A13320"/>
    <mergeCell ref="A13321:A13322"/>
    <mergeCell ref="A13323:A13324"/>
    <mergeCell ref="A13325:A13326"/>
    <mergeCell ref="A13327:A13328"/>
    <mergeCell ref="A13305:A13306"/>
    <mergeCell ref="A13307:A13308"/>
    <mergeCell ref="A13309:A13310"/>
    <mergeCell ref="A13311:A13312"/>
    <mergeCell ref="A13313:A13314"/>
    <mergeCell ref="A13315:A13316"/>
    <mergeCell ref="A13293:A13294"/>
    <mergeCell ref="A13295:A13296"/>
    <mergeCell ref="A13297:A13298"/>
    <mergeCell ref="A13299:A13300"/>
    <mergeCell ref="A13301:A13302"/>
    <mergeCell ref="A13303:A13304"/>
    <mergeCell ref="A13353:A13354"/>
    <mergeCell ref="A13355:A13356"/>
    <mergeCell ref="A13357:A13358"/>
    <mergeCell ref="A13359:A13360"/>
    <mergeCell ref="A13361:A13362"/>
    <mergeCell ref="A13363:A13364"/>
    <mergeCell ref="A13341:A13342"/>
    <mergeCell ref="A13343:A13344"/>
    <mergeCell ref="A13345:A13346"/>
    <mergeCell ref="A13347:A13348"/>
    <mergeCell ref="A13349:A13350"/>
    <mergeCell ref="A13351:A13352"/>
    <mergeCell ref="A13329:A13330"/>
    <mergeCell ref="A13331:A13332"/>
    <mergeCell ref="A13333:A13334"/>
    <mergeCell ref="A13335:A13336"/>
    <mergeCell ref="A13337:A13338"/>
    <mergeCell ref="A13339:A13340"/>
    <mergeCell ref="A13407:A13408"/>
    <mergeCell ref="A13409:A13410"/>
    <mergeCell ref="A13411:A13412"/>
    <mergeCell ref="A13389:A13390"/>
    <mergeCell ref="A13391:A13392"/>
    <mergeCell ref="A13393:A13394"/>
    <mergeCell ref="A13395:A13396"/>
    <mergeCell ref="A13397:A13398"/>
    <mergeCell ref="A13399:A13400"/>
    <mergeCell ref="A13377:A13378"/>
    <mergeCell ref="A13379:A13380"/>
    <mergeCell ref="A13381:A13382"/>
    <mergeCell ref="A13383:A13384"/>
    <mergeCell ref="A13385:A13386"/>
    <mergeCell ref="A13387:A13388"/>
    <mergeCell ref="A13365:A13366"/>
    <mergeCell ref="A13367:A13368"/>
    <mergeCell ref="A13369:A13370"/>
    <mergeCell ref="A13371:A13372"/>
    <mergeCell ref="A13373:A13374"/>
    <mergeCell ref="A13375:A13376"/>
    <mergeCell ref="A13483:A13484"/>
    <mergeCell ref="A13461:A13462"/>
    <mergeCell ref="A13463:A13464"/>
    <mergeCell ref="A13465:A13466"/>
    <mergeCell ref="A13467:A13468"/>
    <mergeCell ref="A13469:A13470"/>
    <mergeCell ref="A13471:A13472"/>
    <mergeCell ref="A13449:A13450"/>
    <mergeCell ref="A13451:A13452"/>
    <mergeCell ref="A13453:A13454"/>
    <mergeCell ref="A13455:A13456"/>
    <mergeCell ref="A13457:A13458"/>
    <mergeCell ref="A13459:A13460"/>
    <mergeCell ref="A13437:A13438"/>
    <mergeCell ref="A13439:A13440"/>
    <mergeCell ref="A13441:A13442"/>
    <mergeCell ref="A13443:A13444"/>
    <mergeCell ref="A13445:A13446"/>
    <mergeCell ref="A13447:A13448"/>
    <mergeCell ref="K74:L74"/>
    <mergeCell ref="R74:S74"/>
    <mergeCell ref="K75:L75"/>
    <mergeCell ref="R75:S75"/>
    <mergeCell ref="K76:L76"/>
    <mergeCell ref="R76:S76"/>
    <mergeCell ref="K71:L71"/>
    <mergeCell ref="R71:S71"/>
    <mergeCell ref="K72:L72"/>
    <mergeCell ref="R72:S72"/>
    <mergeCell ref="K73:L73"/>
    <mergeCell ref="R73:S73"/>
    <mergeCell ref="A13473:A13474"/>
    <mergeCell ref="A13475:A13476"/>
    <mergeCell ref="A13477:A13478"/>
    <mergeCell ref="A13479:A13480"/>
    <mergeCell ref="A13481:A13482"/>
    <mergeCell ref="A13425:A13426"/>
    <mergeCell ref="A13427:A13428"/>
    <mergeCell ref="A13429:A13430"/>
    <mergeCell ref="A13431:A13432"/>
    <mergeCell ref="A13433:A13434"/>
    <mergeCell ref="A13435:A13436"/>
    <mergeCell ref="A13413:A13414"/>
    <mergeCell ref="A13415:A13416"/>
    <mergeCell ref="A13417:A13418"/>
    <mergeCell ref="A13419:A13420"/>
    <mergeCell ref="A13421:A13422"/>
    <mergeCell ref="A13423:A13424"/>
    <mergeCell ref="A13401:A13402"/>
    <mergeCell ref="A13403:A13404"/>
    <mergeCell ref="A13405:A13406"/>
    <mergeCell ref="K99:L99"/>
    <mergeCell ref="R99:S99"/>
    <mergeCell ref="M105:N105"/>
    <mergeCell ref="T105:U105"/>
    <mergeCell ref="K127:L127"/>
    <mergeCell ref="R127:S127"/>
    <mergeCell ref="K104:L104"/>
    <mergeCell ref="R104:S104"/>
    <mergeCell ref="K105:L105"/>
    <mergeCell ref="R105:S105"/>
    <mergeCell ref="K101:L101"/>
    <mergeCell ref="R101:S101"/>
    <mergeCell ref="K102:L102"/>
    <mergeCell ref="R102:S102"/>
    <mergeCell ref="K103:L103"/>
    <mergeCell ref="R103:S103"/>
    <mergeCell ref="K77:L77"/>
    <mergeCell ref="M77:N77"/>
    <mergeCell ref="R77:S77"/>
    <mergeCell ref="T77:U77"/>
    <mergeCell ref="K100:L100"/>
    <mergeCell ref="R100:S100"/>
    <mergeCell ref="T133:U133"/>
    <mergeCell ref="K155:L155"/>
    <mergeCell ref="R155:S155"/>
    <mergeCell ref="K156:L156"/>
    <mergeCell ref="R156:S156"/>
    <mergeCell ref="K157:L157"/>
    <mergeCell ref="R157:S157"/>
    <mergeCell ref="K131:L131"/>
    <mergeCell ref="R131:S131"/>
    <mergeCell ref="K132:L132"/>
    <mergeCell ref="R132:S132"/>
    <mergeCell ref="K133:L133"/>
    <mergeCell ref="M133:N133"/>
    <mergeCell ref="R133:S133"/>
    <mergeCell ref="K128:L128"/>
    <mergeCell ref="R128:S128"/>
    <mergeCell ref="K129:L129"/>
    <mergeCell ref="R129:S129"/>
    <mergeCell ref="K130:L130"/>
    <mergeCell ref="R130:S130"/>
    <mergeCell ref="K184:L184"/>
    <mergeCell ref="R184:S184"/>
    <mergeCell ref="K185:L185"/>
    <mergeCell ref="R185:S185"/>
    <mergeCell ref="K186:L186"/>
    <mergeCell ref="R186:S186"/>
    <mergeCell ref="K161:L161"/>
    <mergeCell ref="M161:N161"/>
    <mergeCell ref="R161:S161"/>
    <mergeCell ref="T161:U161"/>
    <mergeCell ref="K183:L183"/>
    <mergeCell ref="R183:S183"/>
    <mergeCell ref="K158:L158"/>
    <mergeCell ref="R158:S158"/>
    <mergeCell ref="K159:L159"/>
    <mergeCell ref="R159:S159"/>
    <mergeCell ref="K160:L160"/>
    <mergeCell ref="R160:S160"/>
    <mergeCell ref="K214:L214"/>
    <mergeCell ref="R214:S214"/>
    <mergeCell ref="K215:L215"/>
    <mergeCell ref="R215:S215"/>
    <mergeCell ref="K216:L216"/>
    <mergeCell ref="R216:S216"/>
    <mergeCell ref="T189:U189"/>
    <mergeCell ref="K211:L211"/>
    <mergeCell ref="R211:S211"/>
    <mergeCell ref="K212:L212"/>
    <mergeCell ref="R212:S212"/>
    <mergeCell ref="K213:L213"/>
    <mergeCell ref="R213:S213"/>
    <mergeCell ref="K187:L187"/>
    <mergeCell ref="R187:S187"/>
    <mergeCell ref="K188:L188"/>
    <mergeCell ref="R188:S188"/>
    <mergeCell ref="K189:L189"/>
    <mergeCell ref="M189:N189"/>
    <mergeCell ref="R189:S189"/>
    <mergeCell ref="K243:L243"/>
    <mergeCell ref="R243:S243"/>
    <mergeCell ref="K244:L244"/>
    <mergeCell ref="R244:S244"/>
    <mergeCell ref="K245:L245"/>
    <mergeCell ref="M245:N245"/>
    <mergeCell ref="R245:S245"/>
    <mergeCell ref="K240:L240"/>
    <mergeCell ref="R240:S240"/>
    <mergeCell ref="K241:L241"/>
    <mergeCell ref="R241:S241"/>
    <mergeCell ref="K242:L242"/>
    <mergeCell ref="R242:S242"/>
    <mergeCell ref="K217:L217"/>
    <mergeCell ref="M217:N217"/>
    <mergeCell ref="R217:S217"/>
    <mergeCell ref="T217:U217"/>
    <mergeCell ref="K239:L239"/>
    <mergeCell ref="R239:S239"/>
    <mergeCell ref="K273:L273"/>
    <mergeCell ref="M273:N273"/>
    <mergeCell ref="R273:S273"/>
    <mergeCell ref="T273:U273"/>
    <mergeCell ref="K295:L295"/>
    <mergeCell ref="R295:S295"/>
    <mergeCell ref="K270:L270"/>
    <mergeCell ref="R270:S270"/>
    <mergeCell ref="K271:L271"/>
    <mergeCell ref="R271:S271"/>
    <mergeCell ref="K272:L272"/>
    <mergeCell ref="R272:S272"/>
    <mergeCell ref="T245:U245"/>
    <mergeCell ref="K267:L267"/>
    <mergeCell ref="R267:S267"/>
    <mergeCell ref="K268:L268"/>
    <mergeCell ref="R268:S268"/>
    <mergeCell ref="K269:L269"/>
    <mergeCell ref="R269:S269"/>
    <mergeCell ref="T301:U301"/>
    <mergeCell ref="K323:L323"/>
    <mergeCell ref="R323:S323"/>
    <mergeCell ref="K324:L324"/>
    <mergeCell ref="R324:S324"/>
    <mergeCell ref="K325:L325"/>
    <mergeCell ref="R325:S325"/>
    <mergeCell ref="K299:L299"/>
    <mergeCell ref="R299:S299"/>
    <mergeCell ref="K300:L300"/>
    <mergeCell ref="R300:S300"/>
    <mergeCell ref="K301:L301"/>
    <mergeCell ref="M301:N301"/>
    <mergeCell ref="R301:S301"/>
    <mergeCell ref="K296:L296"/>
    <mergeCell ref="R296:S296"/>
    <mergeCell ref="K297:L297"/>
    <mergeCell ref="R297:S297"/>
    <mergeCell ref="K298:L298"/>
    <mergeCell ref="R298:S298"/>
    <mergeCell ref="K352:L352"/>
    <mergeCell ref="R352:S352"/>
    <mergeCell ref="K353:L353"/>
    <mergeCell ref="R353:S353"/>
    <mergeCell ref="K354:L354"/>
    <mergeCell ref="R354:S354"/>
    <mergeCell ref="K329:L329"/>
    <mergeCell ref="M329:N329"/>
    <mergeCell ref="R329:S329"/>
    <mergeCell ref="T329:U329"/>
    <mergeCell ref="K351:L351"/>
    <mergeCell ref="R351:S351"/>
    <mergeCell ref="K326:L326"/>
    <mergeCell ref="R326:S326"/>
    <mergeCell ref="K327:L327"/>
    <mergeCell ref="R327:S327"/>
    <mergeCell ref="K328:L328"/>
    <mergeCell ref="R328:S328"/>
    <mergeCell ref="K382:L382"/>
    <mergeCell ref="R382:S382"/>
    <mergeCell ref="K383:L383"/>
    <mergeCell ref="R383:S383"/>
    <mergeCell ref="K384:L384"/>
    <mergeCell ref="R384:S384"/>
    <mergeCell ref="T357:U357"/>
    <mergeCell ref="K379:L379"/>
    <mergeCell ref="R379:S379"/>
    <mergeCell ref="K380:L380"/>
    <mergeCell ref="R380:S380"/>
    <mergeCell ref="K381:L381"/>
    <mergeCell ref="R381:S381"/>
    <mergeCell ref="K355:L355"/>
    <mergeCell ref="R355:S355"/>
    <mergeCell ref="K356:L356"/>
    <mergeCell ref="R356:S356"/>
    <mergeCell ref="K357:L357"/>
    <mergeCell ref="M357:N357"/>
    <mergeCell ref="R357:S357"/>
    <mergeCell ref="K411:L411"/>
    <mergeCell ref="R411:S411"/>
    <mergeCell ref="K412:L412"/>
    <mergeCell ref="R412:S412"/>
    <mergeCell ref="K413:L413"/>
    <mergeCell ref="M413:N413"/>
    <mergeCell ref="R413:S413"/>
    <mergeCell ref="K408:L408"/>
    <mergeCell ref="R408:S408"/>
    <mergeCell ref="K409:L409"/>
    <mergeCell ref="R409:S409"/>
    <mergeCell ref="K410:L410"/>
    <mergeCell ref="R410:S410"/>
    <mergeCell ref="K385:L385"/>
    <mergeCell ref="M385:N385"/>
    <mergeCell ref="R385:S385"/>
    <mergeCell ref="T385:U385"/>
    <mergeCell ref="K407:L407"/>
    <mergeCell ref="R407:S407"/>
    <mergeCell ref="K441:L441"/>
    <mergeCell ref="M441:N441"/>
    <mergeCell ref="R441:S441"/>
    <mergeCell ref="T441:U441"/>
    <mergeCell ref="K463:L463"/>
    <mergeCell ref="R463:S463"/>
    <mergeCell ref="K438:L438"/>
    <mergeCell ref="R438:S438"/>
    <mergeCell ref="K439:L439"/>
    <mergeCell ref="R439:S439"/>
    <mergeCell ref="K440:L440"/>
    <mergeCell ref="R440:S440"/>
    <mergeCell ref="T413:U413"/>
    <mergeCell ref="K435:L435"/>
    <mergeCell ref="R435:S435"/>
    <mergeCell ref="K436:L436"/>
    <mergeCell ref="R436:S436"/>
    <mergeCell ref="K437:L437"/>
    <mergeCell ref="R437:S437"/>
    <mergeCell ref="T469:U469"/>
    <mergeCell ref="K491:L491"/>
    <mergeCell ref="R491:S491"/>
    <mergeCell ref="K492:L492"/>
    <mergeCell ref="R492:S492"/>
    <mergeCell ref="K493:L493"/>
    <mergeCell ref="R493:S493"/>
    <mergeCell ref="K467:L467"/>
    <mergeCell ref="R467:S467"/>
    <mergeCell ref="K468:L468"/>
    <mergeCell ref="R468:S468"/>
    <mergeCell ref="K469:L469"/>
    <mergeCell ref="M469:N469"/>
    <mergeCell ref="R469:S469"/>
    <mergeCell ref="K464:L464"/>
    <mergeCell ref="R464:S464"/>
    <mergeCell ref="K465:L465"/>
    <mergeCell ref="R465:S465"/>
    <mergeCell ref="K466:L466"/>
    <mergeCell ref="R466:S466"/>
    <mergeCell ref="K520:L520"/>
    <mergeCell ref="R520:S520"/>
    <mergeCell ref="K521:L521"/>
    <mergeCell ref="R521:S521"/>
    <mergeCell ref="K522:L522"/>
    <mergeCell ref="R522:S522"/>
    <mergeCell ref="K497:L497"/>
    <mergeCell ref="M497:N497"/>
    <mergeCell ref="R497:S497"/>
    <mergeCell ref="T497:U497"/>
    <mergeCell ref="K519:L519"/>
    <mergeCell ref="R519:S519"/>
    <mergeCell ref="K494:L494"/>
    <mergeCell ref="R494:S494"/>
    <mergeCell ref="K495:L495"/>
    <mergeCell ref="R495:S495"/>
    <mergeCell ref="K496:L496"/>
    <mergeCell ref="R496:S496"/>
    <mergeCell ref="K550:L550"/>
    <mergeCell ref="R550:S550"/>
    <mergeCell ref="K551:L551"/>
    <mergeCell ref="R551:S551"/>
    <mergeCell ref="K552:L552"/>
    <mergeCell ref="R552:S552"/>
    <mergeCell ref="T525:U525"/>
    <mergeCell ref="K547:L547"/>
    <mergeCell ref="R547:S547"/>
    <mergeCell ref="K548:L548"/>
    <mergeCell ref="R548:S548"/>
    <mergeCell ref="K549:L549"/>
    <mergeCell ref="R549:S549"/>
    <mergeCell ref="K523:L523"/>
    <mergeCell ref="R523:S523"/>
    <mergeCell ref="K524:L524"/>
    <mergeCell ref="R524:S524"/>
    <mergeCell ref="K525:L525"/>
    <mergeCell ref="M525:N525"/>
    <mergeCell ref="R525:S525"/>
    <mergeCell ref="K579:L579"/>
    <mergeCell ref="R579:S579"/>
    <mergeCell ref="K580:L580"/>
    <mergeCell ref="R580:S580"/>
    <mergeCell ref="K581:L581"/>
    <mergeCell ref="M581:N581"/>
    <mergeCell ref="R581:S581"/>
    <mergeCell ref="K576:L576"/>
    <mergeCell ref="R576:S576"/>
    <mergeCell ref="K577:L577"/>
    <mergeCell ref="R577:S577"/>
    <mergeCell ref="K578:L578"/>
    <mergeCell ref="R578:S578"/>
    <mergeCell ref="K553:L553"/>
    <mergeCell ref="M553:N553"/>
    <mergeCell ref="R553:S553"/>
    <mergeCell ref="T553:U553"/>
    <mergeCell ref="K575:L575"/>
    <mergeCell ref="R575:S575"/>
    <mergeCell ref="K609:L609"/>
    <mergeCell ref="M609:N609"/>
    <mergeCell ref="R609:S609"/>
    <mergeCell ref="T609:U609"/>
    <mergeCell ref="K631:L631"/>
    <mergeCell ref="R631:S631"/>
    <mergeCell ref="K606:L606"/>
    <mergeCell ref="R606:S606"/>
    <mergeCell ref="K607:L607"/>
    <mergeCell ref="R607:S607"/>
    <mergeCell ref="K608:L608"/>
    <mergeCell ref="R608:S608"/>
    <mergeCell ref="T581:U581"/>
    <mergeCell ref="K603:L603"/>
    <mergeCell ref="R603:S603"/>
    <mergeCell ref="K604:L604"/>
    <mergeCell ref="R604:S604"/>
    <mergeCell ref="K605:L605"/>
    <mergeCell ref="R605:S605"/>
    <mergeCell ref="T637:U637"/>
    <mergeCell ref="K659:L659"/>
    <mergeCell ref="R659:S659"/>
    <mergeCell ref="K660:L660"/>
    <mergeCell ref="R660:S660"/>
    <mergeCell ref="K661:L661"/>
    <mergeCell ref="R661:S661"/>
    <mergeCell ref="K635:L635"/>
    <mergeCell ref="R635:S635"/>
    <mergeCell ref="K636:L636"/>
    <mergeCell ref="R636:S636"/>
    <mergeCell ref="K637:L637"/>
    <mergeCell ref="M637:N637"/>
    <mergeCell ref="R637:S637"/>
    <mergeCell ref="K632:L632"/>
    <mergeCell ref="R632:S632"/>
    <mergeCell ref="K633:L633"/>
    <mergeCell ref="R633:S633"/>
    <mergeCell ref="K634:L634"/>
    <mergeCell ref="R634:S634"/>
    <mergeCell ref="K688:L688"/>
    <mergeCell ref="R688:S688"/>
    <mergeCell ref="K689:L689"/>
    <mergeCell ref="R689:S689"/>
    <mergeCell ref="K690:L690"/>
    <mergeCell ref="R690:S690"/>
    <mergeCell ref="K665:L665"/>
    <mergeCell ref="M665:N665"/>
    <mergeCell ref="R665:S665"/>
    <mergeCell ref="T665:U665"/>
    <mergeCell ref="K687:L687"/>
    <mergeCell ref="R687:S687"/>
    <mergeCell ref="K662:L662"/>
    <mergeCell ref="R662:S662"/>
    <mergeCell ref="K663:L663"/>
    <mergeCell ref="R663:S663"/>
    <mergeCell ref="K664:L664"/>
    <mergeCell ref="R664:S664"/>
    <mergeCell ref="K718:L718"/>
    <mergeCell ref="R718:S718"/>
    <mergeCell ref="K719:L719"/>
    <mergeCell ref="R719:S719"/>
    <mergeCell ref="K720:L720"/>
    <mergeCell ref="R720:S720"/>
    <mergeCell ref="T693:U693"/>
    <mergeCell ref="K715:L715"/>
    <mergeCell ref="R715:S715"/>
    <mergeCell ref="K716:L716"/>
    <mergeCell ref="R716:S716"/>
    <mergeCell ref="K717:L717"/>
    <mergeCell ref="R717:S717"/>
    <mergeCell ref="K691:L691"/>
    <mergeCell ref="R691:S691"/>
    <mergeCell ref="K692:L692"/>
    <mergeCell ref="R692:S692"/>
    <mergeCell ref="K693:L693"/>
    <mergeCell ref="M693:N693"/>
    <mergeCell ref="R693:S693"/>
    <mergeCell ref="K747:L747"/>
    <mergeCell ref="R747:S747"/>
    <mergeCell ref="K748:L748"/>
    <mergeCell ref="R748:S748"/>
    <mergeCell ref="K749:L749"/>
    <mergeCell ref="M749:N749"/>
    <mergeCell ref="R749:S749"/>
    <mergeCell ref="K744:L744"/>
    <mergeCell ref="R744:S744"/>
    <mergeCell ref="K745:L745"/>
    <mergeCell ref="R745:S745"/>
    <mergeCell ref="K746:L746"/>
    <mergeCell ref="R746:S746"/>
    <mergeCell ref="K721:L721"/>
    <mergeCell ref="M721:N721"/>
    <mergeCell ref="R721:S721"/>
    <mergeCell ref="T721:U721"/>
    <mergeCell ref="K743:L743"/>
    <mergeCell ref="R743:S743"/>
    <mergeCell ref="K777:L777"/>
    <mergeCell ref="M777:N777"/>
    <mergeCell ref="R777:S777"/>
    <mergeCell ref="T777:U777"/>
    <mergeCell ref="K799:L799"/>
    <mergeCell ref="R799:S799"/>
    <mergeCell ref="K774:L774"/>
    <mergeCell ref="R774:S774"/>
    <mergeCell ref="K775:L775"/>
    <mergeCell ref="R775:S775"/>
    <mergeCell ref="K776:L776"/>
    <mergeCell ref="R776:S776"/>
    <mergeCell ref="T749:U749"/>
    <mergeCell ref="K771:L771"/>
    <mergeCell ref="R771:S771"/>
    <mergeCell ref="K772:L772"/>
    <mergeCell ref="R772:S772"/>
    <mergeCell ref="K773:L773"/>
    <mergeCell ref="R773:S773"/>
    <mergeCell ref="T805:U805"/>
    <mergeCell ref="K827:L827"/>
    <mergeCell ref="R827:S827"/>
    <mergeCell ref="K828:L828"/>
    <mergeCell ref="R828:S828"/>
    <mergeCell ref="K829:L829"/>
    <mergeCell ref="R829:S829"/>
    <mergeCell ref="K803:L803"/>
    <mergeCell ref="R803:S803"/>
    <mergeCell ref="K804:L804"/>
    <mergeCell ref="R804:S804"/>
    <mergeCell ref="K805:L805"/>
    <mergeCell ref="M805:N805"/>
    <mergeCell ref="R805:S805"/>
    <mergeCell ref="K800:L800"/>
    <mergeCell ref="R800:S800"/>
    <mergeCell ref="K801:L801"/>
    <mergeCell ref="R801:S801"/>
    <mergeCell ref="K802:L802"/>
    <mergeCell ref="R802:S802"/>
    <mergeCell ref="K856:L856"/>
    <mergeCell ref="R856:S856"/>
    <mergeCell ref="K857:L857"/>
    <mergeCell ref="R857:S857"/>
    <mergeCell ref="K858:L858"/>
    <mergeCell ref="R858:S858"/>
    <mergeCell ref="K833:L833"/>
    <mergeCell ref="M833:N833"/>
    <mergeCell ref="R833:S833"/>
    <mergeCell ref="T833:U833"/>
    <mergeCell ref="K855:L855"/>
    <mergeCell ref="R855:S855"/>
    <mergeCell ref="K830:L830"/>
    <mergeCell ref="R830:S830"/>
    <mergeCell ref="K831:L831"/>
    <mergeCell ref="R831:S831"/>
    <mergeCell ref="K832:L832"/>
    <mergeCell ref="R832:S832"/>
    <mergeCell ref="K886:L886"/>
    <mergeCell ref="R886:S886"/>
    <mergeCell ref="K887:L887"/>
    <mergeCell ref="R887:S887"/>
    <mergeCell ref="K888:L888"/>
    <mergeCell ref="R888:S888"/>
    <mergeCell ref="T861:U861"/>
    <mergeCell ref="K883:L883"/>
    <mergeCell ref="R883:S883"/>
    <mergeCell ref="K884:L884"/>
    <mergeCell ref="R884:S884"/>
    <mergeCell ref="K885:L885"/>
    <mergeCell ref="R885:S885"/>
    <mergeCell ref="K859:L859"/>
    <mergeCell ref="R859:S859"/>
    <mergeCell ref="K860:L860"/>
    <mergeCell ref="R860:S860"/>
    <mergeCell ref="K861:L861"/>
    <mergeCell ref="M861:N861"/>
    <mergeCell ref="R861:S861"/>
    <mergeCell ref="K915:L915"/>
    <mergeCell ref="R915:S915"/>
    <mergeCell ref="K916:L916"/>
    <mergeCell ref="R916:S916"/>
    <mergeCell ref="K917:L917"/>
    <mergeCell ref="M917:N917"/>
    <mergeCell ref="R917:S917"/>
    <mergeCell ref="K912:L912"/>
    <mergeCell ref="R912:S912"/>
    <mergeCell ref="K913:L913"/>
    <mergeCell ref="R913:S913"/>
    <mergeCell ref="K914:L914"/>
    <mergeCell ref="R914:S914"/>
    <mergeCell ref="K889:L889"/>
    <mergeCell ref="M889:N889"/>
    <mergeCell ref="R889:S889"/>
    <mergeCell ref="T889:U889"/>
    <mergeCell ref="K911:L911"/>
    <mergeCell ref="R911:S911"/>
    <mergeCell ref="K945:L945"/>
    <mergeCell ref="M945:N945"/>
    <mergeCell ref="R945:S945"/>
    <mergeCell ref="T945:U945"/>
    <mergeCell ref="K967:L967"/>
    <mergeCell ref="R967:S967"/>
    <mergeCell ref="K942:L942"/>
    <mergeCell ref="R942:S942"/>
    <mergeCell ref="K943:L943"/>
    <mergeCell ref="R943:S943"/>
    <mergeCell ref="K944:L944"/>
    <mergeCell ref="R944:S944"/>
    <mergeCell ref="T917:U917"/>
    <mergeCell ref="K939:L939"/>
    <mergeCell ref="R939:S939"/>
    <mergeCell ref="K940:L940"/>
    <mergeCell ref="R940:S940"/>
    <mergeCell ref="K941:L941"/>
    <mergeCell ref="R941:S941"/>
    <mergeCell ref="T973:U973"/>
    <mergeCell ref="K995:L995"/>
    <mergeCell ref="R995:S995"/>
    <mergeCell ref="K996:L996"/>
    <mergeCell ref="R996:S996"/>
    <mergeCell ref="K997:L997"/>
    <mergeCell ref="R997:S997"/>
    <mergeCell ref="K971:L971"/>
    <mergeCell ref="R971:S971"/>
    <mergeCell ref="K972:L972"/>
    <mergeCell ref="R972:S972"/>
    <mergeCell ref="K973:L973"/>
    <mergeCell ref="M973:N973"/>
    <mergeCell ref="R973:S973"/>
    <mergeCell ref="K968:L968"/>
    <mergeCell ref="R968:S968"/>
    <mergeCell ref="K969:L969"/>
    <mergeCell ref="R969:S969"/>
    <mergeCell ref="K970:L970"/>
    <mergeCell ref="R970:S970"/>
    <mergeCell ref="K1024:L1024"/>
    <mergeCell ref="R1024:S1024"/>
    <mergeCell ref="K1025:L1025"/>
    <mergeCell ref="R1025:S1025"/>
    <mergeCell ref="K1026:L1026"/>
    <mergeCell ref="R1026:S1026"/>
    <mergeCell ref="K1001:L1001"/>
    <mergeCell ref="M1001:N1001"/>
    <mergeCell ref="R1001:S1001"/>
    <mergeCell ref="T1001:U1001"/>
    <mergeCell ref="K1023:L1023"/>
    <mergeCell ref="R1023:S1023"/>
    <mergeCell ref="K998:L998"/>
    <mergeCell ref="R998:S998"/>
    <mergeCell ref="K999:L999"/>
    <mergeCell ref="R999:S999"/>
    <mergeCell ref="K1000:L1000"/>
    <mergeCell ref="R1000:S1000"/>
    <mergeCell ref="K1054:L1054"/>
    <mergeCell ref="R1054:S1054"/>
    <mergeCell ref="K1055:L1055"/>
    <mergeCell ref="R1055:S1055"/>
    <mergeCell ref="K1056:L1056"/>
    <mergeCell ref="R1056:S1056"/>
    <mergeCell ref="T1029:U1029"/>
    <mergeCell ref="K1051:L1051"/>
    <mergeCell ref="R1051:S1051"/>
    <mergeCell ref="K1052:L1052"/>
    <mergeCell ref="R1052:S1052"/>
    <mergeCell ref="K1053:L1053"/>
    <mergeCell ref="R1053:S1053"/>
    <mergeCell ref="K1027:L1027"/>
    <mergeCell ref="R1027:S1027"/>
    <mergeCell ref="K1028:L1028"/>
    <mergeCell ref="R1028:S1028"/>
    <mergeCell ref="K1029:L1029"/>
    <mergeCell ref="M1029:N1029"/>
    <mergeCell ref="R1029:S1029"/>
    <mergeCell ref="K1083:L1083"/>
    <mergeCell ref="R1083:S1083"/>
    <mergeCell ref="K1084:L1084"/>
    <mergeCell ref="R1084:S1084"/>
    <mergeCell ref="K1085:L1085"/>
    <mergeCell ref="M1085:N1085"/>
    <mergeCell ref="R1085:S1085"/>
    <mergeCell ref="K1080:L1080"/>
    <mergeCell ref="R1080:S1080"/>
    <mergeCell ref="K1081:L1081"/>
    <mergeCell ref="R1081:S1081"/>
    <mergeCell ref="K1082:L1082"/>
    <mergeCell ref="R1082:S1082"/>
    <mergeCell ref="K1057:L1057"/>
    <mergeCell ref="M1057:N1057"/>
    <mergeCell ref="R1057:S1057"/>
    <mergeCell ref="T1057:U1057"/>
    <mergeCell ref="K1079:L1079"/>
    <mergeCell ref="R1079:S1079"/>
    <mergeCell ref="K1113:L1113"/>
    <mergeCell ref="M1113:N1113"/>
    <mergeCell ref="R1113:S1113"/>
    <mergeCell ref="T1113:U1113"/>
    <mergeCell ref="K1135:L1135"/>
    <mergeCell ref="R1135:S1135"/>
    <mergeCell ref="K1110:L1110"/>
    <mergeCell ref="R1110:S1110"/>
    <mergeCell ref="K1111:L1111"/>
    <mergeCell ref="R1111:S1111"/>
    <mergeCell ref="K1112:L1112"/>
    <mergeCell ref="R1112:S1112"/>
    <mergeCell ref="T1085:U1085"/>
    <mergeCell ref="K1107:L1107"/>
    <mergeCell ref="R1107:S1107"/>
    <mergeCell ref="K1108:L1108"/>
    <mergeCell ref="R1108:S1108"/>
    <mergeCell ref="K1109:L1109"/>
    <mergeCell ref="R1109:S1109"/>
    <mergeCell ref="T1141:U1141"/>
    <mergeCell ref="K1163:L1163"/>
    <mergeCell ref="R1163:S1163"/>
    <mergeCell ref="K1164:L1164"/>
    <mergeCell ref="R1164:S1164"/>
    <mergeCell ref="K1165:L1165"/>
    <mergeCell ref="R1165:S1165"/>
    <mergeCell ref="K1139:L1139"/>
    <mergeCell ref="R1139:S1139"/>
    <mergeCell ref="K1140:L1140"/>
    <mergeCell ref="R1140:S1140"/>
    <mergeCell ref="K1141:L1141"/>
    <mergeCell ref="M1141:N1141"/>
    <mergeCell ref="R1141:S1141"/>
    <mergeCell ref="K1136:L1136"/>
    <mergeCell ref="R1136:S1136"/>
    <mergeCell ref="K1137:L1137"/>
    <mergeCell ref="R1137:S1137"/>
    <mergeCell ref="K1138:L1138"/>
    <mergeCell ref="R1138:S1138"/>
    <mergeCell ref="K1192:L1192"/>
    <mergeCell ref="R1192:S1192"/>
    <mergeCell ref="K1193:L1193"/>
    <mergeCell ref="R1193:S1193"/>
    <mergeCell ref="K1194:L1194"/>
    <mergeCell ref="R1194:S1194"/>
    <mergeCell ref="K1169:L1169"/>
    <mergeCell ref="M1169:N1169"/>
    <mergeCell ref="R1169:S1169"/>
    <mergeCell ref="T1169:U1169"/>
    <mergeCell ref="K1191:L1191"/>
    <mergeCell ref="R1191:S1191"/>
    <mergeCell ref="K1166:L1166"/>
    <mergeCell ref="R1166:S1166"/>
    <mergeCell ref="K1167:L1167"/>
    <mergeCell ref="R1167:S1167"/>
    <mergeCell ref="K1168:L1168"/>
    <mergeCell ref="R1168:S1168"/>
    <mergeCell ref="K1222:L1222"/>
    <mergeCell ref="R1222:S1222"/>
    <mergeCell ref="K1223:L1223"/>
    <mergeCell ref="R1223:S1223"/>
    <mergeCell ref="K1224:L1224"/>
    <mergeCell ref="R1224:S1224"/>
    <mergeCell ref="T1197:U1197"/>
    <mergeCell ref="K1219:L1219"/>
    <mergeCell ref="R1219:S1219"/>
    <mergeCell ref="K1220:L1220"/>
    <mergeCell ref="R1220:S1220"/>
    <mergeCell ref="K1221:L1221"/>
    <mergeCell ref="R1221:S1221"/>
    <mergeCell ref="K1195:L1195"/>
    <mergeCell ref="R1195:S1195"/>
    <mergeCell ref="K1196:L1196"/>
    <mergeCell ref="R1196:S1196"/>
    <mergeCell ref="K1197:L1197"/>
    <mergeCell ref="M1197:N1197"/>
    <mergeCell ref="R1197:S1197"/>
    <mergeCell ref="K1251:L1251"/>
    <mergeCell ref="R1251:S1251"/>
    <mergeCell ref="K1252:L1252"/>
    <mergeCell ref="R1252:S1252"/>
    <mergeCell ref="K1253:L1253"/>
    <mergeCell ref="M1253:N1253"/>
    <mergeCell ref="R1253:S1253"/>
    <mergeCell ref="K1248:L1248"/>
    <mergeCell ref="R1248:S1248"/>
    <mergeCell ref="K1249:L1249"/>
    <mergeCell ref="R1249:S1249"/>
    <mergeCell ref="K1250:L1250"/>
    <mergeCell ref="R1250:S1250"/>
    <mergeCell ref="K1225:L1225"/>
    <mergeCell ref="M1225:N1225"/>
    <mergeCell ref="R1225:S1225"/>
    <mergeCell ref="T1225:U1225"/>
    <mergeCell ref="K1247:L1247"/>
    <mergeCell ref="R1247:S1247"/>
    <mergeCell ref="K1281:L1281"/>
    <mergeCell ref="M1281:N1281"/>
    <mergeCell ref="R1281:S1281"/>
    <mergeCell ref="T1281:U1281"/>
    <mergeCell ref="K1303:L1303"/>
    <mergeCell ref="R1303:S1303"/>
    <mergeCell ref="K1278:L1278"/>
    <mergeCell ref="R1278:S1278"/>
    <mergeCell ref="K1279:L1279"/>
    <mergeCell ref="R1279:S1279"/>
    <mergeCell ref="K1280:L1280"/>
    <mergeCell ref="R1280:S1280"/>
    <mergeCell ref="T1253:U1253"/>
    <mergeCell ref="K1275:L1275"/>
    <mergeCell ref="R1275:S1275"/>
    <mergeCell ref="K1276:L1276"/>
    <mergeCell ref="R1276:S1276"/>
    <mergeCell ref="K1277:L1277"/>
    <mergeCell ref="R1277:S1277"/>
    <mergeCell ref="T1309:U1309"/>
    <mergeCell ref="K1331:L1331"/>
    <mergeCell ref="R1331:S1331"/>
    <mergeCell ref="K1332:L1332"/>
    <mergeCell ref="R1332:S1332"/>
    <mergeCell ref="K1333:L1333"/>
    <mergeCell ref="R1333:S1333"/>
    <mergeCell ref="K1307:L1307"/>
    <mergeCell ref="R1307:S1307"/>
    <mergeCell ref="K1308:L1308"/>
    <mergeCell ref="R1308:S1308"/>
    <mergeCell ref="K1309:L1309"/>
    <mergeCell ref="M1309:N1309"/>
    <mergeCell ref="R1309:S1309"/>
    <mergeCell ref="K1304:L1304"/>
    <mergeCell ref="R1304:S1304"/>
    <mergeCell ref="K1305:L1305"/>
    <mergeCell ref="R1305:S1305"/>
    <mergeCell ref="K1306:L1306"/>
    <mergeCell ref="R1306:S1306"/>
    <mergeCell ref="K1360:L1360"/>
    <mergeCell ref="R1360:S1360"/>
    <mergeCell ref="K1361:L1361"/>
    <mergeCell ref="R1361:S1361"/>
    <mergeCell ref="K1362:L1362"/>
    <mergeCell ref="R1362:S1362"/>
    <mergeCell ref="K1337:L1337"/>
    <mergeCell ref="M1337:N1337"/>
    <mergeCell ref="R1337:S1337"/>
    <mergeCell ref="T1337:U1337"/>
    <mergeCell ref="K1359:L1359"/>
    <mergeCell ref="R1359:S1359"/>
    <mergeCell ref="K1334:L1334"/>
    <mergeCell ref="R1334:S1334"/>
    <mergeCell ref="K1335:L1335"/>
    <mergeCell ref="R1335:S1335"/>
    <mergeCell ref="K1336:L1336"/>
    <mergeCell ref="R1336:S1336"/>
    <mergeCell ref="K1390:L1390"/>
    <mergeCell ref="R1390:S1390"/>
    <mergeCell ref="K1391:L1391"/>
    <mergeCell ref="R1391:S1391"/>
    <mergeCell ref="K1392:L1392"/>
    <mergeCell ref="R1392:S1392"/>
    <mergeCell ref="T1365:U1365"/>
    <mergeCell ref="K1387:L1387"/>
    <mergeCell ref="R1387:S1387"/>
    <mergeCell ref="K1388:L1388"/>
    <mergeCell ref="R1388:S1388"/>
    <mergeCell ref="K1389:L1389"/>
    <mergeCell ref="R1389:S1389"/>
    <mergeCell ref="K1363:L1363"/>
    <mergeCell ref="R1363:S1363"/>
    <mergeCell ref="K1364:L1364"/>
    <mergeCell ref="R1364:S1364"/>
    <mergeCell ref="K1365:L1365"/>
    <mergeCell ref="M1365:N1365"/>
    <mergeCell ref="R1365:S1365"/>
    <mergeCell ref="K1419:L1419"/>
    <mergeCell ref="R1419:S1419"/>
    <mergeCell ref="K1420:L1420"/>
    <mergeCell ref="R1420:S1420"/>
    <mergeCell ref="K1421:L1421"/>
    <mergeCell ref="M1421:N1421"/>
    <mergeCell ref="R1421:S1421"/>
    <mergeCell ref="K1416:L1416"/>
    <mergeCell ref="R1416:S1416"/>
    <mergeCell ref="K1417:L1417"/>
    <mergeCell ref="R1417:S1417"/>
    <mergeCell ref="K1418:L1418"/>
    <mergeCell ref="R1418:S1418"/>
    <mergeCell ref="K1393:L1393"/>
    <mergeCell ref="M1393:N1393"/>
    <mergeCell ref="R1393:S1393"/>
    <mergeCell ref="T1393:U1393"/>
    <mergeCell ref="K1415:L1415"/>
    <mergeCell ref="R1415:S1415"/>
    <mergeCell ref="K1449:L1449"/>
    <mergeCell ref="M1449:N1449"/>
    <mergeCell ref="R1449:S1449"/>
    <mergeCell ref="T1449:U1449"/>
    <mergeCell ref="K1471:L1471"/>
    <mergeCell ref="R1471:S1471"/>
    <mergeCell ref="K1446:L1446"/>
    <mergeCell ref="R1446:S1446"/>
    <mergeCell ref="K1447:L1447"/>
    <mergeCell ref="R1447:S1447"/>
    <mergeCell ref="K1448:L1448"/>
    <mergeCell ref="R1448:S1448"/>
    <mergeCell ref="T1421:U1421"/>
    <mergeCell ref="K1443:L1443"/>
    <mergeCell ref="R1443:S1443"/>
    <mergeCell ref="K1444:L1444"/>
    <mergeCell ref="R1444:S1444"/>
    <mergeCell ref="K1445:L1445"/>
    <mergeCell ref="R1445:S1445"/>
    <mergeCell ref="T1477:U1477"/>
    <mergeCell ref="K1499:L1499"/>
    <mergeCell ref="R1499:S1499"/>
    <mergeCell ref="K1500:L1500"/>
    <mergeCell ref="R1500:S1500"/>
    <mergeCell ref="K1501:L1501"/>
    <mergeCell ref="R1501:S1501"/>
    <mergeCell ref="K1475:L1475"/>
    <mergeCell ref="R1475:S1475"/>
    <mergeCell ref="K1476:L1476"/>
    <mergeCell ref="R1476:S1476"/>
    <mergeCell ref="K1477:L1477"/>
    <mergeCell ref="M1477:N1477"/>
    <mergeCell ref="R1477:S1477"/>
    <mergeCell ref="K1472:L1472"/>
    <mergeCell ref="R1472:S1472"/>
    <mergeCell ref="K1473:L1473"/>
    <mergeCell ref="R1473:S1473"/>
    <mergeCell ref="K1474:L1474"/>
    <mergeCell ref="R1474:S1474"/>
    <mergeCell ref="K1528:L1528"/>
    <mergeCell ref="R1528:S1528"/>
    <mergeCell ref="K1529:L1529"/>
    <mergeCell ref="R1529:S1529"/>
    <mergeCell ref="K1530:L1530"/>
    <mergeCell ref="R1530:S1530"/>
    <mergeCell ref="K1505:L1505"/>
    <mergeCell ref="M1505:N1505"/>
    <mergeCell ref="R1505:S1505"/>
    <mergeCell ref="T1505:U1505"/>
    <mergeCell ref="K1527:L1527"/>
    <mergeCell ref="R1527:S1527"/>
    <mergeCell ref="K1502:L1502"/>
    <mergeCell ref="R1502:S1502"/>
    <mergeCell ref="K1503:L1503"/>
    <mergeCell ref="R1503:S1503"/>
    <mergeCell ref="K1504:L1504"/>
    <mergeCell ref="R1504:S1504"/>
    <mergeCell ref="K1558:L1558"/>
    <mergeCell ref="R1558:S1558"/>
    <mergeCell ref="K1559:L1559"/>
    <mergeCell ref="R1559:S1559"/>
    <mergeCell ref="K1560:L1560"/>
    <mergeCell ref="R1560:S1560"/>
    <mergeCell ref="T1533:U1533"/>
    <mergeCell ref="K1555:L1555"/>
    <mergeCell ref="R1555:S1555"/>
    <mergeCell ref="K1556:L1556"/>
    <mergeCell ref="R1556:S1556"/>
    <mergeCell ref="K1557:L1557"/>
    <mergeCell ref="R1557:S1557"/>
    <mergeCell ref="K1531:L1531"/>
    <mergeCell ref="R1531:S1531"/>
    <mergeCell ref="K1532:L1532"/>
    <mergeCell ref="R1532:S1532"/>
    <mergeCell ref="K1533:L1533"/>
    <mergeCell ref="M1533:N1533"/>
    <mergeCell ref="R1533:S1533"/>
    <mergeCell ref="K1587:L1587"/>
    <mergeCell ref="R1587:S1587"/>
    <mergeCell ref="K1588:L1588"/>
    <mergeCell ref="R1588:S1588"/>
    <mergeCell ref="K1589:L1589"/>
    <mergeCell ref="M1589:N1589"/>
    <mergeCell ref="R1589:S1589"/>
    <mergeCell ref="K1584:L1584"/>
    <mergeCell ref="R1584:S1584"/>
    <mergeCell ref="K1585:L1585"/>
    <mergeCell ref="R1585:S1585"/>
    <mergeCell ref="K1586:L1586"/>
    <mergeCell ref="R1586:S1586"/>
    <mergeCell ref="K1561:L1561"/>
    <mergeCell ref="M1561:N1561"/>
    <mergeCell ref="R1561:S1561"/>
    <mergeCell ref="T1561:U1561"/>
    <mergeCell ref="K1583:L1583"/>
    <mergeCell ref="R1583:S1583"/>
    <mergeCell ref="K1617:L1617"/>
    <mergeCell ref="M1617:N1617"/>
    <mergeCell ref="R1617:S1617"/>
    <mergeCell ref="T1617:U1617"/>
    <mergeCell ref="K1639:L1639"/>
    <mergeCell ref="R1639:S1639"/>
    <mergeCell ref="K1614:L1614"/>
    <mergeCell ref="R1614:S1614"/>
    <mergeCell ref="K1615:L1615"/>
    <mergeCell ref="R1615:S1615"/>
    <mergeCell ref="K1616:L1616"/>
    <mergeCell ref="R1616:S1616"/>
    <mergeCell ref="T1589:U1589"/>
    <mergeCell ref="K1611:L1611"/>
    <mergeCell ref="R1611:S1611"/>
    <mergeCell ref="K1612:L1612"/>
    <mergeCell ref="R1612:S1612"/>
    <mergeCell ref="K1613:L1613"/>
    <mergeCell ref="R1613:S1613"/>
    <mergeCell ref="T1645:U1645"/>
    <mergeCell ref="K1667:L1667"/>
    <mergeCell ref="R1667:S1667"/>
    <mergeCell ref="K1668:L1668"/>
    <mergeCell ref="R1668:S1668"/>
    <mergeCell ref="K1669:L1669"/>
    <mergeCell ref="R1669:S1669"/>
    <mergeCell ref="K1643:L1643"/>
    <mergeCell ref="R1643:S1643"/>
    <mergeCell ref="K1644:L1644"/>
    <mergeCell ref="R1644:S1644"/>
    <mergeCell ref="K1645:L1645"/>
    <mergeCell ref="M1645:N1645"/>
    <mergeCell ref="R1645:S1645"/>
    <mergeCell ref="K1640:L1640"/>
    <mergeCell ref="R1640:S1640"/>
    <mergeCell ref="K1641:L1641"/>
    <mergeCell ref="R1641:S1641"/>
    <mergeCell ref="K1642:L1642"/>
    <mergeCell ref="R1642:S1642"/>
    <mergeCell ref="K1696:L1696"/>
    <mergeCell ref="R1696:S1696"/>
    <mergeCell ref="K1697:L1697"/>
    <mergeCell ref="R1697:S1697"/>
    <mergeCell ref="K1698:L1698"/>
    <mergeCell ref="R1698:S1698"/>
    <mergeCell ref="K1673:L1673"/>
    <mergeCell ref="M1673:N1673"/>
    <mergeCell ref="R1673:S1673"/>
    <mergeCell ref="T1673:U1673"/>
    <mergeCell ref="K1695:L1695"/>
    <mergeCell ref="R1695:S1695"/>
    <mergeCell ref="K1670:L1670"/>
    <mergeCell ref="R1670:S1670"/>
    <mergeCell ref="K1671:L1671"/>
    <mergeCell ref="R1671:S1671"/>
    <mergeCell ref="K1672:L1672"/>
    <mergeCell ref="R1672:S1672"/>
    <mergeCell ref="K1726:L1726"/>
    <mergeCell ref="R1726:S1726"/>
    <mergeCell ref="K1727:L1727"/>
    <mergeCell ref="R1727:S1727"/>
    <mergeCell ref="K1728:L1728"/>
    <mergeCell ref="R1728:S1728"/>
    <mergeCell ref="T1701:U1701"/>
    <mergeCell ref="K1723:L1723"/>
    <mergeCell ref="R1723:S1723"/>
    <mergeCell ref="K1724:L1724"/>
    <mergeCell ref="R1724:S1724"/>
    <mergeCell ref="K1725:L1725"/>
    <mergeCell ref="R1725:S1725"/>
    <mergeCell ref="K1699:L1699"/>
    <mergeCell ref="R1699:S1699"/>
    <mergeCell ref="K1700:L1700"/>
    <mergeCell ref="R1700:S1700"/>
    <mergeCell ref="K1701:L1701"/>
    <mergeCell ref="M1701:N1701"/>
    <mergeCell ref="R1701:S1701"/>
    <mergeCell ref="K1755:L1755"/>
    <mergeCell ref="R1755:S1755"/>
    <mergeCell ref="K1756:L1756"/>
    <mergeCell ref="R1756:S1756"/>
    <mergeCell ref="K1757:L1757"/>
    <mergeCell ref="M1757:N1757"/>
    <mergeCell ref="R1757:S1757"/>
    <mergeCell ref="K1752:L1752"/>
    <mergeCell ref="R1752:S1752"/>
    <mergeCell ref="K1753:L1753"/>
    <mergeCell ref="R1753:S1753"/>
    <mergeCell ref="K1754:L1754"/>
    <mergeCell ref="R1754:S1754"/>
    <mergeCell ref="K1729:L1729"/>
    <mergeCell ref="M1729:N1729"/>
    <mergeCell ref="R1729:S1729"/>
    <mergeCell ref="T1729:U1729"/>
    <mergeCell ref="K1751:L1751"/>
    <mergeCell ref="R1751:S1751"/>
    <mergeCell ref="K1785:L1785"/>
    <mergeCell ref="M1785:N1785"/>
    <mergeCell ref="R1785:S1785"/>
    <mergeCell ref="T1785:U1785"/>
    <mergeCell ref="K1807:L1807"/>
    <mergeCell ref="R1807:S1807"/>
    <mergeCell ref="K1782:L1782"/>
    <mergeCell ref="R1782:S1782"/>
    <mergeCell ref="K1783:L1783"/>
    <mergeCell ref="R1783:S1783"/>
    <mergeCell ref="K1784:L1784"/>
    <mergeCell ref="R1784:S1784"/>
    <mergeCell ref="T1757:U1757"/>
    <mergeCell ref="K1779:L1779"/>
    <mergeCell ref="R1779:S1779"/>
    <mergeCell ref="K1780:L1780"/>
    <mergeCell ref="R1780:S1780"/>
    <mergeCell ref="K1781:L1781"/>
    <mergeCell ref="R1781:S1781"/>
    <mergeCell ref="T1813:U1813"/>
    <mergeCell ref="K1835:L1835"/>
    <mergeCell ref="R1835:S1835"/>
    <mergeCell ref="K1836:L1836"/>
    <mergeCell ref="R1836:S1836"/>
    <mergeCell ref="K1837:L1837"/>
    <mergeCell ref="R1837:S1837"/>
    <mergeCell ref="K1811:L1811"/>
    <mergeCell ref="R1811:S1811"/>
    <mergeCell ref="K1812:L1812"/>
    <mergeCell ref="R1812:S1812"/>
    <mergeCell ref="K1813:L1813"/>
    <mergeCell ref="M1813:N1813"/>
    <mergeCell ref="R1813:S1813"/>
    <mergeCell ref="K1808:L1808"/>
    <mergeCell ref="R1808:S1808"/>
    <mergeCell ref="K1809:L1809"/>
    <mergeCell ref="R1809:S1809"/>
    <mergeCell ref="K1810:L1810"/>
    <mergeCell ref="R1810:S1810"/>
    <mergeCell ref="K1864:L1864"/>
    <mergeCell ref="R1864:S1864"/>
    <mergeCell ref="K1865:L1865"/>
    <mergeCell ref="R1865:S1865"/>
    <mergeCell ref="K1866:L1866"/>
    <mergeCell ref="R1866:S1866"/>
    <mergeCell ref="K1841:L1841"/>
    <mergeCell ref="M1841:N1841"/>
    <mergeCell ref="R1841:S1841"/>
    <mergeCell ref="T1841:U1841"/>
    <mergeCell ref="K1863:L1863"/>
    <mergeCell ref="R1863:S1863"/>
    <mergeCell ref="K1838:L1838"/>
    <mergeCell ref="R1838:S1838"/>
    <mergeCell ref="K1839:L1839"/>
    <mergeCell ref="R1839:S1839"/>
    <mergeCell ref="K1840:L1840"/>
    <mergeCell ref="R1840:S1840"/>
    <mergeCell ref="K1894:L1894"/>
    <mergeCell ref="R1894:S1894"/>
    <mergeCell ref="K1895:L1895"/>
    <mergeCell ref="R1895:S1895"/>
    <mergeCell ref="K1896:L1896"/>
    <mergeCell ref="R1896:S1896"/>
    <mergeCell ref="T1869:U1869"/>
    <mergeCell ref="K1891:L1891"/>
    <mergeCell ref="R1891:S1891"/>
    <mergeCell ref="K1892:L1892"/>
    <mergeCell ref="R1892:S1892"/>
    <mergeCell ref="K1893:L1893"/>
    <mergeCell ref="R1893:S1893"/>
    <mergeCell ref="K1867:L1867"/>
    <mergeCell ref="R1867:S1867"/>
    <mergeCell ref="K1868:L1868"/>
    <mergeCell ref="R1868:S1868"/>
    <mergeCell ref="K1869:L1869"/>
    <mergeCell ref="M1869:N1869"/>
    <mergeCell ref="R1869:S1869"/>
    <mergeCell ref="K1923:L1923"/>
    <mergeCell ref="R1923:S1923"/>
    <mergeCell ref="K1924:L1924"/>
    <mergeCell ref="R1924:S1924"/>
    <mergeCell ref="K1925:L1925"/>
    <mergeCell ref="M1925:N1925"/>
    <mergeCell ref="R1925:S1925"/>
    <mergeCell ref="K1920:L1920"/>
    <mergeCell ref="R1920:S1920"/>
    <mergeCell ref="K1921:L1921"/>
    <mergeCell ref="R1921:S1921"/>
    <mergeCell ref="K1922:L1922"/>
    <mergeCell ref="R1922:S1922"/>
    <mergeCell ref="K1897:L1897"/>
    <mergeCell ref="M1897:N1897"/>
    <mergeCell ref="R1897:S1897"/>
    <mergeCell ref="T1897:U1897"/>
    <mergeCell ref="K1919:L1919"/>
    <mergeCell ref="R1919:S1919"/>
    <mergeCell ref="K1953:L1953"/>
    <mergeCell ref="M1953:N1953"/>
    <mergeCell ref="R1953:S1953"/>
    <mergeCell ref="T1953:U1953"/>
    <mergeCell ref="K1975:L1975"/>
    <mergeCell ref="R1975:S1975"/>
    <mergeCell ref="K1950:L1950"/>
    <mergeCell ref="R1950:S1950"/>
    <mergeCell ref="K1951:L1951"/>
    <mergeCell ref="R1951:S1951"/>
    <mergeCell ref="K1952:L1952"/>
    <mergeCell ref="R1952:S1952"/>
    <mergeCell ref="T1925:U1925"/>
    <mergeCell ref="K1947:L1947"/>
    <mergeCell ref="R1947:S1947"/>
    <mergeCell ref="K1948:L1948"/>
    <mergeCell ref="R1948:S1948"/>
    <mergeCell ref="K1949:L1949"/>
    <mergeCell ref="R1949:S1949"/>
    <mergeCell ref="T1981:U1981"/>
    <mergeCell ref="K2003:L2003"/>
    <mergeCell ref="R2003:S2003"/>
    <mergeCell ref="K2004:L2004"/>
    <mergeCell ref="R2004:S2004"/>
    <mergeCell ref="K2005:L2005"/>
    <mergeCell ref="R2005:S2005"/>
    <mergeCell ref="K1979:L1979"/>
    <mergeCell ref="R1979:S1979"/>
    <mergeCell ref="K1980:L1980"/>
    <mergeCell ref="R1980:S1980"/>
    <mergeCell ref="K1981:L1981"/>
    <mergeCell ref="M1981:N1981"/>
    <mergeCell ref="R1981:S1981"/>
    <mergeCell ref="K1976:L1976"/>
    <mergeCell ref="R1976:S1976"/>
    <mergeCell ref="K1977:L1977"/>
    <mergeCell ref="R1977:S1977"/>
    <mergeCell ref="K1978:L1978"/>
    <mergeCell ref="R1978:S1978"/>
    <mergeCell ref="K2032:L2032"/>
    <mergeCell ref="R2032:S2032"/>
    <mergeCell ref="K2033:L2033"/>
    <mergeCell ref="R2033:S2033"/>
    <mergeCell ref="K2034:L2034"/>
    <mergeCell ref="R2034:S2034"/>
    <mergeCell ref="K2009:L2009"/>
    <mergeCell ref="M2009:N2009"/>
    <mergeCell ref="R2009:S2009"/>
    <mergeCell ref="T2009:U2009"/>
    <mergeCell ref="K2031:L2031"/>
    <mergeCell ref="R2031:S2031"/>
    <mergeCell ref="K2006:L2006"/>
    <mergeCell ref="R2006:S2006"/>
    <mergeCell ref="K2007:L2007"/>
    <mergeCell ref="R2007:S2007"/>
    <mergeCell ref="K2008:L2008"/>
    <mergeCell ref="R2008:S2008"/>
    <mergeCell ref="K2062:L2062"/>
    <mergeCell ref="R2062:S2062"/>
    <mergeCell ref="K2063:L2063"/>
    <mergeCell ref="R2063:S2063"/>
    <mergeCell ref="K2064:L2064"/>
    <mergeCell ref="R2064:S2064"/>
    <mergeCell ref="T2037:U2037"/>
    <mergeCell ref="K2059:L2059"/>
    <mergeCell ref="R2059:S2059"/>
    <mergeCell ref="K2060:L2060"/>
    <mergeCell ref="R2060:S2060"/>
    <mergeCell ref="K2061:L2061"/>
    <mergeCell ref="R2061:S2061"/>
    <mergeCell ref="K2035:L2035"/>
    <mergeCell ref="R2035:S2035"/>
    <mergeCell ref="K2036:L2036"/>
    <mergeCell ref="R2036:S2036"/>
    <mergeCell ref="K2037:L2037"/>
    <mergeCell ref="M2037:N2037"/>
    <mergeCell ref="R2037:S2037"/>
    <mergeCell ref="K2091:L2091"/>
    <mergeCell ref="R2091:S2091"/>
    <mergeCell ref="K2092:L2092"/>
    <mergeCell ref="R2092:S2092"/>
    <mergeCell ref="K2093:L2093"/>
    <mergeCell ref="M2093:N2093"/>
    <mergeCell ref="R2093:S2093"/>
    <mergeCell ref="K2088:L2088"/>
    <mergeCell ref="R2088:S2088"/>
    <mergeCell ref="K2089:L2089"/>
    <mergeCell ref="R2089:S2089"/>
    <mergeCell ref="K2090:L2090"/>
    <mergeCell ref="R2090:S2090"/>
    <mergeCell ref="K2065:L2065"/>
    <mergeCell ref="M2065:N2065"/>
    <mergeCell ref="R2065:S2065"/>
    <mergeCell ref="T2065:U2065"/>
    <mergeCell ref="K2087:L2087"/>
    <mergeCell ref="R2087:S2087"/>
    <mergeCell ref="K2121:L2121"/>
    <mergeCell ref="M2121:N2121"/>
    <mergeCell ref="R2121:S2121"/>
    <mergeCell ref="T2121:U2121"/>
    <mergeCell ref="K2143:L2143"/>
    <mergeCell ref="R2143:S2143"/>
    <mergeCell ref="K2118:L2118"/>
    <mergeCell ref="R2118:S2118"/>
    <mergeCell ref="K2119:L2119"/>
    <mergeCell ref="R2119:S2119"/>
    <mergeCell ref="K2120:L2120"/>
    <mergeCell ref="R2120:S2120"/>
    <mergeCell ref="T2093:U2093"/>
    <mergeCell ref="K2115:L2115"/>
    <mergeCell ref="R2115:S2115"/>
    <mergeCell ref="K2116:L2116"/>
    <mergeCell ref="R2116:S2116"/>
    <mergeCell ref="K2117:L2117"/>
    <mergeCell ref="R2117:S2117"/>
    <mergeCell ref="T2149:U2149"/>
    <mergeCell ref="K2171:L2171"/>
    <mergeCell ref="R2171:S2171"/>
    <mergeCell ref="K2172:L2172"/>
    <mergeCell ref="R2172:S2172"/>
    <mergeCell ref="K2173:L2173"/>
    <mergeCell ref="R2173:S2173"/>
    <mergeCell ref="K2147:L2147"/>
    <mergeCell ref="R2147:S2147"/>
    <mergeCell ref="K2148:L2148"/>
    <mergeCell ref="R2148:S2148"/>
    <mergeCell ref="K2149:L2149"/>
    <mergeCell ref="M2149:N2149"/>
    <mergeCell ref="R2149:S2149"/>
    <mergeCell ref="K2144:L2144"/>
    <mergeCell ref="R2144:S2144"/>
    <mergeCell ref="K2145:L2145"/>
    <mergeCell ref="R2145:S2145"/>
    <mergeCell ref="K2146:L2146"/>
    <mergeCell ref="R2146:S2146"/>
    <mergeCell ref="K2200:L2200"/>
    <mergeCell ref="R2200:S2200"/>
    <mergeCell ref="K2201:L2201"/>
    <mergeCell ref="R2201:S2201"/>
    <mergeCell ref="K2202:L2202"/>
    <mergeCell ref="R2202:S2202"/>
    <mergeCell ref="K2177:L2177"/>
    <mergeCell ref="M2177:N2177"/>
    <mergeCell ref="R2177:S2177"/>
    <mergeCell ref="T2177:U2177"/>
    <mergeCell ref="K2199:L2199"/>
    <mergeCell ref="R2199:S2199"/>
    <mergeCell ref="K2174:L2174"/>
    <mergeCell ref="R2174:S2174"/>
    <mergeCell ref="K2175:L2175"/>
    <mergeCell ref="R2175:S2175"/>
    <mergeCell ref="K2176:L2176"/>
    <mergeCell ref="R2176:S2176"/>
    <mergeCell ref="K2230:L2230"/>
    <mergeCell ref="R2230:S2230"/>
    <mergeCell ref="K2231:L2231"/>
    <mergeCell ref="R2231:S2231"/>
    <mergeCell ref="K2232:L2232"/>
    <mergeCell ref="R2232:S2232"/>
    <mergeCell ref="T2205:U2205"/>
    <mergeCell ref="K2227:L2227"/>
    <mergeCell ref="R2227:S2227"/>
    <mergeCell ref="K2228:L2228"/>
    <mergeCell ref="R2228:S2228"/>
    <mergeCell ref="K2229:L2229"/>
    <mergeCell ref="R2229:S2229"/>
    <mergeCell ref="K2203:L2203"/>
    <mergeCell ref="R2203:S2203"/>
    <mergeCell ref="K2204:L2204"/>
    <mergeCell ref="R2204:S2204"/>
    <mergeCell ref="K2205:L2205"/>
    <mergeCell ref="M2205:N2205"/>
    <mergeCell ref="R2205:S2205"/>
    <mergeCell ref="K2259:L2259"/>
    <mergeCell ref="R2259:S2259"/>
    <mergeCell ref="K2260:L2260"/>
    <mergeCell ref="R2260:S2260"/>
    <mergeCell ref="K2261:L2261"/>
    <mergeCell ref="M2261:N2261"/>
    <mergeCell ref="R2261:S2261"/>
    <mergeCell ref="K2256:L2256"/>
    <mergeCell ref="R2256:S2256"/>
    <mergeCell ref="K2257:L2257"/>
    <mergeCell ref="R2257:S2257"/>
    <mergeCell ref="K2258:L2258"/>
    <mergeCell ref="R2258:S2258"/>
    <mergeCell ref="K2233:L2233"/>
    <mergeCell ref="M2233:N2233"/>
    <mergeCell ref="R2233:S2233"/>
    <mergeCell ref="T2233:U2233"/>
    <mergeCell ref="K2255:L2255"/>
    <mergeCell ref="R2255:S2255"/>
    <mergeCell ref="K2289:L2289"/>
    <mergeCell ref="M2289:N2289"/>
    <mergeCell ref="R2289:S2289"/>
    <mergeCell ref="T2289:U2289"/>
    <mergeCell ref="K2311:L2311"/>
    <mergeCell ref="R2311:S2311"/>
    <mergeCell ref="K2286:L2286"/>
    <mergeCell ref="R2286:S2286"/>
    <mergeCell ref="K2287:L2287"/>
    <mergeCell ref="R2287:S2287"/>
    <mergeCell ref="K2288:L2288"/>
    <mergeCell ref="R2288:S2288"/>
    <mergeCell ref="T2261:U2261"/>
    <mergeCell ref="K2283:L2283"/>
    <mergeCell ref="R2283:S2283"/>
    <mergeCell ref="K2284:L2284"/>
    <mergeCell ref="R2284:S2284"/>
    <mergeCell ref="K2285:L2285"/>
    <mergeCell ref="R2285:S2285"/>
    <mergeCell ref="T2317:U2317"/>
    <mergeCell ref="K2339:L2339"/>
    <mergeCell ref="R2339:S2339"/>
    <mergeCell ref="K2340:L2340"/>
    <mergeCell ref="R2340:S2340"/>
    <mergeCell ref="K2341:L2341"/>
    <mergeCell ref="R2341:S2341"/>
    <mergeCell ref="K2315:L2315"/>
    <mergeCell ref="R2315:S2315"/>
    <mergeCell ref="K2316:L2316"/>
    <mergeCell ref="R2316:S2316"/>
    <mergeCell ref="K2317:L2317"/>
    <mergeCell ref="M2317:N2317"/>
    <mergeCell ref="R2317:S2317"/>
    <mergeCell ref="K2312:L2312"/>
    <mergeCell ref="R2312:S2312"/>
    <mergeCell ref="K2313:L2313"/>
    <mergeCell ref="R2313:S2313"/>
    <mergeCell ref="K2314:L2314"/>
    <mergeCell ref="R2314:S2314"/>
    <mergeCell ref="K2368:L2368"/>
    <mergeCell ref="R2368:S2368"/>
    <mergeCell ref="K2369:L2369"/>
    <mergeCell ref="R2369:S2369"/>
    <mergeCell ref="K2370:L2370"/>
    <mergeCell ref="R2370:S2370"/>
    <mergeCell ref="K2345:L2345"/>
    <mergeCell ref="M2345:N2345"/>
    <mergeCell ref="R2345:S2345"/>
    <mergeCell ref="T2345:U2345"/>
    <mergeCell ref="K2367:L2367"/>
    <mergeCell ref="R2367:S2367"/>
    <mergeCell ref="K2342:L2342"/>
    <mergeCell ref="R2342:S2342"/>
    <mergeCell ref="K2343:L2343"/>
    <mergeCell ref="R2343:S2343"/>
    <mergeCell ref="K2344:L2344"/>
    <mergeCell ref="R2344:S2344"/>
    <mergeCell ref="K2398:L2398"/>
    <mergeCell ref="R2398:S2398"/>
    <mergeCell ref="K2399:L2399"/>
    <mergeCell ref="R2399:S2399"/>
    <mergeCell ref="K2400:L2400"/>
    <mergeCell ref="R2400:S2400"/>
    <mergeCell ref="T2373:U2373"/>
    <mergeCell ref="K2395:L2395"/>
    <mergeCell ref="R2395:S2395"/>
    <mergeCell ref="K2396:L2396"/>
    <mergeCell ref="R2396:S2396"/>
    <mergeCell ref="K2397:L2397"/>
    <mergeCell ref="R2397:S2397"/>
    <mergeCell ref="K2371:L2371"/>
    <mergeCell ref="R2371:S2371"/>
    <mergeCell ref="K2372:L2372"/>
    <mergeCell ref="R2372:S2372"/>
    <mergeCell ref="K2373:L2373"/>
    <mergeCell ref="M2373:N2373"/>
    <mergeCell ref="R2373:S2373"/>
    <mergeCell ref="K2427:L2427"/>
    <mergeCell ref="R2427:S2427"/>
    <mergeCell ref="K2428:L2428"/>
    <mergeCell ref="R2428:S2428"/>
    <mergeCell ref="K2429:L2429"/>
    <mergeCell ref="M2429:N2429"/>
    <mergeCell ref="R2429:S2429"/>
    <mergeCell ref="K2424:L2424"/>
    <mergeCell ref="R2424:S2424"/>
    <mergeCell ref="K2425:L2425"/>
    <mergeCell ref="R2425:S2425"/>
    <mergeCell ref="K2426:L2426"/>
    <mergeCell ref="R2426:S2426"/>
    <mergeCell ref="K2401:L2401"/>
    <mergeCell ref="M2401:N2401"/>
    <mergeCell ref="R2401:S2401"/>
    <mergeCell ref="T2401:U2401"/>
    <mergeCell ref="K2423:L2423"/>
    <mergeCell ref="R2423:S2423"/>
    <mergeCell ref="K2457:L2457"/>
    <mergeCell ref="M2457:N2457"/>
    <mergeCell ref="R2457:S2457"/>
    <mergeCell ref="T2457:U2457"/>
    <mergeCell ref="K2479:L2479"/>
    <mergeCell ref="R2479:S2479"/>
    <mergeCell ref="K2454:L2454"/>
    <mergeCell ref="R2454:S2454"/>
    <mergeCell ref="K2455:L2455"/>
    <mergeCell ref="R2455:S2455"/>
    <mergeCell ref="K2456:L2456"/>
    <mergeCell ref="R2456:S2456"/>
    <mergeCell ref="T2429:U2429"/>
    <mergeCell ref="K2451:L2451"/>
    <mergeCell ref="R2451:S2451"/>
    <mergeCell ref="K2452:L2452"/>
    <mergeCell ref="R2452:S2452"/>
    <mergeCell ref="K2453:L2453"/>
    <mergeCell ref="R2453:S2453"/>
    <mergeCell ref="T2485:U2485"/>
    <mergeCell ref="K2507:L2507"/>
    <mergeCell ref="R2507:S2507"/>
    <mergeCell ref="K2508:L2508"/>
    <mergeCell ref="R2508:S2508"/>
    <mergeCell ref="K2509:L2509"/>
    <mergeCell ref="R2509:S2509"/>
    <mergeCell ref="K2483:L2483"/>
    <mergeCell ref="R2483:S2483"/>
    <mergeCell ref="K2484:L2484"/>
    <mergeCell ref="R2484:S2484"/>
    <mergeCell ref="K2485:L2485"/>
    <mergeCell ref="M2485:N2485"/>
    <mergeCell ref="R2485:S2485"/>
    <mergeCell ref="K2480:L2480"/>
    <mergeCell ref="R2480:S2480"/>
    <mergeCell ref="K2481:L2481"/>
    <mergeCell ref="R2481:S2481"/>
    <mergeCell ref="K2482:L2482"/>
    <mergeCell ref="R2482:S2482"/>
    <mergeCell ref="K2536:L2536"/>
    <mergeCell ref="R2536:S2536"/>
    <mergeCell ref="K2537:L2537"/>
    <mergeCell ref="R2537:S2537"/>
    <mergeCell ref="K2538:L2538"/>
    <mergeCell ref="R2538:S2538"/>
    <mergeCell ref="K2513:L2513"/>
    <mergeCell ref="M2513:N2513"/>
    <mergeCell ref="R2513:S2513"/>
    <mergeCell ref="T2513:U2513"/>
    <mergeCell ref="K2535:L2535"/>
    <mergeCell ref="R2535:S2535"/>
    <mergeCell ref="K2510:L2510"/>
    <mergeCell ref="R2510:S2510"/>
    <mergeCell ref="K2511:L2511"/>
    <mergeCell ref="R2511:S2511"/>
    <mergeCell ref="K2512:L2512"/>
    <mergeCell ref="R2512:S2512"/>
    <mergeCell ref="K2566:L2566"/>
    <mergeCell ref="R2566:S2566"/>
    <mergeCell ref="K2567:L2567"/>
    <mergeCell ref="R2567:S2567"/>
    <mergeCell ref="K2568:L2568"/>
    <mergeCell ref="R2568:S2568"/>
    <mergeCell ref="T2541:U2541"/>
    <mergeCell ref="K2563:L2563"/>
    <mergeCell ref="R2563:S2563"/>
    <mergeCell ref="K2564:L2564"/>
    <mergeCell ref="R2564:S2564"/>
    <mergeCell ref="K2565:L2565"/>
    <mergeCell ref="R2565:S2565"/>
    <mergeCell ref="K2539:L2539"/>
    <mergeCell ref="R2539:S2539"/>
    <mergeCell ref="K2540:L2540"/>
    <mergeCell ref="R2540:S2540"/>
    <mergeCell ref="K2541:L2541"/>
    <mergeCell ref="M2541:N2541"/>
    <mergeCell ref="R2541:S2541"/>
    <mergeCell ref="K2595:L2595"/>
    <mergeCell ref="R2595:S2595"/>
    <mergeCell ref="K2596:L2596"/>
    <mergeCell ref="R2596:S2596"/>
    <mergeCell ref="K2597:L2597"/>
    <mergeCell ref="M2597:N2597"/>
    <mergeCell ref="R2597:S2597"/>
    <mergeCell ref="K2592:L2592"/>
    <mergeCell ref="R2592:S2592"/>
    <mergeCell ref="K2593:L2593"/>
    <mergeCell ref="R2593:S2593"/>
    <mergeCell ref="K2594:L2594"/>
    <mergeCell ref="R2594:S2594"/>
    <mergeCell ref="K2569:L2569"/>
    <mergeCell ref="M2569:N2569"/>
    <mergeCell ref="R2569:S2569"/>
    <mergeCell ref="T2569:U2569"/>
    <mergeCell ref="K2591:L2591"/>
    <mergeCell ref="R2591:S2591"/>
    <mergeCell ref="K2625:L2625"/>
    <mergeCell ref="M2625:N2625"/>
    <mergeCell ref="R2625:S2625"/>
    <mergeCell ref="T2625:U2625"/>
    <mergeCell ref="K2647:L2647"/>
    <mergeCell ref="R2647:S2647"/>
    <mergeCell ref="K2622:L2622"/>
    <mergeCell ref="R2622:S2622"/>
    <mergeCell ref="K2623:L2623"/>
    <mergeCell ref="R2623:S2623"/>
    <mergeCell ref="K2624:L2624"/>
    <mergeCell ref="R2624:S2624"/>
    <mergeCell ref="T2597:U2597"/>
    <mergeCell ref="K2619:L2619"/>
    <mergeCell ref="R2619:S2619"/>
    <mergeCell ref="K2620:L2620"/>
    <mergeCell ref="R2620:S2620"/>
    <mergeCell ref="K2621:L2621"/>
    <mergeCell ref="R2621:S2621"/>
    <mergeCell ref="T2653:U2653"/>
    <mergeCell ref="K2675:L2675"/>
    <mergeCell ref="R2675:S2675"/>
    <mergeCell ref="K2676:L2676"/>
    <mergeCell ref="R2676:S2676"/>
    <mergeCell ref="K2677:L2677"/>
    <mergeCell ref="R2677:S2677"/>
    <mergeCell ref="K2651:L2651"/>
    <mergeCell ref="R2651:S2651"/>
    <mergeCell ref="K2652:L2652"/>
    <mergeCell ref="R2652:S2652"/>
    <mergeCell ref="K2653:L2653"/>
    <mergeCell ref="M2653:N2653"/>
    <mergeCell ref="R2653:S2653"/>
    <mergeCell ref="K2648:L2648"/>
    <mergeCell ref="R2648:S2648"/>
    <mergeCell ref="K2649:L2649"/>
    <mergeCell ref="R2649:S2649"/>
    <mergeCell ref="K2650:L2650"/>
    <mergeCell ref="R2650:S2650"/>
    <mergeCell ref="K2704:L2704"/>
    <mergeCell ref="R2704:S2704"/>
    <mergeCell ref="K2705:L2705"/>
    <mergeCell ref="R2705:S2705"/>
    <mergeCell ref="K2706:L2706"/>
    <mergeCell ref="R2706:S2706"/>
    <mergeCell ref="K2681:L2681"/>
    <mergeCell ref="M2681:N2681"/>
    <mergeCell ref="R2681:S2681"/>
    <mergeCell ref="T2681:U2681"/>
    <mergeCell ref="K2703:L2703"/>
    <mergeCell ref="R2703:S2703"/>
    <mergeCell ref="K2678:L2678"/>
    <mergeCell ref="R2678:S2678"/>
    <mergeCell ref="K2679:L2679"/>
    <mergeCell ref="R2679:S2679"/>
    <mergeCell ref="K2680:L2680"/>
    <mergeCell ref="R2680:S2680"/>
    <mergeCell ref="K2734:L2734"/>
    <mergeCell ref="R2734:S2734"/>
    <mergeCell ref="K2735:L2735"/>
    <mergeCell ref="R2735:S2735"/>
    <mergeCell ref="K2736:L2736"/>
    <mergeCell ref="R2736:S2736"/>
    <mergeCell ref="T2709:U2709"/>
    <mergeCell ref="K2731:L2731"/>
    <mergeCell ref="R2731:S2731"/>
    <mergeCell ref="K2732:L2732"/>
    <mergeCell ref="R2732:S2732"/>
    <mergeCell ref="K2733:L2733"/>
    <mergeCell ref="R2733:S2733"/>
    <mergeCell ref="K2707:L2707"/>
    <mergeCell ref="R2707:S2707"/>
    <mergeCell ref="K2708:L2708"/>
    <mergeCell ref="R2708:S2708"/>
    <mergeCell ref="K2709:L2709"/>
    <mergeCell ref="M2709:N2709"/>
    <mergeCell ref="R2709:S2709"/>
    <mergeCell ref="K2763:L2763"/>
    <mergeCell ref="R2763:S2763"/>
    <mergeCell ref="K2764:L2764"/>
    <mergeCell ref="R2764:S2764"/>
    <mergeCell ref="K2765:L2765"/>
    <mergeCell ref="M2765:N2765"/>
    <mergeCell ref="R2765:S2765"/>
    <mergeCell ref="K2760:L2760"/>
    <mergeCell ref="R2760:S2760"/>
    <mergeCell ref="K2761:L2761"/>
    <mergeCell ref="R2761:S2761"/>
    <mergeCell ref="K2762:L2762"/>
    <mergeCell ref="R2762:S2762"/>
    <mergeCell ref="K2737:L2737"/>
    <mergeCell ref="M2737:N2737"/>
    <mergeCell ref="R2737:S2737"/>
    <mergeCell ref="T2737:U2737"/>
    <mergeCell ref="K2759:L2759"/>
    <mergeCell ref="R2759:S2759"/>
    <mergeCell ref="K2793:L2793"/>
    <mergeCell ref="M2793:N2793"/>
    <mergeCell ref="R2793:S2793"/>
    <mergeCell ref="T2793:U2793"/>
    <mergeCell ref="K2815:L2815"/>
    <mergeCell ref="R2815:S2815"/>
    <mergeCell ref="K2790:L2790"/>
    <mergeCell ref="R2790:S2790"/>
    <mergeCell ref="K2791:L2791"/>
    <mergeCell ref="R2791:S2791"/>
    <mergeCell ref="K2792:L2792"/>
    <mergeCell ref="R2792:S2792"/>
    <mergeCell ref="T2765:U2765"/>
    <mergeCell ref="K2787:L2787"/>
    <mergeCell ref="R2787:S2787"/>
    <mergeCell ref="K2788:L2788"/>
    <mergeCell ref="R2788:S2788"/>
    <mergeCell ref="K2789:L2789"/>
    <mergeCell ref="R2789:S2789"/>
    <mergeCell ref="T2821:U2821"/>
    <mergeCell ref="K2843:L2843"/>
    <mergeCell ref="R2843:S2843"/>
    <mergeCell ref="K2844:L2844"/>
    <mergeCell ref="R2844:S2844"/>
    <mergeCell ref="K2845:L2845"/>
    <mergeCell ref="R2845:S2845"/>
    <mergeCell ref="K2819:L2819"/>
    <mergeCell ref="R2819:S2819"/>
    <mergeCell ref="K2820:L2820"/>
    <mergeCell ref="R2820:S2820"/>
    <mergeCell ref="K2821:L2821"/>
    <mergeCell ref="M2821:N2821"/>
    <mergeCell ref="R2821:S2821"/>
    <mergeCell ref="K2816:L2816"/>
    <mergeCell ref="R2816:S2816"/>
    <mergeCell ref="K2817:L2817"/>
    <mergeCell ref="R2817:S2817"/>
    <mergeCell ref="K2818:L2818"/>
    <mergeCell ref="R2818:S2818"/>
    <mergeCell ref="K2872:L2872"/>
    <mergeCell ref="R2872:S2872"/>
    <mergeCell ref="K2873:L2873"/>
    <mergeCell ref="R2873:S2873"/>
    <mergeCell ref="K2874:L2874"/>
    <mergeCell ref="R2874:S2874"/>
    <mergeCell ref="K2849:L2849"/>
    <mergeCell ref="M2849:N2849"/>
    <mergeCell ref="R2849:S2849"/>
    <mergeCell ref="T2849:U2849"/>
    <mergeCell ref="K2871:L2871"/>
    <mergeCell ref="R2871:S2871"/>
    <mergeCell ref="K2846:L2846"/>
    <mergeCell ref="R2846:S2846"/>
    <mergeCell ref="K2847:L2847"/>
    <mergeCell ref="R2847:S2847"/>
    <mergeCell ref="K2848:L2848"/>
    <mergeCell ref="R2848:S2848"/>
    <mergeCell ref="K2902:L2902"/>
    <mergeCell ref="R2902:S2902"/>
    <mergeCell ref="K2903:L2903"/>
    <mergeCell ref="R2903:S2903"/>
    <mergeCell ref="K2904:L2904"/>
    <mergeCell ref="R2904:S2904"/>
    <mergeCell ref="T2877:U2877"/>
    <mergeCell ref="K2899:L2899"/>
    <mergeCell ref="R2899:S2899"/>
    <mergeCell ref="K2900:L2900"/>
    <mergeCell ref="R2900:S2900"/>
    <mergeCell ref="K2901:L2901"/>
    <mergeCell ref="R2901:S2901"/>
    <mergeCell ref="K2875:L2875"/>
    <mergeCell ref="R2875:S2875"/>
    <mergeCell ref="K2876:L2876"/>
    <mergeCell ref="R2876:S2876"/>
    <mergeCell ref="K2877:L2877"/>
    <mergeCell ref="M2877:N2877"/>
    <mergeCell ref="R2877:S2877"/>
    <mergeCell ref="K2931:L2931"/>
    <mergeCell ref="R2931:S2931"/>
    <mergeCell ref="K2932:L2932"/>
    <mergeCell ref="R2932:S2932"/>
    <mergeCell ref="K2933:L2933"/>
    <mergeCell ref="M2933:N2933"/>
    <mergeCell ref="R2933:S2933"/>
    <mergeCell ref="K2928:L2928"/>
    <mergeCell ref="R2928:S2928"/>
    <mergeCell ref="K2929:L2929"/>
    <mergeCell ref="R2929:S2929"/>
    <mergeCell ref="K2930:L2930"/>
    <mergeCell ref="R2930:S2930"/>
    <mergeCell ref="K2905:L2905"/>
    <mergeCell ref="M2905:N2905"/>
    <mergeCell ref="R2905:S2905"/>
    <mergeCell ref="T2905:U2905"/>
    <mergeCell ref="K2927:L2927"/>
    <mergeCell ref="R2927:S2927"/>
    <mergeCell ref="K2961:L2961"/>
    <mergeCell ref="M2961:N2961"/>
    <mergeCell ref="R2961:S2961"/>
    <mergeCell ref="T2961:U2961"/>
    <mergeCell ref="K2983:L2983"/>
    <mergeCell ref="R2983:S2983"/>
    <mergeCell ref="K2958:L2958"/>
    <mergeCell ref="R2958:S2958"/>
    <mergeCell ref="K2959:L2959"/>
    <mergeCell ref="R2959:S2959"/>
    <mergeCell ref="K2960:L2960"/>
    <mergeCell ref="R2960:S2960"/>
    <mergeCell ref="T2933:U2933"/>
    <mergeCell ref="K2955:L2955"/>
    <mergeCell ref="R2955:S2955"/>
    <mergeCell ref="K2956:L2956"/>
    <mergeCell ref="R2956:S2956"/>
    <mergeCell ref="K2957:L2957"/>
    <mergeCell ref="R2957:S2957"/>
    <mergeCell ref="T2989:U2989"/>
    <mergeCell ref="K3011:L3011"/>
    <mergeCell ref="R3011:S3011"/>
    <mergeCell ref="K3012:L3012"/>
    <mergeCell ref="R3012:S3012"/>
    <mergeCell ref="K3013:L3013"/>
    <mergeCell ref="R3013:S3013"/>
    <mergeCell ref="K2987:L2987"/>
    <mergeCell ref="R2987:S2987"/>
    <mergeCell ref="K2988:L2988"/>
    <mergeCell ref="R2988:S2988"/>
    <mergeCell ref="K2989:L2989"/>
    <mergeCell ref="M2989:N2989"/>
    <mergeCell ref="R2989:S2989"/>
    <mergeCell ref="K2984:L2984"/>
    <mergeCell ref="R2984:S2984"/>
    <mergeCell ref="K2985:L2985"/>
    <mergeCell ref="R2985:S2985"/>
    <mergeCell ref="K2986:L2986"/>
    <mergeCell ref="R2986:S2986"/>
    <mergeCell ref="K3040:L3040"/>
    <mergeCell ref="R3040:S3040"/>
    <mergeCell ref="K3041:L3041"/>
    <mergeCell ref="R3041:S3041"/>
    <mergeCell ref="K3042:L3042"/>
    <mergeCell ref="R3042:S3042"/>
    <mergeCell ref="K3017:L3017"/>
    <mergeCell ref="M3017:N3017"/>
    <mergeCell ref="R3017:S3017"/>
    <mergeCell ref="T3017:U3017"/>
    <mergeCell ref="K3039:L3039"/>
    <mergeCell ref="R3039:S3039"/>
    <mergeCell ref="K3014:L3014"/>
    <mergeCell ref="R3014:S3014"/>
    <mergeCell ref="K3015:L3015"/>
    <mergeCell ref="R3015:S3015"/>
    <mergeCell ref="K3016:L3016"/>
    <mergeCell ref="R3016:S3016"/>
    <mergeCell ref="K3070:L3070"/>
    <mergeCell ref="R3070:S3070"/>
    <mergeCell ref="K3071:L3071"/>
    <mergeCell ref="R3071:S3071"/>
    <mergeCell ref="K3072:L3072"/>
    <mergeCell ref="R3072:S3072"/>
    <mergeCell ref="T3045:U3045"/>
    <mergeCell ref="K3067:L3067"/>
    <mergeCell ref="R3067:S3067"/>
    <mergeCell ref="K3068:L3068"/>
    <mergeCell ref="R3068:S3068"/>
    <mergeCell ref="K3069:L3069"/>
    <mergeCell ref="R3069:S3069"/>
    <mergeCell ref="K3043:L3043"/>
    <mergeCell ref="R3043:S3043"/>
    <mergeCell ref="K3044:L3044"/>
    <mergeCell ref="R3044:S3044"/>
    <mergeCell ref="K3045:L3045"/>
    <mergeCell ref="M3045:N3045"/>
    <mergeCell ref="R3045:S3045"/>
    <mergeCell ref="K3099:L3099"/>
    <mergeCell ref="R3099:S3099"/>
    <mergeCell ref="K3100:L3100"/>
    <mergeCell ref="R3100:S3100"/>
    <mergeCell ref="K3101:L3101"/>
    <mergeCell ref="M3101:N3101"/>
    <mergeCell ref="R3101:S3101"/>
    <mergeCell ref="K3096:L3096"/>
    <mergeCell ref="R3096:S3096"/>
    <mergeCell ref="K3097:L3097"/>
    <mergeCell ref="R3097:S3097"/>
    <mergeCell ref="K3098:L3098"/>
    <mergeCell ref="R3098:S3098"/>
    <mergeCell ref="K3073:L3073"/>
    <mergeCell ref="M3073:N3073"/>
    <mergeCell ref="R3073:S3073"/>
    <mergeCell ref="T3073:U3073"/>
    <mergeCell ref="K3095:L3095"/>
    <mergeCell ref="R3095:S3095"/>
    <mergeCell ref="K3129:L3129"/>
    <mergeCell ref="M3129:N3129"/>
    <mergeCell ref="R3129:S3129"/>
    <mergeCell ref="T3129:U3129"/>
    <mergeCell ref="K3151:L3151"/>
    <mergeCell ref="R3151:S3151"/>
    <mergeCell ref="K3126:L3126"/>
    <mergeCell ref="R3126:S3126"/>
    <mergeCell ref="K3127:L3127"/>
    <mergeCell ref="R3127:S3127"/>
    <mergeCell ref="K3128:L3128"/>
    <mergeCell ref="R3128:S3128"/>
    <mergeCell ref="T3101:U3101"/>
    <mergeCell ref="K3123:L3123"/>
    <mergeCell ref="R3123:S3123"/>
    <mergeCell ref="K3124:L3124"/>
    <mergeCell ref="R3124:S3124"/>
    <mergeCell ref="K3125:L3125"/>
    <mergeCell ref="R3125:S3125"/>
    <mergeCell ref="T3157:U3157"/>
    <mergeCell ref="K3179:L3179"/>
    <mergeCell ref="R3179:S3179"/>
    <mergeCell ref="K3180:L3180"/>
    <mergeCell ref="R3180:S3180"/>
    <mergeCell ref="K3181:L3181"/>
    <mergeCell ref="R3181:S3181"/>
    <mergeCell ref="K3155:L3155"/>
    <mergeCell ref="R3155:S3155"/>
    <mergeCell ref="K3156:L3156"/>
    <mergeCell ref="R3156:S3156"/>
    <mergeCell ref="K3157:L3157"/>
    <mergeCell ref="M3157:N3157"/>
    <mergeCell ref="R3157:S3157"/>
    <mergeCell ref="K3152:L3152"/>
    <mergeCell ref="R3152:S3152"/>
    <mergeCell ref="K3153:L3153"/>
    <mergeCell ref="R3153:S3153"/>
    <mergeCell ref="K3154:L3154"/>
    <mergeCell ref="R3154:S3154"/>
    <mergeCell ref="K3208:L3208"/>
    <mergeCell ref="R3208:S3208"/>
    <mergeCell ref="K3209:L3209"/>
    <mergeCell ref="R3209:S3209"/>
    <mergeCell ref="K3210:L3210"/>
    <mergeCell ref="R3210:S3210"/>
    <mergeCell ref="K3185:L3185"/>
    <mergeCell ref="M3185:N3185"/>
    <mergeCell ref="R3185:S3185"/>
    <mergeCell ref="T3185:U3185"/>
    <mergeCell ref="K3207:L3207"/>
    <mergeCell ref="R3207:S3207"/>
    <mergeCell ref="K3182:L3182"/>
    <mergeCell ref="R3182:S3182"/>
    <mergeCell ref="K3183:L3183"/>
    <mergeCell ref="R3183:S3183"/>
    <mergeCell ref="K3184:L3184"/>
    <mergeCell ref="R3184:S3184"/>
    <mergeCell ref="K3238:L3238"/>
    <mergeCell ref="R3238:S3238"/>
    <mergeCell ref="K3239:L3239"/>
    <mergeCell ref="R3239:S3239"/>
    <mergeCell ref="K3240:L3240"/>
    <mergeCell ref="R3240:S3240"/>
    <mergeCell ref="T3213:U3213"/>
    <mergeCell ref="K3235:L3235"/>
    <mergeCell ref="R3235:S3235"/>
    <mergeCell ref="K3236:L3236"/>
    <mergeCell ref="R3236:S3236"/>
    <mergeCell ref="K3237:L3237"/>
    <mergeCell ref="R3237:S3237"/>
    <mergeCell ref="K3211:L3211"/>
    <mergeCell ref="R3211:S3211"/>
    <mergeCell ref="K3212:L3212"/>
    <mergeCell ref="R3212:S3212"/>
    <mergeCell ref="K3213:L3213"/>
    <mergeCell ref="M3213:N3213"/>
    <mergeCell ref="R3213:S3213"/>
    <mergeCell ref="K3267:L3267"/>
    <mergeCell ref="R3267:S3267"/>
    <mergeCell ref="K3268:L3268"/>
    <mergeCell ref="R3268:S3268"/>
    <mergeCell ref="K3269:L3269"/>
    <mergeCell ref="M3269:N3269"/>
    <mergeCell ref="R3269:S3269"/>
    <mergeCell ref="K3264:L3264"/>
    <mergeCell ref="R3264:S3264"/>
    <mergeCell ref="K3265:L3265"/>
    <mergeCell ref="R3265:S3265"/>
    <mergeCell ref="K3266:L3266"/>
    <mergeCell ref="R3266:S3266"/>
    <mergeCell ref="K3241:L3241"/>
    <mergeCell ref="M3241:N3241"/>
    <mergeCell ref="R3241:S3241"/>
    <mergeCell ref="T3241:U3241"/>
    <mergeCell ref="K3263:L3263"/>
    <mergeCell ref="R3263:S3263"/>
    <mergeCell ref="K3297:L3297"/>
    <mergeCell ref="M3297:N3297"/>
    <mergeCell ref="R3297:S3297"/>
    <mergeCell ref="T3297:U3297"/>
    <mergeCell ref="K3319:L3319"/>
    <mergeCell ref="R3319:S3319"/>
    <mergeCell ref="K3294:L3294"/>
    <mergeCell ref="R3294:S3294"/>
    <mergeCell ref="K3295:L3295"/>
    <mergeCell ref="R3295:S3295"/>
    <mergeCell ref="K3296:L3296"/>
    <mergeCell ref="R3296:S3296"/>
    <mergeCell ref="T3269:U3269"/>
    <mergeCell ref="K3291:L3291"/>
    <mergeCell ref="R3291:S3291"/>
    <mergeCell ref="K3292:L3292"/>
    <mergeCell ref="R3292:S3292"/>
    <mergeCell ref="K3293:L3293"/>
    <mergeCell ref="R3293:S3293"/>
    <mergeCell ref="T3325:U3325"/>
    <mergeCell ref="K3347:L3347"/>
    <mergeCell ref="R3347:S3347"/>
    <mergeCell ref="K3348:L3348"/>
    <mergeCell ref="R3348:S3348"/>
    <mergeCell ref="K3349:L3349"/>
    <mergeCell ref="R3349:S3349"/>
    <mergeCell ref="K3323:L3323"/>
    <mergeCell ref="R3323:S3323"/>
    <mergeCell ref="K3324:L3324"/>
    <mergeCell ref="R3324:S3324"/>
    <mergeCell ref="K3325:L3325"/>
    <mergeCell ref="M3325:N3325"/>
    <mergeCell ref="R3325:S3325"/>
    <mergeCell ref="K3320:L3320"/>
    <mergeCell ref="R3320:S3320"/>
    <mergeCell ref="K3321:L3321"/>
    <mergeCell ref="R3321:S3321"/>
    <mergeCell ref="K3322:L3322"/>
    <mergeCell ref="R3322:S3322"/>
    <mergeCell ref="K3376:L3376"/>
    <mergeCell ref="R3376:S3376"/>
    <mergeCell ref="K3377:L3377"/>
    <mergeCell ref="R3377:S3377"/>
    <mergeCell ref="K3378:L3378"/>
    <mergeCell ref="R3378:S3378"/>
    <mergeCell ref="K3353:L3353"/>
    <mergeCell ref="M3353:N3353"/>
    <mergeCell ref="R3353:S3353"/>
    <mergeCell ref="T3353:U3353"/>
    <mergeCell ref="K3375:L3375"/>
    <mergeCell ref="R3375:S3375"/>
    <mergeCell ref="K3350:L3350"/>
    <mergeCell ref="R3350:S3350"/>
    <mergeCell ref="K3351:L3351"/>
    <mergeCell ref="R3351:S3351"/>
    <mergeCell ref="K3352:L3352"/>
    <mergeCell ref="R3352:S3352"/>
    <mergeCell ref="K3406:L3406"/>
    <mergeCell ref="R3406:S3406"/>
    <mergeCell ref="K3407:L3407"/>
    <mergeCell ref="R3407:S3407"/>
    <mergeCell ref="K3408:L3408"/>
    <mergeCell ref="R3408:S3408"/>
    <mergeCell ref="T3381:U3381"/>
    <mergeCell ref="K3403:L3403"/>
    <mergeCell ref="R3403:S3403"/>
    <mergeCell ref="K3404:L3404"/>
    <mergeCell ref="R3404:S3404"/>
    <mergeCell ref="K3405:L3405"/>
    <mergeCell ref="R3405:S3405"/>
    <mergeCell ref="K3379:L3379"/>
    <mergeCell ref="R3379:S3379"/>
    <mergeCell ref="K3380:L3380"/>
    <mergeCell ref="R3380:S3380"/>
    <mergeCell ref="K3381:L3381"/>
    <mergeCell ref="M3381:N3381"/>
    <mergeCell ref="R3381:S3381"/>
    <mergeCell ref="K3435:L3435"/>
    <mergeCell ref="R3435:S3435"/>
    <mergeCell ref="K3436:L3436"/>
    <mergeCell ref="R3436:S3436"/>
    <mergeCell ref="K3437:L3437"/>
    <mergeCell ref="M3437:N3437"/>
    <mergeCell ref="R3437:S3437"/>
    <mergeCell ref="K3432:L3432"/>
    <mergeCell ref="R3432:S3432"/>
    <mergeCell ref="K3433:L3433"/>
    <mergeCell ref="R3433:S3433"/>
    <mergeCell ref="K3434:L3434"/>
    <mergeCell ref="R3434:S3434"/>
    <mergeCell ref="K3409:L3409"/>
    <mergeCell ref="M3409:N3409"/>
    <mergeCell ref="R3409:S3409"/>
    <mergeCell ref="T3409:U3409"/>
    <mergeCell ref="K3431:L3431"/>
    <mergeCell ref="R3431:S3431"/>
    <mergeCell ref="K3465:L3465"/>
    <mergeCell ref="M3465:N3465"/>
    <mergeCell ref="R3465:S3465"/>
    <mergeCell ref="T3465:U3465"/>
    <mergeCell ref="K3487:L3487"/>
    <mergeCell ref="R3487:S3487"/>
    <mergeCell ref="K3462:L3462"/>
    <mergeCell ref="R3462:S3462"/>
    <mergeCell ref="K3463:L3463"/>
    <mergeCell ref="R3463:S3463"/>
    <mergeCell ref="K3464:L3464"/>
    <mergeCell ref="R3464:S3464"/>
    <mergeCell ref="T3437:U3437"/>
    <mergeCell ref="K3459:L3459"/>
    <mergeCell ref="R3459:S3459"/>
    <mergeCell ref="K3460:L3460"/>
    <mergeCell ref="R3460:S3460"/>
    <mergeCell ref="K3461:L3461"/>
    <mergeCell ref="R3461:S3461"/>
    <mergeCell ref="T3493:U3493"/>
    <mergeCell ref="K3515:L3515"/>
    <mergeCell ref="R3515:S3515"/>
    <mergeCell ref="K3516:L3516"/>
    <mergeCell ref="R3516:S3516"/>
    <mergeCell ref="K3517:L3517"/>
    <mergeCell ref="R3517:S3517"/>
    <mergeCell ref="K3491:L3491"/>
    <mergeCell ref="R3491:S3491"/>
    <mergeCell ref="K3492:L3492"/>
    <mergeCell ref="R3492:S3492"/>
    <mergeCell ref="K3493:L3493"/>
    <mergeCell ref="M3493:N3493"/>
    <mergeCell ref="R3493:S3493"/>
    <mergeCell ref="K3488:L3488"/>
    <mergeCell ref="R3488:S3488"/>
    <mergeCell ref="K3489:L3489"/>
    <mergeCell ref="R3489:S3489"/>
    <mergeCell ref="K3490:L3490"/>
    <mergeCell ref="R3490:S3490"/>
    <mergeCell ref="K3629:K3630"/>
    <mergeCell ref="S3629:S3630"/>
    <mergeCell ref="K3665:K3666"/>
    <mergeCell ref="S3665:S3666"/>
    <mergeCell ref="K3701:K3702"/>
    <mergeCell ref="S3701:S3702"/>
    <mergeCell ref="K3557:K3558"/>
    <mergeCell ref="S3557:S3558"/>
    <mergeCell ref="K3593:K3594"/>
    <mergeCell ref="S3593:S3594"/>
    <mergeCell ref="K3521:L3521"/>
    <mergeCell ref="M3521:N3521"/>
    <mergeCell ref="R3521:S3521"/>
    <mergeCell ref="T3521:U3521"/>
    <mergeCell ref="K3518:L3518"/>
    <mergeCell ref="R3518:S3518"/>
    <mergeCell ref="K3519:L3519"/>
    <mergeCell ref="R3519:S3519"/>
    <mergeCell ref="K3520:L3520"/>
    <mergeCell ref="R3520:S3520"/>
    <mergeCell ref="K3953:K3954"/>
    <mergeCell ref="S3953:S3954"/>
    <mergeCell ref="K3989:K3990"/>
    <mergeCell ref="S3989:S3990"/>
    <mergeCell ref="K4025:K4026"/>
    <mergeCell ref="S4025:S4026"/>
    <mergeCell ref="K3845:K3846"/>
    <mergeCell ref="S3845:S3846"/>
    <mergeCell ref="K3881:K3882"/>
    <mergeCell ref="S3881:S3882"/>
    <mergeCell ref="K3917:K3918"/>
    <mergeCell ref="S3917:S3918"/>
    <mergeCell ref="K3737:K3738"/>
    <mergeCell ref="S3737:S3738"/>
    <mergeCell ref="K3773:K3774"/>
    <mergeCell ref="S3773:S3774"/>
    <mergeCell ref="K3809:K3810"/>
    <mergeCell ref="S3809:S3810"/>
    <mergeCell ref="K4277:K4278"/>
    <mergeCell ref="S4277:S4278"/>
    <mergeCell ref="K4313:K4314"/>
    <mergeCell ref="S4313:S4314"/>
    <mergeCell ref="K4349:K4350"/>
    <mergeCell ref="S4349:S4350"/>
    <mergeCell ref="K4169:K4170"/>
    <mergeCell ref="S4169:S4170"/>
    <mergeCell ref="K4205:K4206"/>
    <mergeCell ref="S4205:S4206"/>
    <mergeCell ref="K4241:K4242"/>
    <mergeCell ref="S4241:S4242"/>
    <mergeCell ref="K4061:K4062"/>
    <mergeCell ref="S4061:S4062"/>
    <mergeCell ref="K4097:K4098"/>
    <mergeCell ref="S4097:S4098"/>
    <mergeCell ref="K4133:K4134"/>
    <mergeCell ref="S4133:S4134"/>
    <mergeCell ref="K4601:K4602"/>
    <mergeCell ref="S4601:S4602"/>
    <mergeCell ref="K4637:K4638"/>
    <mergeCell ref="S4637:S4638"/>
    <mergeCell ref="K4673:K4674"/>
    <mergeCell ref="S4673:S4674"/>
    <mergeCell ref="K4493:K4494"/>
    <mergeCell ref="S4493:S4494"/>
    <mergeCell ref="K4529:K4530"/>
    <mergeCell ref="S4529:S4530"/>
    <mergeCell ref="K4565:K4566"/>
    <mergeCell ref="S4565:S4566"/>
    <mergeCell ref="K4385:K4386"/>
    <mergeCell ref="S4385:S4386"/>
    <mergeCell ref="K4421:K4422"/>
    <mergeCell ref="S4421:S4422"/>
    <mergeCell ref="K4457:K4458"/>
    <mergeCell ref="S4457:S4458"/>
    <mergeCell ref="K4925:K4926"/>
    <mergeCell ref="S4925:S4926"/>
    <mergeCell ref="K4961:K4962"/>
    <mergeCell ref="S4961:S4962"/>
    <mergeCell ref="K4997:K4998"/>
    <mergeCell ref="S4997:S4998"/>
    <mergeCell ref="K4817:K4818"/>
    <mergeCell ref="S4817:S4818"/>
    <mergeCell ref="K4853:K4854"/>
    <mergeCell ref="S4853:S4854"/>
    <mergeCell ref="K4889:K4890"/>
    <mergeCell ref="S4889:S4890"/>
    <mergeCell ref="K4709:K4710"/>
    <mergeCell ref="S4709:S4710"/>
    <mergeCell ref="K4745:K4746"/>
    <mergeCell ref="S4745:S4746"/>
    <mergeCell ref="K4781:K4782"/>
    <mergeCell ref="S4781:S4782"/>
    <mergeCell ref="K5249:K5250"/>
    <mergeCell ref="S5249:S5250"/>
    <mergeCell ref="K5285:K5286"/>
    <mergeCell ref="S5285:S5286"/>
    <mergeCell ref="K5321:K5322"/>
    <mergeCell ref="S5321:S5322"/>
    <mergeCell ref="K5141:K5142"/>
    <mergeCell ref="S5141:S5142"/>
    <mergeCell ref="K5177:K5178"/>
    <mergeCell ref="S5177:S5178"/>
    <mergeCell ref="K5213:K5214"/>
    <mergeCell ref="S5213:S5214"/>
    <mergeCell ref="K5033:K5034"/>
    <mergeCell ref="S5033:S5034"/>
    <mergeCell ref="K5069:K5070"/>
    <mergeCell ref="S5069:S5070"/>
    <mergeCell ref="K5105:K5106"/>
    <mergeCell ref="S5105:S5106"/>
    <mergeCell ref="K5573:K5574"/>
    <mergeCell ref="S5573:S5574"/>
    <mergeCell ref="K5609:K5610"/>
    <mergeCell ref="S5609:S5610"/>
    <mergeCell ref="K5645:K5646"/>
    <mergeCell ref="S5645:S5646"/>
    <mergeCell ref="K5465:K5466"/>
    <mergeCell ref="S5465:S5466"/>
    <mergeCell ref="K5501:K5502"/>
    <mergeCell ref="S5501:S5502"/>
    <mergeCell ref="K5537:K5538"/>
    <mergeCell ref="S5537:S5538"/>
    <mergeCell ref="K5357:K5358"/>
    <mergeCell ref="S5357:S5358"/>
    <mergeCell ref="K5393:K5394"/>
    <mergeCell ref="S5393:S5394"/>
    <mergeCell ref="K5429:K5430"/>
    <mergeCell ref="S5429:S5430"/>
    <mergeCell ref="K5897:K5898"/>
    <mergeCell ref="S5897:S5898"/>
    <mergeCell ref="K5933:K5934"/>
    <mergeCell ref="S5933:S5934"/>
    <mergeCell ref="K5969:K5970"/>
    <mergeCell ref="S5969:S5970"/>
    <mergeCell ref="K5789:K5790"/>
    <mergeCell ref="S5789:S5790"/>
    <mergeCell ref="K5825:K5826"/>
    <mergeCell ref="S5825:S5826"/>
    <mergeCell ref="K5861:K5862"/>
    <mergeCell ref="S5861:S5862"/>
    <mergeCell ref="K5681:K5682"/>
    <mergeCell ref="S5681:S5682"/>
    <mergeCell ref="K5717:K5718"/>
    <mergeCell ref="S5717:S5718"/>
    <mergeCell ref="K5753:K5754"/>
    <mergeCell ref="S5753:S5754"/>
    <mergeCell ref="K6221:K6222"/>
    <mergeCell ref="S6221:S6222"/>
    <mergeCell ref="K6257:K6258"/>
    <mergeCell ref="S6257:S6258"/>
    <mergeCell ref="K6293:K6294"/>
    <mergeCell ref="S6293:S6294"/>
    <mergeCell ref="K6113:K6114"/>
    <mergeCell ref="S6113:S6114"/>
    <mergeCell ref="K6149:K6150"/>
    <mergeCell ref="S6149:S6150"/>
    <mergeCell ref="K6185:K6186"/>
    <mergeCell ref="S6185:S6186"/>
    <mergeCell ref="K6005:K6006"/>
    <mergeCell ref="S6005:S6006"/>
    <mergeCell ref="K6041:K6042"/>
    <mergeCell ref="S6041:S6042"/>
    <mergeCell ref="K6077:K6078"/>
    <mergeCell ref="S6077:S6078"/>
    <mergeCell ref="K6545:K6546"/>
    <mergeCell ref="S6545:S6546"/>
    <mergeCell ref="K6581:K6582"/>
    <mergeCell ref="S6581:S6582"/>
    <mergeCell ref="K6617:K6618"/>
    <mergeCell ref="S6617:S6618"/>
    <mergeCell ref="K6437:K6438"/>
    <mergeCell ref="S6437:S6438"/>
    <mergeCell ref="K6473:K6474"/>
    <mergeCell ref="S6473:S6474"/>
    <mergeCell ref="K6509:K6510"/>
    <mergeCell ref="S6509:S6510"/>
    <mergeCell ref="K6329:K6330"/>
    <mergeCell ref="S6329:S6330"/>
    <mergeCell ref="K6365:K6366"/>
    <mergeCell ref="S6365:S6366"/>
    <mergeCell ref="K6401:K6402"/>
    <mergeCell ref="S6401:S6402"/>
    <mergeCell ref="K6869:K6870"/>
    <mergeCell ref="S6869:S6870"/>
    <mergeCell ref="K6905:K6906"/>
    <mergeCell ref="S6905:S6906"/>
    <mergeCell ref="K6941:K6942"/>
    <mergeCell ref="S6941:S6942"/>
    <mergeCell ref="K6761:K6762"/>
    <mergeCell ref="S6761:S6762"/>
    <mergeCell ref="K6797:K6798"/>
    <mergeCell ref="S6797:S6798"/>
    <mergeCell ref="K6833:K6834"/>
    <mergeCell ref="S6833:S6834"/>
    <mergeCell ref="K6653:K6654"/>
    <mergeCell ref="S6653:S6654"/>
    <mergeCell ref="K6689:K6690"/>
    <mergeCell ref="S6689:S6690"/>
    <mergeCell ref="K6725:K6726"/>
    <mergeCell ref="S6725:S6726"/>
    <mergeCell ref="K7193:K7194"/>
    <mergeCell ref="S7193:S7194"/>
    <mergeCell ref="K7229:K7230"/>
    <mergeCell ref="S7229:S7230"/>
    <mergeCell ref="K7265:K7266"/>
    <mergeCell ref="S7265:S7266"/>
    <mergeCell ref="K7085:K7086"/>
    <mergeCell ref="S7085:S7086"/>
    <mergeCell ref="K7121:K7122"/>
    <mergeCell ref="S7121:S7122"/>
    <mergeCell ref="K7157:K7158"/>
    <mergeCell ref="S7157:S7158"/>
    <mergeCell ref="K6977:K6978"/>
    <mergeCell ref="S6977:S6978"/>
    <mergeCell ref="K7013:K7014"/>
    <mergeCell ref="S7013:S7014"/>
    <mergeCell ref="K7049:K7050"/>
    <mergeCell ref="S7049:S7050"/>
    <mergeCell ref="K7517:K7518"/>
    <mergeCell ref="S7517:S7518"/>
    <mergeCell ref="K7553:K7554"/>
    <mergeCell ref="S7553:S7554"/>
    <mergeCell ref="K7589:K7590"/>
    <mergeCell ref="S7589:S7590"/>
    <mergeCell ref="K7409:K7410"/>
    <mergeCell ref="S7409:S7410"/>
    <mergeCell ref="K7445:K7446"/>
    <mergeCell ref="S7445:S7446"/>
    <mergeCell ref="K7481:K7482"/>
    <mergeCell ref="S7481:S7482"/>
    <mergeCell ref="K7301:K7302"/>
    <mergeCell ref="S7301:S7302"/>
    <mergeCell ref="K7337:K7338"/>
    <mergeCell ref="S7337:S7338"/>
    <mergeCell ref="K7373:K7374"/>
    <mergeCell ref="S7373:S7374"/>
    <mergeCell ref="K7841:K7842"/>
    <mergeCell ref="S7841:S7842"/>
    <mergeCell ref="K7877:K7878"/>
    <mergeCell ref="S7877:S7878"/>
    <mergeCell ref="K7913:K7914"/>
    <mergeCell ref="S7913:S7914"/>
    <mergeCell ref="K7733:K7734"/>
    <mergeCell ref="S7733:S7734"/>
    <mergeCell ref="K7769:K7770"/>
    <mergeCell ref="S7769:S7770"/>
    <mergeCell ref="K7805:K7806"/>
    <mergeCell ref="S7805:S7806"/>
    <mergeCell ref="K7625:K7626"/>
    <mergeCell ref="S7625:S7626"/>
    <mergeCell ref="K7661:K7662"/>
    <mergeCell ref="S7661:S7662"/>
    <mergeCell ref="K7697:K7698"/>
    <mergeCell ref="S7697:S7698"/>
    <mergeCell ref="K8215:K8218"/>
    <mergeCell ref="S8215:S8218"/>
    <mergeCell ref="K8254:K8257"/>
    <mergeCell ref="S8254:S8257"/>
    <mergeCell ref="K8293:K8296"/>
    <mergeCell ref="S8293:S8296"/>
    <mergeCell ref="K8098:K8101"/>
    <mergeCell ref="S8098:S8101"/>
    <mergeCell ref="K8137:K8140"/>
    <mergeCell ref="S8137:S8140"/>
    <mergeCell ref="K8176:K8179"/>
    <mergeCell ref="S8176:S8179"/>
    <mergeCell ref="K8020:K8023"/>
    <mergeCell ref="S8020:S8023"/>
    <mergeCell ref="K8059:K8062"/>
    <mergeCell ref="S8059:S8062"/>
    <mergeCell ref="K7949:K7950"/>
    <mergeCell ref="S7949:S7950"/>
    <mergeCell ref="K7985:K7986"/>
    <mergeCell ref="S7985:S7986"/>
    <mergeCell ref="K8566:K8569"/>
    <mergeCell ref="S8566:S8569"/>
    <mergeCell ref="K8683:K8686"/>
    <mergeCell ref="S8683:S8686"/>
    <mergeCell ref="K8761:K8764"/>
    <mergeCell ref="S8761:S8764"/>
    <mergeCell ref="K8449:K8452"/>
    <mergeCell ref="S8449:S8452"/>
    <mergeCell ref="K8488:K8491"/>
    <mergeCell ref="S8488:S8491"/>
    <mergeCell ref="K8527:K8530"/>
    <mergeCell ref="S8527:S8530"/>
    <mergeCell ref="K8332:K8335"/>
    <mergeCell ref="S8332:S8335"/>
    <mergeCell ref="K8371:K8374"/>
    <mergeCell ref="S8371:S8374"/>
    <mergeCell ref="K8410:K8413"/>
    <mergeCell ref="S8410:S8413"/>
    <mergeCell ref="K8605:K8608"/>
    <mergeCell ref="S8605:S8608"/>
    <mergeCell ref="K8644:K8647"/>
    <mergeCell ref="S8644:S8647"/>
    <mergeCell ref="K8722:K8725"/>
    <mergeCell ref="S8722:S8725"/>
    <mergeCell ref="K9268:K9271"/>
    <mergeCell ref="S9268:S9271"/>
    <mergeCell ref="K9307:K9310"/>
    <mergeCell ref="S9307:S9310"/>
    <mergeCell ref="K9346:K9349"/>
    <mergeCell ref="S9346:S9349"/>
    <mergeCell ref="K9112:K9115"/>
    <mergeCell ref="S9112:S9115"/>
    <mergeCell ref="K9190:K9193"/>
    <mergeCell ref="S9190:S9193"/>
    <mergeCell ref="K9229:K9232"/>
    <mergeCell ref="S9229:S9232"/>
    <mergeCell ref="K9151:K9154"/>
    <mergeCell ref="S9151:S9154"/>
    <mergeCell ref="K8800:K8803"/>
    <mergeCell ref="S8800:S8803"/>
    <mergeCell ref="K8839:K8842"/>
    <mergeCell ref="S8839:S8842"/>
    <mergeCell ref="K8956:K8959"/>
    <mergeCell ref="S8956:S8959"/>
    <mergeCell ref="K8917:K8920"/>
    <mergeCell ref="S8917:S8920"/>
    <mergeCell ref="K8995:K8998"/>
    <mergeCell ref="S8995:S8998"/>
    <mergeCell ref="K9034:K9037"/>
    <mergeCell ref="S9034:S9037"/>
    <mergeCell ref="K9073:K9076"/>
    <mergeCell ref="S9073:S9076"/>
    <mergeCell ref="K8878:K8881"/>
    <mergeCell ref="S8878:S8881"/>
    <mergeCell ref="K9385:K9388"/>
    <mergeCell ref="S9385:S9388"/>
    <mergeCell ref="K9463:K9466"/>
    <mergeCell ref="S9463:S9466"/>
    <mergeCell ref="K9502:K9505"/>
    <mergeCell ref="S9502:S9505"/>
    <mergeCell ref="K9424:K9427"/>
    <mergeCell ref="S9424:S9427"/>
    <mergeCell ref="K9541:K9544"/>
    <mergeCell ref="S9541:S9544"/>
    <mergeCell ref="K9619:K9622"/>
    <mergeCell ref="S9619:S9622"/>
    <mergeCell ref="K9658:K9661"/>
    <mergeCell ref="S9658:S9661"/>
    <mergeCell ref="K9814:K9817"/>
    <mergeCell ref="S9814:S9817"/>
    <mergeCell ref="K9853:K9856"/>
    <mergeCell ref="S9853:S9856"/>
    <mergeCell ref="K10516:K10519"/>
    <mergeCell ref="S10516:S10519"/>
    <mergeCell ref="K10594:K10597"/>
    <mergeCell ref="S10594:S10597"/>
    <mergeCell ref="K10204:K10207"/>
    <mergeCell ref="S10204:S10207"/>
    <mergeCell ref="K10399:K10402"/>
    <mergeCell ref="S10399:S10402"/>
    <mergeCell ref="K10438:K10441"/>
    <mergeCell ref="S10438:S10441"/>
    <mergeCell ref="K10243:K10246"/>
    <mergeCell ref="S10243:S10246"/>
    <mergeCell ref="K10282:K10285"/>
    <mergeCell ref="S10282:S10285"/>
    <mergeCell ref="K10711:K10714"/>
    <mergeCell ref="S10711:S10714"/>
    <mergeCell ref="K9580:K9583"/>
    <mergeCell ref="S9580:S9583"/>
    <mergeCell ref="K9775:K9778"/>
    <mergeCell ref="S9775:S9778"/>
    <mergeCell ref="K9970:K9973"/>
    <mergeCell ref="S9970:S9973"/>
    <mergeCell ref="K9697:K9700"/>
    <mergeCell ref="S9697:S9700"/>
    <mergeCell ref="K9736:K9739"/>
    <mergeCell ref="S9736:S9739"/>
    <mergeCell ref="K9892:K9895"/>
    <mergeCell ref="S9892:S9895"/>
    <mergeCell ref="K12505:K12508"/>
    <mergeCell ref="S12505:S12508"/>
    <mergeCell ref="K12076:K12079"/>
    <mergeCell ref="S12076:S12079"/>
    <mergeCell ref="K12115:K12118"/>
    <mergeCell ref="S12115:S12118"/>
    <mergeCell ref="K10321:K10324"/>
    <mergeCell ref="S10321:S10324"/>
    <mergeCell ref="K10360:K10363"/>
    <mergeCell ref="S10360:S10363"/>
    <mergeCell ref="K10555:K10558"/>
    <mergeCell ref="S10555:S10558"/>
    <mergeCell ref="K9931:K9934"/>
    <mergeCell ref="S9931:S9934"/>
    <mergeCell ref="K10126:K10129"/>
    <mergeCell ref="S10126:S10129"/>
    <mergeCell ref="K10165:K10168"/>
    <mergeCell ref="S10165:S10168"/>
    <mergeCell ref="K10789:K10792"/>
    <mergeCell ref="S10789:S10792"/>
    <mergeCell ref="K10009:K10012"/>
    <mergeCell ref="S10009:S10012"/>
    <mergeCell ref="K10048:K10051"/>
    <mergeCell ref="S10048:S10051"/>
    <mergeCell ref="K10087:K10090"/>
    <mergeCell ref="S10087:S10090"/>
    <mergeCell ref="K11218:K11221"/>
    <mergeCell ref="S11218:S11221"/>
    <mergeCell ref="K10828:K10831"/>
    <mergeCell ref="S10828:S10831"/>
    <mergeCell ref="K10477:K10480"/>
    <mergeCell ref="S10477:S10480"/>
    <mergeCell ref="K11257:K11260"/>
    <mergeCell ref="S11257:S11260"/>
    <mergeCell ref="K11296:K11299"/>
    <mergeCell ref="S11296:S11299"/>
    <mergeCell ref="K10867:K10870"/>
    <mergeCell ref="S10867:S10870"/>
    <mergeCell ref="K11062:K11065"/>
    <mergeCell ref="S11062:S11065"/>
    <mergeCell ref="K11101:K11104"/>
    <mergeCell ref="S11101:S11104"/>
    <mergeCell ref="K10633:K10636"/>
    <mergeCell ref="S10633:S10636"/>
    <mergeCell ref="K10672:K10675"/>
    <mergeCell ref="S10672:S10675"/>
    <mergeCell ref="K10750:K10753"/>
    <mergeCell ref="S10750:S10753"/>
    <mergeCell ref="K10984:K10987"/>
    <mergeCell ref="S10984:S10987"/>
    <mergeCell ref="K11023:K11026"/>
    <mergeCell ref="S11023:S11026"/>
    <mergeCell ref="K11140:K11143"/>
    <mergeCell ref="S11140:S11143"/>
    <mergeCell ref="K11179:K11182"/>
    <mergeCell ref="S11179:S11182"/>
    <mergeCell ref="K10906:K10909"/>
    <mergeCell ref="S10906:S10909"/>
    <mergeCell ref="K10945:K10948"/>
    <mergeCell ref="S10945:S10948"/>
    <mergeCell ref="K11725:K11728"/>
    <mergeCell ref="S11725:S11728"/>
    <mergeCell ref="K11803:K11806"/>
    <mergeCell ref="S11803:S11806"/>
    <mergeCell ref="K11881:K11884"/>
    <mergeCell ref="S11881:S11884"/>
    <mergeCell ref="K11491:K11494"/>
    <mergeCell ref="S11491:S11494"/>
    <mergeCell ref="K11530:K11533"/>
    <mergeCell ref="S11530:S11533"/>
    <mergeCell ref="K11608:K11611"/>
    <mergeCell ref="S11608:S11611"/>
    <mergeCell ref="K11335:K11338"/>
    <mergeCell ref="S11335:S11338"/>
    <mergeCell ref="K11374:K11377"/>
    <mergeCell ref="S11374:S11377"/>
    <mergeCell ref="K11452:K11455"/>
    <mergeCell ref="S11452:S11455"/>
    <mergeCell ref="K11569:K11572"/>
    <mergeCell ref="S11569:S11572"/>
    <mergeCell ref="K11764:K11767"/>
    <mergeCell ref="S11764:S11767"/>
    <mergeCell ref="K11842:K11845"/>
    <mergeCell ref="S11842:S11845"/>
    <mergeCell ref="K11647:K11650"/>
    <mergeCell ref="S11647:S11650"/>
    <mergeCell ref="K11686:K11689"/>
    <mergeCell ref="S11686:S11689"/>
    <mergeCell ref="K11413:K11416"/>
    <mergeCell ref="S11413:S11416"/>
    <mergeCell ref="K12310:K12313"/>
    <mergeCell ref="S12310:S12313"/>
    <mergeCell ref="K12349:K12352"/>
    <mergeCell ref="S12349:S12352"/>
    <mergeCell ref="K12388:K12391"/>
    <mergeCell ref="S12388:S12391"/>
    <mergeCell ref="K12154:K12157"/>
    <mergeCell ref="S12154:S12157"/>
    <mergeCell ref="K12193:K12196"/>
    <mergeCell ref="S12193:S12196"/>
    <mergeCell ref="K12271:K12274"/>
    <mergeCell ref="S12271:S12274"/>
    <mergeCell ref="K11920:K11923"/>
    <mergeCell ref="S11920:S11923"/>
    <mergeCell ref="K11959:K11962"/>
    <mergeCell ref="S11959:S11962"/>
    <mergeCell ref="K11998:K12001"/>
    <mergeCell ref="S11998:S12001"/>
    <mergeCell ref="K12037:K12040"/>
    <mergeCell ref="S12037:S12040"/>
    <mergeCell ref="K12232:K12235"/>
    <mergeCell ref="S12232:S12235"/>
    <mergeCell ref="AB589:AC589"/>
    <mergeCell ref="AB590:AC590"/>
    <mergeCell ref="AB591:AC591"/>
    <mergeCell ref="V592:W592"/>
    <mergeCell ref="AP743:AQ743"/>
    <mergeCell ref="AR743:AS743"/>
    <mergeCell ref="AB757:AC757"/>
    <mergeCell ref="AB758:AC758"/>
    <mergeCell ref="AB759:AC759"/>
    <mergeCell ref="V760:W760"/>
    <mergeCell ref="AP911:AQ911"/>
    <mergeCell ref="AR911:AS911"/>
    <mergeCell ref="K12739:K12742"/>
    <mergeCell ref="S12739:S12742"/>
    <mergeCell ref="K12778:K12781"/>
    <mergeCell ref="S12778:S12781"/>
    <mergeCell ref="K12817:K12820"/>
    <mergeCell ref="S12817:S12820"/>
    <mergeCell ref="K12583:K12586"/>
    <mergeCell ref="S12583:S12586"/>
    <mergeCell ref="K12622:K12625"/>
    <mergeCell ref="S12622:S12625"/>
    <mergeCell ref="K12661:K12664"/>
    <mergeCell ref="S12661:S12664"/>
    <mergeCell ref="K12427:K12430"/>
    <mergeCell ref="S12427:S12430"/>
    <mergeCell ref="K12466:K12469"/>
    <mergeCell ref="S12466:S12469"/>
    <mergeCell ref="K12544:K12547"/>
    <mergeCell ref="S12544:S12547"/>
    <mergeCell ref="K12700:K12703"/>
    <mergeCell ref="S12700:S12703"/>
    <mergeCell ref="AB85:AC85"/>
    <mergeCell ref="AB86:AC86"/>
    <mergeCell ref="AB87:AC87"/>
    <mergeCell ref="V88:W88"/>
    <mergeCell ref="AP239:AQ239"/>
    <mergeCell ref="AR239:AS239"/>
    <mergeCell ref="AB253:AC253"/>
    <mergeCell ref="AB254:AC254"/>
    <mergeCell ref="AB255:AC255"/>
    <mergeCell ref="V256:W256"/>
    <mergeCell ref="AP407:AQ407"/>
    <mergeCell ref="AR407:AS407"/>
    <mergeCell ref="AB421:AC421"/>
    <mergeCell ref="AB422:AC422"/>
    <mergeCell ref="AB423:AC423"/>
    <mergeCell ref="V424:W424"/>
    <mergeCell ref="AP575:AQ575"/>
    <mergeCell ref="AR575:AS575"/>
    <mergeCell ref="AB925:AC925"/>
    <mergeCell ref="AB926:AC926"/>
    <mergeCell ref="AB927:AC927"/>
    <mergeCell ref="V928:W928"/>
    <mergeCell ref="AP1079:AQ1079"/>
    <mergeCell ref="AR1079:AS1079"/>
    <mergeCell ref="AB1093:AC1093"/>
    <mergeCell ref="AB1094:AC1094"/>
    <mergeCell ref="AB1095:AC1095"/>
    <mergeCell ref="V1096:W1096"/>
    <mergeCell ref="AP1247:AQ1247"/>
    <mergeCell ref="AR1247:AS1247"/>
    <mergeCell ref="AB1261:AC1261"/>
    <mergeCell ref="AB1262:AC1262"/>
    <mergeCell ref="AB1263:AC1263"/>
    <mergeCell ref="V1264:W1264"/>
    <mergeCell ref="AP1415:AQ1415"/>
    <mergeCell ref="AR1415:AS1415"/>
    <mergeCell ref="AB1429:AC1429"/>
    <mergeCell ref="AB1430:AC1430"/>
    <mergeCell ref="AB1431:AC1431"/>
    <mergeCell ref="V1432:W1432"/>
    <mergeCell ref="AP1583:AQ1583"/>
    <mergeCell ref="AR1583:AS1583"/>
    <mergeCell ref="AB1597:AC1597"/>
    <mergeCell ref="AB1598:AC1598"/>
    <mergeCell ref="AB1599:AC1599"/>
    <mergeCell ref="V1600:W1600"/>
    <mergeCell ref="AP1751:AQ1751"/>
    <mergeCell ref="AR1751:AS1751"/>
    <mergeCell ref="AB1765:AC1765"/>
    <mergeCell ref="AB1766:AC1766"/>
    <mergeCell ref="AB1767:AC1767"/>
    <mergeCell ref="V1768:W1768"/>
    <mergeCell ref="AP1919:AQ1919"/>
    <mergeCell ref="AR1919:AS1919"/>
    <mergeCell ref="AB1933:AC1933"/>
    <mergeCell ref="AB1934:AC1934"/>
    <mergeCell ref="AB1935:AC1935"/>
    <mergeCell ref="V1936:W1936"/>
    <mergeCell ref="AP2087:AQ2087"/>
    <mergeCell ref="AR2087:AS2087"/>
    <mergeCell ref="AB2101:AC2101"/>
    <mergeCell ref="AB2102:AC2102"/>
    <mergeCell ref="AB2103:AC2103"/>
    <mergeCell ref="V2104:W2104"/>
    <mergeCell ref="AP2255:AQ2255"/>
    <mergeCell ref="AR2255:AS2255"/>
    <mergeCell ref="AB2269:AC2269"/>
    <mergeCell ref="AB2270:AC2270"/>
    <mergeCell ref="AB2271:AC2271"/>
    <mergeCell ref="V2272:W2272"/>
    <mergeCell ref="AN2423:AO2423"/>
    <mergeCell ref="AP2423:AQ2423"/>
    <mergeCell ref="AR2423:AS2423"/>
    <mergeCell ref="AB2437:AC2437"/>
    <mergeCell ref="AB2438:AC2438"/>
    <mergeCell ref="AB2439:AC2439"/>
    <mergeCell ref="V2440:W2440"/>
    <mergeCell ref="AN2563:AO2563"/>
    <mergeCell ref="AP2563:AQ2563"/>
    <mergeCell ref="AR2563:AS2563"/>
    <mergeCell ref="AB2577:AC2577"/>
    <mergeCell ref="AB2578:AC2578"/>
    <mergeCell ref="AB2579:AC2579"/>
    <mergeCell ref="V2580:W2580"/>
    <mergeCell ref="AP2703:AQ2703"/>
    <mergeCell ref="AR2703:AS2703"/>
    <mergeCell ref="AB2717:AC2717"/>
    <mergeCell ref="AB2718:AC2718"/>
    <mergeCell ref="AB2719:AC2719"/>
    <mergeCell ref="V2720:W2720"/>
    <mergeCell ref="AP2871:AQ2871"/>
    <mergeCell ref="AR2871:AS2871"/>
    <mergeCell ref="AB2885:AC2885"/>
    <mergeCell ref="AB2886:AC2886"/>
    <mergeCell ref="AB2887:AC2887"/>
    <mergeCell ref="V2888:W2888"/>
    <mergeCell ref="AP3039:AQ3039"/>
    <mergeCell ref="AR3039:AS3039"/>
    <mergeCell ref="AB3053:AC3053"/>
    <mergeCell ref="AB3054:AC3054"/>
    <mergeCell ref="AB3055:AC3055"/>
    <mergeCell ref="V3056:W3056"/>
    <mergeCell ref="AP3207:AQ3207"/>
    <mergeCell ref="AR3207:AS3207"/>
    <mergeCell ref="AB3221:AC3221"/>
    <mergeCell ref="AB3222:AC3222"/>
    <mergeCell ref="AB3223:AC3223"/>
    <mergeCell ref="X12621:Z12621"/>
    <mergeCell ref="AB12621:AE12621"/>
    <mergeCell ref="AF12621:AI12621"/>
    <mergeCell ref="AJ12621:AM12621"/>
    <mergeCell ref="AN12621:AQ12621"/>
    <mergeCell ref="AR12621:AU12621"/>
    <mergeCell ref="AV12621:AY12621"/>
    <mergeCell ref="AZ12621:BC12621"/>
    <mergeCell ref="V3224:W3224"/>
    <mergeCell ref="AP3375:AQ3375"/>
    <mergeCell ref="AR3375:AS3375"/>
    <mergeCell ref="AB3389:AC3389"/>
    <mergeCell ref="AB3390:AC3390"/>
    <mergeCell ref="AB3391:AC3391"/>
    <mergeCell ref="V3392:W3392"/>
    <mergeCell ref="AR3772:AT3772"/>
    <mergeCell ref="W4852:Y4852"/>
    <mergeCell ref="Z4852:AB4852"/>
    <mergeCell ref="AC4852:AE4852"/>
    <mergeCell ref="AF4852:AH4852"/>
    <mergeCell ref="AI4852:AK4852"/>
    <mergeCell ref="AL4852:AN4852"/>
    <mergeCell ref="AO4852:AQ4852"/>
    <mergeCell ref="AR4852:AT4852"/>
    <mergeCell ref="AZ8253:BC8253"/>
    <mergeCell ref="AL8036:AM8036"/>
    <mergeCell ref="AN8036:AO803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3332"/>
  <sheetViews>
    <sheetView topLeftCell="B1134" zoomScale="70" zoomScaleNormal="70" workbookViewId="0">
      <selection activeCell="E72" sqref="E72"/>
    </sheetView>
  </sheetViews>
  <sheetFormatPr baseColWidth="10" defaultRowHeight="15" x14ac:dyDescent="0.25"/>
  <cols>
    <col min="19" max="19" width="15.42578125" customWidth="1"/>
  </cols>
  <sheetData>
    <row r="1" spans="1:35" ht="31.5" x14ac:dyDescent="0.25">
      <c r="A1" s="64" t="s">
        <v>590</v>
      </c>
    </row>
    <row r="2" spans="1:35" ht="15.75" thickBot="1" x14ac:dyDescent="0.3">
      <c r="A2" s="65"/>
      <c r="F2">
        <v>1</v>
      </c>
      <c r="G2">
        <v>2</v>
      </c>
      <c r="H2">
        <v>3</v>
      </c>
      <c r="I2">
        <v>4</v>
      </c>
      <c r="J2">
        <v>5</v>
      </c>
      <c r="K2">
        <v>6</v>
      </c>
      <c r="L2">
        <v>7</v>
      </c>
      <c r="M2">
        <v>8</v>
      </c>
      <c r="N2">
        <v>9</v>
      </c>
      <c r="O2">
        <v>10</v>
      </c>
      <c r="P2">
        <v>11</v>
      </c>
      <c r="Q2">
        <v>12</v>
      </c>
      <c r="R2">
        <v>13</v>
      </c>
      <c r="S2">
        <v>14</v>
      </c>
      <c r="T2">
        <v>15</v>
      </c>
      <c r="U2">
        <v>16</v>
      </c>
      <c r="V2">
        <v>17</v>
      </c>
      <c r="W2">
        <v>18</v>
      </c>
      <c r="X2">
        <v>19</v>
      </c>
      <c r="Y2">
        <v>20</v>
      </c>
      <c r="Z2">
        <v>21</v>
      </c>
      <c r="AA2">
        <v>22</v>
      </c>
      <c r="AB2">
        <v>23</v>
      </c>
      <c r="AC2">
        <v>24</v>
      </c>
      <c r="AD2">
        <v>25</v>
      </c>
      <c r="AE2">
        <v>26</v>
      </c>
      <c r="AF2">
        <v>27</v>
      </c>
      <c r="AG2">
        <v>28</v>
      </c>
      <c r="AH2">
        <v>29</v>
      </c>
      <c r="AI2">
        <v>30</v>
      </c>
    </row>
    <row r="3" spans="1:35" ht="15.75" thickBot="1" x14ac:dyDescent="0.3">
      <c r="A3" s="69" t="s">
        <v>591</v>
      </c>
      <c r="B3" s="71" t="s">
        <v>650</v>
      </c>
      <c r="C3" s="70" t="s">
        <v>592</v>
      </c>
      <c r="D3" s="70" t="s">
        <v>593</v>
      </c>
      <c r="E3" s="71" t="s">
        <v>594</v>
      </c>
      <c r="F3" s="71" t="s">
        <v>12</v>
      </c>
      <c r="G3" s="71" t="s">
        <v>13</v>
      </c>
      <c r="H3" s="71" t="s">
        <v>14</v>
      </c>
      <c r="I3" s="71" t="s">
        <v>15</v>
      </c>
      <c r="J3" s="71" t="s">
        <v>16</v>
      </c>
      <c r="K3" s="71" t="s">
        <v>17</v>
      </c>
      <c r="L3" s="71" t="s">
        <v>23</v>
      </c>
      <c r="M3" s="71" t="s">
        <v>18</v>
      </c>
      <c r="N3" s="71" t="s">
        <v>19</v>
      </c>
      <c r="O3" s="71" t="s">
        <v>20</v>
      </c>
      <c r="P3" s="71" t="s">
        <v>21</v>
      </c>
      <c r="Q3" s="71" t="s">
        <v>22</v>
      </c>
      <c r="R3" s="71" t="s">
        <v>30</v>
      </c>
      <c r="S3" s="71" t="s">
        <v>31</v>
      </c>
      <c r="T3" s="71" t="s">
        <v>32</v>
      </c>
      <c r="U3" s="71" t="s">
        <v>33</v>
      </c>
      <c r="V3" s="71" t="s">
        <v>34</v>
      </c>
      <c r="W3" s="71" t="s">
        <v>35</v>
      </c>
      <c r="X3" s="71" t="s">
        <v>24</v>
      </c>
      <c r="Y3" s="71" t="s">
        <v>25</v>
      </c>
      <c r="Z3" s="71" t="s">
        <v>26</v>
      </c>
      <c r="AA3" s="71" t="s">
        <v>27</v>
      </c>
      <c r="AB3" s="71" t="s">
        <v>28</v>
      </c>
      <c r="AC3" s="71" t="s">
        <v>29</v>
      </c>
      <c r="AD3" s="71" t="s">
        <v>36</v>
      </c>
      <c r="AE3" s="71" t="s">
        <v>37</v>
      </c>
      <c r="AF3" s="71" t="s">
        <v>38</v>
      </c>
      <c r="AG3" s="71" t="s">
        <v>39</v>
      </c>
      <c r="AH3" s="71" t="s">
        <v>40</v>
      </c>
      <c r="AI3" s="72" t="s">
        <v>41</v>
      </c>
    </row>
    <row r="4" spans="1:35" ht="15.75" thickBot="1" x14ac:dyDescent="0.3">
      <c r="A4" s="73">
        <v>1</v>
      </c>
      <c r="B4" s="68">
        <v>1</v>
      </c>
      <c r="C4" s="67" t="s">
        <v>1024</v>
      </c>
      <c r="D4" s="67" t="s">
        <v>11</v>
      </c>
      <c r="E4" s="68">
        <v>1</v>
      </c>
      <c r="F4" s="68">
        <v>22.8</v>
      </c>
      <c r="G4" s="68">
        <v>38.5</v>
      </c>
      <c r="H4" s="68">
        <v>45.3</v>
      </c>
      <c r="I4" s="68">
        <v>70</v>
      </c>
      <c r="J4" s="68">
        <v>75.3</v>
      </c>
      <c r="K4" s="68">
        <v>80.8</v>
      </c>
      <c r="L4" s="68">
        <v>8.9</v>
      </c>
      <c r="M4" s="68">
        <v>11.4</v>
      </c>
      <c r="N4" s="68">
        <v>13.2</v>
      </c>
      <c r="O4" s="68">
        <v>14.4</v>
      </c>
      <c r="P4" s="68">
        <v>15.1</v>
      </c>
      <c r="Q4" s="68">
        <v>15.6</v>
      </c>
      <c r="R4" s="68">
        <v>0</v>
      </c>
      <c r="S4" s="68">
        <v>1.3</v>
      </c>
      <c r="T4" s="68">
        <v>4.5</v>
      </c>
      <c r="U4" s="68">
        <v>10.8</v>
      </c>
      <c r="V4" s="68">
        <v>12</v>
      </c>
      <c r="W4" s="68">
        <v>8</v>
      </c>
      <c r="X4" s="68">
        <v>0</v>
      </c>
      <c r="Y4" s="68">
        <v>0</v>
      </c>
      <c r="Z4" s="68">
        <v>2.8</v>
      </c>
      <c r="AA4" s="68">
        <v>6.8</v>
      </c>
      <c r="AB4" s="68">
        <v>9.3000000000000007</v>
      </c>
      <c r="AC4" s="68">
        <v>11</v>
      </c>
      <c r="AD4" s="68">
        <v>0</v>
      </c>
      <c r="AE4" s="68">
        <v>0</v>
      </c>
      <c r="AF4" s="68">
        <v>0.5</v>
      </c>
      <c r="AG4" s="68">
        <v>7</v>
      </c>
      <c r="AH4" s="68">
        <v>12.5</v>
      </c>
      <c r="AI4" s="74">
        <v>23</v>
      </c>
    </row>
    <row r="5" spans="1:35" ht="15.75" thickBot="1" x14ac:dyDescent="0.3">
      <c r="A5" s="73">
        <v>2</v>
      </c>
      <c r="B5" s="68">
        <v>1</v>
      </c>
      <c r="C5" s="67" t="s">
        <v>1024</v>
      </c>
      <c r="D5" s="67" t="s">
        <v>11</v>
      </c>
      <c r="E5" s="68">
        <v>2</v>
      </c>
      <c r="F5" s="68">
        <v>24</v>
      </c>
      <c r="G5" s="68">
        <v>38.299999999999997</v>
      </c>
      <c r="H5" s="68">
        <v>55</v>
      </c>
      <c r="I5" s="68">
        <v>70</v>
      </c>
      <c r="J5" s="68">
        <v>74.5</v>
      </c>
      <c r="K5" s="68">
        <v>80.3</v>
      </c>
      <c r="L5" s="68">
        <v>10</v>
      </c>
      <c r="M5" s="68">
        <v>11.5</v>
      </c>
      <c r="N5" s="68">
        <v>12.8</v>
      </c>
      <c r="O5" s="68">
        <v>17.3</v>
      </c>
      <c r="P5" s="68">
        <v>15.9</v>
      </c>
      <c r="Q5" s="68">
        <v>17.3</v>
      </c>
      <c r="R5" s="68">
        <v>0</v>
      </c>
      <c r="S5" s="68">
        <v>0.8</v>
      </c>
      <c r="T5" s="68">
        <v>7</v>
      </c>
      <c r="U5" s="68">
        <v>10.5</v>
      </c>
      <c r="V5" s="68">
        <v>8.5</v>
      </c>
      <c r="W5" s="68">
        <v>9.5</v>
      </c>
      <c r="X5" s="68">
        <v>0</v>
      </c>
      <c r="Y5" s="68">
        <v>0</v>
      </c>
      <c r="Z5" s="68">
        <v>4.5</v>
      </c>
      <c r="AA5" s="68">
        <v>7</v>
      </c>
      <c r="AB5" s="68">
        <v>8</v>
      </c>
      <c r="AC5" s="68">
        <v>11.5</v>
      </c>
      <c r="AD5" s="68">
        <v>0</v>
      </c>
      <c r="AE5" s="68">
        <v>0</v>
      </c>
      <c r="AF5" s="68">
        <v>0</v>
      </c>
      <c r="AG5" s="68">
        <v>4.5</v>
      </c>
      <c r="AH5" s="68">
        <v>22.5</v>
      </c>
      <c r="AI5" s="74">
        <v>26.8</v>
      </c>
    </row>
    <row r="6" spans="1:35" ht="15.75" thickBot="1" x14ac:dyDescent="0.3">
      <c r="A6" s="73">
        <v>3</v>
      </c>
      <c r="B6" s="68">
        <v>1</v>
      </c>
      <c r="C6" s="67" t="s">
        <v>1024</v>
      </c>
      <c r="D6" s="67" t="s">
        <v>11</v>
      </c>
      <c r="E6" s="68">
        <v>3</v>
      </c>
      <c r="F6" s="68">
        <v>24.8</v>
      </c>
      <c r="G6" s="68">
        <v>40.299999999999997</v>
      </c>
      <c r="H6" s="68">
        <v>55.8</v>
      </c>
      <c r="I6" s="68">
        <v>65.3</v>
      </c>
      <c r="J6" s="68">
        <v>75.5</v>
      </c>
      <c r="K6" s="68">
        <v>79.3</v>
      </c>
      <c r="L6" s="68">
        <v>10.3</v>
      </c>
      <c r="M6" s="68">
        <v>11.8</v>
      </c>
      <c r="N6" s="68">
        <v>15.1</v>
      </c>
      <c r="O6" s="68">
        <v>16.600000000000001</v>
      </c>
      <c r="P6" s="68">
        <v>16.5</v>
      </c>
      <c r="Q6" s="68">
        <v>18</v>
      </c>
      <c r="R6" s="68">
        <v>0</v>
      </c>
      <c r="S6" s="68">
        <v>1.3</v>
      </c>
      <c r="T6" s="68">
        <v>6.5</v>
      </c>
      <c r="U6" s="68">
        <v>17.8</v>
      </c>
      <c r="V6" s="68">
        <v>7.8</v>
      </c>
      <c r="W6" s="68">
        <v>10.5</v>
      </c>
      <c r="X6" s="68">
        <v>0</v>
      </c>
      <c r="Y6" s="68">
        <v>0</v>
      </c>
      <c r="Z6" s="68">
        <v>4.5</v>
      </c>
      <c r="AA6" s="68">
        <v>6.3</v>
      </c>
      <c r="AB6" s="68">
        <v>6.5</v>
      </c>
      <c r="AC6" s="68">
        <v>12.3</v>
      </c>
      <c r="AD6" s="68">
        <v>0</v>
      </c>
      <c r="AE6" s="68">
        <v>0</v>
      </c>
      <c r="AF6" s="68">
        <v>0.3</v>
      </c>
      <c r="AG6" s="68">
        <v>5.8</v>
      </c>
      <c r="AH6" s="68">
        <v>19.5</v>
      </c>
      <c r="AI6" s="74">
        <v>28.5</v>
      </c>
    </row>
    <row r="7" spans="1:35" ht="15.75" thickBot="1" x14ac:dyDescent="0.3">
      <c r="A7" s="73">
        <v>4</v>
      </c>
      <c r="B7" s="68">
        <v>1</v>
      </c>
      <c r="C7" s="67" t="s">
        <v>1024</v>
      </c>
      <c r="D7" s="67" t="s">
        <v>11</v>
      </c>
      <c r="E7" s="68">
        <v>4</v>
      </c>
      <c r="F7" s="68">
        <v>24</v>
      </c>
      <c r="G7" s="68">
        <v>38.799999999999997</v>
      </c>
      <c r="H7" s="68">
        <v>59.8</v>
      </c>
      <c r="I7" s="68">
        <v>74.3</v>
      </c>
      <c r="J7" s="68">
        <v>74.8</v>
      </c>
      <c r="K7" s="68">
        <v>76.8</v>
      </c>
      <c r="L7" s="68">
        <v>10.3</v>
      </c>
      <c r="M7" s="68">
        <v>12.3</v>
      </c>
      <c r="N7" s="68">
        <v>14.6</v>
      </c>
      <c r="O7" s="68">
        <v>15.9</v>
      </c>
      <c r="P7" s="68">
        <v>15.8</v>
      </c>
      <c r="Q7" s="68">
        <v>17.8</v>
      </c>
      <c r="R7" s="68">
        <v>0</v>
      </c>
      <c r="S7" s="68">
        <v>1.5</v>
      </c>
      <c r="T7" s="68">
        <v>7.5</v>
      </c>
      <c r="U7" s="68">
        <v>11.8</v>
      </c>
      <c r="V7" s="68">
        <v>8.8000000000000007</v>
      </c>
      <c r="W7" s="68">
        <v>8</v>
      </c>
      <c r="X7" s="68">
        <v>0</v>
      </c>
      <c r="Y7" s="68">
        <v>0</v>
      </c>
      <c r="Z7" s="68">
        <v>5.3</v>
      </c>
      <c r="AA7" s="68">
        <v>6.8</v>
      </c>
      <c r="AB7" s="68">
        <v>6.5</v>
      </c>
      <c r="AC7" s="68">
        <v>9.3000000000000007</v>
      </c>
      <c r="AD7" s="68">
        <v>0</v>
      </c>
      <c r="AE7" s="68">
        <v>0</v>
      </c>
      <c r="AF7" s="68">
        <v>0</v>
      </c>
      <c r="AG7" s="68">
        <v>6</v>
      </c>
      <c r="AH7" s="68">
        <v>11.3</v>
      </c>
      <c r="AI7" s="74">
        <v>18</v>
      </c>
    </row>
    <row r="8" spans="1:35" ht="15.75" thickBot="1" x14ac:dyDescent="0.3">
      <c r="A8" s="73">
        <v>5</v>
      </c>
      <c r="B8" s="68">
        <v>2</v>
      </c>
      <c r="C8" s="67" t="s">
        <v>1024</v>
      </c>
      <c r="D8" s="67" t="s">
        <v>7</v>
      </c>
      <c r="E8" s="68">
        <v>1</v>
      </c>
      <c r="F8" s="68">
        <v>22.3</v>
      </c>
      <c r="G8" s="68">
        <v>36.299999999999997</v>
      </c>
      <c r="H8" s="68">
        <v>61.8</v>
      </c>
      <c r="I8" s="68">
        <v>68.5</v>
      </c>
      <c r="J8" s="68">
        <v>71.5</v>
      </c>
      <c r="K8" s="68">
        <v>89.5</v>
      </c>
      <c r="L8" s="68">
        <v>9.5</v>
      </c>
      <c r="M8" s="68">
        <v>13.2</v>
      </c>
      <c r="N8" s="68">
        <v>16</v>
      </c>
      <c r="O8" s="68">
        <v>15.6</v>
      </c>
      <c r="P8" s="68">
        <v>16.399999999999999</v>
      </c>
      <c r="Q8" s="68">
        <v>17.3</v>
      </c>
      <c r="R8" s="68">
        <v>0</v>
      </c>
      <c r="S8" s="68">
        <v>1</v>
      </c>
      <c r="T8" s="68">
        <v>10.3</v>
      </c>
      <c r="U8" s="68">
        <v>8.5</v>
      </c>
      <c r="V8" s="68">
        <v>9.8000000000000007</v>
      </c>
      <c r="W8" s="68">
        <v>14</v>
      </c>
      <c r="X8" s="68">
        <v>0</v>
      </c>
      <c r="Y8" s="68">
        <v>0</v>
      </c>
      <c r="Z8" s="68">
        <v>4.8</v>
      </c>
      <c r="AA8" s="68">
        <v>6.5</v>
      </c>
      <c r="AB8" s="68">
        <v>7.8</v>
      </c>
      <c r="AC8" s="68">
        <v>10.8</v>
      </c>
      <c r="AD8" s="68">
        <v>0</v>
      </c>
      <c r="AE8" s="68">
        <v>0</v>
      </c>
      <c r="AF8" s="68">
        <v>0</v>
      </c>
      <c r="AG8" s="68">
        <v>6.3</v>
      </c>
      <c r="AH8" s="68">
        <v>15.8</v>
      </c>
      <c r="AI8" s="74">
        <v>27.3</v>
      </c>
    </row>
    <row r="9" spans="1:35" ht="15.75" thickBot="1" x14ac:dyDescent="0.3">
      <c r="A9" s="73">
        <v>6</v>
      </c>
      <c r="B9" s="68">
        <v>2</v>
      </c>
      <c r="C9" s="67" t="s">
        <v>1024</v>
      </c>
      <c r="D9" s="67" t="s">
        <v>7</v>
      </c>
      <c r="E9" s="68">
        <v>2</v>
      </c>
      <c r="F9" s="68">
        <v>21.5</v>
      </c>
      <c r="G9" s="68">
        <v>37</v>
      </c>
      <c r="H9" s="68">
        <v>58.8</v>
      </c>
      <c r="I9" s="68">
        <v>71.3</v>
      </c>
      <c r="J9" s="68">
        <v>79</v>
      </c>
      <c r="K9" s="68">
        <v>94.8</v>
      </c>
      <c r="L9" s="68">
        <v>9.4</v>
      </c>
      <c r="M9" s="68">
        <v>12.4</v>
      </c>
      <c r="N9" s="68">
        <v>15.1</v>
      </c>
      <c r="O9" s="68">
        <v>15.9</v>
      </c>
      <c r="P9" s="68">
        <v>16.5</v>
      </c>
      <c r="Q9" s="68">
        <v>18.600000000000001</v>
      </c>
      <c r="R9" s="68">
        <v>0</v>
      </c>
      <c r="S9" s="68">
        <v>0.8</v>
      </c>
      <c r="T9" s="68">
        <v>6.8</v>
      </c>
      <c r="U9" s="68">
        <v>9</v>
      </c>
      <c r="V9" s="68">
        <v>13.3</v>
      </c>
      <c r="W9" s="68">
        <v>12.3</v>
      </c>
      <c r="X9" s="68">
        <v>0</v>
      </c>
      <c r="Y9" s="68">
        <v>0</v>
      </c>
      <c r="Z9" s="68">
        <v>4.3</v>
      </c>
      <c r="AA9" s="68">
        <v>7.5</v>
      </c>
      <c r="AB9" s="68">
        <v>5.5</v>
      </c>
      <c r="AC9" s="68">
        <v>11.5</v>
      </c>
      <c r="AD9" s="68">
        <v>0</v>
      </c>
      <c r="AE9" s="68">
        <v>0</v>
      </c>
      <c r="AF9" s="68">
        <v>0</v>
      </c>
      <c r="AG9" s="68">
        <v>6</v>
      </c>
      <c r="AH9" s="68">
        <v>8</v>
      </c>
      <c r="AI9" s="74">
        <v>23.3</v>
      </c>
    </row>
    <row r="10" spans="1:35" ht="15.75" thickBot="1" x14ac:dyDescent="0.3">
      <c r="A10" s="73">
        <v>7</v>
      </c>
      <c r="B10" s="68">
        <v>2</v>
      </c>
      <c r="C10" s="67" t="s">
        <v>1024</v>
      </c>
      <c r="D10" s="67" t="s">
        <v>7</v>
      </c>
      <c r="E10" s="68">
        <v>3</v>
      </c>
      <c r="F10" s="68">
        <v>22.5</v>
      </c>
      <c r="G10" s="68">
        <v>39</v>
      </c>
      <c r="H10" s="68">
        <v>55.5</v>
      </c>
      <c r="I10" s="68">
        <v>71.3</v>
      </c>
      <c r="J10" s="68">
        <v>77.8</v>
      </c>
      <c r="K10" s="68">
        <v>92.3</v>
      </c>
      <c r="L10" s="68">
        <v>12.1</v>
      </c>
      <c r="M10" s="68">
        <v>13.3</v>
      </c>
      <c r="N10" s="68">
        <v>15.8</v>
      </c>
      <c r="O10" s="68">
        <v>18.399999999999999</v>
      </c>
      <c r="P10" s="68">
        <v>18.600000000000001</v>
      </c>
      <c r="Q10" s="68">
        <v>20</v>
      </c>
      <c r="R10" s="68">
        <v>0</v>
      </c>
      <c r="S10" s="68">
        <v>0.5</v>
      </c>
      <c r="T10" s="68">
        <v>6.5</v>
      </c>
      <c r="U10" s="68">
        <v>7</v>
      </c>
      <c r="V10" s="68">
        <v>13.3</v>
      </c>
      <c r="W10" s="68">
        <v>9.8000000000000007</v>
      </c>
      <c r="X10" s="68">
        <v>0</v>
      </c>
      <c r="Y10" s="68">
        <v>0</v>
      </c>
      <c r="Z10" s="68">
        <v>4</v>
      </c>
      <c r="AA10" s="68">
        <v>5.3</v>
      </c>
      <c r="AB10" s="68">
        <v>7</v>
      </c>
      <c r="AC10" s="68">
        <v>9</v>
      </c>
      <c r="AD10" s="68">
        <v>0</v>
      </c>
      <c r="AE10" s="68">
        <v>0</v>
      </c>
      <c r="AF10" s="68">
        <v>0</v>
      </c>
      <c r="AG10" s="68">
        <v>4.5</v>
      </c>
      <c r="AH10" s="68">
        <v>10.5</v>
      </c>
      <c r="AI10" s="74">
        <v>18</v>
      </c>
    </row>
    <row r="11" spans="1:35" ht="15.75" thickBot="1" x14ac:dyDescent="0.3">
      <c r="A11" s="73">
        <v>8</v>
      </c>
      <c r="B11" s="68">
        <v>2</v>
      </c>
      <c r="C11" s="67" t="s">
        <v>1024</v>
      </c>
      <c r="D11" s="67" t="s">
        <v>7</v>
      </c>
      <c r="E11" s="68">
        <v>4</v>
      </c>
      <c r="F11" s="68">
        <v>24.5</v>
      </c>
      <c r="G11" s="68">
        <v>43.8</v>
      </c>
      <c r="H11" s="68">
        <v>60.8</v>
      </c>
      <c r="I11" s="68">
        <v>72.3</v>
      </c>
      <c r="J11" s="68">
        <v>86.5</v>
      </c>
      <c r="K11" s="68">
        <v>92.3</v>
      </c>
      <c r="L11" s="68">
        <v>11</v>
      </c>
      <c r="M11" s="68">
        <v>13.6</v>
      </c>
      <c r="N11" s="68">
        <v>17.399999999999999</v>
      </c>
      <c r="O11" s="68">
        <v>18.600000000000001</v>
      </c>
      <c r="P11" s="68">
        <v>17.399999999999999</v>
      </c>
      <c r="Q11" s="68">
        <v>19.5</v>
      </c>
      <c r="R11" s="68">
        <v>0</v>
      </c>
      <c r="S11" s="68">
        <v>1</v>
      </c>
      <c r="T11" s="68">
        <v>6.5</v>
      </c>
      <c r="U11" s="68">
        <v>14.5</v>
      </c>
      <c r="V11" s="68">
        <v>12.8</v>
      </c>
      <c r="W11" s="68">
        <v>8</v>
      </c>
      <c r="X11" s="68">
        <v>0</v>
      </c>
      <c r="Y11" s="68">
        <v>0</v>
      </c>
      <c r="Z11" s="68">
        <v>5.3</v>
      </c>
      <c r="AA11" s="68">
        <v>7.3</v>
      </c>
      <c r="AB11" s="68">
        <v>6</v>
      </c>
      <c r="AC11" s="68">
        <v>11</v>
      </c>
      <c r="AD11" s="68">
        <v>0</v>
      </c>
      <c r="AE11" s="68">
        <v>0</v>
      </c>
      <c r="AF11" s="68">
        <v>0.5</v>
      </c>
      <c r="AG11" s="68">
        <v>4.5</v>
      </c>
      <c r="AH11" s="68">
        <v>16</v>
      </c>
      <c r="AI11" s="74">
        <v>22.3</v>
      </c>
    </row>
    <row r="12" spans="1:35" ht="15.75" thickBot="1" x14ac:dyDescent="0.3">
      <c r="A12" s="73">
        <v>9</v>
      </c>
      <c r="B12" s="68">
        <v>3</v>
      </c>
      <c r="C12" s="67" t="s">
        <v>1024</v>
      </c>
      <c r="D12" s="67" t="s">
        <v>8</v>
      </c>
      <c r="E12" s="68">
        <v>1</v>
      </c>
      <c r="F12" s="68">
        <v>20.8</v>
      </c>
      <c r="G12" s="68">
        <v>37.5</v>
      </c>
      <c r="H12" s="68">
        <v>56.8</v>
      </c>
      <c r="I12" s="68">
        <v>65.3</v>
      </c>
      <c r="J12" s="68">
        <v>76.8</v>
      </c>
      <c r="K12" s="68">
        <v>88.8</v>
      </c>
      <c r="L12" s="68">
        <v>9.6</v>
      </c>
      <c r="M12" s="68">
        <v>13.7</v>
      </c>
      <c r="N12" s="68">
        <v>17.2</v>
      </c>
      <c r="O12" s="68">
        <v>16.600000000000001</v>
      </c>
      <c r="P12" s="68">
        <v>17.7</v>
      </c>
      <c r="Q12" s="68">
        <v>18.100000000000001</v>
      </c>
      <c r="R12" s="68">
        <v>0</v>
      </c>
      <c r="S12" s="68">
        <v>0.8</v>
      </c>
      <c r="T12" s="68">
        <v>4.3</v>
      </c>
      <c r="U12" s="68">
        <v>9.8000000000000007</v>
      </c>
      <c r="V12" s="68">
        <v>6.3</v>
      </c>
      <c r="W12" s="68">
        <v>9</v>
      </c>
      <c r="X12" s="68">
        <v>0</v>
      </c>
      <c r="Y12" s="68">
        <v>0</v>
      </c>
      <c r="Z12" s="68">
        <v>1.8</v>
      </c>
      <c r="AA12" s="68">
        <v>6.5</v>
      </c>
      <c r="AB12" s="68">
        <v>6</v>
      </c>
      <c r="AC12" s="68">
        <v>9</v>
      </c>
      <c r="AD12" s="68">
        <v>0</v>
      </c>
      <c r="AE12" s="68">
        <v>0</v>
      </c>
      <c r="AF12" s="68">
        <v>0</v>
      </c>
      <c r="AG12" s="68">
        <v>4.3</v>
      </c>
      <c r="AH12" s="68">
        <v>13.3</v>
      </c>
      <c r="AI12" s="74">
        <v>23</v>
      </c>
    </row>
    <row r="13" spans="1:35" ht="15.75" thickBot="1" x14ac:dyDescent="0.3">
      <c r="A13" s="73">
        <v>10</v>
      </c>
      <c r="B13" s="68">
        <v>3</v>
      </c>
      <c r="C13" s="67" t="s">
        <v>1024</v>
      </c>
      <c r="D13" s="67" t="s">
        <v>8</v>
      </c>
      <c r="E13" s="68">
        <v>2</v>
      </c>
      <c r="F13" s="68">
        <v>25</v>
      </c>
      <c r="G13" s="68">
        <v>41.5</v>
      </c>
      <c r="H13" s="68">
        <v>54.5</v>
      </c>
      <c r="I13" s="68">
        <v>67.5</v>
      </c>
      <c r="J13" s="68">
        <v>74.5</v>
      </c>
      <c r="K13" s="68">
        <v>83.8</v>
      </c>
      <c r="L13" s="68">
        <v>9.4</v>
      </c>
      <c r="M13" s="68">
        <v>11.4</v>
      </c>
      <c r="N13" s="68">
        <v>13.4</v>
      </c>
      <c r="O13" s="68">
        <v>14.4</v>
      </c>
      <c r="P13" s="68">
        <v>16</v>
      </c>
      <c r="Q13" s="68">
        <v>17.7</v>
      </c>
      <c r="R13" s="68">
        <v>0</v>
      </c>
      <c r="S13" s="68">
        <v>0.5</v>
      </c>
      <c r="T13" s="68">
        <v>3.8</v>
      </c>
      <c r="U13" s="68">
        <v>8.3000000000000007</v>
      </c>
      <c r="V13" s="68">
        <v>9.5</v>
      </c>
      <c r="W13" s="68">
        <v>14.8</v>
      </c>
      <c r="X13" s="68">
        <v>0</v>
      </c>
      <c r="Y13" s="68">
        <v>0</v>
      </c>
      <c r="Z13" s="68">
        <v>3.3</v>
      </c>
      <c r="AA13" s="68">
        <v>5.8</v>
      </c>
      <c r="AB13" s="68">
        <v>5.5</v>
      </c>
      <c r="AC13" s="68">
        <v>10.8</v>
      </c>
      <c r="AD13" s="68">
        <v>0</v>
      </c>
      <c r="AE13" s="68">
        <v>0</v>
      </c>
      <c r="AF13" s="68">
        <v>0</v>
      </c>
      <c r="AG13" s="68">
        <v>2.2999999999999998</v>
      </c>
      <c r="AH13" s="68">
        <v>8.3000000000000007</v>
      </c>
      <c r="AI13" s="74">
        <v>19</v>
      </c>
    </row>
    <row r="14" spans="1:35" ht="15.75" thickBot="1" x14ac:dyDescent="0.3">
      <c r="A14" s="73">
        <v>11</v>
      </c>
      <c r="B14" s="68">
        <v>3</v>
      </c>
      <c r="C14" s="67" t="s">
        <v>1024</v>
      </c>
      <c r="D14" s="67" t="s">
        <v>8</v>
      </c>
      <c r="E14" s="68">
        <v>3</v>
      </c>
      <c r="F14" s="68">
        <v>24</v>
      </c>
      <c r="G14" s="68">
        <v>42.5</v>
      </c>
      <c r="H14" s="68">
        <v>59.3</v>
      </c>
      <c r="I14" s="68">
        <v>67</v>
      </c>
      <c r="J14" s="68">
        <v>76</v>
      </c>
      <c r="K14" s="68">
        <v>85.3</v>
      </c>
      <c r="L14" s="68">
        <v>9.6999999999999993</v>
      </c>
      <c r="M14" s="68">
        <v>11.9</v>
      </c>
      <c r="N14" s="68">
        <v>14</v>
      </c>
      <c r="O14" s="68">
        <v>16.100000000000001</v>
      </c>
      <c r="P14" s="68">
        <v>15.8</v>
      </c>
      <c r="Q14" s="68">
        <v>17.899999999999999</v>
      </c>
      <c r="R14" s="68">
        <v>0</v>
      </c>
      <c r="S14" s="68">
        <v>0</v>
      </c>
      <c r="T14" s="68">
        <v>3.3</v>
      </c>
      <c r="U14" s="68">
        <v>12.8</v>
      </c>
      <c r="V14" s="68">
        <v>10.8</v>
      </c>
      <c r="W14" s="68">
        <v>10.8</v>
      </c>
      <c r="X14" s="68">
        <v>0</v>
      </c>
      <c r="Y14" s="68">
        <v>0</v>
      </c>
      <c r="Z14" s="68">
        <v>3.5</v>
      </c>
      <c r="AA14" s="68">
        <v>5.8</v>
      </c>
      <c r="AB14" s="68">
        <v>7.3</v>
      </c>
      <c r="AC14" s="68">
        <v>13.3</v>
      </c>
      <c r="AD14" s="68">
        <v>0</v>
      </c>
      <c r="AE14" s="68">
        <v>0</v>
      </c>
      <c r="AF14" s="68">
        <v>0</v>
      </c>
      <c r="AG14" s="68">
        <v>2</v>
      </c>
      <c r="AH14" s="68">
        <v>15.5</v>
      </c>
      <c r="AI14" s="74">
        <v>25.3</v>
      </c>
    </row>
    <row r="15" spans="1:35" ht="15.75" thickBot="1" x14ac:dyDescent="0.3">
      <c r="A15" s="73">
        <v>12</v>
      </c>
      <c r="B15" s="68">
        <v>3</v>
      </c>
      <c r="C15" s="67" t="s">
        <v>1024</v>
      </c>
      <c r="D15" s="67" t="s">
        <v>8</v>
      </c>
      <c r="E15" s="68">
        <v>4</v>
      </c>
      <c r="F15" s="68">
        <v>26</v>
      </c>
      <c r="G15" s="68">
        <v>42.5</v>
      </c>
      <c r="H15" s="68">
        <v>53.8</v>
      </c>
      <c r="I15" s="68">
        <v>71.8</v>
      </c>
      <c r="J15" s="68">
        <v>71</v>
      </c>
      <c r="K15" s="68">
        <v>85.5</v>
      </c>
      <c r="L15" s="68">
        <v>10.6</v>
      </c>
      <c r="M15" s="68">
        <v>13.2</v>
      </c>
      <c r="N15" s="68">
        <v>16.399999999999999</v>
      </c>
      <c r="O15" s="68">
        <v>19.600000000000001</v>
      </c>
      <c r="P15" s="68">
        <v>18.600000000000001</v>
      </c>
      <c r="Q15" s="68">
        <v>19</v>
      </c>
      <c r="R15" s="68">
        <v>0</v>
      </c>
      <c r="S15" s="68">
        <v>0.8</v>
      </c>
      <c r="T15" s="68">
        <v>5.3</v>
      </c>
      <c r="U15" s="68">
        <v>11.3</v>
      </c>
      <c r="V15" s="68">
        <v>8.8000000000000007</v>
      </c>
      <c r="W15" s="68">
        <v>13.3</v>
      </c>
      <c r="X15" s="68">
        <v>0</v>
      </c>
      <c r="Y15" s="68">
        <v>0</v>
      </c>
      <c r="Z15" s="68">
        <v>4</v>
      </c>
      <c r="AA15" s="68">
        <v>7.3</v>
      </c>
      <c r="AB15" s="68">
        <v>6.8</v>
      </c>
      <c r="AC15" s="68">
        <v>11</v>
      </c>
      <c r="AD15" s="68">
        <v>0</v>
      </c>
      <c r="AE15" s="68">
        <v>0</v>
      </c>
      <c r="AF15" s="68">
        <v>0</v>
      </c>
      <c r="AG15" s="68">
        <v>3.8</v>
      </c>
      <c r="AH15" s="68">
        <v>17</v>
      </c>
      <c r="AI15" s="74">
        <v>28.5</v>
      </c>
    </row>
    <row r="16" spans="1:35" ht="15.75" thickBot="1" x14ac:dyDescent="0.3">
      <c r="A16" s="73">
        <v>13</v>
      </c>
      <c r="B16" s="68">
        <v>4</v>
      </c>
      <c r="C16" s="67" t="s">
        <v>1024</v>
      </c>
      <c r="D16" s="67" t="s">
        <v>46</v>
      </c>
      <c r="E16" s="68">
        <v>1</v>
      </c>
      <c r="F16" s="68">
        <v>31.8</v>
      </c>
      <c r="G16" s="68">
        <v>51.5</v>
      </c>
      <c r="H16" s="68">
        <v>61.8</v>
      </c>
      <c r="I16" s="68">
        <v>74</v>
      </c>
      <c r="J16" s="68">
        <v>74.8</v>
      </c>
      <c r="K16" s="68">
        <v>73.8</v>
      </c>
      <c r="L16" s="68">
        <v>7.6</v>
      </c>
      <c r="M16" s="68">
        <v>9.8000000000000007</v>
      </c>
      <c r="N16" s="68">
        <v>12.3</v>
      </c>
      <c r="O16" s="68">
        <v>13.6</v>
      </c>
      <c r="P16" s="68">
        <v>13.8</v>
      </c>
      <c r="Q16" s="68">
        <v>15.2</v>
      </c>
      <c r="R16" s="68">
        <v>0</v>
      </c>
      <c r="S16" s="68">
        <v>1.3</v>
      </c>
      <c r="T16" s="68">
        <v>5</v>
      </c>
      <c r="U16" s="68">
        <v>8.8000000000000007</v>
      </c>
      <c r="V16" s="68">
        <v>4.5</v>
      </c>
      <c r="W16" s="68">
        <v>1.5</v>
      </c>
      <c r="X16" s="68">
        <v>0</v>
      </c>
      <c r="Y16" s="68">
        <v>0</v>
      </c>
      <c r="Z16" s="68">
        <v>3.8</v>
      </c>
      <c r="AA16" s="68">
        <v>6.5</v>
      </c>
      <c r="AB16" s="68">
        <v>5.5</v>
      </c>
      <c r="AC16" s="68">
        <v>7</v>
      </c>
      <c r="AD16" s="68">
        <v>0</v>
      </c>
      <c r="AE16" s="68">
        <v>0</v>
      </c>
      <c r="AF16" s="68">
        <v>0.3</v>
      </c>
      <c r="AG16" s="68">
        <v>4.3</v>
      </c>
      <c r="AH16" s="68">
        <v>9.8000000000000007</v>
      </c>
      <c r="AI16" s="74">
        <v>14.8</v>
      </c>
    </row>
    <row r="17" spans="1:35" ht="15.75" thickBot="1" x14ac:dyDescent="0.3">
      <c r="A17" s="73">
        <v>14</v>
      </c>
      <c r="B17" s="68">
        <v>4</v>
      </c>
      <c r="C17" s="67" t="s">
        <v>1024</v>
      </c>
      <c r="D17" s="67" t="s">
        <v>46</v>
      </c>
      <c r="E17" s="68">
        <v>2</v>
      </c>
      <c r="F17" s="68">
        <v>25.5</v>
      </c>
      <c r="G17" s="68">
        <v>41.3</v>
      </c>
      <c r="H17" s="68">
        <v>57.3</v>
      </c>
      <c r="I17" s="68">
        <v>72.5</v>
      </c>
      <c r="J17" s="68">
        <v>75.5</v>
      </c>
      <c r="K17" s="68">
        <v>85.3</v>
      </c>
      <c r="L17" s="68">
        <v>6.7</v>
      </c>
      <c r="M17" s="68">
        <v>9.5</v>
      </c>
      <c r="N17" s="68">
        <v>11.8</v>
      </c>
      <c r="O17" s="68">
        <v>12.4</v>
      </c>
      <c r="P17" s="68">
        <v>14.1</v>
      </c>
      <c r="Q17" s="68">
        <v>14.5</v>
      </c>
      <c r="R17" s="68">
        <v>0</v>
      </c>
      <c r="S17" s="68">
        <v>0</v>
      </c>
      <c r="T17" s="68">
        <v>3</v>
      </c>
      <c r="U17" s="68">
        <v>5.8</v>
      </c>
      <c r="V17" s="68">
        <v>11.8</v>
      </c>
      <c r="W17" s="68">
        <v>4.5</v>
      </c>
      <c r="X17" s="68">
        <v>0</v>
      </c>
      <c r="Y17" s="68">
        <v>0</v>
      </c>
      <c r="Z17" s="68">
        <v>3.8</v>
      </c>
      <c r="AA17" s="68">
        <v>8.3000000000000007</v>
      </c>
      <c r="AB17" s="68">
        <v>6.5</v>
      </c>
      <c r="AC17" s="68">
        <v>6.3</v>
      </c>
      <c r="AD17" s="68">
        <v>0</v>
      </c>
      <c r="AE17" s="68">
        <v>0</v>
      </c>
      <c r="AF17" s="68">
        <v>0</v>
      </c>
      <c r="AG17" s="68">
        <v>2.8</v>
      </c>
      <c r="AH17" s="68">
        <v>10.8</v>
      </c>
      <c r="AI17" s="74">
        <v>17.8</v>
      </c>
    </row>
    <row r="18" spans="1:35" ht="15.75" thickBot="1" x14ac:dyDescent="0.3">
      <c r="A18" s="73">
        <v>15</v>
      </c>
      <c r="B18" s="68">
        <v>4</v>
      </c>
      <c r="C18" s="67" t="s">
        <v>1024</v>
      </c>
      <c r="D18" s="67" t="s">
        <v>46</v>
      </c>
      <c r="E18" s="68">
        <v>3</v>
      </c>
      <c r="F18" s="68">
        <v>31.3</v>
      </c>
      <c r="G18" s="68">
        <v>50.8</v>
      </c>
      <c r="H18" s="68">
        <v>64</v>
      </c>
      <c r="I18" s="68">
        <v>76.3</v>
      </c>
      <c r="J18" s="68">
        <v>78.5</v>
      </c>
      <c r="K18" s="68">
        <v>88.5</v>
      </c>
      <c r="L18" s="68">
        <v>8.6999999999999993</v>
      </c>
      <c r="M18" s="68">
        <v>10.8</v>
      </c>
      <c r="N18" s="68">
        <v>12.8</v>
      </c>
      <c r="O18" s="68">
        <v>13.5</v>
      </c>
      <c r="P18" s="68">
        <v>14.2</v>
      </c>
      <c r="Q18" s="68">
        <v>15.2</v>
      </c>
      <c r="R18" s="68">
        <v>0</v>
      </c>
      <c r="S18" s="68">
        <v>0.5</v>
      </c>
      <c r="T18" s="68">
        <v>4.8</v>
      </c>
      <c r="U18" s="68">
        <v>11</v>
      </c>
      <c r="V18" s="68">
        <v>6</v>
      </c>
      <c r="W18" s="68">
        <v>0.3</v>
      </c>
      <c r="X18" s="68">
        <v>0</v>
      </c>
      <c r="Y18" s="68">
        <v>0</v>
      </c>
      <c r="Z18" s="68">
        <v>5.3</v>
      </c>
      <c r="AA18" s="68">
        <v>7.5</v>
      </c>
      <c r="AB18" s="68">
        <v>4.3</v>
      </c>
      <c r="AC18" s="68">
        <v>6.8</v>
      </c>
      <c r="AD18" s="68">
        <v>0</v>
      </c>
      <c r="AE18" s="68">
        <v>0</v>
      </c>
      <c r="AF18" s="68">
        <v>0.3</v>
      </c>
      <c r="AG18" s="68">
        <v>4.8</v>
      </c>
      <c r="AH18" s="68">
        <v>10</v>
      </c>
      <c r="AI18" s="74">
        <v>14</v>
      </c>
    </row>
    <row r="19" spans="1:35" ht="15.75" thickBot="1" x14ac:dyDescent="0.3">
      <c r="A19" s="73">
        <v>16</v>
      </c>
      <c r="B19" s="68">
        <v>4</v>
      </c>
      <c r="C19" s="67" t="s">
        <v>1024</v>
      </c>
      <c r="D19" s="67" t="s">
        <v>46</v>
      </c>
      <c r="E19" s="68">
        <v>4</v>
      </c>
      <c r="F19" s="68">
        <v>27.3</v>
      </c>
      <c r="G19" s="68">
        <v>55</v>
      </c>
      <c r="H19" s="68">
        <v>68.3</v>
      </c>
      <c r="I19" s="68">
        <v>81.5</v>
      </c>
      <c r="J19" s="68">
        <v>75.5</v>
      </c>
      <c r="K19" s="68">
        <v>77.8</v>
      </c>
      <c r="L19" s="68">
        <v>8.8000000000000007</v>
      </c>
      <c r="M19" s="68">
        <v>10.6</v>
      </c>
      <c r="N19" s="68">
        <v>12.8</v>
      </c>
      <c r="O19" s="68">
        <v>13.9</v>
      </c>
      <c r="P19" s="68">
        <v>14.3</v>
      </c>
      <c r="Q19" s="68">
        <v>15.7</v>
      </c>
      <c r="R19" s="68">
        <v>0</v>
      </c>
      <c r="S19" s="68">
        <v>1.3</v>
      </c>
      <c r="T19" s="68">
        <v>4.5</v>
      </c>
      <c r="U19" s="68">
        <v>12.8</v>
      </c>
      <c r="V19" s="68">
        <v>9.3000000000000007</v>
      </c>
      <c r="W19" s="68">
        <v>3.3</v>
      </c>
      <c r="X19" s="68">
        <v>0</v>
      </c>
      <c r="Y19" s="68">
        <v>0</v>
      </c>
      <c r="Z19" s="68">
        <v>4</v>
      </c>
      <c r="AA19" s="68">
        <v>6.5</v>
      </c>
      <c r="AB19" s="68">
        <v>5.8</v>
      </c>
      <c r="AC19" s="68">
        <v>9</v>
      </c>
      <c r="AD19" s="68">
        <v>0</v>
      </c>
      <c r="AE19" s="68">
        <v>0</v>
      </c>
      <c r="AF19" s="68">
        <v>0.3</v>
      </c>
      <c r="AG19" s="68">
        <v>3.8</v>
      </c>
      <c r="AH19" s="68">
        <v>14.5</v>
      </c>
      <c r="AI19" s="74">
        <v>19.5</v>
      </c>
    </row>
    <row r="20" spans="1:35" ht="15.75" thickBot="1" x14ac:dyDescent="0.3">
      <c r="A20" s="73">
        <v>17</v>
      </c>
      <c r="B20" s="68">
        <v>5</v>
      </c>
      <c r="C20" s="67" t="s">
        <v>1025</v>
      </c>
      <c r="D20" s="67" t="s">
        <v>11</v>
      </c>
      <c r="E20" s="68">
        <v>1</v>
      </c>
      <c r="F20" s="68">
        <v>20.8</v>
      </c>
      <c r="G20" s="68">
        <v>28.8</v>
      </c>
      <c r="H20" s="68">
        <v>45.5</v>
      </c>
      <c r="I20" s="68">
        <v>60.3</v>
      </c>
      <c r="J20" s="68">
        <v>61.5</v>
      </c>
      <c r="K20" s="68">
        <v>75.3</v>
      </c>
      <c r="L20" s="68">
        <v>7.9</v>
      </c>
      <c r="M20" s="68">
        <v>8.6999999999999993</v>
      </c>
      <c r="N20" s="68">
        <v>11</v>
      </c>
      <c r="O20" s="68">
        <v>11.8</v>
      </c>
      <c r="P20" s="68">
        <v>13.6</v>
      </c>
      <c r="Q20" s="68">
        <v>15.3</v>
      </c>
      <c r="R20" s="68">
        <v>0</v>
      </c>
      <c r="S20" s="68">
        <v>0</v>
      </c>
      <c r="T20" s="68">
        <v>7.5</v>
      </c>
      <c r="U20" s="68">
        <v>8.8000000000000007</v>
      </c>
      <c r="V20" s="68">
        <v>11.3</v>
      </c>
      <c r="W20" s="68">
        <v>10.5</v>
      </c>
      <c r="X20" s="68">
        <v>0</v>
      </c>
      <c r="Y20" s="68">
        <v>0</v>
      </c>
      <c r="Z20" s="68">
        <v>3</v>
      </c>
      <c r="AA20" s="68">
        <v>5.3</v>
      </c>
      <c r="AB20" s="68">
        <v>6.3</v>
      </c>
      <c r="AC20" s="68">
        <v>12.3</v>
      </c>
      <c r="AD20" s="68">
        <v>0</v>
      </c>
      <c r="AE20" s="68">
        <v>0</v>
      </c>
      <c r="AF20" s="68">
        <v>0</v>
      </c>
      <c r="AG20" s="68">
        <v>4</v>
      </c>
      <c r="AH20" s="68">
        <v>13.8</v>
      </c>
      <c r="AI20" s="74">
        <v>22.5</v>
      </c>
    </row>
    <row r="21" spans="1:35" ht="15.75" thickBot="1" x14ac:dyDescent="0.3">
      <c r="A21" s="73">
        <v>18</v>
      </c>
      <c r="B21" s="68">
        <v>5</v>
      </c>
      <c r="C21" s="67" t="s">
        <v>1025</v>
      </c>
      <c r="D21" s="67" t="s">
        <v>11</v>
      </c>
      <c r="E21" s="68">
        <v>2</v>
      </c>
      <c r="F21" s="68">
        <v>24.8</v>
      </c>
      <c r="G21" s="68">
        <v>39</v>
      </c>
      <c r="H21" s="68">
        <v>51.8</v>
      </c>
      <c r="I21" s="68">
        <v>63.5</v>
      </c>
      <c r="J21" s="68">
        <v>64.8</v>
      </c>
      <c r="K21" s="68">
        <v>68</v>
      </c>
      <c r="L21" s="68">
        <v>8.9</v>
      </c>
      <c r="M21" s="68">
        <v>10.199999999999999</v>
      </c>
      <c r="N21" s="68">
        <v>13.5</v>
      </c>
      <c r="O21" s="68">
        <v>14.3</v>
      </c>
      <c r="P21" s="68">
        <v>12</v>
      </c>
      <c r="Q21" s="68">
        <v>14</v>
      </c>
      <c r="R21" s="68">
        <v>0</v>
      </c>
      <c r="S21" s="68">
        <v>2.5</v>
      </c>
      <c r="T21" s="68">
        <v>7.8</v>
      </c>
      <c r="U21" s="68">
        <v>7.5</v>
      </c>
      <c r="V21" s="68">
        <v>7.8</v>
      </c>
      <c r="W21" s="68">
        <v>5</v>
      </c>
      <c r="X21" s="68">
        <v>0</v>
      </c>
      <c r="Y21" s="68">
        <v>0</v>
      </c>
      <c r="Z21" s="68">
        <v>3.3</v>
      </c>
      <c r="AA21" s="68">
        <v>4.8</v>
      </c>
      <c r="AB21" s="68">
        <v>6.5</v>
      </c>
      <c r="AC21" s="68">
        <v>9</v>
      </c>
      <c r="AD21" s="68">
        <v>0</v>
      </c>
      <c r="AE21" s="68">
        <v>0</v>
      </c>
      <c r="AF21" s="68">
        <v>0</v>
      </c>
      <c r="AG21" s="68">
        <v>6.5</v>
      </c>
      <c r="AH21" s="68">
        <v>13</v>
      </c>
      <c r="AI21" s="74">
        <v>15.3</v>
      </c>
    </row>
    <row r="22" spans="1:35" ht="15.75" thickBot="1" x14ac:dyDescent="0.3">
      <c r="A22" s="73">
        <v>19</v>
      </c>
      <c r="B22" s="68">
        <v>5</v>
      </c>
      <c r="C22" s="67" t="s">
        <v>1025</v>
      </c>
      <c r="D22" s="67" t="s">
        <v>11</v>
      </c>
      <c r="E22" s="68">
        <v>3</v>
      </c>
      <c r="F22" s="68">
        <v>22.5</v>
      </c>
      <c r="G22" s="68">
        <v>33.299999999999997</v>
      </c>
      <c r="H22" s="68">
        <v>48.3</v>
      </c>
      <c r="I22" s="68">
        <v>66</v>
      </c>
      <c r="J22" s="68">
        <v>65.5</v>
      </c>
      <c r="K22" s="68">
        <v>72.3</v>
      </c>
      <c r="L22" s="68">
        <v>6.6</v>
      </c>
      <c r="M22" s="68">
        <v>8.8000000000000007</v>
      </c>
      <c r="N22" s="68">
        <v>11.8</v>
      </c>
      <c r="O22" s="68">
        <v>11.5</v>
      </c>
      <c r="P22" s="68">
        <v>11.9</v>
      </c>
      <c r="Q22" s="68">
        <v>13.5</v>
      </c>
      <c r="R22" s="68">
        <v>0</v>
      </c>
      <c r="S22" s="68">
        <v>0.3</v>
      </c>
      <c r="T22" s="68">
        <v>5.8</v>
      </c>
      <c r="U22" s="68">
        <v>7.5</v>
      </c>
      <c r="V22" s="68">
        <v>9</v>
      </c>
      <c r="W22" s="68">
        <v>5.5</v>
      </c>
      <c r="X22" s="68">
        <v>0</v>
      </c>
      <c r="Y22" s="68">
        <v>0</v>
      </c>
      <c r="Z22" s="68">
        <v>2.5</v>
      </c>
      <c r="AA22" s="68">
        <v>4</v>
      </c>
      <c r="AB22" s="68">
        <v>6.8</v>
      </c>
      <c r="AC22" s="68">
        <v>6.8</v>
      </c>
      <c r="AD22" s="68">
        <v>0</v>
      </c>
      <c r="AE22" s="68">
        <v>0</v>
      </c>
      <c r="AF22" s="68">
        <v>0</v>
      </c>
      <c r="AG22" s="68">
        <v>5.5</v>
      </c>
      <c r="AH22" s="68">
        <v>14</v>
      </c>
      <c r="AI22" s="74">
        <v>21.8</v>
      </c>
    </row>
    <row r="23" spans="1:35" ht="15.75" thickBot="1" x14ac:dyDescent="0.3">
      <c r="A23" s="73">
        <v>20</v>
      </c>
      <c r="B23" s="68">
        <v>5</v>
      </c>
      <c r="C23" s="67" t="s">
        <v>1025</v>
      </c>
      <c r="D23" s="67" t="s">
        <v>11</v>
      </c>
      <c r="E23" s="68">
        <v>4</v>
      </c>
      <c r="F23" s="68">
        <v>23</v>
      </c>
      <c r="G23" s="68">
        <v>35.799999999999997</v>
      </c>
      <c r="H23" s="68">
        <v>48.8</v>
      </c>
      <c r="I23" s="68">
        <v>59</v>
      </c>
      <c r="J23" s="68">
        <v>66.3</v>
      </c>
      <c r="K23" s="68">
        <v>65.5</v>
      </c>
      <c r="L23" s="68">
        <v>6.9</v>
      </c>
      <c r="M23" s="68">
        <v>8.8000000000000007</v>
      </c>
      <c r="N23" s="68">
        <v>11.9</v>
      </c>
      <c r="O23" s="68">
        <v>13.2</v>
      </c>
      <c r="P23" s="68">
        <v>12.5</v>
      </c>
      <c r="Q23" s="68">
        <v>13</v>
      </c>
      <c r="R23" s="68">
        <v>0</v>
      </c>
      <c r="S23" s="68">
        <v>1.8</v>
      </c>
      <c r="T23" s="68">
        <v>6</v>
      </c>
      <c r="U23" s="68">
        <v>5.8</v>
      </c>
      <c r="V23" s="68">
        <v>4.8</v>
      </c>
      <c r="W23" s="68">
        <v>5</v>
      </c>
      <c r="X23" s="68">
        <v>0</v>
      </c>
      <c r="Y23" s="68">
        <v>0</v>
      </c>
      <c r="Z23" s="68">
        <v>2.5</v>
      </c>
      <c r="AA23" s="68">
        <v>4.5</v>
      </c>
      <c r="AB23" s="68">
        <v>5.3</v>
      </c>
      <c r="AC23" s="68">
        <v>6</v>
      </c>
      <c r="AD23" s="68">
        <v>0</v>
      </c>
      <c r="AE23" s="68">
        <v>0</v>
      </c>
      <c r="AF23" s="68">
        <v>0.3</v>
      </c>
      <c r="AG23" s="68">
        <v>5.8</v>
      </c>
      <c r="AH23" s="68">
        <v>8.3000000000000007</v>
      </c>
      <c r="AI23" s="74">
        <v>4.5</v>
      </c>
    </row>
    <row r="24" spans="1:35" ht="15.75" thickBot="1" x14ac:dyDescent="0.3">
      <c r="A24" s="73">
        <v>21</v>
      </c>
      <c r="B24" s="68">
        <v>6</v>
      </c>
      <c r="C24" s="67" t="s">
        <v>1025</v>
      </c>
      <c r="D24" s="67" t="s">
        <v>7</v>
      </c>
      <c r="E24" s="68">
        <v>1</v>
      </c>
      <c r="F24" s="68">
        <v>19</v>
      </c>
      <c r="G24" s="68">
        <v>30.8</v>
      </c>
      <c r="H24" s="68">
        <v>45.8</v>
      </c>
      <c r="I24" s="68">
        <v>62.3</v>
      </c>
      <c r="J24" s="68">
        <v>70.8</v>
      </c>
      <c r="K24" s="68">
        <v>71.8</v>
      </c>
      <c r="L24" s="68">
        <v>8</v>
      </c>
      <c r="M24" s="68">
        <v>10.1</v>
      </c>
      <c r="N24" s="68">
        <v>13.9</v>
      </c>
      <c r="O24" s="68">
        <v>14.9</v>
      </c>
      <c r="P24" s="68">
        <v>13.6</v>
      </c>
      <c r="Q24" s="68">
        <v>15.6</v>
      </c>
      <c r="R24" s="68">
        <v>0</v>
      </c>
      <c r="S24" s="68">
        <v>0</v>
      </c>
      <c r="T24" s="68">
        <v>6.3</v>
      </c>
      <c r="U24" s="68">
        <v>9.5</v>
      </c>
      <c r="V24" s="68">
        <v>6.3</v>
      </c>
      <c r="W24" s="68">
        <v>8</v>
      </c>
      <c r="X24" s="68">
        <v>0</v>
      </c>
      <c r="Y24" s="68">
        <v>0</v>
      </c>
      <c r="Z24" s="68">
        <v>1.3</v>
      </c>
      <c r="AA24" s="68">
        <v>5.3</v>
      </c>
      <c r="AB24" s="68">
        <v>4.3</v>
      </c>
      <c r="AC24" s="68">
        <v>7.3</v>
      </c>
      <c r="AD24" s="68">
        <v>0</v>
      </c>
      <c r="AE24" s="68">
        <v>0</v>
      </c>
      <c r="AF24" s="68">
        <v>0</v>
      </c>
      <c r="AG24" s="68">
        <v>4</v>
      </c>
      <c r="AH24" s="68">
        <v>8.3000000000000007</v>
      </c>
      <c r="AI24" s="74">
        <v>15.3</v>
      </c>
    </row>
    <row r="25" spans="1:35" ht="15.75" thickBot="1" x14ac:dyDescent="0.3">
      <c r="A25" s="73">
        <v>22</v>
      </c>
      <c r="B25" s="68">
        <v>6</v>
      </c>
      <c r="C25" s="67" t="s">
        <v>1025</v>
      </c>
      <c r="D25" s="67" t="s">
        <v>7</v>
      </c>
      <c r="E25" s="68">
        <v>2</v>
      </c>
      <c r="F25" s="68">
        <v>21</v>
      </c>
      <c r="G25" s="68">
        <v>32</v>
      </c>
      <c r="H25" s="68">
        <v>47.3</v>
      </c>
      <c r="I25" s="68">
        <v>56.5</v>
      </c>
      <c r="J25" s="68">
        <v>68.8</v>
      </c>
      <c r="K25" s="68">
        <v>78.5</v>
      </c>
      <c r="L25" s="68">
        <v>7.7</v>
      </c>
      <c r="M25" s="68">
        <v>10.8</v>
      </c>
      <c r="N25" s="68">
        <v>13.2</v>
      </c>
      <c r="O25" s="68">
        <v>14.9</v>
      </c>
      <c r="P25" s="68">
        <v>15.3</v>
      </c>
      <c r="Q25" s="68">
        <v>16.399999999999999</v>
      </c>
      <c r="R25" s="68">
        <v>0</v>
      </c>
      <c r="S25" s="68">
        <v>0</v>
      </c>
      <c r="T25" s="68">
        <v>4.8</v>
      </c>
      <c r="U25" s="68">
        <v>9.8000000000000007</v>
      </c>
      <c r="V25" s="68">
        <v>9.3000000000000007</v>
      </c>
      <c r="W25" s="68">
        <v>11</v>
      </c>
      <c r="X25" s="68">
        <v>0</v>
      </c>
      <c r="Y25" s="68">
        <v>0</v>
      </c>
      <c r="Z25" s="68">
        <v>2.8</v>
      </c>
      <c r="AA25" s="68">
        <v>4.5</v>
      </c>
      <c r="AB25" s="68">
        <v>7</v>
      </c>
      <c r="AC25" s="68">
        <v>9</v>
      </c>
      <c r="AD25" s="68">
        <v>0</v>
      </c>
      <c r="AE25" s="68">
        <v>0</v>
      </c>
      <c r="AF25" s="68">
        <v>0</v>
      </c>
      <c r="AG25" s="68">
        <v>3.8</v>
      </c>
      <c r="AH25" s="68">
        <v>16.8</v>
      </c>
      <c r="AI25" s="74">
        <v>26.8</v>
      </c>
    </row>
    <row r="26" spans="1:35" ht="15.75" thickBot="1" x14ac:dyDescent="0.3">
      <c r="A26" s="73">
        <v>23</v>
      </c>
      <c r="B26" s="68">
        <v>6</v>
      </c>
      <c r="C26" s="67" t="s">
        <v>1025</v>
      </c>
      <c r="D26" s="67" t="s">
        <v>7</v>
      </c>
      <c r="E26" s="68">
        <v>3</v>
      </c>
      <c r="F26" s="68">
        <v>17.3</v>
      </c>
      <c r="G26" s="68">
        <v>30.8</v>
      </c>
      <c r="H26" s="68">
        <v>49</v>
      </c>
      <c r="I26" s="68">
        <v>64</v>
      </c>
      <c r="J26" s="68">
        <v>70.5</v>
      </c>
      <c r="K26" s="68">
        <v>75.5</v>
      </c>
      <c r="L26" s="68">
        <v>8</v>
      </c>
      <c r="M26" s="68">
        <v>9.8000000000000007</v>
      </c>
      <c r="N26" s="68">
        <v>13.1</v>
      </c>
      <c r="O26" s="68">
        <v>12.6</v>
      </c>
      <c r="P26" s="68">
        <v>14.5</v>
      </c>
      <c r="Q26" s="68">
        <v>16.899999999999999</v>
      </c>
      <c r="R26" s="68">
        <v>0</v>
      </c>
      <c r="S26" s="68">
        <v>0</v>
      </c>
      <c r="T26" s="68">
        <v>2.5</v>
      </c>
      <c r="U26" s="68">
        <v>6</v>
      </c>
      <c r="V26" s="68">
        <v>9.8000000000000007</v>
      </c>
      <c r="W26" s="68">
        <v>13.8</v>
      </c>
      <c r="X26" s="68">
        <v>0</v>
      </c>
      <c r="Y26" s="68">
        <v>0</v>
      </c>
      <c r="Z26" s="68">
        <v>2.2999999999999998</v>
      </c>
      <c r="AA26" s="68">
        <v>3.5</v>
      </c>
      <c r="AB26" s="68">
        <v>6.5</v>
      </c>
      <c r="AC26" s="68">
        <v>10.3</v>
      </c>
      <c r="AD26" s="68">
        <v>0</v>
      </c>
      <c r="AE26" s="68">
        <v>0</v>
      </c>
      <c r="AF26" s="68">
        <v>0</v>
      </c>
      <c r="AG26" s="68">
        <v>1.3</v>
      </c>
      <c r="AH26" s="68">
        <v>4.3</v>
      </c>
      <c r="AI26" s="74">
        <v>16.8</v>
      </c>
    </row>
    <row r="27" spans="1:35" ht="15.75" thickBot="1" x14ac:dyDescent="0.3">
      <c r="A27" s="73">
        <v>24</v>
      </c>
      <c r="B27" s="68">
        <v>6</v>
      </c>
      <c r="C27" s="67" t="s">
        <v>1025</v>
      </c>
      <c r="D27" s="67" t="s">
        <v>7</v>
      </c>
      <c r="E27" s="68">
        <v>4</v>
      </c>
      <c r="F27" s="68">
        <v>19.3</v>
      </c>
      <c r="G27" s="68">
        <v>32.299999999999997</v>
      </c>
      <c r="H27" s="68">
        <v>52.5</v>
      </c>
      <c r="I27" s="68">
        <v>68.5</v>
      </c>
      <c r="J27" s="68">
        <v>71.3</v>
      </c>
      <c r="K27" s="68">
        <v>80.8</v>
      </c>
      <c r="L27" s="68">
        <v>6.8</v>
      </c>
      <c r="M27" s="68">
        <v>8.6</v>
      </c>
      <c r="N27" s="68">
        <v>10.4</v>
      </c>
      <c r="O27" s="68">
        <v>12.1</v>
      </c>
      <c r="P27" s="68">
        <v>13.4</v>
      </c>
      <c r="Q27" s="68">
        <v>14.6</v>
      </c>
      <c r="R27" s="68">
        <v>0</v>
      </c>
      <c r="S27" s="68">
        <v>0</v>
      </c>
      <c r="T27" s="68">
        <v>2.5</v>
      </c>
      <c r="U27" s="68">
        <v>5.5</v>
      </c>
      <c r="V27" s="68">
        <v>9.3000000000000007</v>
      </c>
      <c r="W27" s="68">
        <v>6.5</v>
      </c>
      <c r="X27" s="68">
        <v>0</v>
      </c>
      <c r="Y27" s="68">
        <v>0</v>
      </c>
      <c r="Z27" s="68">
        <v>2</v>
      </c>
      <c r="AA27" s="68">
        <v>4.3</v>
      </c>
      <c r="AB27" s="68">
        <v>6.3</v>
      </c>
      <c r="AC27" s="68">
        <v>7.8</v>
      </c>
      <c r="AD27" s="68">
        <v>0</v>
      </c>
      <c r="AE27" s="68">
        <v>0</v>
      </c>
      <c r="AF27" s="68">
        <v>0</v>
      </c>
      <c r="AG27" s="68">
        <v>2.8</v>
      </c>
      <c r="AH27" s="68">
        <v>8</v>
      </c>
      <c r="AI27" s="74">
        <v>18.5</v>
      </c>
    </row>
    <row r="28" spans="1:35" ht="15.75" thickBot="1" x14ac:dyDescent="0.3">
      <c r="A28" s="73">
        <v>25</v>
      </c>
      <c r="B28" s="68">
        <v>7</v>
      </c>
      <c r="C28" s="67" t="s">
        <v>1025</v>
      </c>
      <c r="D28" s="67" t="s">
        <v>8</v>
      </c>
      <c r="E28" s="68">
        <v>1</v>
      </c>
      <c r="F28" s="68">
        <v>21.5</v>
      </c>
      <c r="G28" s="68">
        <v>37</v>
      </c>
      <c r="H28" s="68">
        <v>53.3</v>
      </c>
      <c r="I28" s="68">
        <v>62.5</v>
      </c>
      <c r="J28" s="68">
        <v>71.5</v>
      </c>
      <c r="K28" s="68">
        <v>68.5</v>
      </c>
      <c r="L28" s="68">
        <v>7.2</v>
      </c>
      <c r="M28" s="68">
        <v>8.6</v>
      </c>
      <c r="N28" s="68">
        <v>11.2</v>
      </c>
      <c r="O28" s="68">
        <v>11.9</v>
      </c>
      <c r="P28" s="68">
        <v>11.9</v>
      </c>
      <c r="Q28" s="68">
        <v>12.5</v>
      </c>
      <c r="R28" s="68">
        <v>0</v>
      </c>
      <c r="S28" s="68">
        <v>0</v>
      </c>
      <c r="T28" s="68">
        <v>3.5</v>
      </c>
      <c r="U28" s="68">
        <v>3.8</v>
      </c>
      <c r="V28" s="68">
        <v>4.3</v>
      </c>
      <c r="W28" s="68">
        <v>6</v>
      </c>
      <c r="X28" s="68">
        <v>0</v>
      </c>
      <c r="Y28" s="68">
        <v>0</v>
      </c>
      <c r="Z28" s="68">
        <v>2.2999999999999998</v>
      </c>
      <c r="AA28" s="68">
        <v>3</v>
      </c>
      <c r="AB28" s="68">
        <v>3.5</v>
      </c>
      <c r="AC28" s="68">
        <v>7</v>
      </c>
      <c r="AD28" s="68">
        <v>0</v>
      </c>
      <c r="AE28" s="68">
        <v>0</v>
      </c>
      <c r="AF28" s="68">
        <v>0</v>
      </c>
      <c r="AG28" s="68">
        <v>2.8</v>
      </c>
      <c r="AH28" s="68">
        <v>4.5</v>
      </c>
      <c r="AI28" s="74">
        <v>11.3</v>
      </c>
    </row>
    <row r="29" spans="1:35" ht="15.75" thickBot="1" x14ac:dyDescent="0.3">
      <c r="A29" s="73">
        <v>26</v>
      </c>
      <c r="B29" s="68">
        <v>7</v>
      </c>
      <c r="C29" s="67" t="s">
        <v>1025</v>
      </c>
      <c r="D29" s="67" t="s">
        <v>8</v>
      </c>
      <c r="E29" s="68">
        <v>2</v>
      </c>
      <c r="F29" s="68">
        <v>21</v>
      </c>
      <c r="G29" s="68">
        <v>32.5</v>
      </c>
      <c r="H29" s="68">
        <v>46.8</v>
      </c>
      <c r="I29" s="68">
        <v>59.3</v>
      </c>
      <c r="J29" s="68">
        <v>62</v>
      </c>
      <c r="K29" s="68">
        <v>70.3</v>
      </c>
      <c r="L29" s="68">
        <v>9.1</v>
      </c>
      <c r="M29" s="68">
        <v>9.6999999999999993</v>
      </c>
      <c r="N29" s="68">
        <v>11.8</v>
      </c>
      <c r="O29" s="68">
        <v>11.7</v>
      </c>
      <c r="P29" s="68">
        <v>12.4</v>
      </c>
      <c r="Q29" s="68">
        <v>13.7</v>
      </c>
      <c r="R29" s="68">
        <v>0</v>
      </c>
      <c r="S29" s="68">
        <v>0.3</v>
      </c>
      <c r="T29" s="68">
        <v>2.8</v>
      </c>
      <c r="U29" s="68">
        <v>5.8</v>
      </c>
      <c r="V29" s="68">
        <v>7.3</v>
      </c>
      <c r="W29" s="68">
        <v>13.3</v>
      </c>
      <c r="X29" s="68">
        <v>0</v>
      </c>
      <c r="Y29" s="68">
        <v>0</v>
      </c>
      <c r="Z29" s="68">
        <v>3.3</v>
      </c>
      <c r="AA29" s="68">
        <v>3</v>
      </c>
      <c r="AB29" s="68">
        <v>5.3</v>
      </c>
      <c r="AC29" s="68">
        <v>6.5</v>
      </c>
      <c r="AD29" s="68">
        <v>0</v>
      </c>
      <c r="AE29" s="68">
        <v>0</v>
      </c>
      <c r="AF29" s="68">
        <v>0</v>
      </c>
      <c r="AG29" s="68">
        <v>2</v>
      </c>
      <c r="AH29" s="68">
        <v>5.8</v>
      </c>
      <c r="AI29" s="74">
        <v>11.5</v>
      </c>
    </row>
    <row r="30" spans="1:35" ht="15.75" thickBot="1" x14ac:dyDescent="0.3">
      <c r="A30" s="73">
        <v>27</v>
      </c>
      <c r="B30" s="68">
        <v>7</v>
      </c>
      <c r="C30" s="67" t="s">
        <v>1025</v>
      </c>
      <c r="D30" s="67" t="s">
        <v>8</v>
      </c>
      <c r="E30" s="68">
        <v>3</v>
      </c>
      <c r="F30" s="68">
        <v>24.5</v>
      </c>
      <c r="G30" s="68">
        <v>34</v>
      </c>
      <c r="H30" s="68">
        <v>43.8</v>
      </c>
      <c r="I30" s="68">
        <v>68.5</v>
      </c>
      <c r="J30" s="68">
        <v>66.8</v>
      </c>
      <c r="K30" s="68">
        <v>73.5</v>
      </c>
      <c r="L30" s="68">
        <v>7</v>
      </c>
      <c r="M30" s="68">
        <v>9.3000000000000007</v>
      </c>
      <c r="N30" s="68">
        <v>12.6</v>
      </c>
      <c r="O30" s="68">
        <v>14.3</v>
      </c>
      <c r="P30" s="68">
        <v>14.1</v>
      </c>
      <c r="Q30" s="68">
        <v>14.9</v>
      </c>
      <c r="R30" s="68">
        <v>0</v>
      </c>
      <c r="S30" s="68">
        <v>0.5</v>
      </c>
      <c r="T30" s="68">
        <v>4</v>
      </c>
      <c r="U30" s="68">
        <v>5.8</v>
      </c>
      <c r="V30" s="68">
        <v>8.3000000000000007</v>
      </c>
      <c r="W30" s="68">
        <v>6.8</v>
      </c>
      <c r="X30" s="68">
        <v>0</v>
      </c>
      <c r="Y30" s="68">
        <v>0</v>
      </c>
      <c r="Z30" s="68">
        <v>2.8</v>
      </c>
      <c r="AA30" s="68">
        <v>6.3</v>
      </c>
      <c r="AB30" s="68">
        <v>4.5</v>
      </c>
      <c r="AC30" s="68">
        <v>7.5</v>
      </c>
      <c r="AD30" s="68">
        <v>0</v>
      </c>
      <c r="AE30" s="68">
        <v>0</v>
      </c>
      <c r="AF30" s="68">
        <v>0</v>
      </c>
      <c r="AG30" s="68">
        <v>1.8</v>
      </c>
      <c r="AH30" s="68">
        <v>8.3000000000000007</v>
      </c>
      <c r="AI30" s="74">
        <v>17.5</v>
      </c>
    </row>
    <row r="31" spans="1:35" ht="15.75" thickBot="1" x14ac:dyDescent="0.3">
      <c r="A31" s="73">
        <v>28</v>
      </c>
      <c r="B31" s="68">
        <v>7</v>
      </c>
      <c r="C31" s="67" t="s">
        <v>1025</v>
      </c>
      <c r="D31" s="67" t="s">
        <v>8</v>
      </c>
      <c r="E31" s="68">
        <v>4</v>
      </c>
      <c r="F31" s="68">
        <v>23.5</v>
      </c>
      <c r="G31" s="68">
        <v>34.299999999999997</v>
      </c>
      <c r="H31" s="68">
        <v>46.8</v>
      </c>
      <c r="I31" s="68">
        <v>67.3</v>
      </c>
      <c r="J31" s="68">
        <v>74</v>
      </c>
      <c r="K31" s="68">
        <v>65.3</v>
      </c>
      <c r="L31" s="68">
        <v>7.4</v>
      </c>
      <c r="M31" s="68">
        <v>8.5</v>
      </c>
      <c r="N31" s="68">
        <v>9.8000000000000007</v>
      </c>
      <c r="O31" s="68">
        <v>10.1</v>
      </c>
      <c r="P31" s="68">
        <v>12.5</v>
      </c>
      <c r="Q31" s="68">
        <v>11.6</v>
      </c>
      <c r="R31" s="68">
        <v>0</v>
      </c>
      <c r="S31" s="68">
        <v>0</v>
      </c>
      <c r="T31" s="68">
        <v>3</v>
      </c>
      <c r="U31" s="68">
        <v>6</v>
      </c>
      <c r="V31" s="68">
        <v>8.8000000000000007</v>
      </c>
      <c r="W31" s="68">
        <v>4.5</v>
      </c>
      <c r="X31" s="68">
        <v>0</v>
      </c>
      <c r="Y31" s="68">
        <v>0</v>
      </c>
      <c r="Z31" s="68">
        <v>1.8</v>
      </c>
      <c r="AA31" s="68">
        <v>4</v>
      </c>
      <c r="AB31" s="68">
        <v>4.8</v>
      </c>
      <c r="AC31" s="68">
        <v>8</v>
      </c>
      <c r="AD31" s="68">
        <v>0</v>
      </c>
      <c r="AE31" s="68">
        <v>0</v>
      </c>
      <c r="AF31" s="68">
        <v>0</v>
      </c>
      <c r="AG31" s="68">
        <v>2.2999999999999998</v>
      </c>
      <c r="AH31" s="68">
        <v>6.5</v>
      </c>
      <c r="AI31" s="74">
        <v>19</v>
      </c>
    </row>
    <row r="32" spans="1:35" ht="15.75" thickBot="1" x14ac:dyDescent="0.3">
      <c r="A32" s="73">
        <v>29</v>
      </c>
      <c r="B32" s="68">
        <v>8</v>
      </c>
      <c r="C32" s="67" t="s">
        <v>1025</v>
      </c>
      <c r="D32" s="67" t="s">
        <v>46</v>
      </c>
      <c r="E32" s="68">
        <v>1</v>
      </c>
      <c r="F32" s="68">
        <v>25.5</v>
      </c>
      <c r="G32" s="68">
        <v>43.3</v>
      </c>
      <c r="H32" s="68">
        <v>52.3</v>
      </c>
      <c r="I32" s="68">
        <v>72.3</v>
      </c>
      <c r="J32" s="68">
        <v>65.3</v>
      </c>
      <c r="K32" s="68">
        <v>70</v>
      </c>
      <c r="L32" s="68">
        <v>6.6</v>
      </c>
      <c r="M32" s="68">
        <v>8.6999999999999993</v>
      </c>
      <c r="N32" s="68">
        <v>10.9</v>
      </c>
      <c r="O32" s="68">
        <v>11.2</v>
      </c>
      <c r="P32" s="68">
        <v>11.1</v>
      </c>
      <c r="Q32" s="68">
        <v>11.8</v>
      </c>
      <c r="R32" s="68">
        <v>0</v>
      </c>
      <c r="S32" s="68">
        <v>0</v>
      </c>
      <c r="T32" s="68">
        <v>4.8</v>
      </c>
      <c r="U32" s="68">
        <v>12.3</v>
      </c>
      <c r="V32" s="68">
        <v>4.5</v>
      </c>
      <c r="W32" s="68">
        <v>5.5</v>
      </c>
      <c r="X32" s="68">
        <v>0</v>
      </c>
      <c r="Y32" s="68">
        <v>0</v>
      </c>
      <c r="Z32" s="68">
        <v>2.2999999999999998</v>
      </c>
      <c r="AA32" s="68">
        <v>5.8</v>
      </c>
      <c r="AB32" s="68">
        <v>4.5</v>
      </c>
      <c r="AC32" s="68">
        <v>7.8</v>
      </c>
      <c r="AD32" s="68">
        <v>0</v>
      </c>
      <c r="AE32" s="68">
        <v>0</v>
      </c>
      <c r="AF32" s="68">
        <v>0</v>
      </c>
      <c r="AG32" s="68">
        <v>3</v>
      </c>
      <c r="AH32" s="68">
        <v>14.8</v>
      </c>
      <c r="AI32" s="74">
        <v>19</v>
      </c>
    </row>
    <row r="33" spans="1:35" ht="15.75" thickBot="1" x14ac:dyDescent="0.3">
      <c r="A33" s="73">
        <v>30</v>
      </c>
      <c r="B33" s="68">
        <v>8</v>
      </c>
      <c r="C33" s="67" t="s">
        <v>1025</v>
      </c>
      <c r="D33" s="67" t="s">
        <v>46</v>
      </c>
      <c r="E33" s="68">
        <v>2</v>
      </c>
      <c r="F33" s="68">
        <v>26.8</v>
      </c>
      <c r="G33" s="68">
        <v>45.5</v>
      </c>
      <c r="H33" s="68">
        <v>60.5</v>
      </c>
      <c r="I33" s="68">
        <v>72</v>
      </c>
      <c r="J33" s="68">
        <v>74.8</v>
      </c>
      <c r="K33" s="68">
        <v>69.5</v>
      </c>
      <c r="L33" s="68">
        <v>6.9</v>
      </c>
      <c r="M33" s="68">
        <v>8.6</v>
      </c>
      <c r="N33" s="68">
        <v>11.2</v>
      </c>
      <c r="O33" s="68">
        <v>12.2</v>
      </c>
      <c r="P33" s="68">
        <v>12.2</v>
      </c>
      <c r="Q33" s="68">
        <v>13.1</v>
      </c>
      <c r="R33" s="68">
        <v>0</v>
      </c>
      <c r="S33" s="68">
        <v>0.8</v>
      </c>
      <c r="T33" s="68">
        <v>6</v>
      </c>
      <c r="U33" s="68">
        <v>10.3</v>
      </c>
      <c r="V33" s="68">
        <v>4.5</v>
      </c>
      <c r="W33" s="68">
        <v>10</v>
      </c>
      <c r="X33" s="68">
        <v>0</v>
      </c>
      <c r="Y33" s="68">
        <v>0</v>
      </c>
      <c r="Z33" s="68">
        <v>3.3</v>
      </c>
      <c r="AA33" s="68">
        <v>6.3</v>
      </c>
      <c r="AB33" s="68">
        <v>4.5</v>
      </c>
      <c r="AC33" s="68">
        <v>8.8000000000000007</v>
      </c>
      <c r="AD33" s="68">
        <v>0</v>
      </c>
      <c r="AE33" s="68">
        <v>0</v>
      </c>
      <c r="AF33" s="68">
        <v>0.5</v>
      </c>
      <c r="AG33" s="68">
        <v>4.5</v>
      </c>
      <c r="AH33" s="68">
        <v>14.8</v>
      </c>
      <c r="AI33" s="74">
        <v>17.3</v>
      </c>
    </row>
    <row r="34" spans="1:35" ht="15.75" thickBot="1" x14ac:dyDescent="0.3">
      <c r="A34" s="73">
        <v>31</v>
      </c>
      <c r="B34" s="68">
        <v>8</v>
      </c>
      <c r="C34" s="67" t="s">
        <v>1025</v>
      </c>
      <c r="D34" s="67" t="s">
        <v>46</v>
      </c>
      <c r="E34" s="68">
        <v>3</v>
      </c>
      <c r="F34" s="68">
        <v>26.8</v>
      </c>
      <c r="G34" s="68">
        <v>44.8</v>
      </c>
      <c r="H34" s="68">
        <v>58.5</v>
      </c>
      <c r="I34" s="68">
        <v>68.8</v>
      </c>
      <c r="J34" s="68">
        <v>65</v>
      </c>
      <c r="K34" s="68">
        <v>66</v>
      </c>
      <c r="L34" s="68">
        <v>7.2</v>
      </c>
      <c r="M34" s="68">
        <v>8.5</v>
      </c>
      <c r="N34" s="68">
        <v>11.1</v>
      </c>
      <c r="O34" s="68">
        <v>11.7</v>
      </c>
      <c r="P34" s="68">
        <v>13.2</v>
      </c>
      <c r="Q34" s="68">
        <v>15.4</v>
      </c>
      <c r="R34" s="68">
        <v>0</v>
      </c>
      <c r="S34" s="68">
        <v>0.8</v>
      </c>
      <c r="T34" s="68">
        <v>4.5</v>
      </c>
      <c r="U34" s="68">
        <v>7.3</v>
      </c>
      <c r="V34" s="68">
        <v>3.8</v>
      </c>
      <c r="W34" s="68">
        <v>8</v>
      </c>
      <c r="X34" s="68">
        <v>0</v>
      </c>
      <c r="Y34" s="68">
        <v>0</v>
      </c>
      <c r="Z34" s="68">
        <v>2</v>
      </c>
      <c r="AA34" s="68">
        <v>4.8</v>
      </c>
      <c r="AB34" s="68">
        <v>3.8</v>
      </c>
      <c r="AC34" s="68">
        <v>9</v>
      </c>
      <c r="AD34" s="68">
        <v>0</v>
      </c>
      <c r="AE34" s="68">
        <v>0</v>
      </c>
      <c r="AF34" s="68">
        <v>0.3</v>
      </c>
      <c r="AG34" s="68">
        <v>2.8</v>
      </c>
      <c r="AH34" s="68">
        <v>6.8</v>
      </c>
      <c r="AI34" s="74">
        <v>20</v>
      </c>
    </row>
    <row r="35" spans="1:35" x14ac:dyDescent="0.25">
      <c r="A35" s="75">
        <v>32</v>
      </c>
      <c r="B35" s="77">
        <v>8</v>
      </c>
      <c r="C35" s="76" t="s">
        <v>1025</v>
      </c>
      <c r="D35" s="76" t="s">
        <v>46</v>
      </c>
      <c r="E35" s="77">
        <v>4</v>
      </c>
      <c r="F35" s="77">
        <v>25.8</v>
      </c>
      <c r="G35" s="77">
        <v>40.5</v>
      </c>
      <c r="H35" s="77">
        <v>57.3</v>
      </c>
      <c r="I35" s="77">
        <v>62</v>
      </c>
      <c r="J35" s="77">
        <v>68.5</v>
      </c>
      <c r="K35" s="77">
        <v>71.8</v>
      </c>
      <c r="L35" s="77">
        <v>6.7</v>
      </c>
      <c r="M35" s="77">
        <v>8.4</v>
      </c>
      <c r="N35" s="77">
        <v>9.9</v>
      </c>
      <c r="O35" s="77">
        <v>10.9</v>
      </c>
      <c r="P35" s="77">
        <v>13.1</v>
      </c>
      <c r="Q35" s="77">
        <v>13.7</v>
      </c>
      <c r="R35" s="77">
        <v>0</v>
      </c>
      <c r="S35" s="77">
        <v>0.3</v>
      </c>
      <c r="T35" s="77">
        <v>5.5</v>
      </c>
      <c r="U35" s="77">
        <v>7.3</v>
      </c>
      <c r="V35" s="77">
        <v>3.5</v>
      </c>
      <c r="W35" s="77">
        <v>1.3</v>
      </c>
      <c r="X35" s="77">
        <v>0</v>
      </c>
      <c r="Y35" s="77">
        <v>0</v>
      </c>
      <c r="Z35" s="77">
        <v>2.8</v>
      </c>
      <c r="AA35" s="77">
        <v>5.3</v>
      </c>
      <c r="AB35" s="77">
        <v>3.5</v>
      </c>
      <c r="AC35" s="77">
        <v>7.3</v>
      </c>
      <c r="AD35" s="77">
        <v>0</v>
      </c>
      <c r="AE35" s="77">
        <v>0</v>
      </c>
      <c r="AF35" s="77">
        <v>0</v>
      </c>
      <c r="AG35" s="77">
        <v>5.3</v>
      </c>
      <c r="AH35" s="77">
        <v>11.5</v>
      </c>
      <c r="AI35" s="78">
        <v>18</v>
      </c>
    </row>
    <row r="36" spans="1:35" x14ac:dyDescent="0.25">
      <c r="A36" s="79"/>
    </row>
    <row r="37" spans="1:35" x14ac:dyDescent="0.25">
      <c r="A37" s="79"/>
    </row>
    <row r="39" spans="1:35" x14ac:dyDescent="0.25">
      <c r="A39" s="80"/>
    </row>
    <row r="40" spans="1:35" ht="31.5" x14ac:dyDescent="0.25">
      <c r="A40" s="64" t="s">
        <v>590</v>
      </c>
    </row>
    <row r="41" spans="1:35" x14ac:dyDescent="0.25">
      <c r="A41" s="79"/>
    </row>
    <row r="42" spans="1:35" ht="25.5" x14ac:dyDescent="0.25">
      <c r="A42" s="81" t="s">
        <v>595</v>
      </c>
    </row>
    <row r="43" spans="1:35" ht="15.75" thickBot="1" x14ac:dyDescent="0.3">
      <c r="A43" s="65"/>
    </row>
    <row r="44" spans="1:35" ht="15.75" thickBot="1" x14ac:dyDescent="0.3">
      <c r="A44" s="253" t="s">
        <v>596</v>
      </c>
      <c r="B44" s="252"/>
      <c r="C44" s="252"/>
    </row>
    <row r="45" spans="1:35" ht="15.75" thickBot="1" x14ac:dyDescent="0.3">
      <c r="A45" s="84" t="s">
        <v>597</v>
      </c>
      <c r="B45" s="83" t="s">
        <v>598</v>
      </c>
      <c r="C45" s="85" t="s">
        <v>599</v>
      </c>
    </row>
    <row r="46" spans="1:35" ht="26.25" thickBot="1" x14ac:dyDescent="0.3">
      <c r="A46" s="110" t="s">
        <v>650</v>
      </c>
      <c r="B46" s="68">
        <v>8</v>
      </c>
      <c r="C46" s="86" t="s">
        <v>651</v>
      </c>
    </row>
    <row r="47" spans="1:35" ht="15.75" thickBot="1" x14ac:dyDescent="0.3">
      <c r="A47" s="110" t="s">
        <v>592</v>
      </c>
      <c r="B47" s="68">
        <v>2</v>
      </c>
      <c r="C47" s="86" t="s">
        <v>1026</v>
      </c>
    </row>
    <row r="48" spans="1:35" ht="39" thickBot="1" x14ac:dyDescent="0.3">
      <c r="A48" s="110" t="s">
        <v>593</v>
      </c>
      <c r="B48" s="68">
        <v>4</v>
      </c>
      <c r="C48" s="86" t="s">
        <v>601</v>
      </c>
    </row>
    <row r="49" spans="1:6" x14ac:dyDescent="0.25">
      <c r="A49" s="109" t="s">
        <v>594</v>
      </c>
      <c r="B49" s="77">
        <v>4</v>
      </c>
      <c r="C49" s="87" t="s">
        <v>602</v>
      </c>
    </row>
    <row r="50" spans="1:6" ht="15.75" thickBot="1" x14ac:dyDescent="0.3">
      <c r="A50" s="65"/>
    </row>
    <row r="51" spans="1:6" ht="39" thickBot="1" x14ac:dyDescent="0.3">
      <c r="A51" s="88" t="s">
        <v>603</v>
      </c>
      <c r="B51" s="89">
        <v>32</v>
      </c>
    </row>
    <row r="52" spans="1:6" ht="38.25" x14ac:dyDescent="0.25">
      <c r="A52" s="109" t="s">
        <v>604</v>
      </c>
      <c r="B52" s="78">
        <v>32</v>
      </c>
    </row>
    <row r="53" spans="1:6" x14ac:dyDescent="0.25">
      <c r="A53" s="79"/>
    </row>
    <row r="54" spans="1:6" x14ac:dyDescent="0.25">
      <c r="A54" s="79"/>
    </row>
    <row r="56" spans="1:6" x14ac:dyDescent="0.25">
      <c r="A56" s="80"/>
    </row>
    <row r="57" spans="1:6" ht="31.5" x14ac:dyDescent="0.25">
      <c r="A57" s="64" t="s">
        <v>590</v>
      </c>
    </row>
    <row r="58" spans="1:6" x14ac:dyDescent="0.25">
      <c r="A58" s="79"/>
    </row>
    <row r="59" spans="1:6" ht="25.5" x14ac:dyDescent="0.25">
      <c r="A59" s="81" t="s">
        <v>595</v>
      </c>
    </row>
    <row r="60" spans="1:6" x14ac:dyDescent="0.25">
      <c r="A60" s="81"/>
    </row>
    <row r="61" spans="1:6" ht="38.25" x14ac:dyDescent="0.25">
      <c r="A61" s="81" t="s">
        <v>1027</v>
      </c>
    </row>
    <row r="62" spans="1:6" ht="15.75" thickBot="1" x14ac:dyDescent="0.3">
      <c r="A62" s="65"/>
    </row>
    <row r="63" spans="1:6" ht="39.75" thickBot="1" x14ac:dyDescent="0.3">
      <c r="A63" s="90" t="s">
        <v>605</v>
      </c>
      <c r="B63" s="91" t="s">
        <v>606</v>
      </c>
      <c r="C63" s="91" t="s">
        <v>607</v>
      </c>
      <c r="D63" s="91" t="s">
        <v>608</v>
      </c>
      <c r="E63" s="91" t="s">
        <v>609</v>
      </c>
      <c r="F63" s="92" t="s">
        <v>610</v>
      </c>
    </row>
    <row r="64" spans="1:6" ht="15.75" thickBot="1" x14ac:dyDescent="0.3">
      <c r="A64" s="110" t="s">
        <v>611</v>
      </c>
      <c r="B64" s="68">
        <v>13</v>
      </c>
      <c r="C64" s="68">
        <v>245.56375</v>
      </c>
      <c r="D64" s="68">
        <v>18.889519199999999</v>
      </c>
      <c r="E64" s="68">
        <v>5.55</v>
      </c>
      <c r="F64" s="74">
        <v>5.0000000000000001E-4</v>
      </c>
    </row>
    <row r="65" spans="1:45" ht="15.75" thickBot="1" x14ac:dyDescent="0.3">
      <c r="A65" s="110" t="s">
        <v>612</v>
      </c>
      <c r="B65" s="68">
        <v>18</v>
      </c>
      <c r="C65" s="68">
        <v>61.251249999999999</v>
      </c>
      <c r="D65" s="68">
        <v>3.4028472000000001</v>
      </c>
      <c r="E65" s="68"/>
      <c r="F65" s="74"/>
    </row>
    <row r="66" spans="1:45" ht="25.5" x14ac:dyDescent="0.25">
      <c r="A66" s="109" t="s">
        <v>613</v>
      </c>
      <c r="B66" s="77">
        <v>31</v>
      </c>
      <c r="C66" s="77">
        <v>306.815</v>
      </c>
      <c r="D66" s="77"/>
      <c r="E66" s="77"/>
      <c r="F66" s="78"/>
    </row>
    <row r="67" spans="1:45" ht="15.75" thickBot="1" x14ac:dyDescent="0.3">
      <c r="A67" s="65"/>
    </row>
    <row r="68" spans="1:45" ht="15.75" thickBot="1" x14ac:dyDescent="0.3">
      <c r="A68" s="93" t="s">
        <v>614</v>
      </c>
      <c r="B68" s="91" t="s">
        <v>615</v>
      </c>
      <c r="C68" s="91" t="s">
        <v>616</v>
      </c>
      <c r="D68" s="92" t="s">
        <v>1028</v>
      </c>
      <c r="I68" t="s">
        <v>1121</v>
      </c>
    </row>
    <row r="69" spans="1:45" x14ac:dyDescent="0.25">
      <c r="A69" s="94">
        <v>0.80036399999999996</v>
      </c>
      <c r="B69" s="77">
        <v>7.7548329999999996</v>
      </c>
      <c r="C69" s="77">
        <v>1.844681</v>
      </c>
      <c r="D69" s="78">
        <v>23.787500000000001</v>
      </c>
      <c r="I69" s="58" t="s">
        <v>1122</v>
      </c>
    </row>
    <row r="70" spans="1:45" ht="15.75" thickBot="1" x14ac:dyDescent="0.3">
      <c r="A70" s="65"/>
    </row>
    <row r="71" spans="1:45" ht="39.75" thickBot="1" x14ac:dyDescent="0.3">
      <c r="A71" s="90" t="s">
        <v>605</v>
      </c>
      <c r="B71" s="91" t="s">
        <v>606</v>
      </c>
      <c r="C71" s="91" t="s">
        <v>617</v>
      </c>
      <c r="D71" s="91" t="s">
        <v>608</v>
      </c>
      <c r="E71" s="91" t="s">
        <v>609</v>
      </c>
      <c r="F71" s="92" t="s">
        <v>610</v>
      </c>
      <c r="K71" s="241" t="s">
        <v>1119</v>
      </c>
      <c r="L71" s="241"/>
      <c r="M71" s="112" t="str">
        <f>F71</f>
        <v>Pr &gt; F</v>
      </c>
      <c r="N71" s="113" t="str">
        <f>A61</f>
        <v>Variable dependiente: AM1</v>
      </c>
      <c r="R71" s="242" t="str">
        <f>K71</f>
        <v>Fuente de variación (FV)</v>
      </c>
      <c r="S71" s="242"/>
      <c r="T71" s="112"/>
      <c r="U71" s="114" t="str">
        <f>N71</f>
        <v>Variable dependiente: AM1</v>
      </c>
      <c r="V71">
        <v>1</v>
      </c>
      <c r="W71">
        <v>2</v>
      </c>
      <c r="X71">
        <v>3</v>
      </c>
      <c r="Y71">
        <v>4</v>
      </c>
      <c r="Z71">
        <v>5</v>
      </c>
      <c r="AA71">
        <v>6</v>
      </c>
      <c r="AP71" s="221"/>
      <c r="AQ71" s="221"/>
      <c r="AR71" s="221"/>
      <c r="AS71" s="221"/>
    </row>
    <row r="72" spans="1:45" ht="16.5" thickBot="1" x14ac:dyDescent="0.3">
      <c r="A72" s="110" t="s">
        <v>594</v>
      </c>
      <c r="B72" s="68">
        <v>3</v>
      </c>
      <c r="C72" s="68">
        <v>6.9124999999999996</v>
      </c>
      <c r="D72" s="68">
        <v>2.3041667000000001</v>
      </c>
      <c r="E72" s="68">
        <v>0.68</v>
      </c>
      <c r="F72" s="74">
        <v>0.57730000000000004</v>
      </c>
      <c r="K72" s="243" t="str">
        <f>A72</f>
        <v>Rep</v>
      </c>
      <c r="L72" s="244"/>
      <c r="M72" s="115">
        <f>F72</f>
        <v>0.57730000000000004</v>
      </c>
      <c r="N72" s="115"/>
      <c r="R72" s="245" t="str">
        <f>K72</f>
        <v>Rep</v>
      </c>
      <c r="S72" s="246"/>
      <c r="T72" s="116">
        <f>M72</f>
        <v>0.57730000000000004</v>
      </c>
      <c r="U72" s="115"/>
      <c r="AP72" s="141"/>
      <c r="AQ72" s="142"/>
      <c r="AR72" s="128"/>
    </row>
    <row r="73" spans="1:45" ht="16.5" thickBot="1" x14ac:dyDescent="0.3">
      <c r="A73" s="110" t="s">
        <v>592</v>
      </c>
      <c r="B73" s="68">
        <v>1</v>
      </c>
      <c r="C73" s="68">
        <v>38.28125</v>
      </c>
      <c r="D73" s="68">
        <v>38.28125</v>
      </c>
      <c r="E73" s="68">
        <v>11.25</v>
      </c>
      <c r="F73" s="74">
        <v>3.5000000000000001E-3</v>
      </c>
      <c r="K73" s="237" t="str">
        <f>A80</f>
        <v>A</v>
      </c>
      <c r="L73" s="238"/>
      <c r="M73" s="117">
        <f>F80</f>
        <v>2.6200000000000001E-2</v>
      </c>
      <c r="N73" s="117"/>
      <c r="R73" s="239" t="str">
        <f t="shared" ref="R73:R76" si="0">K73</f>
        <v>A</v>
      </c>
      <c r="S73" s="240"/>
      <c r="T73" s="118">
        <f t="shared" ref="T73:T76" si="1">M73</f>
        <v>2.6200000000000001E-2</v>
      </c>
      <c r="U73" s="117"/>
      <c r="AP73" s="135"/>
      <c r="AQ73" s="144"/>
      <c r="AR73" s="131"/>
      <c r="AS73" s="145"/>
    </row>
    <row r="74" spans="1:45" ht="16.5" thickBot="1" x14ac:dyDescent="0.3">
      <c r="A74" s="110" t="s">
        <v>618</v>
      </c>
      <c r="B74" s="68">
        <v>3</v>
      </c>
      <c r="C74" s="68">
        <v>6.8262499999999999</v>
      </c>
      <c r="D74" s="68">
        <v>2.2754167000000001</v>
      </c>
      <c r="E74" s="68">
        <v>0.67</v>
      </c>
      <c r="F74" s="74">
        <v>0.58220000000000005</v>
      </c>
      <c r="K74" s="237" t="str">
        <f>A74</f>
        <v>A*Rep</v>
      </c>
      <c r="L74" s="238"/>
      <c r="M74" s="117">
        <f>F74</f>
        <v>0.58220000000000005</v>
      </c>
      <c r="N74" s="119"/>
      <c r="R74" s="239" t="str">
        <f t="shared" si="0"/>
        <v>A*Rep</v>
      </c>
      <c r="S74" s="240"/>
      <c r="T74" s="118">
        <f t="shared" si="1"/>
        <v>0.58220000000000005</v>
      </c>
      <c r="U74" s="119"/>
      <c r="AP74" s="141"/>
      <c r="AQ74" s="142"/>
      <c r="AR74" s="128"/>
    </row>
    <row r="75" spans="1:45" ht="16.5" thickBot="1" x14ac:dyDescent="0.3">
      <c r="A75" s="110" t="s">
        <v>593</v>
      </c>
      <c r="B75" s="68">
        <v>3</v>
      </c>
      <c r="C75" s="68">
        <v>185.45249999999999</v>
      </c>
      <c r="D75" s="68">
        <v>61.817500000000003</v>
      </c>
      <c r="E75" s="68">
        <v>18.170000000000002</v>
      </c>
      <c r="F75" s="74" t="s">
        <v>621</v>
      </c>
      <c r="K75" s="237" t="str">
        <f>A75</f>
        <v>B</v>
      </c>
      <c r="L75" s="238"/>
      <c r="M75" s="117" t="str">
        <f>F75</f>
        <v>&lt;.0001</v>
      </c>
      <c r="N75" s="117"/>
      <c r="R75" s="239" t="str">
        <f t="shared" si="0"/>
        <v>B</v>
      </c>
      <c r="S75" s="240"/>
      <c r="T75" s="118" t="str">
        <f t="shared" si="1"/>
        <v>&lt;.0001</v>
      </c>
      <c r="U75" s="117"/>
      <c r="AP75" s="141"/>
      <c r="AQ75" s="142"/>
      <c r="AR75" s="128"/>
    </row>
    <row r="76" spans="1:45" ht="15.75" x14ac:dyDescent="0.25">
      <c r="A76" s="109" t="s">
        <v>619</v>
      </c>
      <c r="B76" s="77">
        <v>3</v>
      </c>
      <c r="C76" s="77">
        <v>8.0912500000000005</v>
      </c>
      <c r="D76" s="77">
        <v>2.6970833000000001</v>
      </c>
      <c r="E76" s="77">
        <v>0.79</v>
      </c>
      <c r="F76" s="78">
        <v>0.51380000000000003</v>
      </c>
      <c r="K76" s="237" t="str">
        <f>A76</f>
        <v>A*B</v>
      </c>
      <c r="L76" s="238"/>
      <c r="M76" s="117">
        <f>F76</f>
        <v>0.51380000000000003</v>
      </c>
      <c r="N76" s="117"/>
      <c r="R76" s="239" t="str">
        <f t="shared" si="0"/>
        <v>A*B</v>
      </c>
      <c r="S76" s="240"/>
      <c r="T76" s="118">
        <f t="shared" si="1"/>
        <v>0.51380000000000003</v>
      </c>
      <c r="U76" s="117"/>
      <c r="AP76" s="127"/>
      <c r="AQ76" s="137"/>
      <c r="AR76" s="128"/>
    </row>
    <row r="77" spans="1:45" ht="16.5" thickBot="1" x14ac:dyDescent="0.3">
      <c r="A77" s="65"/>
      <c r="K77" s="231" t="s">
        <v>1120</v>
      </c>
      <c r="L77" s="232"/>
      <c r="M77" s="233">
        <f>B69</f>
        <v>7.7548329999999996</v>
      </c>
      <c r="N77" s="234"/>
      <c r="R77" s="235" t="s">
        <v>1120</v>
      </c>
      <c r="S77" s="236"/>
      <c r="T77" s="233">
        <f>M77</f>
        <v>7.7548329999999996</v>
      </c>
      <c r="U77" s="234"/>
      <c r="AP77" s="127"/>
      <c r="AQ77" s="137"/>
      <c r="AR77" s="128"/>
    </row>
    <row r="78" spans="1:45" ht="25.5" customHeight="1" thickBot="1" x14ac:dyDescent="0.3">
      <c r="A78" s="253" t="s">
        <v>620</v>
      </c>
      <c r="B78" s="252"/>
      <c r="C78" s="252"/>
      <c r="D78" s="252"/>
      <c r="E78" s="252"/>
      <c r="F78" s="252"/>
      <c r="J78">
        <v>1</v>
      </c>
      <c r="AP78" s="114"/>
      <c r="AQ78" s="114"/>
      <c r="AR78" s="114"/>
      <c r="AS78" s="114"/>
    </row>
    <row r="79" spans="1:45" ht="39.75" thickBot="1" x14ac:dyDescent="0.3">
      <c r="A79" s="84" t="s">
        <v>605</v>
      </c>
      <c r="B79" s="83" t="s">
        <v>606</v>
      </c>
      <c r="C79" s="83" t="s">
        <v>617</v>
      </c>
      <c r="D79" s="83" t="s">
        <v>608</v>
      </c>
      <c r="E79" s="83" t="s">
        <v>609</v>
      </c>
      <c r="F79" s="95" t="s">
        <v>610</v>
      </c>
      <c r="J79">
        <v>2</v>
      </c>
      <c r="AP79" s="146">
        <f>T240</f>
        <v>0.4093</v>
      </c>
      <c r="AQ79" s="146"/>
      <c r="AR79" s="146">
        <f>T268</f>
        <v>0.99960000000000004</v>
      </c>
    </row>
    <row r="80" spans="1:45" x14ac:dyDescent="0.25">
      <c r="A80" s="109" t="s">
        <v>592</v>
      </c>
      <c r="B80" s="77">
        <v>1</v>
      </c>
      <c r="C80" s="77">
        <v>38.28125</v>
      </c>
      <c r="D80" s="77">
        <v>38.28125</v>
      </c>
      <c r="E80" s="77">
        <v>16.82</v>
      </c>
      <c r="F80" s="78">
        <v>2.6200000000000001E-2</v>
      </c>
      <c r="J80">
        <v>3</v>
      </c>
      <c r="AP80" s="146">
        <f t="shared" ref="AP80:AP84" si="2">T241</f>
        <v>3.9600000000000003E-2</v>
      </c>
      <c r="AQ80" s="146"/>
      <c r="AR80" s="146">
        <f t="shared" ref="AR80:AR84" si="3">T269</f>
        <v>1.2500000000000001E-2</v>
      </c>
    </row>
    <row r="81" spans="1:44" x14ac:dyDescent="0.25">
      <c r="A81" s="79"/>
      <c r="J81">
        <v>4</v>
      </c>
      <c r="AP81" s="146">
        <f t="shared" si="2"/>
        <v>2.5000000000000001E-3</v>
      </c>
      <c r="AQ81" s="146"/>
      <c r="AR81" s="146">
        <f t="shared" si="3"/>
        <v>1.2999999999999999E-3</v>
      </c>
    </row>
    <row r="82" spans="1:44" x14ac:dyDescent="0.25">
      <c r="A82" s="79"/>
      <c r="J82">
        <v>5</v>
      </c>
      <c r="AP82" s="147">
        <f t="shared" si="2"/>
        <v>2.9999999999999997E-4</v>
      </c>
      <c r="AQ82" s="147"/>
      <c r="AR82" s="147" t="str">
        <f t="shared" si="3"/>
        <v>&lt;.0001</v>
      </c>
    </row>
    <row r="83" spans="1:44" x14ac:dyDescent="0.25">
      <c r="J83">
        <v>6</v>
      </c>
      <c r="AP83" s="146">
        <f t="shared" si="2"/>
        <v>7.9699999999999993E-2</v>
      </c>
      <c r="AQ83" s="146"/>
      <c r="AR83" s="146">
        <f t="shared" si="3"/>
        <v>7.0000000000000001E-3</v>
      </c>
    </row>
    <row r="84" spans="1:44" x14ac:dyDescent="0.25">
      <c r="A84" s="80"/>
      <c r="J84">
        <v>7</v>
      </c>
      <c r="AP84" s="146">
        <f t="shared" si="2"/>
        <v>7.5715269999999997</v>
      </c>
      <c r="AQ84" s="146"/>
      <c r="AR84" s="146">
        <f t="shared" si="3"/>
        <v>4.8596659999999998</v>
      </c>
    </row>
    <row r="85" spans="1:44" ht="31.5" x14ac:dyDescent="0.25">
      <c r="A85" s="64" t="s">
        <v>590</v>
      </c>
      <c r="J85">
        <v>8</v>
      </c>
      <c r="AB85" s="220"/>
      <c r="AC85" s="220"/>
      <c r="AD85" s="148" t="str">
        <f>U71</f>
        <v>Variable dependiente: AM1</v>
      </c>
      <c r="AE85" s="1"/>
      <c r="AF85" s="148"/>
      <c r="AG85" s="1"/>
      <c r="AH85" s="148"/>
      <c r="AI85" s="1"/>
      <c r="AJ85" s="148"/>
      <c r="AK85" s="1"/>
      <c r="AL85" s="148"/>
      <c r="AM85" s="1"/>
      <c r="AN85" s="148"/>
      <c r="AO85" s="1"/>
      <c r="AP85" s="148"/>
      <c r="AQ85" s="1"/>
    </row>
    <row r="86" spans="1:44" ht="15.75" x14ac:dyDescent="0.25">
      <c r="A86" s="79"/>
      <c r="J86">
        <v>9</v>
      </c>
      <c r="AB86" s="220"/>
      <c r="AC86" s="220"/>
      <c r="AD86" s="148"/>
      <c r="AE86" s="1"/>
      <c r="AF86" s="148" t="str">
        <f>U99</f>
        <v>Variable dependiente: AM2</v>
      </c>
      <c r="AG86" s="1"/>
      <c r="AH86" s="148"/>
      <c r="AI86" s="1"/>
      <c r="AJ86" s="148"/>
      <c r="AK86" s="1"/>
      <c r="AL86" s="148"/>
      <c r="AM86" s="1"/>
      <c r="AN86" s="148"/>
      <c r="AO86" s="1"/>
      <c r="AP86" s="148"/>
      <c r="AQ86" s="1"/>
    </row>
    <row r="87" spans="1:44" ht="25.5" x14ac:dyDescent="0.25">
      <c r="A87" s="81" t="s">
        <v>595</v>
      </c>
      <c r="J87">
        <v>10</v>
      </c>
      <c r="AB87" s="220"/>
      <c r="AC87" s="220"/>
      <c r="AD87" s="148"/>
      <c r="AE87" s="1"/>
      <c r="AF87" s="148"/>
      <c r="AG87" s="1"/>
      <c r="AH87" t="str">
        <f>U127</f>
        <v>Variable dependiente: AM3</v>
      </c>
      <c r="AI87" s="1"/>
      <c r="AJ87" s="148"/>
      <c r="AK87" s="1"/>
      <c r="AL87" s="148"/>
      <c r="AM87" s="1"/>
      <c r="AN87" s="148"/>
      <c r="AO87" s="1"/>
      <c r="AP87" s="148"/>
      <c r="AQ87" s="1"/>
    </row>
    <row r="88" spans="1:44" ht="15.75" x14ac:dyDescent="0.25">
      <c r="A88" s="81"/>
      <c r="J88">
        <v>11</v>
      </c>
      <c r="V88" s="220"/>
      <c r="W88" s="220"/>
      <c r="X88" s="148"/>
      <c r="Y88" s="1"/>
      <c r="Z88" s="148"/>
      <c r="AA88" s="1"/>
      <c r="AB88" s="148"/>
      <c r="AC88" s="1"/>
      <c r="AD88" s="148"/>
      <c r="AE88" s="1"/>
      <c r="AF88" s="148"/>
      <c r="AG88" s="1"/>
      <c r="AH88" s="148"/>
      <c r="AI88" s="1"/>
      <c r="AJ88" s="148" t="str">
        <f>U155</f>
        <v>Variable dependiente: AM4</v>
      </c>
      <c r="AK88" s="149"/>
    </row>
    <row r="89" spans="1:44" ht="38.25" x14ac:dyDescent="0.25">
      <c r="A89" s="81" t="s">
        <v>1029</v>
      </c>
      <c r="J89">
        <v>12</v>
      </c>
      <c r="X89" s="148"/>
      <c r="Y89" s="1"/>
      <c r="Z89" s="148"/>
      <c r="AA89" s="1"/>
      <c r="AB89" s="148"/>
      <c r="AC89" s="1"/>
      <c r="AD89" s="148"/>
      <c r="AE89" s="1"/>
      <c r="AF89" s="148"/>
      <c r="AG89" s="1"/>
      <c r="AH89" s="148"/>
      <c r="AI89" s="1"/>
      <c r="AJ89" s="148"/>
      <c r="AK89" s="149"/>
      <c r="AL89" t="str">
        <f>U183</f>
        <v>Variable dependiente: AM5</v>
      </c>
    </row>
    <row r="90" spans="1:44" ht="15.75" thickBot="1" x14ac:dyDescent="0.3">
      <c r="A90" s="65"/>
      <c r="J90">
        <v>13</v>
      </c>
      <c r="AN90" t="str">
        <f>U211</f>
        <v>Variable dependiente: AM6</v>
      </c>
    </row>
    <row r="91" spans="1:44" ht="39.75" thickBot="1" x14ac:dyDescent="0.3">
      <c r="A91" s="90" t="s">
        <v>605</v>
      </c>
      <c r="B91" s="91" t="s">
        <v>606</v>
      </c>
      <c r="C91" s="91" t="s">
        <v>607</v>
      </c>
      <c r="D91" s="91" t="s">
        <v>608</v>
      </c>
      <c r="E91" s="91" t="s">
        <v>609</v>
      </c>
      <c r="F91" s="92" t="s">
        <v>610</v>
      </c>
      <c r="J91">
        <v>14</v>
      </c>
      <c r="AP91" t="str">
        <f>U239</f>
        <v>Variable dependiente: DM1</v>
      </c>
    </row>
    <row r="92" spans="1:44" ht="15.75" thickBot="1" x14ac:dyDescent="0.3">
      <c r="A92" s="110" t="s">
        <v>611</v>
      </c>
      <c r="B92" s="68">
        <v>13</v>
      </c>
      <c r="C92" s="68">
        <v>1033.394063</v>
      </c>
      <c r="D92" s="68">
        <v>79.491850999999997</v>
      </c>
      <c r="E92" s="68">
        <v>9.0399999999999991</v>
      </c>
      <c r="F92" s="74" t="s">
        <v>621</v>
      </c>
      <c r="J92">
        <v>15</v>
      </c>
      <c r="AR92" t="str">
        <f>U267</f>
        <v>Variable dependiente: DM2</v>
      </c>
    </row>
    <row r="93" spans="1:44" ht="15.75" thickBot="1" x14ac:dyDescent="0.3">
      <c r="A93" s="110" t="s">
        <v>612</v>
      </c>
      <c r="B93" s="68">
        <v>18</v>
      </c>
      <c r="C93" s="68">
        <v>158.24312499999999</v>
      </c>
      <c r="D93" s="68">
        <v>8.7912850000000002</v>
      </c>
      <c r="E93" s="68"/>
      <c r="F93" s="74"/>
      <c r="J93">
        <v>16</v>
      </c>
    </row>
    <row r="94" spans="1:44" ht="25.5" x14ac:dyDescent="0.25">
      <c r="A94" s="109" t="s">
        <v>613</v>
      </c>
      <c r="B94" s="77">
        <v>31</v>
      </c>
      <c r="C94" s="77">
        <v>1191.6371879999999</v>
      </c>
      <c r="D94" s="77"/>
      <c r="E94" s="77"/>
      <c r="F94" s="78"/>
      <c r="J94">
        <v>17</v>
      </c>
    </row>
    <row r="95" spans="1:44" ht="15.75" thickBot="1" x14ac:dyDescent="0.3">
      <c r="A95" s="65"/>
      <c r="J95">
        <v>18</v>
      </c>
    </row>
    <row r="96" spans="1:44" ht="15.75" thickBot="1" x14ac:dyDescent="0.3">
      <c r="A96" s="93" t="s">
        <v>614</v>
      </c>
      <c r="B96" s="91" t="s">
        <v>615</v>
      </c>
      <c r="C96" s="91" t="s">
        <v>616</v>
      </c>
      <c r="D96" s="92" t="s">
        <v>1030</v>
      </c>
      <c r="J96">
        <v>19</v>
      </c>
    </row>
    <row r="97" spans="1:21" x14ac:dyDescent="0.25">
      <c r="A97" s="94">
        <v>0.867205</v>
      </c>
      <c r="B97" s="77">
        <v>7.5946790000000002</v>
      </c>
      <c r="C97" s="77">
        <v>2.9650099999999999</v>
      </c>
      <c r="D97" s="78">
        <v>39.04063</v>
      </c>
      <c r="J97">
        <v>20</v>
      </c>
    </row>
    <row r="98" spans="1:21" ht="15.75" thickBot="1" x14ac:dyDescent="0.3">
      <c r="A98" s="65"/>
      <c r="J98">
        <v>21</v>
      </c>
    </row>
    <row r="99" spans="1:21" ht="39.75" thickBot="1" x14ac:dyDescent="0.3">
      <c r="A99" s="90" t="s">
        <v>605</v>
      </c>
      <c r="B99" s="91" t="s">
        <v>606</v>
      </c>
      <c r="C99" s="91" t="s">
        <v>617</v>
      </c>
      <c r="D99" s="91" t="s">
        <v>608</v>
      </c>
      <c r="E99" s="91" t="s">
        <v>609</v>
      </c>
      <c r="F99" s="92" t="s">
        <v>610</v>
      </c>
      <c r="K99" s="241" t="s">
        <v>1119</v>
      </c>
      <c r="L99" s="241"/>
      <c r="M99" s="112" t="str">
        <f>F99</f>
        <v>Pr &gt; F</v>
      </c>
      <c r="N99" s="113" t="str">
        <f>A89</f>
        <v>Variable dependiente: AM2</v>
      </c>
      <c r="R99" s="242" t="str">
        <f>K99</f>
        <v>Fuente de variación (FV)</v>
      </c>
      <c r="S99" s="242"/>
      <c r="T99" s="112"/>
      <c r="U99" s="114" t="str">
        <f>N99</f>
        <v>Variable dependiente: AM2</v>
      </c>
    </row>
    <row r="100" spans="1:21" ht="16.5" thickBot="1" x14ac:dyDescent="0.3">
      <c r="A100" s="110" t="s">
        <v>594</v>
      </c>
      <c r="B100" s="68">
        <v>3</v>
      </c>
      <c r="C100" s="68">
        <v>28.215937499999999</v>
      </c>
      <c r="D100" s="68">
        <v>9.4053125000000009</v>
      </c>
      <c r="E100" s="68">
        <v>1.07</v>
      </c>
      <c r="F100" s="74">
        <v>0.3866</v>
      </c>
      <c r="K100" s="243" t="str">
        <f>A100</f>
        <v>Rep</v>
      </c>
      <c r="L100" s="244"/>
      <c r="M100" s="115">
        <f>F100</f>
        <v>0.3866</v>
      </c>
      <c r="N100" s="115"/>
      <c r="R100" s="245" t="str">
        <f>K100</f>
        <v>Rep</v>
      </c>
      <c r="S100" s="246"/>
      <c r="T100" s="116">
        <f>M100</f>
        <v>0.3866</v>
      </c>
      <c r="U100" s="115"/>
    </row>
    <row r="101" spans="1:21" ht="16.5" thickBot="1" x14ac:dyDescent="0.3">
      <c r="A101" s="110" t="s">
        <v>592</v>
      </c>
      <c r="B101" s="68">
        <v>1</v>
      </c>
      <c r="C101" s="68">
        <v>311.87531250000001</v>
      </c>
      <c r="D101" s="68">
        <v>311.87531250000001</v>
      </c>
      <c r="E101" s="68">
        <v>35.479999999999997</v>
      </c>
      <c r="F101" s="74" t="s">
        <v>621</v>
      </c>
      <c r="K101" s="237" t="str">
        <f>A108</f>
        <v>A</v>
      </c>
      <c r="L101" s="238"/>
      <c r="M101" s="117">
        <f>F108</f>
        <v>2.47E-2</v>
      </c>
      <c r="N101" s="117"/>
      <c r="R101" s="239" t="str">
        <f t="shared" ref="R101:R104" si="4">K101</f>
        <v>A</v>
      </c>
      <c r="S101" s="240"/>
      <c r="T101" s="118">
        <f t="shared" ref="T101:T104" si="5">M101</f>
        <v>2.47E-2</v>
      </c>
      <c r="U101" s="117"/>
    </row>
    <row r="102" spans="1:21" ht="16.5" thickBot="1" x14ac:dyDescent="0.3">
      <c r="A102" s="110" t="s">
        <v>618</v>
      </c>
      <c r="B102" s="68">
        <v>3</v>
      </c>
      <c r="C102" s="68">
        <v>53.118437499999999</v>
      </c>
      <c r="D102" s="68">
        <v>17.706145800000002</v>
      </c>
      <c r="E102" s="68">
        <v>2.0099999999999998</v>
      </c>
      <c r="F102" s="74">
        <v>0.14799999999999999</v>
      </c>
      <c r="K102" s="237" t="str">
        <f>A102</f>
        <v>A*Rep</v>
      </c>
      <c r="L102" s="238"/>
      <c r="M102" s="117">
        <f>F102</f>
        <v>0.14799999999999999</v>
      </c>
      <c r="N102" s="119"/>
      <c r="R102" s="239" t="str">
        <f t="shared" si="4"/>
        <v>A*Rep</v>
      </c>
      <c r="S102" s="240"/>
      <c r="T102" s="118">
        <f t="shared" si="5"/>
        <v>0.14799999999999999</v>
      </c>
      <c r="U102" s="119"/>
    </row>
    <row r="103" spans="1:21" ht="16.5" thickBot="1" x14ac:dyDescent="0.3">
      <c r="A103" s="110" t="s">
        <v>593</v>
      </c>
      <c r="B103" s="68">
        <v>3</v>
      </c>
      <c r="C103" s="68">
        <v>632.09343750000005</v>
      </c>
      <c r="D103" s="68">
        <v>210.6978125</v>
      </c>
      <c r="E103" s="68">
        <v>23.97</v>
      </c>
      <c r="F103" s="74" t="s">
        <v>621</v>
      </c>
      <c r="K103" s="237" t="str">
        <f>A103</f>
        <v>B</v>
      </c>
      <c r="L103" s="238"/>
      <c r="M103" s="117" t="str">
        <f>F103</f>
        <v>&lt;.0001</v>
      </c>
      <c r="N103" s="117"/>
      <c r="R103" s="239" t="str">
        <f t="shared" si="4"/>
        <v>B</v>
      </c>
      <c r="S103" s="240"/>
      <c r="T103" s="118" t="str">
        <f t="shared" si="5"/>
        <v>&lt;.0001</v>
      </c>
      <c r="U103" s="117"/>
    </row>
    <row r="104" spans="1:21" ht="15.75" x14ac:dyDescent="0.25">
      <c r="A104" s="109" t="s">
        <v>619</v>
      </c>
      <c r="B104" s="77">
        <v>3</v>
      </c>
      <c r="C104" s="77">
        <v>8.0909375000000008</v>
      </c>
      <c r="D104" s="77">
        <v>2.6969791999999999</v>
      </c>
      <c r="E104" s="77">
        <v>0.31</v>
      </c>
      <c r="F104" s="78">
        <v>0.82020000000000004</v>
      </c>
      <c r="K104" s="237" t="str">
        <f>A104</f>
        <v>A*B</v>
      </c>
      <c r="L104" s="238"/>
      <c r="M104" s="117">
        <f>F104</f>
        <v>0.82020000000000004</v>
      </c>
      <c r="N104" s="117"/>
      <c r="R104" s="239" t="str">
        <f t="shared" si="4"/>
        <v>A*B</v>
      </c>
      <c r="S104" s="240"/>
      <c r="T104" s="118">
        <f t="shared" si="5"/>
        <v>0.82020000000000004</v>
      </c>
      <c r="U104" s="117"/>
    </row>
    <row r="105" spans="1:21" ht="16.5" thickBot="1" x14ac:dyDescent="0.3">
      <c r="A105" s="65"/>
      <c r="K105" s="231" t="s">
        <v>1120</v>
      </c>
      <c r="L105" s="232"/>
      <c r="M105" s="233">
        <f>B97</f>
        <v>7.5946790000000002</v>
      </c>
      <c r="N105" s="234"/>
      <c r="R105" s="235" t="s">
        <v>1120</v>
      </c>
      <c r="S105" s="236"/>
      <c r="T105" s="233">
        <f>M105</f>
        <v>7.5946790000000002</v>
      </c>
      <c r="U105" s="234"/>
    </row>
    <row r="106" spans="1:21" ht="25.5" customHeight="1" thickBot="1" x14ac:dyDescent="0.3">
      <c r="A106" s="253" t="s">
        <v>620</v>
      </c>
      <c r="B106" s="252"/>
      <c r="C106" s="252"/>
      <c r="D106" s="252"/>
      <c r="E106" s="252"/>
      <c r="F106" s="252"/>
      <c r="J106">
        <v>1</v>
      </c>
    </row>
    <row r="107" spans="1:21" ht="39.75" thickBot="1" x14ac:dyDescent="0.3">
      <c r="A107" s="84" t="s">
        <v>605</v>
      </c>
      <c r="B107" s="83" t="s">
        <v>606</v>
      </c>
      <c r="C107" s="83" t="s">
        <v>617</v>
      </c>
      <c r="D107" s="83" t="s">
        <v>608</v>
      </c>
      <c r="E107" s="83" t="s">
        <v>609</v>
      </c>
      <c r="F107" s="95" t="s">
        <v>610</v>
      </c>
      <c r="J107">
        <v>2</v>
      </c>
    </row>
    <row r="108" spans="1:21" x14ac:dyDescent="0.25">
      <c r="A108" s="109" t="s">
        <v>592</v>
      </c>
      <c r="B108" s="77">
        <v>1</v>
      </c>
      <c r="C108" s="77">
        <v>311.87531250000001</v>
      </c>
      <c r="D108" s="77">
        <v>311.87531250000001</v>
      </c>
      <c r="E108" s="77">
        <v>17.61</v>
      </c>
      <c r="F108" s="78">
        <v>2.47E-2</v>
      </c>
      <c r="J108">
        <v>3</v>
      </c>
    </row>
    <row r="109" spans="1:21" x14ac:dyDescent="0.25">
      <c r="A109" s="79"/>
      <c r="J109">
        <v>4</v>
      </c>
    </row>
    <row r="110" spans="1:21" x14ac:dyDescent="0.25">
      <c r="A110" s="79"/>
      <c r="J110">
        <v>5</v>
      </c>
    </row>
    <row r="111" spans="1:21" x14ac:dyDescent="0.25">
      <c r="J111">
        <v>6</v>
      </c>
    </row>
    <row r="112" spans="1:21" x14ac:dyDescent="0.25">
      <c r="A112" s="80"/>
      <c r="J112">
        <v>7</v>
      </c>
    </row>
    <row r="113" spans="1:21" ht="31.5" x14ac:dyDescent="0.25">
      <c r="A113" s="64" t="s">
        <v>590</v>
      </c>
      <c r="J113">
        <v>8</v>
      </c>
    </row>
    <row r="114" spans="1:21" x14ac:dyDescent="0.25">
      <c r="A114" s="79"/>
      <c r="J114">
        <v>9</v>
      </c>
    </row>
    <row r="115" spans="1:21" ht="25.5" x14ac:dyDescent="0.25">
      <c r="A115" s="81" t="s">
        <v>595</v>
      </c>
      <c r="J115">
        <v>10</v>
      </c>
    </row>
    <row r="116" spans="1:21" x14ac:dyDescent="0.25">
      <c r="A116" s="81"/>
      <c r="J116">
        <v>11</v>
      </c>
    </row>
    <row r="117" spans="1:21" ht="38.25" x14ac:dyDescent="0.25">
      <c r="A117" s="81" t="s">
        <v>1031</v>
      </c>
      <c r="J117">
        <v>12</v>
      </c>
    </row>
    <row r="118" spans="1:21" ht="15.75" thickBot="1" x14ac:dyDescent="0.3">
      <c r="A118" s="65"/>
      <c r="J118">
        <v>13</v>
      </c>
    </row>
    <row r="119" spans="1:21" ht="39.75" thickBot="1" x14ac:dyDescent="0.3">
      <c r="A119" s="90" t="s">
        <v>605</v>
      </c>
      <c r="B119" s="91" t="s">
        <v>606</v>
      </c>
      <c r="C119" s="91" t="s">
        <v>607</v>
      </c>
      <c r="D119" s="91" t="s">
        <v>608</v>
      </c>
      <c r="E119" s="91" t="s">
        <v>609</v>
      </c>
      <c r="F119" s="92" t="s">
        <v>610</v>
      </c>
      <c r="J119">
        <v>14</v>
      </c>
    </row>
    <row r="120" spans="1:21" ht="15.75" thickBot="1" x14ac:dyDescent="0.3">
      <c r="A120" s="110" t="s">
        <v>611</v>
      </c>
      <c r="B120" s="68">
        <v>13</v>
      </c>
      <c r="C120" s="68">
        <v>934.62156300000004</v>
      </c>
      <c r="D120" s="68">
        <v>71.893966000000006</v>
      </c>
      <c r="E120" s="68">
        <v>4.59</v>
      </c>
      <c r="F120" s="74">
        <v>1.6999999999999999E-3</v>
      </c>
      <c r="J120">
        <v>15</v>
      </c>
    </row>
    <row r="121" spans="1:21" ht="15.75" thickBot="1" x14ac:dyDescent="0.3">
      <c r="A121" s="110" t="s">
        <v>612</v>
      </c>
      <c r="B121" s="68">
        <v>18</v>
      </c>
      <c r="C121" s="68">
        <v>281.77312499999999</v>
      </c>
      <c r="D121" s="68">
        <v>15.654063000000001</v>
      </c>
      <c r="E121" s="68"/>
      <c r="F121" s="74"/>
      <c r="J121">
        <v>16</v>
      </c>
    </row>
    <row r="122" spans="1:21" ht="25.5" x14ac:dyDescent="0.25">
      <c r="A122" s="109" t="s">
        <v>613</v>
      </c>
      <c r="B122" s="77">
        <v>31</v>
      </c>
      <c r="C122" s="77">
        <v>1216.3946880000001</v>
      </c>
      <c r="D122" s="77"/>
      <c r="E122" s="77"/>
      <c r="F122" s="78"/>
      <c r="J122">
        <v>17</v>
      </c>
    </row>
    <row r="123" spans="1:21" ht="15.75" thickBot="1" x14ac:dyDescent="0.3">
      <c r="A123" s="65"/>
      <c r="J123">
        <v>18</v>
      </c>
    </row>
    <row r="124" spans="1:21" ht="15.75" thickBot="1" x14ac:dyDescent="0.3">
      <c r="A124" s="93" t="s">
        <v>614</v>
      </c>
      <c r="B124" s="91" t="s">
        <v>615</v>
      </c>
      <c r="C124" s="91" t="s">
        <v>616</v>
      </c>
      <c r="D124" s="92" t="s">
        <v>1032</v>
      </c>
      <c r="J124">
        <v>19</v>
      </c>
    </row>
    <row r="125" spans="1:21" x14ac:dyDescent="0.25">
      <c r="A125" s="94">
        <v>0.76835399999999998</v>
      </c>
      <c r="B125" s="77">
        <v>7.2893480000000004</v>
      </c>
      <c r="C125" s="77">
        <v>3.9565220000000001</v>
      </c>
      <c r="D125" s="78">
        <v>54.278129999999997</v>
      </c>
      <c r="J125">
        <v>20</v>
      </c>
    </row>
    <row r="126" spans="1:21" ht="15.75" thickBot="1" x14ac:dyDescent="0.3">
      <c r="A126" s="65"/>
      <c r="J126">
        <v>21</v>
      </c>
    </row>
    <row r="127" spans="1:21" ht="39.75" thickBot="1" x14ac:dyDescent="0.3">
      <c r="A127" s="90" t="s">
        <v>605</v>
      </c>
      <c r="B127" s="91" t="s">
        <v>606</v>
      </c>
      <c r="C127" s="91" t="s">
        <v>617</v>
      </c>
      <c r="D127" s="91" t="s">
        <v>608</v>
      </c>
      <c r="E127" s="91" t="s">
        <v>609</v>
      </c>
      <c r="F127" s="92" t="s">
        <v>610</v>
      </c>
      <c r="K127" s="241" t="s">
        <v>1119</v>
      </c>
      <c r="L127" s="241"/>
      <c r="M127" s="112" t="str">
        <f>F127</f>
        <v>Pr &gt; F</v>
      </c>
      <c r="N127" s="113" t="str">
        <f>A117</f>
        <v>Variable dependiente: AM3</v>
      </c>
      <c r="R127" s="242" t="str">
        <f>K127</f>
        <v>Fuente de variación (FV)</v>
      </c>
      <c r="S127" s="242"/>
      <c r="T127" s="112"/>
      <c r="U127" s="114" t="str">
        <f>N127</f>
        <v>Variable dependiente: AM3</v>
      </c>
    </row>
    <row r="128" spans="1:21" ht="16.5" thickBot="1" x14ac:dyDescent="0.3">
      <c r="A128" s="110" t="s">
        <v>594</v>
      </c>
      <c r="B128" s="68">
        <v>3</v>
      </c>
      <c r="C128" s="68">
        <v>41.575937500000002</v>
      </c>
      <c r="D128" s="68">
        <v>13.8586458</v>
      </c>
      <c r="E128" s="68">
        <v>0.89</v>
      </c>
      <c r="F128" s="74">
        <v>0.46739999999999998</v>
      </c>
      <c r="K128" s="243" t="str">
        <f>A128</f>
        <v>Rep</v>
      </c>
      <c r="L128" s="244"/>
      <c r="M128" s="115">
        <f>F128</f>
        <v>0.46739999999999998</v>
      </c>
      <c r="N128" s="115"/>
      <c r="R128" s="245" t="str">
        <f>K128</f>
        <v>Rep</v>
      </c>
      <c r="S128" s="246"/>
      <c r="T128" s="116">
        <f>M128</f>
        <v>0.46739999999999998</v>
      </c>
      <c r="U128" s="115"/>
    </row>
    <row r="129" spans="1:21" ht="16.5" thickBot="1" x14ac:dyDescent="0.3">
      <c r="A129" s="110" t="s">
        <v>592</v>
      </c>
      <c r="B129" s="68">
        <v>1</v>
      </c>
      <c r="C129" s="68">
        <v>452.2528125</v>
      </c>
      <c r="D129" s="68">
        <v>452.2528125</v>
      </c>
      <c r="E129" s="68">
        <v>28.89</v>
      </c>
      <c r="F129" s="74" t="s">
        <v>621</v>
      </c>
      <c r="K129" s="237" t="str">
        <f>A136</f>
        <v>A</v>
      </c>
      <c r="L129" s="238"/>
      <c r="M129" s="117">
        <f>F136</f>
        <v>5.0000000000000001E-3</v>
      </c>
      <c r="N129" s="117"/>
      <c r="R129" s="239" t="str">
        <f t="shared" ref="R129:R132" si="6">K129</f>
        <v>A</v>
      </c>
      <c r="S129" s="240"/>
      <c r="T129" s="118">
        <f t="shared" ref="T129:T132" si="7">M129</f>
        <v>5.0000000000000001E-3</v>
      </c>
      <c r="U129" s="117"/>
    </row>
    <row r="130" spans="1:21" ht="16.5" thickBot="1" x14ac:dyDescent="0.3">
      <c r="A130" s="110" t="s">
        <v>618</v>
      </c>
      <c r="B130" s="68">
        <v>3</v>
      </c>
      <c r="C130" s="68">
        <v>24.5434375</v>
      </c>
      <c r="D130" s="68">
        <v>8.1811457999999995</v>
      </c>
      <c r="E130" s="68">
        <v>0.52</v>
      </c>
      <c r="F130" s="74">
        <v>0.67220000000000002</v>
      </c>
      <c r="K130" s="237" t="str">
        <f>A130</f>
        <v>A*Rep</v>
      </c>
      <c r="L130" s="238"/>
      <c r="M130" s="117">
        <f>F130</f>
        <v>0.67220000000000002</v>
      </c>
      <c r="N130" s="119"/>
      <c r="R130" s="239" t="str">
        <f t="shared" si="6"/>
        <v>A*Rep</v>
      </c>
      <c r="S130" s="240"/>
      <c r="T130" s="118">
        <f t="shared" si="7"/>
        <v>0.67220000000000002</v>
      </c>
      <c r="U130" s="119"/>
    </row>
    <row r="131" spans="1:21" ht="16.5" thickBot="1" x14ac:dyDescent="0.3">
      <c r="A131" s="110" t="s">
        <v>593</v>
      </c>
      <c r="B131" s="68">
        <v>3</v>
      </c>
      <c r="C131" s="68">
        <v>380.11843750000003</v>
      </c>
      <c r="D131" s="68">
        <v>126.7061458</v>
      </c>
      <c r="E131" s="68">
        <v>8.09</v>
      </c>
      <c r="F131" s="74">
        <v>1.2999999999999999E-3</v>
      </c>
      <c r="K131" s="237" t="str">
        <f>A131</f>
        <v>B</v>
      </c>
      <c r="L131" s="238"/>
      <c r="M131" s="117">
        <f>F131</f>
        <v>1.2999999999999999E-3</v>
      </c>
      <c r="N131" s="117"/>
      <c r="R131" s="239" t="str">
        <f t="shared" si="6"/>
        <v>B</v>
      </c>
      <c r="S131" s="240"/>
      <c r="T131" s="118">
        <f t="shared" si="7"/>
        <v>1.2999999999999999E-3</v>
      </c>
      <c r="U131" s="117"/>
    </row>
    <row r="132" spans="1:21" ht="15.75" x14ac:dyDescent="0.25">
      <c r="A132" s="109" t="s">
        <v>619</v>
      </c>
      <c r="B132" s="77">
        <v>3</v>
      </c>
      <c r="C132" s="77">
        <v>36.130937500000002</v>
      </c>
      <c r="D132" s="77">
        <v>12.0436458</v>
      </c>
      <c r="E132" s="77">
        <v>0.77</v>
      </c>
      <c r="F132" s="78">
        <v>0.52610000000000001</v>
      </c>
      <c r="K132" s="237" t="str">
        <f>A132</f>
        <v>A*B</v>
      </c>
      <c r="L132" s="238"/>
      <c r="M132" s="117">
        <f>F132</f>
        <v>0.52610000000000001</v>
      </c>
      <c r="N132" s="117"/>
      <c r="R132" s="239" t="str">
        <f t="shared" si="6"/>
        <v>A*B</v>
      </c>
      <c r="S132" s="240"/>
      <c r="T132" s="118">
        <f t="shared" si="7"/>
        <v>0.52610000000000001</v>
      </c>
      <c r="U132" s="117"/>
    </row>
    <row r="133" spans="1:21" ht="16.5" thickBot="1" x14ac:dyDescent="0.3">
      <c r="A133" s="65"/>
      <c r="K133" s="231" t="s">
        <v>1120</v>
      </c>
      <c r="L133" s="232"/>
      <c r="M133" s="233">
        <f>B125</f>
        <v>7.2893480000000004</v>
      </c>
      <c r="N133" s="234"/>
      <c r="R133" s="235" t="s">
        <v>1120</v>
      </c>
      <c r="S133" s="236"/>
      <c r="T133" s="233">
        <f>M133</f>
        <v>7.2893480000000004</v>
      </c>
      <c r="U133" s="234"/>
    </row>
    <row r="134" spans="1:21" ht="25.5" customHeight="1" thickBot="1" x14ac:dyDescent="0.3">
      <c r="A134" s="253" t="s">
        <v>620</v>
      </c>
      <c r="B134" s="252"/>
      <c r="C134" s="252"/>
      <c r="D134" s="252"/>
      <c r="E134" s="252"/>
      <c r="F134" s="252"/>
      <c r="J134">
        <v>1</v>
      </c>
    </row>
    <row r="135" spans="1:21" ht="39.75" thickBot="1" x14ac:dyDescent="0.3">
      <c r="A135" s="84" t="s">
        <v>605</v>
      </c>
      <c r="B135" s="83" t="s">
        <v>606</v>
      </c>
      <c r="C135" s="83" t="s">
        <v>617</v>
      </c>
      <c r="D135" s="83" t="s">
        <v>608</v>
      </c>
      <c r="E135" s="83" t="s">
        <v>609</v>
      </c>
      <c r="F135" s="95" t="s">
        <v>610</v>
      </c>
      <c r="J135">
        <v>2</v>
      </c>
    </row>
    <row r="136" spans="1:21" x14ac:dyDescent="0.25">
      <c r="A136" s="109" t="s">
        <v>592</v>
      </c>
      <c r="B136" s="77">
        <v>1</v>
      </c>
      <c r="C136" s="77">
        <v>452.2528125</v>
      </c>
      <c r="D136" s="77">
        <v>452.2528125</v>
      </c>
      <c r="E136" s="77">
        <v>55.28</v>
      </c>
      <c r="F136" s="78">
        <v>5.0000000000000001E-3</v>
      </c>
      <c r="J136">
        <v>3</v>
      </c>
    </row>
    <row r="137" spans="1:21" x14ac:dyDescent="0.25">
      <c r="A137" s="79"/>
      <c r="J137">
        <v>4</v>
      </c>
    </row>
    <row r="138" spans="1:21" x14ac:dyDescent="0.25">
      <c r="A138" s="79"/>
      <c r="J138">
        <v>5</v>
      </c>
    </row>
    <row r="139" spans="1:21" x14ac:dyDescent="0.25">
      <c r="J139">
        <v>6</v>
      </c>
    </row>
    <row r="140" spans="1:21" x14ac:dyDescent="0.25">
      <c r="A140" s="80"/>
      <c r="J140">
        <v>7</v>
      </c>
    </row>
    <row r="141" spans="1:21" ht="31.5" x14ac:dyDescent="0.25">
      <c r="A141" s="64" t="s">
        <v>590</v>
      </c>
      <c r="J141">
        <v>8</v>
      </c>
    </row>
    <row r="142" spans="1:21" x14ac:dyDescent="0.25">
      <c r="A142" s="79"/>
      <c r="J142">
        <v>9</v>
      </c>
    </row>
    <row r="143" spans="1:21" ht="25.5" x14ac:dyDescent="0.25">
      <c r="A143" s="81" t="s">
        <v>595</v>
      </c>
      <c r="J143">
        <v>10</v>
      </c>
    </row>
    <row r="144" spans="1:21" x14ac:dyDescent="0.25">
      <c r="A144" s="81"/>
      <c r="J144">
        <v>11</v>
      </c>
    </row>
    <row r="145" spans="1:21" ht="38.25" x14ac:dyDescent="0.25">
      <c r="A145" s="81" t="s">
        <v>1033</v>
      </c>
      <c r="J145">
        <v>12</v>
      </c>
    </row>
    <row r="146" spans="1:21" ht="15.75" thickBot="1" x14ac:dyDescent="0.3">
      <c r="A146" s="65"/>
      <c r="J146">
        <v>13</v>
      </c>
    </row>
    <row r="147" spans="1:21" ht="39.75" thickBot="1" x14ac:dyDescent="0.3">
      <c r="A147" s="90" t="s">
        <v>605</v>
      </c>
      <c r="B147" s="91" t="s">
        <v>606</v>
      </c>
      <c r="C147" s="91" t="s">
        <v>607</v>
      </c>
      <c r="D147" s="91" t="s">
        <v>608</v>
      </c>
      <c r="E147" s="91" t="s">
        <v>609</v>
      </c>
      <c r="F147" s="92" t="s">
        <v>610</v>
      </c>
      <c r="J147">
        <v>14</v>
      </c>
    </row>
    <row r="148" spans="1:21" ht="15.75" thickBot="1" x14ac:dyDescent="0.3">
      <c r="A148" s="110" t="s">
        <v>611</v>
      </c>
      <c r="B148" s="68">
        <v>13</v>
      </c>
      <c r="C148" s="68">
        <v>714.70656250000002</v>
      </c>
      <c r="D148" s="68">
        <v>54.977427900000002</v>
      </c>
      <c r="E148" s="68">
        <v>4.2300000000000004</v>
      </c>
      <c r="F148" s="74">
        <v>2.7000000000000001E-3</v>
      </c>
      <c r="J148">
        <v>15</v>
      </c>
    </row>
    <row r="149" spans="1:21" ht="15.75" thickBot="1" x14ac:dyDescent="0.3">
      <c r="A149" s="110" t="s">
        <v>612</v>
      </c>
      <c r="B149" s="68">
        <v>18</v>
      </c>
      <c r="C149" s="68">
        <v>233.925625</v>
      </c>
      <c r="D149" s="68">
        <v>12.995868099999999</v>
      </c>
      <c r="E149" s="68"/>
      <c r="F149" s="74"/>
      <c r="J149">
        <v>16</v>
      </c>
    </row>
    <row r="150" spans="1:21" ht="25.5" x14ac:dyDescent="0.25">
      <c r="A150" s="109" t="s">
        <v>613</v>
      </c>
      <c r="B150" s="77">
        <v>31</v>
      </c>
      <c r="C150" s="77">
        <v>948.63218749999999</v>
      </c>
      <c r="D150" s="77"/>
      <c r="E150" s="77"/>
      <c r="F150" s="78"/>
      <c r="J150">
        <v>17</v>
      </c>
    </row>
    <row r="151" spans="1:21" ht="15.75" thickBot="1" x14ac:dyDescent="0.3">
      <c r="A151" s="65"/>
      <c r="J151">
        <v>18</v>
      </c>
    </row>
    <row r="152" spans="1:21" ht="15.75" thickBot="1" x14ac:dyDescent="0.3">
      <c r="A152" s="93" t="s">
        <v>614</v>
      </c>
      <c r="B152" s="91" t="s">
        <v>615</v>
      </c>
      <c r="C152" s="91" t="s">
        <v>616</v>
      </c>
      <c r="D152" s="92" t="s">
        <v>1034</v>
      </c>
      <c r="J152">
        <v>19</v>
      </c>
    </row>
    <row r="153" spans="1:21" x14ac:dyDescent="0.25">
      <c r="A153" s="94">
        <v>0.75340700000000005</v>
      </c>
      <c r="B153" s="77">
        <v>5.3119360000000002</v>
      </c>
      <c r="C153" s="77">
        <v>3.604978</v>
      </c>
      <c r="D153" s="78">
        <v>67.865629999999996</v>
      </c>
      <c r="J153">
        <v>20</v>
      </c>
    </row>
    <row r="154" spans="1:21" ht="15.75" thickBot="1" x14ac:dyDescent="0.3">
      <c r="A154" s="65"/>
      <c r="J154">
        <v>21</v>
      </c>
    </row>
    <row r="155" spans="1:21" ht="39.75" thickBot="1" x14ac:dyDescent="0.3">
      <c r="A155" s="90" t="s">
        <v>605</v>
      </c>
      <c r="B155" s="91" t="s">
        <v>606</v>
      </c>
      <c r="C155" s="91" t="s">
        <v>617</v>
      </c>
      <c r="D155" s="91" t="s">
        <v>608</v>
      </c>
      <c r="E155" s="91" t="s">
        <v>609</v>
      </c>
      <c r="F155" s="92" t="s">
        <v>610</v>
      </c>
      <c r="K155" s="241" t="s">
        <v>1119</v>
      </c>
      <c r="L155" s="241"/>
      <c r="M155" s="112" t="str">
        <f>F155</f>
        <v>Pr &gt; F</v>
      </c>
      <c r="N155" s="113" t="str">
        <f>A145</f>
        <v>Variable dependiente: AM4</v>
      </c>
      <c r="R155" s="242" t="str">
        <f>K155</f>
        <v>Fuente de variación (FV)</v>
      </c>
      <c r="S155" s="242"/>
      <c r="T155" s="112"/>
      <c r="U155" s="114" t="str">
        <f>N155</f>
        <v>Variable dependiente: AM4</v>
      </c>
    </row>
    <row r="156" spans="1:21" ht="16.5" thickBot="1" x14ac:dyDescent="0.3">
      <c r="A156" s="110" t="s">
        <v>594</v>
      </c>
      <c r="B156" s="68">
        <v>3</v>
      </c>
      <c r="C156" s="68">
        <v>46.788437500000001</v>
      </c>
      <c r="D156" s="68">
        <v>15.5961458</v>
      </c>
      <c r="E156" s="68">
        <v>1.2</v>
      </c>
      <c r="F156" s="74">
        <v>0.33810000000000001</v>
      </c>
      <c r="K156" s="243" t="str">
        <f>A156</f>
        <v>Rep</v>
      </c>
      <c r="L156" s="244"/>
      <c r="M156" s="115">
        <f>F156</f>
        <v>0.33810000000000001</v>
      </c>
      <c r="N156" s="115"/>
      <c r="R156" s="245" t="str">
        <f>K156</f>
        <v>Rep</v>
      </c>
      <c r="S156" s="246"/>
      <c r="T156" s="116">
        <f>M156</f>
        <v>0.33810000000000001</v>
      </c>
      <c r="U156" s="115"/>
    </row>
    <row r="157" spans="1:21" ht="16.5" thickBot="1" x14ac:dyDescent="0.3">
      <c r="A157" s="110" t="s">
        <v>592</v>
      </c>
      <c r="B157" s="68">
        <v>1</v>
      </c>
      <c r="C157" s="68">
        <v>351.78781249999997</v>
      </c>
      <c r="D157" s="68">
        <v>351.78781249999997</v>
      </c>
      <c r="E157" s="68">
        <v>27.07</v>
      </c>
      <c r="F157" s="74" t="s">
        <v>621</v>
      </c>
      <c r="K157" s="237" t="str">
        <f>A164</f>
        <v>A</v>
      </c>
      <c r="L157" s="238"/>
      <c r="M157" s="117">
        <f>F164</f>
        <v>2.7400000000000001E-2</v>
      </c>
      <c r="N157" s="117"/>
      <c r="R157" s="239" t="str">
        <f t="shared" ref="R157:R160" si="8">K157</f>
        <v>A</v>
      </c>
      <c r="S157" s="240"/>
      <c r="T157" s="118">
        <f t="shared" ref="T157:T160" si="9">M157</f>
        <v>2.7400000000000001E-2</v>
      </c>
      <c r="U157" s="117"/>
    </row>
    <row r="158" spans="1:21" ht="16.5" thickBot="1" x14ac:dyDescent="0.3">
      <c r="A158" s="110" t="s">
        <v>618</v>
      </c>
      <c r="B158" s="68">
        <v>3</v>
      </c>
      <c r="C158" s="68">
        <v>64.778437499999995</v>
      </c>
      <c r="D158" s="68">
        <v>21.592812500000001</v>
      </c>
      <c r="E158" s="68">
        <v>1.66</v>
      </c>
      <c r="F158" s="74">
        <v>0.21079999999999999</v>
      </c>
      <c r="K158" s="237" t="str">
        <f>A158</f>
        <v>A*Rep</v>
      </c>
      <c r="L158" s="238"/>
      <c r="M158" s="117">
        <f>F158</f>
        <v>0.21079999999999999</v>
      </c>
      <c r="N158" s="119"/>
      <c r="R158" s="239" t="str">
        <f t="shared" si="8"/>
        <v>A*Rep</v>
      </c>
      <c r="S158" s="240"/>
      <c r="T158" s="118">
        <f t="shared" si="9"/>
        <v>0.21079999999999999</v>
      </c>
      <c r="U158" s="119"/>
    </row>
    <row r="159" spans="1:21" ht="16.5" thickBot="1" x14ac:dyDescent="0.3">
      <c r="A159" s="110" t="s">
        <v>593</v>
      </c>
      <c r="B159" s="68">
        <v>3</v>
      </c>
      <c r="C159" s="68">
        <v>224.6784375</v>
      </c>
      <c r="D159" s="68">
        <v>74.892812500000005</v>
      </c>
      <c r="E159" s="68">
        <v>5.76</v>
      </c>
      <c r="F159" s="74">
        <v>6.1000000000000004E-3</v>
      </c>
      <c r="K159" s="237" t="str">
        <f>A159</f>
        <v>B</v>
      </c>
      <c r="L159" s="238"/>
      <c r="M159" s="117">
        <f>F159</f>
        <v>6.1000000000000004E-3</v>
      </c>
      <c r="N159" s="117"/>
      <c r="R159" s="239" t="str">
        <f t="shared" si="8"/>
        <v>B</v>
      </c>
      <c r="S159" s="240"/>
      <c r="T159" s="118">
        <f t="shared" si="9"/>
        <v>6.1000000000000004E-3</v>
      </c>
      <c r="U159" s="117"/>
    </row>
    <row r="160" spans="1:21" ht="15.75" x14ac:dyDescent="0.25">
      <c r="A160" s="109" t="s">
        <v>619</v>
      </c>
      <c r="B160" s="77">
        <v>3</v>
      </c>
      <c r="C160" s="77">
        <v>26.673437499999999</v>
      </c>
      <c r="D160" s="77">
        <v>8.8911458000000003</v>
      </c>
      <c r="E160" s="77">
        <v>0.68</v>
      </c>
      <c r="F160" s="78">
        <v>0.57330000000000003</v>
      </c>
      <c r="K160" s="237" t="str">
        <f>A160</f>
        <v>A*B</v>
      </c>
      <c r="L160" s="238"/>
      <c r="M160" s="117">
        <f>F160</f>
        <v>0.57330000000000003</v>
      </c>
      <c r="N160" s="117"/>
      <c r="R160" s="239" t="str">
        <f t="shared" si="8"/>
        <v>A*B</v>
      </c>
      <c r="S160" s="240"/>
      <c r="T160" s="118">
        <f t="shared" si="9"/>
        <v>0.57330000000000003</v>
      </c>
      <c r="U160" s="117"/>
    </row>
    <row r="161" spans="1:21" ht="16.5" thickBot="1" x14ac:dyDescent="0.3">
      <c r="A161" s="65"/>
      <c r="K161" s="231" t="s">
        <v>1120</v>
      </c>
      <c r="L161" s="232"/>
      <c r="M161" s="233">
        <f>B153</f>
        <v>5.3119360000000002</v>
      </c>
      <c r="N161" s="234"/>
      <c r="R161" s="235" t="s">
        <v>1120</v>
      </c>
      <c r="S161" s="236"/>
      <c r="T161" s="233">
        <f>M161</f>
        <v>5.3119360000000002</v>
      </c>
      <c r="U161" s="234"/>
    </row>
    <row r="162" spans="1:21" ht="25.5" customHeight="1" thickBot="1" x14ac:dyDescent="0.3">
      <c r="A162" s="253" t="s">
        <v>620</v>
      </c>
      <c r="B162" s="252"/>
      <c r="C162" s="252"/>
      <c r="D162" s="252"/>
      <c r="E162" s="252"/>
      <c r="F162" s="252"/>
      <c r="J162">
        <v>1</v>
      </c>
    </row>
    <row r="163" spans="1:21" ht="39.75" thickBot="1" x14ac:dyDescent="0.3">
      <c r="A163" s="84" t="s">
        <v>605</v>
      </c>
      <c r="B163" s="83" t="s">
        <v>606</v>
      </c>
      <c r="C163" s="83" t="s">
        <v>617</v>
      </c>
      <c r="D163" s="83" t="s">
        <v>608</v>
      </c>
      <c r="E163" s="83" t="s">
        <v>609</v>
      </c>
      <c r="F163" s="95" t="s">
        <v>610</v>
      </c>
      <c r="J163">
        <v>2</v>
      </c>
    </row>
    <row r="164" spans="1:21" x14ac:dyDescent="0.25">
      <c r="A164" s="109" t="s">
        <v>592</v>
      </c>
      <c r="B164" s="77">
        <v>1</v>
      </c>
      <c r="C164" s="77">
        <v>351.78781249999997</v>
      </c>
      <c r="D164" s="77">
        <v>351.78781249999997</v>
      </c>
      <c r="E164" s="77">
        <v>16.29</v>
      </c>
      <c r="F164" s="78">
        <v>2.7400000000000001E-2</v>
      </c>
      <c r="J164">
        <v>3</v>
      </c>
    </row>
    <row r="165" spans="1:21" x14ac:dyDescent="0.25">
      <c r="A165" s="79"/>
      <c r="J165">
        <v>4</v>
      </c>
    </row>
    <row r="166" spans="1:21" x14ac:dyDescent="0.25">
      <c r="A166" s="79"/>
      <c r="J166">
        <v>5</v>
      </c>
    </row>
    <row r="167" spans="1:21" x14ac:dyDescent="0.25">
      <c r="J167">
        <v>6</v>
      </c>
    </row>
    <row r="168" spans="1:21" x14ac:dyDescent="0.25">
      <c r="A168" s="80"/>
      <c r="J168">
        <v>7</v>
      </c>
    </row>
    <row r="169" spans="1:21" ht="31.5" x14ac:dyDescent="0.25">
      <c r="A169" s="64" t="s">
        <v>590</v>
      </c>
      <c r="J169">
        <v>8</v>
      </c>
    </row>
    <row r="170" spans="1:21" x14ac:dyDescent="0.25">
      <c r="A170" s="79"/>
      <c r="J170">
        <v>9</v>
      </c>
    </row>
    <row r="171" spans="1:21" ht="25.5" x14ac:dyDescent="0.25">
      <c r="A171" s="81" t="s">
        <v>595</v>
      </c>
      <c r="J171">
        <v>10</v>
      </c>
    </row>
    <row r="172" spans="1:21" x14ac:dyDescent="0.25">
      <c r="A172" s="81"/>
      <c r="J172">
        <v>11</v>
      </c>
    </row>
    <row r="173" spans="1:21" ht="38.25" x14ac:dyDescent="0.25">
      <c r="A173" s="81" t="s">
        <v>1035</v>
      </c>
      <c r="J173">
        <v>12</v>
      </c>
    </row>
    <row r="174" spans="1:21" ht="15.75" thickBot="1" x14ac:dyDescent="0.3">
      <c r="A174" s="65"/>
      <c r="J174">
        <v>13</v>
      </c>
    </row>
    <row r="175" spans="1:21" ht="39.75" thickBot="1" x14ac:dyDescent="0.3">
      <c r="A175" s="90" t="s">
        <v>605</v>
      </c>
      <c r="B175" s="91" t="s">
        <v>606</v>
      </c>
      <c r="C175" s="91" t="s">
        <v>607</v>
      </c>
      <c r="D175" s="91" t="s">
        <v>608</v>
      </c>
      <c r="E175" s="91" t="s">
        <v>609</v>
      </c>
      <c r="F175" s="92" t="s">
        <v>610</v>
      </c>
      <c r="J175">
        <v>14</v>
      </c>
    </row>
    <row r="176" spans="1:21" ht="15.75" thickBot="1" x14ac:dyDescent="0.3">
      <c r="A176" s="110" t="s">
        <v>611</v>
      </c>
      <c r="B176" s="68">
        <v>13</v>
      </c>
      <c r="C176" s="68">
        <v>680.75156249999998</v>
      </c>
      <c r="D176" s="68">
        <v>52.365504799999997</v>
      </c>
      <c r="E176" s="68">
        <v>3.53</v>
      </c>
      <c r="F176" s="74">
        <v>7.3000000000000001E-3</v>
      </c>
      <c r="J176">
        <v>15</v>
      </c>
    </row>
    <row r="177" spans="1:21" ht="15.75" thickBot="1" x14ac:dyDescent="0.3">
      <c r="A177" s="110" t="s">
        <v>612</v>
      </c>
      <c r="B177" s="68">
        <v>18</v>
      </c>
      <c r="C177" s="68">
        <v>266.99312500000002</v>
      </c>
      <c r="D177" s="68">
        <v>14.832951400000001</v>
      </c>
      <c r="E177" s="68"/>
      <c r="F177" s="74"/>
      <c r="J177">
        <v>16</v>
      </c>
    </row>
    <row r="178" spans="1:21" ht="25.5" x14ac:dyDescent="0.25">
      <c r="A178" s="109" t="s">
        <v>613</v>
      </c>
      <c r="B178" s="77">
        <v>31</v>
      </c>
      <c r="C178" s="77">
        <v>947.74468750000005</v>
      </c>
      <c r="D178" s="77"/>
      <c r="E178" s="77"/>
      <c r="F178" s="78"/>
      <c r="J178">
        <v>17</v>
      </c>
    </row>
    <row r="179" spans="1:21" ht="15.75" thickBot="1" x14ac:dyDescent="0.3">
      <c r="A179" s="65"/>
      <c r="J179">
        <v>18</v>
      </c>
    </row>
    <row r="180" spans="1:21" ht="15.75" thickBot="1" x14ac:dyDescent="0.3">
      <c r="A180" s="93" t="s">
        <v>614</v>
      </c>
      <c r="B180" s="91" t="s">
        <v>615</v>
      </c>
      <c r="C180" s="91" t="s">
        <v>616</v>
      </c>
      <c r="D180" s="92" t="s">
        <v>1036</v>
      </c>
      <c r="J180">
        <v>19</v>
      </c>
    </row>
    <row r="181" spans="1:21" x14ac:dyDescent="0.25">
      <c r="A181" s="94">
        <v>0.71828599999999998</v>
      </c>
      <c r="B181" s="77">
        <v>5.3470180000000003</v>
      </c>
      <c r="C181" s="77">
        <v>3.8513570000000001</v>
      </c>
      <c r="D181" s="78">
        <v>72.028130000000004</v>
      </c>
      <c r="J181">
        <v>20</v>
      </c>
    </row>
    <row r="182" spans="1:21" ht="15.75" thickBot="1" x14ac:dyDescent="0.3">
      <c r="A182" s="65"/>
      <c r="J182">
        <v>21</v>
      </c>
    </row>
    <row r="183" spans="1:21" ht="39.75" thickBot="1" x14ac:dyDescent="0.3">
      <c r="A183" s="90" t="s">
        <v>605</v>
      </c>
      <c r="B183" s="91" t="s">
        <v>606</v>
      </c>
      <c r="C183" s="91" t="s">
        <v>617</v>
      </c>
      <c r="D183" s="91" t="s">
        <v>608</v>
      </c>
      <c r="E183" s="91" t="s">
        <v>609</v>
      </c>
      <c r="F183" s="92" t="s">
        <v>610</v>
      </c>
      <c r="K183" s="241" t="s">
        <v>1119</v>
      </c>
      <c r="L183" s="241"/>
      <c r="M183" s="112" t="str">
        <f>F183</f>
        <v>Pr &gt; F</v>
      </c>
      <c r="N183" s="113" t="str">
        <f>A173</f>
        <v>Variable dependiente: AM5</v>
      </c>
      <c r="R183" s="242" t="str">
        <f>K183</f>
        <v>Fuente de variación (FV)</v>
      </c>
      <c r="S183" s="242"/>
      <c r="T183" s="112"/>
      <c r="U183" s="114" t="str">
        <f>N183</f>
        <v>Variable dependiente: AM5</v>
      </c>
    </row>
    <row r="184" spans="1:21" ht="16.5" thickBot="1" x14ac:dyDescent="0.3">
      <c r="A184" s="110" t="s">
        <v>594</v>
      </c>
      <c r="B184" s="68">
        <v>3</v>
      </c>
      <c r="C184" s="68">
        <v>27.278437499999999</v>
      </c>
      <c r="D184" s="68">
        <v>9.0928125000000009</v>
      </c>
      <c r="E184" s="68">
        <v>0.61</v>
      </c>
      <c r="F184" s="74">
        <v>0.61529999999999996</v>
      </c>
      <c r="K184" s="243" t="str">
        <f>A184</f>
        <v>Rep</v>
      </c>
      <c r="L184" s="244"/>
      <c r="M184" s="115">
        <f>F184</f>
        <v>0.61529999999999996</v>
      </c>
      <c r="N184" s="115"/>
      <c r="R184" s="245" t="str">
        <f>K184</f>
        <v>Rep</v>
      </c>
      <c r="S184" s="246"/>
      <c r="T184" s="116">
        <f>M184</f>
        <v>0.61529999999999996</v>
      </c>
      <c r="U184" s="115"/>
    </row>
    <row r="185" spans="1:21" ht="16.5" thickBot="1" x14ac:dyDescent="0.3">
      <c r="A185" s="110" t="s">
        <v>592</v>
      </c>
      <c r="B185" s="68">
        <v>1</v>
      </c>
      <c r="C185" s="68">
        <v>528.93781249999995</v>
      </c>
      <c r="D185" s="68">
        <v>528.93781249999995</v>
      </c>
      <c r="E185" s="68">
        <v>35.659999999999997</v>
      </c>
      <c r="F185" s="74" t="s">
        <v>621</v>
      </c>
      <c r="K185" s="237" t="str">
        <f>A192</f>
        <v>A</v>
      </c>
      <c r="L185" s="238"/>
      <c r="M185" s="117">
        <f>F192</f>
        <v>1.2999999999999999E-3</v>
      </c>
      <c r="N185" s="117"/>
      <c r="R185" s="239" t="str">
        <f t="shared" ref="R185:R188" si="10">K185</f>
        <v>A</v>
      </c>
      <c r="S185" s="240"/>
      <c r="T185" s="118">
        <f t="shared" ref="T185:T188" si="11">M185</f>
        <v>1.2999999999999999E-3</v>
      </c>
      <c r="U185" s="117"/>
    </row>
    <row r="186" spans="1:21" ht="16.5" thickBot="1" x14ac:dyDescent="0.3">
      <c r="A186" s="110" t="s">
        <v>618</v>
      </c>
      <c r="B186" s="68">
        <v>3</v>
      </c>
      <c r="C186" s="68">
        <v>11.2359375</v>
      </c>
      <c r="D186" s="68">
        <v>3.7453124999999998</v>
      </c>
      <c r="E186" s="68">
        <v>0.25</v>
      </c>
      <c r="F186" s="74">
        <v>0.85850000000000004</v>
      </c>
      <c r="K186" s="237" t="str">
        <f>A186</f>
        <v>A*Rep</v>
      </c>
      <c r="L186" s="238"/>
      <c r="M186" s="117">
        <f>F186</f>
        <v>0.85850000000000004</v>
      </c>
      <c r="N186" s="119"/>
      <c r="R186" s="239" t="str">
        <f t="shared" si="10"/>
        <v>A*Rep</v>
      </c>
      <c r="S186" s="240"/>
      <c r="T186" s="118">
        <f t="shared" si="11"/>
        <v>0.85850000000000004</v>
      </c>
      <c r="U186" s="119"/>
    </row>
    <row r="187" spans="1:21" ht="16.5" thickBot="1" x14ac:dyDescent="0.3">
      <c r="A187" s="110" t="s">
        <v>593</v>
      </c>
      <c r="B187" s="68">
        <v>3</v>
      </c>
      <c r="C187" s="68">
        <v>92.480937499999996</v>
      </c>
      <c r="D187" s="68">
        <v>30.8269792</v>
      </c>
      <c r="E187" s="68">
        <v>2.08</v>
      </c>
      <c r="F187" s="74">
        <v>0.1389</v>
      </c>
      <c r="K187" s="237" t="str">
        <f>A187</f>
        <v>B</v>
      </c>
      <c r="L187" s="238"/>
      <c r="M187" s="117">
        <f>F187</f>
        <v>0.1389</v>
      </c>
      <c r="N187" s="117"/>
      <c r="R187" s="239" t="str">
        <f t="shared" si="10"/>
        <v>B</v>
      </c>
      <c r="S187" s="240"/>
      <c r="T187" s="118">
        <f t="shared" si="11"/>
        <v>0.1389</v>
      </c>
      <c r="U187" s="117"/>
    </row>
    <row r="188" spans="1:21" ht="15.75" x14ac:dyDescent="0.25">
      <c r="A188" s="109" t="s">
        <v>619</v>
      </c>
      <c r="B188" s="77">
        <v>3</v>
      </c>
      <c r="C188" s="77">
        <v>20.818437500000002</v>
      </c>
      <c r="D188" s="77">
        <v>6.9394792000000001</v>
      </c>
      <c r="E188" s="77">
        <v>0.47</v>
      </c>
      <c r="F188" s="78">
        <v>0.70840000000000003</v>
      </c>
      <c r="K188" s="237" t="str">
        <f>A188</f>
        <v>A*B</v>
      </c>
      <c r="L188" s="238"/>
      <c r="M188" s="117">
        <f>F188</f>
        <v>0.70840000000000003</v>
      </c>
      <c r="N188" s="117"/>
      <c r="R188" s="239" t="str">
        <f t="shared" si="10"/>
        <v>A*B</v>
      </c>
      <c r="S188" s="240"/>
      <c r="T188" s="118">
        <f t="shared" si="11"/>
        <v>0.70840000000000003</v>
      </c>
      <c r="U188" s="117"/>
    </row>
    <row r="189" spans="1:21" ht="16.5" thickBot="1" x14ac:dyDescent="0.3">
      <c r="A189" s="65"/>
      <c r="K189" s="231" t="s">
        <v>1120</v>
      </c>
      <c r="L189" s="232"/>
      <c r="M189" s="233">
        <f>B181</f>
        <v>5.3470180000000003</v>
      </c>
      <c r="N189" s="234"/>
      <c r="R189" s="235" t="s">
        <v>1120</v>
      </c>
      <c r="S189" s="236"/>
      <c r="T189" s="233">
        <f>M189</f>
        <v>5.3470180000000003</v>
      </c>
      <c r="U189" s="234"/>
    </row>
    <row r="190" spans="1:21" ht="25.5" customHeight="1" thickBot="1" x14ac:dyDescent="0.3">
      <c r="A190" s="253" t="s">
        <v>620</v>
      </c>
      <c r="B190" s="252"/>
      <c r="C190" s="252"/>
      <c r="D190" s="252"/>
      <c r="E190" s="252"/>
      <c r="F190" s="252"/>
      <c r="J190">
        <v>1</v>
      </c>
    </row>
    <row r="191" spans="1:21" ht="39.75" thickBot="1" x14ac:dyDescent="0.3">
      <c r="A191" s="84" t="s">
        <v>605</v>
      </c>
      <c r="B191" s="83" t="s">
        <v>606</v>
      </c>
      <c r="C191" s="83" t="s">
        <v>617</v>
      </c>
      <c r="D191" s="83" t="s">
        <v>608</v>
      </c>
      <c r="E191" s="83" t="s">
        <v>609</v>
      </c>
      <c r="F191" s="95" t="s">
        <v>610</v>
      </c>
      <c r="J191">
        <v>2</v>
      </c>
    </row>
    <row r="192" spans="1:21" x14ac:dyDescent="0.25">
      <c r="A192" s="109" t="s">
        <v>592</v>
      </c>
      <c r="B192" s="77">
        <v>1</v>
      </c>
      <c r="C192" s="77">
        <v>528.93781249999995</v>
      </c>
      <c r="D192" s="77">
        <v>528.93781249999995</v>
      </c>
      <c r="E192" s="77">
        <v>141.22999999999999</v>
      </c>
      <c r="F192" s="78">
        <v>1.2999999999999999E-3</v>
      </c>
      <c r="J192">
        <v>3</v>
      </c>
    </row>
    <row r="193" spans="1:10" x14ac:dyDescent="0.25">
      <c r="A193" s="79"/>
      <c r="J193">
        <v>4</v>
      </c>
    </row>
    <row r="194" spans="1:10" x14ac:dyDescent="0.25">
      <c r="A194" s="79"/>
      <c r="J194">
        <v>5</v>
      </c>
    </row>
    <row r="195" spans="1:10" x14ac:dyDescent="0.25">
      <c r="J195">
        <v>6</v>
      </c>
    </row>
    <row r="196" spans="1:10" x14ac:dyDescent="0.25">
      <c r="A196" s="80"/>
      <c r="J196">
        <v>7</v>
      </c>
    </row>
    <row r="197" spans="1:10" ht="31.5" x14ac:dyDescent="0.25">
      <c r="A197" s="64" t="s">
        <v>590</v>
      </c>
      <c r="J197">
        <v>8</v>
      </c>
    </row>
    <row r="198" spans="1:10" x14ac:dyDescent="0.25">
      <c r="A198" s="79"/>
      <c r="J198">
        <v>9</v>
      </c>
    </row>
    <row r="199" spans="1:10" ht="25.5" x14ac:dyDescent="0.25">
      <c r="A199" s="81" t="s">
        <v>595</v>
      </c>
      <c r="J199">
        <v>10</v>
      </c>
    </row>
    <row r="200" spans="1:10" x14ac:dyDescent="0.25">
      <c r="A200" s="81"/>
      <c r="J200">
        <v>11</v>
      </c>
    </row>
    <row r="201" spans="1:10" ht="38.25" x14ac:dyDescent="0.25">
      <c r="A201" s="81" t="s">
        <v>1037</v>
      </c>
      <c r="J201">
        <v>12</v>
      </c>
    </row>
    <row r="202" spans="1:10" ht="15.75" thickBot="1" x14ac:dyDescent="0.3">
      <c r="A202" s="65"/>
      <c r="J202">
        <v>13</v>
      </c>
    </row>
    <row r="203" spans="1:10" ht="39.75" thickBot="1" x14ac:dyDescent="0.3">
      <c r="A203" s="90" t="s">
        <v>605</v>
      </c>
      <c r="B203" s="91" t="s">
        <v>606</v>
      </c>
      <c r="C203" s="91" t="s">
        <v>607</v>
      </c>
      <c r="D203" s="91" t="s">
        <v>608</v>
      </c>
      <c r="E203" s="91" t="s">
        <v>609</v>
      </c>
      <c r="F203" s="92" t="s">
        <v>610</v>
      </c>
      <c r="J203">
        <v>14</v>
      </c>
    </row>
    <row r="204" spans="1:10" ht="15.75" thickBot="1" x14ac:dyDescent="0.3">
      <c r="A204" s="110" t="s">
        <v>611</v>
      </c>
      <c r="B204" s="68">
        <v>13</v>
      </c>
      <c r="C204" s="68">
        <v>1989.4965629999999</v>
      </c>
      <c r="D204" s="68">
        <v>153.038197</v>
      </c>
      <c r="E204" s="68">
        <v>9.51</v>
      </c>
      <c r="F204" s="74" t="s">
        <v>621</v>
      </c>
      <c r="J204">
        <v>15</v>
      </c>
    </row>
    <row r="205" spans="1:10" ht="15.75" thickBot="1" x14ac:dyDescent="0.3">
      <c r="A205" s="110" t="s">
        <v>612</v>
      </c>
      <c r="B205" s="68">
        <v>18</v>
      </c>
      <c r="C205" s="68">
        <v>289.78312499999998</v>
      </c>
      <c r="D205" s="68">
        <v>16.099063000000001</v>
      </c>
      <c r="E205" s="68"/>
      <c r="F205" s="74"/>
      <c r="J205">
        <v>16</v>
      </c>
    </row>
    <row r="206" spans="1:10" ht="25.5" x14ac:dyDescent="0.25">
      <c r="A206" s="109" t="s">
        <v>613</v>
      </c>
      <c r="B206" s="77">
        <v>31</v>
      </c>
      <c r="C206" s="77">
        <v>2279.2796880000001</v>
      </c>
      <c r="D206" s="77"/>
      <c r="E206" s="77"/>
      <c r="F206" s="78"/>
      <c r="J206">
        <v>17</v>
      </c>
    </row>
    <row r="207" spans="1:10" ht="15.75" thickBot="1" x14ac:dyDescent="0.3">
      <c r="A207" s="65"/>
      <c r="J207">
        <v>18</v>
      </c>
    </row>
    <row r="208" spans="1:10" ht="15.75" thickBot="1" x14ac:dyDescent="0.3">
      <c r="A208" s="93" t="s">
        <v>614</v>
      </c>
      <c r="B208" s="91" t="s">
        <v>615</v>
      </c>
      <c r="C208" s="91" t="s">
        <v>616</v>
      </c>
      <c r="D208" s="92" t="s">
        <v>1038</v>
      </c>
      <c r="J208">
        <v>19</v>
      </c>
    </row>
    <row r="209" spans="1:21" x14ac:dyDescent="0.25">
      <c r="A209" s="94">
        <v>0.87286200000000003</v>
      </c>
      <c r="B209" s="77">
        <v>5.1409669999999998</v>
      </c>
      <c r="C209" s="77">
        <v>4.0123639999999998</v>
      </c>
      <c r="D209" s="78">
        <v>78.046880000000002</v>
      </c>
      <c r="J209">
        <v>20</v>
      </c>
    </row>
    <row r="210" spans="1:21" ht="15.75" thickBot="1" x14ac:dyDescent="0.3">
      <c r="A210" s="65"/>
      <c r="J210">
        <v>21</v>
      </c>
    </row>
    <row r="211" spans="1:21" ht="39.75" thickBot="1" x14ac:dyDescent="0.3">
      <c r="A211" s="90" t="s">
        <v>605</v>
      </c>
      <c r="B211" s="91" t="s">
        <v>606</v>
      </c>
      <c r="C211" s="91" t="s">
        <v>617</v>
      </c>
      <c r="D211" s="91" t="s">
        <v>608</v>
      </c>
      <c r="E211" s="91" t="s">
        <v>609</v>
      </c>
      <c r="F211" s="92" t="s">
        <v>610</v>
      </c>
      <c r="K211" s="241" t="s">
        <v>1119</v>
      </c>
      <c r="L211" s="241"/>
      <c r="M211" s="112" t="str">
        <f>F211</f>
        <v>Pr &gt; F</v>
      </c>
      <c r="N211" s="113" t="str">
        <f>A201</f>
        <v>Variable dependiente: AM6</v>
      </c>
      <c r="R211" s="242" t="str">
        <f>K211</f>
        <v>Fuente de variación (FV)</v>
      </c>
      <c r="S211" s="242"/>
      <c r="T211" s="112"/>
      <c r="U211" s="114" t="str">
        <f>N211</f>
        <v>Variable dependiente: AM6</v>
      </c>
    </row>
    <row r="212" spans="1:21" ht="16.5" thickBot="1" x14ac:dyDescent="0.3">
      <c r="A212" s="110" t="s">
        <v>594</v>
      </c>
      <c r="B212" s="68">
        <v>3</v>
      </c>
      <c r="C212" s="68">
        <v>26.858438</v>
      </c>
      <c r="D212" s="68">
        <v>8.9528130000000008</v>
      </c>
      <c r="E212" s="68">
        <v>0.56000000000000005</v>
      </c>
      <c r="F212" s="74">
        <v>0.65069999999999995</v>
      </c>
      <c r="K212" s="243" t="str">
        <f>A212</f>
        <v>Rep</v>
      </c>
      <c r="L212" s="244"/>
      <c r="M212" s="115">
        <f>F212</f>
        <v>0.65069999999999995</v>
      </c>
      <c r="N212" s="115"/>
      <c r="R212" s="245" t="str">
        <f>K212</f>
        <v>Rep</v>
      </c>
      <c r="S212" s="246"/>
      <c r="T212" s="116">
        <f>M212</f>
        <v>0.65069999999999995</v>
      </c>
      <c r="U212" s="115"/>
    </row>
    <row r="213" spans="1:21" ht="16.5" thickBot="1" x14ac:dyDescent="0.3">
      <c r="A213" s="110" t="s">
        <v>592</v>
      </c>
      <c r="B213" s="68">
        <v>1</v>
      </c>
      <c r="C213" s="68">
        <v>1408.477813</v>
      </c>
      <c r="D213" s="68">
        <v>1408.477813</v>
      </c>
      <c r="E213" s="68">
        <v>87.49</v>
      </c>
      <c r="F213" s="74" t="s">
        <v>621</v>
      </c>
      <c r="K213" s="237" t="str">
        <f>A220</f>
        <v>A</v>
      </c>
      <c r="L213" s="238"/>
      <c r="M213" s="117">
        <f>F220</f>
        <v>2.9999999999999997E-4</v>
      </c>
      <c r="N213" s="117"/>
      <c r="R213" s="239" t="str">
        <f t="shared" ref="R213:R216" si="12">K213</f>
        <v>A</v>
      </c>
      <c r="S213" s="240"/>
      <c r="T213" s="118">
        <f t="shared" ref="T213:T216" si="13">M213</f>
        <v>2.9999999999999997E-4</v>
      </c>
      <c r="U213" s="117"/>
    </row>
    <row r="214" spans="1:21" ht="16.5" thickBot="1" x14ac:dyDescent="0.3">
      <c r="A214" s="110" t="s">
        <v>618</v>
      </c>
      <c r="B214" s="68">
        <v>3</v>
      </c>
      <c r="C214" s="68">
        <v>12.310936999999999</v>
      </c>
      <c r="D214" s="68">
        <v>4.1036460000000003</v>
      </c>
      <c r="E214" s="68">
        <v>0.25</v>
      </c>
      <c r="F214" s="74">
        <v>0.85680000000000001</v>
      </c>
      <c r="K214" s="237" t="str">
        <f>A214</f>
        <v>A*Rep</v>
      </c>
      <c r="L214" s="238"/>
      <c r="M214" s="117">
        <f>F214</f>
        <v>0.85680000000000001</v>
      </c>
      <c r="N214" s="119"/>
      <c r="R214" s="239" t="str">
        <f t="shared" si="12"/>
        <v>A*Rep</v>
      </c>
      <c r="S214" s="240"/>
      <c r="T214" s="118">
        <f t="shared" si="13"/>
        <v>0.85680000000000001</v>
      </c>
      <c r="U214" s="119"/>
    </row>
    <row r="215" spans="1:21" ht="16.5" thickBot="1" x14ac:dyDescent="0.3">
      <c r="A215" s="110" t="s">
        <v>593</v>
      </c>
      <c r="B215" s="68">
        <v>3</v>
      </c>
      <c r="C215" s="68">
        <v>471.85843799999998</v>
      </c>
      <c r="D215" s="68">
        <v>157.286146</v>
      </c>
      <c r="E215" s="68">
        <v>9.77</v>
      </c>
      <c r="F215" s="74">
        <v>5.0000000000000001E-4</v>
      </c>
      <c r="K215" s="237" t="str">
        <f>A215</f>
        <v>B</v>
      </c>
      <c r="L215" s="238"/>
      <c r="M215" s="117">
        <f>F215</f>
        <v>5.0000000000000001E-4</v>
      </c>
      <c r="N215" s="117"/>
      <c r="R215" s="239" t="str">
        <f t="shared" si="12"/>
        <v>B</v>
      </c>
      <c r="S215" s="240"/>
      <c r="T215" s="118">
        <f t="shared" si="13"/>
        <v>5.0000000000000001E-4</v>
      </c>
      <c r="U215" s="117"/>
    </row>
    <row r="216" spans="1:21" ht="15.75" x14ac:dyDescent="0.25">
      <c r="A216" s="109" t="s">
        <v>619</v>
      </c>
      <c r="B216" s="77">
        <v>3</v>
      </c>
      <c r="C216" s="77">
        <v>69.990938</v>
      </c>
      <c r="D216" s="77">
        <v>23.330313</v>
      </c>
      <c r="E216" s="77">
        <v>1.45</v>
      </c>
      <c r="F216" s="78">
        <v>0.26169999999999999</v>
      </c>
      <c r="K216" s="237" t="str">
        <f>A216</f>
        <v>A*B</v>
      </c>
      <c r="L216" s="238"/>
      <c r="M216" s="117">
        <f>F216</f>
        <v>0.26169999999999999</v>
      </c>
      <c r="N216" s="117"/>
      <c r="R216" s="239" t="str">
        <f t="shared" si="12"/>
        <v>A*B</v>
      </c>
      <c r="S216" s="240"/>
      <c r="T216" s="118">
        <f t="shared" si="13"/>
        <v>0.26169999999999999</v>
      </c>
      <c r="U216" s="117"/>
    </row>
    <row r="217" spans="1:21" ht="16.5" thickBot="1" x14ac:dyDescent="0.3">
      <c r="A217" s="65"/>
      <c r="K217" s="231" t="s">
        <v>1120</v>
      </c>
      <c r="L217" s="232"/>
      <c r="M217" s="233">
        <f>B209</f>
        <v>5.1409669999999998</v>
      </c>
      <c r="N217" s="234"/>
      <c r="R217" s="235" t="s">
        <v>1120</v>
      </c>
      <c r="S217" s="236"/>
      <c r="T217" s="233">
        <f>M217</f>
        <v>5.1409669999999998</v>
      </c>
      <c r="U217" s="234"/>
    </row>
    <row r="218" spans="1:21" ht="25.5" customHeight="1" thickBot="1" x14ac:dyDescent="0.3">
      <c r="A218" s="253" t="s">
        <v>620</v>
      </c>
      <c r="B218" s="252"/>
      <c r="C218" s="252"/>
      <c r="D218" s="252"/>
      <c r="E218" s="252"/>
      <c r="F218" s="252"/>
      <c r="J218">
        <v>1</v>
      </c>
    </row>
    <row r="219" spans="1:21" ht="39.75" thickBot="1" x14ac:dyDescent="0.3">
      <c r="A219" s="84" t="s">
        <v>605</v>
      </c>
      <c r="B219" s="83" t="s">
        <v>606</v>
      </c>
      <c r="C219" s="83" t="s">
        <v>617</v>
      </c>
      <c r="D219" s="83" t="s">
        <v>608</v>
      </c>
      <c r="E219" s="83" t="s">
        <v>609</v>
      </c>
      <c r="F219" s="95" t="s">
        <v>610</v>
      </c>
      <c r="J219">
        <v>2</v>
      </c>
    </row>
    <row r="220" spans="1:21" x14ac:dyDescent="0.25">
      <c r="A220" s="109" t="s">
        <v>592</v>
      </c>
      <c r="B220" s="77">
        <v>1</v>
      </c>
      <c r="C220" s="77">
        <v>1408.477813</v>
      </c>
      <c r="D220" s="77">
        <v>1408.477813</v>
      </c>
      <c r="E220" s="77">
        <v>343.23</v>
      </c>
      <c r="F220" s="78">
        <v>2.9999999999999997E-4</v>
      </c>
      <c r="J220">
        <v>3</v>
      </c>
    </row>
    <row r="221" spans="1:21" x14ac:dyDescent="0.25">
      <c r="A221" s="79"/>
      <c r="J221">
        <v>4</v>
      </c>
    </row>
    <row r="222" spans="1:21" x14ac:dyDescent="0.25">
      <c r="A222" s="79"/>
      <c r="J222">
        <v>5</v>
      </c>
    </row>
    <row r="223" spans="1:21" x14ac:dyDescent="0.25">
      <c r="J223">
        <v>6</v>
      </c>
    </row>
    <row r="224" spans="1:21" x14ac:dyDescent="0.25">
      <c r="A224" s="80"/>
      <c r="J224">
        <v>7</v>
      </c>
    </row>
    <row r="225" spans="1:45" ht="31.5" x14ac:dyDescent="0.25">
      <c r="A225" s="64" t="s">
        <v>590</v>
      </c>
      <c r="J225">
        <v>8</v>
      </c>
    </row>
    <row r="226" spans="1:45" x14ac:dyDescent="0.25">
      <c r="A226" s="79"/>
      <c r="J226">
        <v>9</v>
      </c>
    </row>
    <row r="227" spans="1:45" ht="25.5" x14ac:dyDescent="0.25">
      <c r="A227" s="81" t="s">
        <v>595</v>
      </c>
      <c r="J227">
        <v>10</v>
      </c>
    </row>
    <row r="228" spans="1:45" x14ac:dyDescent="0.25">
      <c r="A228" s="81"/>
      <c r="J228">
        <v>11</v>
      </c>
    </row>
    <row r="229" spans="1:45" ht="38.25" x14ac:dyDescent="0.25">
      <c r="A229" s="81" t="s">
        <v>1039</v>
      </c>
      <c r="J229">
        <v>12</v>
      </c>
    </row>
    <row r="230" spans="1:45" ht="15.75" thickBot="1" x14ac:dyDescent="0.3">
      <c r="A230" s="65"/>
      <c r="J230">
        <v>13</v>
      </c>
    </row>
    <row r="231" spans="1:45" ht="39.75" thickBot="1" x14ac:dyDescent="0.3">
      <c r="A231" s="90" t="s">
        <v>605</v>
      </c>
      <c r="B231" s="91" t="s">
        <v>606</v>
      </c>
      <c r="C231" s="91" t="s">
        <v>607</v>
      </c>
      <c r="D231" s="91" t="s">
        <v>608</v>
      </c>
      <c r="E231" s="91" t="s">
        <v>609</v>
      </c>
      <c r="F231" s="92" t="s">
        <v>610</v>
      </c>
      <c r="J231">
        <v>14</v>
      </c>
    </row>
    <row r="232" spans="1:45" ht="15.75" thickBot="1" x14ac:dyDescent="0.3">
      <c r="A232" s="110" t="s">
        <v>611</v>
      </c>
      <c r="B232" s="68">
        <v>13</v>
      </c>
      <c r="C232" s="68">
        <v>61.854062499999998</v>
      </c>
      <c r="D232" s="68">
        <v>4.7580048100000001</v>
      </c>
      <c r="E232" s="68">
        <v>11.53</v>
      </c>
      <c r="F232" s="74" t="s">
        <v>621</v>
      </c>
      <c r="J232">
        <v>15</v>
      </c>
    </row>
    <row r="233" spans="1:45" ht="15.75" thickBot="1" x14ac:dyDescent="0.3">
      <c r="A233" s="110" t="s">
        <v>612</v>
      </c>
      <c r="B233" s="68">
        <v>18</v>
      </c>
      <c r="C233" s="68">
        <v>7.4281249999999996</v>
      </c>
      <c r="D233" s="68">
        <v>0.41267361000000002</v>
      </c>
      <c r="E233" s="68"/>
      <c r="F233" s="74"/>
      <c r="J233">
        <v>16</v>
      </c>
    </row>
    <row r="234" spans="1:45" ht="25.5" x14ac:dyDescent="0.25">
      <c r="A234" s="109" t="s">
        <v>613</v>
      </c>
      <c r="B234" s="77">
        <v>31</v>
      </c>
      <c r="C234" s="77">
        <v>69.282187500000006</v>
      </c>
      <c r="D234" s="77"/>
      <c r="E234" s="77"/>
      <c r="F234" s="78"/>
      <c r="J234">
        <v>17</v>
      </c>
    </row>
    <row r="235" spans="1:45" ht="15.75" thickBot="1" x14ac:dyDescent="0.3">
      <c r="A235" s="65"/>
      <c r="J235">
        <v>18</v>
      </c>
    </row>
    <row r="236" spans="1:45" ht="15.75" thickBot="1" x14ac:dyDescent="0.3">
      <c r="A236" s="93" t="s">
        <v>614</v>
      </c>
      <c r="B236" s="91" t="s">
        <v>615</v>
      </c>
      <c r="C236" s="91" t="s">
        <v>616</v>
      </c>
      <c r="D236" s="92" t="s">
        <v>1040</v>
      </c>
      <c r="J236">
        <v>19</v>
      </c>
    </row>
    <row r="237" spans="1:45" x14ac:dyDescent="0.25">
      <c r="A237" s="94">
        <v>0.89278400000000002</v>
      </c>
      <c r="B237" s="77">
        <v>7.5715269999999997</v>
      </c>
      <c r="C237" s="77">
        <v>0.642397</v>
      </c>
      <c r="D237" s="78">
        <v>8.484375</v>
      </c>
      <c r="J237">
        <v>20</v>
      </c>
    </row>
    <row r="238" spans="1:45" ht="15.75" thickBot="1" x14ac:dyDescent="0.3">
      <c r="A238" s="65"/>
      <c r="J238">
        <v>21</v>
      </c>
    </row>
    <row r="239" spans="1:45" ht="39.75" thickBot="1" x14ac:dyDescent="0.3">
      <c r="A239" s="90" t="s">
        <v>605</v>
      </c>
      <c r="B239" s="91" t="s">
        <v>606</v>
      </c>
      <c r="C239" s="91" t="s">
        <v>617</v>
      </c>
      <c r="D239" s="91" t="s">
        <v>608</v>
      </c>
      <c r="E239" s="91" t="s">
        <v>609</v>
      </c>
      <c r="F239" s="92" t="s">
        <v>610</v>
      </c>
      <c r="K239" s="241" t="s">
        <v>1119</v>
      </c>
      <c r="L239" s="241"/>
      <c r="M239" s="112" t="str">
        <f>F239</f>
        <v>Pr &gt; F</v>
      </c>
      <c r="N239" s="113" t="str">
        <f>A229</f>
        <v>Variable dependiente: DM1</v>
      </c>
      <c r="R239" s="242" t="str">
        <f>K239</f>
        <v>Fuente de variación (FV)</v>
      </c>
      <c r="S239" s="242"/>
      <c r="T239" s="112"/>
      <c r="U239" s="114" t="str">
        <f>N239</f>
        <v>Variable dependiente: DM1</v>
      </c>
      <c r="V239">
        <v>1</v>
      </c>
      <c r="W239">
        <v>2</v>
      </c>
      <c r="X239">
        <v>3</v>
      </c>
      <c r="Y239">
        <v>4</v>
      </c>
      <c r="Z239">
        <v>5</v>
      </c>
      <c r="AA239">
        <v>6</v>
      </c>
      <c r="AP239" s="221"/>
      <c r="AQ239" s="221"/>
      <c r="AR239" s="221"/>
      <c r="AS239" s="221"/>
    </row>
    <row r="240" spans="1:45" ht="16.5" thickBot="1" x14ac:dyDescent="0.3">
      <c r="A240" s="110" t="s">
        <v>594</v>
      </c>
      <c r="B240" s="68">
        <v>3</v>
      </c>
      <c r="C240" s="68">
        <v>1.2559374999999999</v>
      </c>
      <c r="D240" s="68">
        <v>0.41864583</v>
      </c>
      <c r="E240" s="68">
        <v>1.01</v>
      </c>
      <c r="F240" s="74">
        <v>0.4093</v>
      </c>
      <c r="K240" s="243" t="str">
        <f>A240</f>
        <v>Rep</v>
      </c>
      <c r="L240" s="244"/>
      <c r="M240" s="115">
        <f>F240</f>
        <v>0.4093</v>
      </c>
      <c r="N240" s="115"/>
      <c r="R240" s="245" t="str">
        <f>K240</f>
        <v>Rep</v>
      </c>
      <c r="S240" s="246"/>
      <c r="T240" s="116">
        <f>M240</f>
        <v>0.4093</v>
      </c>
      <c r="U240" s="115"/>
      <c r="AP240" s="141"/>
      <c r="AQ240" s="142"/>
      <c r="AR240" s="128"/>
    </row>
    <row r="241" spans="1:45" ht="16.5" thickBot="1" x14ac:dyDescent="0.3">
      <c r="A241" s="110" t="s">
        <v>592</v>
      </c>
      <c r="B241" s="68">
        <v>1</v>
      </c>
      <c r="C241" s="68">
        <v>35.490312500000002</v>
      </c>
      <c r="D241" s="68">
        <v>35.490312500000002</v>
      </c>
      <c r="E241" s="68">
        <v>86</v>
      </c>
      <c r="F241" s="74" t="s">
        <v>621</v>
      </c>
      <c r="K241" s="237" t="str">
        <f>A248</f>
        <v>A</v>
      </c>
      <c r="L241" s="238"/>
      <c r="M241" s="117">
        <f>F248</f>
        <v>3.9600000000000003E-2</v>
      </c>
      <c r="N241" s="117"/>
      <c r="R241" s="239" t="str">
        <f t="shared" ref="R241:R244" si="14">K241</f>
        <v>A</v>
      </c>
      <c r="S241" s="240"/>
      <c r="T241" s="118">
        <f t="shared" ref="T241:T244" si="15">M241</f>
        <v>3.9600000000000003E-2</v>
      </c>
      <c r="U241" s="117"/>
      <c r="AP241" s="135"/>
      <c r="AQ241" s="144"/>
      <c r="AR241" s="131"/>
      <c r="AS241" s="145"/>
    </row>
    <row r="242" spans="1:45" ht="16.5" thickBot="1" x14ac:dyDescent="0.3">
      <c r="A242" s="110" t="s">
        <v>618</v>
      </c>
      <c r="B242" s="68">
        <v>3</v>
      </c>
      <c r="C242" s="68">
        <v>8.7134374999999995</v>
      </c>
      <c r="D242" s="68">
        <v>2.9044791700000001</v>
      </c>
      <c r="E242" s="68">
        <v>7.04</v>
      </c>
      <c r="F242" s="74">
        <v>2.5000000000000001E-3</v>
      </c>
      <c r="K242" s="237" t="str">
        <f>A242</f>
        <v>A*Rep</v>
      </c>
      <c r="L242" s="238"/>
      <c r="M242" s="117">
        <f>F242</f>
        <v>2.5000000000000001E-3</v>
      </c>
      <c r="N242" s="119"/>
      <c r="R242" s="239" t="str">
        <f t="shared" si="14"/>
        <v>A*Rep</v>
      </c>
      <c r="S242" s="240"/>
      <c r="T242" s="118">
        <f t="shared" si="15"/>
        <v>2.5000000000000001E-3</v>
      </c>
      <c r="U242" s="119"/>
      <c r="AP242" s="141"/>
      <c r="AQ242" s="142"/>
      <c r="AR242" s="128"/>
    </row>
    <row r="243" spans="1:45" ht="16.5" thickBot="1" x14ac:dyDescent="0.3">
      <c r="A243" s="110" t="s">
        <v>593</v>
      </c>
      <c r="B243" s="68">
        <v>3</v>
      </c>
      <c r="C243" s="68">
        <v>13.108437500000001</v>
      </c>
      <c r="D243" s="68">
        <v>4.36947917</v>
      </c>
      <c r="E243" s="68">
        <v>10.59</v>
      </c>
      <c r="F243" s="74">
        <v>2.9999999999999997E-4</v>
      </c>
      <c r="K243" s="237" t="str">
        <f>A243</f>
        <v>B</v>
      </c>
      <c r="L243" s="238"/>
      <c r="M243" s="117">
        <f>F243</f>
        <v>2.9999999999999997E-4</v>
      </c>
      <c r="N243" s="117"/>
      <c r="R243" s="239" t="str">
        <f t="shared" si="14"/>
        <v>B</v>
      </c>
      <c r="S243" s="240"/>
      <c r="T243" s="118">
        <f t="shared" si="15"/>
        <v>2.9999999999999997E-4</v>
      </c>
      <c r="U243" s="117"/>
      <c r="AP243" s="141"/>
      <c r="AQ243" s="142"/>
      <c r="AR243" s="128"/>
    </row>
    <row r="244" spans="1:45" ht="15.75" x14ac:dyDescent="0.25">
      <c r="A244" s="109" t="s">
        <v>619</v>
      </c>
      <c r="B244" s="77">
        <v>3</v>
      </c>
      <c r="C244" s="77">
        <v>3.2859375000000002</v>
      </c>
      <c r="D244" s="77">
        <v>1.0953124999999999</v>
      </c>
      <c r="E244" s="77">
        <v>2.65</v>
      </c>
      <c r="F244" s="78">
        <v>7.9699999999999993E-2</v>
      </c>
      <c r="K244" s="237" t="str">
        <f>A244</f>
        <v>A*B</v>
      </c>
      <c r="L244" s="238"/>
      <c r="M244" s="117">
        <f>F244</f>
        <v>7.9699999999999993E-2</v>
      </c>
      <c r="N244" s="117"/>
      <c r="R244" s="239" t="str">
        <f t="shared" si="14"/>
        <v>A*B</v>
      </c>
      <c r="S244" s="240"/>
      <c r="T244" s="118">
        <f t="shared" si="15"/>
        <v>7.9699999999999993E-2</v>
      </c>
      <c r="U244" s="117"/>
      <c r="AP244" s="127"/>
      <c r="AQ244" s="137"/>
      <c r="AR244" s="128"/>
    </row>
    <row r="245" spans="1:45" ht="16.5" thickBot="1" x14ac:dyDescent="0.3">
      <c r="A245" s="65"/>
      <c r="K245" s="231" t="s">
        <v>1120</v>
      </c>
      <c r="L245" s="232"/>
      <c r="M245" s="233">
        <f>B237</f>
        <v>7.5715269999999997</v>
      </c>
      <c r="N245" s="234"/>
      <c r="R245" s="235" t="s">
        <v>1120</v>
      </c>
      <c r="S245" s="236"/>
      <c r="T245" s="233">
        <f>M245</f>
        <v>7.5715269999999997</v>
      </c>
      <c r="U245" s="234"/>
      <c r="AP245" s="127"/>
      <c r="AQ245" s="137"/>
      <c r="AR245" s="128"/>
    </row>
    <row r="246" spans="1:45" ht="25.5" customHeight="1" thickBot="1" x14ac:dyDescent="0.3">
      <c r="A246" s="253" t="s">
        <v>620</v>
      </c>
      <c r="B246" s="252"/>
      <c r="C246" s="252"/>
      <c r="D246" s="252"/>
      <c r="E246" s="252"/>
      <c r="F246" s="252"/>
      <c r="J246">
        <v>1</v>
      </c>
      <c r="AP246" s="114"/>
      <c r="AQ246" s="114"/>
      <c r="AR246" s="114"/>
      <c r="AS246" s="114"/>
    </row>
    <row r="247" spans="1:45" ht="39.75" thickBot="1" x14ac:dyDescent="0.3">
      <c r="A247" s="84" t="s">
        <v>605</v>
      </c>
      <c r="B247" s="83" t="s">
        <v>606</v>
      </c>
      <c r="C247" s="83" t="s">
        <v>617</v>
      </c>
      <c r="D247" s="83" t="s">
        <v>608</v>
      </c>
      <c r="E247" s="83" t="s">
        <v>609</v>
      </c>
      <c r="F247" s="95" t="s">
        <v>610</v>
      </c>
      <c r="J247">
        <v>2</v>
      </c>
      <c r="AP247" s="146" t="str">
        <f>T408</f>
        <v>.</v>
      </c>
      <c r="AQ247" s="146"/>
      <c r="AR247" s="146">
        <f>T436</f>
        <v>0.46260000000000001</v>
      </c>
    </row>
    <row r="248" spans="1:45" x14ac:dyDescent="0.25">
      <c r="A248" s="109" t="s">
        <v>592</v>
      </c>
      <c r="B248" s="77">
        <v>1</v>
      </c>
      <c r="C248" s="77">
        <v>35.490312500000002</v>
      </c>
      <c r="D248" s="77">
        <v>35.490312500000002</v>
      </c>
      <c r="E248" s="77">
        <v>12.22</v>
      </c>
      <c r="F248" s="78">
        <v>3.9600000000000003E-2</v>
      </c>
      <c r="J248">
        <v>3</v>
      </c>
      <c r="AP248" s="146" t="str">
        <f t="shared" ref="AP248:AP252" si="16">T409</f>
        <v>.</v>
      </c>
      <c r="AQ248" s="146"/>
      <c r="AR248" s="146">
        <f t="shared" ref="AR248:AR252" si="17">T437</f>
        <v>0.31280000000000002</v>
      </c>
    </row>
    <row r="249" spans="1:45" x14ac:dyDescent="0.25">
      <c r="A249" s="79"/>
      <c r="J249">
        <v>4</v>
      </c>
      <c r="AP249" s="146" t="str">
        <f t="shared" si="16"/>
        <v>.</v>
      </c>
      <c r="AQ249" s="146"/>
      <c r="AR249" s="146">
        <f t="shared" si="17"/>
        <v>3.5900000000000001E-2</v>
      </c>
    </row>
    <row r="250" spans="1:45" x14ac:dyDescent="0.25">
      <c r="A250" s="79"/>
      <c r="J250">
        <v>5</v>
      </c>
      <c r="AP250" s="147" t="str">
        <f t="shared" si="16"/>
        <v>.</v>
      </c>
      <c r="AQ250" s="147"/>
      <c r="AR250" s="147">
        <f t="shared" si="17"/>
        <v>0.01</v>
      </c>
    </row>
    <row r="251" spans="1:45" x14ac:dyDescent="0.25">
      <c r="J251">
        <v>6</v>
      </c>
      <c r="AP251" s="146" t="str">
        <f t="shared" si="16"/>
        <v>.</v>
      </c>
      <c r="AQ251" s="146"/>
      <c r="AR251" s="146">
        <f t="shared" si="17"/>
        <v>0.46429999999999999</v>
      </c>
    </row>
    <row r="252" spans="1:45" x14ac:dyDescent="0.25">
      <c r="A252" s="80"/>
      <c r="J252">
        <v>7</v>
      </c>
      <c r="AP252" s="146" t="str">
        <f t="shared" si="16"/>
        <v>.</v>
      </c>
      <c r="AQ252" s="146"/>
      <c r="AR252" s="146">
        <f t="shared" si="17"/>
        <v>73.265910000000005</v>
      </c>
    </row>
    <row r="253" spans="1:45" ht="31.5" x14ac:dyDescent="0.25">
      <c r="A253" s="64" t="s">
        <v>590</v>
      </c>
      <c r="J253">
        <v>8</v>
      </c>
      <c r="AB253" s="220"/>
      <c r="AC253" s="220"/>
      <c r="AD253" s="148" t="str">
        <f>U239</f>
        <v>Variable dependiente: DM1</v>
      </c>
      <c r="AE253" s="1"/>
      <c r="AF253" s="148"/>
      <c r="AG253" s="1"/>
      <c r="AH253" s="148"/>
      <c r="AI253" s="1"/>
      <c r="AJ253" s="148"/>
      <c r="AK253" s="1"/>
      <c r="AL253" s="148"/>
      <c r="AM253" s="1"/>
      <c r="AN253" s="148"/>
      <c r="AO253" s="1"/>
      <c r="AP253" s="148"/>
      <c r="AQ253" s="1"/>
    </row>
    <row r="254" spans="1:45" ht="15.75" x14ac:dyDescent="0.25">
      <c r="A254" s="79"/>
      <c r="J254">
        <v>9</v>
      </c>
      <c r="AB254" s="220"/>
      <c r="AC254" s="220"/>
      <c r="AD254" s="148"/>
      <c r="AE254" s="1"/>
      <c r="AF254" s="148" t="str">
        <f>U267</f>
        <v>Variable dependiente: DM2</v>
      </c>
      <c r="AG254" s="1"/>
      <c r="AH254" s="148"/>
      <c r="AI254" s="1"/>
      <c r="AJ254" s="148"/>
      <c r="AK254" s="1"/>
      <c r="AL254" s="148"/>
      <c r="AM254" s="1"/>
      <c r="AN254" s="148"/>
      <c r="AO254" s="1"/>
      <c r="AP254" s="148"/>
      <c r="AQ254" s="1"/>
    </row>
    <row r="255" spans="1:45" ht="25.5" x14ac:dyDescent="0.25">
      <c r="A255" s="81" t="s">
        <v>595</v>
      </c>
      <c r="J255">
        <v>10</v>
      </c>
      <c r="AB255" s="220"/>
      <c r="AC255" s="220"/>
      <c r="AD255" s="148"/>
      <c r="AE255" s="1"/>
      <c r="AF255" s="148"/>
      <c r="AG255" s="1"/>
      <c r="AH255" t="str">
        <f>U295</f>
        <v>Variable dependiente: DM3</v>
      </c>
      <c r="AI255" s="1"/>
      <c r="AJ255" s="148"/>
      <c r="AK255" s="1"/>
      <c r="AL255" s="148"/>
      <c r="AM255" s="1"/>
      <c r="AN255" s="148"/>
      <c r="AO255" s="1"/>
      <c r="AP255" s="148"/>
      <c r="AQ255" s="1"/>
    </row>
    <row r="256" spans="1:45" ht="15.75" x14ac:dyDescent="0.25">
      <c r="A256" s="81"/>
      <c r="J256">
        <v>11</v>
      </c>
      <c r="V256" s="220"/>
      <c r="W256" s="220"/>
      <c r="X256" s="148"/>
      <c r="Y256" s="1"/>
      <c r="Z256" s="148"/>
      <c r="AA256" s="1"/>
      <c r="AB256" s="148"/>
      <c r="AC256" s="1"/>
      <c r="AD256" s="148"/>
      <c r="AE256" s="1"/>
      <c r="AF256" s="148"/>
      <c r="AG256" s="1"/>
      <c r="AH256" s="148"/>
      <c r="AI256" s="1"/>
      <c r="AJ256" s="148" t="str">
        <f>U323</f>
        <v>Variable dependiente: DM4</v>
      </c>
      <c r="AK256" s="149"/>
    </row>
    <row r="257" spans="1:44" ht="38.25" x14ac:dyDescent="0.25">
      <c r="A257" s="81" t="s">
        <v>1041</v>
      </c>
      <c r="J257">
        <v>12</v>
      </c>
      <c r="X257" s="148"/>
      <c r="Y257" s="1"/>
      <c r="Z257" s="148"/>
      <c r="AA257" s="1"/>
      <c r="AB257" s="148"/>
      <c r="AC257" s="1"/>
      <c r="AD257" s="148"/>
      <c r="AE257" s="1"/>
      <c r="AF257" s="148"/>
      <c r="AG257" s="1"/>
      <c r="AH257" s="148"/>
      <c r="AI257" s="1"/>
      <c r="AJ257" s="148"/>
      <c r="AK257" s="149"/>
      <c r="AL257" t="str">
        <f>U351</f>
        <v>Variable dependiente: DM5</v>
      </c>
    </row>
    <row r="258" spans="1:44" ht="15.75" thickBot="1" x14ac:dyDescent="0.3">
      <c r="A258" s="65"/>
      <c r="J258">
        <v>13</v>
      </c>
      <c r="AN258" t="str">
        <f>U379</f>
        <v>Variable dependiente: DM6</v>
      </c>
    </row>
    <row r="259" spans="1:44" ht="39.75" thickBot="1" x14ac:dyDescent="0.3">
      <c r="A259" s="90" t="s">
        <v>605</v>
      </c>
      <c r="B259" s="91" t="s">
        <v>606</v>
      </c>
      <c r="C259" s="91" t="s">
        <v>607</v>
      </c>
      <c r="D259" s="91" t="s">
        <v>608</v>
      </c>
      <c r="E259" s="91" t="s">
        <v>609</v>
      </c>
      <c r="F259" s="92" t="s">
        <v>610</v>
      </c>
      <c r="J259">
        <v>14</v>
      </c>
      <c r="AP259" t="str">
        <f>U407</f>
        <v>Variable dependiente: NFLM1</v>
      </c>
    </row>
    <row r="260" spans="1:44" ht="15.75" thickBot="1" x14ac:dyDescent="0.3">
      <c r="A260" s="110" t="s">
        <v>611</v>
      </c>
      <c r="B260" s="68">
        <v>13</v>
      </c>
      <c r="C260" s="68">
        <v>90.681562499999998</v>
      </c>
      <c r="D260" s="68">
        <v>6.9755048100000003</v>
      </c>
      <c r="E260" s="68">
        <v>26.71</v>
      </c>
      <c r="F260" s="74" t="s">
        <v>621</v>
      </c>
      <c r="J260">
        <v>15</v>
      </c>
      <c r="AR260" t="str">
        <f>U435</f>
        <v>Variable dependiente: NFLM2</v>
      </c>
    </row>
    <row r="261" spans="1:44" ht="15.75" thickBot="1" x14ac:dyDescent="0.3">
      <c r="A261" s="110" t="s">
        <v>612</v>
      </c>
      <c r="B261" s="68">
        <v>18</v>
      </c>
      <c r="C261" s="68">
        <v>4.7006249999999996</v>
      </c>
      <c r="D261" s="68">
        <v>0.26114583000000002</v>
      </c>
      <c r="E261" s="68"/>
      <c r="F261" s="74"/>
      <c r="J261">
        <v>16</v>
      </c>
    </row>
    <row r="262" spans="1:44" ht="25.5" x14ac:dyDescent="0.25">
      <c r="A262" s="109" t="s">
        <v>613</v>
      </c>
      <c r="B262" s="77">
        <v>31</v>
      </c>
      <c r="C262" s="77">
        <v>95.382187500000001</v>
      </c>
      <c r="D262" s="77"/>
      <c r="E262" s="77"/>
      <c r="F262" s="78"/>
      <c r="J262">
        <v>17</v>
      </c>
    </row>
    <row r="263" spans="1:44" ht="15.75" thickBot="1" x14ac:dyDescent="0.3">
      <c r="A263" s="65"/>
      <c r="J263">
        <v>18</v>
      </c>
    </row>
    <row r="264" spans="1:44" ht="15.75" thickBot="1" x14ac:dyDescent="0.3">
      <c r="A264" s="93" t="s">
        <v>614</v>
      </c>
      <c r="B264" s="91" t="s">
        <v>615</v>
      </c>
      <c r="C264" s="91" t="s">
        <v>616</v>
      </c>
      <c r="D264" s="92" t="s">
        <v>1042</v>
      </c>
      <c r="J264">
        <v>19</v>
      </c>
    </row>
    <row r="265" spans="1:44" x14ac:dyDescent="0.25">
      <c r="A265" s="94">
        <v>0.95071799999999995</v>
      </c>
      <c r="B265" s="77">
        <v>4.8596659999999998</v>
      </c>
      <c r="C265" s="77">
        <v>0.51102400000000003</v>
      </c>
      <c r="D265" s="78">
        <v>10.51563</v>
      </c>
      <c r="J265">
        <v>20</v>
      </c>
    </row>
    <row r="266" spans="1:44" ht="15.75" thickBot="1" x14ac:dyDescent="0.3">
      <c r="A266" s="65"/>
      <c r="J266">
        <v>21</v>
      </c>
    </row>
    <row r="267" spans="1:44" ht="39.75" thickBot="1" x14ac:dyDescent="0.3">
      <c r="A267" s="90" t="s">
        <v>605</v>
      </c>
      <c r="B267" s="91" t="s">
        <v>606</v>
      </c>
      <c r="C267" s="91" t="s">
        <v>617</v>
      </c>
      <c r="D267" s="91" t="s">
        <v>608</v>
      </c>
      <c r="E267" s="91" t="s">
        <v>609</v>
      </c>
      <c r="F267" s="92" t="s">
        <v>610</v>
      </c>
      <c r="K267" s="241" t="s">
        <v>1119</v>
      </c>
      <c r="L267" s="241"/>
      <c r="M267" s="112" t="str">
        <f>F267</f>
        <v>Pr &gt; F</v>
      </c>
      <c r="N267" s="113" t="str">
        <f>A257</f>
        <v>Variable dependiente: DM2</v>
      </c>
      <c r="R267" s="242" t="str">
        <f>K267</f>
        <v>Fuente de variación (FV)</v>
      </c>
      <c r="S267" s="242"/>
      <c r="T267" s="112"/>
      <c r="U267" s="114" t="str">
        <f>N267</f>
        <v>Variable dependiente: DM2</v>
      </c>
    </row>
    <row r="268" spans="1:44" ht="16.5" thickBot="1" x14ac:dyDescent="0.3">
      <c r="A268" s="110" t="s">
        <v>594</v>
      </c>
      <c r="B268" s="68">
        <v>3</v>
      </c>
      <c r="C268" s="68">
        <v>3.4375E-3</v>
      </c>
      <c r="D268" s="68">
        <v>1.14583E-3</v>
      </c>
      <c r="E268" s="68">
        <v>0</v>
      </c>
      <c r="F268" s="74">
        <v>0.99960000000000004</v>
      </c>
      <c r="K268" s="243" t="str">
        <f>A268</f>
        <v>Rep</v>
      </c>
      <c r="L268" s="244"/>
      <c r="M268" s="115">
        <f>F268</f>
        <v>0.99960000000000004</v>
      </c>
      <c r="N268" s="115"/>
      <c r="R268" s="245" t="str">
        <f>K268</f>
        <v>Rep</v>
      </c>
      <c r="S268" s="246"/>
      <c r="T268" s="116">
        <f>M268</f>
        <v>0.99960000000000004</v>
      </c>
      <c r="U268" s="115"/>
    </row>
    <row r="269" spans="1:44" ht="16.5" thickBot="1" x14ac:dyDescent="0.3">
      <c r="A269" s="110" t="s">
        <v>592</v>
      </c>
      <c r="B269" s="68">
        <v>1</v>
      </c>
      <c r="C269" s="68">
        <v>61.3278125</v>
      </c>
      <c r="D269" s="68">
        <v>61.3278125</v>
      </c>
      <c r="E269" s="68">
        <v>234.84</v>
      </c>
      <c r="F269" s="74" t="s">
        <v>621</v>
      </c>
      <c r="K269" s="237" t="str">
        <f>A276</f>
        <v>A</v>
      </c>
      <c r="L269" s="238"/>
      <c r="M269" s="117">
        <f>F276</f>
        <v>1.2500000000000001E-2</v>
      </c>
      <c r="N269" s="117"/>
      <c r="R269" s="239" t="str">
        <f t="shared" ref="R269:R272" si="18">K269</f>
        <v>A</v>
      </c>
      <c r="S269" s="240"/>
      <c r="T269" s="118">
        <f t="shared" ref="T269:T272" si="19">M269</f>
        <v>1.2500000000000001E-2</v>
      </c>
      <c r="U269" s="117"/>
    </row>
    <row r="270" spans="1:44" ht="16.5" thickBot="1" x14ac:dyDescent="0.3">
      <c r="A270" s="110" t="s">
        <v>618</v>
      </c>
      <c r="B270" s="68">
        <v>3</v>
      </c>
      <c r="C270" s="68">
        <v>6.3434375000000003</v>
      </c>
      <c r="D270" s="68">
        <v>2.1144791700000001</v>
      </c>
      <c r="E270" s="68">
        <v>8.1</v>
      </c>
      <c r="F270" s="74">
        <v>1.2999999999999999E-3</v>
      </c>
      <c r="K270" s="237" t="str">
        <f>A270</f>
        <v>A*Rep</v>
      </c>
      <c r="L270" s="238"/>
      <c r="M270" s="117">
        <f>F270</f>
        <v>1.2999999999999999E-3</v>
      </c>
      <c r="N270" s="119"/>
      <c r="R270" s="239" t="str">
        <f t="shared" si="18"/>
        <v>A*Rep</v>
      </c>
      <c r="S270" s="240"/>
      <c r="T270" s="118">
        <f t="shared" si="19"/>
        <v>1.2999999999999999E-3</v>
      </c>
      <c r="U270" s="119"/>
    </row>
    <row r="271" spans="1:44" ht="16.5" thickBot="1" x14ac:dyDescent="0.3">
      <c r="A271" s="110" t="s">
        <v>593</v>
      </c>
      <c r="B271" s="68">
        <v>3</v>
      </c>
      <c r="C271" s="68">
        <v>18.6409375</v>
      </c>
      <c r="D271" s="68">
        <v>6.2136458299999999</v>
      </c>
      <c r="E271" s="68">
        <v>23.79</v>
      </c>
      <c r="F271" s="74" t="s">
        <v>621</v>
      </c>
      <c r="K271" s="237" t="str">
        <f>A271</f>
        <v>B</v>
      </c>
      <c r="L271" s="238"/>
      <c r="M271" s="117" t="str">
        <f>F271</f>
        <v>&lt;.0001</v>
      </c>
      <c r="N271" s="117"/>
      <c r="R271" s="239" t="str">
        <f t="shared" si="18"/>
        <v>B</v>
      </c>
      <c r="S271" s="240"/>
      <c r="T271" s="118" t="str">
        <f t="shared" si="19"/>
        <v>&lt;.0001</v>
      </c>
      <c r="U271" s="117"/>
    </row>
    <row r="272" spans="1:44" ht="15.75" x14ac:dyDescent="0.25">
      <c r="A272" s="109" t="s">
        <v>619</v>
      </c>
      <c r="B272" s="77">
        <v>3</v>
      </c>
      <c r="C272" s="77">
        <v>4.3659375000000002</v>
      </c>
      <c r="D272" s="77">
        <v>1.4553125</v>
      </c>
      <c r="E272" s="77">
        <v>5.57</v>
      </c>
      <c r="F272" s="78">
        <v>7.0000000000000001E-3</v>
      </c>
      <c r="K272" s="237" t="str">
        <f>A272</f>
        <v>A*B</v>
      </c>
      <c r="L272" s="238"/>
      <c r="M272" s="117">
        <f>F272</f>
        <v>7.0000000000000001E-3</v>
      </c>
      <c r="N272" s="117"/>
      <c r="R272" s="239" t="str">
        <f t="shared" si="18"/>
        <v>A*B</v>
      </c>
      <c r="S272" s="240"/>
      <c r="T272" s="118">
        <f t="shared" si="19"/>
        <v>7.0000000000000001E-3</v>
      </c>
      <c r="U272" s="117"/>
    </row>
    <row r="273" spans="1:21" ht="16.5" thickBot="1" x14ac:dyDescent="0.3">
      <c r="A273" s="65"/>
      <c r="K273" s="231" t="s">
        <v>1120</v>
      </c>
      <c r="L273" s="232"/>
      <c r="M273" s="233">
        <f>B265</f>
        <v>4.8596659999999998</v>
      </c>
      <c r="N273" s="234"/>
      <c r="R273" s="235" t="s">
        <v>1120</v>
      </c>
      <c r="S273" s="236"/>
      <c r="T273" s="233">
        <f>M273</f>
        <v>4.8596659999999998</v>
      </c>
      <c r="U273" s="234"/>
    </row>
    <row r="274" spans="1:21" ht="25.5" customHeight="1" thickBot="1" x14ac:dyDescent="0.3">
      <c r="A274" s="253" t="s">
        <v>620</v>
      </c>
      <c r="B274" s="252"/>
      <c r="C274" s="252"/>
      <c r="D274" s="252"/>
      <c r="E274" s="252"/>
      <c r="F274" s="252"/>
      <c r="J274">
        <v>1</v>
      </c>
    </row>
    <row r="275" spans="1:21" ht="39.75" thickBot="1" x14ac:dyDescent="0.3">
      <c r="A275" s="84" t="s">
        <v>605</v>
      </c>
      <c r="B275" s="83" t="s">
        <v>606</v>
      </c>
      <c r="C275" s="83" t="s">
        <v>617</v>
      </c>
      <c r="D275" s="83" t="s">
        <v>608</v>
      </c>
      <c r="E275" s="83" t="s">
        <v>609</v>
      </c>
      <c r="F275" s="95" t="s">
        <v>610</v>
      </c>
      <c r="J275">
        <v>2</v>
      </c>
    </row>
    <row r="276" spans="1:21" x14ac:dyDescent="0.25">
      <c r="A276" s="109" t="s">
        <v>592</v>
      </c>
      <c r="B276" s="77">
        <v>1</v>
      </c>
      <c r="C276" s="77">
        <v>61.3278125</v>
      </c>
      <c r="D276" s="77">
        <v>61.3278125</v>
      </c>
      <c r="E276" s="77">
        <v>29</v>
      </c>
      <c r="F276" s="78">
        <v>1.2500000000000001E-2</v>
      </c>
      <c r="J276">
        <v>3</v>
      </c>
    </row>
    <row r="277" spans="1:21" x14ac:dyDescent="0.25">
      <c r="A277" s="79"/>
      <c r="J277">
        <v>4</v>
      </c>
    </row>
    <row r="278" spans="1:21" x14ac:dyDescent="0.25">
      <c r="A278" s="79"/>
      <c r="J278">
        <v>5</v>
      </c>
    </row>
    <row r="279" spans="1:21" x14ac:dyDescent="0.25">
      <c r="J279">
        <v>6</v>
      </c>
    </row>
    <row r="280" spans="1:21" x14ac:dyDescent="0.25">
      <c r="A280" s="80"/>
      <c r="J280">
        <v>7</v>
      </c>
    </row>
    <row r="281" spans="1:21" ht="31.5" x14ac:dyDescent="0.25">
      <c r="A281" s="64" t="s">
        <v>590</v>
      </c>
      <c r="J281">
        <v>8</v>
      </c>
    </row>
    <row r="282" spans="1:21" x14ac:dyDescent="0.25">
      <c r="A282" s="79"/>
      <c r="J282">
        <v>9</v>
      </c>
    </row>
    <row r="283" spans="1:21" ht="25.5" x14ac:dyDescent="0.25">
      <c r="A283" s="81" t="s">
        <v>595</v>
      </c>
      <c r="J283">
        <v>10</v>
      </c>
    </row>
    <row r="284" spans="1:21" x14ac:dyDescent="0.25">
      <c r="A284" s="81"/>
      <c r="J284">
        <v>11</v>
      </c>
    </row>
    <row r="285" spans="1:21" ht="38.25" x14ac:dyDescent="0.25">
      <c r="A285" s="81" t="s">
        <v>1043</v>
      </c>
      <c r="J285">
        <v>12</v>
      </c>
    </row>
    <row r="286" spans="1:21" ht="15.75" thickBot="1" x14ac:dyDescent="0.3">
      <c r="A286" s="65"/>
      <c r="J286">
        <v>13</v>
      </c>
    </row>
    <row r="287" spans="1:21" ht="39.75" thickBot="1" x14ac:dyDescent="0.3">
      <c r="A287" s="90" t="s">
        <v>605</v>
      </c>
      <c r="B287" s="91" t="s">
        <v>606</v>
      </c>
      <c r="C287" s="91" t="s">
        <v>607</v>
      </c>
      <c r="D287" s="91" t="s">
        <v>608</v>
      </c>
      <c r="E287" s="91" t="s">
        <v>609</v>
      </c>
      <c r="F287" s="92" t="s">
        <v>610</v>
      </c>
      <c r="J287">
        <v>14</v>
      </c>
    </row>
    <row r="288" spans="1:21" ht="15.75" thickBot="1" x14ac:dyDescent="0.3">
      <c r="A288" s="110" t="s">
        <v>611</v>
      </c>
      <c r="B288" s="68">
        <v>13</v>
      </c>
      <c r="C288" s="68">
        <v>114.76875</v>
      </c>
      <c r="D288" s="68">
        <v>8.8283653999999991</v>
      </c>
      <c r="E288" s="68">
        <v>10.18</v>
      </c>
      <c r="F288" s="74" t="s">
        <v>621</v>
      </c>
      <c r="J288">
        <v>15</v>
      </c>
    </row>
    <row r="289" spans="1:21" ht="15.75" thickBot="1" x14ac:dyDescent="0.3">
      <c r="A289" s="110" t="s">
        <v>612</v>
      </c>
      <c r="B289" s="68">
        <v>18</v>
      </c>
      <c r="C289" s="68">
        <v>15.606249999999999</v>
      </c>
      <c r="D289" s="68">
        <v>0.8670139</v>
      </c>
      <c r="E289" s="68"/>
      <c r="F289" s="74"/>
      <c r="J289">
        <v>16</v>
      </c>
    </row>
    <row r="290" spans="1:21" ht="25.5" x14ac:dyDescent="0.25">
      <c r="A290" s="109" t="s">
        <v>613</v>
      </c>
      <c r="B290" s="77">
        <v>31</v>
      </c>
      <c r="C290" s="77">
        <v>130.375</v>
      </c>
      <c r="D290" s="77"/>
      <c r="E290" s="77"/>
      <c r="F290" s="78"/>
      <c r="J290">
        <v>17</v>
      </c>
    </row>
    <row r="291" spans="1:21" ht="15.75" thickBot="1" x14ac:dyDescent="0.3">
      <c r="A291" s="65"/>
      <c r="J291">
        <v>18</v>
      </c>
    </row>
    <row r="292" spans="1:21" ht="15.75" thickBot="1" x14ac:dyDescent="0.3">
      <c r="A292" s="93" t="s">
        <v>614</v>
      </c>
      <c r="B292" s="91" t="s">
        <v>615</v>
      </c>
      <c r="C292" s="91" t="s">
        <v>616</v>
      </c>
      <c r="D292" s="92" t="s">
        <v>1044</v>
      </c>
      <c r="J292">
        <v>19</v>
      </c>
    </row>
    <row r="293" spans="1:21" x14ac:dyDescent="0.25">
      <c r="A293" s="94">
        <v>0.880297</v>
      </c>
      <c r="B293" s="77">
        <v>7.1283120000000002</v>
      </c>
      <c r="C293" s="77">
        <v>0.93113599999999996</v>
      </c>
      <c r="D293" s="78">
        <v>13.0625</v>
      </c>
      <c r="J293">
        <v>20</v>
      </c>
    </row>
    <row r="294" spans="1:21" ht="15.75" thickBot="1" x14ac:dyDescent="0.3">
      <c r="A294" s="65"/>
      <c r="J294">
        <v>21</v>
      </c>
    </row>
    <row r="295" spans="1:21" ht="39.75" thickBot="1" x14ac:dyDescent="0.3">
      <c r="A295" s="90" t="s">
        <v>605</v>
      </c>
      <c r="B295" s="91" t="s">
        <v>606</v>
      </c>
      <c r="C295" s="91" t="s">
        <v>617</v>
      </c>
      <c r="D295" s="91" t="s">
        <v>608</v>
      </c>
      <c r="E295" s="91" t="s">
        <v>609</v>
      </c>
      <c r="F295" s="92" t="s">
        <v>610</v>
      </c>
      <c r="K295" s="241" t="s">
        <v>1119</v>
      </c>
      <c r="L295" s="241"/>
      <c r="M295" s="112" t="str">
        <f>F295</f>
        <v>Pr &gt; F</v>
      </c>
      <c r="N295" s="113" t="str">
        <f>A285</f>
        <v>Variable dependiente: DM3</v>
      </c>
      <c r="R295" s="242" t="str">
        <f>K295</f>
        <v>Fuente de variación (FV)</v>
      </c>
      <c r="S295" s="242"/>
      <c r="T295" s="112"/>
      <c r="U295" s="114" t="str">
        <f>N295</f>
        <v>Variable dependiente: DM3</v>
      </c>
    </row>
    <row r="296" spans="1:21" ht="16.5" thickBot="1" x14ac:dyDescent="0.3">
      <c r="A296" s="110" t="s">
        <v>594</v>
      </c>
      <c r="B296" s="68">
        <v>3</v>
      </c>
      <c r="C296" s="68">
        <v>1.1575</v>
      </c>
      <c r="D296" s="68">
        <v>0.38583332999999997</v>
      </c>
      <c r="E296" s="68">
        <v>0.45</v>
      </c>
      <c r="F296" s="74">
        <v>0.7238</v>
      </c>
      <c r="K296" s="243" t="str">
        <f>A296</f>
        <v>Rep</v>
      </c>
      <c r="L296" s="244"/>
      <c r="M296" s="115">
        <f>F296</f>
        <v>0.7238</v>
      </c>
      <c r="N296" s="115"/>
      <c r="R296" s="245" t="str">
        <f>K296</f>
        <v>Rep</v>
      </c>
      <c r="S296" s="246"/>
      <c r="T296" s="116">
        <f>M296</f>
        <v>0.7238</v>
      </c>
      <c r="U296" s="115"/>
    </row>
    <row r="297" spans="1:21" ht="16.5" thickBot="1" x14ac:dyDescent="0.3">
      <c r="A297" s="110" t="s">
        <v>592</v>
      </c>
      <c r="B297" s="68">
        <v>1</v>
      </c>
      <c r="C297" s="68">
        <v>58.861249999999998</v>
      </c>
      <c r="D297" s="68">
        <v>58.861249999999998</v>
      </c>
      <c r="E297" s="68">
        <v>67.89</v>
      </c>
      <c r="F297" s="74" t="s">
        <v>621</v>
      </c>
      <c r="K297" s="237" t="str">
        <f>A304</f>
        <v>A</v>
      </c>
      <c r="L297" s="238"/>
      <c r="M297" s="117">
        <f>F304</f>
        <v>4.5400000000000003E-2</v>
      </c>
      <c r="N297" s="117"/>
      <c r="R297" s="239" t="str">
        <f t="shared" ref="R297:R300" si="20">K297</f>
        <v>A</v>
      </c>
      <c r="S297" s="240"/>
      <c r="T297" s="118">
        <f t="shared" ref="T297:T300" si="21">M297</f>
        <v>4.5400000000000003E-2</v>
      </c>
      <c r="U297" s="117"/>
    </row>
    <row r="298" spans="1:21" ht="16.5" thickBot="1" x14ac:dyDescent="0.3">
      <c r="A298" s="110" t="s">
        <v>618</v>
      </c>
      <c r="B298" s="68">
        <v>3</v>
      </c>
      <c r="C298" s="68">
        <v>16.126249999999999</v>
      </c>
      <c r="D298" s="68">
        <v>5.3754166699999999</v>
      </c>
      <c r="E298" s="68">
        <v>6.2</v>
      </c>
      <c r="F298" s="74">
        <v>4.4000000000000003E-3</v>
      </c>
      <c r="K298" s="237" t="str">
        <f>A298</f>
        <v>A*Rep</v>
      </c>
      <c r="L298" s="238"/>
      <c r="M298" s="117">
        <f>F298</f>
        <v>4.4000000000000003E-3</v>
      </c>
      <c r="N298" s="119"/>
      <c r="R298" s="239" t="str">
        <f t="shared" si="20"/>
        <v>A*Rep</v>
      </c>
      <c r="S298" s="240"/>
      <c r="T298" s="118">
        <f t="shared" si="21"/>
        <v>4.4000000000000003E-3</v>
      </c>
      <c r="U298" s="119"/>
    </row>
    <row r="299" spans="1:21" ht="16.5" thickBot="1" x14ac:dyDescent="0.3">
      <c r="A299" s="110" t="s">
        <v>593</v>
      </c>
      <c r="B299" s="68">
        <v>3</v>
      </c>
      <c r="C299" s="68">
        <v>31.127500000000001</v>
      </c>
      <c r="D299" s="68">
        <v>10.375833330000001</v>
      </c>
      <c r="E299" s="68">
        <v>11.97</v>
      </c>
      <c r="F299" s="74">
        <v>2.0000000000000001E-4</v>
      </c>
      <c r="K299" s="237" t="str">
        <f>A299</f>
        <v>B</v>
      </c>
      <c r="L299" s="238"/>
      <c r="M299" s="117">
        <f>F299</f>
        <v>2.0000000000000001E-4</v>
      </c>
      <c r="N299" s="117"/>
      <c r="R299" s="239" t="str">
        <f t="shared" si="20"/>
        <v>B</v>
      </c>
      <c r="S299" s="240"/>
      <c r="T299" s="118">
        <f t="shared" si="21"/>
        <v>2.0000000000000001E-4</v>
      </c>
      <c r="U299" s="117"/>
    </row>
    <row r="300" spans="1:21" ht="15.75" x14ac:dyDescent="0.25">
      <c r="A300" s="109" t="s">
        <v>619</v>
      </c>
      <c r="B300" s="77">
        <v>3</v>
      </c>
      <c r="C300" s="77">
        <v>7.4962499999999999</v>
      </c>
      <c r="D300" s="77">
        <v>2.4987499999999998</v>
      </c>
      <c r="E300" s="77">
        <v>2.88</v>
      </c>
      <c r="F300" s="78">
        <v>6.4500000000000002E-2</v>
      </c>
      <c r="K300" s="237" t="str">
        <f>A300</f>
        <v>A*B</v>
      </c>
      <c r="L300" s="238"/>
      <c r="M300" s="117">
        <f>F300</f>
        <v>6.4500000000000002E-2</v>
      </c>
      <c r="N300" s="117"/>
      <c r="R300" s="239" t="str">
        <f t="shared" si="20"/>
        <v>A*B</v>
      </c>
      <c r="S300" s="240"/>
      <c r="T300" s="118">
        <f t="shared" si="21"/>
        <v>6.4500000000000002E-2</v>
      </c>
      <c r="U300" s="117"/>
    </row>
    <row r="301" spans="1:21" ht="16.5" thickBot="1" x14ac:dyDescent="0.3">
      <c r="A301" s="65"/>
      <c r="K301" s="231" t="s">
        <v>1120</v>
      </c>
      <c r="L301" s="232"/>
      <c r="M301" s="233">
        <f>B293</f>
        <v>7.1283120000000002</v>
      </c>
      <c r="N301" s="234"/>
      <c r="R301" s="235" t="s">
        <v>1120</v>
      </c>
      <c r="S301" s="236"/>
      <c r="T301" s="233">
        <f>M301</f>
        <v>7.1283120000000002</v>
      </c>
      <c r="U301" s="234"/>
    </row>
    <row r="302" spans="1:21" ht="25.5" customHeight="1" thickBot="1" x14ac:dyDescent="0.3">
      <c r="A302" s="253" t="s">
        <v>620</v>
      </c>
      <c r="B302" s="252"/>
      <c r="C302" s="252"/>
      <c r="D302" s="252"/>
      <c r="E302" s="252"/>
      <c r="F302" s="252"/>
      <c r="J302">
        <v>1</v>
      </c>
    </row>
    <row r="303" spans="1:21" ht="39.75" thickBot="1" x14ac:dyDescent="0.3">
      <c r="A303" s="84" t="s">
        <v>605</v>
      </c>
      <c r="B303" s="83" t="s">
        <v>606</v>
      </c>
      <c r="C303" s="83" t="s">
        <v>617</v>
      </c>
      <c r="D303" s="83" t="s">
        <v>608</v>
      </c>
      <c r="E303" s="83" t="s">
        <v>609</v>
      </c>
      <c r="F303" s="95" t="s">
        <v>610</v>
      </c>
      <c r="J303">
        <v>2</v>
      </c>
    </row>
    <row r="304" spans="1:21" x14ac:dyDescent="0.25">
      <c r="A304" s="109" t="s">
        <v>592</v>
      </c>
      <c r="B304" s="77">
        <v>1</v>
      </c>
      <c r="C304" s="77">
        <v>58.861249999999998</v>
      </c>
      <c r="D304" s="77">
        <v>58.861249999999998</v>
      </c>
      <c r="E304" s="77">
        <v>10.95</v>
      </c>
      <c r="F304" s="78">
        <v>4.5400000000000003E-2</v>
      </c>
      <c r="J304">
        <v>3</v>
      </c>
    </row>
    <row r="305" spans="1:10" x14ac:dyDescent="0.25">
      <c r="A305" s="79"/>
      <c r="J305">
        <v>4</v>
      </c>
    </row>
    <row r="306" spans="1:10" x14ac:dyDescent="0.25">
      <c r="A306" s="79"/>
      <c r="J306">
        <v>5</v>
      </c>
    </row>
    <row r="307" spans="1:10" x14ac:dyDescent="0.25">
      <c r="J307">
        <v>6</v>
      </c>
    </row>
    <row r="308" spans="1:10" x14ac:dyDescent="0.25">
      <c r="A308" s="80"/>
      <c r="J308">
        <v>7</v>
      </c>
    </row>
    <row r="309" spans="1:10" ht="31.5" x14ac:dyDescent="0.25">
      <c r="A309" s="64" t="s">
        <v>590</v>
      </c>
      <c r="J309">
        <v>8</v>
      </c>
    </row>
    <row r="310" spans="1:10" x14ac:dyDescent="0.25">
      <c r="A310" s="79"/>
      <c r="J310">
        <v>9</v>
      </c>
    </row>
    <row r="311" spans="1:10" ht="25.5" x14ac:dyDescent="0.25">
      <c r="A311" s="81" t="s">
        <v>595</v>
      </c>
      <c r="J311">
        <v>10</v>
      </c>
    </row>
    <row r="312" spans="1:10" x14ac:dyDescent="0.25">
      <c r="A312" s="81"/>
      <c r="J312">
        <v>11</v>
      </c>
    </row>
    <row r="313" spans="1:10" ht="38.25" x14ac:dyDescent="0.25">
      <c r="A313" s="81" t="s">
        <v>1045</v>
      </c>
      <c r="J313">
        <v>12</v>
      </c>
    </row>
    <row r="314" spans="1:10" ht="15.75" thickBot="1" x14ac:dyDescent="0.3">
      <c r="A314" s="65"/>
      <c r="J314">
        <v>13</v>
      </c>
    </row>
    <row r="315" spans="1:10" ht="39.75" thickBot="1" x14ac:dyDescent="0.3">
      <c r="A315" s="90" t="s">
        <v>605</v>
      </c>
      <c r="B315" s="91" t="s">
        <v>606</v>
      </c>
      <c r="C315" s="91" t="s">
        <v>607</v>
      </c>
      <c r="D315" s="91" t="s">
        <v>608</v>
      </c>
      <c r="E315" s="91" t="s">
        <v>609</v>
      </c>
      <c r="F315" s="92" t="s">
        <v>610</v>
      </c>
      <c r="J315">
        <v>14</v>
      </c>
    </row>
    <row r="316" spans="1:10" ht="15.75" thickBot="1" x14ac:dyDescent="0.3">
      <c r="A316" s="110" t="s">
        <v>611</v>
      </c>
      <c r="B316" s="68">
        <v>13</v>
      </c>
      <c r="C316" s="68">
        <v>150.8490625</v>
      </c>
      <c r="D316" s="68">
        <v>11.603774</v>
      </c>
      <c r="E316" s="68">
        <v>6.45</v>
      </c>
      <c r="F316" s="74">
        <v>2.0000000000000001E-4</v>
      </c>
      <c r="J316">
        <v>15</v>
      </c>
    </row>
    <row r="317" spans="1:10" ht="15.75" thickBot="1" x14ac:dyDescent="0.3">
      <c r="A317" s="110" t="s">
        <v>612</v>
      </c>
      <c r="B317" s="68">
        <v>18</v>
      </c>
      <c r="C317" s="68">
        <v>32.395625000000003</v>
      </c>
      <c r="D317" s="68">
        <v>1.7997569</v>
      </c>
      <c r="E317" s="68"/>
      <c r="F317" s="74"/>
      <c r="J317">
        <v>16</v>
      </c>
    </row>
    <row r="318" spans="1:10" ht="25.5" x14ac:dyDescent="0.25">
      <c r="A318" s="109" t="s">
        <v>613</v>
      </c>
      <c r="B318" s="77">
        <v>31</v>
      </c>
      <c r="C318" s="77">
        <v>183.2446875</v>
      </c>
      <c r="D318" s="77"/>
      <c r="E318" s="77"/>
      <c r="F318" s="78"/>
      <c r="J318">
        <v>17</v>
      </c>
    </row>
    <row r="319" spans="1:10" ht="15.75" thickBot="1" x14ac:dyDescent="0.3">
      <c r="A319" s="65"/>
      <c r="J319">
        <v>18</v>
      </c>
    </row>
    <row r="320" spans="1:10" ht="15.75" thickBot="1" x14ac:dyDescent="0.3">
      <c r="A320" s="93" t="s">
        <v>614</v>
      </c>
      <c r="B320" s="91" t="s">
        <v>615</v>
      </c>
      <c r="C320" s="91" t="s">
        <v>616</v>
      </c>
      <c r="D320" s="92" t="s">
        <v>1046</v>
      </c>
      <c r="J320">
        <v>19</v>
      </c>
    </row>
    <row r="321" spans="1:21" x14ac:dyDescent="0.25">
      <c r="A321" s="94">
        <v>0.82321100000000003</v>
      </c>
      <c r="B321" s="77">
        <v>9.4955999999999996</v>
      </c>
      <c r="C321" s="77">
        <v>1.34155</v>
      </c>
      <c r="D321" s="78">
        <v>14.128130000000001</v>
      </c>
      <c r="J321">
        <v>20</v>
      </c>
    </row>
    <row r="322" spans="1:21" ht="15.75" thickBot="1" x14ac:dyDescent="0.3">
      <c r="A322" s="65"/>
      <c r="J322">
        <v>21</v>
      </c>
    </row>
    <row r="323" spans="1:21" ht="39.75" thickBot="1" x14ac:dyDescent="0.3">
      <c r="A323" s="90" t="s">
        <v>605</v>
      </c>
      <c r="B323" s="91" t="s">
        <v>606</v>
      </c>
      <c r="C323" s="91" t="s">
        <v>617</v>
      </c>
      <c r="D323" s="91" t="s">
        <v>608</v>
      </c>
      <c r="E323" s="91" t="s">
        <v>609</v>
      </c>
      <c r="F323" s="92" t="s">
        <v>610</v>
      </c>
      <c r="K323" s="241" t="s">
        <v>1119</v>
      </c>
      <c r="L323" s="241"/>
      <c r="M323" s="112" t="str">
        <f>F323</f>
        <v>Pr &gt; F</v>
      </c>
      <c r="N323" s="113" t="str">
        <f>A313</f>
        <v>Variable dependiente: DM4</v>
      </c>
      <c r="R323" s="242" t="str">
        <f>K323</f>
        <v>Fuente de variación (FV)</v>
      </c>
      <c r="S323" s="242"/>
      <c r="T323" s="112"/>
      <c r="U323" s="114" t="str">
        <f>N323</f>
        <v>Variable dependiente: DM4</v>
      </c>
    </row>
    <row r="324" spans="1:21" ht="16.5" thickBot="1" x14ac:dyDescent="0.3">
      <c r="A324" s="110" t="s">
        <v>594</v>
      </c>
      <c r="B324" s="68">
        <v>3</v>
      </c>
      <c r="C324" s="68">
        <v>1.6984375</v>
      </c>
      <c r="D324" s="68">
        <v>0.56614582999999996</v>
      </c>
      <c r="E324" s="68">
        <v>0.31</v>
      </c>
      <c r="F324" s="74">
        <v>0.81459999999999999</v>
      </c>
      <c r="K324" s="243" t="str">
        <f>A324</f>
        <v>Rep</v>
      </c>
      <c r="L324" s="244"/>
      <c r="M324" s="115">
        <f>F324</f>
        <v>0.81459999999999999</v>
      </c>
      <c r="N324" s="115"/>
      <c r="R324" s="245" t="str">
        <f>K324</f>
        <v>Rep</v>
      </c>
      <c r="S324" s="246"/>
      <c r="T324" s="116">
        <f>M324</f>
        <v>0.81459999999999999</v>
      </c>
      <c r="U324" s="115"/>
    </row>
    <row r="325" spans="1:21" ht="16.5" thickBot="1" x14ac:dyDescent="0.3">
      <c r="A325" s="110" t="s">
        <v>592</v>
      </c>
      <c r="B325" s="68">
        <v>1</v>
      </c>
      <c r="C325" s="68">
        <v>89.4453125</v>
      </c>
      <c r="D325" s="68">
        <v>89.4453125</v>
      </c>
      <c r="E325" s="68">
        <v>49.7</v>
      </c>
      <c r="F325" s="74" t="s">
        <v>621</v>
      </c>
      <c r="K325" s="237" t="str">
        <f>A332</f>
        <v>A</v>
      </c>
      <c r="L325" s="238"/>
      <c r="M325" s="117">
        <f>F332</f>
        <v>2.4500000000000001E-2</v>
      </c>
      <c r="N325" s="117"/>
      <c r="R325" s="239" t="str">
        <f t="shared" ref="R325:R328" si="22">K325</f>
        <v>A</v>
      </c>
      <c r="S325" s="240"/>
      <c r="T325" s="118">
        <f t="shared" ref="T325:T328" si="23">M325</f>
        <v>2.4500000000000001E-2</v>
      </c>
      <c r="U325" s="117"/>
    </row>
    <row r="326" spans="1:21" ht="16.5" thickBot="1" x14ac:dyDescent="0.3">
      <c r="A326" s="110" t="s">
        <v>618</v>
      </c>
      <c r="B326" s="68">
        <v>3</v>
      </c>
      <c r="C326" s="68">
        <v>15.1684375</v>
      </c>
      <c r="D326" s="68">
        <v>5.0561458300000002</v>
      </c>
      <c r="E326" s="68">
        <v>2.81</v>
      </c>
      <c r="F326" s="74">
        <v>6.8900000000000003E-2</v>
      </c>
      <c r="K326" s="237" t="str">
        <f>A326</f>
        <v>A*Rep</v>
      </c>
      <c r="L326" s="238"/>
      <c r="M326" s="117">
        <f>F326</f>
        <v>6.8900000000000003E-2</v>
      </c>
      <c r="N326" s="119"/>
      <c r="R326" s="239" t="str">
        <f t="shared" si="22"/>
        <v>A*Rep</v>
      </c>
      <c r="S326" s="240"/>
      <c r="T326" s="118">
        <f t="shared" si="23"/>
        <v>6.8900000000000003E-2</v>
      </c>
      <c r="U326" s="119"/>
    </row>
    <row r="327" spans="1:21" ht="16.5" thickBot="1" x14ac:dyDescent="0.3">
      <c r="A327" s="110" t="s">
        <v>593</v>
      </c>
      <c r="B327" s="68">
        <v>3</v>
      </c>
      <c r="C327" s="68">
        <v>36.480937500000003</v>
      </c>
      <c r="D327" s="68">
        <v>12.1603125</v>
      </c>
      <c r="E327" s="68">
        <v>6.76</v>
      </c>
      <c r="F327" s="74">
        <v>3.0000000000000001E-3</v>
      </c>
      <c r="K327" s="237" t="str">
        <f>A327</f>
        <v>B</v>
      </c>
      <c r="L327" s="238"/>
      <c r="M327" s="117">
        <f>F327</f>
        <v>3.0000000000000001E-3</v>
      </c>
      <c r="N327" s="117"/>
      <c r="R327" s="239" t="str">
        <f t="shared" si="22"/>
        <v>B</v>
      </c>
      <c r="S327" s="240"/>
      <c r="T327" s="118">
        <f t="shared" si="23"/>
        <v>3.0000000000000001E-3</v>
      </c>
      <c r="U327" s="117"/>
    </row>
    <row r="328" spans="1:21" ht="15.75" x14ac:dyDescent="0.25">
      <c r="A328" s="109" t="s">
        <v>619</v>
      </c>
      <c r="B328" s="77">
        <v>3</v>
      </c>
      <c r="C328" s="77">
        <v>8.0559375000000006</v>
      </c>
      <c r="D328" s="77">
        <v>2.6853125000000002</v>
      </c>
      <c r="E328" s="77">
        <v>1.49</v>
      </c>
      <c r="F328" s="78">
        <v>0.2505</v>
      </c>
      <c r="K328" s="237" t="str">
        <f>A328</f>
        <v>A*B</v>
      </c>
      <c r="L328" s="238"/>
      <c r="M328" s="117">
        <f>F328</f>
        <v>0.2505</v>
      </c>
      <c r="N328" s="117"/>
      <c r="R328" s="239" t="str">
        <f t="shared" si="22"/>
        <v>A*B</v>
      </c>
      <c r="S328" s="240"/>
      <c r="T328" s="118">
        <f t="shared" si="23"/>
        <v>0.2505</v>
      </c>
      <c r="U328" s="117"/>
    </row>
    <row r="329" spans="1:21" ht="16.5" thickBot="1" x14ac:dyDescent="0.3">
      <c r="A329" s="65"/>
      <c r="K329" s="231" t="s">
        <v>1120</v>
      </c>
      <c r="L329" s="232"/>
      <c r="M329" s="233">
        <f>B321</f>
        <v>9.4955999999999996</v>
      </c>
      <c r="N329" s="234"/>
      <c r="R329" s="235" t="s">
        <v>1120</v>
      </c>
      <c r="S329" s="236"/>
      <c r="T329" s="233">
        <f>M329</f>
        <v>9.4955999999999996</v>
      </c>
      <c r="U329" s="234"/>
    </row>
    <row r="330" spans="1:21" ht="25.5" customHeight="1" thickBot="1" x14ac:dyDescent="0.3">
      <c r="A330" s="253" t="s">
        <v>620</v>
      </c>
      <c r="B330" s="252"/>
      <c r="C330" s="252"/>
      <c r="D330" s="252"/>
      <c r="E330" s="252"/>
      <c r="F330" s="252"/>
      <c r="J330">
        <v>1</v>
      </c>
    </row>
    <row r="331" spans="1:21" ht="39.75" thickBot="1" x14ac:dyDescent="0.3">
      <c r="A331" s="84" t="s">
        <v>605</v>
      </c>
      <c r="B331" s="83" t="s">
        <v>606</v>
      </c>
      <c r="C331" s="83" t="s">
        <v>617</v>
      </c>
      <c r="D331" s="83" t="s">
        <v>608</v>
      </c>
      <c r="E331" s="83" t="s">
        <v>609</v>
      </c>
      <c r="F331" s="95" t="s">
        <v>610</v>
      </c>
      <c r="J331">
        <v>2</v>
      </c>
    </row>
    <row r="332" spans="1:21" x14ac:dyDescent="0.25">
      <c r="A332" s="109" t="s">
        <v>592</v>
      </c>
      <c r="B332" s="77">
        <v>1</v>
      </c>
      <c r="C332" s="77">
        <v>89.4453125</v>
      </c>
      <c r="D332" s="77">
        <v>89.4453125</v>
      </c>
      <c r="E332" s="77">
        <v>17.690000000000001</v>
      </c>
      <c r="F332" s="78">
        <v>2.4500000000000001E-2</v>
      </c>
      <c r="J332">
        <v>3</v>
      </c>
    </row>
    <row r="333" spans="1:21" x14ac:dyDescent="0.25">
      <c r="A333" s="79"/>
      <c r="J333">
        <v>4</v>
      </c>
    </row>
    <row r="334" spans="1:21" x14ac:dyDescent="0.25">
      <c r="A334" s="79"/>
      <c r="J334">
        <v>5</v>
      </c>
    </row>
    <row r="335" spans="1:21" x14ac:dyDescent="0.25">
      <c r="J335">
        <v>6</v>
      </c>
    </row>
    <row r="336" spans="1:21" x14ac:dyDescent="0.25">
      <c r="A336" s="80"/>
      <c r="J336">
        <v>7</v>
      </c>
    </row>
    <row r="337" spans="1:21" ht="31.5" x14ac:dyDescent="0.25">
      <c r="A337" s="64" t="s">
        <v>590</v>
      </c>
      <c r="J337">
        <v>8</v>
      </c>
    </row>
    <row r="338" spans="1:21" x14ac:dyDescent="0.25">
      <c r="A338" s="79"/>
      <c r="J338">
        <v>9</v>
      </c>
    </row>
    <row r="339" spans="1:21" ht="25.5" x14ac:dyDescent="0.25">
      <c r="A339" s="81" t="s">
        <v>595</v>
      </c>
      <c r="J339">
        <v>10</v>
      </c>
    </row>
    <row r="340" spans="1:21" x14ac:dyDescent="0.25">
      <c r="A340" s="81"/>
      <c r="J340">
        <v>11</v>
      </c>
    </row>
    <row r="341" spans="1:21" ht="38.25" x14ac:dyDescent="0.25">
      <c r="A341" s="81" t="s">
        <v>1047</v>
      </c>
      <c r="J341">
        <v>12</v>
      </c>
    </row>
    <row r="342" spans="1:21" ht="15.75" thickBot="1" x14ac:dyDescent="0.3">
      <c r="A342" s="65"/>
      <c r="J342">
        <v>13</v>
      </c>
    </row>
    <row r="343" spans="1:21" ht="39.75" thickBot="1" x14ac:dyDescent="0.3">
      <c r="A343" s="90" t="s">
        <v>605</v>
      </c>
      <c r="B343" s="91" t="s">
        <v>606</v>
      </c>
      <c r="C343" s="91" t="s">
        <v>607</v>
      </c>
      <c r="D343" s="91" t="s">
        <v>608</v>
      </c>
      <c r="E343" s="91" t="s">
        <v>609</v>
      </c>
      <c r="F343" s="92" t="s">
        <v>610</v>
      </c>
      <c r="J343">
        <v>14</v>
      </c>
    </row>
    <row r="344" spans="1:21" ht="15.75" thickBot="1" x14ac:dyDescent="0.3">
      <c r="A344" s="110" t="s">
        <v>611</v>
      </c>
      <c r="B344" s="68">
        <v>13</v>
      </c>
      <c r="C344" s="68">
        <v>113.22375</v>
      </c>
      <c r="D344" s="68">
        <v>8.7095192000000008</v>
      </c>
      <c r="E344" s="68">
        <v>9.99</v>
      </c>
      <c r="F344" s="74" t="s">
        <v>621</v>
      </c>
      <c r="J344">
        <v>15</v>
      </c>
    </row>
    <row r="345" spans="1:21" ht="15.75" thickBot="1" x14ac:dyDescent="0.3">
      <c r="A345" s="110" t="s">
        <v>612</v>
      </c>
      <c r="B345" s="68">
        <v>18</v>
      </c>
      <c r="C345" s="68">
        <v>15.696249999999999</v>
      </c>
      <c r="D345" s="68">
        <v>0.87201390000000001</v>
      </c>
      <c r="E345" s="68"/>
      <c r="F345" s="74"/>
      <c r="J345">
        <v>16</v>
      </c>
    </row>
    <row r="346" spans="1:21" ht="25.5" x14ac:dyDescent="0.25">
      <c r="A346" s="109" t="s">
        <v>613</v>
      </c>
      <c r="B346" s="77">
        <v>31</v>
      </c>
      <c r="C346" s="77">
        <v>128.91999999999999</v>
      </c>
      <c r="D346" s="77"/>
      <c r="E346" s="77"/>
      <c r="F346" s="78"/>
      <c r="J346">
        <v>17</v>
      </c>
    </row>
    <row r="347" spans="1:21" ht="15.75" thickBot="1" x14ac:dyDescent="0.3">
      <c r="A347" s="65"/>
      <c r="J347">
        <v>18</v>
      </c>
    </row>
    <row r="348" spans="1:21" ht="15.75" thickBot="1" x14ac:dyDescent="0.3">
      <c r="A348" s="93" t="s">
        <v>614</v>
      </c>
      <c r="B348" s="91" t="s">
        <v>615</v>
      </c>
      <c r="C348" s="91" t="s">
        <v>616</v>
      </c>
      <c r="D348" s="92" t="s">
        <v>1048</v>
      </c>
      <c r="J348">
        <v>19</v>
      </c>
    </row>
    <row r="349" spans="1:21" x14ac:dyDescent="0.25">
      <c r="A349" s="94">
        <v>0.87824800000000003</v>
      </c>
      <c r="B349" s="77">
        <v>6.4401159999999997</v>
      </c>
      <c r="C349" s="77">
        <v>0.93381700000000001</v>
      </c>
      <c r="D349" s="78">
        <v>14.5</v>
      </c>
      <c r="J349">
        <v>20</v>
      </c>
    </row>
    <row r="350" spans="1:21" ht="15.75" thickBot="1" x14ac:dyDescent="0.3">
      <c r="A350" s="65"/>
      <c r="J350">
        <v>21</v>
      </c>
    </row>
    <row r="351" spans="1:21" ht="39.75" thickBot="1" x14ac:dyDescent="0.3">
      <c r="A351" s="90" t="s">
        <v>605</v>
      </c>
      <c r="B351" s="91" t="s">
        <v>606</v>
      </c>
      <c r="C351" s="91" t="s">
        <v>617</v>
      </c>
      <c r="D351" s="91" t="s">
        <v>608</v>
      </c>
      <c r="E351" s="91" t="s">
        <v>609</v>
      </c>
      <c r="F351" s="92" t="s">
        <v>610</v>
      </c>
      <c r="K351" s="241" t="s">
        <v>1119</v>
      </c>
      <c r="L351" s="241"/>
      <c r="M351" s="112" t="str">
        <f>F351</f>
        <v>Pr &gt; F</v>
      </c>
      <c r="N351" s="113" t="str">
        <f>A341</f>
        <v>Variable dependiente: DM5</v>
      </c>
      <c r="R351" s="242" t="str">
        <f>K351</f>
        <v>Fuente de variación (FV)</v>
      </c>
      <c r="S351" s="242"/>
      <c r="T351" s="112"/>
      <c r="U351" s="114" t="str">
        <f>N351</f>
        <v>Variable dependiente: DM5</v>
      </c>
    </row>
    <row r="352" spans="1:21" ht="16.5" thickBot="1" x14ac:dyDescent="0.3">
      <c r="A352" s="110" t="s">
        <v>594</v>
      </c>
      <c r="B352" s="68">
        <v>3</v>
      </c>
      <c r="C352" s="68">
        <v>2.6</v>
      </c>
      <c r="D352" s="68">
        <v>0.86666666999999997</v>
      </c>
      <c r="E352" s="68">
        <v>0.99</v>
      </c>
      <c r="F352" s="74">
        <v>0.41810000000000003</v>
      </c>
      <c r="K352" s="243" t="str">
        <f>A352</f>
        <v>Rep</v>
      </c>
      <c r="L352" s="244"/>
      <c r="M352" s="115">
        <f>F352</f>
        <v>0.41810000000000003</v>
      </c>
      <c r="N352" s="115"/>
      <c r="R352" s="245" t="str">
        <f>K352</f>
        <v>Rep</v>
      </c>
      <c r="S352" s="246"/>
      <c r="T352" s="116">
        <f>M352</f>
        <v>0.41810000000000003</v>
      </c>
      <c r="U352" s="115"/>
    </row>
    <row r="353" spans="1:21" ht="16.5" thickBot="1" x14ac:dyDescent="0.3">
      <c r="A353" s="110" t="s">
        <v>592</v>
      </c>
      <c r="B353" s="68">
        <v>1</v>
      </c>
      <c r="C353" s="68">
        <v>76.261250000000004</v>
      </c>
      <c r="D353" s="68">
        <v>76.261250000000004</v>
      </c>
      <c r="E353" s="68">
        <v>87.45</v>
      </c>
      <c r="F353" s="74" t="s">
        <v>621</v>
      </c>
      <c r="K353" s="237" t="str">
        <f>A360</f>
        <v>A</v>
      </c>
      <c r="L353" s="238"/>
      <c r="M353" s="117">
        <f>F360</f>
        <v>8.0000000000000004E-4</v>
      </c>
      <c r="N353" s="117"/>
      <c r="R353" s="239" t="str">
        <f t="shared" ref="R353:R356" si="24">K353</f>
        <v>A</v>
      </c>
      <c r="S353" s="240"/>
      <c r="T353" s="118">
        <f t="shared" ref="T353:T356" si="25">M353</f>
        <v>8.0000000000000004E-4</v>
      </c>
      <c r="U353" s="117"/>
    </row>
    <row r="354" spans="1:21" ht="16.5" thickBot="1" x14ac:dyDescent="0.3">
      <c r="A354" s="110" t="s">
        <v>618</v>
      </c>
      <c r="B354" s="68">
        <v>3</v>
      </c>
      <c r="C354" s="68">
        <v>1.1537500000000001</v>
      </c>
      <c r="D354" s="68">
        <v>0.38458333</v>
      </c>
      <c r="E354" s="68">
        <v>0.44</v>
      </c>
      <c r="F354" s="74">
        <v>0.72650000000000003</v>
      </c>
      <c r="K354" s="237" t="str">
        <f>A354</f>
        <v>A*Rep</v>
      </c>
      <c r="L354" s="238"/>
      <c r="M354" s="117">
        <f>F354</f>
        <v>0.72650000000000003</v>
      </c>
      <c r="N354" s="119"/>
      <c r="R354" s="239" t="str">
        <f t="shared" si="24"/>
        <v>A*Rep</v>
      </c>
      <c r="S354" s="240"/>
      <c r="T354" s="118">
        <f t="shared" si="25"/>
        <v>0.72650000000000003</v>
      </c>
      <c r="U354" s="119"/>
    </row>
    <row r="355" spans="1:21" ht="16.5" thickBot="1" x14ac:dyDescent="0.3">
      <c r="A355" s="110" t="s">
        <v>593</v>
      </c>
      <c r="B355" s="68">
        <v>3</v>
      </c>
      <c r="C355" s="68">
        <v>26.297499999999999</v>
      </c>
      <c r="D355" s="68">
        <v>8.7658333299999995</v>
      </c>
      <c r="E355" s="68">
        <v>10.050000000000001</v>
      </c>
      <c r="F355" s="74">
        <v>4.0000000000000002E-4</v>
      </c>
      <c r="K355" s="237" t="str">
        <f>A355</f>
        <v>B</v>
      </c>
      <c r="L355" s="238"/>
      <c r="M355" s="117">
        <f>F355</f>
        <v>4.0000000000000002E-4</v>
      </c>
      <c r="N355" s="117"/>
      <c r="R355" s="239" t="str">
        <f t="shared" si="24"/>
        <v>B</v>
      </c>
      <c r="S355" s="240"/>
      <c r="T355" s="118">
        <f t="shared" si="25"/>
        <v>4.0000000000000002E-4</v>
      </c>
      <c r="U355" s="117"/>
    </row>
    <row r="356" spans="1:21" ht="15.75" x14ac:dyDescent="0.25">
      <c r="A356" s="109" t="s">
        <v>619</v>
      </c>
      <c r="B356" s="77">
        <v>3</v>
      </c>
      <c r="C356" s="77">
        <v>6.9112499999999999</v>
      </c>
      <c r="D356" s="77">
        <v>2.30375</v>
      </c>
      <c r="E356" s="77">
        <v>2.64</v>
      </c>
      <c r="F356" s="78">
        <v>8.0699999999999994E-2</v>
      </c>
      <c r="K356" s="237" t="str">
        <f>A356</f>
        <v>A*B</v>
      </c>
      <c r="L356" s="238"/>
      <c r="M356" s="117">
        <f>F356</f>
        <v>8.0699999999999994E-2</v>
      </c>
      <c r="N356" s="117"/>
      <c r="R356" s="239" t="str">
        <f t="shared" si="24"/>
        <v>A*B</v>
      </c>
      <c r="S356" s="240"/>
      <c r="T356" s="118">
        <f t="shared" si="25"/>
        <v>8.0699999999999994E-2</v>
      </c>
      <c r="U356" s="117"/>
    </row>
    <row r="357" spans="1:21" ht="16.5" thickBot="1" x14ac:dyDescent="0.3">
      <c r="A357" s="65"/>
      <c r="K357" s="231" t="s">
        <v>1120</v>
      </c>
      <c r="L357" s="232"/>
      <c r="M357" s="233">
        <f>B349</f>
        <v>6.4401159999999997</v>
      </c>
      <c r="N357" s="234"/>
      <c r="R357" s="235" t="s">
        <v>1120</v>
      </c>
      <c r="S357" s="236"/>
      <c r="T357" s="233">
        <f>M357</f>
        <v>6.4401159999999997</v>
      </c>
      <c r="U357" s="234"/>
    </row>
    <row r="358" spans="1:21" ht="25.5" customHeight="1" thickBot="1" x14ac:dyDescent="0.3">
      <c r="A358" s="253" t="s">
        <v>620</v>
      </c>
      <c r="B358" s="252"/>
      <c r="C358" s="252"/>
      <c r="D358" s="252"/>
      <c r="E358" s="252"/>
      <c r="F358" s="252"/>
      <c r="J358">
        <v>1</v>
      </c>
    </row>
    <row r="359" spans="1:21" ht="39.75" thickBot="1" x14ac:dyDescent="0.3">
      <c r="A359" s="84" t="s">
        <v>605</v>
      </c>
      <c r="B359" s="83" t="s">
        <v>606</v>
      </c>
      <c r="C359" s="83" t="s">
        <v>617</v>
      </c>
      <c r="D359" s="83" t="s">
        <v>608</v>
      </c>
      <c r="E359" s="83" t="s">
        <v>609</v>
      </c>
      <c r="F359" s="95" t="s">
        <v>610</v>
      </c>
      <c r="J359">
        <v>2</v>
      </c>
    </row>
    <row r="360" spans="1:21" x14ac:dyDescent="0.25">
      <c r="A360" s="109" t="s">
        <v>592</v>
      </c>
      <c r="B360" s="77">
        <v>1</v>
      </c>
      <c r="C360" s="77">
        <v>76.261250000000004</v>
      </c>
      <c r="D360" s="77">
        <v>76.261250000000004</v>
      </c>
      <c r="E360" s="77">
        <v>198.3</v>
      </c>
      <c r="F360" s="78">
        <v>8.0000000000000004E-4</v>
      </c>
      <c r="J360">
        <v>3</v>
      </c>
    </row>
    <row r="361" spans="1:21" x14ac:dyDescent="0.25">
      <c r="A361" s="79"/>
      <c r="J361">
        <v>4</v>
      </c>
    </row>
    <row r="362" spans="1:21" x14ac:dyDescent="0.25">
      <c r="A362" s="79"/>
      <c r="J362">
        <v>5</v>
      </c>
    </row>
    <row r="363" spans="1:21" x14ac:dyDescent="0.25">
      <c r="J363">
        <v>6</v>
      </c>
    </row>
    <row r="364" spans="1:21" x14ac:dyDescent="0.25">
      <c r="A364" s="80"/>
      <c r="J364">
        <v>7</v>
      </c>
    </row>
    <row r="365" spans="1:21" ht="31.5" x14ac:dyDescent="0.25">
      <c r="A365" s="64" t="s">
        <v>590</v>
      </c>
      <c r="J365">
        <v>8</v>
      </c>
    </row>
    <row r="366" spans="1:21" x14ac:dyDescent="0.25">
      <c r="A366" s="79"/>
      <c r="J366">
        <v>9</v>
      </c>
    </row>
    <row r="367" spans="1:21" ht="25.5" x14ac:dyDescent="0.25">
      <c r="A367" s="81" t="s">
        <v>595</v>
      </c>
      <c r="J367">
        <v>10</v>
      </c>
    </row>
    <row r="368" spans="1:21" x14ac:dyDescent="0.25">
      <c r="A368" s="81"/>
      <c r="J368">
        <v>11</v>
      </c>
    </row>
    <row r="369" spans="1:21" ht="38.25" x14ac:dyDescent="0.25">
      <c r="A369" s="81" t="s">
        <v>1049</v>
      </c>
      <c r="J369">
        <v>12</v>
      </c>
    </row>
    <row r="370" spans="1:21" ht="15.75" thickBot="1" x14ac:dyDescent="0.3">
      <c r="A370" s="65"/>
      <c r="J370">
        <v>13</v>
      </c>
    </row>
    <row r="371" spans="1:21" ht="39.75" thickBot="1" x14ac:dyDescent="0.3">
      <c r="A371" s="90" t="s">
        <v>605</v>
      </c>
      <c r="B371" s="91" t="s">
        <v>606</v>
      </c>
      <c r="C371" s="91" t="s">
        <v>607</v>
      </c>
      <c r="D371" s="91" t="s">
        <v>608</v>
      </c>
      <c r="E371" s="91" t="s">
        <v>609</v>
      </c>
      <c r="F371" s="92" t="s">
        <v>610</v>
      </c>
      <c r="J371">
        <v>14</v>
      </c>
    </row>
    <row r="372" spans="1:21" ht="15.75" thickBot="1" x14ac:dyDescent="0.3">
      <c r="A372" s="110" t="s">
        <v>611</v>
      </c>
      <c r="B372" s="68">
        <v>13</v>
      </c>
      <c r="C372" s="68">
        <v>144.89625000000001</v>
      </c>
      <c r="D372" s="68">
        <v>11.1458654</v>
      </c>
      <c r="E372" s="68">
        <v>13.6</v>
      </c>
      <c r="F372" s="74" t="s">
        <v>621</v>
      </c>
      <c r="J372">
        <v>15</v>
      </c>
    </row>
    <row r="373" spans="1:21" ht="15.75" thickBot="1" x14ac:dyDescent="0.3">
      <c r="A373" s="110" t="s">
        <v>612</v>
      </c>
      <c r="B373" s="68">
        <v>18</v>
      </c>
      <c r="C373" s="68">
        <v>14.7525</v>
      </c>
      <c r="D373" s="68">
        <v>0.81958330000000001</v>
      </c>
      <c r="E373" s="68"/>
      <c r="F373" s="74"/>
      <c r="J373">
        <v>16</v>
      </c>
    </row>
    <row r="374" spans="1:21" ht="25.5" x14ac:dyDescent="0.25">
      <c r="A374" s="109" t="s">
        <v>613</v>
      </c>
      <c r="B374" s="77">
        <v>31</v>
      </c>
      <c r="C374" s="77">
        <v>159.64875000000001</v>
      </c>
      <c r="D374" s="77"/>
      <c r="E374" s="77"/>
      <c r="F374" s="78"/>
      <c r="J374">
        <v>17</v>
      </c>
    </row>
    <row r="375" spans="1:21" ht="15.75" thickBot="1" x14ac:dyDescent="0.3">
      <c r="A375" s="65"/>
      <c r="J375">
        <v>18</v>
      </c>
    </row>
    <row r="376" spans="1:21" ht="15.75" thickBot="1" x14ac:dyDescent="0.3">
      <c r="A376" s="93" t="s">
        <v>614</v>
      </c>
      <c r="B376" s="91" t="s">
        <v>615</v>
      </c>
      <c r="C376" s="91" t="s">
        <v>616</v>
      </c>
      <c r="D376" s="92" t="s">
        <v>1050</v>
      </c>
      <c r="J376">
        <v>19</v>
      </c>
    </row>
    <row r="377" spans="1:21" x14ac:dyDescent="0.25">
      <c r="A377" s="94">
        <v>0.90759400000000001</v>
      </c>
      <c r="B377" s="77">
        <v>5.7548409999999999</v>
      </c>
      <c r="C377" s="77">
        <v>0.905308</v>
      </c>
      <c r="D377" s="78">
        <v>15.731249999999999</v>
      </c>
      <c r="J377">
        <v>20</v>
      </c>
    </row>
    <row r="378" spans="1:21" ht="15.75" thickBot="1" x14ac:dyDescent="0.3">
      <c r="A378" s="65"/>
      <c r="J378">
        <v>21</v>
      </c>
    </row>
    <row r="379" spans="1:21" ht="39.75" thickBot="1" x14ac:dyDescent="0.3">
      <c r="A379" s="90" t="s">
        <v>605</v>
      </c>
      <c r="B379" s="91" t="s">
        <v>606</v>
      </c>
      <c r="C379" s="91" t="s">
        <v>617</v>
      </c>
      <c r="D379" s="91" t="s">
        <v>608</v>
      </c>
      <c r="E379" s="91" t="s">
        <v>609</v>
      </c>
      <c r="F379" s="92" t="s">
        <v>610</v>
      </c>
      <c r="K379" s="241" t="s">
        <v>1119</v>
      </c>
      <c r="L379" s="241"/>
      <c r="M379" s="112" t="str">
        <f>F379</f>
        <v>Pr &gt; F</v>
      </c>
      <c r="N379" s="113" t="str">
        <f>A369</f>
        <v>Variable dependiente: DM6</v>
      </c>
      <c r="R379" s="242" t="str">
        <f>K379</f>
        <v>Fuente de variación (FV)</v>
      </c>
      <c r="S379" s="242"/>
      <c r="T379" s="112"/>
      <c r="U379" s="114" t="str">
        <f>N379</f>
        <v>Variable dependiente: DM6</v>
      </c>
    </row>
    <row r="380" spans="1:21" ht="16.5" thickBot="1" x14ac:dyDescent="0.3">
      <c r="A380" s="110" t="s">
        <v>594</v>
      </c>
      <c r="B380" s="68">
        <v>3</v>
      </c>
      <c r="C380" s="68">
        <v>7.0512499999999996</v>
      </c>
      <c r="D380" s="68">
        <v>2.35041667</v>
      </c>
      <c r="E380" s="68">
        <v>2.87</v>
      </c>
      <c r="F380" s="74">
        <v>6.5299999999999997E-2</v>
      </c>
      <c r="K380" s="243" t="str">
        <f>A380</f>
        <v>Rep</v>
      </c>
      <c r="L380" s="244"/>
      <c r="M380" s="115">
        <f>F380</f>
        <v>6.5299999999999997E-2</v>
      </c>
      <c r="N380" s="115"/>
      <c r="R380" s="245" t="str">
        <f>K380</f>
        <v>Rep</v>
      </c>
      <c r="S380" s="246"/>
      <c r="T380" s="116">
        <f>M380</f>
        <v>6.5299999999999997E-2</v>
      </c>
      <c r="U380" s="115"/>
    </row>
    <row r="381" spans="1:21" ht="16.5" thickBot="1" x14ac:dyDescent="0.3">
      <c r="A381" s="110" t="s">
        <v>592</v>
      </c>
      <c r="B381" s="68">
        <v>1</v>
      </c>
      <c r="C381" s="68">
        <v>82.561250000000001</v>
      </c>
      <c r="D381" s="68">
        <v>82.561250000000001</v>
      </c>
      <c r="E381" s="68">
        <v>100.74</v>
      </c>
      <c r="F381" s="74" t="s">
        <v>621</v>
      </c>
      <c r="K381" s="237" t="str">
        <f>A388</f>
        <v>A</v>
      </c>
      <c r="L381" s="238"/>
      <c r="M381" s="117">
        <f>F388</f>
        <v>8.6E-3</v>
      </c>
      <c r="N381" s="117"/>
      <c r="R381" s="239" t="str">
        <f t="shared" ref="R381:R384" si="26">K381</f>
        <v>A</v>
      </c>
      <c r="S381" s="240"/>
      <c r="T381" s="118">
        <f t="shared" ref="T381:T384" si="27">M381</f>
        <v>8.6E-3</v>
      </c>
      <c r="U381" s="117"/>
    </row>
    <row r="382" spans="1:21" ht="16.5" thickBot="1" x14ac:dyDescent="0.3">
      <c r="A382" s="110" t="s">
        <v>618</v>
      </c>
      <c r="B382" s="68">
        <v>3</v>
      </c>
      <c r="C382" s="68">
        <v>6.5362499999999999</v>
      </c>
      <c r="D382" s="68">
        <v>2.17875</v>
      </c>
      <c r="E382" s="68">
        <v>2.66</v>
      </c>
      <c r="F382" s="74">
        <v>7.9399999999999998E-2</v>
      </c>
      <c r="K382" s="237" t="str">
        <f>A382</f>
        <v>A*Rep</v>
      </c>
      <c r="L382" s="238"/>
      <c r="M382" s="117">
        <f>F382</f>
        <v>7.9399999999999998E-2</v>
      </c>
      <c r="N382" s="119"/>
      <c r="R382" s="239" t="str">
        <f t="shared" si="26"/>
        <v>A*Rep</v>
      </c>
      <c r="S382" s="240"/>
      <c r="T382" s="118">
        <f t="shared" si="27"/>
        <v>7.9399999999999998E-2</v>
      </c>
      <c r="U382" s="119"/>
    </row>
    <row r="383" spans="1:21" ht="16.5" thickBot="1" x14ac:dyDescent="0.3">
      <c r="A383" s="110" t="s">
        <v>593</v>
      </c>
      <c r="B383" s="68">
        <v>3</v>
      </c>
      <c r="C383" s="68">
        <v>37.361249999999998</v>
      </c>
      <c r="D383" s="68">
        <v>12.453749999999999</v>
      </c>
      <c r="E383" s="68">
        <v>15.2</v>
      </c>
      <c r="F383" s="74" t="s">
        <v>621</v>
      </c>
      <c r="K383" s="237" t="str">
        <f>A383</f>
        <v>B</v>
      </c>
      <c r="L383" s="238"/>
      <c r="M383" s="117" t="str">
        <f>F383</f>
        <v>&lt;.0001</v>
      </c>
      <c r="N383" s="117"/>
      <c r="R383" s="239" t="str">
        <f t="shared" si="26"/>
        <v>B</v>
      </c>
      <c r="S383" s="240"/>
      <c r="T383" s="118" t="str">
        <f t="shared" si="27"/>
        <v>&lt;.0001</v>
      </c>
      <c r="U383" s="117"/>
    </row>
    <row r="384" spans="1:21" ht="15.75" x14ac:dyDescent="0.25">
      <c r="A384" s="109" t="s">
        <v>619</v>
      </c>
      <c r="B384" s="77">
        <v>3</v>
      </c>
      <c r="C384" s="77">
        <v>11.38625</v>
      </c>
      <c r="D384" s="77">
        <v>3.7954166699999998</v>
      </c>
      <c r="E384" s="77">
        <v>4.63</v>
      </c>
      <c r="F384" s="78">
        <v>1.43E-2</v>
      </c>
      <c r="K384" s="237" t="str">
        <f>A384</f>
        <v>A*B</v>
      </c>
      <c r="L384" s="238"/>
      <c r="M384" s="117">
        <f>F384</f>
        <v>1.43E-2</v>
      </c>
      <c r="N384" s="117"/>
      <c r="R384" s="239" t="str">
        <f t="shared" si="26"/>
        <v>A*B</v>
      </c>
      <c r="S384" s="240"/>
      <c r="T384" s="118">
        <f t="shared" si="27"/>
        <v>1.43E-2</v>
      </c>
      <c r="U384" s="117"/>
    </row>
    <row r="385" spans="1:21" ht="16.5" thickBot="1" x14ac:dyDescent="0.3">
      <c r="A385" s="65"/>
      <c r="K385" s="231" t="s">
        <v>1120</v>
      </c>
      <c r="L385" s="232"/>
      <c r="M385" s="233">
        <f>B377</f>
        <v>5.7548409999999999</v>
      </c>
      <c r="N385" s="234"/>
      <c r="R385" s="235" t="s">
        <v>1120</v>
      </c>
      <c r="S385" s="236"/>
      <c r="T385" s="233">
        <f>M385</f>
        <v>5.7548409999999999</v>
      </c>
      <c r="U385" s="234"/>
    </row>
    <row r="386" spans="1:21" ht="25.5" customHeight="1" thickBot="1" x14ac:dyDescent="0.3">
      <c r="A386" s="253" t="s">
        <v>620</v>
      </c>
      <c r="B386" s="252"/>
      <c r="C386" s="252"/>
      <c r="D386" s="252"/>
      <c r="E386" s="252"/>
      <c r="F386" s="252"/>
      <c r="J386">
        <v>1</v>
      </c>
    </row>
    <row r="387" spans="1:21" ht="39.75" thickBot="1" x14ac:dyDescent="0.3">
      <c r="A387" s="84" t="s">
        <v>605</v>
      </c>
      <c r="B387" s="83" t="s">
        <v>606</v>
      </c>
      <c r="C387" s="83" t="s">
        <v>617</v>
      </c>
      <c r="D387" s="83" t="s">
        <v>608</v>
      </c>
      <c r="E387" s="83" t="s">
        <v>609</v>
      </c>
      <c r="F387" s="95" t="s">
        <v>610</v>
      </c>
      <c r="J387">
        <v>2</v>
      </c>
    </row>
    <row r="388" spans="1:21" x14ac:dyDescent="0.25">
      <c r="A388" s="109" t="s">
        <v>592</v>
      </c>
      <c r="B388" s="77">
        <v>1</v>
      </c>
      <c r="C388" s="77">
        <v>82.561250000000001</v>
      </c>
      <c r="D388" s="77">
        <v>82.561250000000001</v>
      </c>
      <c r="E388" s="77">
        <v>37.89</v>
      </c>
      <c r="F388" s="78">
        <v>8.6E-3</v>
      </c>
      <c r="J388">
        <v>3</v>
      </c>
    </row>
    <row r="389" spans="1:21" x14ac:dyDescent="0.25">
      <c r="A389" s="79"/>
      <c r="J389">
        <v>4</v>
      </c>
    </row>
    <row r="390" spans="1:21" x14ac:dyDescent="0.25">
      <c r="A390" s="79"/>
      <c r="J390">
        <v>5</v>
      </c>
    </row>
    <row r="391" spans="1:21" x14ac:dyDescent="0.25">
      <c r="J391">
        <v>6</v>
      </c>
    </row>
    <row r="392" spans="1:21" x14ac:dyDescent="0.25">
      <c r="A392" s="80"/>
      <c r="J392">
        <v>7</v>
      </c>
    </row>
    <row r="393" spans="1:21" ht="31.5" x14ac:dyDescent="0.25">
      <c r="A393" s="64" t="s">
        <v>590</v>
      </c>
      <c r="J393">
        <v>8</v>
      </c>
    </row>
    <row r="394" spans="1:21" x14ac:dyDescent="0.25">
      <c r="A394" s="79"/>
      <c r="J394">
        <v>9</v>
      </c>
    </row>
    <row r="395" spans="1:21" ht="25.5" x14ac:dyDescent="0.25">
      <c r="A395" s="81" t="s">
        <v>595</v>
      </c>
      <c r="J395">
        <v>10</v>
      </c>
    </row>
    <row r="396" spans="1:21" x14ac:dyDescent="0.25">
      <c r="A396" s="81"/>
      <c r="J396">
        <v>11</v>
      </c>
    </row>
    <row r="397" spans="1:21" ht="38.25" x14ac:dyDescent="0.25">
      <c r="A397" s="81" t="s">
        <v>1051</v>
      </c>
      <c r="J397">
        <v>12</v>
      </c>
    </row>
    <row r="398" spans="1:21" ht="15.75" thickBot="1" x14ac:dyDescent="0.3">
      <c r="A398" s="65"/>
      <c r="J398">
        <v>13</v>
      </c>
    </row>
    <row r="399" spans="1:21" ht="39.75" thickBot="1" x14ac:dyDescent="0.3">
      <c r="A399" s="90" t="s">
        <v>605</v>
      </c>
      <c r="B399" s="91" t="s">
        <v>606</v>
      </c>
      <c r="C399" s="91" t="s">
        <v>607</v>
      </c>
      <c r="D399" s="91" t="s">
        <v>608</v>
      </c>
      <c r="E399" s="91" t="s">
        <v>609</v>
      </c>
      <c r="F399" s="92" t="s">
        <v>610</v>
      </c>
      <c r="J399">
        <v>14</v>
      </c>
    </row>
    <row r="400" spans="1:21" ht="15.75" thickBot="1" x14ac:dyDescent="0.3">
      <c r="A400" s="110" t="s">
        <v>611</v>
      </c>
      <c r="B400" s="68">
        <v>13</v>
      </c>
      <c r="C400" s="68">
        <v>0</v>
      </c>
      <c r="D400" s="68">
        <v>0</v>
      </c>
      <c r="E400" s="68" t="s">
        <v>677</v>
      </c>
      <c r="F400" s="74" t="s">
        <v>677</v>
      </c>
      <c r="J400">
        <v>15</v>
      </c>
    </row>
    <row r="401" spans="1:45" ht="15.75" thickBot="1" x14ac:dyDescent="0.3">
      <c r="A401" s="110" t="s">
        <v>612</v>
      </c>
      <c r="B401" s="68">
        <v>18</v>
      </c>
      <c r="C401" s="68">
        <v>0</v>
      </c>
      <c r="D401" s="68">
        <v>0</v>
      </c>
      <c r="E401" s="68"/>
      <c r="F401" s="74"/>
      <c r="J401">
        <v>16</v>
      </c>
    </row>
    <row r="402" spans="1:45" ht="25.5" x14ac:dyDescent="0.25">
      <c r="A402" s="109" t="s">
        <v>613</v>
      </c>
      <c r="B402" s="77">
        <v>31</v>
      </c>
      <c r="C402" s="77">
        <v>0</v>
      </c>
      <c r="D402" s="77"/>
      <c r="E402" s="77"/>
      <c r="F402" s="78"/>
      <c r="J402">
        <v>17</v>
      </c>
    </row>
    <row r="403" spans="1:45" ht="15.75" thickBot="1" x14ac:dyDescent="0.3">
      <c r="A403" s="65"/>
      <c r="J403">
        <v>18</v>
      </c>
    </row>
    <row r="404" spans="1:45" ht="27" thickBot="1" x14ac:dyDescent="0.3">
      <c r="A404" s="93" t="s">
        <v>614</v>
      </c>
      <c r="B404" s="91" t="s">
        <v>615</v>
      </c>
      <c r="C404" s="91" t="s">
        <v>616</v>
      </c>
      <c r="D404" s="92" t="s">
        <v>1052</v>
      </c>
      <c r="J404">
        <v>19</v>
      </c>
    </row>
    <row r="405" spans="1:45" x14ac:dyDescent="0.25">
      <c r="A405" s="94">
        <v>0</v>
      </c>
      <c r="B405" s="77" t="s">
        <v>677</v>
      </c>
      <c r="C405" s="77">
        <v>0</v>
      </c>
      <c r="D405" s="78">
        <v>0</v>
      </c>
      <c r="J405">
        <v>20</v>
      </c>
    </row>
    <row r="406" spans="1:45" ht="15.75" thickBot="1" x14ac:dyDescent="0.3">
      <c r="A406" s="65"/>
      <c r="J406">
        <v>21</v>
      </c>
    </row>
    <row r="407" spans="1:45" ht="39.75" thickBot="1" x14ac:dyDescent="0.3">
      <c r="A407" s="90" t="s">
        <v>605</v>
      </c>
      <c r="B407" s="91" t="s">
        <v>606</v>
      </c>
      <c r="C407" s="91" t="s">
        <v>617</v>
      </c>
      <c r="D407" s="91" t="s">
        <v>608</v>
      </c>
      <c r="E407" s="91" t="s">
        <v>609</v>
      </c>
      <c r="F407" s="92" t="s">
        <v>610</v>
      </c>
      <c r="K407" s="241" t="s">
        <v>1119</v>
      </c>
      <c r="L407" s="241"/>
      <c r="M407" s="112" t="str">
        <f>F407</f>
        <v>Pr &gt; F</v>
      </c>
      <c r="N407" s="113" t="str">
        <f>A397</f>
        <v>Variable dependiente: NFLM1</v>
      </c>
      <c r="R407" s="242" t="str">
        <f>K407</f>
        <v>Fuente de variación (FV)</v>
      </c>
      <c r="S407" s="242"/>
      <c r="T407" s="112"/>
      <c r="U407" s="114" t="str">
        <f>N407</f>
        <v>Variable dependiente: NFLM1</v>
      </c>
      <c r="V407">
        <v>1</v>
      </c>
      <c r="W407">
        <v>2</v>
      </c>
      <c r="X407">
        <v>3</v>
      </c>
      <c r="Y407">
        <v>4</v>
      </c>
      <c r="Z407">
        <v>5</v>
      </c>
      <c r="AA407">
        <v>6</v>
      </c>
      <c r="AP407" s="221"/>
      <c r="AQ407" s="221"/>
      <c r="AR407" s="221"/>
      <c r="AS407" s="221"/>
    </row>
    <row r="408" spans="1:45" ht="16.5" thickBot="1" x14ac:dyDescent="0.3">
      <c r="A408" s="110" t="s">
        <v>594</v>
      </c>
      <c r="B408" s="68">
        <v>3</v>
      </c>
      <c r="C408" s="68">
        <v>0</v>
      </c>
      <c r="D408" s="68">
        <v>0</v>
      </c>
      <c r="E408" s="68" t="s">
        <v>677</v>
      </c>
      <c r="F408" s="74" t="s">
        <v>677</v>
      </c>
      <c r="K408" s="243" t="str">
        <f>A408</f>
        <v>Rep</v>
      </c>
      <c r="L408" s="244"/>
      <c r="M408" s="115" t="str">
        <f>F408</f>
        <v>.</v>
      </c>
      <c r="N408" s="115"/>
      <c r="R408" s="245" t="str">
        <f>K408</f>
        <v>Rep</v>
      </c>
      <c r="S408" s="246"/>
      <c r="T408" s="116" t="str">
        <f>M408</f>
        <v>.</v>
      </c>
      <c r="U408" s="115"/>
      <c r="AP408" s="141"/>
      <c r="AQ408" s="142"/>
      <c r="AR408" s="128"/>
    </row>
    <row r="409" spans="1:45" ht="16.5" thickBot="1" x14ac:dyDescent="0.3">
      <c r="A409" s="110" t="s">
        <v>592</v>
      </c>
      <c r="B409" s="68">
        <v>1</v>
      </c>
      <c r="C409" s="68">
        <v>0</v>
      </c>
      <c r="D409" s="68">
        <v>0</v>
      </c>
      <c r="E409" s="68" t="s">
        <v>677</v>
      </c>
      <c r="F409" s="74" t="s">
        <v>677</v>
      </c>
      <c r="K409" s="237" t="str">
        <f>A416</f>
        <v>A</v>
      </c>
      <c r="L409" s="238"/>
      <c r="M409" s="117" t="str">
        <f>F416</f>
        <v>.</v>
      </c>
      <c r="N409" s="117"/>
      <c r="R409" s="239" t="str">
        <f t="shared" ref="R409:R412" si="28">K409</f>
        <v>A</v>
      </c>
      <c r="S409" s="240"/>
      <c r="T409" s="118" t="str">
        <f t="shared" ref="T409:T412" si="29">M409</f>
        <v>.</v>
      </c>
      <c r="U409" s="117"/>
      <c r="AP409" s="135"/>
      <c r="AQ409" s="144"/>
      <c r="AR409" s="131"/>
      <c r="AS409" s="145"/>
    </row>
    <row r="410" spans="1:45" ht="16.5" thickBot="1" x14ac:dyDescent="0.3">
      <c r="A410" s="110" t="s">
        <v>618</v>
      </c>
      <c r="B410" s="68">
        <v>3</v>
      </c>
      <c r="C410" s="68">
        <v>0</v>
      </c>
      <c r="D410" s="68">
        <v>0</v>
      </c>
      <c r="E410" s="68" t="s">
        <v>677</v>
      </c>
      <c r="F410" s="74" t="s">
        <v>677</v>
      </c>
      <c r="K410" s="237" t="str">
        <f>A410</f>
        <v>A*Rep</v>
      </c>
      <c r="L410" s="238"/>
      <c r="M410" s="117" t="str">
        <f>F410</f>
        <v>.</v>
      </c>
      <c r="N410" s="119"/>
      <c r="R410" s="239" t="str">
        <f t="shared" si="28"/>
        <v>A*Rep</v>
      </c>
      <c r="S410" s="240"/>
      <c r="T410" s="118" t="str">
        <f t="shared" si="29"/>
        <v>.</v>
      </c>
      <c r="U410" s="119"/>
      <c r="AP410" s="141"/>
      <c r="AQ410" s="142"/>
      <c r="AR410" s="128"/>
    </row>
    <row r="411" spans="1:45" ht="16.5" thickBot="1" x14ac:dyDescent="0.3">
      <c r="A411" s="110" t="s">
        <v>593</v>
      </c>
      <c r="B411" s="68">
        <v>3</v>
      </c>
      <c r="C411" s="68">
        <v>0</v>
      </c>
      <c r="D411" s="68">
        <v>0</v>
      </c>
      <c r="E411" s="68" t="s">
        <v>677</v>
      </c>
      <c r="F411" s="74" t="s">
        <v>677</v>
      </c>
      <c r="K411" s="237" t="str">
        <f>A411</f>
        <v>B</v>
      </c>
      <c r="L411" s="238"/>
      <c r="M411" s="117" t="str">
        <f>F411</f>
        <v>.</v>
      </c>
      <c r="N411" s="117"/>
      <c r="R411" s="239" t="str">
        <f t="shared" si="28"/>
        <v>B</v>
      </c>
      <c r="S411" s="240"/>
      <c r="T411" s="118" t="str">
        <f t="shared" si="29"/>
        <v>.</v>
      </c>
      <c r="U411" s="117"/>
      <c r="AP411" s="141"/>
      <c r="AQ411" s="142"/>
      <c r="AR411" s="128"/>
    </row>
    <row r="412" spans="1:45" ht="15.75" x14ac:dyDescent="0.25">
      <c r="A412" s="109" t="s">
        <v>619</v>
      </c>
      <c r="B412" s="77">
        <v>3</v>
      </c>
      <c r="C412" s="77">
        <v>0</v>
      </c>
      <c r="D412" s="77">
        <v>0</v>
      </c>
      <c r="E412" s="77" t="s">
        <v>677</v>
      </c>
      <c r="F412" s="78" t="s">
        <v>677</v>
      </c>
      <c r="K412" s="237" t="str">
        <f>A412</f>
        <v>A*B</v>
      </c>
      <c r="L412" s="238"/>
      <c r="M412" s="117" t="str">
        <f>F412</f>
        <v>.</v>
      </c>
      <c r="N412" s="117"/>
      <c r="R412" s="239" t="str">
        <f t="shared" si="28"/>
        <v>A*B</v>
      </c>
      <c r="S412" s="240"/>
      <c r="T412" s="118" t="str">
        <f t="shared" si="29"/>
        <v>.</v>
      </c>
      <c r="U412" s="117"/>
      <c r="AP412" s="127"/>
      <c r="AQ412" s="137"/>
      <c r="AR412" s="128"/>
    </row>
    <row r="413" spans="1:45" ht="16.5" thickBot="1" x14ac:dyDescent="0.3">
      <c r="A413" s="65"/>
      <c r="K413" s="231" t="s">
        <v>1120</v>
      </c>
      <c r="L413" s="232"/>
      <c r="M413" s="233" t="str">
        <f>B405</f>
        <v>.</v>
      </c>
      <c r="N413" s="234"/>
      <c r="R413" s="235" t="s">
        <v>1120</v>
      </c>
      <c r="S413" s="236"/>
      <c r="T413" s="233" t="str">
        <f>M413</f>
        <v>.</v>
      </c>
      <c r="U413" s="234"/>
      <c r="AP413" s="127"/>
      <c r="AQ413" s="137"/>
      <c r="AR413" s="128"/>
    </row>
    <row r="414" spans="1:45" ht="25.5" customHeight="1" thickBot="1" x14ac:dyDescent="0.3">
      <c r="A414" s="253" t="s">
        <v>620</v>
      </c>
      <c r="B414" s="252"/>
      <c r="C414" s="252"/>
      <c r="D414" s="252"/>
      <c r="E414" s="252"/>
      <c r="F414" s="252"/>
      <c r="J414">
        <v>1</v>
      </c>
      <c r="AP414" s="114"/>
      <c r="AQ414" s="114"/>
      <c r="AR414" s="114"/>
      <c r="AS414" s="114"/>
    </row>
    <row r="415" spans="1:45" ht="39.75" thickBot="1" x14ac:dyDescent="0.3">
      <c r="A415" s="84" t="s">
        <v>605</v>
      </c>
      <c r="B415" s="83" t="s">
        <v>606</v>
      </c>
      <c r="C415" s="83" t="s">
        <v>617</v>
      </c>
      <c r="D415" s="83" t="s">
        <v>608</v>
      </c>
      <c r="E415" s="83" t="s">
        <v>609</v>
      </c>
      <c r="F415" s="95" t="s">
        <v>610</v>
      </c>
      <c r="J415">
        <v>2</v>
      </c>
      <c r="AP415" s="146" t="str">
        <f>T576</f>
        <v>.</v>
      </c>
      <c r="AQ415" s="146"/>
      <c r="AR415" s="146" t="str">
        <f>T604</f>
        <v>.</v>
      </c>
    </row>
    <row r="416" spans="1:45" x14ac:dyDescent="0.25">
      <c r="A416" s="109" t="s">
        <v>592</v>
      </c>
      <c r="B416" s="77">
        <v>1</v>
      </c>
      <c r="C416" s="77">
        <v>0</v>
      </c>
      <c r="D416" s="77">
        <v>0</v>
      </c>
      <c r="E416" s="77" t="s">
        <v>677</v>
      </c>
      <c r="F416" s="78" t="s">
        <v>677</v>
      </c>
      <c r="J416">
        <v>3</v>
      </c>
      <c r="AP416" s="146" t="str">
        <f t="shared" ref="AP416:AP420" si="30">T577</f>
        <v>.</v>
      </c>
      <c r="AQ416" s="146"/>
      <c r="AR416" s="146" t="str">
        <f t="shared" ref="AR416:AR420" si="31">T605</f>
        <v>.</v>
      </c>
    </row>
    <row r="417" spans="1:44" x14ac:dyDescent="0.25">
      <c r="A417" s="79"/>
      <c r="J417">
        <v>4</v>
      </c>
      <c r="AP417" s="146" t="str">
        <f t="shared" si="30"/>
        <v>.</v>
      </c>
      <c r="AQ417" s="146"/>
      <c r="AR417" s="146" t="str">
        <f t="shared" si="31"/>
        <v>.</v>
      </c>
    </row>
    <row r="418" spans="1:44" x14ac:dyDescent="0.25">
      <c r="A418" s="79"/>
      <c r="J418">
        <v>5</v>
      </c>
      <c r="AP418" s="147" t="str">
        <f t="shared" si="30"/>
        <v>.</v>
      </c>
      <c r="AQ418" s="147"/>
      <c r="AR418" s="147" t="str">
        <f t="shared" si="31"/>
        <v>.</v>
      </c>
    </row>
    <row r="419" spans="1:44" x14ac:dyDescent="0.25">
      <c r="J419">
        <v>6</v>
      </c>
      <c r="AP419" s="146" t="str">
        <f t="shared" si="30"/>
        <v>.</v>
      </c>
      <c r="AQ419" s="146"/>
      <c r="AR419" s="146" t="str">
        <f t="shared" si="31"/>
        <v>.</v>
      </c>
    </row>
    <row r="420" spans="1:44" x14ac:dyDescent="0.25">
      <c r="A420" s="80"/>
      <c r="J420">
        <v>7</v>
      </c>
      <c r="AP420" s="146" t="str">
        <f t="shared" si="30"/>
        <v>.</v>
      </c>
      <c r="AQ420" s="146"/>
      <c r="AR420" s="146" t="str">
        <f t="shared" si="31"/>
        <v>.</v>
      </c>
    </row>
    <row r="421" spans="1:44" ht="31.5" x14ac:dyDescent="0.25">
      <c r="A421" s="64" t="s">
        <v>590</v>
      </c>
      <c r="J421">
        <v>8</v>
      </c>
      <c r="AB421" s="220"/>
      <c r="AC421" s="220"/>
      <c r="AD421" s="148" t="str">
        <f>U407</f>
        <v>Variable dependiente: NFLM1</v>
      </c>
      <c r="AE421" s="1"/>
      <c r="AF421" s="148"/>
      <c r="AG421" s="1"/>
      <c r="AH421" s="148"/>
      <c r="AI421" s="1"/>
      <c r="AJ421" s="148"/>
      <c r="AK421" s="1"/>
      <c r="AL421" s="148"/>
      <c r="AM421" s="1"/>
      <c r="AN421" s="148"/>
      <c r="AO421" s="1"/>
      <c r="AP421" s="148"/>
      <c r="AQ421" s="1"/>
    </row>
    <row r="422" spans="1:44" ht="15.75" x14ac:dyDescent="0.25">
      <c r="A422" s="79"/>
      <c r="J422">
        <v>9</v>
      </c>
      <c r="AB422" s="220"/>
      <c r="AC422" s="220"/>
      <c r="AD422" s="148"/>
      <c r="AE422" s="1"/>
      <c r="AF422" s="148" t="str">
        <f>U435</f>
        <v>Variable dependiente: NFLM2</v>
      </c>
      <c r="AG422" s="1"/>
      <c r="AH422" s="148"/>
      <c r="AI422" s="1"/>
      <c r="AJ422" s="148"/>
      <c r="AK422" s="1"/>
      <c r="AL422" s="148"/>
      <c r="AM422" s="1"/>
      <c r="AN422" s="148"/>
      <c r="AO422" s="1"/>
      <c r="AP422" s="148"/>
      <c r="AQ422" s="1"/>
    </row>
    <row r="423" spans="1:44" ht="25.5" x14ac:dyDescent="0.25">
      <c r="A423" s="81" t="s">
        <v>595</v>
      </c>
      <c r="J423">
        <v>10</v>
      </c>
      <c r="AB423" s="220"/>
      <c r="AC423" s="220"/>
      <c r="AD423" s="148"/>
      <c r="AE423" s="1"/>
      <c r="AF423" s="148"/>
      <c r="AG423" s="1"/>
      <c r="AH423" t="str">
        <f>U463</f>
        <v>Variable dependiente: NFLM3</v>
      </c>
      <c r="AI423" s="1"/>
      <c r="AJ423" s="148"/>
      <c r="AK423" s="1"/>
      <c r="AL423" s="148"/>
      <c r="AM423" s="1"/>
      <c r="AN423" s="148"/>
      <c r="AO423" s="1"/>
      <c r="AP423" s="148"/>
      <c r="AQ423" s="1"/>
    </row>
    <row r="424" spans="1:44" ht="15.75" x14ac:dyDescent="0.25">
      <c r="A424" s="81"/>
      <c r="J424">
        <v>11</v>
      </c>
      <c r="V424" s="220"/>
      <c r="W424" s="220"/>
      <c r="X424" s="148"/>
      <c r="Y424" s="1"/>
      <c r="Z424" s="148"/>
      <c r="AA424" s="1"/>
      <c r="AB424" s="148"/>
      <c r="AC424" s="1"/>
      <c r="AD424" s="148"/>
      <c r="AE424" s="1"/>
      <c r="AF424" s="148"/>
      <c r="AG424" s="1"/>
      <c r="AH424" s="148"/>
      <c r="AI424" s="1"/>
      <c r="AJ424" s="148" t="str">
        <f>U491</f>
        <v>Variable dependiente: NFLM4</v>
      </c>
      <c r="AK424" s="149"/>
    </row>
    <row r="425" spans="1:44" ht="38.25" x14ac:dyDescent="0.25">
      <c r="A425" s="81" t="s">
        <v>1053</v>
      </c>
      <c r="J425">
        <v>12</v>
      </c>
      <c r="X425" s="148"/>
      <c r="Y425" s="1"/>
      <c r="Z425" s="148"/>
      <c r="AA425" s="1"/>
      <c r="AB425" s="148"/>
      <c r="AC425" s="1"/>
      <c r="AD425" s="148"/>
      <c r="AE425" s="1"/>
      <c r="AF425" s="148"/>
      <c r="AG425" s="1"/>
      <c r="AH425" s="148"/>
      <c r="AI425" s="1"/>
      <c r="AJ425" s="148"/>
      <c r="AK425" s="149"/>
      <c r="AL425" t="str">
        <f>U519</f>
        <v>Variable dependiente: NFLM5</v>
      </c>
    </row>
    <row r="426" spans="1:44" ht="15.75" thickBot="1" x14ac:dyDescent="0.3">
      <c r="A426" s="65"/>
      <c r="J426">
        <v>13</v>
      </c>
      <c r="AN426" t="str">
        <f>U547</f>
        <v>Variable dependiente: NFLM6</v>
      </c>
    </row>
    <row r="427" spans="1:44" ht="39.75" thickBot="1" x14ac:dyDescent="0.3">
      <c r="A427" s="90" t="s">
        <v>605</v>
      </c>
      <c r="B427" s="91" t="s">
        <v>606</v>
      </c>
      <c r="C427" s="91" t="s">
        <v>607</v>
      </c>
      <c r="D427" s="91" t="s">
        <v>608</v>
      </c>
      <c r="E427" s="91" t="s">
        <v>609</v>
      </c>
      <c r="F427" s="92" t="s">
        <v>610</v>
      </c>
      <c r="J427">
        <v>14</v>
      </c>
      <c r="AP427" t="str">
        <f>U575</f>
        <v>Variable dependiente: NRM1</v>
      </c>
    </row>
    <row r="428" spans="1:44" ht="15.75" thickBot="1" x14ac:dyDescent="0.3">
      <c r="A428" s="110" t="s">
        <v>611</v>
      </c>
      <c r="B428" s="68">
        <v>13</v>
      </c>
      <c r="C428" s="68">
        <v>8.1765624999999993</v>
      </c>
      <c r="D428" s="68">
        <v>0.62896635000000001</v>
      </c>
      <c r="E428" s="68">
        <v>2.8</v>
      </c>
      <c r="F428" s="74">
        <v>2.23E-2</v>
      </c>
      <c r="J428">
        <v>15</v>
      </c>
      <c r="AR428" t="str">
        <f>U603</f>
        <v>Variable dependiente: NRM2</v>
      </c>
    </row>
    <row r="429" spans="1:44" ht="15.75" thickBot="1" x14ac:dyDescent="0.3">
      <c r="A429" s="110" t="s">
        <v>612</v>
      </c>
      <c r="B429" s="68">
        <v>18</v>
      </c>
      <c r="C429" s="68">
        <v>4.0431249999999999</v>
      </c>
      <c r="D429" s="68">
        <v>0.22461806000000001</v>
      </c>
      <c r="E429" s="68"/>
      <c r="F429" s="74"/>
      <c r="J429">
        <v>16</v>
      </c>
    </row>
    <row r="430" spans="1:44" ht="25.5" x14ac:dyDescent="0.25">
      <c r="A430" s="109" t="s">
        <v>613</v>
      </c>
      <c r="B430" s="77">
        <v>31</v>
      </c>
      <c r="C430" s="77">
        <v>12.219687499999999</v>
      </c>
      <c r="D430" s="77"/>
      <c r="E430" s="77"/>
      <c r="F430" s="78"/>
      <c r="J430">
        <v>17</v>
      </c>
    </row>
    <row r="431" spans="1:44" ht="15.75" thickBot="1" x14ac:dyDescent="0.3">
      <c r="A431" s="65"/>
      <c r="J431">
        <v>18</v>
      </c>
    </row>
    <row r="432" spans="1:44" ht="27" thickBot="1" x14ac:dyDescent="0.3">
      <c r="A432" s="93" t="s">
        <v>614</v>
      </c>
      <c r="B432" s="91" t="s">
        <v>615</v>
      </c>
      <c r="C432" s="91" t="s">
        <v>616</v>
      </c>
      <c r="D432" s="92" t="s">
        <v>1054</v>
      </c>
      <c r="J432">
        <v>19</v>
      </c>
    </row>
    <row r="433" spans="1:21" x14ac:dyDescent="0.25">
      <c r="A433" s="94">
        <v>0.66913</v>
      </c>
      <c r="B433" s="77">
        <v>73.265910000000005</v>
      </c>
      <c r="C433" s="77">
        <v>0.473939</v>
      </c>
      <c r="D433" s="78">
        <v>0.64687499999999998</v>
      </c>
      <c r="J433">
        <v>20</v>
      </c>
    </row>
    <row r="434" spans="1:21" ht="15.75" thickBot="1" x14ac:dyDescent="0.3">
      <c r="A434" s="65"/>
      <c r="J434">
        <v>21</v>
      </c>
    </row>
    <row r="435" spans="1:21" ht="39.75" thickBot="1" x14ac:dyDescent="0.3">
      <c r="A435" s="90" t="s">
        <v>605</v>
      </c>
      <c r="B435" s="91" t="s">
        <v>606</v>
      </c>
      <c r="C435" s="91" t="s">
        <v>617</v>
      </c>
      <c r="D435" s="91" t="s">
        <v>608</v>
      </c>
      <c r="E435" s="91" t="s">
        <v>609</v>
      </c>
      <c r="F435" s="92" t="s">
        <v>610</v>
      </c>
      <c r="K435" s="241" t="s">
        <v>1119</v>
      </c>
      <c r="L435" s="241"/>
      <c r="M435" s="112" t="str">
        <f>F435</f>
        <v>Pr &gt; F</v>
      </c>
      <c r="N435" s="113" t="str">
        <f>A425</f>
        <v>Variable dependiente: NFLM2</v>
      </c>
      <c r="R435" s="242" t="str">
        <f>K435</f>
        <v>Fuente de variación (FV)</v>
      </c>
      <c r="S435" s="242"/>
      <c r="T435" s="112"/>
      <c r="U435" s="114" t="str">
        <f>N435</f>
        <v>Variable dependiente: NFLM2</v>
      </c>
    </row>
    <row r="436" spans="1:21" ht="16.5" thickBot="1" x14ac:dyDescent="0.3">
      <c r="A436" s="110" t="s">
        <v>594</v>
      </c>
      <c r="B436" s="68">
        <v>3</v>
      </c>
      <c r="C436" s="68">
        <v>0.60343749999999996</v>
      </c>
      <c r="D436" s="68">
        <v>0.20114583</v>
      </c>
      <c r="E436" s="68">
        <v>0.9</v>
      </c>
      <c r="F436" s="74">
        <v>0.46260000000000001</v>
      </c>
      <c r="K436" s="243" t="str">
        <f>A436</f>
        <v>Rep</v>
      </c>
      <c r="L436" s="244"/>
      <c r="M436" s="115">
        <f>F436</f>
        <v>0.46260000000000001</v>
      </c>
      <c r="N436" s="115"/>
      <c r="R436" s="245" t="str">
        <f>K436</f>
        <v>Rep</v>
      </c>
      <c r="S436" s="246"/>
      <c r="T436" s="116">
        <f>M436</f>
        <v>0.46260000000000001</v>
      </c>
      <c r="U436" s="115"/>
    </row>
    <row r="437" spans="1:21" ht="16.5" thickBot="1" x14ac:dyDescent="0.3">
      <c r="A437" s="110" t="s">
        <v>592</v>
      </c>
      <c r="B437" s="68">
        <v>1</v>
      </c>
      <c r="C437" s="68">
        <v>1.1628125</v>
      </c>
      <c r="D437" s="68">
        <v>1.1628125</v>
      </c>
      <c r="E437" s="68">
        <v>5.18</v>
      </c>
      <c r="F437" s="74">
        <v>3.5400000000000001E-2</v>
      </c>
      <c r="K437" s="237" t="str">
        <f>A444</f>
        <v>A</v>
      </c>
      <c r="L437" s="238"/>
      <c r="M437" s="117">
        <f>F444</f>
        <v>0.31280000000000002</v>
      </c>
      <c r="N437" s="117"/>
      <c r="R437" s="239" t="str">
        <f t="shared" ref="R437:R440" si="32">K437</f>
        <v>A</v>
      </c>
      <c r="S437" s="240"/>
      <c r="T437" s="118">
        <f t="shared" ref="T437:T440" si="33">M437</f>
        <v>0.31280000000000002</v>
      </c>
      <c r="U437" s="117"/>
    </row>
    <row r="438" spans="1:21" ht="16.5" thickBot="1" x14ac:dyDescent="0.3">
      <c r="A438" s="110" t="s">
        <v>618</v>
      </c>
      <c r="B438" s="68">
        <v>3</v>
      </c>
      <c r="C438" s="68">
        <v>2.3809374999999999</v>
      </c>
      <c r="D438" s="68">
        <v>0.79364583</v>
      </c>
      <c r="E438" s="68">
        <v>3.53</v>
      </c>
      <c r="F438" s="74">
        <v>3.5900000000000001E-2</v>
      </c>
      <c r="K438" s="237" t="str">
        <f>A438</f>
        <v>A*Rep</v>
      </c>
      <c r="L438" s="238"/>
      <c r="M438" s="117">
        <f>F438</f>
        <v>3.5900000000000001E-2</v>
      </c>
      <c r="N438" s="119"/>
      <c r="R438" s="239" t="str">
        <f t="shared" si="32"/>
        <v>A*Rep</v>
      </c>
      <c r="S438" s="240"/>
      <c r="T438" s="118">
        <f t="shared" si="33"/>
        <v>3.5900000000000001E-2</v>
      </c>
      <c r="U438" s="119"/>
    </row>
    <row r="439" spans="1:21" ht="16.5" thickBot="1" x14ac:dyDescent="0.3">
      <c r="A439" s="110" t="s">
        <v>593</v>
      </c>
      <c r="B439" s="68">
        <v>3</v>
      </c>
      <c r="C439" s="68">
        <v>3.4284374999999998</v>
      </c>
      <c r="D439" s="68">
        <v>1.1428125</v>
      </c>
      <c r="E439" s="68">
        <v>5.09</v>
      </c>
      <c r="F439" s="74">
        <v>0.01</v>
      </c>
      <c r="K439" s="237" t="str">
        <f>A439</f>
        <v>B</v>
      </c>
      <c r="L439" s="238"/>
      <c r="M439" s="117">
        <f>F439</f>
        <v>0.01</v>
      </c>
      <c r="N439" s="117"/>
      <c r="R439" s="239" t="str">
        <f t="shared" si="32"/>
        <v>B</v>
      </c>
      <c r="S439" s="240"/>
      <c r="T439" s="118">
        <f t="shared" si="33"/>
        <v>0.01</v>
      </c>
      <c r="U439" s="117"/>
    </row>
    <row r="440" spans="1:21" ht="15.75" x14ac:dyDescent="0.25">
      <c r="A440" s="109" t="s">
        <v>619</v>
      </c>
      <c r="B440" s="77">
        <v>3</v>
      </c>
      <c r="C440" s="77">
        <v>0.60093750000000001</v>
      </c>
      <c r="D440" s="77">
        <v>0.2003125</v>
      </c>
      <c r="E440" s="77">
        <v>0.89</v>
      </c>
      <c r="F440" s="78">
        <v>0.46429999999999999</v>
      </c>
      <c r="K440" s="237" t="str">
        <f>A440</f>
        <v>A*B</v>
      </c>
      <c r="L440" s="238"/>
      <c r="M440" s="117">
        <f>F440</f>
        <v>0.46429999999999999</v>
      </c>
      <c r="N440" s="117"/>
      <c r="R440" s="239" t="str">
        <f t="shared" si="32"/>
        <v>A*B</v>
      </c>
      <c r="S440" s="240"/>
      <c r="T440" s="118">
        <f t="shared" si="33"/>
        <v>0.46429999999999999</v>
      </c>
      <c r="U440" s="117"/>
    </row>
    <row r="441" spans="1:21" ht="16.5" thickBot="1" x14ac:dyDescent="0.3">
      <c r="A441" s="65"/>
      <c r="K441" s="231" t="s">
        <v>1120</v>
      </c>
      <c r="L441" s="232"/>
      <c r="M441" s="233">
        <f>B433</f>
        <v>73.265910000000005</v>
      </c>
      <c r="N441" s="234"/>
      <c r="R441" s="235" t="s">
        <v>1120</v>
      </c>
      <c r="S441" s="236"/>
      <c r="T441" s="233">
        <f>M441</f>
        <v>73.265910000000005</v>
      </c>
      <c r="U441" s="234"/>
    </row>
    <row r="442" spans="1:21" ht="25.5" customHeight="1" thickBot="1" x14ac:dyDescent="0.3">
      <c r="A442" s="253" t="s">
        <v>620</v>
      </c>
      <c r="B442" s="252"/>
      <c r="C442" s="252"/>
      <c r="D442" s="252"/>
      <c r="E442" s="252"/>
      <c r="F442" s="252"/>
      <c r="J442">
        <v>1</v>
      </c>
    </row>
    <row r="443" spans="1:21" ht="39.75" thickBot="1" x14ac:dyDescent="0.3">
      <c r="A443" s="84" t="s">
        <v>605</v>
      </c>
      <c r="B443" s="83" t="s">
        <v>606</v>
      </c>
      <c r="C443" s="83" t="s">
        <v>617</v>
      </c>
      <c r="D443" s="83" t="s">
        <v>608</v>
      </c>
      <c r="E443" s="83" t="s">
        <v>609</v>
      </c>
      <c r="F443" s="95" t="s">
        <v>610</v>
      </c>
      <c r="J443">
        <v>2</v>
      </c>
    </row>
    <row r="444" spans="1:21" x14ac:dyDescent="0.25">
      <c r="A444" s="109" t="s">
        <v>592</v>
      </c>
      <c r="B444" s="77">
        <v>1</v>
      </c>
      <c r="C444" s="77">
        <v>1.1628125</v>
      </c>
      <c r="D444" s="77">
        <v>1.1628125</v>
      </c>
      <c r="E444" s="77">
        <v>1.47</v>
      </c>
      <c r="F444" s="78">
        <v>0.31280000000000002</v>
      </c>
      <c r="J444">
        <v>3</v>
      </c>
    </row>
    <row r="445" spans="1:21" x14ac:dyDescent="0.25">
      <c r="A445" s="79"/>
      <c r="J445">
        <v>4</v>
      </c>
    </row>
    <row r="446" spans="1:21" x14ac:dyDescent="0.25">
      <c r="A446" s="79"/>
      <c r="J446">
        <v>5</v>
      </c>
    </row>
    <row r="447" spans="1:21" x14ac:dyDescent="0.25">
      <c r="J447">
        <v>6</v>
      </c>
    </row>
    <row r="448" spans="1:21" x14ac:dyDescent="0.25">
      <c r="A448" s="80"/>
      <c r="J448">
        <v>7</v>
      </c>
    </row>
    <row r="449" spans="1:21" ht="31.5" x14ac:dyDescent="0.25">
      <c r="A449" s="64" t="s">
        <v>590</v>
      </c>
      <c r="J449">
        <v>8</v>
      </c>
    </row>
    <row r="450" spans="1:21" x14ac:dyDescent="0.25">
      <c r="A450" s="79"/>
      <c r="J450">
        <v>9</v>
      </c>
    </row>
    <row r="451" spans="1:21" ht="25.5" x14ac:dyDescent="0.25">
      <c r="A451" s="81" t="s">
        <v>595</v>
      </c>
      <c r="J451">
        <v>10</v>
      </c>
    </row>
    <row r="452" spans="1:21" x14ac:dyDescent="0.25">
      <c r="A452" s="81"/>
      <c r="J452">
        <v>11</v>
      </c>
    </row>
    <row r="453" spans="1:21" ht="38.25" x14ac:dyDescent="0.25">
      <c r="A453" s="81" t="s">
        <v>1055</v>
      </c>
      <c r="J453">
        <v>12</v>
      </c>
    </row>
    <row r="454" spans="1:21" ht="15.75" thickBot="1" x14ac:dyDescent="0.3">
      <c r="A454" s="65"/>
      <c r="J454">
        <v>13</v>
      </c>
    </row>
    <row r="455" spans="1:21" ht="39.75" thickBot="1" x14ac:dyDescent="0.3">
      <c r="A455" s="90" t="s">
        <v>605</v>
      </c>
      <c r="B455" s="91" t="s">
        <v>606</v>
      </c>
      <c r="C455" s="91" t="s">
        <v>607</v>
      </c>
      <c r="D455" s="91" t="s">
        <v>608</v>
      </c>
      <c r="E455" s="91" t="s">
        <v>609</v>
      </c>
      <c r="F455" s="92" t="s">
        <v>610</v>
      </c>
      <c r="J455">
        <v>14</v>
      </c>
    </row>
    <row r="456" spans="1:21" ht="15.75" thickBot="1" x14ac:dyDescent="0.3">
      <c r="A456" s="110" t="s">
        <v>611</v>
      </c>
      <c r="B456" s="68">
        <v>13</v>
      </c>
      <c r="C456" s="68">
        <v>72.301562500000003</v>
      </c>
      <c r="D456" s="68">
        <v>5.56165865</v>
      </c>
      <c r="E456" s="68">
        <v>3.63</v>
      </c>
      <c r="F456" s="74">
        <v>6.3E-3</v>
      </c>
      <c r="J456">
        <v>15</v>
      </c>
    </row>
    <row r="457" spans="1:21" ht="15.75" thickBot="1" x14ac:dyDescent="0.3">
      <c r="A457" s="110" t="s">
        <v>612</v>
      </c>
      <c r="B457" s="68">
        <v>18</v>
      </c>
      <c r="C457" s="68">
        <v>27.580625000000001</v>
      </c>
      <c r="D457" s="68">
        <v>1.5322569399999999</v>
      </c>
      <c r="E457" s="68"/>
      <c r="F457" s="74"/>
      <c r="J457">
        <v>16</v>
      </c>
    </row>
    <row r="458" spans="1:21" ht="25.5" x14ac:dyDescent="0.25">
      <c r="A458" s="109" t="s">
        <v>613</v>
      </c>
      <c r="B458" s="77">
        <v>31</v>
      </c>
      <c r="C458" s="77">
        <v>99.882187500000001</v>
      </c>
      <c r="D458" s="77"/>
      <c r="E458" s="77"/>
      <c r="F458" s="78"/>
      <c r="J458">
        <v>17</v>
      </c>
    </row>
    <row r="459" spans="1:21" ht="15.75" thickBot="1" x14ac:dyDescent="0.3">
      <c r="A459" s="65"/>
      <c r="J459">
        <v>18</v>
      </c>
    </row>
    <row r="460" spans="1:21" ht="27" thickBot="1" x14ac:dyDescent="0.3">
      <c r="A460" s="93" t="s">
        <v>614</v>
      </c>
      <c r="B460" s="91" t="s">
        <v>615</v>
      </c>
      <c r="C460" s="91" t="s">
        <v>616</v>
      </c>
      <c r="D460" s="92" t="s">
        <v>1056</v>
      </c>
      <c r="J460">
        <v>19</v>
      </c>
    </row>
    <row r="461" spans="1:21" x14ac:dyDescent="0.25">
      <c r="A461" s="94">
        <v>0.72386799999999996</v>
      </c>
      <c r="B461" s="77">
        <v>23.733370000000001</v>
      </c>
      <c r="C461" s="77">
        <v>1.2378439999999999</v>
      </c>
      <c r="D461" s="78">
        <v>5.2156250000000002</v>
      </c>
      <c r="J461">
        <v>20</v>
      </c>
    </row>
    <row r="462" spans="1:21" ht="15.75" thickBot="1" x14ac:dyDescent="0.3">
      <c r="A462" s="65"/>
      <c r="J462">
        <v>21</v>
      </c>
    </row>
    <row r="463" spans="1:21" ht="39.75" thickBot="1" x14ac:dyDescent="0.3">
      <c r="A463" s="90" t="s">
        <v>605</v>
      </c>
      <c r="B463" s="91" t="s">
        <v>606</v>
      </c>
      <c r="C463" s="91" t="s">
        <v>617</v>
      </c>
      <c r="D463" s="91" t="s">
        <v>608</v>
      </c>
      <c r="E463" s="91" t="s">
        <v>609</v>
      </c>
      <c r="F463" s="92" t="s">
        <v>610</v>
      </c>
      <c r="K463" s="241" t="s">
        <v>1119</v>
      </c>
      <c r="L463" s="241"/>
      <c r="M463" s="112" t="str">
        <f>F463</f>
        <v>Pr &gt; F</v>
      </c>
      <c r="N463" s="113" t="str">
        <f>A453</f>
        <v>Variable dependiente: NFLM3</v>
      </c>
      <c r="R463" s="242" t="str">
        <f>K463</f>
        <v>Fuente de variación (FV)</v>
      </c>
      <c r="S463" s="242"/>
      <c r="T463" s="112"/>
      <c r="U463" s="114" t="str">
        <f>N463</f>
        <v>Variable dependiente: NFLM3</v>
      </c>
    </row>
    <row r="464" spans="1:21" ht="16.5" thickBot="1" x14ac:dyDescent="0.3">
      <c r="A464" s="110" t="s">
        <v>594</v>
      </c>
      <c r="B464" s="68">
        <v>3</v>
      </c>
      <c r="C464" s="68">
        <v>4.4484374999999998</v>
      </c>
      <c r="D464" s="68">
        <v>1.4828125000000001</v>
      </c>
      <c r="E464" s="68">
        <v>0.97</v>
      </c>
      <c r="F464" s="74">
        <v>0.42949999999999999</v>
      </c>
      <c r="K464" s="243" t="str">
        <f>A464</f>
        <v>Rep</v>
      </c>
      <c r="L464" s="244"/>
      <c r="M464" s="115">
        <f>F464</f>
        <v>0.42949999999999999</v>
      </c>
      <c r="N464" s="115"/>
      <c r="R464" s="245" t="str">
        <f>K464</f>
        <v>Rep</v>
      </c>
      <c r="S464" s="246"/>
      <c r="T464" s="116">
        <f>M464</f>
        <v>0.42949999999999999</v>
      </c>
      <c r="U464" s="115"/>
    </row>
    <row r="465" spans="1:21" ht="16.5" thickBot="1" x14ac:dyDescent="0.3">
      <c r="A465" s="110" t="s">
        <v>592</v>
      </c>
      <c r="B465" s="68">
        <v>1</v>
      </c>
      <c r="C465" s="68">
        <v>4.7278124999999998</v>
      </c>
      <c r="D465" s="68">
        <v>4.7278124999999998</v>
      </c>
      <c r="E465" s="68">
        <v>3.09</v>
      </c>
      <c r="F465" s="74">
        <v>9.6000000000000002E-2</v>
      </c>
      <c r="K465" s="237" t="str">
        <f>A472</f>
        <v>A</v>
      </c>
      <c r="L465" s="238"/>
      <c r="M465" s="117">
        <f>F472</f>
        <v>0.1542</v>
      </c>
      <c r="N465" s="117"/>
      <c r="R465" s="239" t="str">
        <f t="shared" ref="R465:R468" si="34">K465</f>
        <v>A</v>
      </c>
      <c r="S465" s="240"/>
      <c r="T465" s="118">
        <f t="shared" ref="T465:T468" si="35">M465</f>
        <v>0.1542</v>
      </c>
      <c r="U465" s="117"/>
    </row>
    <row r="466" spans="1:21" ht="16.5" thickBot="1" x14ac:dyDescent="0.3">
      <c r="A466" s="110" t="s">
        <v>618</v>
      </c>
      <c r="B466" s="68">
        <v>3</v>
      </c>
      <c r="C466" s="68">
        <v>3.9434374999999999</v>
      </c>
      <c r="D466" s="68">
        <v>1.31447917</v>
      </c>
      <c r="E466" s="68">
        <v>0.86</v>
      </c>
      <c r="F466" s="74">
        <v>0.48070000000000002</v>
      </c>
      <c r="K466" s="237" t="str">
        <f>A466</f>
        <v>A*Rep</v>
      </c>
      <c r="L466" s="238"/>
      <c r="M466" s="117">
        <f>F466</f>
        <v>0.48070000000000002</v>
      </c>
      <c r="N466" s="119"/>
      <c r="R466" s="239" t="str">
        <f t="shared" si="34"/>
        <v>A*Rep</v>
      </c>
      <c r="S466" s="240"/>
      <c r="T466" s="118">
        <f t="shared" si="35"/>
        <v>0.48070000000000002</v>
      </c>
      <c r="U466" s="119"/>
    </row>
    <row r="467" spans="1:21" ht="16.5" thickBot="1" x14ac:dyDescent="0.3">
      <c r="A467" s="110" t="s">
        <v>593</v>
      </c>
      <c r="B467" s="68">
        <v>3</v>
      </c>
      <c r="C467" s="68">
        <v>36.113437500000003</v>
      </c>
      <c r="D467" s="68">
        <v>12.037812499999999</v>
      </c>
      <c r="E467" s="68">
        <v>7.86</v>
      </c>
      <c r="F467" s="74">
        <v>1.5E-3</v>
      </c>
      <c r="K467" s="237" t="str">
        <f>A467</f>
        <v>B</v>
      </c>
      <c r="L467" s="238"/>
      <c r="M467" s="117">
        <f>F467</f>
        <v>1.5E-3</v>
      </c>
      <c r="N467" s="117"/>
      <c r="R467" s="239" t="str">
        <f t="shared" si="34"/>
        <v>B</v>
      </c>
      <c r="S467" s="240"/>
      <c r="T467" s="118">
        <f t="shared" si="35"/>
        <v>1.5E-3</v>
      </c>
      <c r="U467" s="117"/>
    </row>
    <row r="468" spans="1:21" ht="15.75" x14ac:dyDescent="0.25">
      <c r="A468" s="109" t="s">
        <v>619</v>
      </c>
      <c r="B468" s="77">
        <v>3</v>
      </c>
      <c r="C468" s="77">
        <v>23.068437500000002</v>
      </c>
      <c r="D468" s="77">
        <v>7.6894791700000003</v>
      </c>
      <c r="E468" s="77">
        <v>5.0199999999999996</v>
      </c>
      <c r="F468" s="78">
        <v>1.06E-2</v>
      </c>
      <c r="K468" s="237" t="str">
        <f>A468</f>
        <v>A*B</v>
      </c>
      <c r="L468" s="238"/>
      <c r="M468" s="117">
        <f>F468</f>
        <v>1.06E-2</v>
      </c>
      <c r="N468" s="117"/>
      <c r="R468" s="239" t="str">
        <f t="shared" si="34"/>
        <v>A*B</v>
      </c>
      <c r="S468" s="240"/>
      <c r="T468" s="118">
        <f t="shared" si="35"/>
        <v>1.06E-2</v>
      </c>
      <c r="U468" s="117"/>
    </row>
    <row r="469" spans="1:21" ht="16.5" thickBot="1" x14ac:dyDescent="0.3">
      <c r="A469" s="65"/>
      <c r="K469" s="231" t="s">
        <v>1120</v>
      </c>
      <c r="L469" s="232"/>
      <c r="M469" s="233">
        <f>B461</f>
        <v>23.733370000000001</v>
      </c>
      <c r="N469" s="234"/>
      <c r="R469" s="235" t="s">
        <v>1120</v>
      </c>
      <c r="S469" s="236"/>
      <c r="T469" s="233">
        <f>M469</f>
        <v>23.733370000000001</v>
      </c>
      <c r="U469" s="234"/>
    </row>
    <row r="470" spans="1:21" ht="25.5" customHeight="1" thickBot="1" x14ac:dyDescent="0.3">
      <c r="A470" s="253" t="s">
        <v>620</v>
      </c>
      <c r="B470" s="252"/>
      <c r="C470" s="252"/>
      <c r="D470" s="252"/>
      <c r="E470" s="252"/>
      <c r="F470" s="252"/>
      <c r="J470">
        <v>1</v>
      </c>
    </row>
    <row r="471" spans="1:21" ht="39.75" thickBot="1" x14ac:dyDescent="0.3">
      <c r="A471" s="84" t="s">
        <v>605</v>
      </c>
      <c r="B471" s="83" t="s">
        <v>606</v>
      </c>
      <c r="C471" s="83" t="s">
        <v>617</v>
      </c>
      <c r="D471" s="83" t="s">
        <v>608</v>
      </c>
      <c r="E471" s="83" t="s">
        <v>609</v>
      </c>
      <c r="F471" s="95" t="s">
        <v>610</v>
      </c>
      <c r="J471">
        <v>2</v>
      </c>
    </row>
    <row r="472" spans="1:21" x14ac:dyDescent="0.25">
      <c r="A472" s="109" t="s">
        <v>592</v>
      </c>
      <c r="B472" s="77">
        <v>1</v>
      </c>
      <c r="C472" s="77">
        <v>4.7278124999999998</v>
      </c>
      <c r="D472" s="77">
        <v>4.7278124999999998</v>
      </c>
      <c r="E472" s="77">
        <v>3.6</v>
      </c>
      <c r="F472" s="78">
        <v>0.1542</v>
      </c>
      <c r="J472">
        <v>3</v>
      </c>
    </row>
    <row r="473" spans="1:21" x14ac:dyDescent="0.25">
      <c r="A473" s="79"/>
      <c r="J473">
        <v>4</v>
      </c>
    </row>
    <row r="474" spans="1:21" x14ac:dyDescent="0.25">
      <c r="A474" s="79"/>
      <c r="J474">
        <v>5</v>
      </c>
    </row>
    <row r="475" spans="1:21" x14ac:dyDescent="0.25">
      <c r="J475">
        <v>6</v>
      </c>
    </row>
    <row r="476" spans="1:21" x14ac:dyDescent="0.25">
      <c r="A476" s="80"/>
      <c r="J476">
        <v>7</v>
      </c>
    </row>
    <row r="477" spans="1:21" ht="31.5" x14ac:dyDescent="0.25">
      <c r="A477" s="64" t="s">
        <v>590</v>
      </c>
      <c r="J477">
        <v>8</v>
      </c>
    </row>
    <row r="478" spans="1:21" x14ac:dyDescent="0.25">
      <c r="A478" s="79"/>
      <c r="J478">
        <v>9</v>
      </c>
    </row>
    <row r="479" spans="1:21" ht="25.5" x14ac:dyDescent="0.25">
      <c r="A479" s="81" t="s">
        <v>595</v>
      </c>
      <c r="J479">
        <v>10</v>
      </c>
    </row>
    <row r="480" spans="1:21" x14ac:dyDescent="0.25">
      <c r="A480" s="81"/>
      <c r="J480">
        <v>11</v>
      </c>
    </row>
    <row r="481" spans="1:21" ht="38.25" x14ac:dyDescent="0.25">
      <c r="A481" s="81" t="s">
        <v>1057</v>
      </c>
      <c r="J481">
        <v>12</v>
      </c>
    </row>
    <row r="482" spans="1:21" ht="15.75" thickBot="1" x14ac:dyDescent="0.3">
      <c r="A482" s="65"/>
      <c r="J482">
        <v>13</v>
      </c>
    </row>
    <row r="483" spans="1:21" ht="39.75" thickBot="1" x14ac:dyDescent="0.3">
      <c r="A483" s="90" t="s">
        <v>605</v>
      </c>
      <c r="B483" s="91" t="s">
        <v>606</v>
      </c>
      <c r="C483" s="91" t="s">
        <v>607</v>
      </c>
      <c r="D483" s="91" t="s">
        <v>608</v>
      </c>
      <c r="E483" s="91" t="s">
        <v>609</v>
      </c>
      <c r="F483" s="92" t="s">
        <v>610</v>
      </c>
      <c r="J483">
        <v>14</v>
      </c>
    </row>
    <row r="484" spans="1:21" ht="15.75" thickBot="1" x14ac:dyDescent="0.3">
      <c r="A484" s="110" t="s">
        <v>611</v>
      </c>
      <c r="B484" s="68">
        <v>13</v>
      </c>
      <c r="C484" s="68">
        <v>207.21156250000001</v>
      </c>
      <c r="D484" s="68">
        <v>15.939351</v>
      </c>
      <c r="E484" s="68">
        <v>3.61</v>
      </c>
      <c r="F484" s="74">
        <v>6.4000000000000003E-3</v>
      </c>
      <c r="J484">
        <v>15</v>
      </c>
    </row>
    <row r="485" spans="1:21" ht="15.75" thickBot="1" x14ac:dyDescent="0.3">
      <c r="A485" s="110" t="s">
        <v>612</v>
      </c>
      <c r="B485" s="68">
        <v>18</v>
      </c>
      <c r="C485" s="68">
        <v>79.368125000000006</v>
      </c>
      <c r="D485" s="68">
        <v>4.4093403000000002</v>
      </c>
      <c r="E485" s="68"/>
      <c r="F485" s="74"/>
      <c r="J485">
        <v>16</v>
      </c>
    </row>
    <row r="486" spans="1:21" ht="25.5" x14ac:dyDescent="0.25">
      <c r="A486" s="109" t="s">
        <v>613</v>
      </c>
      <c r="B486" s="77">
        <v>31</v>
      </c>
      <c r="C486" s="77">
        <v>286.57968749999998</v>
      </c>
      <c r="D486" s="77"/>
      <c r="E486" s="77"/>
      <c r="F486" s="78"/>
      <c r="J486">
        <v>17</v>
      </c>
    </row>
    <row r="487" spans="1:21" ht="15.75" thickBot="1" x14ac:dyDescent="0.3">
      <c r="A487" s="65"/>
      <c r="J487">
        <v>18</v>
      </c>
    </row>
    <row r="488" spans="1:21" ht="27" thickBot="1" x14ac:dyDescent="0.3">
      <c r="A488" s="93" t="s">
        <v>614</v>
      </c>
      <c r="B488" s="91" t="s">
        <v>615</v>
      </c>
      <c r="C488" s="91" t="s">
        <v>616</v>
      </c>
      <c r="D488" s="92" t="s">
        <v>1058</v>
      </c>
      <c r="J488">
        <v>19</v>
      </c>
    </row>
    <row r="489" spans="1:21" x14ac:dyDescent="0.25">
      <c r="A489" s="94">
        <v>0.72304999999999997</v>
      </c>
      <c r="B489" s="77">
        <v>23.210699999999999</v>
      </c>
      <c r="C489" s="77">
        <v>2.0998429999999999</v>
      </c>
      <c r="D489" s="78">
        <v>9.046875</v>
      </c>
      <c r="J489">
        <v>20</v>
      </c>
    </row>
    <row r="490" spans="1:21" ht="15.75" thickBot="1" x14ac:dyDescent="0.3">
      <c r="A490" s="65"/>
      <c r="J490">
        <v>21</v>
      </c>
    </row>
    <row r="491" spans="1:21" ht="39.75" thickBot="1" x14ac:dyDescent="0.3">
      <c r="A491" s="90" t="s">
        <v>605</v>
      </c>
      <c r="B491" s="91" t="s">
        <v>606</v>
      </c>
      <c r="C491" s="91" t="s">
        <v>617</v>
      </c>
      <c r="D491" s="91" t="s">
        <v>608</v>
      </c>
      <c r="E491" s="91" t="s">
        <v>609</v>
      </c>
      <c r="F491" s="92" t="s">
        <v>610</v>
      </c>
      <c r="K491" s="241" t="s">
        <v>1119</v>
      </c>
      <c r="L491" s="241"/>
      <c r="M491" s="112" t="str">
        <f>F491</f>
        <v>Pr &gt; F</v>
      </c>
      <c r="N491" s="113" t="str">
        <f>A481</f>
        <v>Variable dependiente: NFLM4</v>
      </c>
      <c r="R491" s="242" t="str">
        <f>K491</f>
        <v>Fuente de variación (FV)</v>
      </c>
      <c r="S491" s="242"/>
      <c r="T491" s="112"/>
      <c r="U491" s="114" t="str">
        <f>N491</f>
        <v>Variable dependiente: NFLM4</v>
      </c>
    </row>
    <row r="492" spans="1:21" ht="16.5" thickBot="1" x14ac:dyDescent="0.3">
      <c r="A492" s="110" t="s">
        <v>594</v>
      </c>
      <c r="B492" s="68">
        <v>3</v>
      </c>
      <c r="C492" s="68">
        <v>5.4709374999999998</v>
      </c>
      <c r="D492" s="68">
        <v>1.82364583</v>
      </c>
      <c r="E492" s="68">
        <v>0.41</v>
      </c>
      <c r="F492" s="74">
        <v>0.74529999999999996</v>
      </c>
      <c r="K492" s="243" t="str">
        <f>A492</f>
        <v>Rep</v>
      </c>
      <c r="L492" s="244"/>
      <c r="M492" s="115">
        <f>F492</f>
        <v>0.74529999999999996</v>
      </c>
      <c r="N492" s="115"/>
      <c r="R492" s="245" t="str">
        <f>K492</f>
        <v>Rep</v>
      </c>
      <c r="S492" s="246"/>
      <c r="T492" s="116">
        <f>M492</f>
        <v>0.74529999999999996</v>
      </c>
      <c r="U492" s="115"/>
    </row>
    <row r="493" spans="1:21" ht="16.5" thickBot="1" x14ac:dyDescent="0.3">
      <c r="A493" s="110" t="s">
        <v>592</v>
      </c>
      <c r="B493" s="68">
        <v>1</v>
      </c>
      <c r="C493" s="68">
        <v>82.8828125</v>
      </c>
      <c r="D493" s="68">
        <v>82.8828125</v>
      </c>
      <c r="E493" s="68">
        <v>18.8</v>
      </c>
      <c r="F493" s="74">
        <v>4.0000000000000002E-4</v>
      </c>
      <c r="K493" s="237" t="str">
        <f>A500</f>
        <v>A</v>
      </c>
      <c r="L493" s="238"/>
      <c r="M493" s="117">
        <f>F500</f>
        <v>0.13980000000000001</v>
      </c>
      <c r="N493" s="117"/>
      <c r="R493" s="239" t="str">
        <f t="shared" ref="R493:R496" si="36">K493</f>
        <v>A</v>
      </c>
      <c r="S493" s="240"/>
      <c r="T493" s="118">
        <f t="shared" ref="T493:T496" si="37">M493</f>
        <v>0.13980000000000001</v>
      </c>
      <c r="U493" s="117"/>
    </row>
    <row r="494" spans="1:21" ht="16.5" thickBot="1" x14ac:dyDescent="0.3">
      <c r="A494" s="110" t="s">
        <v>618</v>
      </c>
      <c r="B494" s="68">
        <v>3</v>
      </c>
      <c r="C494" s="68">
        <v>62.358437500000001</v>
      </c>
      <c r="D494" s="68">
        <v>20.786145829999999</v>
      </c>
      <c r="E494" s="68">
        <v>4.71</v>
      </c>
      <c r="F494" s="74">
        <v>1.34E-2</v>
      </c>
      <c r="K494" s="237" t="str">
        <f>A494</f>
        <v>A*Rep</v>
      </c>
      <c r="L494" s="238"/>
      <c r="M494" s="117">
        <f>F494</f>
        <v>1.34E-2</v>
      </c>
      <c r="N494" s="119"/>
      <c r="R494" s="239" t="str">
        <f t="shared" si="36"/>
        <v>A*Rep</v>
      </c>
      <c r="S494" s="240"/>
      <c r="T494" s="118">
        <f t="shared" si="37"/>
        <v>1.34E-2</v>
      </c>
      <c r="U494" s="119"/>
    </row>
    <row r="495" spans="1:21" ht="16.5" thickBot="1" x14ac:dyDescent="0.3">
      <c r="A495" s="110" t="s">
        <v>593</v>
      </c>
      <c r="B495" s="68">
        <v>3</v>
      </c>
      <c r="C495" s="68">
        <v>20.005937500000002</v>
      </c>
      <c r="D495" s="68">
        <v>6.66864583</v>
      </c>
      <c r="E495" s="68">
        <v>1.51</v>
      </c>
      <c r="F495" s="74">
        <v>0.24529999999999999</v>
      </c>
      <c r="K495" s="237" t="str">
        <f>A495</f>
        <v>B</v>
      </c>
      <c r="L495" s="238"/>
      <c r="M495" s="117">
        <f>F495</f>
        <v>0.24529999999999999</v>
      </c>
      <c r="N495" s="117"/>
      <c r="R495" s="239" t="str">
        <f t="shared" si="36"/>
        <v>B</v>
      </c>
      <c r="S495" s="240"/>
      <c r="T495" s="118">
        <f t="shared" si="37"/>
        <v>0.24529999999999999</v>
      </c>
      <c r="U495" s="117"/>
    </row>
    <row r="496" spans="1:21" ht="15.75" x14ac:dyDescent="0.25">
      <c r="A496" s="109" t="s">
        <v>619</v>
      </c>
      <c r="B496" s="77">
        <v>3</v>
      </c>
      <c r="C496" s="77">
        <v>36.493437499999999</v>
      </c>
      <c r="D496" s="77">
        <v>12.16447917</v>
      </c>
      <c r="E496" s="77">
        <v>2.76</v>
      </c>
      <c r="F496" s="78">
        <v>7.2300000000000003E-2</v>
      </c>
      <c r="K496" s="237" t="str">
        <f>A496</f>
        <v>A*B</v>
      </c>
      <c r="L496" s="238"/>
      <c r="M496" s="117">
        <f>F496</f>
        <v>7.2300000000000003E-2</v>
      </c>
      <c r="N496" s="117"/>
      <c r="R496" s="239" t="str">
        <f t="shared" si="36"/>
        <v>A*B</v>
      </c>
      <c r="S496" s="240"/>
      <c r="T496" s="118">
        <f t="shared" si="37"/>
        <v>7.2300000000000003E-2</v>
      </c>
      <c r="U496" s="117"/>
    </row>
    <row r="497" spans="1:21" ht="16.5" thickBot="1" x14ac:dyDescent="0.3">
      <c r="A497" s="65"/>
      <c r="K497" s="231" t="s">
        <v>1120</v>
      </c>
      <c r="L497" s="232"/>
      <c r="M497" s="233">
        <f>B489</f>
        <v>23.210699999999999</v>
      </c>
      <c r="N497" s="234"/>
      <c r="R497" s="235" t="s">
        <v>1120</v>
      </c>
      <c r="S497" s="236"/>
      <c r="T497" s="233">
        <f>M497</f>
        <v>23.210699999999999</v>
      </c>
      <c r="U497" s="234"/>
    </row>
    <row r="498" spans="1:21" ht="25.5" customHeight="1" thickBot="1" x14ac:dyDescent="0.3">
      <c r="A498" s="253" t="s">
        <v>620</v>
      </c>
      <c r="B498" s="252"/>
      <c r="C498" s="252"/>
      <c r="D498" s="252"/>
      <c r="E498" s="252"/>
      <c r="F498" s="252"/>
      <c r="J498">
        <v>1</v>
      </c>
    </row>
    <row r="499" spans="1:21" ht="39.75" thickBot="1" x14ac:dyDescent="0.3">
      <c r="A499" s="84" t="s">
        <v>605</v>
      </c>
      <c r="B499" s="83" t="s">
        <v>606</v>
      </c>
      <c r="C499" s="83" t="s">
        <v>617</v>
      </c>
      <c r="D499" s="83" t="s">
        <v>608</v>
      </c>
      <c r="E499" s="83" t="s">
        <v>609</v>
      </c>
      <c r="F499" s="95" t="s">
        <v>610</v>
      </c>
      <c r="J499">
        <v>2</v>
      </c>
    </row>
    <row r="500" spans="1:21" x14ac:dyDescent="0.25">
      <c r="A500" s="109" t="s">
        <v>592</v>
      </c>
      <c r="B500" s="77">
        <v>1</v>
      </c>
      <c r="C500" s="77">
        <v>82.8828125</v>
      </c>
      <c r="D500" s="77">
        <v>82.8828125</v>
      </c>
      <c r="E500" s="77">
        <v>3.99</v>
      </c>
      <c r="F500" s="78">
        <v>0.13980000000000001</v>
      </c>
      <c r="J500">
        <v>3</v>
      </c>
    </row>
    <row r="501" spans="1:21" x14ac:dyDescent="0.25">
      <c r="A501" s="79"/>
      <c r="J501">
        <v>4</v>
      </c>
    </row>
    <row r="502" spans="1:21" x14ac:dyDescent="0.25">
      <c r="A502" s="79"/>
      <c r="J502">
        <v>5</v>
      </c>
    </row>
    <row r="503" spans="1:21" x14ac:dyDescent="0.25">
      <c r="J503">
        <v>6</v>
      </c>
    </row>
    <row r="504" spans="1:21" x14ac:dyDescent="0.25">
      <c r="A504" s="80"/>
      <c r="J504">
        <v>7</v>
      </c>
    </row>
    <row r="505" spans="1:21" ht="31.5" x14ac:dyDescent="0.25">
      <c r="A505" s="64" t="s">
        <v>590</v>
      </c>
      <c r="J505">
        <v>8</v>
      </c>
    </row>
    <row r="506" spans="1:21" x14ac:dyDescent="0.25">
      <c r="A506" s="79"/>
      <c r="J506">
        <v>9</v>
      </c>
    </row>
    <row r="507" spans="1:21" ht="25.5" x14ac:dyDescent="0.25">
      <c r="A507" s="81" t="s">
        <v>595</v>
      </c>
      <c r="J507">
        <v>10</v>
      </c>
    </row>
    <row r="508" spans="1:21" x14ac:dyDescent="0.25">
      <c r="A508" s="81"/>
      <c r="J508">
        <v>11</v>
      </c>
    </row>
    <row r="509" spans="1:21" ht="38.25" x14ac:dyDescent="0.25">
      <c r="A509" s="81" t="s">
        <v>1059</v>
      </c>
      <c r="J509">
        <v>12</v>
      </c>
    </row>
    <row r="510" spans="1:21" ht="15.75" thickBot="1" x14ac:dyDescent="0.3">
      <c r="A510" s="65"/>
      <c r="J510">
        <v>13</v>
      </c>
    </row>
    <row r="511" spans="1:21" ht="39.75" thickBot="1" x14ac:dyDescent="0.3">
      <c r="A511" s="90" t="s">
        <v>605</v>
      </c>
      <c r="B511" s="91" t="s">
        <v>606</v>
      </c>
      <c r="C511" s="91" t="s">
        <v>607</v>
      </c>
      <c r="D511" s="91" t="s">
        <v>608</v>
      </c>
      <c r="E511" s="91" t="s">
        <v>609</v>
      </c>
      <c r="F511" s="92" t="s">
        <v>610</v>
      </c>
      <c r="J511">
        <v>14</v>
      </c>
    </row>
    <row r="512" spans="1:21" ht="15.75" thickBot="1" x14ac:dyDescent="0.3">
      <c r="A512" s="110" t="s">
        <v>611</v>
      </c>
      <c r="B512" s="68">
        <v>13</v>
      </c>
      <c r="C512" s="68">
        <v>164.67406249999999</v>
      </c>
      <c r="D512" s="68">
        <v>12.6672356</v>
      </c>
      <c r="E512" s="68">
        <v>2.63</v>
      </c>
      <c r="F512" s="74">
        <v>2.9399999999999999E-2</v>
      </c>
      <c r="J512">
        <v>15</v>
      </c>
    </row>
    <row r="513" spans="1:21" ht="15.75" thickBot="1" x14ac:dyDescent="0.3">
      <c r="A513" s="110" t="s">
        <v>612</v>
      </c>
      <c r="B513" s="68">
        <v>18</v>
      </c>
      <c r="C513" s="68">
        <v>86.633125000000007</v>
      </c>
      <c r="D513" s="68">
        <v>4.8129514000000002</v>
      </c>
      <c r="E513" s="68"/>
      <c r="F513" s="74"/>
      <c r="J513">
        <v>16</v>
      </c>
    </row>
    <row r="514" spans="1:21" ht="25.5" x14ac:dyDescent="0.25">
      <c r="A514" s="109" t="s">
        <v>613</v>
      </c>
      <c r="B514" s="77">
        <v>31</v>
      </c>
      <c r="C514" s="77">
        <v>251.3071875</v>
      </c>
      <c r="D514" s="77"/>
      <c r="E514" s="77"/>
      <c r="F514" s="78"/>
      <c r="J514">
        <v>17</v>
      </c>
    </row>
    <row r="515" spans="1:21" ht="15.75" thickBot="1" x14ac:dyDescent="0.3">
      <c r="A515" s="65"/>
      <c r="J515">
        <v>18</v>
      </c>
    </row>
    <row r="516" spans="1:21" ht="27" thickBot="1" x14ac:dyDescent="0.3">
      <c r="A516" s="93" t="s">
        <v>614</v>
      </c>
      <c r="B516" s="91" t="s">
        <v>615</v>
      </c>
      <c r="C516" s="91" t="s">
        <v>616</v>
      </c>
      <c r="D516" s="92" t="s">
        <v>1060</v>
      </c>
      <c r="J516">
        <v>19</v>
      </c>
    </row>
    <row r="517" spans="1:21" x14ac:dyDescent="0.25">
      <c r="A517" s="94">
        <v>0.65527000000000002</v>
      </c>
      <c r="B517" s="77">
        <v>26.40203</v>
      </c>
      <c r="C517" s="77">
        <v>2.1938439999999999</v>
      </c>
      <c r="D517" s="78">
        <v>8.3093749999999993</v>
      </c>
      <c r="J517">
        <v>20</v>
      </c>
    </row>
    <row r="518" spans="1:21" ht="15.75" thickBot="1" x14ac:dyDescent="0.3">
      <c r="A518" s="65"/>
      <c r="J518">
        <v>21</v>
      </c>
    </row>
    <row r="519" spans="1:21" ht="39.75" thickBot="1" x14ac:dyDescent="0.3">
      <c r="A519" s="90" t="s">
        <v>605</v>
      </c>
      <c r="B519" s="91" t="s">
        <v>606</v>
      </c>
      <c r="C519" s="91" t="s">
        <v>617</v>
      </c>
      <c r="D519" s="91" t="s">
        <v>608</v>
      </c>
      <c r="E519" s="91" t="s">
        <v>609</v>
      </c>
      <c r="F519" s="92" t="s">
        <v>610</v>
      </c>
      <c r="K519" s="241" t="s">
        <v>1119</v>
      </c>
      <c r="L519" s="241"/>
      <c r="M519" s="112" t="str">
        <f>F519</f>
        <v>Pr &gt; F</v>
      </c>
      <c r="N519" s="113" t="str">
        <f>A509</f>
        <v>Variable dependiente: NFLM5</v>
      </c>
      <c r="R519" s="242" t="str">
        <f>K519</f>
        <v>Fuente de variación (FV)</v>
      </c>
      <c r="S519" s="242"/>
      <c r="T519" s="112"/>
      <c r="U519" s="114" t="str">
        <f>N519</f>
        <v>Variable dependiente: NFLM5</v>
      </c>
    </row>
    <row r="520" spans="1:21" ht="16.5" thickBot="1" x14ac:dyDescent="0.3">
      <c r="A520" s="110" t="s">
        <v>594</v>
      </c>
      <c r="B520" s="68">
        <v>3</v>
      </c>
      <c r="C520" s="68">
        <v>11.493437500000001</v>
      </c>
      <c r="D520" s="68">
        <v>3.8311458300000001</v>
      </c>
      <c r="E520" s="68">
        <v>0.8</v>
      </c>
      <c r="F520" s="74">
        <v>0.51200000000000001</v>
      </c>
      <c r="K520" s="243" t="str">
        <f>A520</f>
        <v>Rep</v>
      </c>
      <c r="L520" s="244"/>
      <c r="M520" s="115">
        <f>F520</f>
        <v>0.51200000000000001</v>
      </c>
      <c r="N520" s="115"/>
      <c r="R520" s="245" t="str">
        <f>K520</f>
        <v>Rep</v>
      </c>
      <c r="S520" s="246"/>
      <c r="T520" s="116">
        <f>M520</f>
        <v>0.51200000000000001</v>
      </c>
      <c r="U520" s="115"/>
    </row>
    <row r="521" spans="1:21" ht="16.5" thickBot="1" x14ac:dyDescent="0.3">
      <c r="A521" s="110" t="s">
        <v>592</v>
      </c>
      <c r="B521" s="68">
        <v>1</v>
      </c>
      <c r="C521" s="68">
        <v>51.7653125</v>
      </c>
      <c r="D521" s="68">
        <v>51.7653125</v>
      </c>
      <c r="E521" s="68">
        <v>10.76</v>
      </c>
      <c r="F521" s="74">
        <v>4.1999999999999997E-3</v>
      </c>
      <c r="K521" s="237" t="str">
        <f>A528</f>
        <v>A</v>
      </c>
      <c r="L521" s="238"/>
      <c r="M521" s="117">
        <f>F528</f>
        <v>1.6299999999999999E-2</v>
      </c>
      <c r="N521" s="117"/>
      <c r="R521" s="239" t="str">
        <f t="shared" ref="R521:R524" si="38">K521</f>
        <v>A</v>
      </c>
      <c r="S521" s="240"/>
      <c r="T521" s="118">
        <f t="shared" ref="T521:T524" si="39">M521</f>
        <v>1.6299999999999999E-2</v>
      </c>
      <c r="U521" s="117"/>
    </row>
    <row r="522" spans="1:21" ht="16.5" thickBot="1" x14ac:dyDescent="0.3">
      <c r="A522" s="110" t="s">
        <v>618</v>
      </c>
      <c r="B522" s="68">
        <v>3</v>
      </c>
      <c r="C522" s="68">
        <v>6.4809374999999996</v>
      </c>
      <c r="D522" s="68">
        <v>2.1603124999999999</v>
      </c>
      <c r="E522" s="68">
        <v>0.45</v>
      </c>
      <c r="F522" s="74">
        <v>0.72119999999999995</v>
      </c>
      <c r="K522" s="237" t="str">
        <f>A522</f>
        <v>A*Rep</v>
      </c>
      <c r="L522" s="238"/>
      <c r="M522" s="117">
        <f>F522</f>
        <v>0.72119999999999995</v>
      </c>
      <c r="N522" s="119"/>
      <c r="R522" s="239" t="str">
        <f t="shared" si="38"/>
        <v>A*Rep</v>
      </c>
      <c r="S522" s="240"/>
      <c r="T522" s="118">
        <f t="shared" si="39"/>
        <v>0.72119999999999995</v>
      </c>
      <c r="U522" s="119"/>
    </row>
    <row r="523" spans="1:21" ht="16.5" thickBot="1" x14ac:dyDescent="0.3">
      <c r="A523" s="110" t="s">
        <v>593</v>
      </c>
      <c r="B523" s="68">
        <v>3</v>
      </c>
      <c r="C523" s="68">
        <v>83.340937499999995</v>
      </c>
      <c r="D523" s="68">
        <v>27.780312500000001</v>
      </c>
      <c r="E523" s="68">
        <v>5.77</v>
      </c>
      <c r="F523" s="74">
        <v>6.0000000000000001E-3</v>
      </c>
      <c r="K523" s="237" t="str">
        <f>A523</f>
        <v>B</v>
      </c>
      <c r="L523" s="238"/>
      <c r="M523" s="117">
        <f>F523</f>
        <v>6.0000000000000001E-3</v>
      </c>
      <c r="N523" s="117"/>
      <c r="R523" s="239" t="str">
        <f t="shared" si="38"/>
        <v>B</v>
      </c>
      <c r="S523" s="240"/>
      <c r="T523" s="118">
        <f t="shared" si="39"/>
        <v>6.0000000000000001E-3</v>
      </c>
      <c r="U523" s="117"/>
    </row>
    <row r="524" spans="1:21" ht="15.75" x14ac:dyDescent="0.25">
      <c r="A524" s="109" t="s">
        <v>619</v>
      </c>
      <c r="B524" s="77">
        <v>3</v>
      </c>
      <c r="C524" s="77">
        <v>11.5934375</v>
      </c>
      <c r="D524" s="77">
        <v>3.8644791700000001</v>
      </c>
      <c r="E524" s="77">
        <v>0.8</v>
      </c>
      <c r="F524" s="78">
        <v>0.50839999999999996</v>
      </c>
      <c r="K524" s="237" t="str">
        <f>A524</f>
        <v>A*B</v>
      </c>
      <c r="L524" s="238"/>
      <c r="M524" s="117">
        <f>F524</f>
        <v>0.50839999999999996</v>
      </c>
      <c r="N524" s="117"/>
      <c r="R524" s="239" t="str">
        <f t="shared" si="38"/>
        <v>A*B</v>
      </c>
      <c r="S524" s="240"/>
      <c r="T524" s="118">
        <f t="shared" si="39"/>
        <v>0.50839999999999996</v>
      </c>
      <c r="U524" s="117"/>
    </row>
    <row r="525" spans="1:21" ht="16.5" thickBot="1" x14ac:dyDescent="0.3">
      <c r="A525" s="65"/>
      <c r="K525" s="231" t="s">
        <v>1120</v>
      </c>
      <c r="L525" s="232"/>
      <c r="M525" s="233">
        <f>B517</f>
        <v>26.40203</v>
      </c>
      <c r="N525" s="234"/>
      <c r="R525" s="235" t="s">
        <v>1120</v>
      </c>
      <c r="S525" s="236"/>
      <c r="T525" s="233">
        <f>M525</f>
        <v>26.40203</v>
      </c>
      <c r="U525" s="234"/>
    </row>
    <row r="526" spans="1:21" ht="25.5" customHeight="1" thickBot="1" x14ac:dyDescent="0.3">
      <c r="A526" s="253" t="s">
        <v>620</v>
      </c>
      <c r="B526" s="252"/>
      <c r="C526" s="252"/>
      <c r="D526" s="252"/>
      <c r="E526" s="252"/>
      <c r="F526" s="252"/>
      <c r="J526">
        <v>1</v>
      </c>
    </row>
    <row r="527" spans="1:21" ht="39.75" thickBot="1" x14ac:dyDescent="0.3">
      <c r="A527" s="84" t="s">
        <v>605</v>
      </c>
      <c r="B527" s="83" t="s">
        <v>606</v>
      </c>
      <c r="C527" s="83" t="s">
        <v>617</v>
      </c>
      <c r="D527" s="83" t="s">
        <v>608</v>
      </c>
      <c r="E527" s="83" t="s">
        <v>609</v>
      </c>
      <c r="F527" s="95" t="s">
        <v>610</v>
      </c>
      <c r="J527">
        <v>2</v>
      </c>
    </row>
    <row r="528" spans="1:21" x14ac:dyDescent="0.25">
      <c r="A528" s="109" t="s">
        <v>592</v>
      </c>
      <c r="B528" s="77">
        <v>1</v>
      </c>
      <c r="C528" s="77">
        <v>51.7653125</v>
      </c>
      <c r="D528" s="77">
        <v>51.7653125</v>
      </c>
      <c r="E528" s="77">
        <v>23.96</v>
      </c>
      <c r="F528" s="78">
        <v>1.6299999999999999E-2</v>
      </c>
      <c r="J528">
        <v>3</v>
      </c>
    </row>
    <row r="529" spans="1:10" x14ac:dyDescent="0.25">
      <c r="A529" s="79"/>
      <c r="J529">
        <v>4</v>
      </c>
    </row>
    <row r="530" spans="1:10" x14ac:dyDescent="0.25">
      <c r="A530" s="79"/>
      <c r="J530">
        <v>5</v>
      </c>
    </row>
    <row r="531" spans="1:10" x14ac:dyDescent="0.25">
      <c r="J531">
        <v>6</v>
      </c>
    </row>
    <row r="532" spans="1:10" x14ac:dyDescent="0.25">
      <c r="A532" s="80"/>
      <c r="J532">
        <v>7</v>
      </c>
    </row>
    <row r="533" spans="1:10" ht="31.5" x14ac:dyDescent="0.25">
      <c r="A533" s="64" t="s">
        <v>590</v>
      </c>
      <c r="J533">
        <v>8</v>
      </c>
    </row>
    <row r="534" spans="1:10" x14ac:dyDescent="0.25">
      <c r="A534" s="79"/>
      <c r="J534">
        <v>9</v>
      </c>
    </row>
    <row r="535" spans="1:10" ht="25.5" x14ac:dyDescent="0.25">
      <c r="A535" s="81" t="s">
        <v>595</v>
      </c>
      <c r="J535">
        <v>10</v>
      </c>
    </row>
    <row r="536" spans="1:10" x14ac:dyDescent="0.25">
      <c r="A536" s="81"/>
      <c r="J536">
        <v>11</v>
      </c>
    </row>
    <row r="537" spans="1:10" ht="38.25" x14ac:dyDescent="0.25">
      <c r="A537" s="81" t="s">
        <v>1061</v>
      </c>
      <c r="J537">
        <v>12</v>
      </c>
    </row>
    <row r="538" spans="1:10" ht="15.75" thickBot="1" x14ac:dyDescent="0.3">
      <c r="A538" s="65"/>
      <c r="J538">
        <v>13</v>
      </c>
    </row>
    <row r="539" spans="1:10" ht="39.75" thickBot="1" x14ac:dyDescent="0.3">
      <c r="A539" s="90" t="s">
        <v>605</v>
      </c>
      <c r="B539" s="91" t="s">
        <v>606</v>
      </c>
      <c r="C539" s="91" t="s">
        <v>607</v>
      </c>
      <c r="D539" s="91" t="s">
        <v>608</v>
      </c>
      <c r="E539" s="91" t="s">
        <v>609</v>
      </c>
      <c r="F539" s="92" t="s">
        <v>610</v>
      </c>
      <c r="J539">
        <v>14</v>
      </c>
    </row>
    <row r="540" spans="1:10" ht="15.75" thickBot="1" x14ac:dyDescent="0.3">
      <c r="A540" s="110" t="s">
        <v>611</v>
      </c>
      <c r="B540" s="68">
        <v>13</v>
      </c>
      <c r="C540" s="68">
        <v>346.15406250000001</v>
      </c>
      <c r="D540" s="68">
        <v>26.627235599999999</v>
      </c>
      <c r="E540" s="68">
        <v>4.16</v>
      </c>
      <c r="F540" s="74">
        <v>3.0000000000000001E-3</v>
      </c>
      <c r="J540">
        <v>15</v>
      </c>
    </row>
    <row r="541" spans="1:10" ht="15.75" thickBot="1" x14ac:dyDescent="0.3">
      <c r="A541" s="110" t="s">
        <v>612</v>
      </c>
      <c r="B541" s="68">
        <v>18</v>
      </c>
      <c r="C541" s="68">
        <v>115.270625</v>
      </c>
      <c r="D541" s="68">
        <v>6.4039235999999997</v>
      </c>
      <c r="E541" s="68"/>
      <c r="F541" s="74"/>
      <c r="J541">
        <v>16</v>
      </c>
    </row>
    <row r="542" spans="1:10" ht="25.5" x14ac:dyDescent="0.25">
      <c r="A542" s="109" t="s">
        <v>613</v>
      </c>
      <c r="B542" s="77">
        <v>31</v>
      </c>
      <c r="C542" s="77">
        <v>461.4246875</v>
      </c>
      <c r="D542" s="77"/>
      <c r="E542" s="77"/>
      <c r="F542" s="78"/>
      <c r="J542">
        <v>17</v>
      </c>
    </row>
    <row r="543" spans="1:10" ht="15.75" thickBot="1" x14ac:dyDescent="0.3">
      <c r="A543" s="65"/>
      <c r="J543">
        <v>18</v>
      </c>
    </row>
    <row r="544" spans="1:10" ht="27" thickBot="1" x14ac:dyDescent="0.3">
      <c r="A544" s="93" t="s">
        <v>614</v>
      </c>
      <c r="B544" s="91" t="s">
        <v>615</v>
      </c>
      <c r="C544" s="91" t="s">
        <v>616</v>
      </c>
      <c r="D544" s="92" t="s">
        <v>1062</v>
      </c>
      <c r="J544">
        <v>19</v>
      </c>
    </row>
    <row r="545" spans="1:21" x14ac:dyDescent="0.25">
      <c r="A545" s="94">
        <v>0.75018499999999999</v>
      </c>
      <c r="B545" s="77">
        <v>31.3508</v>
      </c>
      <c r="C545" s="77">
        <v>2.5305970000000002</v>
      </c>
      <c r="D545" s="78">
        <v>8.0718750000000004</v>
      </c>
      <c r="J545">
        <v>20</v>
      </c>
    </row>
    <row r="546" spans="1:21" ht="15.75" thickBot="1" x14ac:dyDescent="0.3">
      <c r="A546" s="65"/>
      <c r="J546">
        <v>21</v>
      </c>
    </row>
    <row r="547" spans="1:21" ht="39.75" thickBot="1" x14ac:dyDescent="0.3">
      <c r="A547" s="90" t="s">
        <v>605</v>
      </c>
      <c r="B547" s="91" t="s">
        <v>606</v>
      </c>
      <c r="C547" s="91" t="s">
        <v>617</v>
      </c>
      <c r="D547" s="91" t="s">
        <v>608</v>
      </c>
      <c r="E547" s="91" t="s">
        <v>609</v>
      </c>
      <c r="F547" s="92" t="s">
        <v>610</v>
      </c>
      <c r="K547" s="241" t="s">
        <v>1119</v>
      </c>
      <c r="L547" s="241"/>
      <c r="M547" s="112" t="str">
        <f>F547</f>
        <v>Pr &gt; F</v>
      </c>
      <c r="N547" s="113" t="str">
        <f>A537</f>
        <v>Variable dependiente: NFLM6</v>
      </c>
      <c r="R547" s="242" t="str">
        <f>K547</f>
        <v>Fuente de variación (FV)</v>
      </c>
      <c r="S547" s="242"/>
      <c r="T547" s="112"/>
      <c r="U547" s="114" t="str">
        <f>N547</f>
        <v>Variable dependiente: NFLM6</v>
      </c>
    </row>
    <row r="548" spans="1:21" ht="16.5" thickBot="1" x14ac:dyDescent="0.3">
      <c r="A548" s="110" t="s">
        <v>594</v>
      </c>
      <c r="B548" s="68">
        <v>3</v>
      </c>
      <c r="C548" s="68">
        <v>58.868437499999999</v>
      </c>
      <c r="D548" s="68">
        <v>19.622812499999998</v>
      </c>
      <c r="E548" s="68">
        <v>3.06</v>
      </c>
      <c r="F548" s="74">
        <v>5.45E-2</v>
      </c>
      <c r="K548" s="243" t="str">
        <f>A548</f>
        <v>Rep</v>
      </c>
      <c r="L548" s="244"/>
      <c r="M548" s="115">
        <f>F548</f>
        <v>5.45E-2</v>
      </c>
      <c r="N548" s="115"/>
      <c r="R548" s="245" t="str">
        <f>K548</f>
        <v>Rep</v>
      </c>
      <c r="S548" s="246"/>
      <c r="T548" s="116">
        <f>M548</f>
        <v>5.45E-2</v>
      </c>
      <c r="U548" s="115"/>
    </row>
    <row r="549" spans="1:21" ht="16.5" thickBot="1" x14ac:dyDescent="0.3">
      <c r="A549" s="110" t="s">
        <v>592</v>
      </c>
      <c r="B549" s="68">
        <v>1</v>
      </c>
      <c r="C549" s="68">
        <v>8.9253125000000004</v>
      </c>
      <c r="D549" s="68">
        <v>8.9253125000000004</v>
      </c>
      <c r="E549" s="68">
        <v>1.39</v>
      </c>
      <c r="F549" s="74">
        <v>0.25309999999999999</v>
      </c>
      <c r="K549" s="237" t="str">
        <f>A556</f>
        <v>A</v>
      </c>
      <c r="L549" s="238"/>
      <c r="M549" s="117">
        <f>F556</f>
        <v>0.35449999999999998</v>
      </c>
      <c r="N549" s="117"/>
      <c r="R549" s="239" t="str">
        <f t="shared" ref="R549:R552" si="40">K549</f>
        <v>A</v>
      </c>
      <c r="S549" s="240"/>
      <c r="T549" s="118">
        <f t="shared" ref="T549:T552" si="41">M549</f>
        <v>0.35449999999999998</v>
      </c>
      <c r="U549" s="117"/>
    </row>
    <row r="550" spans="1:21" ht="16.5" thickBot="1" x14ac:dyDescent="0.3">
      <c r="A550" s="110" t="s">
        <v>618</v>
      </c>
      <c r="B550" s="68">
        <v>3</v>
      </c>
      <c r="C550" s="68">
        <v>22.4334375</v>
      </c>
      <c r="D550" s="68">
        <v>7.4778124999999998</v>
      </c>
      <c r="E550" s="68">
        <v>1.17</v>
      </c>
      <c r="F550" s="74">
        <v>0.34949999999999998</v>
      </c>
      <c r="K550" s="237" t="str">
        <f>A550</f>
        <v>A*Rep</v>
      </c>
      <c r="L550" s="238"/>
      <c r="M550" s="117">
        <f>F550</f>
        <v>0.34949999999999998</v>
      </c>
      <c r="N550" s="119"/>
      <c r="R550" s="239" t="str">
        <f t="shared" si="40"/>
        <v>A*Rep</v>
      </c>
      <c r="S550" s="240"/>
      <c r="T550" s="118">
        <f t="shared" si="41"/>
        <v>0.34949999999999998</v>
      </c>
      <c r="U550" s="119"/>
    </row>
    <row r="551" spans="1:21" ht="16.5" thickBot="1" x14ac:dyDescent="0.3">
      <c r="A551" s="110" t="s">
        <v>593</v>
      </c>
      <c r="B551" s="68">
        <v>3</v>
      </c>
      <c r="C551" s="68">
        <v>183.1809375</v>
      </c>
      <c r="D551" s="68">
        <v>61.060312500000002</v>
      </c>
      <c r="E551" s="68">
        <v>9.5299999999999994</v>
      </c>
      <c r="F551" s="74">
        <v>5.0000000000000001E-4</v>
      </c>
      <c r="K551" s="237" t="str">
        <f>A551</f>
        <v>B</v>
      </c>
      <c r="L551" s="238"/>
      <c r="M551" s="117">
        <f>F551</f>
        <v>5.0000000000000001E-4</v>
      </c>
      <c r="N551" s="117"/>
      <c r="R551" s="239" t="str">
        <f t="shared" si="40"/>
        <v>B</v>
      </c>
      <c r="S551" s="240"/>
      <c r="T551" s="118">
        <f t="shared" si="41"/>
        <v>5.0000000000000001E-4</v>
      </c>
      <c r="U551" s="117"/>
    </row>
    <row r="552" spans="1:21" ht="15.75" x14ac:dyDescent="0.25">
      <c r="A552" s="109" t="s">
        <v>619</v>
      </c>
      <c r="B552" s="77">
        <v>3</v>
      </c>
      <c r="C552" s="77">
        <v>72.745937499999997</v>
      </c>
      <c r="D552" s="77">
        <v>24.248645799999998</v>
      </c>
      <c r="E552" s="77">
        <v>3.79</v>
      </c>
      <c r="F552" s="78">
        <v>2.8799999999999999E-2</v>
      </c>
      <c r="K552" s="237" t="str">
        <f>A552</f>
        <v>A*B</v>
      </c>
      <c r="L552" s="238"/>
      <c r="M552" s="117">
        <f>F552</f>
        <v>2.8799999999999999E-2</v>
      </c>
      <c r="N552" s="117"/>
      <c r="R552" s="239" t="str">
        <f t="shared" si="40"/>
        <v>A*B</v>
      </c>
      <c r="S552" s="240"/>
      <c r="T552" s="118">
        <f t="shared" si="41"/>
        <v>2.8799999999999999E-2</v>
      </c>
      <c r="U552" s="117"/>
    </row>
    <row r="553" spans="1:21" ht="16.5" thickBot="1" x14ac:dyDescent="0.3">
      <c r="A553" s="65"/>
      <c r="K553" s="231" t="s">
        <v>1120</v>
      </c>
      <c r="L553" s="232"/>
      <c r="M553" s="233">
        <f>B545</f>
        <v>31.3508</v>
      </c>
      <c r="N553" s="234"/>
      <c r="R553" s="235" t="s">
        <v>1120</v>
      </c>
      <c r="S553" s="236"/>
      <c r="T553" s="233">
        <f>M553</f>
        <v>31.3508</v>
      </c>
      <c r="U553" s="234"/>
    </row>
    <row r="554" spans="1:21" ht="25.5" customHeight="1" thickBot="1" x14ac:dyDescent="0.3">
      <c r="A554" s="253" t="s">
        <v>620</v>
      </c>
      <c r="B554" s="252"/>
      <c r="C554" s="252"/>
      <c r="D554" s="252"/>
      <c r="E554" s="252"/>
      <c r="F554" s="252"/>
      <c r="J554">
        <v>1</v>
      </c>
    </row>
    <row r="555" spans="1:21" ht="39.75" thickBot="1" x14ac:dyDescent="0.3">
      <c r="A555" s="84" t="s">
        <v>605</v>
      </c>
      <c r="B555" s="83" t="s">
        <v>606</v>
      </c>
      <c r="C555" s="83" t="s">
        <v>617</v>
      </c>
      <c r="D555" s="83" t="s">
        <v>608</v>
      </c>
      <c r="E555" s="83" t="s">
        <v>609</v>
      </c>
      <c r="F555" s="95" t="s">
        <v>610</v>
      </c>
      <c r="J555">
        <v>2</v>
      </c>
    </row>
    <row r="556" spans="1:21" x14ac:dyDescent="0.25">
      <c r="A556" s="109" t="s">
        <v>592</v>
      </c>
      <c r="B556" s="77">
        <v>1</v>
      </c>
      <c r="C556" s="77">
        <v>8.9253125000000004</v>
      </c>
      <c r="D556" s="77">
        <v>8.9253125000000004</v>
      </c>
      <c r="E556" s="77">
        <v>1.19</v>
      </c>
      <c r="F556" s="78">
        <v>0.35449999999999998</v>
      </c>
      <c r="J556">
        <v>3</v>
      </c>
    </row>
    <row r="557" spans="1:21" x14ac:dyDescent="0.25">
      <c r="A557" s="79"/>
      <c r="J557">
        <v>4</v>
      </c>
    </row>
    <row r="558" spans="1:21" x14ac:dyDescent="0.25">
      <c r="A558" s="79"/>
      <c r="J558">
        <v>5</v>
      </c>
    </row>
    <row r="559" spans="1:21" x14ac:dyDescent="0.25">
      <c r="J559">
        <v>6</v>
      </c>
    </row>
    <row r="560" spans="1:21" x14ac:dyDescent="0.25">
      <c r="A560" s="80"/>
      <c r="J560">
        <v>7</v>
      </c>
    </row>
    <row r="561" spans="1:45" ht="31.5" x14ac:dyDescent="0.25">
      <c r="A561" s="64" t="s">
        <v>590</v>
      </c>
      <c r="J561">
        <v>8</v>
      </c>
    </row>
    <row r="562" spans="1:45" x14ac:dyDescent="0.25">
      <c r="A562" s="79"/>
      <c r="J562">
        <v>9</v>
      </c>
    </row>
    <row r="563" spans="1:45" ht="25.5" x14ac:dyDescent="0.25">
      <c r="A563" s="81" t="s">
        <v>595</v>
      </c>
      <c r="J563">
        <v>10</v>
      </c>
    </row>
    <row r="564" spans="1:45" x14ac:dyDescent="0.25">
      <c r="A564" s="81"/>
      <c r="J564">
        <v>11</v>
      </c>
    </row>
    <row r="565" spans="1:45" ht="38.25" x14ac:dyDescent="0.25">
      <c r="A565" s="81" t="s">
        <v>1063</v>
      </c>
      <c r="J565">
        <v>12</v>
      </c>
    </row>
    <row r="566" spans="1:45" ht="15.75" thickBot="1" x14ac:dyDescent="0.3">
      <c r="A566" s="65"/>
      <c r="J566">
        <v>13</v>
      </c>
    </row>
    <row r="567" spans="1:45" ht="39.75" thickBot="1" x14ac:dyDescent="0.3">
      <c r="A567" s="90" t="s">
        <v>605</v>
      </c>
      <c r="B567" s="91" t="s">
        <v>606</v>
      </c>
      <c r="C567" s="91" t="s">
        <v>607</v>
      </c>
      <c r="D567" s="91" t="s">
        <v>608</v>
      </c>
      <c r="E567" s="91" t="s">
        <v>609</v>
      </c>
      <c r="F567" s="92" t="s">
        <v>610</v>
      </c>
      <c r="J567">
        <v>14</v>
      </c>
    </row>
    <row r="568" spans="1:45" ht="15.75" thickBot="1" x14ac:dyDescent="0.3">
      <c r="A568" s="110" t="s">
        <v>611</v>
      </c>
      <c r="B568" s="68">
        <v>13</v>
      </c>
      <c r="C568" s="68">
        <v>0</v>
      </c>
      <c r="D568" s="68">
        <v>0</v>
      </c>
      <c r="E568" s="68" t="s">
        <v>677</v>
      </c>
      <c r="F568" s="74" t="s">
        <v>677</v>
      </c>
      <c r="J568">
        <v>15</v>
      </c>
    </row>
    <row r="569" spans="1:45" ht="15.75" thickBot="1" x14ac:dyDescent="0.3">
      <c r="A569" s="110" t="s">
        <v>612</v>
      </c>
      <c r="B569" s="68">
        <v>18</v>
      </c>
      <c r="C569" s="68">
        <v>0</v>
      </c>
      <c r="D569" s="68">
        <v>0</v>
      </c>
      <c r="E569" s="68"/>
      <c r="F569" s="74"/>
      <c r="J569">
        <v>16</v>
      </c>
    </row>
    <row r="570" spans="1:45" ht="25.5" x14ac:dyDescent="0.25">
      <c r="A570" s="109" t="s">
        <v>613</v>
      </c>
      <c r="B570" s="77">
        <v>31</v>
      </c>
      <c r="C570" s="77">
        <v>0</v>
      </c>
      <c r="D570" s="77"/>
      <c r="E570" s="77"/>
      <c r="F570" s="78"/>
      <c r="J570">
        <v>17</v>
      </c>
    </row>
    <row r="571" spans="1:45" ht="15.75" thickBot="1" x14ac:dyDescent="0.3">
      <c r="A571" s="65"/>
      <c r="J571">
        <v>18</v>
      </c>
    </row>
    <row r="572" spans="1:45" ht="27" thickBot="1" x14ac:dyDescent="0.3">
      <c r="A572" s="93" t="s">
        <v>614</v>
      </c>
      <c r="B572" s="91" t="s">
        <v>615</v>
      </c>
      <c r="C572" s="91" t="s">
        <v>616</v>
      </c>
      <c r="D572" s="92" t="s">
        <v>1064</v>
      </c>
      <c r="J572">
        <v>19</v>
      </c>
    </row>
    <row r="573" spans="1:45" x14ac:dyDescent="0.25">
      <c r="A573" s="94">
        <v>0</v>
      </c>
      <c r="B573" s="77" t="s">
        <v>677</v>
      </c>
      <c r="C573" s="77">
        <v>0</v>
      </c>
      <c r="D573" s="78">
        <v>0</v>
      </c>
      <c r="J573">
        <v>20</v>
      </c>
    </row>
    <row r="574" spans="1:45" ht="15.75" thickBot="1" x14ac:dyDescent="0.3">
      <c r="A574" s="65"/>
      <c r="J574">
        <v>21</v>
      </c>
    </row>
    <row r="575" spans="1:45" ht="39.75" thickBot="1" x14ac:dyDescent="0.3">
      <c r="A575" s="90" t="s">
        <v>605</v>
      </c>
      <c r="B575" s="91" t="s">
        <v>606</v>
      </c>
      <c r="C575" s="91" t="s">
        <v>617</v>
      </c>
      <c r="D575" s="91" t="s">
        <v>608</v>
      </c>
      <c r="E575" s="91" t="s">
        <v>609</v>
      </c>
      <c r="F575" s="92" t="s">
        <v>610</v>
      </c>
      <c r="K575" s="241" t="s">
        <v>1119</v>
      </c>
      <c r="L575" s="241"/>
      <c r="M575" s="112" t="str">
        <f>F575</f>
        <v>Pr &gt; F</v>
      </c>
      <c r="N575" s="113" t="str">
        <f>A565</f>
        <v>Variable dependiente: NRM1</v>
      </c>
      <c r="R575" s="242" t="str">
        <f>K575</f>
        <v>Fuente de variación (FV)</v>
      </c>
      <c r="S575" s="242"/>
      <c r="T575" s="112"/>
      <c r="U575" s="114" t="str">
        <f>N575</f>
        <v>Variable dependiente: NRM1</v>
      </c>
      <c r="V575">
        <v>1</v>
      </c>
      <c r="W575">
        <v>2</v>
      </c>
      <c r="X575">
        <v>3</v>
      </c>
      <c r="Y575">
        <v>4</v>
      </c>
      <c r="Z575">
        <v>5</v>
      </c>
      <c r="AA575">
        <v>6</v>
      </c>
      <c r="AP575" s="221"/>
      <c r="AQ575" s="221"/>
      <c r="AR575" s="221"/>
      <c r="AS575" s="221"/>
    </row>
    <row r="576" spans="1:45" ht="16.5" thickBot="1" x14ac:dyDescent="0.3">
      <c r="A576" s="110" t="s">
        <v>594</v>
      </c>
      <c r="B576" s="68">
        <v>3</v>
      </c>
      <c r="C576" s="68">
        <v>0</v>
      </c>
      <c r="D576" s="68">
        <v>0</v>
      </c>
      <c r="E576" s="68" t="s">
        <v>677</v>
      </c>
      <c r="F576" s="74" t="s">
        <v>677</v>
      </c>
      <c r="K576" s="243" t="str">
        <f>A576</f>
        <v>Rep</v>
      </c>
      <c r="L576" s="244"/>
      <c r="M576" s="115" t="str">
        <f>F576</f>
        <v>.</v>
      </c>
      <c r="N576" s="115"/>
      <c r="R576" s="245" t="str">
        <f>K576</f>
        <v>Rep</v>
      </c>
      <c r="S576" s="246"/>
      <c r="T576" s="116" t="str">
        <f>M576</f>
        <v>.</v>
      </c>
      <c r="U576" s="115"/>
      <c r="AP576" s="141"/>
      <c r="AQ576" s="142"/>
      <c r="AR576" s="128"/>
    </row>
    <row r="577" spans="1:45" ht="16.5" thickBot="1" x14ac:dyDescent="0.3">
      <c r="A577" s="110" t="s">
        <v>592</v>
      </c>
      <c r="B577" s="68">
        <v>1</v>
      </c>
      <c r="C577" s="68">
        <v>0</v>
      </c>
      <c r="D577" s="68">
        <v>0</v>
      </c>
      <c r="E577" s="68" t="s">
        <v>677</v>
      </c>
      <c r="F577" s="74" t="s">
        <v>677</v>
      </c>
      <c r="K577" s="237" t="str">
        <f>A584</f>
        <v>A</v>
      </c>
      <c r="L577" s="238"/>
      <c r="M577" s="117" t="str">
        <f>F584</f>
        <v>.</v>
      </c>
      <c r="N577" s="117"/>
      <c r="R577" s="239" t="str">
        <f t="shared" ref="R577:R580" si="42">K577</f>
        <v>A</v>
      </c>
      <c r="S577" s="240"/>
      <c r="T577" s="118" t="str">
        <f t="shared" ref="T577:T580" si="43">M577</f>
        <v>.</v>
      </c>
      <c r="U577" s="117"/>
      <c r="AP577" s="135"/>
      <c r="AQ577" s="144"/>
      <c r="AR577" s="131"/>
      <c r="AS577" s="145"/>
    </row>
    <row r="578" spans="1:45" ht="16.5" thickBot="1" x14ac:dyDescent="0.3">
      <c r="A578" s="110" t="s">
        <v>618</v>
      </c>
      <c r="B578" s="68">
        <v>3</v>
      </c>
      <c r="C578" s="68">
        <v>0</v>
      </c>
      <c r="D578" s="68">
        <v>0</v>
      </c>
      <c r="E578" s="68" t="s">
        <v>677</v>
      </c>
      <c r="F578" s="74" t="s">
        <v>677</v>
      </c>
      <c r="K578" s="237" t="str">
        <f>A578</f>
        <v>A*Rep</v>
      </c>
      <c r="L578" s="238"/>
      <c r="M578" s="117" t="str">
        <f>F578</f>
        <v>.</v>
      </c>
      <c r="N578" s="119"/>
      <c r="R578" s="239" t="str">
        <f t="shared" si="42"/>
        <v>A*Rep</v>
      </c>
      <c r="S578" s="240"/>
      <c r="T578" s="118" t="str">
        <f t="shared" si="43"/>
        <v>.</v>
      </c>
      <c r="U578" s="119"/>
      <c r="AP578" s="141"/>
      <c r="AQ578" s="142"/>
      <c r="AR578" s="128"/>
    </row>
    <row r="579" spans="1:45" ht="16.5" thickBot="1" x14ac:dyDescent="0.3">
      <c r="A579" s="110" t="s">
        <v>593</v>
      </c>
      <c r="B579" s="68">
        <v>3</v>
      </c>
      <c r="C579" s="68">
        <v>0</v>
      </c>
      <c r="D579" s="68">
        <v>0</v>
      </c>
      <c r="E579" s="68" t="s">
        <v>677</v>
      </c>
      <c r="F579" s="74" t="s">
        <v>677</v>
      </c>
      <c r="K579" s="237" t="str">
        <f>A579</f>
        <v>B</v>
      </c>
      <c r="L579" s="238"/>
      <c r="M579" s="117" t="str">
        <f>F579</f>
        <v>.</v>
      </c>
      <c r="N579" s="117"/>
      <c r="R579" s="239" t="str">
        <f t="shared" si="42"/>
        <v>B</v>
      </c>
      <c r="S579" s="240"/>
      <c r="T579" s="118" t="str">
        <f t="shared" si="43"/>
        <v>.</v>
      </c>
      <c r="U579" s="117"/>
      <c r="AP579" s="141"/>
      <c r="AQ579" s="142"/>
      <c r="AR579" s="128"/>
    </row>
    <row r="580" spans="1:45" ht="15.75" x14ac:dyDescent="0.25">
      <c r="A580" s="109" t="s">
        <v>619</v>
      </c>
      <c r="B580" s="77">
        <v>3</v>
      </c>
      <c r="C580" s="77">
        <v>0</v>
      </c>
      <c r="D580" s="77">
        <v>0</v>
      </c>
      <c r="E580" s="77" t="s">
        <v>677</v>
      </c>
      <c r="F580" s="78" t="s">
        <v>677</v>
      </c>
      <c r="K580" s="237" t="str">
        <f>A580</f>
        <v>A*B</v>
      </c>
      <c r="L580" s="238"/>
      <c r="M580" s="117" t="str">
        <f>F580</f>
        <v>.</v>
      </c>
      <c r="N580" s="117"/>
      <c r="R580" s="239" t="str">
        <f t="shared" si="42"/>
        <v>A*B</v>
      </c>
      <c r="S580" s="240"/>
      <c r="T580" s="118" t="str">
        <f t="shared" si="43"/>
        <v>.</v>
      </c>
      <c r="U580" s="117"/>
      <c r="AP580" s="127"/>
      <c r="AQ580" s="137"/>
      <c r="AR580" s="128"/>
    </row>
    <row r="581" spans="1:45" ht="16.5" thickBot="1" x14ac:dyDescent="0.3">
      <c r="A581" s="65"/>
      <c r="K581" s="231" t="s">
        <v>1120</v>
      </c>
      <c r="L581" s="232"/>
      <c r="M581" s="233" t="str">
        <f>B573</f>
        <v>.</v>
      </c>
      <c r="N581" s="234"/>
      <c r="R581" s="235" t="s">
        <v>1120</v>
      </c>
      <c r="S581" s="236"/>
      <c r="T581" s="233" t="str">
        <f>M581</f>
        <v>.</v>
      </c>
      <c r="U581" s="234"/>
      <c r="AP581" s="127"/>
      <c r="AQ581" s="137"/>
      <c r="AR581" s="128"/>
    </row>
    <row r="582" spans="1:45" ht="25.5" customHeight="1" thickBot="1" x14ac:dyDescent="0.3">
      <c r="A582" s="253" t="s">
        <v>620</v>
      </c>
      <c r="B582" s="252"/>
      <c r="C582" s="252"/>
      <c r="D582" s="252"/>
      <c r="E582" s="252"/>
      <c r="F582" s="252"/>
      <c r="J582">
        <v>1</v>
      </c>
      <c r="AP582" s="114"/>
      <c r="AQ582" s="114"/>
      <c r="AR582" s="114"/>
      <c r="AS582" s="114"/>
    </row>
    <row r="583" spans="1:45" ht="39.75" thickBot="1" x14ac:dyDescent="0.3">
      <c r="A583" s="84" t="s">
        <v>605</v>
      </c>
      <c r="B583" s="83" t="s">
        <v>606</v>
      </c>
      <c r="C583" s="83" t="s">
        <v>617</v>
      </c>
      <c r="D583" s="83" t="s">
        <v>608</v>
      </c>
      <c r="E583" s="83" t="s">
        <v>609</v>
      </c>
      <c r="F583" s="95" t="s">
        <v>610</v>
      </c>
      <c r="J583">
        <v>2</v>
      </c>
      <c r="AP583" s="146" t="str">
        <f>T744</f>
        <v>.</v>
      </c>
      <c r="AQ583" s="146"/>
      <c r="AR583" s="146" t="str">
        <f>T772</f>
        <v>.</v>
      </c>
    </row>
    <row r="584" spans="1:45" x14ac:dyDescent="0.25">
      <c r="A584" s="109" t="s">
        <v>592</v>
      </c>
      <c r="B584" s="77">
        <v>1</v>
      </c>
      <c r="C584" s="77">
        <v>0</v>
      </c>
      <c r="D584" s="77">
        <v>0</v>
      </c>
      <c r="E584" s="77" t="s">
        <v>677</v>
      </c>
      <c r="F584" s="78" t="s">
        <v>677</v>
      </c>
      <c r="J584">
        <v>3</v>
      </c>
      <c r="AP584" s="146" t="str">
        <f t="shared" ref="AP584:AP588" si="44">T745</f>
        <v>.</v>
      </c>
      <c r="AQ584" s="146"/>
      <c r="AR584" s="146" t="str">
        <f t="shared" ref="AR584:AR588" si="45">T773</f>
        <v>.</v>
      </c>
    </row>
    <row r="585" spans="1:45" x14ac:dyDescent="0.25">
      <c r="A585" s="79"/>
      <c r="J585">
        <v>4</v>
      </c>
      <c r="AP585" s="146" t="str">
        <f t="shared" si="44"/>
        <v>.</v>
      </c>
      <c r="AQ585" s="146"/>
      <c r="AR585" s="146" t="str">
        <f t="shared" si="45"/>
        <v>.</v>
      </c>
    </row>
    <row r="586" spans="1:45" x14ac:dyDescent="0.25">
      <c r="A586" s="79"/>
      <c r="J586">
        <v>5</v>
      </c>
      <c r="AP586" s="147" t="str">
        <f t="shared" si="44"/>
        <v>.</v>
      </c>
      <c r="AQ586" s="147"/>
      <c r="AR586" s="147" t="str">
        <f t="shared" si="45"/>
        <v>.</v>
      </c>
    </row>
    <row r="587" spans="1:45" x14ac:dyDescent="0.25">
      <c r="J587">
        <v>6</v>
      </c>
      <c r="AP587" s="146" t="str">
        <f t="shared" si="44"/>
        <v>.</v>
      </c>
      <c r="AQ587" s="146"/>
      <c r="AR587" s="146" t="str">
        <f t="shared" si="45"/>
        <v>.</v>
      </c>
    </row>
    <row r="588" spans="1:45" x14ac:dyDescent="0.25">
      <c r="A588" s="80"/>
      <c r="J588">
        <v>7</v>
      </c>
      <c r="AP588" s="146" t="str">
        <f t="shared" si="44"/>
        <v>.</v>
      </c>
      <c r="AQ588" s="146"/>
      <c r="AR588" s="146" t="str">
        <f t="shared" si="45"/>
        <v>.</v>
      </c>
    </row>
    <row r="589" spans="1:45" ht="31.5" x14ac:dyDescent="0.25">
      <c r="A589" s="64" t="s">
        <v>590</v>
      </c>
      <c r="J589">
        <v>8</v>
      </c>
      <c r="AB589" s="220"/>
      <c r="AC589" s="220"/>
      <c r="AD589" s="148" t="str">
        <f>U575</f>
        <v>Variable dependiente: NRM1</v>
      </c>
      <c r="AE589" s="1"/>
      <c r="AF589" s="148"/>
      <c r="AG589" s="1"/>
      <c r="AH589" s="148"/>
      <c r="AI589" s="1"/>
      <c r="AJ589" s="148"/>
      <c r="AK589" s="1"/>
      <c r="AL589" s="148"/>
      <c r="AM589" s="1"/>
      <c r="AN589" s="148"/>
      <c r="AO589" s="1"/>
      <c r="AP589" s="148"/>
      <c r="AQ589" s="1"/>
    </row>
    <row r="590" spans="1:45" ht="15.75" x14ac:dyDescent="0.25">
      <c r="A590" s="79"/>
      <c r="J590">
        <v>9</v>
      </c>
      <c r="AB590" s="220"/>
      <c r="AC590" s="220"/>
      <c r="AD590" s="148"/>
      <c r="AE590" s="1"/>
      <c r="AF590" s="148" t="str">
        <f>U603</f>
        <v>Variable dependiente: NRM2</v>
      </c>
      <c r="AG590" s="1"/>
      <c r="AH590" s="148"/>
      <c r="AI590" s="1"/>
      <c r="AJ590" s="148"/>
      <c r="AK590" s="1"/>
      <c r="AL590" s="148"/>
      <c r="AM590" s="1"/>
      <c r="AN590" s="148"/>
      <c r="AO590" s="1"/>
      <c r="AP590" s="148"/>
      <c r="AQ590" s="1"/>
    </row>
    <row r="591" spans="1:45" ht="25.5" x14ac:dyDescent="0.25">
      <c r="A591" s="81" t="s">
        <v>595</v>
      </c>
      <c r="J591">
        <v>10</v>
      </c>
      <c r="AB591" s="220"/>
      <c r="AC591" s="220"/>
      <c r="AD591" s="148"/>
      <c r="AE591" s="1"/>
      <c r="AF591" s="148"/>
      <c r="AG591" s="1"/>
      <c r="AH591" t="str">
        <f>U631</f>
        <v>Variable dependiente: NRM3</v>
      </c>
      <c r="AI591" s="1"/>
      <c r="AJ591" s="148"/>
      <c r="AK591" s="1"/>
      <c r="AL591" s="148"/>
      <c r="AM591" s="1"/>
      <c r="AN591" s="148"/>
      <c r="AO591" s="1"/>
      <c r="AP591" s="148"/>
      <c r="AQ591" s="1"/>
    </row>
    <row r="592" spans="1:45" ht="15.75" x14ac:dyDescent="0.25">
      <c r="A592" s="81"/>
      <c r="J592">
        <v>11</v>
      </c>
      <c r="V592" s="220"/>
      <c r="W592" s="220"/>
      <c r="X592" s="148"/>
      <c r="Y592" s="1"/>
      <c r="Z592" s="148"/>
      <c r="AA592" s="1"/>
      <c r="AB592" s="148"/>
      <c r="AC592" s="1"/>
      <c r="AD592" s="148"/>
      <c r="AE592" s="1"/>
      <c r="AF592" s="148"/>
      <c r="AG592" s="1"/>
      <c r="AH592" s="148"/>
      <c r="AI592" s="1"/>
      <c r="AJ592" s="148" t="str">
        <f>U659</f>
        <v>Variable dependiente: NRM4</v>
      </c>
      <c r="AK592" s="149"/>
    </row>
    <row r="593" spans="1:44" ht="38.25" x14ac:dyDescent="0.25">
      <c r="A593" s="81" t="s">
        <v>1065</v>
      </c>
      <c r="J593">
        <v>12</v>
      </c>
      <c r="X593" s="148"/>
      <c r="Y593" s="1"/>
      <c r="Z593" s="148"/>
      <c r="AA593" s="1"/>
      <c r="AB593" s="148"/>
      <c r="AC593" s="1"/>
      <c r="AD593" s="148"/>
      <c r="AE593" s="1"/>
      <c r="AF593" s="148"/>
      <c r="AG593" s="1"/>
      <c r="AH593" s="148"/>
      <c r="AI593" s="1"/>
      <c r="AJ593" s="148"/>
      <c r="AK593" s="149"/>
      <c r="AL593" t="str">
        <f>U687</f>
        <v>Variable dependiente: NRM5</v>
      </c>
    </row>
    <row r="594" spans="1:44" ht="15.75" thickBot="1" x14ac:dyDescent="0.3">
      <c r="A594" s="65"/>
      <c r="J594">
        <v>13</v>
      </c>
      <c r="AN594" t="str">
        <f>U715</f>
        <v>Variable dependiente: NRM6</v>
      </c>
    </row>
    <row r="595" spans="1:44" ht="39.75" thickBot="1" x14ac:dyDescent="0.3">
      <c r="A595" s="90" t="s">
        <v>605</v>
      </c>
      <c r="B595" s="91" t="s">
        <v>606</v>
      </c>
      <c r="C595" s="91" t="s">
        <v>607</v>
      </c>
      <c r="D595" s="91" t="s">
        <v>608</v>
      </c>
      <c r="E595" s="91" t="s">
        <v>609</v>
      </c>
      <c r="F595" s="92" t="s">
        <v>610</v>
      </c>
      <c r="J595">
        <v>14</v>
      </c>
      <c r="AP595" t="str">
        <f>U743</f>
        <v>Variable dependiente: NFRM1</v>
      </c>
    </row>
    <row r="596" spans="1:44" ht="15.75" thickBot="1" x14ac:dyDescent="0.3">
      <c r="A596" s="110" t="s">
        <v>611</v>
      </c>
      <c r="B596" s="68">
        <v>13</v>
      </c>
      <c r="C596" s="68">
        <v>0</v>
      </c>
      <c r="D596" s="68">
        <v>0</v>
      </c>
      <c r="E596" s="68" t="s">
        <v>677</v>
      </c>
      <c r="F596" s="74" t="s">
        <v>677</v>
      </c>
      <c r="J596">
        <v>15</v>
      </c>
      <c r="AR596" t="str">
        <f>U771</f>
        <v>Variable dependiente: NFRM2</v>
      </c>
    </row>
    <row r="597" spans="1:44" ht="15.75" thickBot="1" x14ac:dyDescent="0.3">
      <c r="A597" s="110" t="s">
        <v>612</v>
      </c>
      <c r="B597" s="68">
        <v>18</v>
      </c>
      <c r="C597" s="68">
        <v>0</v>
      </c>
      <c r="D597" s="68">
        <v>0</v>
      </c>
      <c r="E597" s="68"/>
      <c r="F597" s="74"/>
      <c r="J597">
        <v>16</v>
      </c>
    </row>
    <row r="598" spans="1:44" ht="25.5" x14ac:dyDescent="0.25">
      <c r="A598" s="109" t="s">
        <v>613</v>
      </c>
      <c r="B598" s="77">
        <v>31</v>
      </c>
      <c r="C598" s="77">
        <v>0</v>
      </c>
      <c r="D598" s="77"/>
      <c r="E598" s="77"/>
      <c r="F598" s="78"/>
      <c r="J598">
        <v>17</v>
      </c>
    </row>
    <row r="599" spans="1:44" ht="15.75" thickBot="1" x14ac:dyDescent="0.3">
      <c r="A599" s="65"/>
      <c r="J599">
        <v>18</v>
      </c>
    </row>
    <row r="600" spans="1:44" ht="27" thickBot="1" x14ac:dyDescent="0.3">
      <c r="A600" s="93" t="s">
        <v>614</v>
      </c>
      <c r="B600" s="91" t="s">
        <v>615</v>
      </c>
      <c r="C600" s="91" t="s">
        <v>616</v>
      </c>
      <c r="D600" s="92" t="s">
        <v>1066</v>
      </c>
      <c r="J600">
        <v>19</v>
      </c>
    </row>
    <row r="601" spans="1:44" x14ac:dyDescent="0.25">
      <c r="A601" s="94">
        <v>0</v>
      </c>
      <c r="B601" s="77" t="s">
        <v>677</v>
      </c>
      <c r="C601" s="77">
        <v>0</v>
      </c>
      <c r="D601" s="78">
        <v>0</v>
      </c>
      <c r="J601">
        <v>20</v>
      </c>
    </row>
    <row r="602" spans="1:44" ht="15.75" thickBot="1" x14ac:dyDescent="0.3">
      <c r="A602" s="65"/>
      <c r="J602">
        <v>21</v>
      </c>
    </row>
    <row r="603" spans="1:44" ht="39.75" thickBot="1" x14ac:dyDescent="0.3">
      <c r="A603" s="90" t="s">
        <v>605</v>
      </c>
      <c r="B603" s="91" t="s">
        <v>606</v>
      </c>
      <c r="C603" s="91" t="s">
        <v>617</v>
      </c>
      <c r="D603" s="91" t="s">
        <v>608</v>
      </c>
      <c r="E603" s="91" t="s">
        <v>609</v>
      </c>
      <c r="F603" s="92" t="s">
        <v>610</v>
      </c>
      <c r="K603" s="241" t="s">
        <v>1119</v>
      </c>
      <c r="L603" s="241"/>
      <c r="M603" s="112" t="str">
        <f>F603</f>
        <v>Pr &gt; F</v>
      </c>
      <c r="N603" s="113" t="str">
        <f>A593</f>
        <v>Variable dependiente: NRM2</v>
      </c>
      <c r="R603" s="242" t="str">
        <f>K603</f>
        <v>Fuente de variación (FV)</v>
      </c>
      <c r="S603" s="242"/>
      <c r="T603" s="112"/>
      <c r="U603" s="114" t="str">
        <f>N603</f>
        <v>Variable dependiente: NRM2</v>
      </c>
    </row>
    <row r="604" spans="1:44" ht="16.5" thickBot="1" x14ac:dyDescent="0.3">
      <c r="A604" s="110" t="s">
        <v>594</v>
      </c>
      <c r="B604" s="68">
        <v>3</v>
      </c>
      <c r="C604" s="68">
        <v>0</v>
      </c>
      <c r="D604" s="68">
        <v>0</v>
      </c>
      <c r="E604" s="68" t="s">
        <v>677</v>
      </c>
      <c r="F604" s="74" t="s">
        <v>677</v>
      </c>
      <c r="K604" s="243" t="str">
        <f>A604</f>
        <v>Rep</v>
      </c>
      <c r="L604" s="244"/>
      <c r="M604" s="115" t="str">
        <f>F604</f>
        <v>.</v>
      </c>
      <c r="N604" s="115"/>
      <c r="R604" s="245" t="str">
        <f>K604</f>
        <v>Rep</v>
      </c>
      <c r="S604" s="246"/>
      <c r="T604" s="116" t="str">
        <f>M604</f>
        <v>.</v>
      </c>
      <c r="U604" s="115"/>
    </row>
    <row r="605" spans="1:44" ht="16.5" thickBot="1" x14ac:dyDescent="0.3">
      <c r="A605" s="110" t="s">
        <v>592</v>
      </c>
      <c r="B605" s="68">
        <v>1</v>
      </c>
      <c r="C605" s="68">
        <v>0</v>
      </c>
      <c r="D605" s="68">
        <v>0</v>
      </c>
      <c r="E605" s="68" t="s">
        <v>677</v>
      </c>
      <c r="F605" s="74" t="s">
        <v>677</v>
      </c>
      <c r="K605" s="237" t="str">
        <f>A612</f>
        <v>A</v>
      </c>
      <c r="L605" s="238"/>
      <c r="M605" s="117" t="str">
        <f>F612</f>
        <v>.</v>
      </c>
      <c r="N605" s="117"/>
      <c r="R605" s="239" t="str">
        <f t="shared" ref="R605:R608" si="46">K605</f>
        <v>A</v>
      </c>
      <c r="S605" s="240"/>
      <c r="T605" s="118" t="str">
        <f t="shared" ref="T605:T608" si="47">M605</f>
        <v>.</v>
      </c>
      <c r="U605" s="117"/>
    </row>
    <row r="606" spans="1:44" ht="16.5" thickBot="1" x14ac:dyDescent="0.3">
      <c r="A606" s="110" t="s">
        <v>618</v>
      </c>
      <c r="B606" s="68">
        <v>3</v>
      </c>
      <c r="C606" s="68">
        <v>0</v>
      </c>
      <c r="D606" s="68">
        <v>0</v>
      </c>
      <c r="E606" s="68" t="s">
        <v>677</v>
      </c>
      <c r="F606" s="74" t="s">
        <v>677</v>
      </c>
      <c r="K606" s="237" t="str">
        <f>A606</f>
        <v>A*Rep</v>
      </c>
      <c r="L606" s="238"/>
      <c r="M606" s="117" t="str">
        <f>F606</f>
        <v>.</v>
      </c>
      <c r="N606" s="119"/>
      <c r="R606" s="239" t="str">
        <f t="shared" si="46"/>
        <v>A*Rep</v>
      </c>
      <c r="S606" s="240"/>
      <c r="T606" s="118" t="str">
        <f t="shared" si="47"/>
        <v>.</v>
      </c>
      <c r="U606" s="119"/>
    </row>
    <row r="607" spans="1:44" ht="16.5" thickBot="1" x14ac:dyDescent="0.3">
      <c r="A607" s="110" t="s">
        <v>593</v>
      </c>
      <c r="B607" s="68">
        <v>3</v>
      </c>
      <c r="C607" s="68">
        <v>0</v>
      </c>
      <c r="D607" s="68">
        <v>0</v>
      </c>
      <c r="E607" s="68" t="s">
        <v>677</v>
      </c>
      <c r="F607" s="74" t="s">
        <v>677</v>
      </c>
      <c r="K607" s="237" t="str">
        <f>A607</f>
        <v>B</v>
      </c>
      <c r="L607" s="238"/>
      <c r="M607" s="117" t="str">
        <f>F607</f>
        <v>.</v>
      </c>
      <c r="N607" s="117"/>
      <c r="R607" s="239" t="str">
        <f t="shared" si="46"/>
        <v>B</v>
      </c>
      <c r="S607" s="240"/>
      <c r="T607" s="118" t="str">
        <f t="shared" si="47"/>
        <v>.</v>
      </c>
      <c r="U607" s="117"/>
    </row>
    <row r="608" spans="1:44" ht="15.75" x14ac:dyDescent="0.25">
      <c r="A608" s="109" t="s">
        <v>619</v>
      </c>
      <c r="B608" s="77">
        <v>3</v>
      </c>
      <c r="C608" s="77">
        <v>0</v>
      </c>
      <c r="D608" s="77">
        <v>0</v>
      </c>
      <c r="E608" s="77" t="s">
        <v>677</v>
      </c>
      <c r="F608" s="78" t="s">
        <v>677</v>
      </c>
      <c r="K608" s="237" t="str">
        <f>A608</f>
        <v>A*B</v>
      </c>
      <c r="L608" s="238"/>
      <c r="M608" s="117" t="str">
        <f>F608</f>
        <v>.</v>
      </c>
      <c r="N608" s="117"/>
      <c r="R608" s="239" t="str">
        <f t="shared" si="46"/>
        <v>A*B</v>
      </c>
      <c r="S608" s="240"/>
      <c r="T608" s="118" t="str">
        <f t="shared" si="47"/>
        <v>.</v>
      </c>
      <c r="U608" s="117"/>
    </row>
    <row r="609" spans="1:21" ht="16.5" thickBot="1" x14ac:dyDescent="0.3">
      <c r="A609" s="65"/>
      <c r="K609" s="231" t="s">
        <v>1120</v>
      </c>
      <c r="L609" s="232"/>
      <c r="M609" s="233" t="str">
        <f>B601</f>
        <v>.</v>
      </c>
      <c r="N609" s="234"/>
      <c r="R609" s="235" t="s">
        <v>1120</v>
      </c>
      <c r="S609" s="236"/>
      <c r="T609" s="233" t="str">
        <f>M609</f>
        <v>.</v>
      </c>
      <c r="U609" s="234"/>
    </row>
    <row r="610" spans="1:21" ht="25.5" customHeight="1" thickBot="1" x14ac:dyDescent="0.3">
      <c r="A610" s="253" t="s">
        <v>620</v>
      </c>
      <c r="B610" s="252"/>
      <c r="C610" s="252"/>
      <c r="D610" s="252"/>
      <c r="E610" s="252"/>
      <c r="F610" s="252"/>
      <c r="J610">
        <v>1</v>
      </c>
    </row>
    <row r="611" spans="1:21" ht="39.75" thickBot="1" x14ac:dyDescent="0.3">
      <c r="A611" s="84" t="s">
        <v>605</v>
      </c>
      <c r="B611" s="83" t="s">
        <v>606</v>
      </c>
      <c r="C611" s="83" t="s">
        <v>617</v>
      </c>
      <c r="D611" s="83" t="s">
        <v>608</v>
      </c>
      <c r="E611" s="83" t="s">
        <v>609</v>
      </c>
      <c r="F611" s="95" t="s">
        <v>610</v>
      </c>
      <c r="J611">
        <v>2</v>
      </c>
    </row>
    <row r="612" spans="1:21" x14ac:dyDescent="0.25">
      <c r="A612" s="109" t="s">
        <v>592</v>
      </c>
      <c r="B612" s="77">
        <v>1</v>
      </c>
      <c r="C612" s="77">
        <v>0</v>
      </c>
      <c r="D612" s="77">
        <v>0</v>
      </c>
      <c r="E612" s="77" t="s">
        <v>677</v>
      </c>
      <c r="F612" s="78" t="s">
        <v>677</v>
      </c>
      <c r="J612">
        <v>3</v>
      </c>
    </row>
    <row r="613" spans="1:21" x14ac:dyDescent="0.25">
      <c r="A613" s="79"/>
      <c r="J613">
        <v>4</v>
      </c>
    </row>
    <row r="614" spans="1:21" x14ac:dyDescent="0.25">
      <c r="A614" s="79"/>
      <c r="J614">
        <v>5</v>
      </c>
    </row>
    <row r="615" spans="1:21" x14ac:dyDescent="0.25">
      <c r="J615">
        <v>6</v>
      </c>
    </row>
    <row r="616" spans="1:21" x14ac:dyDescent="0.25">
      <c r="A616" s="80"/>
      <c r="J616">
        <v>7</v>
      </c>
    </row>
    <row r="617" spans="1:21" ht="31.5" x14ac:dyDescent="0.25">
      <c r="A617" s="64" t="s">
        <v>590</v>
      </c>
      <c r="J617">
        <v>8</v>
      </c>
    </row>
    <row r="618" spans="1:21" x14ac:dyDescent="0.25">
      <c r="A618" s="79"/>
      <c r="J618">
        <v>9</v>
      </c>
    </row>
    <row r="619" spans="1:21" ht="25.5" x14ac:dyDescent="0.25">
      <c r="A619" s="81" t="s">
        <v>595</v>
      </c>
      <c r="J619">
        <v>10</v>
      </c>
    </row>
    <row r="620" spans="1:21" x14ac:dyDescent="0.25">
      <c r="A620" s="81"/>
      <c r="J620">
        <v>11</v>
      </c>
    </row>
    <row r="621" spans="1:21" ht="38.25" x14ac:dyDescent="0.25">
      <c r="A621" s="81" t="s">
        <v>1067</v>
      </c>
      <c r="J621">
        <v>12</v>
      </c>
    </row>
    <row r="622" spans="1:21" ht="15.75" thickBot="1" x14ac:dyDescent="0.3">
      <c r="A622" s="65"/>
      <c r="J622">
        <v>13</v>
      </c>
    </row>
    <row r="623" spans="1:21" ht="39.75" thickBot="1" x14ac:dyDescent="0.3">
      <c r="A623" s="90" t="s">
        <v>605</v>
      </c>
      <c r="B623" s="91" t="s">
        <v>606</v>
      </c>
      <c r="C623" s="91" t="s">
        <v>607</v>
      </c>
      <c r="D623" s="91" t="s">
        <v>608</v>
      </c>
      <c r="E623" s="91" t="s">
        <v>609</v>
      </c>
      <c r="F623" s="92" t="s">
        <v>610</v>
      </c>
      <c r="J623">
        <v>14</v>
      </c>
    </row>
    <row r="624" spans="1:21" ht="15.75" thickBot="1" x14ac:dyDescent="0.3">
      <c r="A624" s="110" t="s">
        <v>611</v>
      </c>
      <c r="B624" s="68">
        <v>13</v>
      </c>
      <c r="C624" s="68">
        <v>31.319062500000001</v>
      </c>
      <c r="D624" s="68">
        <v>2.4091586500000002</v>
      </c>
      <c r="E624" s="68">
        <v>7.15</v>
      </c>
      <c r="F624" s="74">
        <v>1E-4</v>
      </c>
      <c r="J624">
        <v>15</v>
      </c>
    </row>
    <row r="625" spans="1:21" ht="15.75" thickBot="1" x14ac:dyDescent="0.3">
      <c r="A625" s="110" t="s">
        <v>612</v>
      </c>
      <c r="B625" s="68">
        <v>18</v>
      </c>
      <c r="C625" s="68">
        <v>6.0681250000000002</v>
      </c>
      <c r="D625" s="68">
        <v>0.33711806</v>
      </c>
      <c r="E625" s="68"/>
      <c r="F625" s="74"/>
      <c r="J625">
        <v>16</v>
      </c>
    </row>
    <row r="626" spans="1:21" ht="25.5" x14ac:dyDescent="0.25">
      <c r="A626" s="109" t="s">
        <v>613</v>
      </c>
      <c r="B626" s="77">
        <v>31</v>
      </c>
      <c r="C626" s="77">
        <v>37.387187500000003</v>
      </c>
      <c r="D626" s="77"/>
      <c r="E626" s="77"/>
      <c r="F626" s="78"/>
      <c r="J626">
        <v>17</v>
      </c>
    </row>
    <row r="627" spans="1:21" ht="15.75" thickBot="1" x14ac:dyDescent="0.3">
      <c r="A627" s="65"/>
      <c r="J627">
        <v>18</v>
      </c>
    </row>
    <row r="628" spans="1:21" ht="27" thickBot="1" x14ac:dyDescent="0.3">
      <c r="A628" s="93" t="s">
        <v>614</v>
      </c>
      <c r="B628" s="91" t="s">
        <v>615</v>
      </c>
      <c r="C628" s="91" t="s">
        <v>616</v>
      </c>
      <c r="D628" s="92" t="s">
        <v>1068</v>
      </c>
      <c r="J628">
        <v>19</v>
      </c>
    </row>
    <row r="629" spans="1:21" x14ac:dyDescent="0.25">
      <c r="A629" s="94">
        <v>0.83769499999999997</v>
      </c>
      <c r="B629" s="77">
        <v>17.644629999999999</v>
      </c>
      <c r="C629" s="77">
        <v>0.580619</v>
      </c>
      <c r="D629" s="78">
        <v>3.2906249999999999</v>
      </c>
      <c r="J629">
        <v>20</v>
      </c>
    </row>
    <row r="630" spans="1:21" ht="15.75" thickBot="1" x14ac:dyDescent="0.3">
      <c r="A630" s="65"/>
      <c r="J630">
        <v>21</v>
      </c>
    </row>
    <row r="631" spans="1:21" ht="39.75" thickBot="1" x14ac:dyDescent="0.3">
      <c r="A631" s="90" t="s">
        <v>605</v>
      </c>
      <c r="B631" s="91" t="s">
        <v>606</v>
      </c>
      <c r="C631" s="91" t="s">
        <v>617</v>
      </c>
      <c r="D631" s="91" t="s">
        <v>608</v>
      </c>
      <c r="E631" s="91" t="s">
        <v>609</v>
      </c>
      <c r="F631" s="92" t="s">
        <v>610</v>
      </c>
      <c r="K631" s="241" t="s">
        <v>1119</v>
      </c>
      <c r="L631" s="241"/>
      <c r="M631" s="112" t="str">
        <f>F631</f>
        <v>Pr &gt; F</v>
      </c>
      <c r="N631" s="113" t="str">
        <f>A621</f>
        <v>Variable dependiente: NRM3</v>
      </c>
      <c r="R631" s="242" t="str">
        <f>K631</f>
        <v>Fuente de variación (FV)</v>
      </c>
      <c r="S631" s="242"/>
      <c r="T631" s="112"/>
      <c r="U631" s="114" t="str">
        <f>N631</f>
        <v>Variable dependiente: NRM3</v>
      </c>
    </row>
    <row r="632" spans="1:21" ht="16.5" thickBot="1" x14ac:dyDescent="0.3">
      <c r="A632" s="110" t="s">
        <v>594</v>
      </c>
      <c r="B632" s="68">
        <v>3</v>
      </c>
      <c r="C632" s="68">
        <v>3.1559374999999998</v>
      </c>
      <c r="D632" s="68">
        <v>1.0519791700000001</v>
      </c>
      <c r="E632" s="68">
        <v>3.12</v>
      </c>
      <c r="F632" s="74">
        <v>5.1799999999999999E-2</v>
      </c>
      <c r="K632" s="243" t="str">
        <f>A632</f>
        <v>Rep</v>
      </c>
      <c r="L632" s="244"/>
      <c r="M632" s="115">
        <f>F632</f>
        <v>5.1799999999999999E-2</v>
      </c>
      <c r="N632" s="115"/>
      <c r="R632" s="245" t="str">
        <f>K632</f>
        <v>Rep</v>
      </c>
      <c r="S632" s="246"/>
      <c r="T632" s="116">
        <f>M632</f>
        <v>5.1799999999999999E-2</v>
      </c>
      <c r="U632" s="115"/>
    </row>
    <row r="633" spans="1:21" ht="16.5" thickBot="1" x14ac:dyDescent="0.3">
      <c r="A633" s="110" t="s">
        <v>592</v>
      </c>
      <c r="B633" s="68">
        <v>1</v>
      </c>
      <c r="C633" s="68">
        <v>19.065312500000001</v>
      </c>
      <c r="D633" s="68">
        <v>19.065312500000001</v>
      </c>
      <c r="E633" s="68">
        <v>56.55</v>
      </c>
      <c r="F633" s="74" t="s">
        <v>621</v>
      </c>
      <c r="K633" s="237" t="str">
        <f>A640</f>
        <v>A</v>
      </c>
      <c r="L633" s="238"/>
      <c r="M633" s="117">
        <f>F640</f>
        <v>2.4400000000000002E-2</v>
      </c>
      <c r="N633" s="117"/>
      <c r="R633" s="239" t="str">
        <f t="shared" ref="R633:R636" si="48">K633</f>
        <v>A</v>
      </c>
      <c r="S633" s="240"/>
      <c r="T633" s="118">
        <f t="shared" ref="T633:T636" si="49">M633</f>
        <v>2.4400000000000002E-2</v>
      </c>
      <c r="U633" s="117"/>
    </row>
    <row r="634" spans="1:21" ht="16.5" thickBot="1" x14ac:dyDescent="0.3">
      <c r="A634" s="110" t="s">
        <v>618</v>
      </c>
      <c r="B634" s="68">
        <v>3</v>
      </c>
      <c r="C634" s="68">
        <v>3.2184374999999998</v>
      </c>
      <c r="D634" s="68">
        <v>1.0728124999999999</v>
      </c>
      <c r="E634" s="68">
        <v>3.18</v>
      </c>
      <c r="F634" s="74">
        <v>4.9000000000000002E-2</v>
      </c>
      <c r="K634" s="237" t="str">
        <f>A634</f>
        <v>A*Rep</v>
      </c>
      <c r="L634" s="238"/>
      <c r="M634" s="117">
        <f>F634</f>
        <v>4.9000000000000002E-2</v>
      </c>
      <c r="N634" s="119"/>
      <c r="R634" s="239" t="str">
        <f t="shared" si="48"/>
        <v>A*Rep</v>
      </c>
      <c r="S634" s="240"/>
      <c r="T634" s="118">
        <f t="shared" si="49"/>
        <v>4.9000000000000002E-2</v>
      </c>
      <c r="U634" s="119"/>
    </row>
    <row r="635" spans="1:21" ht="16.5" thickBot="1" x14ac:dyDescent="0.3">
      <c r="A635" s="110" t="s">
        <v>593</v>
      </c>
      <c r="B635" s="68">
        <v>3</v>
      </c>
      <c r="C635" s="68">
        <v>2.2384374999999999</v>
      </c>
      <c r="D635" s="68">
        <v>0.74614583000000001</v>
      </c>
      <c r="E635" s="68">
        <v>2.21</v>
      </c>
      <c r="F635" s="74">
        <v>0.1217</v>
      </c>
      <c r="K635" s="237" t="str">
        <f>A635</f>
        <v>B</v>
      </c>
      <c r="L635" s="238"/>
      <c r="M635" s="117">
        <f>F635</f>
        <v>0.1217</v>
      </c>
      <c r="N635" s="117"/>
      <c r="R635" s="239" t="str">
        <f t="shared" si="48"/>
        <v>B</v>
      </c>
      <c r="S635" s="240"/>
      <c r="T635" s="118">
        <f t="shared" si="49"/>
        <v>0.1217</v>
      </c>
      <c r="U635" s="117"/>
    </row>
    <row r="636" spans="1:21" ht="15.75" x14ac:dyDescent="0.25">
      <c r="A636" s="109" t="s">
        <v>619</v>
      </c>
      <c r="B636" s="77">
        <v>3</v>
      </c>
      <c r="C636" s="77">
        <v>3.6409375000000002</v>
      </c>
      <c r="D636" s="77">
        <v>1.2136458299999999</v>
      </c>
      <c r="E636" s="77">
        <v>3.6</v>
      </c>
      <c r="F636" s="78">
        <v>3.39E-2</v>
      </c>
      <c r="K636" s="237" t="str">
        <f>A636</f>
        <v>A*B</v>
      </c>
      <c r="L636" s="238"/>
      <c r="M636" s="117">
        <f>F636</f>
        <v>3.39E-2</v>
      </c>
      <c r="N636" s="117"/>
      <c r="R636" s="239" t="str">
        <f t="shared" si="48"/>
        <v>A*B</v>
      </c>
      <c r="S636" s="240"/>
      <c r="T636" s="118">
        <f t="shared" si="49"/>
        <v>3.39E-2</v>
      </c>
      <c r="U636" s="117"/>
    </row>
    <row r="637" spans="1:21" ht="16.5" thickBot="1" x14ac:dyDescent="0.3">
      <c r="A637" s="65"/>
      <c r="K637" s="231" t="s">
        <v>1120</v>
      </c>
      <c r="L637" s="232"/>
      <c r="M637" s="233">
        <f>B629</f>
        <v>17.644629999999999</v>
      </c>
      <c r="N637" s="234"/>
      <c r="R637" s="235" t="s">
        <v>1120</v>
      </c>
      <c r="S637" s="236"/>
      <c r="T637" s="233">
        <f>M637</f>
        <v>17.644629999999999</v>
      </c>
      <c r="U637" s="234"/>
    </row>
    <row r="638" spans="1:21" ht="25.5" customHeight="1" thickBot="1" x14ac:dyDescent="0.3">
      <c r="A638" s="253" t="s">
        <v>620</v>
      </c>
      <c r="B638" s="252"/>
      <c r="C638" s="252"/>
      <c r="D638" s="252"/>
      <c r="E638" s="252"/>
      <c r="F638" s="252"/>
      <c r="J638">
        <v>1</v>
      </c>
    </row>
    <row r="639" spans="1:21" ht="39.75" thickBot="1" x14ac:dyDescent="0.3">
      <c r="A639" s="84" t="s">
        <v>605</v>
      </c>
      <c r="B639" s="83" t="s">
        <v>606</v>
      </c>
      <c r="C639" s="83" t="s">
        <v>617</v>
      </c>
      <c r="D639" s="83" t="s">
        <v>608</v>
      </c>
      <c r="E639" s="83" t="s">
        <v>609</v>
      </c>
      <c r="F639" s="95" t="s">
        <v>610</v>
      </c>
      <c r="J639">
        <v>2</v>
      </c>
    </row>
    <row r="640" spans="1:21" x14ac:dyDescent="0.25">
      <c r="A640" s="109" t="s">
        <v>592</v>
      </c>
      <c r="B640" s="77">
        <v>1</v>
      </c>
      <c r="C640" s="77">
        <v>19.065312500000001</v>
      </c>
      <c r="D640" s="77">
        <v>19.065312500000001</v>
      </c>
      <c r="E640" s="77">
        <v>17.77</v>
      </c>
      <c r="F640" s="78">
        <v>2.4400000000000002E-2</v>
      </c>
      <c r="J640">
        <v>3</v>
      </c>
    </row>
    <row r="641" spans="1:10" x14ac:dyDescent="0.25">
      <c r="A641" s="79"/>
      <c r="J641">
        <v>4</v>
      </c>
    </row>
    <row r="642" spans="1:10" x14ac:dyDescent="0.25">
      <c r="A642" s="79"/>
      <c r="J642">
        <v>5</v>
      </c>
    </row>
    <row r="643" spans="1:10" x14ac:dyDescent="0.25">
      <c r="J643">
        <v>6</v>
      </c>
    </row>
    <row r="644" spans="1:10" x14ac:dyDescent="0.25">
      <c r="A644" s="80"/>
      <c r="J644">
        <v>7</v>
      </c>
    </row>
    <row r="645" spans="1:10" ht="31.5" x14ac:dyDescent="0.25">
      <c r="A645" s="64" t="s">
        <v>590</v>
      </c>
      <c r="J645">
        <v>8</v>
      </c>
    </row>
    <row r="646" spans="1:10" x14ac:dyDescent="0.25">
      <c r="A646" s="79"/>
      <c r="J646">
        <v>9</v>
      </c>
    </row>
    <row r="647" spans="1:10" ht="25.5" x14ac:dyDescent="0.25">
      <c r="A647" s="81" t="s">
        <v>595</v>
      </c>
      <c r="J647">
        <v>10</v>
      </c>
    </row>
    <row r="648" spans="1:10" x14ac:dyDescent="0.25">
      <c r="A648" s="81"/>
      <c r="J648">
        <v>11</v>
      </c>
    </row>
    <row r="649" spans="1:10" ht="38.25" x14ac:dyDescent="0.25">
      <c r="A649" s="81" t="s">
        <v>1069</v>
      </c>
      <c r="J649">
        <v>12</v>
      </c>
    </row>
    <row r="650" spans="1:10" ht="15.75" thickBot="1" x14ac:dyDescent="0.3">
      <c r="A650" s="65"/>
      <c r="J650">
        <v>13</v>
      </c>
    </row>
    <row r="651" spans="1:10" ht="39.75" thickBot="1" x14ac:dyDescent="0.3">
      <c r="A651" s="90" t="s">
        <v>605</v>
      </c>
      <c r="B651" s="91" t="s">
        <v>606</v>
      </c>
      <c r="C651" s="91" t="s">
        <v>607</v>
      </c>
      <c r="D651" s="91" t="s">
        <v>608</v>
      </c>
      <c r="E651" s="91" t="s">
        <v>609</v>
      </c>
      <c r="F651" s="92" t="s">
        <v>610</v>
      </c>
      <c r="J651">
        <v>14</v>
      </c>
    </row>
    <row r="652" spans="1:10" ht="15.75" thickBot="1" x14ac:dyDescent="0.3">
      <c r="A652" s="110" t="s">
        <v>611</v>
      </c>
      <c r="B652" s="68">
        <v>13</v>
      </c>
      <c r="C652" s="68">
        <v>42.603749999999998</v>
      </c>
      <c r="D652" s="68">
        <v>3.2772115400000001</v>
      </c>
      <c r="E652" s="68">
        <v>3.72</v>
      </c>
      <c r="F652" s="74">
        <v>5.4999999999999997E-3</v>
      </c>
      <c r="J652">
        <v>15</v>
      </c>
    </row>
    <row r="653" spans="1:10" ht="15.75" thickBot="1" x14ac:dyDescent="0.3">
      <c r="A653" s="110" t="s">
        <v>612</v>
      </c>
      <c r="B653" s="68">
        <v>18</v>
      </c>
      <c r="C653" s="68">
        <v>15.83625</v>
      </c>
      <c r="D653" s="68">
        <v>0.87979167000000003</v>
      </c>
      <c r="E653" s="68"/>
      <c r="F653" s="74"/>
      <c r="J653">
        <v>16</v>
      </c>
    </row>
    <row r="654" spans="1:10" ht="25.5" x14ac:dyDescent="0.25">
      <c r="A654" s="109" t="s">
        <v>613</v>
      </c>
      <c r="B654" s="77">
        <v>31</v>
      </c>
      <c r="C654" s="77">
        <v>58.44</v>
      </c>
      <c r="D654" s="77"/>
      <c r="E654" s="77"/>
      <c r="F654" s="78"/>
      <c r="J654">
        <v>17</v>
      </c>
    </row>
    <row r="655" spans="1:10" ht="15.75" thickBot="1" x14ac:dyDescent="0.3">
      <c r="A655" s="65"/>
      <c r="J655">
        <v>18</v>
      </c>
    </row>
    <row r="656" spans="1:10" ht="27" thickBot="1" x14ac:dyDescent="0.3">
      <c r="A656" s="93" t="s">
        <v>614</v>
      </c>
      <c r="B656" s="91" t="s">
        <v>615</v>
      </c>
      <c r="C656" s="91" t="s">
        <v>616</v>
      </c>
      <c r="D656" s="92" t="s">
        <v>1070</v>
      </c>
      <c r="J656">
        <v>19</v>
      </c>
    </row>
    <row r="657" spans="1:21" x14ac:dyDescent="0.25">
      <c r="A657" s="94">
        <v>0.72901700000000003</v>
      </c>
      <c r="B657" s="77">
        <v>16.455649999999999</v>
      </c>
      <c r="C657" s="77">
        <v>0.93797200000000003</v>
      </c>
      <c r="D657" s="78">
        <v>5.7</v>
      </c>
      <c r="J657">
        <v>20</v>
      </c>
    </row>
    <row r="658" spans="1:21" ht="15.75" thickBot="1" x14ac:dyDescent="0.3">
      <c r="A658" s="65"/>
      <c r="J658">
        <v>21</v>
      </c>
    </row>
    <row r="659" spans="1:21" ht="39.75" thickBot="1" x14ac:dyDescent="0.3">
      <c r="A659" s="90" t="s">
        <v>605</v>
      </c>
      <c r="B659" s="91" t="s">
        <v>606</v>
      </c>
      <c r="C659" s="91" t="s">
        <v>617</v>
      </c>
      <c r="D659" s="91" t="s">
        <v>608</v>
      </c>
      <c r="E659" s="91" t="s">
        <v>609</v>
      </c>
      <c r="F659" s="92" t="s">
        <v>610</v>
      </c>
      <c r="K659" s="241" t="s">
        <v>1119</v>
      </c>
      <c r="L659" s="241"/>
      <c r="M659" s="112" t="str">
        <f>F659</f>
        <v>Pr &gt; F</v>
      </c>
      <c r="N659" s="113" t="str">
        <f>A649</f>
        <v>Variable dependiente: NRM4</v>
      </c>
      <c r="R659" s="242" t="str">
        <f>K659</f>
        <v>Fuente de variación (FV)</v>
      </c>
      <c r="S659" s="242"/>
      <c r="T659" s="112"/>
      <c r="U659" s="114" t="str">
        <f>N659</f>
        <v>Variable dependiente: NRM4</v>
      </c>
    </row>
    <row r="660" spans="1:21" ht="16.5" thickBot="1" x14ac:dyDescent="0.3">
      <c r="A660" s="110" t="s">
        <v>594</v>
      </c>
      <c r="B660" s="68">
        <v>3</v>
      </c>
      <c r="C660" s="68">
        <v>0.89249999999999996</v>
      </c>
      <c r="D660" s="68">
        <v>0.29749999999999999</v>
      </c>
      <c r="E660" s="68">
        <v>0.34</v>
      </c>
      <c r="F660" s="74">
        <v>0.79800000000000004</v>
      </c>
      <c r="K660" s="243" t="str">
        <f>A660</f>
        <v>Rep</v>
      </c>
      <c r="L660" s="244"/>
      <c r="M660" s="115">
        <f>F660</f>
        <v>0.79800000000000004</v>
      </c>
      <c r="N660" s="115"/>
      <c r="R660" s="245" t="str">
        <f>K660</f>
        <v>Rep</v>
      </c>
      <c r="S660" s="246"/>
      <c r="T660" s="116">
        <f>M660</f>
        <v>0.79800000000000004</v>
      </c>
      <c r="U660" s="115"/>
    </row>
    <row r="661" spans="1:21" ht="16.5" thickBot="1" x14ac:dyDescent="0.3">
      <c r="A661" s="110" t="s">
        <v>592</v>
      </c>
      <c r="B661" s="68">
        <v>1</v>
      </c>
      <c r="C661" s="68">
        <v>34.03125</v>
      </c>
      <c r="D661" s="68">
        <v>34.03125</v>
      </c>
      <c r="E661" s="68">
        <v>38.68</v>
      </c>
      <c r="F661" s="74" t="s">
        <v>621</v>
      </c>
      <c r="K661" s="237" t="str">
        <f>A668</f>
        <v>A</v>
      </c>
      <c r="L661" s="238"/>
      <c r="M661" s="117">
        <f>F668</f>
        <v>3.3E-3</v>
      </c>
      <c r="N661" s="117"/>
      <c r="R661" s="239" t="str">
        <f t="shared" ref="R661:R664" si="50">K661</f>
        <v>A</v>
      </c>
      <c r="S661" s="240"/>
      <c r="T661" s="118">
        <f t="shared" ref="T661:T664" si="51">M661</f>
        <v>3.3E-3</v>
      </c>
      <c r="U661" s="117"/>
    </row>
    <row r="662" spans="1:21" ht="16.5" thickBot="1" x14ac:dyDescent="0.3">
      <c r="A662" s="110" t="s">
        <v>618</v>
      </c>
      <c r="B662" s="68">
        <v>3</v>
      </c>
      <c r="C662" s="68">
        <v>1.38625</v>
      </c>
      <c r="D662" s="68">
        <v>0.46208333000000001</v>
      </c>
      <c r="E662" s="68">
        <v>0.53</v>
      </c>
      <c r="F662" s="74">
        <v>0.67049999999999998</v>
      </c>
      <c r="K662" s="237" t="str">
        <f>A662</f>
        <v>A*Rep</v>
      </c>
      <c r="L662" s="238"/>
      <c r="M662" s="117">
        <f>F662</f>
        <v>0.67049999999999998</v>
      </c>
      <c r="N662" s="119"/>
      <c r="R662" s="239" t="str">
        <f t="shared" si="50"/>
        <v>A*Rep</v>
      </c>
      <c r="S662" s="240"/>
      <c r="T662" s="118">
        <f t="shared" si="51"/>
        <v>0.67049999999999998</v>
      </c>
      <c r="U662" s="119"/>
    </row>
    <row r="663" spans="1:21" ht="16.5" thickBot="1" x14ac:dyDescent="0.3">
      <c r="A663" s="110" t="s">
        <v>593</v>
      </c>
      <c r="B663" s="68">
        <v>3</v>
      </c>
      <c r="C663" s="68">
        <v>5.7925000000000004</v>
      </c>
      <c r="D663" s="68">
        <v>1.93083333</v>
      </c>
      <c r="E663" s="68">
        <v>2.19</v>
      </c>
      <c r="F663" s="74">
        <v>0.1239</v>
      </c>
      <c r="K663" s="237" t="str">
        <f>A663</f>
        <v>B</v>
      </c>
      <c r="L663" s="238"/>
      <c r="M663" s="117">
        <f>F663</f>
        <v>0.1239</v>
      </c>
      <c r="N663" s="117"/>
      <c r="R663" s="239" t="str">
        <f t="shared" si="50"/>
        <v>B</v>
      </c>
      <c r="S663" s="240"/>
      <c r="T663" s="118">
        <f t="shared" si="51"/>
        <v>0.1239</v>
      </c>
      <c r="U663" s="117"/>
    </row>
    <row r="664" spans="1:21" ht="15.75" x14ac:dyDescent="0.25">
      <c r="A664" s="109" t="s">
        <v>619</v>
      </c>
      <c r="B664" s="77">
        <v>3</v>
      </c>
      <c r="C664" s="77">
        <v>0.50124999999999997</v>
      </c>
      <c r="D664" s="77">
        <v>0.16708333</v>
      </c>
      <c r="E664" s="77">
        <v>0.19</v>
      </c>
      <c r="F664" s="78">
        <v>0.90190000000000003</v>
      </c>
      <c r="K664" s="237" t="str">
        <f>A664</f>
        <v>A*B</v>
      </c>
      <c r="L664" s="238"/>
      <c r="M664" s="117">
        <f>F664</f>
        <v>0.90190000000000003</v>
      </c>
      <c r="N664" s="117"/>
      <c r="R664" s="239" t="str">
        <f t="shared" si="50"/>
        <v>A*B</v>
      </c>
      <c r="S664" s="240"/>
      <c r="T664" s="118">
        <f t="shared" si="51"/>
        <v>0.90190000000000003</v>
      </c>
      <c r="U664" s="117"/>
    </row>
    <row r="665" spans="1:21" ht="16.5" thickBot="1" x14ac:dyDescent="0.3">
      <c r="A665" s="65"/>
      <c r="K665" s="231" t="s">
        <v>1120</v>
      </c>
      <c r="L665" s="232"/>
      <c r="M665" s="233">
        <f>B657</f>
        <v>16.455649999999999</v>
      </c>
      <c r="N665" s="234"/>
      <c r="R665" s="235" t="s">
        <v>1120</v>
      </c>
      <c r="S665" s="236"/>
      <c r="T665" s="233">
        <f>M665</f>
        <v>16.455649999999999</v>
      </c>
      <c r="U665" s="234"/>
    </row>
    <row r="666" spans="1:21" ht="25.5" customHeight="1" thickBot="1" x14ac:dyDescent="0.3">
      <c r="A666" s="253" t="s">
        <v>620</v>
      </c>
      <c r="B666" s="252"/>
      <c r="C666" s="252"/>
      <c r="D666" s="252"/>
      <c r="E666" s="252"/>
      <c r="F666" s="252"/>
      <c r="J666">
        <v>1</v>
      </c>
    </row>
    <row r="667" spans="1:21" ht="39.75" thickBot="1" x14ac:dyDescent="0.3">
      <c r="A667" s="84" t="s">
        <v>605</v>
      </c>
      <c r="B667" s="83" t="s">
        <v>606</v>
      </c>
      <c r="C667" s="83" t="s">
        <v>617</v>
      </c>
      <c r="D667" s="83" t="s">
        <v>608</v>
      </c>
      <c r="E667" s="83" t="s">
        <v>609</v>
      </c>
      <c r="F667" s="95" t="s">
        <v>610</v>
      </c>
      <c r="J667">
        <v>2</v>
      </c>
    </row>
    <row r="668" spans="1:21" x14ac:dyDescent="0.25">
      <c r="A668" s="109" t="s">
        <v>592</v>
      </c>
      <c r="B668" s="77">
        <v>1</v>
      </c>
      <c r="C668" s="77">
        <v>34.03125</v>
      </c>
      <c r="D668" s="77">
        <v>34.03125</v>
      </c>
      <c r="E668" s="77">
        <v>73.650000000000006</v>
      </c>
      <c r="F668" s="78">
        <v>3.3E-3</v>
      </c>
      <c r="J668">
        <v>3</v>
      </c>
    </row>
    <row r="669" spans="1:21" x14ac:dyDescent="0.25">
      <c r="A669" s="79"/>
      <c r="J669">
        <v>4</v>
      </c>
    </row>
    <row r="670" spans="1:21" x14ac:dyDescent="0.25">
      <c r="A670" s="79"/>
      <c r="J670">
        <v>5</v>
      </c>
    </row>
    <row r="671" spans="1:21" x14ac:dyDescent="0.25">
      <c r="J671">
        <v>6</v>
      </c>
    </row>
    <row r="672" spans="1:21" x14ac:dyDescent="0.25">
      <c r="A672" s="80"/>
      <c r="J672">
        <v>7</v>
      </c>
    </row>
    <row r="673" spans="1:21" ht="31.5" x14ac:dyDescent="0.25">
      <c r="A673" s="64" t="s">
        <v>590</v>
      </c>
      <c r="J673">
        <v>8</v>
      </c>
    </row>
    <row r="674" spans="1:21" x14ac:dyDescent="0.25">
      <c r="A674" s="79"/>
      <c r="J674">
        <v>9</v>
      </c>
    </row>
    <row r="675" spans="1:21" ht="25.5" x14ac:dyDescent="0.25">
      <c r="A675" s="81" t="s">
        <v>595</v>
      </c>
      <c r="J675">
        <v>10</v>
      </c>
    </row>
    <row r="676" spans="1:21" x14ac:dyDescent="0.25">
      <c r="A676" s="81"/>
      <c r="J676">
        <v>11</v>
      </c>
    </row>
    <row r="677" spans="1:21" ht="38.25" x14ac:dyDescent="0.25">
      <c r="A677" s="81" t="s">
        <v>1071</v>
      </c>
      <c r="J677">
        <v>12</v>
      </c>
    </row>
    <row r="678" spans="1:21" ht="15.75" thickBot="1" x14ac:dyDescent="0.3">
      <c r="A678" s="65"/>
      <c r="J678">
        <v>13</v>
      </c>
    </row>
    <row r="679" spans="1:21" ht="39.75" thickBot="1" x14ac:dyDescent="0.3">
      <c r="A679" s="90" t="s">
        <v>605</v>
      </c>
      <c r="B679" s="91" t="s">
        <v>606</v>
      </c>
      <c r="C679" s="91" t="s">
        <v>607</v>
      </c>
      <c r="D679" s="91" t="s">
        <v>608</v>
      </c>
      <c r="E679" s="91" t="s">
        <v>609</v>
      </c>
      <c r="F679" s="92" t="s">
        <v>610</v>
      </c>
      <c r="J679">
        <v>14</v>
      </c>
    </row>
    <row r="680" spans="1:21" ht="15.75" thickBot="1" x14ac:dyDescent="0.3">
      <c r="A680" s="110" t="s">
        <v>611</v>
      </c>
      <c r="B680" s="68">
        <v>13</v>
      </c>
      <c r="C680" s="68">
        <v>41.224062500000002</v>
      </c>
      <c r="D680" s="68">
        <v>3.17108173</v>
      </c>
      <c r="E680" s="68">
        <v>3.61</v>
      </c>
      <c r="F680" s="74">
        <v>6.4999999999999997E-3</v>
      </c>
      <c r="J680">
        <v>15</v>
      </c>
    </row>
    <row r="681" spans="1:21" ht="15.75" thickBot="1" x14ac:dyDescent="0.3">
      <c r="A681" s="110" t="s">
        <v>612</v>
      </c>
      <c r="B681" s="68">
        <v>18</v>
      </c>
      <c r="C681" s="68">
        <v>15.808125</v>
      </c>
      <c r="D681" s="68">
        <v>0.87822917</v>
      </c>
      <c r="E681" s="68"/>
      <c r="F681" s="74"/>
      <c r="J681">
        <v>16</v>
      </c>
    </row>
    <row r="682" spans="1:21" ht="25.5" x14ac:dyDescent="0.25">
      <c r="A682" s="109" t="s">
        <v>613</v>
      </c>
      <c r="B682" s="77">
        <v>31</v>
      </c>
      <c r="C682" s="77">
        <v>57.032187499999999</v>
      </c>
      <c r="D682" s="77"/>
      <c r="E682" s="77"/>
      <c r="F682" s="78"/>
      <c r="J682">
        <v>17</v>
      </c>
    </row>
    <row r="683" spans="1:21" ht="15.75" thickBot="1" x14ac:dyDescent="0.3">
      <c r="A683" s="65"/>
      <c r="J683">
        <v>18</v>
      </c>
    </row>
    <row r="684" spans="1:21" ht="27" thickBot="1" x14ac:dyDescent="0.3">
      <c r="A684" s="93" t="s">
        <v>614</v>
      </c>
      <c r="B684" s="91" t="s">
        <v>615</v>
      </c>
      <c r="C684" s="91" t="s">
        <v>616</v>
      </c>
      <c r="D684" s="92" t="s">
        <v>1072</v>
      </c>
      <c r="J684">
        <v>19</v>
      </c>
    </row>
    <row r="685" spans="1:21" x14ac:dyDescent="0.25">
      <c r="A685" s="94">
        <v>0.72282100000000005</v>
      </c>
      <c r="B685" s="77">
        <v>15.976789999999999</v>
      </c>
      <c r="C685" s="77">
        <v>0.93713900000000006</v>
      </c>
      <c r="D685" s="78">
        <v>5.8656249999999996</v>
      </c>
      <c r="J685">
        <v>20</v>
      </c>
    </row>
    <row r="686" spans="1:21" ht="15.75" thickBot="1" x14ac:dyDescent="0.3">
      <c r="A686" s="65"/>
      <c r="J686">
        <v>21</v>
      </c>
    </row>
    <row r="687" spans="1:21" ht="39.75" thickBot="1" x14ac:dyDescent="0.3">
      <c r="A687" s="90" t="s">
        <v>605</v>
      </c>
      <c r="B687" s="91" t="s">
        <v>606</v>
      </c>
      <c r="C687" s="91" t="s">
        <v>617</v>
      </c>
      <c r="D687" s="91" t="s">
        <v>608</v>
      </c>
      <c r="E687" s="91" t="s">
        <v>609</v>
      </c>
      <c r="F687" s="92" t="s">
        <v>610</v>
      </c>
      <c r="K687" s="241" t="s">
        <v>1119</v>
      </c>
      <c r="L687" s="241"/>
      <c r="M687" s="112" t="str">
        <f>F687</f>
        <v>Pr &gt; F</v>
      </c>
      <c r="N687" s="113" t="str">
        <f>A677</f>
        <v>Variable dependiente: NRM5</v>
      </c>
      <c r="R687" s="242" t="str">
        <f>K687</f>
        <v>Fuente de variación (FV)</v>
      </c>
      <c r="S687" s="242"/>
      <c r="T687" s="112"/>
      <c r="U687" s="114" t="str">
        <f>N687</f>
        <v>Variable dependiente: NRM5</v>
      </c>
    </row>
    <row r="688" spans="1:21" ht="16.5" thickBot="1" x14ac:dyDescent="0.3">
      <c r="A688" s="110" t="s">
        <v>594</v>
      </c>
      <c r="B688" s="68">
        <v>3</v>
      </c>
      <c r="C688" s="68">
        <v>0.91843750000000002</v>
      </c>
      <c r="D688" s="68">
        <v>0.30614583000000001</v>
      </c>
      <c r="E688" s="68">
        <v>0.35</v>
      </c>
      <c r="F688" s="74">
        <v>0.79059999999999997</v>
      </c>
      <c r="K688" s="243" t="str">
        <f>A688</f>
        <v>Rep</v>
      </c>
      <c r="L688" s="244"/>
      <c r="M688" s="115">
        <f>F688</f>
        <v>0.79059999999999997</v>
      </c>
      <c r="N688" s="115"/>
      <c r="R688" s="245" t="str">
        <f>K688</f>
        <v>Rep</v>
      </c>
      <c r="S688" s="246"/>
      <c r="T688" s="116">
        <f>M688</f>
        <v>0.79059999999999997</v>
      </c>
      <c r="U688" s="115"/>
    </row>
    <row r="689" spans="1:21" ht="16.5" thickBot="1" x14ac:dyDescent="0.3">
      <c r="A689" s="110" t="s">
        <v>592</v>
      </c>
      <c r="B689" s="68">
        <v>1</v>
      </c>
      <c r="C689" s="68">
        <v>13.6503125</v>
      </c>
      <c r="D689" s="68">
        <v>13.6503125</v>
      </c>
      <c r="E689" s="68">
        <v>15.54</v>
      </c>
      <c r="F689" s="74">
        <v>1E-3</v>
      </c>
      <c r="K689" s="237" t="str">
        <f>A696</f>
        <v>A</v>
      </c>
      <c r="L689" s="238"/>
      <c r="M689" s="117">
        <f>F696</f>
        <v>5.4899999999999997E-2</v>
      </c>
      <c r="N689" s="117"/>
      <c r="R689" s="239" t="str">
        <f t="shared" ref="R689:R692" si="52">K689</f>
        <v>A</v>
      </c>
      <c r="S689" s="240"/>
      <c r="T689" s="118">
        <f t="shared" ref="T689:T692" si="53">M689</f>
        <v>5.4899999999999997E-2</v>
      </c>
      <c r="U689" s="117"/>
    </row>
    <row r="690" spans="1:21" ht="16.5" thickBot="1" x14ac:dyDescent="0.3">
      <c r="A690" s="110" t="s">
        <v>618</v>
      </c>
      <c r="B690" s="68">
        <v>3</v>
      </c>
      <c r="C690" s="68">
        <v>4.3659375000000002</v>
      </c>
      <c r="D690" s="68">
        <v>1.4553125</v>
      </c>
      <c r="E690" s="68">
        <v>1.66</v>
      </c>
      <c r="F690" s="74">
        <v>0.2117</v>
      </c>
      <c r="K690" s="237" t="str">
        <f>A690</f>
        <v>A*Rep</v>
      </c>
      <c r="L690" s="238"/>
      <c r="M690" s="117">
        <f>F690</f>
        <v>0.2117</v>
      </c>
      <c r="N690" s="119"/>
      <c r="R690" s="239" t="str">
        <f t="shared" si="52"/>
        <v>A*Rep</v>
      </c>
      <c r="S690" s="240"/>
      <c r="T690" s="118">
        <f t="shared" si="53"/>
        <v>0.2117</v>
      </c>
      <c r="U690" s="119"/>
    </row>
    <row r="691" spans="1:21" ht="16.5" thickBot="1" x14ac:dyDescent="0.3">
      <c r="A691" s="110" t="s">
        <v>593</v>
      </c>
      <c r="B691" s="68">
        <v>3</v>
      </c>
      <c r="C691" s="68">
        <v>20.4534375</v>
      </c>
      <c r="D691" s="68">
        <v>6.8178124999999996</v>
      </c>
      <c r="E691" s="68">
        <v>7.76</v>
      </c>
      <c r="F691" s="74">
        <v>1.6000000000000001E-3</v>
      </c>
      <c r="K691" s="237" t="str">
        <f>A691</f>
        <v>B</v>
      </c>
      <c r="L691" s="238"/>
      <c r="M691" s="117">
        <f>F691</f>
        <v>1.6000000000000001E-3</v>
      </c>
      <c r="N691" s="117"/>
      <c r="R691" s="239" t="str">
        <f t="shared" si="52"/>
        <v>B</v>
      </c>
      <c r="S691" s="240"/>
      <c r="T691" s="118">
        <f t="shared" si="53"/>
        <v>1.6000000000000001E-3</v>
      </c>
      <c r="U691" s="117"/>
    </row>
    <row r="692" spans="1:21" ht="15.75" x14ac:dyDescent="0.25">
      <c r="A692" s="109" t="s">
        <v>619</v>
      </c>
      <c r="B692" s="77">
        <v>3</v>
      </c>
      <c r="C692" s="77">
        <v>1.8359375</v>
      </c>
      <c r="D692" s="77">
        <v>0.61197917000000002</v>
      </c>
      <c r="E692" s="77">
        <v>0.7</v>
      </c>
      <c r="F692" s="78">
        <v>0.56599999999999995</v>
      </c>
      <c r="K692" s="237" t="str">
        <f>A692</f>
        <v>A*B</v>
      </c>
      <c r="L692" s="238"/>
      <c r="M692" s="117">
        <f>F692</f>
        <v>0.56599999999999995</v>
      </c>
      <c r="N692" s="117"/>
      <c r="R692" s="239" t="str">
        <f t="shared" si="52"/>
        <v>A*B</v>
      </c>
      <c r="S692" s="240"/>
      <c r="T692" s="118">
        <f t="shared" si="53"/>
        <v>0.56599999999999995</v>
      </c>
      <c r="U692" s="117"/>
    </row>
    <row r="693" spans="1:21" ht="16.5" thickBot="1" x14ac:dyDescent="0.3">
      <c r="A693" s="65"/>
      <c r="K693" s="231" t="s">
        <v>1120</v>
      </c>
      <c r="L693" s="232"/>
      <c r="M693" s="233">
        <f>B685</f>
        <v>15.976789999999999</v>
      </c>
      <c r="N693" s="234"/>
      <c r="R693" s="235" t="s">
        <v>1120</v>
      </c>
      <c r="S693" s="236"/>
      <c r="T693" s="233">
        <f>M693</f>
        <v>15.976789999999999</v>
      </c>
      <c r="U693" s="234"/>
    </row>
    <row r="694" spans="1:21" ht="25.5" customHeight="1" thickBot="1" x14ac:dyDescent="0.3">
      <c r="A694" s="253" t="s">
        <v>620</v>
      </c>
      <c r="B694" s="252"/>
      <c r="C694" s="252"/>
      <c r="D694" s="252"/>
      <c r="E694" s="252"/>
      <c r="F694" s="252"/>
      <c r="J694">
        <v>1</v>
      </c>
    </row>
    <row r="695" spans="1:21" ht="39.75" thickBot="1" x14ac:dyDescent="0.3">
      <c r="A695" s="84" t="s">
        <v>605</v>
      </c>
      <c r="B695" s="83" t="s">
        <v>606</v>
      </c>
      <c r="C695" s="83" t="s">
        <v>617</v>
      </c>
      <c r="D695" s="83" t="s">
        <v>608</v>
      </c>
      <c r="E695" s="83" t="s">
        <v>609</v>
      </c>
      <c r="F695" s="95" t="s">
        <v>610</v>
      </c>
      <c r="J695">
        <v>2</v>
      </c>
    </row>
    <row r="696" spans="1:21" x14ac:dyDescent="0.25">
      <c r="A696" s="109" t="s">
        <v>592</v>
      </c>
      <c r="B696" s="77">
        <v>1</v>
      </c>
      <c r="C696" s="77">
        <v>13.6503125</v>
      </c>
      <c r="D696" s="77">
        <v>13.6503125</v>
      </c>
      <c r="E696" s="77">
        <v>9.3800000000000008</v>
      </c>
      <c r="F696" s="78">
        <v>5.4899999999999997E-2</v>
      </c>
      <c r="J696">
        <v>3</v>
      </c>
    </row>
    <row r="697" spans="1:21" x14ac:dyDescent="0.25">
      <c r="A697" s="79"/>
      <c r="J697">
        <v>4</v>
      </c>
    </row>
    <row r="698" spans="1:21" x14ac:dyDescent="0.25">
      <c r="A698" s="79"/>
      <c r="J698">
        <v>5</v>
      </c>
    </row>
    <row r="699" spans="1:21" x14ac:dyDescent="0.25">
      <c r="J699">
        <v>6</v>
      </c>
    </row>
    <row r="700" spans="1:21" x14ac:dyDescent="0.25">
      <c r="A700" s="80"/>
      <c r="J700">
        <v>7</v>
      </c>
    </row>
    <row r="701" spans="1:21" ht="31.5" x14ac:dyDescent="0.25">
      <c r="A701" s="64" t="s">
        <v>590</v>
      </c>
      <c r="J701">
        <v>8</v>
      </c>
    </row>
    <row r="702" spans="1:21" x14ac:dyDescent="0.25">
      <c r="A702" s="79"/>
      <c r="J702">
        <v>9</v>
      </c>
    </row>
    <row r="703" spans="1:21" ht="25.5" x14ac:dyDescent="0.25">
      <c r="A703" s="81" t="s">
        <v>595</v>
      </c>
      <c r="J703">
        <v>10</v>
      </c>
    </row>
    <row r="704" spans="1:21" x14ac:dyDescent="0.25">
      <c r="A704" s="81"/>
      <c r="J704">
        <v>11</v>
      </c>
    </row>
    <row r="705" spans="1:21" ht="38.25" x14ac:dyDescent="0.25">
      <c r="A705" s="81" t="s">
        <v>1073</v>
      </c>
      <c r="J705">
        <v>12</v>
      </c>
    </row>
    <row r="706" spans="1:21" ht="15.75" thickBot="1" x14ac:dyDescent="0.3">
      <c r="A706" s="65"/>
      <c r="J706">
        <v>13</v>
      </c>
    </row>
    <row r="707" spans="1:21" ht="39.75" thickBot="1" x14ac:dyDescent="0.3">
      <c r="A707" s="90" t="s">
        <v>605</v>
      </c>
      <c r="B707" s="91" t="s">
        <v>606</v>
      </c>
      <c r="C707" s="91" t="s">
        <v>607</v>
      </c>
      <c r="D707" s="91" t="s">
        <v>608</v>
      </c>
      <c r="E707" s="91" t="s">
        <v>609</v>
      </c>
      <c r="F707" s="92" t="s">
        <v>610</v>
      </c>
      <c r="J707">
        <v>14</v>
      </c>
    </row>
    <row r="708" spans="1:21" ht="15.75" thickBot="1" x14ac:dyDescent="0.3">
      <c r="A708" s="110" t="s">
        <v>611</v>
      </c>
      <c r="B708" s="68">
        <v>13</v>
      </c>
      <c r="C708" s="68">
        <v>76.66</v>
      </c>
      <c r="D708" s="68">
        <v>5.8969231000000004</v>
      </c>
      <c r="E708" s="68">
        <v>2.19</v>
      </c>
      <c r="F708" s="74">
        <v>6.1600000000000002E-2</v>
      </c>
      <c r="J708">
        <v>15</v>
      </c>
    </row>
    <row r="709" spans="1:21" ht="15.75" thickBot="1" x14ac:dyDescent="0.3">
      <c r="A709" s="110" t="s">
        <v>612</v>
      </c>
      <c r="B709" s="68">
        <v>18</v>
      </c>
      <c r="C709" s="68">
        <v>48.414999999999999</v>
      </c>
      <c r="D709" s="68">
        <v>2.6897221999999998</v>
      </c>
      <c r="E709" s="68"/>
      <c r="F709" s="74"/>
      <c r="J709">
        <v>16</v>
      </c>
    </row>
    <row r="710" spans="1:21" ht="25.5" x14ac:dyDescent="0.25">
      <c r="A710" s="109" t="s">
        <v>613</v>
      </c>
      <c r="B710" s="77">
        <v>31</v>
      </c>
      <c r="C710" s="77">
        <v>125.075</v>
      </c>
      <c r="D710" s="77"/>
      <c r="E710" s="77"/>
      <c r="F710" s="78"/>
      <c r="J710">
        <v>17</v>
      </c>
    </row>
    <row r="711" spans="1:21" ht="15.75" thickBot="1" x14ac:dyDescent="0.3">
      <c r="A711" s="65"/>
      <c r="J711">
        <v>18</v>
      </c>
    </row>
    <row r="712" spans="1:21" ht="27" thickBot="1" x14ac:dyDescent="0.3">
      <c r="A712" s="93" t="s">
        <v>614</v>
      </c>
      <c r="B712" s="91" t="s">
        <v>615</v>
      </c>
      <c r="C712" s="91" t="s">
        <v>616</v>
      </c>
      <c r="D712" s="92" t="s">
        <v>1074</v>
      </c>
      <c r="J712">
        <v>19</v>
      </c>
    </row>
    <row r="713" spans="1:21" x14ac:dyDescent="0.25">
      <c r="A713" s="94">
        <v>0.61291200000000001</v>
      </c>
      <c r="B713" s="77">
        <v>18.096959999999999</v>
      </c>
      <c r="C713" s="77">
        <v>1.640037</v>
      </c>
      <c r="D713" s="78">
        <v>9.0625</v>
      </c>
      <c r="J713">
        <v>20</v>
      </c>
    </row>
    <row r="714" spans="1:21" ht="15.75" thickBot="1" x14ac:dyDescent="0.3">
      <c r="A714" s="65"/>
      <c r="J714">
        <v>21</v>
      </c>
    </row>
    <row r="715" spans="1:21" ht="39.75" thickBot="1" x14ac:dyDescent="0.3">
      <c r="A715" s="90" t="s">
        <v>605</v>
      </c>
      <c r="B715" s="91" t="s">
        <v>606</v>
      </c>
      <c r="C715" s="91" t="s">
        <v>617</v>
      </c>
      <c r="D715" s="91" t="s">
        <v>608</v>
      </c>
      <c r="E715" s="91" t="s">
        <v>609</v>
      </c>
      <c r="F715" s="92" t="s">
        <v>610</v>
      </c>
      <c r="K715" s="241" t="s">
        <v>1119</v>
      </c>
      <c r="L715" s="241"/>
      <c r="M715" s="112" t="str">
        <f>F715</f>
        <v>Pr &gt; F</v>
      </c>
      <c r="N715" s="113" t="str">
        <f>A705</f>
        <v>Variable dependiente: NRM6</v>
      </c>
      <c r="R715" s="242" t="str">
        <f>K715</f>
        <v>Fuente de variación (FV)</v>
      </c>
      <c r="S715" s="242"/>
      <c r="T715" s="112"/>
      <c r="U715" s="114" t="str">
        <f>N715</f>
        <v>Variable dependiente: NRM6</v>
      </c>
    </row>
    <row r="716" spans="1:21" ht="16.5" thickBot="1" x14ac:dyDescent="0.3">
      <c r="A716" s="110" t="s">
        <v>594</v>
      </c>
      <c r="B716" s="68">
        <v>3</v>
      </c>
      <c r="C716" s="68">
        <v>2.0950000000000002</v>
      </c>
      <c r="D716" s="68">
        <v>0.69833332999999997</v>
      </c>
      <c r="E716" s="68">
        <v>0.26</v>
      </c>
      <c r="F716" s="74">
        <v>0.85350000000000004</v>
      </c>
      <c r="K716" s="243" t="str">
        <f>A716</f>
        <v>Rep</v>
      </c>
      <c r="L716" s="244"/>
      <c r="M716" s="115">
        <f>F716</f>
        <v>0.85350000000000004</v>
      </c>
      <c r="N716" s="115"/>
      <c r="R716" s="245" t="str">
        <f>K716</f>
        <v>Rep</v>
      </c>
      <c r="S716" s="246"/>
      <c r="T716" s="116">
        <f>M716</f>
        <v>0.85350000000000004</v>
      </c>
      <c r="U716" s="115"/>
    </row>
    <row r="717" spans="1:21" ht="16.5" thickBot="1" x14ac:dyDescent="0.3">
      <c r="A717" s="110" t="s">
        <v>592</v>
      </c>
      <c r="B717" s="68">
        <v>1</v>
      </c>
      <c r="C717" s="68">
        <v>26.645</v>
      </c>
      <c r="D717" s="68">
        <v>26.645</v>
      </c>
      <c r="E717" s="68">
        <v>9.91</v>
      </c>
      <c r="F717" s="74">
        <v>5.5999999999999999E-3</v>
      </c>
      <c r="K717" s="237" t="str">
        <f>A724</f>
        <v>A</v>
      </c>
      <c r="L717" s="238"/>
      <c r="M717" s="117">
        <f>F724</f>
        <v>1.9900000000000001E-2</v>
      </c>
      <c r="N717" s="117"/>
      <c r="R717" s="239" t="str">
        <f t="shared" ref="R717:R720" si="54">K717</f>
        <v>A</v>
      </c>
      <c r="S717" s="240"/>
      <c r="T717" s="118">
        <f t="shared" ref="T717:T720" si="55">M717</f>
        <v>1.9900000000000001E-2</v>
      </c>
      <c r="U717" s="117"/>
    </row>
    <row r="718" spans="1:21" ht="16.5" thickBot="1" x14ac:dyDescent="0.3">
      <c r="A718" s="110" t="s">
        <v>618</v>
      </c>
      <c r="B718" s="68">
        <v>3</v>
      </c>
      <c r="C718" s="68">
        <v>3.8650000000000002</v>
      </c>
      <c r="D718" s="68">
        <v>1.2883333299999999</v>
      </c>
      <c r="E718" s="68">
        <v>0.48</v>
      </c>
      <c r="F718" s="74">
        <v>0.70089999999999997</v>
      </c>
      <c r="K718" s="237" t="str">
        <f>A718</f>
        <v>A*Rep</v>
      </c>
      <c r="L718" s="238"/>
      <c r="M718" s="117">
        <f>F718</f>
        <v>0.70089999999999997</v>
      </c>
      <c r="N718" s="119"/>
      <c r="R718" s="239" t="str">
        <f t="shared" si="54"/>
        <v>A*Rep</v>
      </c>
      <c r="S718" s="240"/>
      <c r="T718" s="118">
        <f t="shared" si="55"/>
        <v>0.70089999999999997</v>
      </c>
      <c r="U718" s="119"/>
    </row>
    <row r="719" spans="1:21" ht="16.5" thickBot="1" x14ac:dyDescent="0.3">
      <c r="A719" s="110" t="s">
        <v>593</v>
      </c>
      <c r="B719" s="68">
        <v>3</v>
      </c>
      <c r="C719" s="68">
        <v>20.092500000000001</v>
      </c>
      <c r="D719" s="68">
        <v>6.6974999999999998</v>
      </c>
      <c r="E719" s="68">
        <v>2.4900000000000002</v>
      </c>
      <c r="F719" s="74">
        <v>9.3200000000000005E-2</v>
      </c>
      <c r="K719" s="237" t="str">
        <f>A719</f>
        <v>B</v>
      </c>
      <c r="L719" s="238"/>
      <c r="M719" s="117">
        <f>F719</f>
        <v>9.3200000000000005E-2</v>
      </c>
      <c r="N719" s="117"/>
      <c r="R719" s="239" t="str">
        <f t="shared" si="54"/>
        <v>B</v>
      </c>
      <c r="S719" s="240"/>
      <c r="T719" s="118">
        <f t="shared" si="55"/>
        <v>9.3200000000000005E-2</v>
      </c>
      <c r="U719" s="117"/>
    </row>
    <row r="720" spans="1:21" ht="15.75" x14ac:dyDescent="0.25">
      <c r="A720" s="109" t="s">
        <v>619</v>
      </c>
      <c r="B720" s="77">
        <v>3</v>
      </c>
      <c r="C720" s="77">
        <v>23.962499999999999</v>
      </c>
      <c r="D720" s="77">
        <v>7.9874999999999998</v>
      </c>
      <c r="E720" s="77">
        <v>2.97</v>
      </c>
      <c r="F720" s="78">
        <v>5.9499999999999997E-2</v>
      </c>
      <c r="K720" s="237" t="str">
        <f>A720</f>
        <v>A*B</v>
      </c>
      <c r="L720" s="238"/>
      <c r="M720" s="117">
        <f>F720</f>
        <v>5.9499999999999997E-2</v>
      </c>
      <c r="N720" s="117"/>
      <c r="R720" s="239" t="str">
        <f t="shared" si="54"/>
        <v>A*B</v>
      </c>
      <c r="S720" s="240"/>
      <c r="T720" s="118">
        <f t="shared" si="55"/>
        <v>5.9499999999999997E-2</v>
      </c>
      <c r="U720" s="117"/>
    </row>
    <row r="721" spans="1:21" ht="16.5" thickBot="1" x14ac:dyDescent="0.3">
      <c r="A721" s="65"/>
      <c r="K721" s="231" t="s">
        <v>1120</v>
      </c>
      <c r="L721" s="232"/>
      <c r="M721" s="233">
        <f>B713</f>
        <v>18.096959999999999</v>
      </c>
      <c r="N721" s="234"/>
      <c r="R721" s="235" t="s">
        <v>1120</v>
      </c>
      <c r="S721" s="236"/>
      <c r="T721" s="233">
        <f>M721</f>
        <v>18.096959999999999</v>
      </c>
      <c r="U721" s="234"/>
    </row>
    <row r="722" spans="1:21" ht="25.5" customHeight="1" thickBot="1" x14ac:dyDescent="0.3">
      <c r="A722" s="253" t="s">
        <v>620</v>
      </c>
      <c r="B722" s="252"/>
      <c r="C722" s="252"/>
      <c r="D722" s="252"/>
      <c r="E722" s="252"/>
      <c r="F722" s="252"/>
      <c r="J722">
        <v>1</v>
      </c>
    </row>
    <row r="723" spans="1:21" ht="39.75" thickBot="1" x14ac:dyDescent="0.3">
      <c r="A723" s="84" t="s">
        <v>605</v>
      </c>
      <c r="B723" s="83" t="s">
        <v>606</v>
      </c>
      <c r="C723" s="83" t="s">
        <v>617</v>
      </c>
      <c r="D723" s="83" t="s">
        <v>608</v>
      </c>
      <c r="E723" s="83" t="s">
        <v>609</v>
      </c>
      <c r="F723" s="95" t="s">
        <v>610</v>
      </c>
      <c r="J723">
        <v>2</v>
      </c>
    </row>
    <row r="724" spans="1:21" x14ac:dyDescent="0.25">
      <c r="A724" s="109" t="s">
        <v>592</v>
      </c>
      <c r="B724" s="77">
        <v>1</v>
      </c>
      <c r="C724" s="77">
        <v>26.645</v>
      </c>
      <c r="D724" s="77">
        <v>26.645</v>
      </c>
      <c r="E724" s="77">
        <v>20.68</v>
      </c>
      <c r="F724" s="78">
        <v>1.9900000000000001E-2</v>
      </c>
      <c r="J724">
        <v>3</v>
      </c>
    </row>
    <row r="725" spans="1:21" x14ac:dyDescent="0.25">
      <c r="A725" s="79"/>
      <c r="J725">
        <v>4</v>
      </c>
    </row>
    <row r="726" spans="1:21" x14ac:dyDescent="0.25">
      <c r="A726" s="79"/>
      <c r="J726">
        <v>5</v>
      </c>
    </row>
    <row r="727" spans="1:21" x14ac:dyDescent="0.25">
      <c r="J727">
        <v>6</v>
      </c>
    </row>
    <row r="728" spans="1:21" x14ac:dyDescent="0.25">
      <c r="A728" s="80"/>
      <c r="J728">
        <v>7</v>
      </c>
    </row>
    <row r="729" spans="1:21" ht="31.5" x14ac:dyDescent="0.25">
      <c r="A729" s="64" t="s">
        <v>590</v>
      </c>
      <c r="J729">
        <v>8</v>
      </c>
    </row>
    <row r="730" spans="1:21" x14ac:dyDescent="0.25">
      <c r="A730" s="79"/>
      <c r="J730">
        <v>9</v>
      </c>
    </row>
    <row r="731" spans="1:21" ht="25.5" x14ac:dyDescent="0.25">
      <c r="A731" s="81" t="s">
        <v>595</v>
      </c>
      <c r="J731">
        <v>10</v>
      </c>
    </row>
    <row r="732" spans="1:21" x14ac:dyDescent="0.25">
      <c r="A732" s="81"/>
      <c r="J732">
        <v>11</v>
      </c>
    </row>
    <row r="733" spans="1:21" ht="38.25" x14ac:dyDescent="0.25">
      <c r="A733" s="81" t="s">
        <v>1075</v>
      </c>
      <c r="J733">
        <v>12</v>
      </c>
    </row>
    <row r="734" spans="1:21" ht="15.75" thickBot="1" x14ac:dyDescent="0.3">
      <c r="A734" s="65"/>
      <c r="J734">
        <v>13</v>
      </c>
    </row>
    <row r="735" spans="1:21" ht="39.75" thickBot="1" x14ac:dyDescent="0.3">
      <c r="A735" s="90" t="s">
        <v>605</v>
      </c>
      <c r="B735" s="91" t="s">
        <v>606</v>
      </c>
      <c r="C735" s="91" t="s">
        <v>607</v>
      </c>
      <c r="D735" s="91" t="s">
        <v>608</v>
      </c>
      <c r="E735" s="91" t="s">
        <v>609</v>
      </c>
      <c r="F735" s="92" t="s">
        <v>610</v>
      </c>
      <c r="J735">
        <v>14</v>
      </c>
    </row>
    <row r="736" spans="1:21" ht="15.75" thickBot="1" x14ac:dyDescent="0.3">
      <c r="A736" s="110" t="s">
        <v>611</v>
      </c>
      <c r="B736" s="68">
        <v>13</v>
      </c>
      <c r="C736" s="68">
        <v>0</v>
      </c>
      <c r="D736" s="68">
        <v>0</v>
      </c>
      <c r="E736" s="68" t="s">
        <v>677</v>
      </c>
      <c r="F736" s="74" t="s">
        <v>677</v>
      </c>
      <c r="J736">
        <v>15</v>
      </c>
    </row>
    <row r="737" spans="1:45" ht="15.75" thickBot="1" x14ac:dyDescent="0.3">
      <c r="A737" s="110" t="s">
        <v>612</v>
      </c>
      <c r="B737" s="68">
        <v>18</v>
      </c>
      <c r="C737" s="68">
        <v>0</v>
      </c>
      <c r="D737" s="68">
        <v>0</v>
      </c>
      <c r="E737" s="68"/>
      <c r="F737" s="74"/>
      <c r="J737">
        <v>16</v>
      </c>
    </row>
    <row r="738" spans="1:45" ht="25.5" x14ac:dyDescent="0.25">
      <c r="A738" s="109" t="s">
        <v>613</v>
      </c>
      <c r="B738" s="77">
        <v>31</v>
      </c>
      <c r="C738" s="77">
        <v>0</v>
      </c>
      <c r="D738" s="77"/>
      <c r="E738" s="77"/>
      <c r="F738" s="78"/>
      <c r="J738">
        <v>17</v>
      </c>
    </row>
    <row r="739" spans="1:45" ht="15.75" thickBot="1" x14ac:dyDescent="0.3">
      <c r="A739" s="65"/>
      <c r="J739">
        <v>18</v>
      </c>
    </row>
    <row r="740" spans="1:45" ht="27" thickBot="1" x14ac:dyDescent="0.3">
      <c r="A740" s="93" t="s">
        <v>614</v>
      </c>
      <c r="B740" s="91" t="s">
        <v>615</v>
      </c>
      <c r="C740" s="91" t="s">
        <v>616</v>
      </c>
      <c r="D740" s="92" t="s">
        <v>1076</v>
      </c>
      <c r="J740">
        <v>19</v>
      </c>
    </row>
    <row r="741" spans="1:45" x14ac:dyDescent="0.25">
      <c r="A741" s="94">
        <v>0</v>
      </c>
      <c r="B741" s="77" t="s">
        <v>677</v>
      </c>
      <c r="C741" s="77">
        <v>0</v>
      </c>
      <c r="D741" s="78">
        <v>0</v>
      </c>
      <c r="J741">
        <v>20</v>
      </c>
    </row>
    <row r="742" spans="1:45" ht="15.75" thickBot="1" x14ac:dyDescent="0.3">
      <c r="A742" s="65"/>
      <c r="J742">
        <v>21</v>
      </c>
    </row>
    <row r="743" spans="1:45" ht="39.75" thickBot="1" x14ac:dyDescent="0.3">
      <c r="A743" s="90" t="s">
        <v>605</v>
      </c>
      <c r="B743" s="91" t="s">
        <v>606</v>
      </c>
      <c r="C743" s="91" t="s">
        <v>617</v>
      </c>
      <c r="D743" s="91" t="s">
        <v>608</v>
      </c>
      <c r="E743" s="91" t="s">
        <v>609</v>
      </c>
      <c r="F743" s="92" t="s">
        <v>610</v>
      </c>
      <c r="K743" s="241" t="s">
        <v>1119</v>
      </c>
      <c r="L743" s="241"/>
      <c r="M743" s="112" t="str">
        <f>F743</f>
        <v>Pr &gt; F</v>
      </c>
      <c r="N743" s="113" t="str">
        <f>A733</f>
        <v>Variable dependiente: NFRM1</v>
      </c>
      <c r="R743" s="242" t="str">
        <f>K743</f>
        <v>Fuente de variación (FV)</v>
      </c>
      <c r="S743" s="242"/>
      <c r="T743" s="112"/>
      <c r="U743" s="114" t="str">
        <f>N743</f>
        <v>Variable dependiente: NFRM1</v>
      </c>
      <c r="V743">
        <v>1</v>
      </c>
      <c r="W743">
        <v>2</v>
      </c>
      <c r="X743">
        <v>3</v>
      </c>
      <c r="Y743">
        <v>4</v>
      </c>
      <c r="Z743">
        <v>5</v>
      </c>
      <c r="AA743">
        <v>6</v>
      </c>
      <c r="AP743" s="221"/>
      <c r="AQ743" s="221"/>
      <c r="AR743" s="221"/>
      <c r="AS743" s="221"/>
    </row>
    <row r="744" spans="1:45" ht="16.5" thickBot="1" x14ac:dyDescent="0.3">
      <c r="A744" s="110" t="s">
        <v>594</v>
      </c>
      <c r="B744" s="68">
        <v>3</v>
      </c>
      <c r="C744" s="68">
        <v>0</v>
      </c>
      <c r="D744" s="68">
        <v>0</v>
      </c>
      <c r="E744" s="68" t="s">
        <v>677</v>
      </c>
      <c r="F744" s="74" t="s">
        <v>677</v>
      </c>
      <c r="K744" s="243" t="str">
        <f>A744</f>
        <v>Rep</v>
      </c>
      <c r="L744" s="244"/>
      <c r="M744" s="115" t="str">
        <f>F744</f>
        <v>.</v>
      </c>
      <c r="N744" s="115"/>
      <c r="R744" s="245" t="str">
        <f>K744</f>
        <v>Rep</v>
      </c>
      <c r="S744" s="246"/>
      <c r="T744" s="116" t="str">
        <f>M744</f>
        <v>.</v>
      </c>
      <c r="U744" s="115"/>
      <c r="AP744" s="141"/>
      <c r="AQ744" s="142"/>
      <c r="AR744" s="128"/>
    </row>
    <row r="745" spans="1:45" ht="16.5" thickBot="1" x14ac:dyDescent="0.3">
      <c r="A745" s="110" t="s">
        <v>592</v>
      </c>
      <c r="B745" s="68">
        <v>1</v>
      </c>
      <c r="C745" s="68">
        <v>0</v>
      </c>
      <c r="D745" s="68">
        <v>0</v>
      </c>
      <c r="E745" s="68" t="s">
        <v>677</v>
      </c>
      <c r="F745" s="74" t="s">
        <v>677</v>
      </c>
      <c r="K745" s="237" t="str">
        <f>A752</f>
        <v>A</v>
      </c>
      <c r="L745" s="238"/>
      <c r="M745" s="117" t="str">
        <f>F752</f>
        <v>.</v>
      </c>
      <c r="N745" s="117"/>
      <c r="R745" s="239" t="str">
        <f t="shared" ref="R745:R748" si="56">K745</f>
        <v>A</v>
      </c>
      <c r="S745" s="240"/>
      <c r="T745" s="118" t="str">
        <f t="shared" ref="T745:T748" si="57">M745</f>
        <v>.</v>
      </c>
      <c r="U745" s="117"/>
      <c r="AP745" s="135"/>
      <c r="AQ745" s="144"/>
      <c r="AR745" s="131"/>
      <c r="AS745" s="145"/>
    </row>
    <row r="746" spans="1:45" ht="16.5" thickBot="1" x14ac:dyDescent="0.3">
      <c r="A746" s="110" t="s">
        <v>618</v>
      </c>
      <c r="B746" s="68">
        <v>3</v>
      </c>
      <c r="C746" s="68">
        <v>0</v>
      </c>
      <c r="D746" s="68">
        <v>0</v>
      </c>
      <c r="E746" s="68" t="s">
        <v>677</v>
      </c>
      <c r="F746" s="74" t="s">
        <v>677</v>
      </c>
      <c r="K746" s="237" t="str">
        <f>A746</f>
        <v>A*Rep</v>
      </c>
      <c r="L746" s="238"/>
      <c r="M746" s="117" t="str">
        <f>F746</f>
        <v>.</v>
      </c>
      <c r="N746" s="119"/>
      <c r="R746" s="239" t="str">
        <f t="shared" si="56"/>
        <v>A*Rep</v>
      </c>
      <c r="S746" s="240"/>
      <c r="T746" s="118" t="str">
        <f t="shared" si="57"/>
        <v>.</v>
      </c>
      <c r="U746" s="119"/>
      <c r="AP746" s="141"/>
      <c r="AQ746" s="142"/>
      <c r="AR746" s="128"/>
    </row>
    <row r="747" spans="1:45" ht="16.5" thickBot="1" x14ac:dyDescent="0.3">
      <c r="A747" s="110" t="s">
        <v>593</v>
      </c>
      <c r="B747" s="68">
        <v>3</v>
      </c>
      <c r="C747" s="68">
        <v>0</v>
      </c>
      <c r="D747" s="68">
        <v>0</v>
      </c>
      <c r="E747" s="68" t="s">
        <v>677</v>
      </c>
      <c r="F747" s="74" t="s">
        <v>677</v>
      </c>
      <c r="K747" s="237" t="str">
        <f>A747</f>
        <v>B</v>
      </c>
      <c r="L747" s="238"/>
      <c r="M747" s="117" t="str">
        <f>F747</f>
        <v>.</v>
      </c>
      <c r="N747" s="117"/>
      <c r="R747" s="239" t="str">
        <f t="shared" si="56"/>
        <v>B</v>
      </c>
      <c r="S747" s="240"/>
      <c r="T747" s="118" t="str">
        <f t="shared" si="57"/>
        <v>.</v>
      </c>
      <c r="U747" s="117"/>
      <c r="AP747" s="141"/>
      <c r="AQ747" s="142"/>
      <c r="AR747" s="128"/>
    </row>
    <row r="748" spans="1:45" ht="15.75" x14ac:dyDescent="0.25">
      <c r="A748" s="109" t="s">
        <v>619</v>
      </c>
      <c r="B748" s="77">
        <v>3</v>
      </c>
      <c r="C748" s="77">
        <v>0</v>
      </c>
      <c r="D748" s="77">
        <v>0</v>
      </c>
      <c r="E748" s="77" t="s">
        <v>677</v>
      </c>
      <c r="F748" s="78" t="s">
        <v>677</v>
      </c>
      <c r="K748" s="237" t="str">
        <f>A748</f>
        <v>A*B</v>
      </c>
      <c r="L748" s="238"/>
      <c r="M748" s="117" t="str">
        <f>F748</f>
        <v>.</v>
      </c>
      <c r="N748" s="117"/>
      <c r="R748" s="239" t="str">
        <f t="shared" si="56"/>
        <v>A*B</v>
      </c>
      <c r="S748" s="240"/>
      <c r="T748" s="118" t="str">
        <f t="shared" si="57"/>
        <v>.</v>
      </c>
      <c r="U748" s="117"/>
      <c r="AP748" s="127"/>
      <c r="AQ748" s="137"/>
      <c r="AR748" s="128"/>
    </row>
    <row r="749" spans="1:45" ht="16.5" thickBot="1" x14ac:dyDescent="0.3">
      <c r="A749" s="65"/>
      <c r="K749" s="231" t="s">
        <v>1120</v>
      </c>
      <c r="L749" s="232"/>
      <c r="M749" s="233" t="str">
        <f>B741</f>
        <v>.</v>
      </c>
      <c r="N749" s="234"/>
      <c r="R749" s="235" t="s">
        <v>1120</v>
      </c>
      <c r="S749" s="236"/>
      <c r="T749" s="233" t="str">
        <f>M749</f>
        <v>.</v>
      </c>
      <c r="U749" s="234"/>
      <c r="AP749" s="127"/>
      <c r="AQ749" s="137"/>
      <c r="AR749" s="128"/>
    </row>
    <row r="750" spans="1:45" ht="25.5" customHeight="1" thickBot="1" x14ac:dyDescent="0.3">
      <c r="A750" s="253" t="s">
        <v>620</v>
      </c>
      <c r="B750" s="252"/>
      <c r="C750" s="252"/>
      <c r="D750" s="252"/>
      <c r="E750" s="252"/>
      <c r="F750" s="252"/>
      <c r="J750">
        <v>1</v>
      </c>
      <c r="AP750" s="114"/>
      <c r="AQ750" s="114"/>
      <c r="AR750" s="114"/>
      <c r="AS750" s="114"/>
    </row>
    <row r="751" spans="1:45" ht="39.75" thickBot="1" x14ac:dyDescent="0.3">
      <c r="A751" s="84" t="s">
        <v>605</v>
      </c>
      <c r="B751" s="83" t="s">
        <v>606</v>
      </c>
      <c r="C751" s="83" t="s">
        <v>617</v>
      </c>
      <c r="D751" s="83" t="s">
        <v>608</v>
      </c>
      <c r="E751" s="83" t="s">
        <v>609</v>
      </c>
      <c r="F751" s="95" t="s">
        <v>610</v>
      </c>
      <c r="J751">
        <v>2</v>
      </c>
      <c r="AP751" s="146">
        <f>T912</f>
        <v>0</v>
      </c>
      <c r="AQ751" s="146"/>
      <c r="AR751" s="146">
        <f>T940</f>
        <v>0</v>
      </c>
    </row>
    <row r="752" spans="1:45" x14ac:dyDescent="0.25">
      <c r="A752" s="109" t="s">
        <v>592</v>
      </c>
      <c r="B752" s="77">
        <v>1</v>
      </c>
      <c r="C752" s="77">
        <v>0</v>
      </c>
      <c r="D752" s="77">
        <v>0</v>
      </c>
      <c r="E752" s="77" t="s">
        <v>677</v>
      </c>
      <c r="F752" s="78" t="s">
        <v>677</v>
      </c>
      <c r="J752">
        <v>3</v>
      </c>
      <c r="AP752" s="146">
        <f t="shared" ref="AP752:AP756" si="58">T913</f>
        <v>0</v>
      </c>
      <c r="AQ752" s="146"/>
      <c r="AR752" s="146">
        <f t="shared" ref="AR752:AR756" si="59">T941</f>
        <v>0</v>
      </c>
    </row>
    <row r="753" spans="1:44" x14ac:dyDescent="0.25">
      <c r="A753" s="79"/>
      <c r="J753">
        <v>4</v>
      </c>
      <c r="AP753" s="146">
        <f t="shared" si="58"/>
        <v>0</v>
      </c>
      <c r="AQ753" s="146"/>
      <c r="AR753" s="146">
        <f t="shared" si="59"/>
        <v>0</v>
      </c>
    </row>
    <row r="754" spans="1:44" x14ac:dyDescent="0.25">
      <c r="A754" s="79"/>
      <c r="J754">
        <v>5</v>
      </c>
      <c r="AP754" s="147">
        <f t="shared" si="58"/>
        <v>0</v>
      </c>
      <c r="AQ754" s="147"/>
      <c r="AR754" s="147">
        <f t="shared" si="59"/>
        <v>0</v>
      </c>
    </row>
    <row r="755" spans="1:44" x14ac:dyDescent="0.25">
      <c r="J755">
        <v>6</v>
      </c>
      <c r="AP755" s="146">
        <f t="shared" si="58"/>
        <v>0</v>
      </c>
      <c r="AQ755" s="146"/>
      <c r="AR755" s="146">
        <f t="shared" si="59"/>
        <v>0</v>
      </c>
    </row>
    <row r="756" spans="1:44" x14ac:dyDescent="0.25">
      <c r="A756" s="80"/>
      <c r="J756">
        <v>7</v>
      </c>
      <c r="AP756" s="146">
        <f t="shared" si="58"/>
        <v>0</v>
      </c>
      <c r="AQ756" s="146"/>
      <c r="AR756" s="146">
        <f t="shared" si="59"/>
        <v>0</v>
      </c>
    </row>
    <row r="757" spans="1:44" ht="31.5" x14ac:dyDescent="0.25">
      <c r="A757" s="64" t="s">
        <v>590</v>
      </c>
      <c r="J757">
        <v>8</v>
      </c>
      <c r="AB757" s="220"/>
      <c r="AC757" s="220"/>
      <c r="AD757" s="148" t="str">
        <f>U743</f>
        <v>Variable dependiente: NFRM1</v>
      </c>
      <c r="AE757" s="1"/>
      <c r="AF757" s="148"/>
      <c r="AG757" s="1"/>
      <c r="AH757" s="148"/>
      <c r="AI757" s="1"/>
      <c r="AJ757" s="148"/>
      <c r="AK757" s="1"/>
      <c r="AL757" s="148"/>
      <c r="AM757" s="1"/>
      <c r="AN757" s="148"/>
      <c r="AO757" s="1"/>
      <c r="AP757" s="148"/>
      <c r="AQ757" s="1"/>
    </row>
    <row r="758" spans="1:44" ht="15.75" x14ac:dyDescent="0.25">
      <c r="A758" s="79"/>
      <c r="J758">
        <v>9</v>
      </c>
      <c r="AB758" s="220"/>
      <c r="AC758" s="220"/>
      <c r="AD758" s="148"/>
      <c r="AE758" s="1"/>
      <c r="AF758" s="148" t="str">
        <f>U771</f>
        <v>Variable dependiente: NFRM2</v>
      </c>
      <c r="AG758" s="1"/>
      <c r="AH758" s="148"/>
      <c r="AI758" s="1"/>
      <c r="AJ758" s="148"/>
      <c r="AK758" s="1"/>
      <c r="AL758" s="148"/>
      <c r="AM758" s="1"/>
      <c r="AN758" s="148"/>
      <c r="AO758" s="1"/>
      <c r="AP758" s="148"/>
      <c r="AQ758" s="1"/>
    </row>
    <row r="759" spans="1:44" ht="25.5" x14ac:dyDescent="0.25">
      <c r="A759" s="81" t="s">
        <v>595</v>
      </c>
      <c r="J759">
        <v>10</v>
      </c>
      <c r="AB759" s="220"/>
      <c r="AC759" s="220"/>
      <c r="AD759" s="148"/>
      <c r="AE759" s="1"/>
      <c r="AF759" s="148"/>
      <c r="AG759" s="1"/>
      <c r="AH759" t="str">
        <f>U799</f>
        <v>Variable dependiente: NFRM3</v>
      </c>
      <c r="AI759" s="1"/>
      <c r="AJ759" s="148"/>
      <c r="AK759" s="1"/>
      <c r="AL759" s="148"/>
      <c r="AM759" s="1"/>
      <c r="AN759" s="148"/>
      <c r="AO759" s="1"/>
      <c r="AP759" s="148"/>
      <c r="AQ759" s="1"/>
    </row>
    <row r="760" spans="1:44" ht="15.75" x14ac:dyDescent="0.25">
      <c r="A760" s="81"/>
      <c r="J760">
        <v>11</v>
      </c>
      <c r="V760" s="220"/>
      <c r="W760" s="220"/>
      <c r="X760" s="148"/>
      <c r="Y760" s="1"/>
      <c r="Z760" s="148"/>
      <c r="AA760" s="1"/>
      <c r="AB760" s="148"/>
      <c r="AC760" s="1"/>
      <c r="AD760" s="148"/>
      <c r="AE760" s="1"/>
      <c r="AF760" s="148"/>
      <c r="AG760" s="1"/>
      <c r="AH760" s="148"/>
      <c r="AI760" s="1"/>
      <c r="AJ760" s="148" t="str">
        <f>U827</f>
        <v>Variable dependiente: NFRM4</v>
      </c>
      <c r="AK760" s="149"/>
    </row>
    <row r="761" spans="1:44" ht="38.25" x14ac:dyDescent="0.25">
      <c r="A761" s="81" t="s">
        <v>1077</v>
      </c>
      <c r="J761">
        <v>12</v>
      </c>
      <c r="X761" s="148"/>
      <c r="Y761" s="1"/>
      <c r="Z761" s="148"/>
      <c r="AA761" s="1"/>
      <c r="AB761" s="148"/>
      <c r="AC761" s="1"/>
      <c r="AD761" s="148"/>
      <c r="AE761" s="1"/>
      <c r="AF761" s="148"/>
      <c r="AG761" s="1"/>
      <c r="AH761" s="148"/>
      <c r="AI761" s="1"/>
      <c r="AJ761" s="148"/>
      <c r="AK761" s="149"/>
      <c r="AL761" t="str">
        <f>U855</f>
        <v>Variable dependiente: NFRM5</v>
      </c>
    </row>
    <row r="762" spans="1:44" ht="15.75" thickBot="1" x14ac:dyDescent="0.3">
      <c r="A762" s="65"/>
      <c r="J762">
        <v>13</v>
      </c>
      <c r="AN762" t="str">
        <f>U883</f>
        <v>Variable dependiente: NFRM6</v>
      </c>
    </row>
    <row r="763" spans="1:44" ht="39.75" thickBot="1" x14ac:dyDescent="0.3">
      <c r="A763" s="90" t="s">
        <v>605</v>
      </c>
      <c r="B763" s="91" t="s">
        <v>606</v>
      </c>
      <c r="C763" s="91" t="s">
        <v>607</v>
      </c>
      <c r="D763" s="91" t="s">
        <v>608</v>
      </c>
      <c r="E763" s="91" t="s">
        <v>609</v>
      </c>
      <c r="F763" s="92" t="s">
        <v>610</v>
      </c>
      <c r="J763">
        <v>14</v>
      </c>
      <c r="AP763">
        <f>U911</f>
        <v>0</v>
      </c>
    </row>
    <row r="764" spans="1:44" ht="15.75" thickBot="1" x14ac:dyDescent="0.3">
      <c r="A764" s="110" t="s">
        <v>611</v>
      </c>
      <c r="B764" s="68">
        <v>13</v>
      </c>
      <c r="C764" s="68">
        <v>0</v>
      </c>
      <c r="D764" s="68">
        <v>0</v>
      </c>
      <c r="E764" s="68" t="s">
        <v>677</v>
      </c>
      <c r="F764" s="74" t="s">
        <v>677</v>
      </c>
      <c r="J764">
        <v>15</v>
      </c>
      <c r="AR764">
        <f>U939</f>
        <v>0</v>
      </c>
    </row>
    <row r="765" spans="1:44" ht="15.75" thickBot="1" x14ac:dyDescent="0.3">
      <c r="A765" s="110" t="s">
        <v>612</v>
      </c>
      <c r="B765" s="68">
        <v>18</v>
      </c>
      <c r="C765" s="68">
        <v>0</v>
      </c>
      <c r="D765" s="68">
        <v>0</v>
      </c>
      <c r="E765" s="68"/>
      <c r="F765" s="74"/>
      <c r="J765">
        <v>16</v>
      </c>
    </row>
    <row r="766" spans="1:44" ht="25.5" x14ac:dyDescent="0.25">
      <c r="A766" s="109" t="s">
        <v>613</v>
      </c>
      <c r="B766" s="77">
        <v>31</v>
      </c>
      <c r="C766" s="77">
        <v>0</v>
      </c>
      <c r="D766" s="77"/>
      <c r="E766" s="77"/>
      <c r="F766" s="78"/>
      <c r="J766">
        <v>17</v>
      </c>
    </row>
    <row r="767" spans="1:44" ht="15.75" thickBot="1" x14ac:dyDescent="0.3">
      <c r="A767" s="65"/>
      <c r="J767">
        <v>18</v>
      </c>
    </row>
    <row r="768" spans="1:44" ht="27" thickBot="1" x14ac:dyDescent="0.3">
      <c r="A768" s="93" t="s">
        <v>614</v>
      </c>
      <c r="B768" s="91" t="s">
        <v>615</v>
      </c>
      <c r="C768" s="91" t="s">
        <v>616</v>
      </c>
      <c r="D768" s="92" t="s">
        <v>1078</v>
      </c>
      <c r="J768">
        <v>19</v>
      </c>
    </row>
    <row r="769" spans="1:21" x14ac:dyDescent="0.25">
      <c r="A769" s="94">
        <v>0</v>
      </c>
      <c r="B769" s="77" t="s">
        <v>677</v>
      </c>
      <c r="C769" s="77">
        <v>0</v>
      </c>
      <c r="D769" s="78">
        <v>0</v>
      </c>
      <c r="J769">
        <v>20</v>
      </c>
    </row>
    <row r="770" spans="1:21" ht="15.75" thickBot="1" x14ac:dyDescent="0.3">
      <c r="A770" s="65"/>
      <c r="J770">
        <v>21</v>
      </c>
    </row>
    <row r="771" spans="1:21" ht="39.75" thickBot="1" x14ac:dyDescent="0.3">
      <c r="A771" s="90" t="s">
        <v>605</v>
      </c>
      <c r="B771" s="91" t="s">
        <v>606</v>
      </c>
      <c r="C771" s="91" t="s">
        <v>617</v>
      </c>
      <c r="D771" s="91" t="s">
        <v>608</v>
      </c>
      <c r="E771" s="91" t="s">
        <v>609</v>
      </c>
      <c r="F771" s="92" t="s">
        <v>610</v>
      </c>
      <c r="K771" s="241" t="s">
        <v>1119</v>
      </c>
      <c r="L771" s="241"/>
      <c r="M771" s="112" t="str">
        <f>F771</f>
        <v>Pr &gt; F</v>
      </c>
      <c r="N771" s="113" t="str">
        <f>A761</f>
        <v>Variable dependiente: NFRM2</v>
      </c>
      <c r="R771" s="242" t="str">
        <f>K771</f>
        <v>Fuente de variación (FV)</v>
      </c>
      <c r="S771" s="242"/>
      <c r="T771" s="112"/>
      <c r="U771" s="114" t="str">
        <f>N771</f>
        <v>Variable dependiente: NFRM2</v>
      </c>
    </row>
    <row r="772" spans="1:21" ht="16.5" thickBot="1" x14ac:dyDescent="0.3">
      <c r="A772" s="110" t="s">
        <v>594</v>
      </c>
      <c r="B772" s="68">
        <v>3</v>
      </c>
      <c r="C772" s="68">
        <v>0</v>
      </c>
      <c r="D772" s="68">
        <v>0</v>
      </c>
      <c r="E772" s="68" t="s">
        <v>677</v>
      </c>
      <c r="F772" s="74" t="s">
        <v>677</v>
      </c>
      <c r="K772" s="243" t="str">
        <f>A772</f>
        <v>Rep</v>
      </c>
      <c r="L772" s="244"/>
      <c r="M772" s="115" t="str">
        <f>F772</f>
        <v>.</v>
      </c>
      <c r="N772" s="115"/>
      <c r="R772" s="245" t="str">
        <f>K772</f>
        <v>Rep</v>
      </c>
      <c r="S772" s="246"/>
      <c r="T772" s="116" t="str">
        <f>M772</f>
        <v>.</v>
      </c>
      <c r="U772" s="115"/>
    </row>
    <row r="773" spans="1:21" ht="16.5" thickBot="1" x14ac:dyDescent="0.3">
      <c r="A773" s="110" t="s">
        <v>592</v>
      </c>
      <c r="B773" s="68">
        <v>1</v>
      </c>
      <c r="C773" s="68">
        <v>0</v>
      </c>
      <c r="D773" s="68">
        <v>0</v>
      </c>
      <c r="E773" s="68" t="s">
        <v>677</v>
      </c>
      <c r="F773" s="74" t="s">
        <v>677</v>
      </c>
      <c r="K773" s="237" t="str">
        <f>A780</f>
        <v>A</v>
      </c>
      <c r="L773" s="238"/>
      <c r="M773" s="117" t="str">
        <f>F780</f>
        <v>.</v>
      </c>
      <c r="N773" s="117"/>
      <c r="R773" s="239" t="str">
        <f t="shared" ref="R773:R776" si="60">K773</f>
        <v>A</v>
      </c>
      <c r="S773" s="240"/>
      <c r="T773" s="118" t="str">
        <f t="shared" ref="T773:T776" si="61">M773</f>
        <v>.</v>
      </c>
      <c r="U773" s="117"/>
    </row>
    <row r="774" spans="1:21" ht="16.5" thickBot="1" x14ac:dyDescent="0.3">
      <c r="A774" s="110" t="s">
        <v>618</v>
      </c>
      <c r="B774" s="68">
        <v>3</v>
      </c>
      <c r="C774" s="68">
        <v>0</v>
      </c>
      <c r="D774" s="68">
        <v>0</v>
      </c>
      <c r="E774" s="68" t="s">
        <v>677</v>
      </c>
      <c r="F774" s="74" t="s">
        <v>677</v>
      </c>
      <c r="K774" s="237" t="str">
        <f>A774</f>
        <v>A*Rep</v>
      </c>
      <c r="L774" s="238"/>
      <c r="M774" s="117" t="str">
        <f>F774</f>
        <v>.</v>
      </c>
      <c r="N774" s="119"/>
      <c r="R774" s="239" t="str">
        <f t="shared" si="60"/>
        <v>A*Rep</v>
      </c>
      <c r="S774" s="240"/>
      <c r="T774" s="118" t="str">
        <f t="shared" si="61"/>
        <v>.</v>
      </c>
      <c r="U774" s="119"/>
    </row>
    <row r="775" spans="1:21" ht="16.5" thickBot="1" x14ac:dyDescent="0.3">
      <c r="A775" s="110" t="s">
        <v>593</v>
      </c>
      <c r="B775" s="68">
        <v>3</v>
      </c>
      <c r="C775" s="68">
        <v>0</v>
      </c>
      <c r="D775" s="68">
        <v>0</v>
      </c>
      <c r="E775" s="68" t="s">
        <v>677</v>
      </c>
      <c r="F775" s="74" t="s">
        <v>677</v>
      </c>
      <c r="K775" s="237" t="str">
        <f>A775</f>
        <v>B</v>
      </c>
      <c r="L775" s="238"/>
      <c r="M775" s="117" t="str">
        <f>F775</f>
        <v>.</v>
      </c>
      <c r="N775" s="117"/>
      <c r="R775" s="239" t="str">
        <f t="shared" si="60"/>
        <v>B</v>
      </c>
      <c r="S775" s="240"/>
      <c r="T775" s="118" t="str">
        <f t="shared" si="61"/>
        <v>.</v>
      </c>
      <c r="U775" s="117"/>
    </row>
    <row r="776" spans="1:21" ht="15.75" x14ac:dyDescent="0.25">
      <c r="A776" s="109" t="s">
        <v>619</v>
      </c>
      <c r="B776" s="77">
        <v>3</v>
      </c>
      <c r="C776" s="77">
        <v>0</v>
      </c>
      <c r="D776" s="77">
        <v>0</v>
      </c>
      <c r="E776" s="77" t="s">
        <v>677</v>
      </c>
      <c r="F776" s="78" t="s">
        <v>677</v>
      </c>
      <c r="K776" s="237" t="str">
        <f>A776</f>
        <v>A*B</v>
      </c>
      <c r="L776" s="238"/>
      <c r="M776" s="117" t="str">
        <f>F776</f>
        <v>.</v>
      </c>
      <c r="N776" s="117"/>
      <c r="R776" s="239" t="str">
        <f t="shared" si="60"/>
        <v>A*B</v>
      </c>
      <c r="S776" s="240"/>
      <c r="T776" s="118" t="str">
        <f t="shared" si="61"/>
        <v>.</v>
      </c>
      <c r="U776" s="117"/>
    </row>
    <row r="777" spans="1:21" ht="16.5" thickBot="1" x14ac:dyDescent="0.3">
      <c r="A777" s="65"/>
      <c r="K777" s="231" t="s">
        <v>1120</v>
      </c>
      <c r="L777" s="232"/>
      <c r="M777" s="233" t="str">
        <f>B769</f>
        <v>.</v>
      </c>
      <c r="N777" s="234"/>
      <c r="R777" s="235" t="s">
        <v>1120</v>
      </c>
      <c r="S777" s="236"/>
      <c r="T777" s="233" t="str">
        <f>M777</f>
        <v>.</v>
      </c>
      <c r="U777" s="234"/>
    </row>
    <row r="778" spans="1:21" ht="25.5" customHeight="1" thickBot="1" x14ac:dyDescent="0.3">
      <c r="A778" s="253" t="s">
        <v>620</v>
      </c>
      <c r="B778" s="252"/>
      <c r="C778" s="252"/>
      <c r="D778" s="252"/>
      <c r="E778" s="252"/>
      <c r="F778" s="252"/>
      <c r="J778">
        <v>1</v>
      </c>
    </row>
    <row r="779" spans="1:21" ht="39.75" thickBot="1" x14ac:dyDescent="0.3">
      <c r="A779" s="84" t="s">
        <v>605</v>
      </c>
      <c r="B779" s="83" t="s">
        <v>606</v>
      </c>
      <c r="C779" s="83" t="s">
        <v>617</v>
      </c>
      <c r="D779" s="83" t="s">
        <v>608</v>
      </c>
      <c r="E779" s="83" t="s">
        <v>609</v>
      </c>
      <c r="F779" s="95" t="s">
        <v>610</v>
      </c>
      <c r="J779">
        <v>2</v>
      </c>
    </row>
    <row r="780" spans="1:21" x14ac:dyDescent="0.25">
      <c r="A780" s="109" t="s">
        <v>592</v>
      </c>
      <c r="B780" s="77">
        <v>1</v>
      </c>
      <c r="C780" s="77">
        <v>0</v>
      </c>
      <c r="D780" s="77">
        <v>0</v>
      </c>
      <c r="E780" s="77" t="s">
        <v>677</v>
      </c>
      <c r="F780" s="78" t="s">
        <v>677</v>
      </c>
      <c r="J780">
        <v>3</v>
      </c>
    </row>
    <row r="781" spans="1:21" x14ac:dyDescent="0.25">
      <c r="A781" s="79"/>
      <c r="J781">
        <v>4</v>
      </c>
    </row>
    <row r="782" spans="1:21" x14ac:dyDescent="0.25">
      <c r="A782" s="79"/>
      <c r="J782">
        <v>5</v>
      </c>
    </row>
    <row r="783" spans="1:21" x14ac:dyDescent="0.25">
      <c r="J783">
        <v>6</v>
      </c>
    </row>
    <row r="784" spans="1:21" x14ac:dyDescent="0.25">
      <c r="A784" s="80"/>
      <c r="J784">
        <v>7</v>
      </c>
    </row>
    <row r="785" spans="1:21" ht="31.5" x14ac:dyDescent="0.25">
      <c r="A785" s="64" t="s">
        <v>590</v>
      </c>
      <c r="J785">
        <v>8</v>
      </c>
    </row>
    <row r="786" spans="1:21" x14ac:dyDescent="0.25">
      <c r="A786" s="79"/>
      <c r="J786">
        <v>9</v>
      </c>
    </row>
    <row r="787" spans="1:21" ht="25.5" x14ac:dyDescent="0.25">
      <c r="A787" s="81" t="s">
        <v>595</v>
      </c>
      <c r="J787">
        <v>10</v>
      </c>
    </row>
    <row r="788" spans="1:21" x14ac:dyDescent="0.25">
      <c r="A788" s="81"/>
      <c r="J788">
        <v>11</v>
      </c>
    </row>
    <row r="789" spans="1:21" ht="38.25" x14ac:dyDescent="0.25">
      <c r="A789" s="81" t="s">
        <v>1079</v>
      </c>
      <c r="J789">
        <v>12</v>
      </c>
    </row>
    <row r="790" spans="1:21" ht="15.75" thickBot="1" x14ac:dyDescent="0.3">
      <c r="A790" s="65"/>
      <c r="J790">
        <v>13</v>
      </c>
    </row>
    <row r="791" spans="1:21" ht="39.75" thickBot="1" x14ac:dyDescent="0.3">
      <c r="A791" s="90" t="s">
        <v>605</v>
      </c>
      <c r="B791" s="91" t="s">
        <v>606</v>
      </c>
      <c r="C791" s="91" t="s">
        <v>607</v>
      </c>
      <c r="D791" s="91" t="s">
        <v>608</v>
      </c>
      <c r="E791" s="91" t="s">
        <v>609</v>
      </c>
      <c r="F791" s="92" t="s">
        <v>610</v>
      </c>
      <c r="J791">
        <v>14</v>
      </c>
    </row>
    <row r="792" spans="1:21" ht="15.75" thickBot="1" x14ac:dyDescent="0.3">
      <c r="A792" s="110" t="s">
        <v>611</v>
      </c>
      <c r="B792" s="68">
        <v>13</v>
      </c>
      <c r="C792" s="68">
        <v>0.40656249999999999</v>
      </c>
      <c r="D792" s="68">
        <v>3.1274040000000003E-2</v>
      </c>
      <c r="E792" s="68">
        <v>1.04</v>
      </c>
      <c r="F792" s="74">
        <v>0.46160000000000001</v>
      </c>
      <c r="J792">
        <v>15</v>
      </c>
    </row>
    <row r="793" spans="1:21" ht="15.75" thickBot="1" x14ac:dyDescent="0.3">
      <c r="A793" s="110" t="s">
        <v>612</v>
      </c>
      <c r="B793" s="68">
        <v>18</v>
      </c>
      <c r="C793" s="68">
        <v>0.54312499999999997</v>
      </c>
      <c r="D793" s="68">
        <v>3.017361E-2</v>
      </c>
      <c r="E793" s="68"/>
      <c r="F793" s="74"/>
      <c r="J793">
        <v>16</v>
      </c>
    </row>
    <row r="794" spans="1:21" ht="25.5" x14ac:dyDescent="0.25">
      <c r="A794" s="109" t="s">
        <v>613</v>
      </c>
      <c r="B794" s="77">
        <v>31</v>
      </c>
      <c r="C794" s="77">
        <v>0.94968750000000002</v>
      </c>
      <c r="D794" s="77"/>
      <c r="E794" s="77"/>
      <c r="F794" s="78"/>
      <c r="J794">
        <v>17</v>
      </c>
    </row>
    <row r="795" spans="1:21" ht="15.75" thickBot="1" x14ac:dyDescent="0.3">
      <c r="A795" s="65"/>
      <c r="J795">
        <v>18</v>
      </c>
    </row>
    <row r="796" spans="1:21" ht="27" thickBot="1" x14ac:dyDescent="0.3">
      <c r="A796" s="93" t="s">
        <v>614</v>
      </c>
      <c r="B796" s="91" t="s">
        <v>615</v>
      </c>
      <c r="C796" s="91" t="s">
        <v>616</v>
      </c>
      <c r="D796" s="92" t="s">
        <v>1080</v>
      </c>
      <c r="J796">
        <v>19</v>
      </c>
    </row>
    <row r="797" spans="1:21" x14ac:dyDescent="0.25">
      <c r="A797" s="94">
        <v>0.42810100000000001</v>
      </c>
      <c r="B797" s="77">
        <v>168.4417</v>
      </c>
      <c r="C797" s="77">
        <v>0.173706</v>
      </c>
      <c r="D797" s="78">
        <v>0.10312499999999999</v>
      </c>
      <c r="J797">
        <v>20</v>
      </c>
    </row>
    <row r="798" spans="1:21" ht="15.75" thickBot="1" x14ac:dyDescent="0.3">
      <c r="A798" s="65"/>
      <c r="J798">
        <v>21</v>
      </c>
    </row>
    <row r="799" spans="1:21" ht="39.75" thickBot="1" x14ac:dyDescent="0.3">
      <c r="A799" s="90" t="s">
        <v>605</v>
      </c>
      <c r="B799" s="91" t="s">
        <v>606</v>
      </c>
      <c r="C799" s="91" t="s">
        <v>617</v>
      </c>
      <c r="D799" s="91" t="s">
        <v>608</v>
      </c>
      <c r="E799" s="91" t="s">
        <v>609</v>
      </c>
      <c r="F799" s="92" t="s">
        <v>610</v>
      </c>
      <c r="K799" s="241" t="s">
        <v>1119</v>
      </c>
      <c r="L799" s="241"/>
      <c r="M799" s="112" t="str">
        <f>F799</f>
        <v>Pr &gt; F</v>
      </c>
      <c r="N799" s="113" t="str">
        <f>A789</f>
        <v>Variable dependiente: NFRM3</v>
      </c>
      <c r="R799" s="242" t="str">
        <f>K799</f>
        <v>Fuente de variación (FV)</v>
      </c>
      <c r="S799" s="242"/>
      <c r="T799" s="112"/>
      <c r="U799" s="114" t="str">
        <f>N799</f>
        <v>Variable dependiente: NFRM3</v>
      </c>
    </row>
    <row r="800" spans="1:21" ht="16.5" thickBot="1" x14ac:dyDescent="0.3">
      <c r="A800" s="110" t="s">
        <v>594</v>
      </c>
      <c r="B800" s="68">
        <v>3</v>
      </c>
      <c r="C800" s="68">
        <v>2.34375E-2</v>
      </c>
      <c r="D800" s="68">
        <v>7.8125E-3</v>
      </c>
      <c r="E800" s="68">
        <v>0.26</v>
      </c>
      <c r="F800" s="74">
        <v>0.85399999999999998</v>
      </c>
      <c r="K800" s="243" t="str">
        <f>A800</f>
        <v>Rep</v>
      </c>
      <c r="L800" s="244"/>
      <c r="M800" s="115">
        <f>F800</f>
        <v>0.85399999999999998</v>
      </c>
      <c r="N800" s="115"/>
      <c r="R800" s="245" t="str">
        <f>K800</f>
        <v>Rep</v>
      </c>
      <c r="S800" s="246"/>
      <c r="T800" s="116">
        <f>M800</f>
        <v>0.85399999999999998</v>
      </c>
      <c r="U800" s="115"/>
    </row>
    <row r="801" spans="1:21" ht="16.5" thickBot="1" x14ac:dyDescent="0.3">
      <c r="A801" s="110" t="s">
        <v>592</v>
      </c>
      <c r="B801" s="68">
        <v>1</v>
      </c>
      <c r="C801" s="68">
        <v>3.7812499999999999E-2</v>
      </c>
      <c r="D801" s="68">
        <v>3.7812499999999999E-2</v>
      </c>
      <c r="E801" s="68">
        <v>1.25</v>
      </c>
      <c r="F801" s="74">
        <v>0.2777</v>
      </c>
      <c r="K801" s="237" t="str">
        <f>A808</f>
        <v>A</v>
      </c>
      <c r="L801" s="238"/>
      <c r="M801" s="117">
        <f>F808</f>
        <v>0.39550000000000002</v>
      </c>
      <c r="N801" s="117"/>
      <c r="R801" s="239" t="str">
        <f t="shared" ref="R801:R804" si="62">K801</f>
        <v>A</v>
      </c>
      <c r="S801" s="240"/>
      <c r="T801" s="118">
        <f t="shared" ref="T801:T804" si="63">M801</f>
        <v>0.39550000000000002</v>
      </c>
      <c r="U801" s="117"/>
    </row>
    <row r="802" spans="1:21" ht="16.5" thickBot="1" x14ac:dyDescent="0.3">
      <c r="A802" s="110" t="s">
        <v>618</v>
      </c>
      <c r="B802" s="68">
        <v>3</v>
      </c>
      <c r="C802" s="68">
        <v>0.1159375</v>
      </c>
      <c r="D802" s="68">
        <v>3.8645829999999999E-2</v>
      </c>
      <c r="E802" s="68">
        <v>1.28</v>
      </c>
      <c r="F802" s="74">
        <v>0.31109999999999999</v>
      </c>
      <c r="K802" s="237" t="str">
        <f>A802</f>
        <v>A*Rep</v>
      </c>
      <c r="L802" s="238"/>
      <c r="M802" s="117">
        <f>F802</f>
        <v>0.31109999999999999</v>
      </c>
      <c r="N802" s="119"/>
      <c r="R802" s="239" t="str">
        <f t="shared" si="62"/>
        <v>A*Rep</v>
      </c>
      <c r="S802" s="240"/>
      <c r="T802" s="118">
        <f t="shared" si="63"/>
        <v>0.31109999999999999</v>
      </c>
      <c r="U802" s="119"/>
    </row>
    <row r="803" spans="1:21" ht="16.5" thickBot="1" x14ac:dyDescent="0.3">
      <c r="A803" s="110" t="s">
        <v>593</v>
      </c>
      <c r="B803" s="68">
        <v>3</v>
      </c>
      <c r="C803" s="68">
        <v>0.20343749999999999</v>
      </c>
      <c r="D803" s="68">
        <v>6.7812499999999998E-2</v>
      </c>
      <c r="E803" s="68">
        <v>2.25</v>
      </c>
      <c r="F803" s="74">
        <v>0.1177</v>
      </c>
      <c r="K803" s="237" t="str">
        <f>A803</f>
        <v>B</v>
      </c>
      <c r="L803" s="238"/>
      <c r="M803" s="117">
        <f>F803</f>
        <v>0.1177</v>
      </c>
      <c r="N803" s="117"/>
      <c r="R803" s="239" t="str">
        <f t="shared" si="62"/>
        <v>B</v>
      </c>
      <c r="S803" s="240"/>
      <c r="T803" s="118">
        <f t="shared" si="63"/>
        <v>0.1177</v>
      </c>
      <c r="U803" s="117"/>
    </row>
    <row r="804" spans="1:21" ht="15.75" x14ac:dyDescent="0.25">
      <c r="A804" s="109" t="s">
        <v>619</v>
      </c>
      <c r="B804" s="77">
        <v>3</v>
      </c>
      <c r="C804" s="77">
        <v>2.5937499999999999E-2</v>
      </c>
      <c r="D804" s="77">
        <v>8.6458300000000002E-3</v>
      </c>
      <c r="E804" s="77">
        <v>0.28999999999999998</v>
      </c>
      <c r="F804" s="78">
        <v>0.83450000000000002</v>
      </c>
      <c r="K804" s="237" t="str">
        <f>A804</f>
        <v>A*B</v>
      </c>
      <c r="L804" s="238"/>
      <c r="M804" s="117">
        <f>F804</f>
        <v>0.83450000000000002</v>
      </c>
      <c r="N804" s="117"/>
      <c r="R804" s="239" t="str">
        <f t="shared" si="62"/>
        <v>A*B</v>
      </c>
      <c r="S804" s="240"/>
      <c r="T804" s="118">
        <f t="shared" si="63"/>
        <v>0.83450000000000002</v>
      </c>
      <c r="U804" s="117"/>
    </row>
    <row r="805" spans="1:21" ht="16.5" thickBot="1" x14ac:dyDescent="0.3">
      <c r="A805" s="65"/>
      <c r="K805" s="231" t="s">
        <v>1120</v>
      </c>
      <c r="L805" s="232"/>
      <c r="M805" s="233">
        <f>B797</f>
        <v>168.4417</v>
      </c>
      <c r="N805" s="234"/>
      <c r="R805" s="235" t="s">
        <v>1120</v>
      </c>
      <c r="S805" s="236"/>
      <c r="T805" s="233">
        <f>M805</f>
        <v>168.4417</v>
      </c>
      <c r="U805" s="234"/>
    </row>
    <row r="806" spans="1:21" ht="25.5" customHeight="1" thickBot="1" x14ac:dyDescent="0.3">
      <c r="A806" s="253" t="s">
        <v>620</v>
      </c>
      <c r="B806" s="252"/>
      <c r="C806" s="252"/>
      <c r="D806" s="252"/>
      <c r="E806" s="252"/>
      <c r="F806" s="252"/>
      <c r="J806">
        <v>1</v>
      </c>
    </row>
    <row r="807" spans="1:21" ht="39.75" thickBot="1" x14ac:dyDescent="0.3">
      <c r="A807" s="84" t="s">
        <v>605</v>
      </c>
      <c r="B807" s="83" t="s">
        <v>606</v>
      </c>
      <c r="C807" s="83" t="s">
        <v>617</v>
      </c>
      <c r="D807" s="83" t="s">
        <v>608</v>
      </c>
      <c r="E807" s="83" t="s">
        <v>609</v>
      </c>
      <c r="F807" s="95" t="s">
        <v>610</v>
      </c>
      <c r="J807">
        <v>2</v>
      </c>
    </row>
    <row r="808" spans="1:21" x14ac:dyDescent="0.25">
      <c r="A808" s="109" t="s">
        <v>592</v>
      </c>
      <c r="B808" s="77">
        <v>1</v>
      </c>
      <c r="C808" s="77">
        <v>3.7812499999999999E-2</v>
      </c>
      <c r="D808" s="77">
        <v>3.7812499999999999E-2</v>
      </c>
      <c r="E808" s="77">
        <v>0.98</v>
      </c>
      <c r="F808" s="78">
        <v>0.39550000000000002</v>
      </c>
      <c r="J808">
        <v>3</v>
      </c>
    </row>
    <row r="809" spans="1:21" x14ac:dyDescent="0.25">
      <c r="A809" s="79"/>
      <c r="J809">
        <v>4</v>
      </c>
    </row>
    <row r="810" spans="1:21" x14ac:dyDescent="0.25">
      <c r="A810" s="79"/>
      <c r="J810">
        <v>5</v>
      </c>
    </row>
    <row r="811" spans="1:21" x14ac:dyDescent="0.25">
      <c r="J811">
        <v>6</v>
      </c>
    </row>
    <row r="812" spans="1:21" x14ac:dyDescent="0.25">
      <c r="A812" s="80"/>
      <c r="J812">
        <v>7</v>
      </c>
    </row>
    <row r="813" spans="1:21" ht="31.5" x14ac:dyDescent="0.25">
      <c r="A813" s="64" t="s">
        <v>590</v>
      </c>
      <c r="J813">
        <v>8</v>
      </c>
    </row>
    <row r="814" spans="1:21" x14ac:dyDescent="0.25">
      <c r="A814" s="79"/>
      <c r="J814">
        <v>9</v>
      </c>
    </row>
    <row r="815" spans="1:21" ht="25.5" x14ac:dyDescent="0.25">
      <c r="A815" s="81" t="s">
        <v>595</v>
      </c>
      <c r="J815">
        <v>10</v>
      </c>
    </row>
    <row r="816" spans="1:21" x14ac:dyDescent="0.25">
      <c r="A816" s="81"/>
      <c r="J816">
        <v>11</v>
      </c>
    </row>
    <row r="817" spans="1:21" ht="38.25" x14ac:dyDescent="0.25">
      <c r="A817" s="81" t="s">
        <v>1081</v>
      </c>
      <c r="J817">
        <v>12</v>
      </c>
    </row>
    <row r="818" spans="1:21" ht="15.75" thickBot="1" x14ac:dyDescent="0.3">
      <c r="A818" s="65"/>
      <c r="J818">
        <v>13</v>
      </c>
    </row>
    <row r="819" spans="1:21" ht="39.75" thickBot="1" x14ac:dyDescent="0.3">
      <c r="A819" s="90" t="s">
        <v>605</v>
      </c>
      <c r="B819" s="91" t="s">
        <v>606</v>
      </c>
      <c r="C819" s="91" t="s">
        <v>607</v>
      </c>
      <c r="D819" s="91" t="s">
        <v>608</v>
      </c>
      <c r="E819" s="91" t="s">
        <v>609</v>
      </c>
      <c r="F819" s="92" t="s">
        <v>610</v>
      </c>
      <c r="J819">
        <v>14</v>
      </c>
    </row>
    <row r="820" spans="1:21" ht="15.75" thickBot="1" x14ac:dyDescent="0.3">
      <c r="A820" s="110" t="s">
        <v>611</v>
      </c>
      <c r="B820" s="68">
        <v>13</v>
      </c>
      <c r="C820" s="68">
        <v>58.584062500000002</v>
      </c>
      <c r="D820" s="68">
        <v>4.5064663500000002</v>
      </c>
      <c r="E820" s="68">
        <v>5.51</v>
      </c>
      <c r="F820" s="74">
        <v>5.9999999999999995E-4</v>
      </c>
      <c r="J820">
        <v>15</v>
      </c>
    </row>
    <row r="821" spans="1:21" ht="15.75" thickBot="1" x14ac:dyDescent="0.3">
      <c r="A821" s="110" t="s">
        <v>612</v>
      </c>
      <c r="B821" s="68">
        <v>18</v>
      </c>
      <c r="C821" s="68">
        <v>14.723125</v>
      </c>
      <c r="D821" s="68">
        <v>0.81795138999999994</v>
      </c>
      <c r="E821" s="68"/>
      <c r="F821" s="74"/>
      <c r="J821">
        <v>16</v>
      </c>
    </row>
    <row r="822" spans="1:21" ht="25.5" x14ac:dyDescent="0.25">
      <c r="A822" s="109" t="s">
        <v>613</v>
      </c>
      <c r="B822" s="77">
        <v>31</v>
      </c>
      <c r="C822" s="77">
        <v>73.307187499999998</v>
      </c>
      <c r="D822" s="77"/>
      <c r="E822" s="77"/>
      <c r="F822" s="78"/>
      <c r="J822">
        <v>17</v>
      </c>
    </row>
    <row r="823" spans="1:21" ht="15.75" thickBot="1" x14ac:dyDescent="0.3">
      <c r="A823" s="65"/>
      <c r="J823">
        <v>18</v>
      </c>
    </row>
    <row r="824" spans="1:21" ht="27" thickBot="1" x14ac:dyDescent="0.3">
      <c r="A824" s="93" t="s">
        <v>614</v>
      </c>
      <c r="B824" s="91" t="s">
        <v>615</v>
      </c>
      <c r="C824" s="91" t="s">
        <v>616</v>
      </c>
      <c r="D824" s="92" t="s">
        <v>1082</v>
      </c>
      <c r="J824">
        <v>19</v>
      </c>
    </row>
    <row r="825" spans="1:21" x14ac:dyDescent="0.25">
      <c r="A825" s="94">
        <v>0.79915899999999995</v>
      </c>
      <c r="B825" s="77">
        <v>22.109249999999999</v>
      </c>
      <c r="C825" s="77">
        <v>0.90440699999999996</v>
      </c>
      <c r="D825" s="78">
        <v>4.0906250000000002</v>
      </c>
      <c r="J825">
        <v>20</v>
      </c>
    </row>
    <row r="826" spans="1:21" ht="15.75" thickBot="1" x14ac:dyDescent="0.3">
      <c r="A826" s="65"/>
      <c r="J826">
        <v>21</v>
      </c>
    </row>
    <row r="827" spans="1:21" ht="39.75" thickBot="1" x14ac:dyDescent="0.3">
      <c r="A827" s="90" t="s">
        <v>605</v>
      </c>
      <c r="B827" s="91" t="s">
        <v>606</v>
      </c>
      <c r="C827" s="91" t="s">
        <v>617</v>
      </c>
      <c r="D827" s="91" t="s">
        <v>608</v>
      </c>
      <c r="E827" s="91" t="s">
        <v>609</v>
      </c>
      <c r="F827" s="92" t="s">
        <v>610</v>
      </c>
      <c r="K827" s="241" t="s">
        <v>1119</v>
      </c>
      <c r="L827" s="241"/>
      <c r="M827" s="112" t="str">
        <f>F827</f>
        <v>Pr &gt; F</v>
      </c>
      <c r="N827" s="113" t="str">
        <f>A817</f>
        <v>Variable dependiente: NFRM4</v>
      </c>
      <c r="R827" s="242" t="str">
        <f>K827</f>
        <v>Fuente de variación (FV)</v>
      </c>
      <c r="S827" s="242"/>
      <c r="T827" s="112"/>
      <c r="U827" s="114" t="str">
        <f>N827</f>
        <v>Variable dependiente: NFRM4</v>
      </c>
    </row>
    <row r="828" spans="1:21" ht="16.5" thickBot="1" x14ac:dyDescent="0.3">
      <c r="A828" s="110" t="s">
        <v>594</v>
      </c>
      <c r="B828" s="68">
        <v>3</v>
      </c>
      <c r="C828" s="68">
        <v>3.6609375000000002</v>
      </c>
      <c r="D828" s="68">
        <v>1.2203124999999999</v>
      </c>
      <c r="E828" s="68">
        <v>1.49</v>
      </c>
      <c r="F828" s="74">
        <v>0.2505</v>
      </c>
      <c r="K828" s="243" t="str">
        <f>A828</f>
        <v>Rep</v>
      </c>
      <c r="L828" s="244"/>
      <c r="M828" s="115">
        <f>F828</f>
        <v>0.2505</v>
      </c>
      <c r="N828" s="115"/>
      <c r="R828" s="245" t="str">
        <f>K828</f>
        <v>Rep</v>
      </c>
      <c r="S828" s="246"/>
      <c r="T828" s="116">
        <f>M828</f>
        <v>0.2505</v>
      </c>
      <c r="U828" s="115"/>
    </row>
    <row r="829" spans="1:21" ht="16.5" thickBot="1" x14ac:dyDescent="0.3">
      <c r="A829" s="110" t="s">
        <v>592</v>
      </c>
      <c r="B829" s="68">
        <v>1</v>
      </c>
      <c r="C829" s="68">
        <v>6.5703125</v>
      </c>
      <c r="D829" s="68">
        <v>6.5703125</v>
      </c>
      <c r="E829" s="68">
        <v>8.0299999999999994</v>
      </c>
      <c r="F829" s="74">
        <v>1.0999999999999999E-2</v>
      </c>
      <c r="K829" s="237" t="str">
        <f>A836</f>
        <v>A</v>
      </c>
      <c r="L829" s="238"/>
      <c r="M829" s="117">
        <f>F836</f>
        <v>0.1757</v>
      </c>
      <c r="N829" s="117"/>
      <c r="R829" s="239" t="str">
        <f t="shared" ref="R829:R832" si="64">K829</f>
        <v>A</v>
      </c>
      <c r="S829" s="240"/>
      <c r="T829" s="118">
        <f t="shared" ref="T829:T832" si="65">M829</f>
        <v>0.1757</v>
      </c>
      <c r="U829" s="117"/>
    </row>
    <row r="830" spans="1:21" ht="16.5" thickBot="1" x14ac:dyDescent="0.3">
      <c r="A830" s="110" t="s">
        <v>618</v>
      </c>
      <c r="B830" s="68">
        <v>3</v>
      </c>
      <c r="C830" s="68">
        <v>6.3234374999999998</v>
      </c>
      <c r="D830" s="68">
        <v>2.1078125000000001</v>
      </c>
      <c r="E830" s="68">
        <v>2.58</v>
      </c>
      <c r="F830" s="74">
        <v>8.5800000000000001E-2</v>
      </c>
      <c r="K830" s="237" t="str">
        <f>A830</f>
        <v>A*Rep</v>
      </c>
      <c r="L830" s="238"/>
      <c r="M830" s="117">
        <f>F830</f>
        <v>8.5800000000000001E-2</v>
      </c>
      <c r="N830" s="119"/>
      <c r="R830" s="239" t="str">
        <f t="shared" si="64"/>
        <v>A*Rep</v>
      </c>
      <c r="S830" s="240"/>
      <c r="T830" s="118">
        <f t="shared" si="65"/>
        <v>8.5800000000000001E-2</v>
      </c>
      <c r="U830" s="119"/>
    </row>
    <row r="831" spans="1:21" ht="16.5" thickBot="1" x14ac:dyDescent="0.3">
      <c r="A831" s="110" t="s">
        <v>593</v>
      </c>
      <c r="B831" s="68">
        <v>3</v>
      </c>
      <c r="C831" s="68">
        <v>35.740937500000001</v>
      </c>
      <c r="D831" s="68">
        <v>11.91364583</v>
      </c>
      <c r="E831" s="68">
        <v>14.57</v>
      </c>
      <c r="F831" s="74" t="s">
        <v>621</v>
      </c>
      <c r="K831" s="237" t="str">
        <f>A831</f>
        <v>B</v>
      </c>
      <c r="L831" s="238"/>
      <c r="M831" s="117" t="str">
        <f>F831</f>
        <v>&lt;.0001</v>
      </c>
      <c r="N831" s="117"/>
      <c r="R831" s="239" t="str">
        <f t="shared" si="64"/>
        <v>B</v>
      </c>
      <c r="S831" s="240"/>
      <c r="T831" s="118" t="str">
        <f t="shared" si="65"/>
        <v>&lt;.0001</v>
      </c>
      <c r="U831" s="117"/>
    </row>
    <row r="832" spans="1:21" ht="15.75" x14ac:dyDescent="0.25">
      <c r="A832" s="109" t="s">
        <v>619</v>
      </c>
      <c r="B832" s="77">
        <v>3</v>
      </c>
      <c r="C832" s="77">
        <v>6.2884374999999997</v>
      </c>
      <c r="D832" s="77">
        <v>2.0961458300000002</v>
      </c>
      <c r="E832" s="77">
        <v>2.56</v>
      </c>
      <c r="F832" s="78">
        <v>8.6900000000000005E-2</v>
      </c>
      <c r="K832" s="237" t="str">
        <f>A832</f>
        <v>A*B</v>
      </c>
      <c r="L832" s="238"/>
      <c r="M832" s="117">
        <f>F832</f>
        <v>8.6900000000000005E-2</v>
      </c>
      <c r="N832" s="117"/>
      <c r="R832" s="239" t="str">
        <f t="shared" si="64"/>
        <v>A*B</v>
      </c>
      <c r="S832" s="240"/>
      <c r="T832" s="118">
        <f t="shared" si="65"/>
        <v>8.6900000000000005E-2</v>
      </c>
      <c r="U832" s="117"/>
    </row>
    <row r="833" spans="1:21" ht="16.5" thickBot="1" x14ac:dyDescent="0.3">
      <c r="A833" s="65"/>
      <c r="K833" s="231" t="s">
        <v>1120</v>
      </c>
      <c r="L833" s="232"/>
      <c r="M833" s="233">
        <f>B825</f>
        <v>22.109249999999999</v>
      </c>
      <c r="N833" s="234"/>
      <c r="R833" s="235" t="s">
        <v>1120</v>
      </c>
      <c r="S833" s="236"/>
      <c r="T833" s="233">
        <f>M833</f>
        <v>22.109249999999999</v>
      </c>
      <c r="U833" s="234"/>
    </row>
    <row r="834" spans="1:21" ht="25.5" customHeight="1" thickBot="1" x14ac:dyDescent="0.3">
      <c r="A834" s="253" t="s">
        <v>620</v>
      </c>
      <c r="B834" s="252"/>
      <c r="C834" s="252"/>
      <c r="D834" s="252"/>
      <c r="E834" s="252"/>
      <c r="F834" s="252"/>
      <c r="J834">
        <v>1</v>
      </c>
    </row>
    <row r="835" spans="1:21" ht="39.75" thickBot="1" x14ac:dyDescent="0.3">
      <c r="A835" s="84" t="s">
        <v>605</v>
      </c>
      <c r="B835" s="83" t="s">
        <v>606</v>
      </c>
      <c r="C835" s="83" t="s">
        <v>617</v>
      </c>
      <c r="D835" s="83" t="s">
        <v>608</v>
      </c>
      <c r="E835" s="83" t="s">
        <v>609</v>
      </c>
      <c r="F835" s="95" t="s">
        <v>610</v>
      </c>
      <c r="J835">
        <v>2</v>
      </c>
    </row>
    <row r="836" spans="1:21" x14ac:dyDescent="0.25">
      <c r="A836" s="109" t="s">
        <v>592</v>
      </c>
      <c r="B836" s="77">
        <v>1</v>
      </c>
      <c r="C836" s="77">
        <v>6.5703125</v>
      </c>
      <c r="D836" s="77">
        <v>6.5703125</v>
      </c>
      <c r="E836" s="77">
        <v>3.12</v>
      </c>
      <c r="F836" s="78">
        <v>0.1757</v>
      </c>
      <c r="J836">
        <v>3</v>
      </c>
    </row>
    <row r="837" spans="1:21" x14ac:dyDescent="0.25">
      <c r="A837" s="79"/>
      <c r="J837">
        <v>4</v>
      </c>
    </row>
    <row r="838" spans="1:21" x14ac:dyDescent="0.25">
      <c r="A838" s="79"/>
      <c r="J838">
        <v>5</v>
      </c>
    </row>
    <row r="839" spans="1:21" x14ac:dyDescent="0.25">
      <c r="J839">
        <v>6</v>
      </c>
    </row>
    <row r="840" spans="1:21" x14ac:dyDescent="0.25">
      <c r="A840" s="80"/>
      <c r="J840">
        <v>7</v>
      </c>
    </row>
    <row r="841" spans="1:21" ht="31.5" x14ac:dyDescent="0.25">
      <c r="A841" s="64" t="s">
        <v>590</v>
      </c>
      <c r="J841">
        <v>8</v>
      </c>
    </row>
    <row r="842" spans="1:21" x14ac:dyDescent="0.25">
      <c r="A842" s="79"/>
      <c r="J842">
        <v>9</v>
      </c>
    </row>
    <row r="843" spans="1:21" ht="25.5" x14ac:dyDescent="0.25">
      <c r="A843" s="81" t="s">
        <v>595</v>
      </c>
      <c r="J843">
        <v>10</v>
      </c>
    </row>
    <row r="844" spans="1:21" x14ac:dyDescent="0.25">
      <c r="A844" s="81"/>
      <c r="J844">
        <v>11</v>
      </c>
    </row>
    <row r="845" spans="1:21" ht="38.25" x14ac:dyDescent="0.25">
      <c r="A845" s="81" t="s">
        <v>1083</v>
      </c>
      <c r="J845">
        <v>12</v>
      </c>
    </row>
    <row r="846" spans="1:21" ht="15.75" thickBot="1" x14ac:dyDescent="0.3">
      <c r="A846" s="65"/>
      <c r="J846">
        <v>13</v>
      </c>
    </row>
    <row r="847" spans="1:21" ht="39.75" thickBot="1" x14ac:dyDescent="0.3">
      <c r="A847" s="90" t="s">
        <v>605</v>
      </c>
      <c r="B847" s="91" t="s">
        <v>606</v>
      </c>
      <c r="C847" s="91" t="s">
        <v>607</v>
      </c>
      <c r="D847" s="91" t="s">
        <v>608</v>
      </c>
      <c r="E847" s="91" t="s">
        <v>609</v>
      </c>
      <c r="F847" s="92" t="s">
        <v>610</v>
      </c>
      <c r="J847">
        <v>14</v>
      </c>
    </row>
    <row r="848" spans="1:21" ht="15.75" thickBot="1" x14ac:dyDescent="0.3">
      <c r="A848" s="110" t="s">
        <v>611</v>
      </c>
      <c r="B848" s="68">
        <v>13</v>
      </c>
      <c r="C848" s="68">
        <v>308.13875000000002</v>
      </c>
      <c r="D848" s="68">
        <v>23.702980799999999</v>
      </c>
      <c r="E848" s="68">
        <v>1.47</v>
      </c>
      <c r="F848" s="74">
        <v>0.22</v>
      </c>
      <c r="J848">
        <v>15</v>
      </c>
    </row>
    <row r="849" spans="1:21" ht="15.75" thickBot="1" x14ac:dyDescent="0.3">
      <c r="A849" s="110" t="s">
        <v>612</v>
      </c>
      <c r="B849" s="68">
        <v>18</v>
      </c>
      <c r="C849" s="68">
        <v>289.85624999999999</v>
      </c>
      <c r="D849" s="68">
        <v>16.103124999999999</v>
      </c>
      <c r="E849" s="68"/>
      <c r="F849" s="74"/>
      <c r="J849">
        <v>16</v>
      </c>
    </row>
    <row r="850" spans="1:21" ht="25.5" x14ac:dyDescent="0.25">
      <c r="A850" s="109" t="s">
        <v>613</v>
      </c>
      <c r="B850" s="77">
        <v>31</v>
      </c>
      <c r="C850" s="77">
        <v>597.995</v>
      </c>
      <c r="D850" s="77"/>
      <c r="E850" s="77"/>
      <c r="F850" s="78"/>
      <c r="J850">
        <v>17</v>
      </c>
    </row>
    <row r="851" spans="1:21" ht="15.75" thickBot="1" x14ac:dyDescent="0.3">
      <c r="A851" s="65"/>
      <c r="J851">
        <v>18</v>
      </c>
    </row>
    <row r="852" spans="1:21" ht="27" thickBot="1" x14ac:dyDescent="0.3">
      <c r="A852" s="93" t="s">
        <v>614</v>
      </c>
      <c r="B852" s="91" t="s">
        <v>615</v>
      </c>
      <c r="C852" s="91" t="s">
        <v>616</v>
      </c>
      <c r="D852" s="92" t="s">
        <v>1084</v>
      </c>
      <c r="J852">
        <v>19</v>
      </c>
    </row>
    <row r="853" spans="1:21" x14ac:dyDescent="0.25">
      <c r="A853" s="94">
        <v>0.51528600000000002</v>
      </c>
      <c r="B853" s="77">
        <v>34.261429999999997</v>
      </c>
      <c r="C853" s="77">
        <v>4.0128700000000004</v>
      </c>
      <c r="D853" s="78">
        <v>11.7125</v>
      </c>
      <c r="J853">
        <v>20</v>
      </c>
    </row>
    <row r="854" spans="1:21" ht="15.75" thickBot="1" x14ac:dyDescent="0.3">
      <c r="A854" s="65"/>
      <c r="J854">
        <v>21</v>
      </c>
    </row>
    <row r="855" spans="1:21" ht="39.75" thickBot="1" x14ac:dyDescent="0.3">
      <c r="A855" s="90" t="s">
        <v>605</v>
      </c>
      <c r="B855" s="91" t="s">
        <v>606</v>
      </c>
      <c r="C855" s="91" t="s">
        <v>617</v>
      </c>
      <c r="D855" s="91" t="s">
        <v>608</v>
      </c>
      <c r="E855" s="91" t="s">
        <v>609</v>
      </c>
      <c r="F855" s="92" t="s">
        <v>610</v>
      </c>
      <c r="K855" s="241" t="s">
        <v>1119</v>
      </c>
      <c r="L855" s="241"/>
      <c r="M855" s="112" t="str">
        <f>F855</f>
        <v>Pr &gt; F</v>
      </c>
      <c r="N855" s="113" t="str">
        <f>A845</f>
        <v>Variable dependiente: NFRM5</v>
      </c>
      <c r="R855" s="242" t="str">
        <f>K855</f>
        <v>Fuente de variación (FV)</v>
      </c>
      <c r="S855" s="242"/>
      <c r="T855" s="112"/>
      <c r="U855" s="114" t="str">
        <f>N855</f>
        <v>Variable dependiente: NFRM5</v>
      </c>
    </row>
    <row r="856" spans="1:21" ht="16.5" thickBot="1" x14ac:dyDescent="0.3">
      <c r="A856" s="110" t="s">
        <v>594</v>
      </c>
      <c r="B856" s="68">
        <v>3</v>
      </c>
      <c r="C856" s="68">
        <v>7.9874999999999998</v>
      </c>
      <c r="D856" s="68">
        <v>2.6625000000000001</v>
      </c>
      <c r="E856" s="68">
        <v>0.17</v>
      </c>
      <c r="F856" s="74">
        <v>0.91830000000000001</v>
      </c>
      <c r="K856" s="243" t="str">
        <f>A856</f>
        <v>Rep</v>
      </c>
      <c r="L856" s="244"/>
      <c r="M856" s="115">
        <f>F856</f>
        <v>0.91830000000000001</v>
      </c>
      <c r="N856" s="115"/>
      <c r="R856" s="245" t="str">
        <f>K856</f>
        <v>Rep</v>
      </c>
      <c r="S856" s="246"/>
      <c r="T856" s="116">
        <f>M856</f>
        <v>0.91830000000000001</v>
      </c>
      <c r="U856" s="115"/>
    </row>
    <row r="857" spans="1:21" ht="16.5" thickBot="1" x14ac:dyDescent="0.3">
      <c r="A857" s="110" t="s">
        <v>592</v>
      </c>
      <c r="B857" s="68">
        <v>1</v>
      </c>
      <c r="C857" s="68">
        <v>97.301249999999996</v>
      </c>
      <c r="D857" s="68">
        <v>97.301249999999996</v>
      </c>
      <c r="E857" s="68">
        <v>6.04</v>
      </c>
      <c r="F857" s="74">
        <v>2.4299999999999999E-2</v>
      </c>
      <c r="K857" s="237" t="str">
        <f>A864</f>
        <v>A</v>
      </c>
      <c r="L857" s="238"/>
      <c r="M857" s="117">
        <f>F864</f>
        <v>9.7299999999999998E-2</v>
      </c>
      <c r="N857" s="117"/>
      <c r="R857" s="239" t="str">
        <f t="shared" ref="R857:R860" si="66">K857</f>
        <v>A</v>
      </c>
      <c r="S857" s="240"/>
      <c r="T857" s="118">
        <f t="shared" ref="T857:T860" si="67">M857</f>
        <v>9.7299999999999998E-2</v>
      </c>
      <c r="U857" s="117"/>
    </row>
    <row r="858" spans="1:21" ht="16.5" thickBot="1" x14ac:dyDescent="0.3">
      <c r="A858" s="110" t="s">
        <v>618</v>
      </c>
      <c r="B858" s="68">
        <v>3</v>
      </c>
      <c r="C858" s="68">
        <v>51.361249999999998</v>
      </c>
      <c r="D858" s="68">
        <v>17.120416670000001</v>
      </c>
      <c r="E858" s="68">
        <v>1.06</v>
      </c>
      <c r="F858" s="74">
        <v>0.38929999999999998</v>
      </c>
      <c r="K858" s="237" t="str">
        <f>A858</f>
        <v>A*Rep</v>
      </c>
      <c r="L858" s="238"/>
      <c r="M858" s="117">
        <f>F858</f>
        <v>0.38929999999999998</v>
      </c>
      <c r="N858" s="119"/>
      <c r="R858" s="239" t="str">
        <f t="shared" si="66"/>
        <v>A*Rep</v>
      </c>
      <c r="S858" s="240"/>
      <c r="T858" s="118">
        <f t="shared" si="67"/>
        <v>0.38929999999999998</v>
      </c>
      <c r="U858" s="119"/>
    </row>
    <row r="859" spans="1:21" ht="16.5" thickBot="1" x14ac:dyDescent="0.3">
      <c r="A859" s="110" t="s">
        <v>593</v>
      </c>
      <c r="B859" s="68">
        <v>3</v>
      </c>
      <c r="C859" s="68">
        <v>87.022499999999994</v>
      </c>
      <c r="D859" s="68">
        <v>29.0075</v>
      </c>
      <c r="E859" s="68">
        <v>1.8</v>
      </c>
      <c r="F859" s="74">
        <v>0.183</v>
      </c>
      <c r="K859" s="237" t="str">
        <f>A859</f>
        <v>B</v>
      </c>
      <c r="L859" s="238"/>
      <c r="M859" s="117">
        <f>F859</f>
        <v>0.183</v>
      </c>
      <c r="N859" s="117"/>
      <c r="R859" s="239" t="str">
        <f t="shared" si="66"/>
        <v>B</v>
      </c>
      <c r="S859" s="240"/>
      <c r="T859" s="118">
        <f t="shared" si="67"/>
        <v>0.183</v>
      </c>
      <c r="U859" s="117"/>
    </row>
    <row r="860" spans="1:21" ht="15.75" x14ac:dyDescent="0.25">
      <c r="A860" s="109" t="s">
        <v>619</v>
      </c>
      <c r="B860" s="77">
        <v>3</v>
      </c>
      <c r="C860" s="77">
        <v>64.466250000000002</v>
      </c>
      <c r="D860" s="77">
        <v>21.48875</v>
      </c>
      <c r="E860" s="77">
        <v>1.33</v>
      </c>
      <c r="F860" s="78">
        <v>0.2944</v>
      </c>
      <c r="K860" s="237" t="str">
        <f>A860</f>
        <v>A*B</v>
      </c>
      <c r="L860" s="238"/>
      <c r="M860" s="117">
        <f>F860</f>
        <v>0.2944</v>
      </c>
      <c r="N860" s="117"/>
      <c r="R860" s="239" t="str">
        <f t="shared" si="66"/>
        <v>A*B</v>
      </c>
      <c r="S860" s="240"/>
      <c r="T860" s="118">
        <f t="shared" si="67"/>
        <v>0.2944</v>
      </c>
      <c r="U860" s="117"/>
    </row>
    <row r="861" spans="1:21" ht="16.5" thickBot="1" x14ac:dyDescent="0.3">
      <c r="A861" s="65"/>
      <c r="K861" s="231" t="s">
        <v>1120</v>
      </c>
      <c r="L861" s="232"/>
      <c r="M861" s="233">
        <f>B853</f>
        <v>34.261429999999997</v>
      </c>
      <c r="N861" s="234"/>
      <c r="R861" s="235" t="s">
        <v>1120</v>
      </c>
      <c r="S861" s="236"/>
      <c r="T861" s="233">
        <f>M861</f>
        <v>34.261429999999997</v>
      </c>
      <c r="U861" s="234"/>
    </row>
    <row r="862" spans="1:21" ht="25.5" customHeight="1" thickBot="1" x14ac:dyDescent="0.3">
      <c r="A862" s="253" t="s">
        <v>620</v>
      </c>
      <c r="B862" s="252"/>
      <c r="C862" s="252"/>
      <c r="D862" s="252"/>
      <c r="E862" s="252"/>
      <c r="F862" s="252"/>
      <c r="J862">
        <v>1</v>
      </c>
    </row>
    <row r="863" spans="1:21" ht="39.75" thickBot="1" x14ac:dyDescent="0.3">
      <c r="A863" s="84" t="s">
        <v>605</v>
      </c>
      <c r="B863" s="83" t="s">
        <v>606</v>
      </c>
      <c r="C863" s="83" t="s">
        <v>617</v>
      </c>
      <c r="D863" s="83" t="s">
        <v>608</v>
      </c>
      <c r="E863" s="83" t="s">
        <v>609</v>
      </c>
      <c r="F863" s="95" t="s">
        <v>610</v>
      </c>
      <c r="J863">
        <v>2</v>
      </c>
    </row>
    <row r="864" spans="1:21" x14ac:dyDescent="0.25">
      <c r="A864" s="109" t="s">
        <v>592</v>
      </c>
      <c r="B864" s="77">
        <v>1</v>
      </c>
      <c r="C864" s="77">
        <v>97.301249999999996</v>
      </c>
      <c r="D864" s="77">
        <v>97.301249999999996</v>
      </c>
      <c r="E864" s="77">
        <v>5.68</v>
      </c>
      <c r="F864" s="78">
        <v>9.7299999999999998E-2</v>
      </c>
      <c r="J864">
        <v>3</v>
      </c>
    </row>
    <row r="865" spans="1:10" x14ac:dyDescent="0.25">
      <c r="A865" s="79"/>
      <c r="J865">
        <v>4</v>
      </c>
    </row>
    <row r="866" spans="1:10" x14ac:dyDescent="0.25">
      <c r="A866" s="79"/>
      <c r="J866">
        <v>5</v>
      </c>
    </row>
    <row r="867" spans="1:10" x14ac:dyDescent="0.25">
      <c r="J867">
        <v>6</v>
      </c>
    </row>
    <row r="868" spans="1:10" x14ac:dyDescent="0.25">
      <c r="A868" s="80"/>
      <c r="J868">
        <v>7</v>
      </c>
    </row>
    <row r="869" spans="1:10" ht="31.5" x14ac:dyDescent="0.25">
      <c r="A869" s="64" t="s">
        <v>590</v>
      </c>
      <c r="J869">
        <v>8</v>
      </c>
    </row>
    <row r="870" spans="1:10" x14ac:dyDescent="0.25">
      <c r="A870" s="79"/>
      <c r="J870">
        <v>9</v>
      </c>
    </row>
    <row r="871" spans="1:10" ht="25.5" x14ac:dyDescent="0.25">
      <c r="A871" s="81" t="s">
        <v>595</v>
      </c>
      <c r="J871">
        <v>10</v>
      </c>
    </row>
    <row r="872" spans="1:10" x14ac:dyDescent="0.25">
      <c r="A872" s="81"/>
      <c r="J872">
        <v>11</v>
      </c>
    </row>
    <row r="873" spans="1:10" ht="38.25" x14ac:dyDescent="0.25">
      <c r="A873" s="81" t="s">
        <v>1085</v>
      </c>
      <c r="J873">
        <v>12</v>
      </c>
    </row>
    <row r="874" spans="1:10" ht="15.75" thickBot="1" x14ac:dyDescent="0.3">
      <c r="A874" s="65"/>
      <c r="J874">
        <v>13</v>
      </c>
    </row>
    <row r="875" spans="1:10" ht="39.75" thickBot="1" x14ac:dyDescent="0.3">
      <c r="A875" s="90" t="s">
        <v>605</v>
      </c>
      <c r="B875" s="91" t="s">
        <v>606</v>
      </c>
      <c r="C875" s="91" t="s">
        <v>607</v>
      </c>
      <c r="D875" s="91" t="s">
        <v>608</v>
      </c>
      <c r="E875" s="91" t="s">
        <v>609</v>
      </c>
      <c r="F875" s="92" t="s">
        <v>610</v>
      </c>
      <c r="J875">
        <v>14</v>
      </c>
    </row>
    <row r="876" spans="1:10" ht="15.75" thickBot="1" x14ac:dyDescent="0.3">
      <c r="A876" s="110" t="s">
        <v>611</v>
      </c>
      <c r="B876" s="68">
        <v>13</v>
      </c>
      <c r="C876" s="68">
        <v>414.09249999999997</v>
      </c>
      <c r="D876" s="68">
        <v>31.8532692</v>
      </c>
      <c r="E876" s="68">
        <v>1.19</v>
      </c>
      <c r="F876" s="74">
        <v>0.35849999999999999</v>
      </c>
      <c r="J876">
        <v>15</v>
      </c>
    </row>
    <row r="877" spans="1:10" ht="15.75" thickBot="1" x14ac:dyDescent="0.3">
      <c r="A877" s="110" t="s">
        <v>612</v>
      </c>
      <c r="B877" s="68">
        <v>18</v>
      </c>
      <c r="C877" s="68">
        <v>481.66624999999999</v>
      </c>
      <c r="D877" s="68">
        <v>26.759236099999999</v>
      </c>
      <c r="E877" s="68"/>
      <c r="F877" s="74"/>
      <c r="J877">
        <v>16</v>
      </c>
    </row>
    <row r="878" spans="1:10" ht="25.5" x14ac:dyDescent="0.25">
      <c r="A878" s="109" t="s">
        <v>613</v>
      </c>
      <c r="B878" s="77">
        <v>31</v>
      </c>
      <c r="C878" s="77">
        <v>895.75874999999996</v>
      </c>
      <c r="D878" s="77"/>
      <c r="E878" s="77"/>
      <c r="F878" s="78"/>
      <c r="J878">
        <v>17</v>
      </c>
    </row>
    <row r="879" spans="1:10" ht="15.75" thickBot="1" x14ac:dyDescent="0.3">
      <c r="A879" s="65"/>
      <c r="J879">
        <v>18</v>
      </c>
    </row>
    <row r="880" spans="1:10" ht="27" thickBot="1" x14ac:dyDescent="0.3">
      <c r="A880" s="93" t="s">
        <v>614</v>
      </c>
      <c r="B880" s="91" t="s">
        <v>615</v>
      </c>
      <c r="C880" s="91" t="s">
        <v>616</v>
      </c>
      <c r="D880" s="92" t="s">
        <v>1086</v>
      </c>
      <c r="J880">
        <v>19</v>
      </c>
    </row>
    <row r="881" spans="1:21" x14ac:dyDescent="0.25">
      <c r="A881" s="94">
        <v>0.462281</v>
      </c>
      <c r="B881" s="77">
        <v>26.519359999999999</v>
      </c>
      <c r="C881" s="77">
        <v>5.1729329999999996</v>
      </c>
      <c r="D881" s="78">
        <v>19.506250000000001</v>
      </c>
      <c r="J881">
        <v>20</v>
      </c>
    </row>
    <row r="882" spans="1:21" ht="15.75" thickBot="1" x14ac:dyDescent="0.3">
      <c r="A882" s="65"/>
      <c r="J882">
        <v>21</v>
      </c>
    </row>
    <row r="883" spans="1:21" ht="39.75" thickBot="1" x14ac:dyDescent="0.3">
      <c r="A883" s="90" t="s">
        <v>605</v>
      </c>
      <c r="B883" s="91" t="s">
        <v>606</v>
      </c>
      <c r="C883" s="91" t="s">
        <v>617</v>
      </c>
      <c r="D883" s="91" t="s">
        <v>608</v>
      </c>
      <c r="E883" s="91" t="s">
        <v>609</v>
      </c>
      <c r="F883" s="92" t="s">
        <v>610</v>
      </c>
      <c r="K883" s="241" t="s">
        <v>1119</v>
      </c>
      <c r="L883" s="241"/>
      <c r="M883" s="112" t="str">
        <f>F883</f>
        <v>Pr &gt; F</v>
      </c>
      <c r="N883" s="113" t="str">
        <f>A873</f>
        <v>Variable dependiente: NFRM6</v>
      </c>
      <c r="R883" s="242" t="str">
        <f>K883</f>
        <v>Fuente de variación (FV)</v>
      </c>
      <c r="S883" s="242"/>
      <c r="T883" s="112"/>
      <c r="U883" s="114" t="str">
        <f>N883</f>
        <v>Variable dependiente: NFRM6</v>
      </c>
    </row>
    <row r="884" spans="1:21" ht="16.5" thickBot="1" x14ac:dyDescent="0.3">
      <c r="A884" s="110" t="s">
        <v>594</v>
      </c>
      <c r="B884" s="68">
        <v>3</v>
      </c>
      <c r="C884" s="68">
        <v>12.171250000000001</v>
      </c>
      <c r="D884" s="68">
        <v>4.0570833000000004</v>
      </c>
      <c r="E884" s="68">
        <v>0.15</v>
      </c>
      <c r="F884" s="74">
        <v>0.92730000000000001</v>
      </c>
      <c r="K884" s="243" t="str">
        <f>A884</f>
        <v>Rep</v>
      </c>
      <c r="L884" s="244"/>
      <c r="M884" s="115">
        <f>F884</f>
        <v>0.92730000000000001</v>
      </c>
      <c r="N884" s="115"/>
      <c r="R884" s="245" t="str">
        <f>K884</f>
        <v>Rep</v>
      </c>
      <c r="S884" s="246"/>
      <c r="T884" s="116">
        <f>M884</f>
        <v>0.92730000000000001</v>
      </c>
      <c r="U884" s="115"/>
    </row>
    <row r="885" spans="1:21" ht="16.5" thickBot="1" x14ac:dyDescent="0.3">
      <c r="A885" s="110" t="s">
        <v>592</v>
      </c>
      <c r="B885" s="68">
        <v>1</v>
      </c>
      <c r="C885" s="68">
        <v>171.125</v>
      </c>
      <c r="D885" s="68">
        <v>171.125</v>
      </c>
      <c r="E885" s="68">
        <v>6.39</v>
      </c>
      <c r="F885" s="74">
        <v>2.1000000000000001E-2</v>
      </c>
      <c r="K885" s="237" t="str">
        <f>A892</f>
        <v>A</v>
      </c>
      <c r="L885" s="238"/>
      <c r="M885" s="117">
        <f>F892</f>
        <v>1.77E-2</v>
      </c>
      <c r="N885" s="117"/>
      <c r="R885" s="239" t="str">
        <f t="shared" ref="R885:R888" si="68">K885</f>
        <v>A</v>
      </c>
      <c r="S885" s="240"/>
      <c r="T885" s="118">
        <f t="shared" ref="T885:T888" si="69">M885</f>
        <v>1.77E-2</v>
      </c>
      <c r="U885" s="117"/>
    </row>
    <row r="886" spans="1:21" ht="16.5" thickBot="1" x14ac:dyDescent="0.3">
      <c r="A886" s="110" t="s">
        <v>618</v>
      </c>
      <c r="B886" s="68">
        <v>3</v>
      </c>
      <c r="C886" s="68">
        <v>22.747499999999999</v>
      </c>
      <c r="D886" s="68">
        <v>7.5824999999999996</v>
      </c>
      <c r="E886" s="68">
        <v>0.28000000000000003</v>
      </c>
      <c r="F886" s="74">
        <v>0.8367</v>
      </c>
      <c r="K886" s="237" t="str">
        <f>A886</f>
        <v>A*Rep</v>
      </c>
      <c r="L886" s="238"/>
      <c r="M886" s="117">
        <f>F886</f>
        <v>0.8367</v>
      </c>
      <c r="N886" s="119"/>
      <c r="R886" s="239" t="str">
        <f t="shared" si="68"/>
        <v>A*Rep</v>
      </c>
      <c r="S886" s="240"/>
      <c r="T886" s="118">
        <f t="shared" si="69"/>
        <v>0.8367</v>
      </c>
      <c r="U886" s="119"/>
    </row>
    <row r="887" spans="1:21" ht="16.5" thickBot="1" x14ac:dyDescent="0.3">
      <c r="A887" s="110" t="s">
        <v>593</v>
      </c>
      <c r="B887" s="68">
        <v>3</v>
      </c>
      <c r="C887" s="68">
        <v>51.85125</v>
      </c>
      <c r="D887" s="68">
        <v>17.283750000000001</v>
      </c>
      <c r="E887" s="68">
        <v>0.65</v>
      </c>
      <c r="F887" s="74">
        <v>0.59560000000000002</v>
      </c>
      <c r="K887" s="237" t="str">
        <f>A887</f>
        <v>B</v>
      </c>
      <c r="L887" s="238"/>
      <c r="M887" s="117">
        <f>F887</f>
        <v>0.59560000000000002</v>
      </c>
      <c r="N887" s="117"/>
      <c r="R887" s="239" t="str">
        <f t="shared" si="68"/>
        <v>B</v>
      </c>
      <c r="S887" s="240"/>
      <c r="T887" s="118">
        <f t="shared" si="69"/>
        <v>0.59560000000000002</v>
      </c>
      <c r="U887" s="117"/>
    </row>
    <row r="888" spans="1:21" ht="15.75" x14ac:dyDescent="0.25">
      <c r="A888" s="109" t="s">
        <v>619</v>
      </c>
      <c r="B888" s="77">
        <v>3</v>
      </c>
      <c r="C888" s="77">
        <v>156.19749999999999</v>
      </c>
      <c r="D888" s="77">
        <v>52.065833300000001</v>
      </c>
      <c r="E888" s="77">
        <v>1.95</v>
      </c>
      <c r="F888" s="78">
        <v>0.15840000000000001</v>
      </c>
      <c r="K888" s="237" t="str">
        <f>A888</f>
        <v>A*B</v>
      </c>
      <c r="L888" s="238"/>
      <c r="M888" s="117">
        <f>F888</f>
        <v>0.15840000000000001</v>
      </c>
      <c r="N888" s="117"/>
      <c r="R888" s="239" t="str">
        <f t="shared" si="68"/>
        <v>A*B</v>
      </c>
      <c r="S888" s="240"/>
      <c r="T888" s="118">
        <f t="shared" si="69"/>
        <v>0.15840000000000001</v>
      </c>
      <c r="U888" s="117"/>
    </row>
    <row r="889" spans="1:21" ht="16.5" thickBot="1" x14ac:dyDescent="0.3">
      <c r="A889" s="65"/>
      <c r="K889" s="231" t="s">
        <v>1120</v>
      </c>
      <c r="L889" s="232"/>
      <c r="M889" s="233">
        <f>B881</f>
        <v>26.519359999999999</v>
      </c>
      <c r="N889" s="234"/>
      <c r="R889" s="235" t="s">
        <v>1120</v>
      </c>
      <c r="S889" s="236"/>
      <c r="T889" s="233">
        <f>M889</f>
        <v>26.519359999999999</v>
      </c>
      <c r="U889" s="234"/>
    </row>
    <row r="890" spans="1:21" ht="25.5" customHeight="1" thickBot="1" x14ac:dyDescent="0.3">
      <c r="A890" s="253" t="s">
        <v>620</v>
      </c>
      <c r="B890" s="252"/>
      <c r="C890" s="252"/>
      <c r="D890" s="252"/>
      <c r="E890" s="252"/>
      <c r="F890" s="252"/>
      <c r="J890">
        <v>1</v>
      </c>
    </row>
    <row r="891" spans="1:21" ht="39.75" thickBot="1" x14ac:dyDescent="0.3">
      <c r="A891" s="84" t="s">
        <v>605</v>
      </c>
      <c r="B891" s="83" t="s">
        <v>606</v>
      </c>
      <c r="C891" s="83" t="s">
        <v>617</v>
      </c>
      <c r="D891" s="83" t="s">
        <v>608</v>
      </c>
      <c r="E891" s="83" t="s">
        <v>609</v>
      </c>
      <c r="F891" s="95" t="s">
        <v>610</v>
      </c>
      <c r="J891">
        <v>2</v>
      </c>
    </row>
    <row r="892" spans="1:21" x14ac:dyDescent="0.25">
      <c r="A892" s="109" t="s">
        <v>592</v>
      </c>
      <c r="B892" s="77">
        <v>1</v>
      </c>
      <c r="C892" s="77">
        <v>171.125</v>
      </c>
      <c r="D892" s="77">
        <v>171.125</v>
      </c>
      <c r="E892" s="77">
        <v>22.57</v>
      </c>
      <c r="F892" s="78">
        <v>1.77E-2</v>
      </c>
      <c r="J892">
        <v>3</v>
      </c>
    </row>
    <row r="893" spans="1:21" x14ac:dyDescent="0.25">
      <c r="A893" s="79"/>
      <c r="J893">
        <v>4</v>
      </c>
    </row>
    <row r="894" spans="1:21" x14ac:dyDescent="0.25">
      <c r="A894" s="79"/>
      <c r="J894">
        <v>5</v>
      </c>
    </row>
    <row r="895" spans="1:21" x14ac:dyDescent="0.25">
      <c r="J895">
        <v>6</v>
      </c>
    </row>
    <row r="896" spans="1:21" x14ac:dyDescent="0.25">
      <c r="A896" s="80"/>
      <c r="J896">
        <v>7</v>
      </c>
    </row>
    <row r="897" spans="1:10" ht="31.5" x14ac:dyDescent="0.25">
      <c r="A897" s="64" t="s">
        <v>590</v>
      </c>
      <c r="J897">
        <v>8</v>
      </c>
    </row>
    <row r="898" spans="1:10" x14ac:dyDescent="0.25">
      <c r="A898" s="79"/>
      <c r="J898">
        <v>9</v>
      </c>
    </row>
    <row r="899" spans="1:10" ht="25.5" x14ac:dyDescent="0.25">
      <c r="A899" s="81" t="s">
        <v>595</v>
      </c>
      <c r="J899">
        <v>10</v>
      </c>
    </row>
    <row r="900" spans="1:10" x14ac:dyDescent="0.25">
      <c r="A900" s="65"/>
      <c r="J900">
        <v>11</v>
      </c>
    </row>
    <row r="901" spans="1:10" x14ac:dyDescent="0.25">
      <c r="A901" s="65"/>
      <c r="J901">
        <v>12</v>
      </c>
    </row>
    <row r="902" spans="1:10" x14ac:dyDescent="0.25">
      <c r="A902" s="79"/>
      <c r="J902">
        <v>13</v>
      </c>
    </row>
    <row r="903" spans="1:10" x14ac:dyDescent="0.25">
      <c r="A903" s="79"/>
      <c r="J903">
        <v>14</v>
      </c>
    </row>
    <row r="904" spans="1:10" x14ac:dyDescent="0.25">
      <c r="J904">
        <v>15</v>
      </c>
    </row>
    <row r="905" spans="1:10" x14ac:dyDescent="0.25">
      <c r="A905" s="80"/>
      <c r="J905">
        <v>16</v>
      </c>
    </row>
    <row r="906" spans="1:10" ht="31.5" x14ac:dyDescent="0.25">
      <c r="A906" s="64" t="s">
        <v>590</v>
      </c>
      <c r="J906">
        <v>17</v>
      </c>
    </row>
    <row r="907" spans="1:10" x14ac:dyDescent="0.25">
      <c r="A907" s="79"/>
      <c r="J907">
        <v>18</v>
      </c>
    </row>
    <row r="908" spans="1:10" ht="25.5" x14ac:dyDescent="0.25">
      <c r="A908" s="81" t="s">
        <v>595</v>
      </c>
      <c r="J908">
        <v>19</v>
      </c>
    </row>
    <row r="909" spans="1:10" x14ac:dyDescent="0.25">
      <c r="A909" s="81"/>
      <c r="J909">
        <v>20</v>
      </c>
    </row>
    <row r="910" spans="1:10" ht="89.25" x14ac:dyDescent="0.25">
      <c r="A910" s="81" t="s">
        <v>1087</v>
      </c>
      <c r="J910">
        <v>21</v>
      </c>
    </row>
    <row r="911" spans="1:10" x14ac:dyDescent="0.25">
      <c r="A911" s="65"/>
    </row>
    <row r="912" spans="1:10" x14ac:dyDescent="0.25">
      <c r="A912" s="65"/>
    </row>
    <row r="913" spans="1:46" ht="140.25" x14ac:dyDescent="0.25">
      <c r="A913" s="96" t="s">
        <v>624</v>
      </c>
      <c r="B913" s="97" t="s">
        <v>625</v>
      </c>
    </row>
    <row r="914" spans="1:46" ht="15.75" thickBot="1" x14ac:dyDescent="0.3">
      <c r="A914" s="65"/>
    </row>
    <row r="915" spans="1:46" ht="15.75" thickBot="1" x14ac:dyDescent="0.3">
      <c r="A915" s="88" t="s">
        <v>626</v>
      </c>
      <c r="B915" s="89">
        <v>0.05</v>
      </c>
    </row>
    <row r="916" spans="1:46" ht="39" thickBot="1" x14ac:dyDescent="0.3">
      <c r="A916" s="110" t="s">
        <v>627</v>
      </c>
      <c r="B916" s="74">
        <v>18</v>
      </c>
    </row>
    <row r="917" spans="1:46" ht="39" thickBot="1" x14ac:dyDescent="0.3">
      <c r="A917" s="110" t="s">
        <v>628</v>
      </c>
      <c r="B917" s="74">
        <v>3.402847</v>
      </c>
    </row>
    <row r="918" spans="1:46" ht="64.5" thickBot="1" x14ac:dyDescent="0.3">
      <c r="A918" s="110" t="s">
        <v>629</v>
      </c>
      <c r="B918" s="74">
        <v>2.97105</v>
      </c>
    </row>
    <row r="919" spans="1:46" ht="38.25" x14ac:dyDescent="0.25">
      <c r="A919" s="109" t="s">
        <v>630</v>
      </c>
      <c r="B919" s="78">
        <v>1.3702000000000001</v>
      </c>
    </row>
    <row r="920" spans="1:46" ht="15.75" thickBot="1" x14ac:dyDescent="0.3">
      <c r="A920" s="65"/>
    </row>
    <row r="921" spans="1:46" x14ac:dyDescent="0.25">
      <c r="A921" s="254" t="s">
        <v>631</v>
      </c>
      <c r="B921" s="255"/>
      <c r="C921" s="255"/>
      <c r="D921" s="255"/>
    </row>
    <row r="922" spans="1:46" x14ac:dyDescent="0.25">
      <c r="A922" s="262" t="s">
        <v>632</v>
      </c>
      <c r="B922" s="263"/>
      <c r="C922" s="263"/>
      <c r="D922" s="263"/>
    </row>
    <row r="923" spans="1:46" ht="15.75" thickBot="1" x14ac:dyDescent="0.3">
      <c r="A923" s="256" t="s">
        <v>633</v>
      </c>
      <c r="B923" s="257"/>
      <c r="C923" s="257"/>
      <c r="D923" s="257"/>
    </row>
    <row r="924" spans="1:46" ht="27" thickBot="1" x14ac:dyDescent="0.3">
      <c r="A924" s="98" t="s">
        <v>634</v>
      </c>
      <c r="B924" s="83" t="s">
        <v>635</v>
      </c>
      <c r="C924" s="83" t="s">
        <v>566</v>
      </c>
      <c r="D924" s="85" t="s">
        <v>592</v>
      </c>
      <c r="I924" s="58" t="s">
        <v>1126</v>
      </c>
      <c r="K924" s="121" t="s">
        <v>1123</v>
      </c>
      <c r="L924" s="121" t="s">
        <v>1124</v>
      </c>
      <c r="M924" s="121" t="str">
        <f>A910</f>
        <v>Prueba del rango estudentizado de Tukey (HSD) para AM1</v>
      </c>
      <c r="N924" s="120"/>
      <c r="S924" s="122" t="str">
        <f>K924</f>
        <v>Factor</v>
      </c>
      <c r="T924" s="122" t="str">
        <f>L924</f>
        <v>Nivel</v>
      </c>
      <c r="U924" s="114"/>
      <c r="V924" s="123"/>
      <c r="W924" s="161"/>
      <c r="X924" s="161"/>
      <c r="Y924" s="161"/>
      <c r="Z924" s="161"/>
      <c r="AA924" s="161"/>
      <c r="AB924" s="161"/>
      <c r="AC924" s="161"/>
      <c r="AD924" s="161"/>
      <c r="AE924" s="161"/>
      <c r="AF924" s="161"/>
      <c r="AG924" s="161"/>
      <c r="AH924" s="161"/>
      <c r="AI924" s="161"/>
      <c r="AJ924" s="161"/>
      <c r="AK924" s="161"/>
      <c r="AL924" s="161"/>
      <c r="AM924" s="161"/>
      <c r="AN924" s="161"/>
      <c r="AO924" s="161"/>
      <c r="AP924" s="161"/>
      <c r="AQ924" s="161"/>
      <c r="AR924" s="222"/>
      <c r="AS924" s="219"/>
      <c r="AT924" s="219"/>
    </row>
    <row r="925" spans="1:46" ht="16.5" thickBot="1" x14ac:dyDescent="0.3">
      <c r="A925" s="99" t="s">
        <v>592</v>
      </c>
      <c r="B925" s="68">
        <v>24.8813</v>
      </c>
      <c r="C925" s="68">
        <v>16</v>
      </c>
      <c r="D925" s="86" t="s">
        <v>1024</v>
      </c>
      <c r="K925" s="228" t="s">
        <v>1125</v>
      </c>
      <c r="L925" s="124" t="str">
        <f>D925</f>
        <v>con</v>
      </c>
      <c r="M925" s="125">
        <f>B925</f>
        <v>24.8813</v>
      </c>
      <c r="N925" s="125" t="str">
        <f>A925</f>
        <v>A</v>
      </c>
      <c r="S925" s="230" t="str">
        <f>K925</f>
        <v>Enmienda (A)</v>
      </c>
      <c r="T925" s="126" t="str">
        <f>L925</f>
        <v>con</v>
      </c>
      <c r="U925" s="127">
        <f>M925</f>
        <v>24.8813</v>
      </c>
      <c r="V925" s="128" t="str">
        <f>N925</f>
        <v>A</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9"/>
      <c r="AS925" s="20"/>
      <c r="AT925" s="20"/>
    </row>
    <row r="926" spans="1:46" ht="16.5" thickBot="1" x14ac:dyDescent="0.3">
      <c r="A926" s="99"/>
      <c r="B926" s="68"/>
      <c r="C926" s="68"/>
      <c r="D926" s="86"/>
      <c r="K926" s="229"/>
      <c r="L926" s="124" t="str">
        <f>D927</f>
        <v>sin</v>
      </c>
      <c r="M926" s="125">
        <f>B927</f>
        <v>22.6938</v>
      </c>
      <c r="N926" s="125" t="str">
        <f>A927</f>
        <v>B</v>
      </c>
      <c r="S926" s="227"/>
      <c r="T926" s="129" t="str">
        <f>L926</f>
        <v>sin</v>
      </c>
      <c r="U926" s="130">
        <f>M926</f>
        <v>22.6938</v>
      </c>
      <c r="V926" s="131" t="str">
        <f>N926</f>
        <v>B</v>
      </c>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9"/>
      <c r="AS926" s="20"/>
      <c r="AT926" s="20"/>
    </row>
    <row r="927" spans="1:46" x14ac:dyDescent="0.25">
      <c r="A927" s="100" t="s">
        <v>593</v>
      </c>
      <c r="B927" s="77">
        <v>22.6938</v>
      </c>
      <c r="C927" s="77">
        <v>16</v>
      </c>
      <c r="D927" s="87" t="s">
        <v>1025</v>
      </c>
      <c r="J927">
        <v>1</v>
      </c>
      <c r="R927">
        <v>1</v>
      </c>
      <c r="T927" t="str">
        <f>M924</f>
        <v>Prueba del rango estudentizado de Tukey (HSD) para AM1</v>
      </c>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row>
    <row r="928" spans="1:46" x14ac:dyDescent="0.25">
      <c r="A928" s="79"/>
      <c r="J928">
        <v>2</v>
      </c>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row>
    <row r="929" spans="1:43" x14ac:dyDescent="0.25">
      <c r="A929" s="79"/>
      <c r="J929">
        <v>3</v>
      </c>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row>
    <row r="930" spans="1:43" x14ac:dyDescent="0.25">
      <c r="J930">
        <v>4</v>
      </c>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row>
    <row r="931" spans="1:43" x14ac:dyDescent="0.25">
      <c r="A931" s="80"/>
      <c r="J931">
        <v>5</v>
      </c>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row>
    <row r="932" spans="1:43" ht="31.5" x14ac:dyDescent="0.25">
      <c r="A932" s="64" t="s">
        <v>590</v>
      </c>
      <c r="J932">
        <v>6</v>
      </c>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row>
    <row r="933" spans="1:43" x14ac:dyDescent="0.25">
      <c r="A933" s="79"/>
      <c r="J933">
        <v>7</v>
      </c>
    </row>
    <row r="934" spans="1:43" ht="25.5" x14ac:dyDescent="0.25">
      <c r="A934" s="81" t="s">
        <v>595</v>
      </c>
      <c r="J934">
        <v>8</v>
      </c>
    </row>
    <row r="935" spans="1:43" x14ac:dyDescent="0.25">
      <c r="A935" s="81"/>
      <c r="J935">
        <v>9</v>
      </c>
    </row>
    <row r="936" spans="1:43" x14ac:dyDescent="0.25">
      <c r="A936" s="65"/>
      <c r="J936">
        <v>10</v>
      </c>
    </row>
    <row r="937" spans="1:43" x14ac:dyDescent="0.25">
      <c r="A937" s="65"/>
      <c r="J937">
        <v>11</v>
      </c>
    </row>
    <row r="938" spans="1:43" x14ac:dyDescent="0.25">
      <c r="A938" s="79"/>
      <c r="J938">
        <v>12</v>
      </c>
    </row>
    <row r="939" spans="1:43" x14ac:dyDescent="0.25">
      <c r="A939" s="79"/>
      <c r="J939">
        <v>13</v>
      </c>
    </row>
    <row r="940" spans="1:43" x14ac:dyDescent="0.25">
      <c r="J940">
        <v>14</v>
      </c>
    </row>
    <row r="941" spans="1:43" x14ac:dyDescent="0.25">
      <c r="A941" s="80"/>
      <c r="J941">
        <v>15</v>
      </c>
    </row>
    <row r="942" spans="1:43" ht="31.5" x14ac:dyDescent="0.25">
      <c r="A942" s="64" t="s">
        <v>590</v>
      </c>
      <c r="J942">
        <v>16</v>
      </c>
    </row>
    <row r="943" spans="1:43" x14ac:dyDescent="0.25">
      <c r="A943" s="79"/>
      <c r="J943">
        <v>17</v>
      </c>
    </row>
    <row r="944" spans="1:43" ht="25.5" x14ac:dyDescent="0.25">
      <c r="A944" s="81" t="s">
        <v>595</v>
      </c>
      <c r="J944">
        <v>18</v>
      </c>
    </row>
    <row r="945" spans="1:22" x14ac:dyDescent="0.25">
      <c r="A945" s="81"/>
      <c r="J945">
        <v>19</v>
      </c>
    </row>
    <row r="946" spans="1:22" ht="89.25" x14ac:dyDescent="0.25">
      <c r="A946" s="81" t="s">
        <v>1088</v>
      </c>
      <c r="J946">
        <v>20</v>
      </c>
    </row>
    <row r="947" spans="1:22" x14ac:dyDescent="0.25">
      <c r="A947" s="65"/>
      <c r="J947">
        <v>21</v>
      </c>
    </row>
    <row r="948" spans="1:22" x14ac:dyDescent="0.25">
      <c r="A948" s="65"/>
      <c r="J948">
        <v>22</v>
      </c>
    </row>
    <row r="949" spans="1:22" ht="140.25" x14ac:dyDescent="0.25">
      <c r="A949" s="96" t="s">
        <v>624</v>
      </c>
      <c r="B949" s="97" t="s">
        <v>625</v>
      </c>
      <c r="J949">
        <v>23</v>
      </c>
    </row>
    <row r="950" spans="1:22" ht="15.75" thickBot="1" x14ac:dyDescent="0.3">
      <c r="A950" s="65"/>
      <c r="J950">
        <v>24</v>
      </c>
    </row>
    <row r="951" spans="1:22" ht="15.75" thickBot="1" x14ac:dyDescent="0.3">
      <c r="A951" s="88" t="s">
        <v>626</v>
      </c>
      <c r="B951" s="89">
        <v>0.05</v>
      </c>
      <c r="J951">
        <v>25</v>
      </c>
    </row>
    <row r="952" spans="1:22" ht="39" thickBot="1" x14ac:dyDescent="0.3">
      <c r="A952" s="110" t="s">
        <v>627</v>
      </c>
      <c r="B952" s="74">
        <v>18</v>
      </c>
      <c r="J952">
        <v>26</v>
      </c>
    </row>
    <row r="953" spans="1:22" ht="39" thickBot="1" x14ac:dyDescent="0.3">
      <c r="A953" s="110" t="s">
        <v>628</v>
      </c>
      <c r="B953" s="74">
        <v>8.7912850000000002</v>
      </c>
      <c r="J953">
        <v>27</v>
      </c>
    </row>
    <row r="954" spans="1:22" ht="64.5" thickBot="1" x14ac:dyDescent="0.3">
      <c r="A954" s="110" t="s">
        <v>629</v>
      </c>
      <c r="B954" s="74">
        <v>2.97105</v>
      </c>
      <c r="J954">
        <v>28</v>
      </c>
    </row>
    <row r="955" spans="1:22" ht="38.25" x14ac:dyDescent="0.25">
      <c r="A955" s="109" t="s">
        <v>630</v>
      </c>
      <c r="B955" s="78">
        <v>2.2023000000000001</v>
      </c>
      <c r="J955">
        <v>29</v>
      </c>
    </row>
    <row r="956" spans="1:22" ht="15.75" thickBot="1" x14ac:dyDescent="0.3">
      <c r="A956" s="65"/>
      <c r="J956">
        <v>30</v>
      </c>
    </row>
    <row r="957" spans="1:22" x14ac:dyDescent="0.25">
      <c r="A957" s="254" t="s">
        <v>631</v>
      </c>
      <c r="B957" s="255"/>
      <c r="C957" s="255"/>
      <c r="D957" s="255"/>
      <c r="J957">
        <v>31</v>
      </c>
    </row>
    <row r="958" spans="1:22" x14ac:dyDescent="0.25">
      <c r="A958" s="262" t="s">
        <v>632</v>
      </c>
      <c r="B958" s="263"/>
      <c r="C958" s="263"/>
      <c r="D958" s="263"/>
      <c r="J958">
        <v>32</v>
      </c>
    </row>
    <row r="959" spans="1:22" ht="15.75" thickBot="1" x14ac:dyDescent="0.3">
      <c r="A959" s="256" t="s">
        <v>633</v>
      </c>
      <c r="B959" s="257"/>
      <c r="C959" s="257"/>
      <c r="D959" s="257"/>
      <c r="J959">
        <v>33</v>
      </c>
    </row>
    <row r="960" spans="1:22" ht="27" thickBot="1" x14ac:dyDescent="0.3">
      <c r="A960" s="98" t="s">
        <v>634</v>
      </c>
      <c r="B960" s="83" t="s">
        <v>635</v>
      </c>
      <c r="C960" s="83" t="s">
        <v>566</v>
      </c>
      <c r="D960" s="85" t="s">
        <v>592</v>
      </c>
      <c r="K960" s="121" t="s">
        <v>1123</v>
      </c>
      <c r="L960" s="121" t="s">
        <v>1124</v>
      </c>
      <c r="M960" s="121" t="str">
        <f>A946</f>
        <v>Prueba del rango estudentizado de Tukey (HSD) para AM2</v>
      </c>
      <c r="N960" s="120"/>
      <c r="S960" s="122" t="str">
        <f>K960</f>
        <v>Factor</v>
      </c>
      <c r="T960" s="122" t="str">
        <f>L960</f>
        <v>Nivel</v>
      </c>
      <c r="U960" s="114"/>
      <c r="V960" s="123"/>
    </row>
    <row r="961" spans="1:22" ht="16.5" thickBot="1" x14ac:dyDescent="0.3">
      <c r="A961" s="99" t="s">
        <v>592</v>
      </c>
      <c r="B961" s="68">
        <v>42.162999999999997</v>
      </c>
      <c r="C961" s="68">
        <v>16</v>
      </c>
      <c r="D961" s="86" t="s">
        <v>1024</v>
      </c>
      <c r="K961" s="228" t="s">
        <v>1125</v>
      </c>
      <c r="L961" s="124" t="str">
        <f>D961</f>
        <v>con</v>
      </c>
      <c r="M961" s="125">
        <f>B961</f>
        <v>42.162999999999997</v>
      </c>
      <c r="N961" s="125" t="str">
        <f>A961</f>
        <v>A</v>
      </c>
      <c r="S961" s="230" t="str">
        <f>K961</f>
        <v>Enmienda (A)</v>
      </c>
      <c r="T961" s="126" t="str">
        <f>L961</f>
        <v>con</v>
      </c>
      <c r="U961" s="127">
        <f>M961</f>
        <v>42.162999999999997</v>
      </c>
      <c r="V961" s="128" t="str">
        <f>N961</f>
        <v>A</v>
      </c>
    </row>
    <row r="962" spans="1:22" ht="16.5" thickBot="1" x14ac:dyDescent="0.3">
      <c r="A962" s="99"/>
      <c r="B962" s="68"/>
      <c r="C962" s="68"/>
      <c r="D962" s="86"/>
      <c r="K962" s="229"/>
      <c r="L962" s="124" t="str">
        <f>D963</f>
        <v>sin</v>
      </c>
      <c r="M962" s="125">
        <f>B963</f>
        <v>35.918999999999997</v>
      </c>
      <c r="N962" s="125" t="str">
        <f>A963</f>
        <v>B</v>
      </c>
      <c r="S962" s="227"/>
      <c r="T962" s="129" t="str">
        <f>L962</f>
        <v>sin</v>
      </c>
      <c r="U962" s="130">
        <f>M962</f>
        <v>35.918999999999997</v>
      </c>
      <c r="V962" s="131" t="str">
        <f>N962</f>
        <v>B</v>
      </c>
    </row>
    <row r="963" spans="1:22" x14ac:dyDescent="0.25">
      <c r="A963" s="100" t="s">
        <v>593</v>
      </c>
      <c r="B963" s="77">
        <v>35.918999999999997</v>
      </c>
      <c r="C963" s="77">
        <v>16</v>
      </c>
      <c r="D963" s="87" t="s">
        <v>1025</v>
      </c>
      <c r="J963">
        <v>1</v>
      </c>
      <c r="R963">
        <v>1</v>
      </c>
      <c r="T963" t="str">
        <f>M960</f>
        <v>Prueba del rango estudentizado de Tukey (HSD) para AM2</v>
      </c>
    </row>
    <row r="964" spans="1:22" x14ac:dyDescent="0.25">
      <c r="A964" s="79"/>
      <c r="J964">
        <v>2</v>
      </c>
    </row>
    <row r="965" spans="1:22" x14ac:dyDescent="0.25">
      <c r="A965" s="79"/>
      <c r="J965">
        <v>3</v>
      </c>
    </row>
    <row r="966" spans="1:22" x14ac:dyDescent="0.25">
      <c r="J966">
        <v>4</v>
      </c>
    </row>
    <row r="967" spans="1:22" x14ac:dyDescent="0.25">
      <c r="A967" s="80"/>
      <c r="J967">
        <v>5</v>
      </c>
    </row>
    <row r="968" spans="1:22" ht="31.5" x14ac:dyDescent="0.25">
      <c r="A968" s="64" t="s">
        <v>590</v>
      </c>
      <c r="J968">
        <v>6</v>
      </c>
    </row>
    <row r="969" spans="1:22" x14ac:dyDescent="0.25">
      <c r="A969" s="79"/>
      <c r="J969">
        <v>7</v>
      </c>
    </row>
    <row r="970" spans="1:22" ht="25.5" x14ac:dyDescent="0.25">
      <c r="A970" s="81" t="s">
        <v>595</v>
      </c>
      <c r="J970">
        <v>8</v>
      </c>
    </row>
    <row r="971" spans="1:22" x14ac:dyDescent="0.25">
      <c r="A971" s="81"/>
      <c r="J971">
        <v>9</v>
      </c>
    </row>
    <row r="972" spans="1:22" x14ac:dyDescent="0.25">
      <c r="A972" s="65"/>
      <c r="J972">
        <v>10</v>
      </c>
    </row>
    <row r="973" spans="1:22" x14ac:dyDescent="0.25">
      <c r="A973" s="65"/>
      <c r="J973">
        <v>11</v>
      </c>
    </row>
    <row r="974" spans="1:22" x14ac:dyDescent="0.25">
      <c r="A974" s="79"/>
      <c r="J974">
        <v>12</v>
      </c>
    </row>
    <row r="975" spans="1:22" x14ac:dyDescent="0.25">
      <c r="A975" s="79"/>
      <c r="J975">
        <v>13</v>
      </c>
    </row>
    <row r="976" spans="1:22" x14ac:dyDescent="0.25">
      <c r="J976">
        <v>14</v>
      </c>
    </row>
    <row r="977" spans="1:10" x14ac:dyDescent="0.25">
      <c r="A977" s="80"/>
      <c r="J977">
        <v>15</v>
      </c>
    </row>
    <row r="978" spans="1:10" ht="31.5" x14ac:dyDescent="0.25">
      <c r="A978" s="64" t="s">
        <v>590</v>
      </c>
      <c r="J978">
        <v>16</v>
      </c>
    </row>
    <row r="979" spans="1:10" x14ac:dyDescent="0.25">
      <c r="A979" s="79"/>
      <c r="J979">
        <v>17</v>
      </c>
    </row>
    <row r="980" spans="1:10" ht="25.5" x14ac:dyDescent="0.25">
      <c r="A980" s="81" t="s">
        <v>595</v>
      </c>
      <c r="J980">
        <v>18</v>
      </c>
    </row>
    <row r="981" spans="1:10" x14ac:dyDescent="0.25">
      <c r="A981" s="81"/>
      <c r="J981">
        <v>19</v>
      </c>
    </row>
    <row r="982" spans="1:10" ht="89.25" x14ac:dyDescent="0.25">
      <c r="A982" s="81" t="s">
        <v>1089</v>
      </c>
      <c r="J982">
        <v>20</v>
      </c>
    </row>
    <row r="983" spans="1:10" x14ac:dyDescent="0.25">
      <c r="A983" s="65"/>
      <c r="J983">
        <v>21</v>
      </c>
    </row>
    <row r="984" spans="1:10" x14ac:dyDescent="0.25">
      <c r="A984" s="65"/>
      <c r="J984">
        <v>22</v>
      </c>
    </row>
    <row r="985" spans="1:10" ht="140.25" x14ac:dyDescent="0.25">
      <c r="A985" s="96" t="s">
        <v>624</v>
      </c>
      <c r="B985" s="97" t="s">
        <v>625</v>
      </c>
      <c r="J985">
        <v>23</v>
      </c>
    </row>
    <row r="986" spans="1:10" ht="15.75" thickBot="1" x14ac:dyDescent="0.3">
      <c r="A986" s="65"/>
      <c r="J986">
        <v>24</v>
      </c>
    </row>
    <row r="987" spans="1:10" ht="15.75" thickBot="1" x14ac:dyDescent="0.3">
      <c r="A987" s="88" t="s">
        <v>626</v>
      </c>
      <c r="B987" s="89">
        <v>0.05</v>
      </c>
      <c r="J987">
        <v>25</v>
      </c>
    </row>
    <row r="988" spans="1:10" ht="39" thickBot="1" x14ac:dyDescent="0.3">
      <c r="A988" s="110" t="s">
        <v>627</v>
      </c>
      <c r="B988" s="74">
        <v>18</v>
      </c>
      <c r="J988">
        <v>26</v>
      </c>
    </row>
    <row r="989" spans="1:10" ht="39" thickBot="1" x14ac:dyDescent="0.3">
      <c r="A989" s="110" t="s">
        <v>628</v>
      </c>
      <c r="B989" s="74">
        <v>15.654059999999999</v>
      </c>
      <c r="J989">
        <v>27</v>
      </c>
    </row>
    <row r="990" spans="1:10" ht="64.5" thickBot="1" x14ac:dyDescent="0.3">
      <c r="A990" s="110" t="s">
        <v>629</v>
      </c>
      <c r="B990" s="74">
        <v>2.97105</v>
      </c>
      <c r="J990">
        <v>28</v>
      </c>
    </row>
    <row r="991" spans="1:10" ht="38.25" x14ac:dyDescent="0.25">
      <c r="A991" s="109" t="s">
        <v>630</v>
      </c>
      <c r="B991" s="78">
        <v>2.9388000000000001</v>
      </c>
      <c r="J991">
        <v>29</v>
      </c>
    </row>
    <row r="992" spans="1:10" ht="15.75" thickBot="1" x14ac:dyDescent="0.3">
      <c r="A992" s="65"/>
      <c r="J992">
        <v>30</v>
      </c>
    </row>
    <row r="993" spans="1:22" x14ac:dyDescent="0.25">
      <c r="A993" s="254" t="s">
        <v>631</v>
      </c>
      <c r="B993" s="255"/>
      <c r="C993" s="255"/>
      <c r="D993" s="255"/>
      <c r="J993">
        <v>31</v>
      </c>
    </row>
    <row r="994" spans="1:22" x14ac:dyDescent="0.25">
      <c r="A994" s="262" t="s">
        <v>632</v>
      </c>
      <c r="B994" s="263"/>
      <c r="C994" s="263"/>
      <c r="D994" s="263"/>
      <c r="J994">
        <v>32</v>
      </c>
    </row>
    <row r="995" spans="1:22" ht="15.75" thickBot="1" x14ac:dyDescent="0.3">
      <c r="A995" s="256" t="s">
        <v>633</v>
      </c>
      <c r="B995" s="257"/>
      <c r="C995" s="257"/>
      <c r="D995" s="257"/>
      <c r="J995">
        <v>33</v>
      </c>
    </row>
    <row r="996" spans="1:22" ht="27" thickBot="1" x14ac:dyDescent="0.3">
      <c r="A996" s="98" t="s">
        <v>634</v>
      </c>
      <c r="B996" s="83" t="s">
        <v>635</v>
      </c>
      <c r="C996" s="83" t="s">
        <v>566</v>
      </c>
      <c r="D996" s="85" t="s">
        <v>592</v>
      </c>
      <c r="K996" s="121" t="s">
        <v>1123</v>
      </c>
      <c r="L996" s="121" t="s">
        <v>1124</v>
      </c>
      <c r="M996" s="121" t="str">
        <f>A982</f>
        <v>Prueba del rango estudentizado de Tukey (HSD) para AM3</v>
      </c>
      <c r="N996" s="120"/>
      <c r="S996" s="122" t="str">
        <f>K996</f>
        <v>Factor</v>
      </c>
      <c r="T996" s="122" t="str">
        <f>L996</f>
        <v>Nivel</v>
      </c>
      <c r="U996" s="114"/>
      <c r="V996" s="123"/>
    </row>
    <row r="997" spans="1:22" ht="16.5" thickBot="1" x14ac:dyDescent="0.3">
      <c r="A997" s="99" t="s">
        <v>592</v>
      </c>
      <c r="B997" s="68">
        <v>58.037999999999997</v>
      </c>
      <c r="C997" s="68">
        <v>16</v>
      </c>
      <c r="D997" s="86" t="s">
        <v>1024</v>
      </c>
      <c r="K997" s="228" t="s">
        <v>1125</v>
      </c>
      <c r="L997" s="124" t="str">
        <f>D997</f>
        <v>con</v>
      </c>
      <c r="M997" s="125">
        <f>B997</f>
        <v>58.037999999999997</v>
      </c>
      <c r="N997" s="125" t="str">
        <f>A997</f>
        <v>A</v>
      </c>
      <c r="S997" s="230" t="str">
        <f>K997</f>
        <v>Enmienda (A)</v>
      </c>
      <c r="T997" s="126" t="str">
        <f>L997</f>
        <v>con</v>
      </c>
      <c r="U997" s="127">
        <f>M997</f>
        <v>58.037999999999997</v>
      </c>
      <c r="V997" s="128" t="str">
        <f>N997</f>
        <v>A</v>
      </c>
    </row>
    <row r="998" spans="1:22" ht="16.5" thickBot="1" x14ac:dyDescent="0.3">
      <c r="A998" s="99"/>
      <c r="B998" s="68"/>
      <c r="C998" s="68"/>
      <c r="D998" s="86"/>
      <c r="K998" s="229"/>
      <c r="L998" s="124" t="str">
        <f>D999</f>
        <v>sin</v>
      </c>
      <c r="M998" s="125">
        <f>B999</f>
        <v>50.518999999999998</v>
      </c>
      <c r="N998" s="125" t="str">
        <f>A999</f>
        <v>B</v>
      </c>
      <c r="S998" s="227"/>
      <c r="T998" s="129" t="str">
        <f>L998</f>
        <v>sin</v>
      </c>
      <c r="U998" s="130">
        <f>M998</f>
        <v>50.518999999999998</v>
      </c>
      <c r="V998" s="131" t="str">
        <f>N998</f>
        <v>B</v>
      </c>
    </row>
    <row r="999" spans="1:22" x14ac:dyDescent="0.25">
      <c r="A999" s="100" t="s">
        <v>593</v>
      </c>
      <c r="B999" s="77">
        <v>50.518999999999998</v>
      </c>
      <c r="C999" s="77">
        <v>16</v>
      </c>
      <c r="D999" s="87" t="s">
        <v>1025</v>
      </c>
      <c r="J999">
        <v>1</v>
      </c>
      <c r="R999">
        <v>1</v>
      </c>
      <c r="T999" t="str">
        <f>M996</f>
        <v>Prueba del rango estudentizado de Tukey (HSD) para AM3</v>
      </c>
    </row>
    <row r="1000" spans="1:22" x14ac:dyDescent="0.25">
      <c r="A1000" s="79"/>
      <c r="J1000">
        <v>2</v>
      </c>
    </row>
    <row r="1001" spans="1:22" x14ac:dyDescent="0.25">
      <c r="A1001" s="79"/>
      <c r="J1001">
        <v>3</v>
      </c>
    </row>
    <row r="1002" spans="1:22" x14ac:dyDescent="0.25">
      <c r="J1002">
        <v>4</v>
      </c>
    </row>
    <row r="1003" spans="1:22" x14ac:dyDescent="0.25">
      <c r="A1003" s="80"/>
      <c r="J1003">
        <v>5</v>
      </c>
    </row>
    <row r="1004" spans="1:22" ht="31.5" x14ac:dyDescent="0.25">
      <c r="A1004" s="64" t="s">
        <v>590</v>
      </c>
      <c r="J1004">
        <v>6</v>
      </c>
    </row>
    <row r="1005" spans="1:22" x14ac:dyDescent="0.25">
      <c r="A1005" s="79"/>
      <c r="J1005">
        <v>7</v>
      </c>
    </row>
    <row r="1006" spans="1:22" ht="25.5" x14ac:dyDescent="0.25">
      <c r="A1006" s="81" t="s">
        <v>595</v>
      </c>
      <c r="J1006">
        <v>8</v>
      </c>
    </row>
    <row r="1007" spans="1:22" x14ac:dyDescent="0.25">
      <c r="A1007" s="81"/>
      <c r="J1007">
        <v>9</v>
      </c>
    </row>
    <row r="1008" spans="1:22" x14ac:dyDescent="0.25">
      <c r="A1008" s="65"/>
      <c r="J1008">
        <v>10</v>
      </c>
    </row>
    <row r="1009" spans="1:10" x14ac:dyDescent="0.25">
      <c r="A1009" s="65"/>
      <c r="J1009">
        <v>11</v>
      </c>
    </row>
    <row r="1010" spans="1:10" x14ac:dyDescent="0.25">
      <c r="A1010" s="79"/>
      <c r="J1010">
        <v>12</v>
      </c>
    </row>
    <row r="1011" spans="1:10" x14ac:dyDescent="0.25">
      <c r="A1011" s="79"/>
      <c r="J1011">
        <v>13</v>
      </c>
    </row>
    <row r="1012" spans="1:10" x14ac:dyDescent="0.25">
      <c r="J1012">
        <v>14</v>
      </c>
    </row>
    <row r="1013" spans="1:10" x14ac:dyDescent="0.25">
      <c r="A1013" s="80"/>
      <c r="J1013">
        <v>15</v>
      </c>
    </row>
    <row r="1014" spans="1:10" ht="31.5" x14ac:dyDescent="0.25">
      <c r="A1014" s="64" t="s">
        <v>590</v>
      </c>
      <c r="J1014">
        <v>16</v>
      </c>
    </row>
    <row r="1015" spans="1:10" x14ac:dyDescent="0.25">
      <c r="A1015" s="79"/>
      <c r="J1015">
        <v>17</v>
      </c>
    </row>
    <row r="1016" spans="1:10" ht="25.5" x14ac:dyDescent="0.25">
      <c r="A1016" s="81" t="s">
        <v>595</v>
      </c>
      <c r="J1016">
        <v>18</v>
      </c>
    </row>
    <row r="1017" spans="1:10" x14ac:dyDescent="0.25">
      <c r="A1017" s="81"/>
      <c r="J1017">
        <v>19</v>
      </c>
    </row>
    <row r="1018" spans="1:10" ht="89.25" x14ac:dyDescent="0.25">
      <c r="A1018" s="81" t="s">
        <v>1090</v>
      </c>
      <c r="J1018">
        <v>20</v>
      </c>
    </row>
    <row r="1019" spans="1:10" x14ac:dyDescent="0.25">
      <c r="A1019" s="65"/>
      <c r="J1019">
        <v>21</v>
      </c>
    </row>
    <row r="1020" spans="1:10" x14ac:dyDescent="0.25">
      <c r="A1020" s="65"/>
      <c r="J1020">
        <v>22</v>
      </c>
    </row>
    <row r="1021" spans="1:10" ht="140.25" x14ac:dyDescent="0.25">
      <c r="A1021" s="96" t="s">
        <v>624</v>
      </c>
      <c r="B1021" s="97" t="s">
        <v>625</v>
      </c>
      <c r="J1021">
        <v>23</v>
      </c>
    </row>
    <row r="1022" spans="1:10" ht="15.75" thickBot="1" x14ac:dyDescent="0.3">
      <c r="A1022" s="65"/>
      <c r="J1022">
        <v>24</v>
      </c>
    </row>
    <row r="1023" spans="1:10" ht="15.75" thickBot="1" x14ac:dyDescent="0.3">
      <c r="A1023" s="88" t="s">
        <v>626</v>
      </c>
      <c r="B1023" s="89">
        <v>0.05</v>
      </c>
      <c r="J1023">
        <v>25</v>
      </c>
    </row>
    <row r="1024" spans="1:10" ht="39" thickBot="1" x14ac:dyDescent="0.3">
      <c r="A1024" s="110" t="s">
        <v>627</v>
      </c>
      <c r="B1024" s="74">
        <v>18</v>
      </c>
      <c r="J1024">
        <v>26</v>
      </c>
    </row>
    <row r="1025" spans="1:22" ht="39" thickBot="1" x14ac:dyDescent="0.3">
      <c r="A1025" s="110" t="s">
        <v>628</v>
      </c>
      <c r="B1025" s="74">
        <v>12.99587</v>
      </c>
      <c r="J1025">
        <v>27</v>
      </c>
    </row>
    <row r="1026" spans="1:22" ht="64.5" thickBot="1" x14ac:dyDescent="0.3">
      <c r="A1026" s="110" t="s">
        <v>629</v>
      </c>
      <c r="B1026" s="74">
        <v>2.97105</v>
      </c>
      <c r="J1026">
        <v>28</v>
      </c>
    </row>
    <row r="1027" spans="1:22" ht="38.25" x14ac:dyDescent="0.25">
      <c r="A1027" s="109" t="s">
        <v>630</v>
      </c>
      <c r="B1027" s="78">
        <v>2.6776</v>
      </c>
      <c r="J1027">
        <v>29</v>
      </c>
    </row>
    <row r="1028" spans="1:22" ht="15.75" thickBot="1" x14ac:dyDescent="0.3">
      <c r="A1028" s="65"/>
      <c r="J1028">
        <v>30</v>
      </c>
    </row>
    <row r="1029" spans="1:22" x14ac:dyDescent="0.25">
      <c r="A1029" s="254" t="s">
        <v>631</v>
      </c>
      <c r="B1029" s="255"/>
      <c r="C1029" s="255"/>
      <c r="D1029" s="255"/>
      <c r="J1029">
        <v>31</v>
      </c>
    </row>
    <row r="1030" spans="1:22" x14ac:dyDescent="0.25">
      <c r="A1030" s="262" t="s">
        <v>632</v>
      </c>
      <c r="B1030" s="263"/>
      <c r="C1030" s="263"/>
      <c r="D1030" s="263"/>
      <c r="J1030">
        <v>32</v>
      </c>
    </row>
    <row r="1031" spans="1:22" ht="15.75" thickBot="1" x14ac:dyDescent="0.3">
      <c r="A1031" s="256" t="s">
        <v>633</v>
      </c>
      <c r="B1031" s="257"/>
      <c r="C1031" s="257"/>
      <c r="D1031" s="257"/>
      <c r="J1031">
        <v>33</v>
      </c>
    </row>
    <row r="1032" spans="1:22" ht="27" thickBot="1" x14ac:dyDescent="0.3">
      <c r="A1032" s="98" t="s">
        <v>634</v>
      </c>
      <c r="B1032" s="83" t="s">
        <v>635</v>
      </c>
      <c r="C1032" s="83" t="s">
        <v>566</v>
      </c>
      <c r="D1032" s="85" t="s">
        <v>592</v>
      </c>
      <c r="K1032" s="121" t="s">
        <v>1123</v>
      </c>
      <c r="L1032" s="121" t="s">
        <v>1124</v>
      </c>
      <c r="M1032" s="121" t="str">
        <f>A1018</f>
        <v>Prueba del rango estudentizado de Tukey (HSD) para AM4</v>
      </c>
      <c r="N1032" s="120"/>
      <c r="S1032" s="122" t="str">
        <f>K1032</f>
        <v>Factor</v>
      </c>
      <c r="T1032" s="122" t="str">
        <f>L1032</f>
        <v>Nivel</v>
      </c>
      <c r="U1032" s="114"/>
      <c r="V1032" s="123"/>
    </row>
    <row r="1033" spans="1:22" ht="16.5" thickBot="1" x14ac:dyDescent="0.3">
      <c r="A1033" s="99" t="s">
        <v>592</v>
      </c>
      <c r="B1033" s="68">
        <v>71.180999999999997</v>
      </c>
      <c r="C1033" s="68">
        <v>16</v>
      </c>
      <c r="D1033" s="86" t="s">
        <v>1024</v>
      </c>
      <c r="K1033" s="228" t="s">
        <v>1125</v>
      </c>
      <c r="L1033" s="124" t="str">
        <f>D1033</f>
        <v>con</v>
      </c>
      <c r="M1033" s="125">
        <f>B1033</f>
        <v>71.180999999999997</v>
      </c>
      <c r="N1033" s="125" t="str">
        <f>A1033</f>
        <v>A</v>
      </c>
      <c r="S1033" s="230" t="str">
        <f>K1033</f>
        <v>Enmienda (A)</v>
      </c>
      <c r="T1033" s="126" t="str">
        <f>L1033</f>
        <v>con</v>
      </c>
      <c r="U1033" s="127">
        <f>M1033</f>
        <v>71.180999999999997</v>
      </c>
      <c r="V1033" s="128" t="str">
        <f>N1033</f>
        <v>A</v>
      </c>
    </row>
    <row r="1034" spans="1:22" ht="16.5" thickBot="1" x14ac:dyDescent="0.3">
      <c r="A1034" s="99"/>
      <c r="B1034" s="68"/>
      <c r="C1034" s="68"/>
      <c r="D1034" s="86"/>
      <c r="K1034" s="229"/>
      <c r="L1034" s="124" t="str">
        <f>D1035</f>
        <v>sin</v>
      </c>
      <c r="M1034" s="125">
        <f>B1035</f>
        <v>64.55</v>
      </c>
      <c r="N1034" s="125" t="str">
        <f>A1035</f>
        <v>B</v>
      </c>
      <c r="S1034" s="227"/>
      <c r="T1034" s="129" t="str">
        <f>L1034</f>
        <v>sin</v>
      </c>
      <c r="U1034" s="130">
        <f>M1034</f>
        <v>64.55</v>
      </c>
      <c r="V1034" s="131" t="str">
        <f>N1034</f>
        <v>B</v>
      </c>
    </row>
    <row r="1035" spans="1:22" x14ac:dyDescent="0.25">
      <c r="A1035" s="100" t="s">
        <v>593</v>
      </c>
      <c r="B1035" s="77">
        <v>64.55</v>
      </c>
      <c r="C1035" s="77">
        <v>16</v>
      </c>
      <c r="D1035" s="87" t="s">
        <v>1025</v>
      </c>
      <c r="J1035">
        <v>1</v>
      </c>
      <c r="R1035">
        <v>1</v>
      </c>
      <c r="T1035" t="str">
        <f>M1032</f>
        <v>Prueba del rango estudentizado de Tukey (HSD) para AM4</v>
      </c>
    </row>
    <row r="1036" spans="1:22" x14ac:dyDescent="0.25">
      <c r="A1036" s="79"/>
      <c r="J1036">
        <v>2</v>
      </c>
    </row>
    <row r="1037" spans="1:22" x14ac:dyDescent="0.25">
      <c r="A1037" s="79"/>
      <c r="J1037">
        <v>3</v>
      </c>
    </row>
    <row r="1038" spans="1:22" x14ac:dyDescent="0.25">
      <c r="J1038">
        <v>4</v>
      </c>
    </row>
    <row r="1039" spans="1:22" x14ac:dyDescent="0.25">
      <c r="A1039" s="80"/>
      <c r="J1039">
        <v>5</v>
      </c>
    </row>
    <row r="1040" spans="1:22" ht="31.5" x14ac:dyDescent="0.25">
      <c r="A1040" s="64" t="s">
        <v>590</v>
      </c>
      <c r="J1040">
        <v>6</v>
      </c>
    </row>
    <row r="1041" spans="1:10" x14ac:dyDescent="0.25">
      <c r="A1041" s="79"/>
      <c r="J1041">
        <v>7</v>
      </c>
    </row>
    <row r="1042" spans="1:10" ht="25.5" x14ac:dyDescent="0.25">
      <c r="A1042" s="81" t="s">
        <v>595</v>
      </c>
      <c r="J1042">
        <v>8</v>
      </c>
    </row>
    <row r="1043" spans="1:10" x14ac:dyDescent="0.25">
      <c r="A1043" s="81"/>
      <c r="J1043">
        <v>9</v>
      </c>
    </row>
    <row r="1044" spans="1:10" x14ac:dyDescent="0.25">
      <c r="A1044" s="65"/>
      <c r="J1044">
        <v>10</v>
      </c>
    </row>
    <row r="1045" spans="1:10" x14ac:dyDescent="0.25">
      <c r="A1045" s="65"/>
      <c r="J1045">
        <v>11</v>
      </c>
    </row>
    <row r="1046" spans="1:10" x14ac:dyDescent="0.25">
      <c r="A1046" s="79"/>
      <c r="J1046">
        <v>12</v>
      </c>
    </row>
    <row r="1047" spans="1:10" x14ac:dyDescent="0.25">
      <c r="A1047" s="79"/>
      <c r="J1047">
        <v>13</v>
      </c>
    </row>
    <row r="1048" spans="1:10" x14ac:dyDescent="0.25">
      <c r="J1048">
        <v>14</v>
      </c>
    </row>
    <row r="1049" spans="1:10" x14ac:dyDescent="0.25">
      <c r="A1049" s="80"/>
      <c r="J1049">
        <v>15</v>
      </c>
    </row>
    <row r="1050" spans="1:10" ht="31.5" x14ac:dyDescent="0.25">
      <c r="A1050" s="64" t="s">
        <v>590</v>
      </c>
      <c r="J1050">
        <v>16</v>
      </c>
    </row>
    <row r="1051" spans="1:10" x14ac:dyDescent="0.25">
      <c r="A1051" s="79"/>
      <c r="J1051">
        <v>17</v>
      </c>
    </row>
    <row r="1052" spans="1:10" ht="25.5" x14ac:dyDescent="0.25">
      <c r="A1052" s="81" t="s">
        <v>595</v>
      </c>
      <c r="J1052">
        <v>18</v>
      </c>
    </row>
    <row r="1053" spans="1:10" x14ac:dyDescent="0.25">
      <c r="A1053" s="81"/>
      <c r="J1053">
        <v>19</v>
      </c>
    </row>
    <row r="1054" spans="1:10" ht="89.25" x14ac:dyDescent="0.25">
      <c r="A1054" s="81" t="s">
        <v>1091</v>
      </c>
      <c r="J1054">
        <v>20</v>
      </c>
    </row>
    <row r="1055" spans="1:10" x14ac:dyDescent="0.25">
      <c r="A1055" s="65"/>
      <c r="J1055">
        <v>21</v>
      </c>
    </row>
    <row r="1056" spans="1:10" x14ac:dyDescent="0.25">
      <c r="A1056" s="65"/>
      <c r="J1056">
        <v>22</v>
      </c>
    </row>
    <row r="1057" spans="1:22" ht="140.25" x14ac:dyDescent="0.25">
      <c r="A1057" s="96" t="s">
        <v>624</v>
      </c>
      <c r="B1057" s="97" t="s">
        <v>625</v>
      </c>
      <c r="J1057">
        <v>23</v>
      </c>
    </row>
    <row r="1058" spans="1:22" ht="15.75" thickBot="1" x14ac:dyDescent="0.3">
      <c r="A1058" s="65"/>
      <c r="J1058">
        <v>24</v>
      </c>
    </row>
    <row r="1059" spans="1:22" ht="15.75" thickBot="1" x14ac:dyDescent="0.3">
      <c r="A1059" s="88" t="s">
        <v>626</v>
      </c>
      <c r="B1059" s="89">
        <v>0.05</v>
      </c>
      <c r="J1059">
        <v>25</v>
      </c>
    </row>
    <row r="1060" spans="1:22" ht="39" thickBot="1" x14ac:dyDescent="0.3">
      <c r="A1060" s="110" t="s">
        <v>627</v>
      </c>
      <c r="B1060" s="74">
        <v>18</v>
      </c>
      <c r="J1060">
        <v>26</v>
      </c>
    </row>
    <row r="1061" spans="1:22" ht="39" thickBot="1" x14ac:dyDescent="0.3">
      <c r="A1061" s="110" t="s">
        <v>628</v>
      </c>
      <c r="B1061" s="74">
        <v>14.83295</v>
      </c>
      <c r="J1061">
        <v>27</v>
      </c>
    </row>
    <row r="1062" spans="1:22" ht="64.5" thickBot="1" x14ac:dyDescent="0.3">
      <c r="A1062" s="110" t="s">
        <v>629</v>
      </c>
      <c r="B1062" s="74">
        <v>2.97105</v>
      </c>
      <c r="J1062">
        <v>28</v>
      </c>
    </row>
    <row r="1063" spans="1:22" ht="38.25" x14ac:dyDescent="0.25">
      <c r="A1063" s="109" t="s">
        <v>630</v>
      </c>
      <c r="B1063" s="78">
        <v>2.8605999999999998</v>
      </c>
      <c r="J1063">
        <v>29</v>
      </c>
    </row>
    <row r="1064" spans="1:22" ht="15.75" thickBot="1" x14ac:dyDescent="0.3">
      <c r="A1064" s="65"/>
      <c r="J1064">
        <v>30</v>
      </c>
    </row>
    <row r="1065" spans="1:22" x14ac:dyDescent="0.25">
      <c r="A1065" s="254" t="s">
        <v>631</v>
      </c>
      <c r="B1065" s="255"/>
      <c r="C1065" s="255"/>
      <c r="D1065" s="255"/>
      <c r="J1065">
        <v>31</v>
      </c>
    </row>
    <row r="1066" spans="1:22" x14ac:dyDescent="0.25">
      <c r="A1066" s="262" t="s">
        <v>632</v>
      </c>
      <c r="B1066" s="263"/>
      <c r="C1066" s="263"/>
      <c r="D1066" s="263"/>
      <c r="J1066">
        <v>32</v>
      </c>
    </row>
    <row r="1067" spans="1:22" ht="15.75" thickBot="1" x14ac:dyDescent="0.3">
      <c r="A1067" s="256" t="s">
        <v>633</v>
      </c>
      <c r="B1067" s="257"/>
      <c r="C1067" s="257"/>
      <c r="D1067" s="257"/>
      <c r="J1067">
        <v>33</v>
      </c>
    </row>
    <row r="1068" spans="1:22" ht="27" thickBot="1" x14ac:dyDescent="0.3">
      <c r="A1068" s="98" t="s">
        <v>634</v>
      </c>
      <c r="B1068" s="83" t="s">
        <v>635</v>
      </c>
      <c r="C1068" s="83" t="s">
        <v>566</v>
      </c>
      <c r="D1068" s="85" t="s">
        <v>592</v>
      </c>
      <c r="K1068" s="121" t="s">
        <v>1123</v>
      </c>
      <c r="L1068" s="121" t="s">
        <v>1124</v>
      </c>
      <c r="M1068" s="121" t="str">
        <f>A1054</f>
        <v>Prueba del rango estudentizado de Tukey (HSD) para AM5</v>
      </c>
      <c r="N1068" s="120"/>
      <c r="S1068" s="122" t="str">
        <f>K1068</f>
        <v>Factor</v>
      </c>
      <c r="T1068" s="122" t="str">
        <f>L1068</f>
        <v>Nivel</v>
      </c>
      <c r="U1068" s="114"/>
      <c r="V1068" s="123"/>
    </row>
    <row r="1069" spans="1:22" ht="16.5" thickBot="1" x14ac:dyDescent="0.3">
      <c r="A1069" s="99" t="s">
        <v>592</v>
      </c>
      <c r="B1069" s="68">
        <v>76.093999999999994</v>
      </c>
      <c r="C1069" s="68">
        <v>16</v>
      </c>
      <c r="D1069" s="86" t="s">
        <v>1024</v>
      </c>
      <c r="K1069" s="228" t="s">
        <v>1125</v>
      </c>
      <c r="L1069" s="124" t="str">
        <f>D1069</f>
        <v>con</v>
      </c>
      <c r="M1069" s="125">
        <f>B1069</f>
        <v>76.093999999999994</v>
      </c>
      <c r="N1069" s="125" t="str">
        <f>A1069</f>
        <v>A</v>
      </c>
      <c r="S1069" s="230" t="str">
        <f>K1069</f>
        <v>Enmienda (A)</v>
      </c>
      <c r="T1069" s="126" t="str">
        <f>L1069</f>
        <v>con</v>
      </c>
      <c r="U1069" s="127">
        <f>M1069</f>
        <v>76.093999999999994</v>
      </c>
      <c r="V1069" s="128" t="str">
        <f>N1069</f>
        <v>A</v>
      </c>
    </row>
    <row r="1070" spans="1:22" ht="16.5" thickBot="1" x14ac:dyDescent="0.3">
      <c r="A1070" s="99"/>
      <c r="B1070" s="68"/>
      <c r="C1070" s="68"/>
      <c r="D1070" s="86"/>
      <c r="K1070" s="229"/>
      <c r="L1070" s="124" t="str">
        <f>D1071</f>
        <v>sin</v>
      </c>
      <c r="M1070" s="125">
        <f>B1071</f>
        <v>67.962999999999994</v>
      </c>
      <c r="N1070" s="125" t="str">
        <f>A1071</f>
        <v>B</v>
      </c>
      <c r="S1070" s="227"/>
      <c r="T1070" s="129" t="str">
        <f>L1070</f>
        <v>sin</v>
      </c>
      <c r="U1070" s="130">
        <f>M1070</f>
        <v>67.962999999999994</v>
      </c>
      <c r="V1070" s="131" t="str">
        <f>N1070</f>
        <v>B</v>
      </c>
    </row>
    <row r="1071" spans="1:22" x14ac:dyDescent="0.25">
      <c r="A1071" s="100" t="s">
        <v>593</v>
      </c>
      <c r="B1071" s="77">
        <v>67.962999999999994</v>
      </c>
      <c r="C1071" s="77">
        <v>16</v>
      </c>
      <c r="D1071" s="87" t="s">
        <v>1025</v>
      </c>
      <c r="J1071">
        <v>1</v>
      </c>
      <c r="R1071">
        <v>1</v>
      </c>
      <c r="T1071" t="str">
        <f>M1068</f>
        <v>Prueba del rango estudentizado de Tukey (HSD) para AM5</v>
      </c>
    </row>
    <row r="1072" spans="1:22" x14ac:dyDescent="0.25">
      <c r="A1072" s="79"/>
      <c r="J1072">
        <v>2</v>
      </c>
    </row>
    <row r="1073" spans="1:10" x14ac:dyDescent="0.25">
      <c r="A1073" s="79"/>
      <c r="J1073">
        <v>3</v>
      </c>
    </row>
    <row r="1074" spans="1:10" x14ac:dyDescent="0.25">
      <c r="J1074">
        <v>4</v>
      </c>
    </row>
    <row r="1075" spans="1:10" x14ac:dyDescent="0.25">
      <c r="A1075" s="80"/>
      <c r="J1075">
        <v>5</v>
      </c>
    </row>
    <row r="1076" spans="1:10" ht="31.5" x14ac:dyDescent="0.25">
      <c r="A1076" s="64" t="s">
        <v>590</v>
      </c>
      <c r="J1076">
        <v>6</v>
      </c>
    </row>
    <row r="1077" spans="1:10" x14ac:dyDescent="0.25">
      <c r="A1077" s="79"/>
      <c r="J1077">
        <v>7</v>
      </c>
    </row>
    <row r="1078" spans="1:10" ht="25.5" x14ac:dyDescent="0.25">
      <c r="A1078" s="81" t="s">
        <v>595</v>
      </c>
      <c r="J1078">
        <v>8</v>
      </c>
    </row>
    <row r="1079" spans="1:10" x14ac:dyDescent="0.25">
      <c r="A1079" s="81"/>
      <c r="J1079">
        <v>9</v>
      </c>
    </row>
    <row r="1080" spans="1:10" x14ac:dyDescent="0.25">
      <c r="A1080" s="65"/>
      <c r="J1080">
        <v>10</v>
      </c>
    </row>
    <row r="1081" spans="1:10" x14ac:dyDescent="0.25">
      <c r="A1081" s="65"/>
      <c r="J1081">
        <v>11</v>
      </c>
    </row>
    <row r="1082" spans="1:10" x14ac:dyDescent="0.25">
      <c r="A1082" s="79"/>
      <c r="J1082">
        <v>12</v>
      </c>
    </row>
    <row r="1083" spans="1:10" x14ac:dyDescent="0.25">
      <c r="A1083" s="79"/>
      <c r="J1083">
        <v>13</v>
      </c>
    </row>
    <row r="1084" spans="1:10" x14ac:dyDescent="0.25">
      <c r="J1084">
        <v>14</v>
      </c>
    </row>
    <row r="1085" spans="1:10" x14ac:dyDescent="0.25">
      <c r="A1085" s="80"/>
      <c r="J1085">
        <v>15</v>
      </c>
    </row>
    <row r="1086" spans="1:10" ht="31.5" x14ac:dyDescent="0.25">
      <c r="A1086" s="64" t="s">
        <v>590</v>
      </c>
      <c r="J1086">
        <v>16</v>
      </c>
    </row>
    <row r="1087" spans="1:10" x14ac:dyDescent="0.25">
      <c r="A1087" s="79"/>
      <c r="J1087">
        <v>17</v>
      </c>
    </row>
    <row r="1088" spans="1:10" ht="25.5" x14ac:dyDescent="0.25">
      <c r="A1088" s="81" t="s">
        <v>595</v>
      </c>
      <c r="J1088">
        <v>18</v>
      </c>
    </row>
    <row r="1089" spans="1:22" x14ac:dyDescent="0.25">
      <c r="A1089" s="81"/>
      <c r="J1089">
        <v>19</v>
      </c>
    </row>
    <row r="1090" spans="1:22" ht="89.25" x14ac:dyDescent="0.25">
      <c r="A1090" s="81" t="s">
        <v>1092</v>
      </c>
      <c r="J1090">
        <v>20</v>
      </c>
    </row>
    <row r="1091" spans="1:22" x14ac:dyDescent="0.25">
      <c r="A1091" s="65"/>
      <c r="J1091">
        <v>21</v>
      </c>
    </row>
    <row r="1092" spans="1:22" x14ac:dyDescent="0.25">
      <c r="A1092" s="65"/>
      <c r="J1092">
        <v>22</v>
      </c>
    </row>
    <row r="1093" spans="1:22" ht="140.25" x14ac:dyDescent="0.25">
      <c r="A1093" s="96" t="s">
        <v>624</v>
      </c>
      <c r="B1093" s="97" t="s">
        <v>625</v>
      </c>
      <c r="J1093">
        <v>23</v>
      </c>
    </row>
    <row r="1094" spans="1:22" ht="15.75" thickBot="1" x14ac:dyDescent="0.3">
      <c r="A1094" s="65"/>
      <c r="J1094">
        <v>24</v>
      </c>
    </row>
    <row r="1095" spans="1:22" ht="15.75" thickBot="1" x14ac:dyDescent="0.3">
      <c r="A1095" s="88" t="s">
        <v>626</v>
      </c>
      <c r="B1095" s="89">
        <v>0.05</v>
      </c>
      <c r="J1095">
        <v>25</v>
      </c>
    </row>
    <row r="1096" spans="1:22" ht="39" thickBot="1" x14ac:dyDescent="0.3">
      <c r="A1096" s="110" t="s">
        <v>627</v>
      </c>
      <c r="B1096" s="74">
        <v>18</v>
      </c>
      <c r="J1096">
        <v>26</v>
      </c>
    </row>
    <row r="1097" spans="1:22" ht="39" thickBot="1" x14ac:dyDescent="0.3">
      <c r="A1097" s="110" t="s">
        <v>628</v>
      </c>
      <c r="B1097" s="74">
        <v>16.099060000000001</v>
      </c>
      <c r="J1097">
        <v>27</v>
      </c>
    </row>
    <row r="1098" spans="1:22" ht="64.5" thickBot="1" x14ac:dyDescent="0.3">
      <c r="A1098" s="110" t="s">
        <v>629</v>
      </c>
      <c r="B1098" s="74">
        <v>2.97105</v>
      </c>
      <c r="J1098">
        <v>28</v>
      </c>
    </row>
    <row r="1099" spans="1:22" ht="38.25" x14ac:dyDescent="0.25">
      <c r="A1099" s="109" t="s">
        <v>630</v>
      </c>
      <c r="B1099" s="78">
        <v>2.9802</v>
      </c>
      <c r="J1099">
        <v>29</v>
      </c>
    </row>
    <row r="1100" spans="1:22" ht="15.75" thickBot="1" x14ac:dyDescent="0.3">
      <c r="A1100" s="65"/>
      <c r="J1100">
        <v>30</v>
      </c>
    </row>
    <row r="1101" spans="1:22" x14ac:dyDescent="0.25">
      <c r="A1101" s="254" t="s">
        <v>631</v>
      </c>
      <c r="B1101" s="255"/>
      <c r="C1101" s="255"/>
      <c r="D1101" s="255"/>
      <c r="J1101">
        <v>31</v>
      </c>
    </row>
    <row r="1102" spans="1:22" x14ac:dyDescent="0.25">
      <c r="A1102" s="262" t="s">
        <v>632</v>
      </c>
      <c r="B1102" s="263"/>
      <c r="C1102" s="263"/>
      <c r="D1102" s="263"/>
      <c r="J1102">
        <v>32</v>
      </c>
    </row>
    <row r="1103" spans="1:22" ht="15.75" thickBot="1" x14ac:dyDescent="0.3">
      <c r="A1103" s="256" t="s">
        <v>633</v>
      </c>
      <c r="B1103" s="257"/>
      <c r="C1103" s="257"/>
      <c r="D1103" s="257"/>
      <c r="J1103">
        <v>33</v>
      </c>
    </row>
    <row r="1104" spans="1:22" ht="27" thickBot="1" x14ac:dyDescent="0.3">
      <c r="A1104" s="98" t="s">
        <v>634</v>
      </c>
      <c r="B1104" s="83" t="s">
        <v>635</v>
      </c>
      <c r="C1104" s="83" t="s">
        <v>566</v>
      </c>
      <c r="D1104" s="85" t="s">
        <v>592</v>
      </c>
      <c r="K1104" s="121" t="s">
        <v>1123</v>
      </c>
      <c r="L1104" s="121" t="s">
        <v>1124</v>
      </c>
      <c r="M1104" s="121" t="str">
        <f>A1090</f>
        <v>Prueba del rango estudentizado de Tukey (HSD) para AM6</v>
      </c>
      <c r="N1104" s="120"/>
      <c r="S1104" s="122" t="str">
        <f>K1104</f>
        <v>Factor</v>
      </c>
      <c r="T1104" s="122" t="str">
        <f>L1104</f>
        <v>Nivel</v>
      </c>
      <c r="U1104" s="114"/>
      <c r="V1104" s="123"/>
    </row>
    <row r="1105" spans="1:22" ht="16.5" thickBot="1" x14ac:dyDescent="0.3">
      <c r="A1105" s="99" t="s">
        <v>592</v>
      </c>
      <c r="B1105" s="68">
        <v>84.680999999999997</v>
      </c>
      <c r="C1105" s="68">
        <v>16</v>
      </c>
      <c r="D1105" s="86" t="s">
        <v>1024</v>
      </c>
      <c r="K1105" s="228" t="s">
        <v>1125</v>
      </c>
      <c r="L1105" s="124" t="str">
        <f>D1105</f>
        <v>con</v>
      </c>
      <c r="M1105" s="125">
        <f>B1105</f>
        <v>84.680999999999997</v>
      </c>
      <c r="N1105" s="125" t="str">
        <f>A1105</f>
        <v>A</v>
      </c>
      <c r="S1105" s="230" t="str">
        <f>K1105</f>
        <v>Enmienda (A)</v>
      </c>
      <c r="T1105" s="126" t="str">
        <f>L1105</f>
        <v>con</v>
      </c>
      <c r="U1105" s="127">
        <f>M1105</f>
        <v>84.680999999999997</v>
      </c>
      <c r="V1105" s="128" t="str">
        <f>N1105</f>
        <v>A</v>
      </c>
    </row>
    <row r="1106" spans="1:22" ht="16.5" thickBot="1" x14ac:dyDescent="0.3">
      <c r="A1106" s="99"/>
      <c r="B1106" s="68"/>
      <c r="C1106" s="68"/>
      <c r="D1106" s="86"/>
      <c r="K1106" s="229"/>
      <c r="L1106" s="124" t="str">
        <f>D1107</f>
        <v>sin</v>
      </c>
      <c r="M1106" s="125">
        <f>B1107</f>
        <v>71.412999999999997</v>
      </c>
      <c r="N1106" s="125" t="str">
        <f>A1107</f>
        <v>B</v>
      </c>
      <c r="S1106" s="227"/>
      <c r="T1106" s="129" t="str">
        <f>L1106</f>
        <v>sin</v>
      </c>
      <c r="U1106" s="130">
        <f>M1106</f>
        <v>71.412999999999997</v>
      </c>
      <c r="V1106" s="131" t="str">
        <f>N1106</f>
        <v>B</v>
      </c>
    </row>
    <row r="1107" spans="1:22" x14ac:dyDescent="0.25">
      <c r="A1107" s="100" t="s">
        <v>593</v>
      </c>
      <c r="B1107" s="77">
        <v>71.412999999999997</v>
      </c>
      <c r="C1107" s="77">
        <v>16</v>
      </c>
      <c r="D1107" s="87" t="s">
        <v>1025</v>
      </c>
      <c r="J1107">
        <v>1</v>
      </c>
      <c r="R1107">
        <v>1</v>
      </c>
      <c r="T1107" t="str">
        <f>M1104</f>
        <v>Prueba del rango estudentizado de Tukey (HSD) para AM6</v>
      </c>
    </row>
    <row r="1108" spans="1:22" x14ac:dyDescent="0.25">
      <c r="A1108" s="79"/>
      <c r="J1108">
        <v>2</v>
      </c>
    </row>
    <row r="1109" spans="1:22" x14ac:dyDescent="0.25">
      <c r="A1109" s="79"/>
      <c r="J1109">
        <v>3</v>
      </c>
    </row>
    <row r="1110" spans="1:22" x14ac:dyDescent="0.25">
      <c r="J1110">
        <v>4</v>
      </c>
    </row>
    <row r="1111" spans="1:22" x14ac:dyDescent="0.25">
      <c r="A1111" s="80"/>
      <c r="J1111">
        <v>5</v>
      </c>
    </row>
    <row r="1112" spans="1:22" ht="31.5" x14ac:dyDescent="0.25">
      <c r="A1112" s="64" t="s">
        <v>590</v>
      </c>
      <c r="J1112">
        <v>6</v>
      </c>
    </row>
    <row r="1113" spans="1:22" x14ac:dyDescent="0.25">
      <c r="A1113" s="79"/>
      <c r="J1113">
        <v>7</v>
      </c>
    </row>
    <row r="1114" spans="1:22" ht="25.5" x14ac:dyDescent="0.25">
      <c r="A1114" s="81" t="s">
        <v>595</v>
      </c>
      <c r="J1114">
        <v>8</v>
      </c>
    </row>
    <row r="1115" spans="1:22" x14ac:dyDescent="0.25">
      <c r="A1115" s="81"/>
      <c r="J1115">
        <v>9</v>
      </c>
    </row>
    <row r="1116" spans="1:22" x14ac:dyDescent="0.25">
      <c r="A1116" s="65"/>
      <c r="J1116">
        <v>10</v>
      </c>
    </row>
    <row r="1117" spans="1:22" x14ac:dyDescent="0.25">
      <c r="A1117" s="65"/>
      <c r="J1117">
        <v>11</v>
      </c>
    </row>
    <row r="1118" spans="1:22" x14ac:dyDescent="0.25">
      <c r="A1118" s="79"/>
      <c r="J1118">
        <v>12</v>
      </c>
    </row>
    <row r="1119" spans="1:22" x14ac:dyDescent="0.25">
      <c r="A1119" s="79"/>
      <c r="J1119">
        <v>13</v>
      </c>
    </row>
    <row r="1120" spans="1:22" x14ac:dyDescent="0.25">
      <c r="J1120">
        <v>14</v>
      </c>
    </row>
    <row r="1121" spans="1:10" x14ac:dyDescent="0.25">
      <c r="A1121" s="80"/>
      <c r="J1121">
        <v>15</v>
      </c>
    </row>
    <row r="1122" spans="1:10" ht="31.5" x14ac:dyDescent="0.25">
      <c r="A1122" s="64" t="s">
        <v>590</v>
      </c>
      <c r="J1122">
        <v>16</v>
      </c>
    </row>
    <row r="1123" spans="1:10" x14ac:dyDescent="0.25">
      <c r="A1123" s="79"/>
      <c r="J1123">
        <v>17</v>
      </c>
    </row>
    <row r="1124" spans="1:10" ht="25.5" x14ac:dyDescent="0.25">
      <c r="A1124" s="81" t="s">
        <v>595</v>
      </c>
      <c r="J1124">
        <v>18</v>
      </c>
    </row>
    <row r="1125" spans="1:10" x14ac:dyDescent="0.25">
      <c r="A1125" s="81"/>
      <c r="J1125">
        <v>19</v>
      </c>
    </row>
    <row r="1126" spans="1:10" ht="89.25" x14ac:dyDescent="0.25">
      <c r="A1126" s="81" t="s">
        <v>1093</v>
      </c>
      <c r="J1126">
        <v>20</v>
      </c>
    </row>
    <row r="1127" spans="1:10" x14ac:dyDescent="0.25">
      <c r="A1127" s="65"/>
      <c r="J1127">
        <v>21</v>
      </c>
    </row>
    <row r="1128" spans="1:10" x14ac:dyDescent="0.25">
      <c r="A1128" s="65"/>
      <c r="J1128">
        <v>22</v>
      </c>
    </row>
    <row r="1129" spans="1:10" ht="140.25" x14ac:dyDescent="0.25">
      <c r="A1129" s="96" t="s">
        <v>624</v>
      </c>
      <c r="B1129" s="97" t="s">
        <v>625</v>
      </c>
      <c r="J1129">
        <v>23</v>
      </c>
    </row>
    <row r="1130" spans="1:10" ht="15.75" thickBot="1" x14ac:dyDescent="0.3">
      <c r="A1130" s="65"/>
      <c r="J1130">
        <v>24</v>
      </c>
    </row>
    <row r="1131" spans="1:10" ht="15.75" thickBot="1" x14ac:dyDescent="0.3">
      <c r="A1131" s="88" t="s">
        <v>626</v>
      </c>
      <c r="B1131" s="89">
        <v>0.05</v>
      </c>
      <c r="J1131">
        <v>25</v>
      </c>
    </row>
    <row r="1132" spans="1:10" ht="39" thickBot="1" x14ac:dyDescent="0.3">
      <c r="A1132" s="110" t="s">
        <v>627</v>
      </c>
      <c r="B1132" s="74">
        <v>18</v>
      </c>
      <c r="J1132">
        <v>26</v>
      </c>
    </row>
    <row r="1133" spans="1:10" ht="39" thickBot="1" x14ac:dyDescent="0.3">
      <c r="A1133" s="110" t="s">
        <v>628</v>
      </c>
      <c r="B1133" s="74">
        <v>0.41267399999999999</v>
      </c>
      <c r="J1133">
        <v>27</v>
      </c>
    </row>
    <row r="1134" spans="1:10" ht="64.5" thickBot="1" x14ac:dyDescent="0.3">
      <c r="A1134" s="110" t="s">
        <v>629</v>
      </c>
      <c r="B1134" s="74">
        <v>2.97105</v>
      </c>
      <c r="J1134">
        <v>28</v>
      </c>
    </row>
    <row r="1135" spans="1:10" ht="38.25" x14ac:dyDescent="0.25">
      <c r="A1135" s="109" t="s">
        <v>630</v>
      </c>
      <c r="B1135" s="78">
        <v>0.47710000000000002</v>
      </c>
      <c r="J1135">
        <v>29</v>
      </c>
    </row>
    <row r="1136" spans="1:10" ht="15.75" thickBot="1" x14ac:dyDescent="0.3">
      <c r="A1136" s="65"/>
      <c r="J1136">
        <v>30</v>
      </c>
    </row>
    <row r="1137" spans="1:50" x14ac:dyDescent="0.25">
      <c r="A1137" s="254" t="s">
        <v>631</v>
      </c>
      <c r="B1137" s="255"/>
      <c r="C1137" s="255"/>
      <c r="D1137" s="255"/>
      <c r="J1137">
        <v>31</v>
      </c>
    </row>
    <row r="1138" spans="1:50" x14ac:dyDescent="0.25">
      <c r="A1138" s="262" t="s">
        <v>632</v>
      </c>
      <c r="B1138" s="263"/>
      <c r="C1138" s="263"/>
      <c r="D1138" s="263"/>
      <c r="J1138">
        <v>32</v>
      </c>
    </row>
    <row r="1139" spans="1:50" ht="15.75" thickBot="1" x14ac:dyDescent="0.3">
      <c r="A1139" s="256" t="s">
        <v>633</v>
      </c>
      <c r="B1139" s="257"/>
      <c r="C1139" s="257"/>
      <c r="D1139" s="257"/>
      <c r="J1139">
        <v>33</v>
      </c>
    </row>
    <row r="1140" spans="1:50" ht="27" thickBot="1" x14ac:dyDescent="0.3">
      <c r="A1140" s="98" t="s">
        <v>634</v>
      </c>
      <c r="B1140" s="83" t="s">
        <v>635</v>
      </c>
      <c r="C1140" s="83" t="s">
        <v>566</v>
      </c>
      <c r="D1140" s="85" t="s">
        <v>592</v>
      </c>
      <c r="K1140" s="121" t="s">
        <v>1123</v>
      </c>
      <c r="L1140" s="121" t="s">
        <v>1124</v>
      </c>
      <c r="M1140" s="121" t="str">
        <f>A1126</f>
        <v>Prueba del rango estudentizado de Tukey (HSD) para DM1</v>
      </c>
      <c r="N1140" s="120"/>
      <c r="S1140" s="122" t="str">
        <f>K1140</f>
        <v>Factor</v>
      </c>
      <c r="T1140" s="122" t="str">
        <f>L1140</f>
        <v>Nivel</v>
      </c>
      <c r="U1140" s="114"/>
      <c r="V1140" s="123"/>
      <c r="W1140" s="161"/>
      <c r="X1140" s="161"/>
      <c r="Y1140" s="161"/>
      <c r="Z1140" s="161"/>
      <c r="AA1140" s="161"/>
      <c r="AB1140" s="161"/>
      <c r="AC1140" s="161"/>
      <c r="AD1140" s="161"/>
      <c r="AE1140" s="161"/>
      <c r="AF1140" s="161"/>
      <c r="AG1140" s="161"/>
      <c r="AH1140" s="161"/>
      <c r="AI1140" s="161"/>
      <c r="AJ1140" s="161"/>
      <c r="AK1140" s="161"/>
      <c r="AL1140" s="161"/>
      <c r="AM1140" s="161"/>
      <c r="AN1140" s="161"/>
      <c r="AO1140" s="161"/>
      <c r="AP1140" s="161"/>
      <c r="AQ1140" s="161"/>
      <c r="AR1140" s="161"/>
      <c r="AS1140" s="161"/>
      <c r="AT1140" s="161"/>
      <c r="AU1140" s="160"/>
      <c r="AV1140" s="160"/>
      <c r="AW1140" s="160"/>
      <c r="AX1140" s="160"/>
    </row>
    <row r="1141" spans="1:50" ht="16.5" thickBot="1" x14ac:dyDescent="0.3">
      <c r="A1141" s="99" t="s">
        <v>592</v>
      </c>
      <c r="B1141" s="68">
        <v>9.5374999999999996</v>
      </c>
      <c r="C1141" s="68">
        <v>16</v>
      </c>
      <c r="D1141" s="86" t="s">
        <v>1024</v>
      </c>
      <c r="K1141" s="228" t="s">
        <v>1125</v>
      </c>
      <c r="L1141" s="124" t="str">
        <f>D1141</f>
        <v>con</v>
      </c>
      <c r="M1141" s="125">
        <f>B1141</f>
        <v>9.5374999999999996</v>
      </c>
      <c r="N1141" s="125" t="str">
        <f>A1141</f>
        <v>A</v>
      </c>
      <c r="S1141" s="230" t="str">
        <f>K1141</f>
        <v>Enmienda (A)</v>
      </c>
      <c r="T1141" s="126" t="str">
        <f>L1141</f>
        <v>con</v>
      </c>
      <c r="U1141" s="127">
        <f>M1141</f>
        <v>9.5374999999999996</v>
      </c>
      <c r="V1141" s="128" t="str">
        <f>N1141</f>
        <v>A</v>
      </c>
      <c r="W1141" s="160"/>
      <c r="X1141" s="160"/>
      <c r="Y1141" s="160"/>
      <c r="Z1141" s="160"/>
      <c r="AA1141" s="160"/>
      <c r="AB1141" s="160"/>
      <c r="AC1141" s="160"/>
      <c r="AD1141" s="160"/>
      <c r="AE1141" s="160"/>
      <c r="AF1141" s="160"/>
      <c r="AG1141" s="160"/>
      <c r="AH1141" s="160"/>
      <c r="AI1141" s="160"/>
      <c r="AJ1141" s="160"/>
      <c r="AK1141" s="160"/>
      <c r="AL1141" s="160"/>
      <c r="AM1141" s="160"/>
      <c r="AN1141" s="160"/>
      <c r="AO1141" s="160"/>
      <c r="AP1141" s="160"/>
      <c r="AQ1141" s="160"/>
      <c r="AR1141" s="160"/>
      <c r="AS1141" s="160"/>
      <c r="AT1141" s="160"/>
      <c r="AU1141" s="160"/>
      <c r="AV1141" s="160"/>
      <c r="AW1141" s="160"/>
      <c r="AX1141" s="160"/>
    </row>
    <row r="1142" spans="1:50" ht="16.5" thickBot="1" x14ac:dyDescent="0.3">
      <c r="A1142" s="99"/>
      <c r="B1142" s="68"/>
      <c r="C1142" s="68"/>
      <c r="D1142" s="86"/>
      <c r="K1142" s="229"/>
      <c r="L1142" s="124" t="str">
        <f>D1143</f>
        <v>sin</v>
      </c>
      <c r="M1142" s="125">
        <f>B1143</f>
        <v>7.4313000000000002</v>
      </c>
      <c r="N1142" s="125" t="str">
        <f>A1143</f>
        <v>B</v>
      </c>
      <c r="S1142" s="227"/>
      <c r="T1142" s="129" t="str">
        <f>L1142</f>
        <v>sin</v>
      </c>
      <c r="U1142" s="130">
        <f>M1142</f>
        <v>7.4313000000000002</v>
      </c>
      <c r="V1142" s="131" t="str">
        <f>N1142</f>
        <v>B</v>
      </c>
      <c r="W1142" s="160"/>
      <c r="X1142" s="160"/>
      <c r="Y1142" s="160"/>
      <c r="Z1142" s="160"/>
      <c r="AA1142" s="160"/>
      <c r="AB1142" s="160"/>
      <c r="AC1142" s="160"/>
      <c r="AD1142" s="160"/>
      <c r="AE1142" s="160"/>
      <c r="AF1142" s="160"/>
      <c r="AG1142" s="160"/>
      <c r="AH1142" s="160"/>
      <c r="AI1142" s="160"/>
      <c r="AJ1142" s="160"/>
      <c r="AK1142" s="160"/>
      <c r="AL1142" s="160"/>
      <c r="AM1142" s="160"/>
      <c r="AN1142" s="160"/>
      <c r="AO1142" s="160"/>
      <c r="AP1142" s="160"/>
      <c r="AQ1142" s="160"/>
      <c r="AR1142" s="160"/>
      <c r="AS1142" s="160"/>
      <c r="AT1142" s="160"/>
      <c r="AU1142" s="160"/>
      <c r="AV1142" s="160"/>
      <c r="AW1142" s="160"/>
      <c r="AX1142" s="160"/>
    </row>
    <row r="1143" spans="1:50" x14ac:dyDescent="0.25">
      <c r="A1143" s="100" t="s">
        <v>593</v>
      </c>
      <c r="B1143" s="77">
        <v>7.4313000000000002</v>
      </c>
      <c r="C1143" s="77">
        <v>16</v>
      </c>
      <c r="D1143" s="87" t="s">
        <v>1025</v>
      </c>
      <c r="J1143">
        <v>1</v>
      </c>
      <c r="R1143">
        <v>1</v>
      </c>
      <c r="T1143" t="str">
        <f>M1140</f>
        <v>Prueba del rango estudentizado de Tukey (HSD) para DM1</v>
      </c>
      <c r="W1143" s="160"/>
      <c r="X1143" s="160"/>
      <c r="Y1143" s="160"/>
      <c r="Z1143" s="160"/>
      <c r="AA1143" s="160"/>
      <c r="AB1143" s="160"/>
      <c r="AC1143" s="160"/>
      <c r="AD1143" s="160"/>
      <c r="AE1143" s="160"/>
      <c r="AF1143" s="160"/>
      <c r="AG1143" s="160"/>
      <c r="AH1143" s="160"/>
      <c r="AI1143" s="160"/>
      <c r="AJ1143" s="160"/>
      <c r="AK1143" s="160"/>
      <c r="AL1143" s="160"/>
      <c r="AM1143" s="160"/>
      <c r="AN1143" s="160"/>
      <c r="AO1143" s="160"/>
      <c r="AP1143" s="160"/>
      <c r="AQ1143" s="160"/>
      <c r="AR1143" s="160"/>
      <c r="AS1143" s="160"/>
      <c r="AT1143" s="160"/>
      <c r="AU1143" s="160"/>
      <c r="AV1143" s="160"/>
      <c r="AW1143" s="160"/>
      <c r="AX1143" s="160"/>
    </row>
    <row r="1144" spans="1:50" x14ac:dyDescent="0.25">
      <c r="A1144" s="79"/>
      <c r="J1144">
        <v>2</v>
      </c>
      <c r="W1144" s="160"/>
      <c r="X1144" s="160"/>
      <c r="Y1144" s="160"/>
      <c r="Z1144" s="160"/>
      <c r="AA1144" s="160"/>
      <c r="AB1144" s="160"/>
      <c r="AC1144" s="160"/>
      <c r="AD1144" s="160"/>
      <c r="AE1144" s="160"/>
      <c r="AF1144" s="160"/>
      <c r="AG1144" s="160"/>
      <c r="AH1144" s="160"/>
      <c r="AI1144" s="160"/>
      <c r="AJ1144" s="160"/>
      <c r="AK1144" s="160"/>
      <c r="AL1144" s="160"/>
      <c r="AM1144" s="160"/>
      <c r="AN1144" s="160"/>
      <c r="AO1144" s="160"/>
      <c r="AP1144" s="160"/>
      <c r="AQ1144" s="160"/>
      <c r="AR1144" s="160"/>
      <c r="AS1144" s="160"/>
      <c r="AT1144" s="160"/>
      <c r="AU1144" s="160"/>
      <c r="AV1144" s="160"/>
      <c r="AW1144" s="160"/>
      <c r="AX1144" s="160"/>
    </row>
    <row r="1145" spans="1:50" x14ac:dyDescent="0.25">
      <c r="A1145" s="79"/>
      <c r="J1145">
        <v>3</v>
      </c>
      <c r="W1145" s="160"/>
      <c r="X1145" s="160"/>
      <c r="Y1145" s="160"/>
      <c r="Z1145" s="160"/>
      <c r="AA1145" s="160"/>
      <c r="AB1145" s="160"/>
      <c r="AC1145" s="160"/>
      <c r="AD1145" s="160"/>
      <c r="AE1145" s="160"/>
      <c r="AF1145" s="160"/>
      <c r="AG1145" s="160"/>
      <c r="AH1145" s="160"/>
      <c r="AI1145" s="160"/>
      <c r="AJ1145" s="160"/>
      <c r="AK1145" s="160"/>
      <c r="AL1145" s="160"/>
      <c r="AM1145" s="160"/>
      <c r="AN1145" s="160"/>
      <c r="AO1145" s="160"/>
      <c r="AP1145" s="160"/>
      <c r="AQ1145" s="160"/>
      <c r="AR1145" s="160"/>
      <c r="AS1145" s="160"/>
      <c r="AT1145" s="160"/>
      <c r="AU1145" s="160"/>
      <c r="AV1145" s="160"/>
      <c r="AW1145" s="160"/>
      <c r="AX1145" s="160"/>
    </row>
    <row r="1146" spans="1:50" x14ac:dyDescent="0.25">
      <c r="J1146">
        <v>4</v>
      </c>
      <c r="W1146" s="160"/>
      <c r="X1146" s="160"/>
      <c r="Y1146" s="160"/>
      <c r="Z1146" s="160"/>
      <c r="AA1146" s="160"/>
      <c r="AB1146" s="160"/>
      <c r="AC1146" s="160"/>
      <c r="AD1146" s="160"/>
      <c r="AE1146" s="160"/>
      <c r="AF1146" s="160"/>
      <c r="AG1146" s="160"/>
      <c r="AH1146" s="160"/>
      <c r="AI1146" s="160"/>
      <c r="AJ1146" s="160"/>
      <c r="AK1146" s="160"/>
      <c r="AL1146" s="160"/>
      <c r="AM1146" s="160"/>
      <c r="AN1146" s="160"/>
      <c r="AO1146" s="160"/>
      <c r="AP1146" s="160"/>
      <c r="AQ1146" s="160"/>
      <c r="AR1146" s="160"/>
      <c r="AS1146" s="160"/>
      <c r="AT1146" s="160"/>
      <c r="AU1146" s="160"/>
      <c r="AV1146" s="160"/>
      <c r="AW1146" s="160"/>
      <c r="AX1146" s="160"/>
    </row>
    <row r="1147" spans="1:50" x14ac:dyDescent="0.25">
      <c r="A1147" s="80"/>
      <c r="J1147">
        <v>5</v>
      </c>
      <c r="W1147" s="160"/>
      <c r="X1147" s="160"/>
      <c r="Y1147" s="160"/>
      <c r="Z1147" s="160"/>
      <c r="AA1147" s="160"/>
      <c r="AB1147" s="160"/>
      <c r="AC1147" s="160"/>
      <c r="AD1147" s="160"/>
      <c r="AE1147" s="160"/>
      <c r="AF1147" s="160"/>
      <c r="AG1147" s="160"/>
      <c r="AH1147" s="160"/>
      <c r="AI1147" s="160"/>
      <c r="AJ1147" s="160"/>
      <c r="AK1147" s="160"/>
      <c r="AL1147" s="160"/>
      <c r="AM1147" s="160"/>
      <c r="AN1147" s="160"/>
      <c r="AO1147" s="160"/>
      <c r="AP1147" s="160"/>
      <c r="AQ1147" s="160"/>
      <c r="AR1147" s="160"/>
      <c r="AS1147" s="160"/>
      <c r="AT1147" s="160"/>
      <c r="AU1147" s="160"/>
      <c r="AV1147" s="160"/>
      <c r="AW1147" s="160"/>
      <c r="AX1147" s="160"/>
    </row>
    <row r="1148" spans="1:50" ht="31.5" x14ac:dyDescent="0.25">
      <c r="A1148" s="64" t="s">
        <v>590</v>
      </c>
      <c r="J1148">
        <v>6</v>
      </c>
      <c r="W1148" s="160"/>
      <c r="X1148" s="160"/>
      <c r="Y1148" s="160"/>
      <c r="Z1148" s="160"/>
      <c r="AA1148" s="160"/>
      <c r="AB1148" s="160"/>
      <c r="AC1148" s="160"/>
      <c r="AD1148" s="160"/>
      <c r="AE1148" s="160"/>
      <c r="AF1148" s="160"/>
      <c r="AG1148" s="160"/>
      <c r="AH1148" s="160"/>
      <c r="AI1148" s="160"/>
      <c r="AJ1148" s="160"/>
      <c r="AK1148" s="160"/>
      <c r="AL1148" s="160"/>
      <c r="AM1148" s="160"/>
      <c r="AN1148" s="160"/>
      <c r="AO1148" s="160"/>
      <c r="AP1148" s="160"/>
      <c r="AQ1148" s="160"/>
      <c r="AR1148" s="160"/>
      <c r="AS1148" s="160"/>
      <c r="AT1148" s="160"/>
      <c r="AU1148" s="160"/>
      <c r="AV1148" s="160"/>
      <c r="AW1148" s="160"/>
      <c r="AX1148" s="160"/>
    </row>
    <row r="1149" spans="1:50" x14ac:dyDescent="0.25">
      <c r="A1149" s="79"/>
      <c r="J1149">
        <v>7</v>
      </c>
      <c r="W1149" s="160"/>
      <c r="X1149" s="160"/>
      <c r="Y1149" s="160"/>
      <c r="Z1149" s="160"/>
      <c r="AA1149" s="160"/>
      <c r="AB1149" s="160"/>
      <c r="AC1149" s="160"/>
      <c r="AD1149" s="160"/>
      <c r="AE1149" s="160"/>
      <c r="AF1149" s="160"/>
      <c r="AG1149" s="160"/>
      <c r="AH1149" s="160"/>
      <c r="AI1149" s="160"/>
      <c r="AJ1149" s="160"/>
      <c r="AK1149" s="160"/>
      <c r="AL1149" s="160"/>
      <c r="AM1149" s="160"/>
      <c r="AN1149" s="160"/>
      <c r="AO1149" s="160"/>
      <c r="AP1149" s="160"/>
      <c r="AQ1149" s="160"/>
      <c r="AR1149" s="160"/>
      <c r="AS1149" s="160"/>
      <c r="AT1149" s="160"/>
      <c r="AU1149" s="160"/>
      <c r="AV1149" s="160"/>
      <c r="AW1149" s="160"/>
      <c r="AX1149" s="160"/>
    </row>
    <row r="1150" spans="1:50" ht="25.5" x14ac:dyDescent="0.25">
      <c r="A1150" s="81" t="s">
        <v>595</v>
      </c>
      <c r="J1150">
        <v>8</v>
      </c>
      <c r="W1150" s="160"/>
      <c r="X1150" s="160"/>
      <c r="Y1150" s="160"/>
      <c r="Z1150" s="160"/>
      <c r="AA1150" s="160"/>
      <c r="AB1150" s="160"/>
      <c r="AC1150" s="160"/>
      <c r="AD1150" s="160"/>
      <c r="AE1150" s="160"/>
      <c r="AF1150" s="160"/>
      <c r="AG1150" s="160"/>
      <c r="AH1150" s="160"/>
      <c r="AI1150" s="160"/>
      <c r="AJ1150" s="160"/>
      <c r="AK1150" s="160"/>
      <c r="AL1150" s="160"/>
      <c r="AM1150" s="160"/>
      <c r="AN1150" s="160"/>
      <c r="AO1150" s="160"/>
      <c r="AP1150" s="160"/>
      <c r="AQ1150" s="160"/>
      <c r="AR1150" s="160"/>
      <c r="AS1150" s="160"/>
      <c r="AT1150" s="160"/>
      <c r="AU1150" s="160"/>
      <c r="AV1150" s="160"/>
      <c r="AW1150" s="160"/>
      <c r="AX1150" s="160"/>
    </row>
    <row r="1151" spans="1:50" x14ac:dyDescent="0.25">
      <c r="A1151" s="81"/>
      <c r="J1151">
        <v>9</v>
      </c>
    </row>
    <row r="1152" spans="1:50" x14ac:dyDescent="0.25">
      <c r="A1152" s="65"/>
      <c r="J1152">
        <v>10</v>
      </c>
    </row>
    <row r="1153" spans="1:10" x14ac:dyDescent="0.25">
      <c r="A1153" s="65"/>
      <c r="J1153">
        <v>11</v>
      </c>
    </row>
    <row r="1154" spans="1:10" x14ac:dyDescent="0.25">
      <c r="A1154" s="79"/>
      <c r="J1154">
        <v>12</v>
      </c>
    </row>
    <row r="1155" spans="1:10" x14ac:dyDescent="0.25">
      <c r="A1155" s="79"/>
      <c r="J1155">
        <v>13</v>
      </c>
    </row>
    <row r="1156" spans="1:10" x14ac:dyDescent="0.25">
      <c r="J1156">
        <v>14</v>
      </c>
    </row>
    <row r="1157" spans="1:10" x14ac:dyDescent="0.25">
      <c r="A1157" s="80"/>
      <c r="J1157">
        <v>15</v>
      </c>
    </row>
    <row r="1158" spans="1:10" ht="31.5" x14ac:dyDescent="0.25">
      <c r="A1158" s="64" t="s">
        <v>590</v>
      </c>
      <c r="J1158">
        <v>16</v>
      </c>
    </row>
    <row r="1159" spans="1:10" x14ac:dyDescent="0.25">
      <c r="A1159" s="79"/>
      <c r="J1159">
        <v>17</v>
      </c>
    </row>
    <row r="1160" spans="1:10" ht="25.5" x14ac:dyDescent="0.25">
      <c r="A1160" s="81" t="s">
        <v>595</v>
      </c>
      <c r="J1160">
        <v>18</v>
      </c>
    </row>
    <row r="1161" spans="1:10" x14ac:dyDescent="0.25">
      <c r="A1161" s="81"/>
      <c r="J1161">
        <v>19</v>
      </c>
    </row>
    <row r="1162" spans="1:10" ht="89.25" x14ac:dyDescent="0.25">
      <c r="A1162" s="81" t="s">
        <v>1094</v>
      </c>
      <c r="J1162">
        <v>20</v>
      </c>
    </row>
    <row r="1163" spans="1:10" x14ac:dyDescent="0.25">
      <c r="A1163" s="65"/>
      <c r="J1163">
        <v>21</v>
      </c>
    </row>
    <row r="1164" spans="1:10" x14ac:dyDescent="0.25">
      <c r="A1164" s="65"/>
      <c r="J1164">
        <v>22</v>
      </c>
    </row>
    <row r="1165" spans="1:10" ht="140.25" x14ac:dyDescent="0.25">
      <c r="A1165" s="96" t="s">
        <v>624</v>
      </c>
      <c r="B1165" s="97" t="s">
        <v>625</v>
      </c>
      <c r="J1165">
        <v>23</v>
      </c>
    </row>
    <row r="1166" spans="1:10" ht="15.75" thickBot="1" x14ac:dyDescent="0.3">
      <c r="A1166" s="65"/>
      <c r="J1166">
        <v>24</v>
      </c>
    </row>
    <row r="1167" spans="1:10" ht="15.75" thickBot="1" x14ac:dyDescent="0.3">
      <c r="A1167" s="88" t="s">
        <v>626</v>
      </c>
      <c r="B1167" s="89">
        <v>0.05</v>
      </c>
      <c r="J1167">
        <v>25</v>
      </c>
    </row>
    <row r="1168" spans="1:10" ht="39" thickBot="1" x14ac:dyDescent="0.3">
      <c r="A1168" s="110" t="s">
        <v>627</v>
      </c>
      <c r="B1168" s="74">
        <v>18</v>
      </c>
      <c r="J1168">
        <v>26</v>
      </c>
    </row>
    <row r="1169" spans="1:22" ht="39" thickBot="1" x14ac:dyDescent="0.3">
      <c r="A1169" s="110" t="s">
        <v>628</v>
      </c>
      <c r="B1169" s="74">
        <v>0.26114599999999999</v>
      </c>
      <c r="J1169">
        <v>27</v>
      </c>
    </row>
    <row r="1170" spans="1:22" ht="64.5" thickBot="1" x14ac:dyDescent="0.3">
      <c r="A1170" s="110" t="s">
        <v>629</v>
      </c>
      <c r="B1170" s="74">
        <v>2.97105</v>
      </c>
      <c r="J1170">
        <v>28</v>
      </c>
    </row>
    <row r="1171" spans="1:22" ht="38.25" x14ac:dyDescent="0.25">
      <c r="A1171" s="109" t="s">
        <v>630</v>
      </c>
      <c r="B1171" s="78">
        <v>0.37959999999999999</v>
      </c>
      <c r="J1171">
        <v>29</v>
      </c>
    </row>
    <row r="1172" spans="1:22" ht="15.75" thickBot="1" x14ac:dyDescent="0.3">
      <c r="A1172" s="65"/>
      <c r="J1172">
        <v>30</v>
      </c>
    </row>
    <row r="1173" spans="1:22" x14ac:dyDescent="0.25">
      <c r="A1173" s="254" t="s">
        <v>631</v>
      </c>
      <c r="B1173" s="255"/>
      <c r="C1173" s="255"/>
      <c r="D1173" s="255"/>
      <c r="J1173">
        <v>31</v>
      </c>
    </row>
    <row r="1174" spans="1:22" x14ac:dyDescent="0.25">
      <c r="A1174" s="262" t="s">
        <v>632</v>
      </c>
      <c r="B1174" s="263"/>
      <c r="C1174" s="263"/>
      <c r="D1174" s="263"/>
      <c r="J1174">
        <v>32</v>
      </c>
    </row>
    <row r="1175" spans="1:22" ht="15.75" thickBot="1" x14ac:dyDescent="0.3">
      <c r="A1175" s="256" t="s">
        <v>633</v>
      </c>
      <c r="B1175" s="257"/>
      <c r="C1175" s="257"/>
      <c r="D1175" s="257"/>
      <c r="J1175">
        <v>33</v>
      </c>
    </row>
    <row r="1176" spans="1:22" ht="27" thickBot="1" x14ac:dyDescent="0.3">
      <c r="A1176" s="98" t="s">
        <v>634</v>
      </c>
      <c r="B1176" s="83" t="s">
        <v>635</v>
      </c>
      <c r="C1176" s="83" t="s">
        <v>566</v>
      </c>
      <c r="D1176" s="85" t="s">
        <v>592</v>
      </c>
      <c r="K1176" s="121" t="s">
        <v>1123</v>
      </c>
      <c r="L1176" s="121" t="s">
        <v>1124</v>
      </c>
      <c r="M1176" s="121" t="str">
        <f>A1162</f>
        <v>Prueba del rango estudentizado de Tukey (HSD) para DM2</v>
      </c>
      <c r="N1176" s="120"/>
      <c r="S1176" s="122" t="str">
        <f>K1176</f>
        <v>Factor</v>
      </c>
      <c r="T1176" s="122" t="str">
        <f>L1176</f>
        <v>Nivel</v>
      </c>
      <c r="U1176" s="114"/>
      <c r="V1176" s="123"/>
    </row>
    <row r="1177" spans="1:22" ht="16.5" thickBot="1" x14ac:dyDescent="0.3">
      <c r="A1177" s="99" t="s">
        <v>592</v>
      </c>
      <c r="B1177" s="68">
        <v>11.9</v>
      </c>
      <c r="C1177" s="68">
        <v>16</v>
      </c>
      <c r="D1177" s="86" t="s">
        <v>1024</v>
      </c>
      <c r="K1177" s="228" t="s">
        <v>1125</v>
      </c>
      <c r="L1177" s="124" t="str">
        <f>D1177</f>
        <v>con</v>
      </c>
      <c r="M1177" s="125">
        <f>B1177</f>
        <v>11.9</v>
      </c>
      <c r="N1177" s="125" t="str">
        <f>A1177</f>
        <v>A</v>
      </c>
      <c r="S1177" s="230" t="str">
        <f>K1177</f>
        <v>Enmienda (A)</v>
      </c>
      <c r="T1177" s="126" t="str">
        <f>L1177</f>
        <v>con</v>
      </c>
      <c r="U1177" s="127">
        <f>M1177</f>
        <v>11.9</v>
      </c>
      <c r="V1177" s="128" t="str">
        <f>N1177</f>
        <v>A</v>
      </c>
    </row>
    <row r="1178" spans="1:22" ht="16.5" thickBot="1" x14ac:dyDescent="0.3">
      <c r="A1178" s="99"/>
      <c r="B1178" s="68"/>
      <c r="C1178" s="68"/>
      <c r="D1178" s="86"/>
      <c r="K1178" s="229"/>
      <c r="L1178" s="124" t="str">
        <f>D1179</f>
        <v>sin</v>
      </c>
      <c r="M1178" s="125">
        <f>B1179</f>
        <v>9.1312999999999995</v>
      </c>
      <c r="N1178" s="125" t="str">
        <f>A1179</f>
        <v>B</v>
      </c>
      <c r="S1178" s="227"/>
      <c r="T1178" s="129" t="str">
        <f>L1178</f>
        <v>sin</v>
      </c>
      <c r="U1178" s="130">
        <f>M1178</f>
        <v>9.1312999999999995</v>
      </c>
      <c r="V1178" s="131" t="str">
        <f>N1178</f>
        <v>B</v>
      </c>
    </row>
    <row r="1179" spans="1:22" x14ac:dyDescent="0.25">
      <c r="A1179" s="100" t="s">
        <v>593</v>
      </c>
      <c r="B1179" s="77">
        <v>9.1312999999999995</v>
      </c>
      <c r="C1179" s="77">
        <v>16</v>
      </c>
      <c r="D1179" s="87" t="s">
        <v>1025</v>
      </c>
      <c r="J1179">
        <v>1</v>
      </c>
      <c r="R1179">
        <v>1</v>
      </c>
      <c r="T1179" t="str">
        <f>M1176</f>
        <v>Prueba del rango estudentizado de Tukey (HSD) para DM2</v>
      </c>
    </row>
    <row r="1180" spans="1:22" x14ac:dyDescent="0.25">
      <c r="A1180" s="79"/>
      <c r="J1180">
        <v>2</v>
      </c>
    </row>
    <row r="1181" spans="1:22" x14ac:dyDescent="0.25">
      <c r="A1181" s="79"/>
      <c r="J1181">
        <v>3</v>
      </c>
    </row>
    <row r="1182" spans="1:22" x14ac:dyDescent="0.25">
      <c r="J1182">
        <v>4</v>
      </c>
    </row>
    <row r="1183" spans="1:22" x14ac:dyDescent="0.25">
      <c r="A1183" s="80"/>
      <c r="J1183">
        <v>5</v>
      </c>
    </row>
    <row r="1184" spans="1:22" ht="31.5" x14ac:dyDescent="0.25">
      <c r="A1184" s="64" t="s">
        <v>590</v>
      </c>
      <c r="J1184">
        <v>6</v>
      </c>
    </row>
    <row r="1185" spans="1:10" x14ac:dyDescent="0.25">
      <c r="A1185" s="79"/>
      <c r="J1185">
        <v>7</v>
      </c>
    </row>
    <row r="1186" spans="1:10" ht="25.5" x14ac:dyDescent="0.25">
      <c r="A1186" s="81" t="s">
        <v>595</v>
      </c>
      <c r="J1186">
        <v>8</v>
      </c>
    </row>
    <row r="1187" spans="1:10" x14ac:dyDescent="0.25">
      <c r="A1187" s="81"/>
      <c r="J1187">
        <v>9</v>
      </c>
    </row>
    <row r="1188" spans="1:10" x14ac:dyDescent="0.25">
      <c r="A1188" s="65"/>
      <c r="J1188">
        <v>10</v>
      </c>
    </row>
    <row r="1189" spans="1:10" x14ac:dyDescent="0.25">
      <c r="A1189" s="65"/>
      <c r="J1189">
        <v>11</v>
      </c>
    </row>
    <row r="1190" spans="1:10" x14ac:dyDescent="0.25">
      <c r="A1190" s="79"/>
      <c r="J1190">
        <v>12</v>
      </c>
    </row>
    <row r="1191" spans="1:10" x14ac:dyDescent="0.25">
      <c r="A1191" s="79"/>
      <c r="J1191">
        <v>13</v>
      </c>
    </row>
    <row r="1192" spans="1:10" x14ac:dyDescent="0.25">
      <c r="J1192">
        <v>14</v>
      </c>
    </row>
    <row r="1193" spans="1:10" x14ac:dyDescent="0.25">
      <c r="A1193" s="80"/>
      <c r="J1193">
        <v>15</v>
      </c>
    </row>
    <row r="1194" spans="1:10" ht="31.5" x14ac:dyDescent="0.25">
      <c r="A1194" s="64" t="s">
        <v>590</v>
      </c>
      <c r="J1194">
        <v>16</v>
      </c>
    </row>
    <row r="1195" spans="1:10" x14ac:dyDescent="0.25">
      <c r="A1195" s="79"/>
      <c r="J1195">
        <v>17</v>
      </c>
    </row>
    <row r="1196" spans="1:10" ht="25.5" x14ac:dyDescent="0.25">
      <c r="A1196" s="81" t="s">
        <v>595</v>
      </c>
      <c r="J1196">
        <v>18</v>
      </c>
    </row>
    <row r="1197" spans="1:10" x14ac:dyDescent="0.25">
      <c r="A1197" s="81"/>
      <c r="J1197">
        <v>19</v>
      </c>
    </row>
    <row r="1198" spans="1:10" ht="89.25" x14ac:dyDescent="0.25">
      <c r="A1198" s="81" t="s">
        <v>1095</v>
      </c>
      <c r="J1198">
        <v>20</v>
      </c>
    </row>
    <row r="1199" spans="1:10" x14ac:dyDescent="0.25">
      <c r="A1199" s="65"/>
      <c r="J1199">
        <v>21</v>
      </c>
    </row>
    <row r="1200" spans="1:10" x14ac:dyDescent="0.25">
      <c r="A1200" s="65"/>
      <c r="J1200">
        <v>22</v>
      </c>
    </row>
    <row r="1201" spans="1:22" ht="140.25" x14ac:dyDescent="0.25">
      <c r="A1201" s="96" t="s">
        <v>624</v>
      </c>
      <c r="B1201" s="97" t="s">
        <v>625</v>
      </c>
      <c r="J1201">
        <v>23</v>
      </c>
    </row>
    <row r="1202" spans="1:22" ht="15.75" thickBot="1" x14ac:dyDescent="0.3">
      <c r="A1202" s="65"/>
      <c r="J1202">
        <v>24</v>
      </c>
    </row>
    <row r="1203" spans="1:22" ht="15.75" thickBot="1" x14ac:dyDescent="0.3">
      <c r="A1203" s="88" t="s">
        <v>626</v>
      </c>
      <c r="B1203" s="89">
        <v>0.05</v>
      </c>
      <c r="J1203">
        <v>25</v>
      </c>
    </row>
    <row r="1204" spans="1:22" ht="39" thickBot="1" x14ac:dyDescent="0.3">
      <c r="A1204" s="110" t="s">
        <v>627</v>
      </c>
      <c r="B1204" s="74">
        <v>18</v>
      </c>
      <c r="J1204">
        <v>26</v>
      </c>
    </row>
    <row r="1205" spans="1:22" ht="39" thickBot="1" x14ac:dyDescent="0.3">
      <c r="A1205" s="110" t="s">
        <v>628</v>
      </c>
      <c r="B1205" s="74">
        <v>0.86701399999999995</v>
      </c>
      <c r="J1205">
        <v>27</v>
      </c>
    </row>
    <row r="1206" spans="1:22" ht="64.5" thickBot="1" x14ac:dyDescent="0.3">
      <c r="A1206" s="110" t="s">
        <v>629</v>
      </c>
      <c r="B1206" s="74">
        <v>2.97105</v>
      </c>
      <c r="J1206">
        <v>28</v>
      </c>
    </row>
    <row r="1207" spans="1:22" ht="38.25" x14ac:dyDescent="0.25">
      <c r="A1207" s="109" t="s">
        <v>630</v>
      </c>
      <c r="B1207" s="78">
        <v>0.69159999999999999</v>
      </c>
      <c r="J1207">
        <v>29</v>
      </c>
    </row>
    <row r="1208" spans="1:22" ht="15.75" thickBot="1" x14ac:dyDescent="0.3">
      <c r="A1208" s="65"/>
      <c r="J1208">
        <v>30</v>
      </c>
    </row>
    <row r="1209" spans="1:22" x14ac:dyDescent="0.25">
      <c r="A1209" s="254" t="s">
        <v>631</v>
      </c>
      <c r="B1209" s="255"/>
      <c r="C1209" s="255"/>
      <c r="D1209" s="255"/>
      <c r="J1209">
        <v>31</v>
      </c>
    </row>
    <row r="1210" spans="1:22" x14ac:dyDescent="0.25">
      <c r="A1210" s="262" t="s">
        <v>632</v>
      </c>
      <c r="B1210" s="263"/>
      <c r="C1210" s="263"/>
      <c r="D1210" s="263"/>
      <c r="J1210">
        <v>32</v>
      </c>
    </row>
    <row r="1211" spans="1:22" ht="15.75" thickBot="1" x14ac:dyDescent="0.3">
      <c r="A1211" s="256" t="s">
        <v>633</v>
      </c>
      <c r="B1211" s="257"/>
      <c r="C1211" s="257"/>
      <c r="D1211" s="257"/>
      <c r="J1211">
        <v>33</v>
      </c>
    </row>
    <row r="1212" spans="1:22" ht="27" thickBot="1" x14ac:dyDescent="0.3">
      <c r="A1212" s="98" t="s">
        <v>634</v>
      </c>
      <c r="B1212" s="83" t="s">
        <v>635</v>
      </c>
      <c r="C1212" s="83" t="s">
        <v>566</v>
      </c>
      <c r="D1212" s="85" t="s">
        <v>592</v>
      </c>
      <c r="K1212" s="121" t="s">
        <v>1123</v>
      </c>
      <c r="L1212" s="121" t="s">
        <v>1124</v>
      </c>
      <c r="M1212" s="121" t="str">
        <f>A1198</f>
        <v>Prueba del rango estudentizado de Tukey (HSD) para DM3</v>
      </c>
      <c r="N1212" s="120"/>
      <c r="S1212" s="122" t="str">
        <f>K1212</f>
        <v>Factor</v>
      </c>
      <c r="T1212" s="122" t="str">
        <f>L1212</f>
        <v>Nivel</v>
      </c>
      <c r="U1212" s="114"/>
      <c r="V1212" s="123"/>
    </row>
    <row r="1213" spans="1:22" ht="16.5" thickBot="1" x14ac:dyDescent="0.3">
      <c r="A1213" s="99" t="s">
        <v>592</v>
      </c>
      <c r="B1213" s="68">
        <v>14.418799999999999</v>
      </c>
      <c r="C1213" s="68">
        <v>16</v>
      </c>
      <c r="D1213" s="86" t="s">
        <v>1024</v>
      </c>
      <c r="K1213" s="228" t="s">
        <v>1125</v>
      </c>
      <c r="L1213" s="124" t="str">
        <f>D1213</f>
        <v>con</v>
      </c>
      <c r="M1213" s="125">
        <f>B1213</f>
        <v>14.418799999999999</v>
      </c>
      <c r="N1213" s="125" t="str">
        <f>A1213</f>
        <v>A</v>
      </c>
      <c r="S1213" s="230" t="str">
        <f>K1213</f>
        <v>Enmienda (A)</v>
      </c>
      <c r="T1213" s="126" t="str">
        <f>L1213</f>
        <v>con</v>
      </c>
      <c r="U1213" s="127">
        <f>M1213</f>
        <v>14.418799999999999</v>
      </c>
      <c r="V1213" s="128" t="str">
        <f>N1213</f>
        <v>A</v>
      </c>
    </row>
    <row r="1214" spans="1:22" ht="16.5" thickBot="1" x14ac:dyDescent="0.3">
      <c r="A1214" s="99"/>
      <c r="B1214" s="68"/>
      <c r="C1214" s="68"/>
      <c r="D1214" s="86"/>
      <c r="K1214" s="229"/>
      <c r="L1214" s="124" t="str">
        <f>D1215</f>
        <v>sin</v>
      </c>
      <c r="M1214" s="125">
        <f>B1215</f>
        <v>11.706300000000001</v>
      </c>
      <c r="N1214" s="125" t="str">
        <f>A1215</f>
        <v>B</v>
      </c>
      <c r="S1214" s="227"/>
      <c r="T1214" s="129" t="str">
        <f>L1214</f>
        <v>sin</v>
      </c>
      <c r="U1214" s="130">
        <f>M1214</f>
        <v>11.706300000000001</v>
      </c>
      <c r="V1214" s="131" t="str">
        <f>N1214</f>
        <v>B</v>
      </c>
    </row>
    <row r="1215" spans="1:22" x14ac:dyDescent="0.25">
      <c r="A1215" s="100" t="s">
        <v>593</v>
      </c>
      <c r="B1215" s="77">
        <v>11.706300000000001</v>
      </c>
      <c r="C1215" s="77">
        <v>16</v>
      </c>
      <c r="D1215" s="87" t="s">
        <v>1025</v>
      </c>
      <c r="J1215">
        <v>1</v>
      </c>
      <c r="R1215">
        <v>1</v>
      </c>
      <c r="T1215" t="str">
        <f>M1212</f>
        <v>Prueba del rango estudentizado de Tukey (HSD) para DM3</v>
      </c>
    </row>
    <row r="1216" spans="1:22" x14ac:dyDescent="0.25">
      <c r="A1216" s="79"/>
      <c r="J1216">
        <v>2</v>
      </c>
    </row>
    <row r="1217" spans="1:10" x14ac:dyDescent="0.25">
      <c r="A1217" s="79"/>
      <c r="J1217">
        <v>3</v>
      </c>
    </row>
    <row r="1218" spans="1:10" x14ac:dyDescent="0.25">
      <c r="J1218">
        <v>4</v>
      </c>
    </row>
    <row r="1219" spans="1:10" x14ac:dyDescent="0.25">
      <c r="A1219" s="80"/>
      <c r="J1219">
        <v>5</v>
      </c>
    </row>
    <row r="1220" spans="1:10" ht="31.5" x14ac:dyDescent="0.25">
      <c r="A1220" s="64" t="s">
        <v>590</v>
      </c>
      <c r="J1220">
        <v>6</v>
      </c>
    </row>
    <row r="1221" spans="1:10" x14ac:dyDescent="0.25">
      <c r="A1221" s="79"/>
      <c r="J1221">
        <v>7</v>
      </c>
    </row>
    <row r="1222" spans="1:10" ht="25.5" x14ac:dyDescent="0.25">
      <c r="A1222" s="81" t="s">
        <v>595</v>
      </c>
      <c r="J1222">
        <v>8</v>
      </c>
    </row>
    <row r="1223" spans="1:10" x14ac:dyDescent="0.25">
      <c r="A1223" s="81"/>
      <c r="J1223">
        <v>9</v>
      </c>
    </row>
    <row r="1224" spans="1:10" x14ac:dyDescent="0.25">
      <c r="A1224" s="65"/>
      <c r="J1224">
        <v>10</v>
      </c>
    </row>
    <row r="1225" spans="1:10" x14ac:dyDescent="0.25">
      <c r="A1225" s="65"/>
      <c r="J1225">
        <v>11</v>
      </c>
    </row>
    <row r="1226" spans="1:10" x14ac:dyDescent="0.25">
      <c r="A1226" s="79"/>
      <c r="J1226">
        <v>12</v>
      </c>
    </row>
    <row r="1227" spans="1:10" x14ac:dyDescent="0.25">
      <c r="A1227" s="79"/>
      <c r="J1227">
        <v>13</v>
      </c>
    </row>
    <row r="1228" spans="1:10" x14ac:dyDescent="0.25">
      <c r="J1228">
        <v>14</v>
      </c>
    </row>
    <row r="1229" spans="1:10" x14ac:dyDescent="0.25">
      <c r="A1229" s="80"/>
      <c r="J1229">
        <v>15</v>
      </c>
    </row>
    <row r="1230" spans="1:10" ht="31.5" x14ac:dyDescent="0.25">
      <c r="A1230" s="64" t="s">
        <v>590</v>
      </c>
      <c r="J1230">
        <v>16</v>
      </c>
    </row>
    <row r="1231" spans="1:10" x14ac:dyDescent="0.25">
      <c r="A1231" s="79"/>
      <c r="J1231">
        <v>17</v>
      </c>
    </row>
    <row r="1232" spans="1:10" ht="25.5" x14ac:dyDescent="0.25">
      <c r="A1232" s="81" t="s">
        <v>595</v>
      </c>
      <c r="J1232">
        <v>18</v>
      </c>
    </row>
    <row r="1233" spans="1:22" x14ac:dyDescent="0.25">
      <c r="A1233" s="81"/>
      <c r="J1233">
        <v>19</v>
      </c>
    </row>
    <row r="1234" spans="1:22" ht="89.25" x14ac:dyDescent="0.25">
      <c r="A1234" s="81" t="s">
        <v>1096</v>
      </c>
      <c r="J1234">
        <v>20</v>
      </c>
    </row>
    <row r="1235" spans="1:22" x14ac:dyDescent="0.25">
      <c r="A1235" s="65"/>
      <c r="J1235">
        <v>21</v>
      </c>
    </row>
    <row r="1236" spans="1:22" x14ac:dyDescent="0.25">
      <c r="A1236" s="65"/>
      <c r="J1236">
        <v>22</v>
      </c>
    </row>
    <row r="1237" spans="1:22" ht="140.25" x14ac:dyDescent="0.25">
      <c r="A1237" s="96" t="s">
        <v>624</v>
      </c>
      <c r="B1237" s="97" t="s">
        <v>625</v>
      </c>
      <c r="J1237">
        <v>23</v>
      </c>
    </row>
    <row r="1238" spans="1:22" ht="15.75" thickBot="1" x14ac:dyDescent="0.3">
      <c r="A1238" s="65"/>
      <c r="J1238">
        <v>24</v>
      </c>
    </row>
    <row r="1239" spans="1:22" ht="15.75" thickBot="1" x14ac:dyDescent="0.3">
      <c r="A1239" s="88" t="s">
        <v>626</v>
      </c>
      <c r="B1239" s="89">
        <v>0.05</v>
      </c>
      <c r="J1239">
        <v>25</v>
      </c>
    </row>
    <row r="1240" spans="1:22" ht="39" thickBot="1" x14ac:dyDescent="0.3">
      <c r="A1240" s="110" t="s">
        <v>627</v>
      </c>
      <c r="B1240" s="74">
        <v>18</v>
      </c>
      <c r="J1240">
        <v>26</v>
      </c>
    </row>
    <row r="1241" spans="1:22" ht="39" thickBot="1" x14ac:dyDescent="0.3">
      <c r="A1241" s="110" t="s">
        <v>628</v>
      </c>
      <c r="B1241" s="74">
        <v>1.7997570000000001</v>
      </c>
      <c r="J1241">
        <v>27</v>
      </c>
    </row>
    <row r="1242" spans="1:22" ht="64.5" thickBot="1" x14ac:dyDescent="0.3">
      <c r="A1242" s="110" t="s">
        <v>629</v>
      </c>
      <c r="B1242" s="74">
        <v>2.97105</v>
      </c>
      <c r="J1242">
        <v>28</v>
      </c>
    </row>
    <row r="1243" spans="1:22" ht="38.25" x14ac:dyDescent="0.25">
      <c r="A1243" s="109" t="s">
        <v>630</v>
      </c>
      <c r="B1243" s="78">
        <v>0.99650000000000005</v>
      </c>
      <c r="J1243">
        <v>29</v>
      </c>
    </row>
    <row r="1244" spans="1:22" ht="15.75" thickBot="1" x14ac:dyDescent="0.3">
      <c r="A1244" s="65"/>
      <c r="J1244">
        <v>30</v>
      </c>
    </row>
    <row r="1245" spans="1:22" x14ac:dyDescent="0.25">
      <c r="A1245" s="254" t="s">
        <v>631</v>
      </c>
      <c r="B1245" s="255"/>
      <c r="C1245" s="255"/>
      <c r="D1245" s="255"/>
      <c r="J1245">
        <v>31</v>
      </c>
    </row>
    <row r="1246" spans="1:22" x14ac:dyDescent="0.25">
      <c r="A1246" s="262" t="s">
        <v>632</v>
      </c>
      <c r="B1246" s="263"/>
      <c r="C1246" s="263"/>
      <c r="D1246" s="263"/>
      <c r="J1246">
        <v>32</v>
      </c>
    </row>
    <row r="1247" spans="1:22" ht="15.75" thickBot="1" x14ac:dyDescent="0.3">
      <c r="A1247" s="256" t="s">
        <v>633</v>
      </c>
      <c r="B1247" s="257"/>
      <c r="C1247" s="257"/>
      <c r="D1247" s="257"/>
      <c r="J1247">
        <v>33</v>
      </c>
    </row>
    <row r="1248" spans="1:22" ht="27" thickBot="1" x14ac:dyDescent="0.3">
      <c r="A1248" s="98" t="s">
        <v>634</v>
      </c>
      <c r="B1248" s="83" t="s">
        <v>635</v>
      </c>
      <c r="C1248" s="83" t="s">
        <v>566</v>
      </c>
      <c r="D1248" s="85" t="s">
        <v>592</v>
      </c>
      <c r="K1248" s="121" t="s">
        <v>1123</v>
      </c>
      <c r="L1248" s="121" t="s">
        <v>1124</v>
      </c>
      <c r="M1248" s="121" t="str">
        <f>A1234</f>
        <v>Prueba del rango estudentizado de Tukey (HSD) para DM4</v>
      </c>
      <c r="N1248" s="120"/>
      <c r="S1248" s="122" t="str">
        <f>K1248</f>
        <v>Factor</v>
      </c>
      <c r="T1248" s="122" t="str">
        <f>L1248</f>
        <v>Nivel</v>
      </c>
      <c r="U1248" s="114"/>
      <c r="V1248" s="123"/>
    </row>
    <row r="1249" spans="1:22" ht="16.5" thickBot="1" x14ac:dyDescent="0.3">
      <c r="A1249" s="99" t="s">
        <v>592</v>
      </c>
      <c r="B1249" s="68">
        <v>15.8</v>
      </c>
      <c r="C1249" s="68">
        <v>16</v>
      </c>
      <c r="D1249" s="86" t="s">
        <v>1024</v>
      </c>
      <c r="K1249" s="228" t="s">
        <v>1125</v>
      </c>
      <c r="L1249" s="124" t="str">
        <f>D1249</f>
        <v>con</v>
      </c>
      <c r="M1249" s="125">
        <f>B1249</f>
        <v>15.8</v>
      </c>
      <c r="N1249" s="125" t="str">
        <f>A1249</f>
        <v>A</v>
      </c>
      <c r="S1249" s="230" t="str">
        <f>K1249</f>
        <v>Enmienda (A)</v>
      </c>
      <c r="T1249" s="126" t="str">
        <f>L1249</f>
        <v>con</v>
      </c>
      <c r="U1249" s="127">
        <f>M1249</f>
        <v>15.8</v>
      </c>
      <c r="V1249" s="128" t="str">
        <f>N1249</f>
        <v>A</v>
      </c>
    </row>
    <row r="1250" spans="1:22" ht="16.5" thickBot="1" x14ac:dyDescent="0.3">
      <c r="A1250" s="99"/>
      <c r="B1250" s="68"/>
      <c r="C1250" s="68"/>
      <c r="D1250" s="86"/>
      <c r="K1250" s="229"/>
      <c r="L1250" s="124" t="str">
        <f>D1251</f>
        <v>sin</v>
      </c>
      <c r="M1250" s="125">
        <f>B1251</f>
        <v>12.456300000000001</v>
      </c>
      <c r="N1250" s="125" t="str">
        <f>A1251</f>
        <v>B</v>
      </c>
      <c r="S1250" s="227"/>
      <c r="T1250" s="129" t="str">
        <f>L1250</f>
        <v>sin</v>
      </c>
      <c r="U1250" s="130">
        <f>M1250</f>
        <v>12.456300000000001</v>
      </c>
      <c r="V1250" s="131" t="str">
        <f>N1250</f>
        <v>B</v>
      </c>
    </row>
    <row r="1251" spans="1:22" x14ac:dyDescent="0.25">
      <c r="A1251" s="100" t="s">
        <v>593</v>
      </c>
      <c r="B1251" s="77">
        <v>12.456300000000001</v>
      </c>
      <c r="C1251" s="77">
        <v>16</v>
      </c>
      <c r="D1251" s="87" t="s">
        <v>1025</v>
      </c>
      <c r="J1251">
        <v>1</v>
      </c>
      <c r="R1251">
        <v>1</v>
      </c>
      <c r="T1251" t="str">
        <f>M1248</f>
        <v>Prueba del rango estudentizado de Tukey (HSD) para DM4</v>
      </c>
    </row>
    <row r="1252" spans="1:22" x14ac:dyDescent="0.25">
      <c r="A1252" s="79"/>
      <c r="J1252">
        <v>2</v>
      </c>
    </row>
    <row r="1253" spans="1:22" x14ac:dyDescent="0.25">
      <c r="A1253" s="79"/>
      <c r="J1253">
        <v>3</v>
      </c>
    </row>
    <row r="1254" spans="1:22" x14ac:dyDescent="0.25">
      <c r="J1254">
        <v>4</v>
      </c>
    </row>
    <row r="1255" spans="1:22" x14ac:dyDescent="0.25">
      <c r="A1255" s="80"/>
      <c r="J1255">
        <v>5</v>
      </c>
    </row>
    <row r="1256" spans="1:22" ht="31.5" x14ac:dyDescent="0.25">
      <c r="A1256" s="64" t="s">
        <v>590</v>
      </c>
      <c r="J1256">
        <v>6</v>
      </c>
    </row>
    <row r="1257" spans="1:22" x14ac:dyDescent="0.25">
      <c r="A1257" s="79"/>
      <c r="J1257">
        <v>7</v>
      </c>
    </row>
    <row r="1258" spans="1:22" ht="25.5" x14ac:dyDescent="0.25">
      <c r="A1258" s="81" t="s">
        <v>595</v>
      </c>
      <c r="J1258">
        <v>8</v>
      </c>
    </row>
    <row r="1259" spans="1:22" x14ac:dyDescent="0.25">
      <c r="A1259" s="81"/>
      <c r="J1259">
        <v>9</v>
      </c>
    </row>
    <row r="1260" spans="1:22" x14ac:dyDescent="0.25">
      <c r="A1260" s="65"/>
      <c r="J1260">
        <v>10</v>
      </c>
    </row>
    <row r="1261" spans="1:22" x14ac:dyDescent="0.25">
      <c r="A1261" s="65"/>
      <c r="J1261">
        <v>11</v>
      </c>
    </row>
    <row r="1262" spans="1:22" x14ac:dyDescent="0.25">
      <c r="A1262" s="79"/>
      <c r="J1262">
        <v>12</v>
      </c>
    </row>
    <row r="1263" spans="1:22" x14ac:dyDescent="0.25">
      <c r="A1263" s="79"/>
      <c r="J1263">
        <v>13</v>
      </c>
    </row>
    <row r="1264" spans="1:22" x14ac:dyDescent="0.25">
      <c r="J1264">
        <v>14</v>
      </c>
    </row>
    <row r="1265" spans="1:10" x14ac:dyDescent="0.25">
      <c r="A1265" s="80"/>
      <c r="J1265">
        <v>15</v>
      </c>
    </row>
    <row r="1266" spans="1:10" ht="31.5" x14ac:dyDescent="0.25">
      <c r="A1266" s="64" t="s">
        <v>590</v>
      </c>
      <c r="J1266">
        <v>16</v>
      </c>
    </row>
    <row r="1267" spans="1:10" x14ac:dyDescent="0.25">
      <c r="A1267" s="79"/>
      <c r="J1267">
        <v>17</v>
      </c>
    </row>
    <row r="1268" spans="1:10" ht="25.5" x14ac:dyDescent="0.25">
      <c r="A1268" s="81" t="s">
        <v>595</v>
      </c>
      <c r="J1268">
        <v>18</v>
      </c>
    </row>
    <row r="1269" spans="1:10" x14ac:dyDescent="0.25">
      <c r="A1269" s="81"/>
      <c r="J1269">
        <v>19</v>
      </c>
    </row>
    <row r="1270" spans="1:10" ht="89.25" x14ac:dyDescent="0.25">
      <c r="A1270" s="81" t="s">
        <v>1097</v>
      </c>
      <c r="J1270">
        <v>20</v>
      </c>
    </row>
    <row r="1271" spans="1:10" x14ac:dyDescent="0.25">
      <c r="A1271" s="65"/>
      <c r="J1271">
        <v>21</v>
      </c>
    </row>
    <row r="1272" spans="1:10" x14ac:dyDescent="0.25">
      <c r="A1272" s="65"/>
      <c r="J1272">
        <v>22</v>
      </c>
    </row>
    <row r="1273" spans="1:10" ht="140.25" x14ac:dyDescent="0.25">
      <c r="A1273" s="96" t="s">
        <v>624</v>
      </c>
      <c r="B1273" s="97" t="s">
        <v>625</v>
      </c>
      <c r="J1273">
        <v>23</v>
      </c>
    </row>
    <row r="1274" spans="1:10" ht="15.75" thickBot="1" x14ac:dyDescent="0.3">
      <c r="A1274" s="65"/>
      <c r="J1274">
        <v>24</v>
      </c>
    </row>
    <row r="1275" spans="1:10" ht="15.75" thickBot="1" x14ac:dyDescent="0.3">
      <c r="A1275" s="88" t="s">
        <v>626</v>
      </c>
      <c r="B1275" s="89">
        <v>0.05</v>
      </c>
      <c r="J1275">
        <v>25</v>
      </c>
    </row>
    <row r="1276" spans="1:10" ht="39" thickBot="1" x14ac:dyDescent="0.3">
      <c r="A1276" s="110" t="s">
        <v>627</v>
      </c>
      <c r="B1276" s="74">
        <v>18</v>
      </c>
      <c r="J1276">
        <v>26</v>
      </c>
    </row>
    <row r="1277" spans="1:10" ht="39" thickBot="1" x14ac:dyDescent="0.3">
      <c r="A1277" s="110" t="s">
        <v>628</v>
      </c>
      <c r="B1277" s="74">
        <v>0.87201399999999996</v>
      </c>
      <c r="J1277">
        <v>27</v>
      </c>
    </row>
    <row r="1278" spans="1:10" ht="64.5" thickBot="1" x14ac:dyDescent="0.3">
      <c r="A1278" s="110" t="s">
        <v>629</v>
      </c>
      <c r="B1278" s="74">
        <v>2.97105</v>
      </c>
      <c r="J1278">
        <v>28</v>
      </c>
    </row>
    <row r="1279" spans="1:10" ht="38.25" x14ac:dyDescent="0.25">
      <c r="A1279" s="109" t="s">
        <v>630</v>
      </c>
      <c r="B1279" s="78">
        <v>0.69359999999999999</v>
      </c>
      <c r="J1279">
        <v>29</v>
      </c>
    </row>
    <row r="1280" spans="1:10" ht="15.75" thickBot="1" x14ac:dyDescent="0.3">
      <c r="A1280" s="65"/>
      <c r="J1280">
        <v>30</v>
      </c>
    </row>
    <row r="1281" spans="1:22" x14ac:dyDescent="0.25">
      <c r="A1281" s="254" t="s">
        <v>631</v>
      </c>
      <c r="B1281" s="255"/>
      <c r="C1281" s="255"/>
      <c r="D1281" s="255"/>
      <c r="J1281">
        <v>31</v>
      </c>
    </row>
    <row r="1282" spans="1:22" x14ac:dyDescent="0.25">
      <c r="A1282" s="262" t="s">
        <v>632</v>
      </c>
      <c r="B1282" s="263"/>
      <c r="C1282" s="263"/>
      <c r="D1282" s="263"/>
      <c r="J1282">
        <v>32</v>
      </c>
    </row>
    <row r="1283" spans="1:22" ht="15.75" thickBot="1" x14ac:dyDescent="0.3">
      <c r="A1283" s="256" t="s">
        <v>633</v>
      </c>
      <c r="B1283" s="257"/>
      <c r="C1283" s="257"/>
      <c r="D1283" s="257"/>
      <c r="J1283">
        <v>33</v>
      </c>
    </row>
    <row r="1284" spans="1:22" ht="27" thickBot="1" x14ac:dyDescent="0.3">
      <c r="A1284" s="98" t="s">
        <v>634</v>
      </c>
      <c r="B1284" s="83" t="s">
        <v>635</v>
      </c>
      <c r="C1284" s="83" t="s">
        <v>566</v>
      </c>
      <c r="D1284" s="85" t="s">
        <v>592</v>
      </c>
      <c r="K1284" s="121" t="s">
        <v>1123</v>
      </c>
      <c r="L1284" s="121" t="s">
        <v>1124</v>
      </c>
      <c r="M1284" s="121" t="str">
        <f>A1270</f>
        <v>Prueba del rango estudentizado de Tukey (HSD) para DM5</v>
      </c>
      <c r="N1284" s="120"/>
      <c r="S1284" s="122" t="str">
        <f>K1284</f>
        <v>Factor</v>
      </c>
      <c r="T1284" s="122" t="str">
        <f>L1284</f>
        <v>Nivel</v>
      </c>
      <c r="U1284" s="114"/>
      <c r="V1284" s="123"/>
    </row>
    <row r="1285" spans="1:22" ht="16.5" thickBot="1" x14ac:dyDescent="0.3">
      <c r="A1285" s="99" t="s">
        <v>592</v>
      </c>
      <c r="B1285" s="68">
        <v>16.043800000000001</v>
      </c>
      <c r="C1285" s="68">
        <v>16</v>
      </c>
      <c r="D1285" s="86" t="s">
        <v>1024</v>
      </c>
      <c r="K1285" s="228" t="s">
        <v>1125</v>
      </c>
      <c r="L1285" s="124" t="str">
        <f>D1285</f>
        <v>con</v>
      </c>
      <c r="M1285" s="125">
        <f>B1285</f>
        <v>16.043800000000001</v>
      </c>
      <c r="N1285" s="125" t="str">
        <f>A1285</f>
        <v>A</v>
      </c>
      <c r="S1285" s="230" t="str">
        <f>K1285</f>
        <v>Enmienda (A)</v>
      </c>
      <c r="T1285" s="126" t="str">
        <f>L1285</f>
        <v>con</v>
      </c>
      <c r="U1285" s="127">
        <f>M1285</f>
        <v>16.043800000000001</v>
      </c>
      <c r="V1285" s="128" t="str">
        <f>N1285</f>
        <v>A</v>
      </c>
    </row>
    <row r="1286" spans="1:22" ht="16.5" thickBot="1" x14ac:dyDescent="0.3">
      <c r="A1286" s="99"/>
      <c r="B1286" s="68"/>
      <c r="C1286" s="68"/>
      <c r="D1286" s="86"/>
      <c r="K1286" s="229"/>
      <c r="L1286" s="124" t="str">
        <f>D1287</f>
        <v>sin</v>
      </c>
      <c r="M1286" s="125">
        <f>B1287</f>
        <v>12.956300000000001</v>
      </c>
      <c r="N1286" s="125" t="str">
        <f>A1287</f>
        <v>B</v>
      </c>
      <c r="S1286" s="227"/>
      <c r="T1286" s="129" t="str">
        <f>L1286</f>
        <v>sin</v>
      </c>
      <c r="U1286" s="130">
        <f>M1286</f>
        <v>12.956300000000001</v>
      </c>
      <c r="V1286" s="131" t="str">
        <f>N1286</f>
        <v>B</v>
      </c>
    </row>
    <row r="1287" spans="1:22" x14ac:dyDescent="0.25">
      <c r="A1287" s="100" t="s">
        <v>593</v>
      </c>
      <c r="B1287" s="77">
        <v>12.956300000000001</v>
      </c>
      <c r="C1287" s="77">
        <v>16</v>
      </c>
      <c r="D1287" s="87" t="s">
        <v>1025</v>
      </c>
      <c r="J1287">
        <v>1</v>
      </c>
      <c r="R1287">
        <v>1</v>
      </c>
      <c r="T1287" t="str">
        <f>M1284</f>
        <v>Prueba del rango estudentizado de Tukey (HSD) para DM5</v>
      </c>
    </row>
    <row r="1288" spans="1:22" x14ac:dyDescent="0.25">
      <c r="A1288" s="79"/>
      <c r="J1288">
        <v>2</v>
      </c>
    </row>
    <row r="1289" spans="1:22" x14ac:dyDescent="0.25">
      <c r="A1289" s="79"/>
      <c r="J1289">
        <v>3</v>
      </c>
    </row>
    <row r="1290" spans="1:22" x14ac:dyDescent="0.25">
      <c r="J1290">
        <v>4</v>
      </c>
    </row>
    <row r="1291" spans="1:22" x14ac:dyDescent="0.25">
      <c r="A1291" s="80"/>
      <c r="J1291">
        <v>5</v>
      </c>
    </row>
    <row r="1292" spans="1:22" ht="31.5" x14ac:dyDescent="0.25">
      <c r="A1292" s="64" t="s">
        <v>590</v>
      </c>
      <c r="J1292">
        <v>6</v>
      </c>
    </row>
    <row r="1293" spans="1:22" x14ac:dyDescent="0.25">
      <c r="A1293" s="79"/>
      <c r="J1293">
        <v>7</v>
      </c>
    </row>
    <row r="1294" spans="1:22" ht="25.5" x14ac:dyDescent="0.25">
      <c r="A1294" s="81" t="s">
        <v>595</v>
      </c>
      <c r="J1294">
        <v>8</v>
      </c>
    </row>
    <row r="1295" spans="1:22" x14ac:dyDescent="0.25">
      <c r="A1295" s="81"/>
      <c r="J1295">
        <v>9</v>
      </c>
    </row>
    <row r="1296" spans="1:22" x14ac:dyDescent="0.25">
      <c r="A1296" s="65"/>
      <c r="J1296">
        <v>10</v>
      </c>
    </row>
    <row r="1297" spans="1:10" x14ac:dyDescent="0.25">
      <c r="A1297" s="65"/>
      <c r="J1297">
        <v>11</v>
      </c>
    </row>
    <row r="1298" spans="1:10" x14ac:dyDescent="0.25">
      <c r="A1298" s="79"/>
      <c r="J1298">
        <v>12</v>
      </c>
    </row>
    <row r="1299" spans="1:10" x14ac:dyDescent="0.25">
      <c r="A1299" s="79"/>
      <c r="J1299">
        <v>13</v>
      </c>
    </row>
    <row r="1300" spans="1:10" x14ac:dyDescent="0.25">
      <c r="J1300">
        <v>14</v>
      </c>
    </row>
    <row r="1301" spans="1:10" x14ac:dyDescent="0.25">
      <c r="A1301" s="80"/>
      <c r="J1301">
        <v>15</v>
      </c>
    </row>
    <row r="1302" spans="1:10" ht="31.5" x14ac:dyDescent="0.25">
      <c r="A1302" s="64" t="s">
        <v>590</v>
      </c>
      <c r="J1302">
        <v>16</v>
      </c>
    </row>
    <row r="1303" spans="1:10" x14ac:dyDescent="0.25">
      <c r="A1303" s="79"/>
      <c r="J1303">
        <v>17</v>
      </c>
    </row>
    <row r="1304" spans="1:10" ht="25.5" x14ac:dyDescent="0.25">
      <c r="A1304" s="81" t="s">
        <v>595</v>
      </c>
      <c r="J1304">
        <v>18</v>
      </c>
    </row>
    <row r="1305" spans="1:10" x14ac:dyDescent="0.25">
      <c r="A1305" s="81"/>
      <c r="J1305">
        <v>19</v>
      </c>
    </row>
    <row r="1306" spans="1:10" ht="89.25" x14ac:dyDescent="0.25">
      <c r="A1306" s="81" t="s">
        <v>1098</v>
      </c>
      <c r="J1306">
        <v>20</v>
      </c>
    </row>
    <row r="1307" spans="1:10" x14ac:dyDescent="0.25">
      <c r="A1307" s="65"/>
      <c r="J1307">
        <v>21</v>
      </c>
    </row>
    <row r="1308" spans="1:10" x14ac:dyDescent="0.25">
      <c r="A1308" s="65"/>
      <c r="J1308">
        <v>22</v>
      </c>
    </row>
    <row r="1309" spans="1:10" ht="140.25" x14ac:dyDescent="0.25">
      <c r="A1309" s="96" t="s">
        <v>624</v>
      </c>
      <c r="B1309" s="97" t="s">
        <v>625</v>
      </c>
      <c r="J1309">
        <v>23</v>
      </c>
    </row>
    <row r="1310" spans="1:10" ht="15.75" thickBot="1" x14ac:dyDescent="0.3">
      <c r="A1310" s="65"/>
      <c r="J1310">
        <v>24</v>
      </c>
    </row>
    <row r="1311" spans="1:10" ht="15.75" thickBot="1" x14ac:dyDescent="0.3">
      <c r="A1311" s="88" t="s">
        <v>626</v>
      </c>
      <c r="B1311" s="89">
        <v>0.05</v>
      </c>
      <c r="J1311">
        <v>25</v>
      </c>
    </row>
    <row r="1312" spans="1:10" ht="39" thickBot="1" x14ac:dyDescent="0.3">
      <c r="A1312" s="110" t="s">
        <v>627</v>
      </c>
      <c r="B1312" s="74">
        <v>18</v>
      </c>
      <c r="J1312">
        <v>26</v>
      </c>
    </row>
    <row r="1313" spans="1:22" ht="39" thickBot="1" x14ac:dyDescent="0.3">
      <c r="A1313" s="110" t="s">
        <v>628</v>
      </c>
      <c r="B1313" s="74">
        <v>0.81958299999999995</v>
      </c>
      <c r="J1313">
        <v>27</v>
      </c>
    </row>
    <row r="1314" spans="1:22" ht="64.5" thickBot="1" x14ac:dyDescent="0.3">
      <c r="A1314" s="110" t="s">
        <v>629</v>
      </c>
      <c r="B1314" s="74">
        <v>2.97105</v>
      </c>
      <c r="J1314">
        <v>28</v>
      </c>
    </row>
    <row r="1315" spans="1:22" ht="38.25" x14ac:dyDescent="0.25">
      <c r="A1315" s="109" t="s">
        <v>630</v>
      </c>
      <c r="B1315" s="78">
        <v>0.6724</v>
      </c>
      <c r="J1315">
        <v>29</v>
      </c>
    </row>
    <row r="1316" spans="1:22" ht="15.75" thickBot="1" x14ac:dyDescent="0.3">
      <c r="A1316" s="65"/>
      <c r="J1316">
        <v>30</v>
      </c>
    </row>
    <row r="1317" spans="1:22" x14ac:dyDescent="0.25">
      <c r="A1317" s="254" t="s">
        <v>631</v>
      </c>
      <c r="B1317" s="255"/>
      <c r="C1317" s="255"/>
      <c r="D1317" s="255"/>
      <c r="J1317">
        <v>31</v>
      </c>
    </row>
    <row r="1318" spans="1:22" x14ac:dyDescent="0.25">
      <c r="A1318" s="262" t="s">
        <v>632</v>
      </c>
      <c r="B1318" s="263"/>
      <c r="C1318" s="263"/>
      <c r="D1318" s="263"/>
      <c r="J1318">
        <v>32</v>
      </c>
    </row>
    <row r="1319" spans="1:22" ht="15.75" thickBot="1" x14ac:dyDescent="0.3">
      <c r="A1319" s="256" t="s">
        <v>633</v>
      </c>
      <c r="B1319" s="257"/>
      <c r="C1319" s="257"/>
      <c r="D1319" s="257"/>
      <c r="J1319">
        <v>33</v>
      </c>
    </row>
    <row r="1320" spans="1:22" ht="27" thickBot="1" x14ac:dyDescent="0.3">
      <c r="A1320" s="98" t="s">
        <v>634</v>
      </c>
      <c r="B1320" s="83" t="s">
        <v>635</v>
      </c>
      <c r="C1320" s="83" t="s">
        <v>566</v>
      </c>
      <c r="D1320" s="85" t="s">
        <v>592</v>
      </c>
      <c r="K1320" s="121" t="s">
        <v>1123</v>
      </c>
      <c r="L1320" s="121" t="s">
        <v>1124</v>
      </c>
      <c r="M1320" s="121" t="str">
        <f>A1306</f>
        <v>Prueba del rango estudentizado de Tukey (HSD) para DM6</v>
      </c>
      <c r="N1320" s="120"/>
      <c r="S1320" s="122" t="str">
        <f>K1320</f>
        <v>Factor</v>
      </c>
      <c r="T1320" s="122" t="str">
        <f>L1320</f>
        <v>Nivel</v>
      </c>
      <c r="U1320" s="114"/>
      <c r="V1320" s="123"/>
    </row>
    <row r="1321" spans="1:22" ht="16.5" thickBot="1" x14ac:dyDescent="0.3">
      <c r="A1321" s="99" t="s">
        <v>592</v>
      </c>
      <c r="B1321" s="68">
        <v>17.337499999999999</v>
      </c>
      <c r="C1321" s="68">
        <v>16</v>
      </c>
      <c r="D1321" s="86" t="s">
        <v>1024</v>
      </c>
      <c r="K1321" s="228" t="s">
        <v>1125</v>
      </c>
      <c r="L1321" s="124" t="str">
        <f>D1321</f>
        <v>con</v>
      </c>
      <c r="M1321" s="125">
        <f>B1321</f>
        <v>17.337499999999999</v>
      </c>
      <c r="N1321" s="125" t="str">
        <f>A1321</f>
        <v>A</v>
      </c>
      <c r="S1321" s="230" t="str">
        <f>K1321</f>
        <v>Enmienda (A)</v>
      </c>
      <c r="T1321" s="126" t="str">
        <f>L1321</f>
        <v>con</v>
      </c>
      <c r="U1321" s="127">
        <f>M1321</f>
        <v>17.337499999999999</v>
      </c>
      <c r="V1321" s="128" t="str">
        <f>N1321</f>
        <v>A</v>
      </c>
    </row>
    <row r="1322" spans="1:22" ht="16.5" thickBot="1" x14ac:dyDescent="0.3">
      <c r="A1322" s="99"/>
      <c r="B1322" s="68"/>
      <c r="C1322" s="68"/>
      <c r="D1322" s="86"/>
      <c r="K1322" s="229"/>
      <c r="L1322" s="124" t="str">
        <f>D1323</f>
        <v>sin</v>
      </c>
      <c r="M1322" s="125">
        <f>B1323</f>
        <v>14.125</v>
      </c>
      <c r="N1322" s="125" t="str">
        <f>A1323</f>
        <v>B</v>
      </c>
      <c r="S1322" s="227"/>
      <c r="T1322" s="129" t="str">
        <f>L1322</f>
        <v>sin</v>
      </c>
      <c r="U1322" s="130">
        <f>M1322</f>
        <v>14.125</v>
      </c>
      <c r="V1322" s="131" t="str">
        <f>N1322</f>
        <v>B</v>
      </c>
    </row>
    <row r="1323" spans="1:22" x14ac:dyDescent="0.25">
      <c r="A1323" s="100" t="s">
        <v>593</v>
      </c>
      <c r="B1323" s="77">
        <v>14.125</v>
      </c>
      <c r="C1323" s="77">
        <v>16</v>
      </c>
      <c r="D1323" s="87" t="s">
        <v>1025</v>
      </c>
      <c r="J1323">
        <v>1</v>
      </c>
      <c r="R1323">
        <v>1</v>
      </c>
      <c r="T1323" t="str">
        <f>M1320</f>
        <v>Prueba del rango estudentizado de Tukey (HSD) para DM6</v>
      </c>
    </row>
    <row r="1324" spans="1:22" x14ac:dyDescent="0.25">
      <c r="A1324" s="79"/>
      <c r="J1324">
        <v>2</v>
      </c>
    </row>
    <row r="1325" spans="1:22" x14ac:dyDescent="0.25">
      <c r="A1325" s="79"/>
      <c r="J1325">
        <v>3</v>
      </c>
    </row>
    <row r="1326" spans="1:22" x14ac:dyDescent="0.25">
      <c r="J1326">
        <v>4</v>
      </c>
    </row>
    <row r="1327" spans="1:22" x14ac:dyDescent="0.25">
      <c r="A1327" s="80"/>
      <c r="J1327">
        <v>5</v>
      </c>
    </row>
    <row r="1328" spans="1:22" ht="31.5" x14ac:dyDescent="0.25">
      <c r="A1328" s="64" t="s">
        <v>590</v>
      </c>
      <c r="J1328">
        <v>6</v>
      </c>
    </row>
    <row r="1329" spans="1:10" x14ac:dyDescent="0.25">
      <c r="A1329" s="79"/>
      <c r="J1329">
        <v>7</v>
      </c>
    </row>
    <row r="1330" spans="1:10" ht="25.5" x14ac:dyDescent="0.25">
      <c r="A1330" s="81" t="s">
        <v>595</v>
      </c>
      <c r="J1330">
        <v>8</v>
      </c>
    </row>
    <row r="1331" spans="1:10" x14ac:dyDescent="0.25">
      <c r="A1331" s="81"/>
      <c r="J1331">
        <v>9</v>
      </c>
    </row>
    <row r="1332" spans="1:10" x14ac:dyDescent="0.25">
      <c r="A1332" s="65"/>
      <c r="J1332">
        <v>10</v>
      </c>
    </row>
    <row r="1333" spans="1:10" x14ac:dyDescent="0.25">
      <c r="A1333" s="65"/>
      <c r="J1333">
        <v>11</v>
      </c>
    </row>
    <row r="1334" spans="1:10" x14ac:dyDescent="0.25">
      <c r="A1334" s="79"/>
      <c r="J1334">
        <v>12</v>
      </c>
    </row>
    <row r="1335" spans="1:10" x14ac:dyDescent="0.25">
      <c r="A1335" s="79"/>
      <c r="J1335">
        <v>13</v>
      </c>
    </row>
    <row r="1336" spans="1:10" x14ac:dyDescent="0.25">
      <c r="J1336">
        <v>14</v>
      </c>
    </row>
    <row r="1337" spans="1:10" x14ac:dyDescent="0.25">
      <c r="A1337" s="80"/>
      <c r="J1337">
        <v>15</v>
      </c>
    </row>
    <row r="1338" spans="1:10" ht="31.5" x14ac:dyDescent="0.25">
      <c r="A1338" s="64" t="s">
        <v>590</v>
      </c>
      <c r="J1338">
        <v>16</v>
      </c>
    </row>
    <row r="1339" spans="1:10" x14ac:dyDescent="0.25">
      <c r="A1339" s="79"/>
      <c r="J1339">
        <v>17</v>
      </c>
    </row>
    <row r="1340" spans="1:10" ht="25.5" x14ac:dyDescent="0.25">
      <c r="A1340" s="81" t="s">
        <v>595</v>
      </c>
      <c r="J1340">
        <v>18</v>
      </c>
    </row>
    <row r="1341" spans="1:10" x14ac:dyDescent="0.25">
      <c r="A1341" s="81"/>
      <c r="J1341">
        <v>19</v>
      </c>
    </row>
    <row r="1342" spans="1:10" ht="89.25" x14ac:dyDescent="0.25">
      <c r="A1342" s="81" t="s">
        <v>1099</v>
      </c>
      <c r="J1342">
        <v>20</v>
      </c>
    </row>
    <row r="1343" spans="1:10" x14ac:dyDescent="0.25">
      <c r="A1343" s="65"/>
      <c r="J1343">
        <v>21</v>
      </c>
    </row>
    <row r="1344" spans="1:10" x14ac:dyDescent="0.25">
      <c r="A1344" s="65"/>
      <c r="J1344">
        <v>22</v>
      </c>
    </row>
    <row r="1345" spans="1:46" ht="140.25" x14ac:dyDescent="0.25">
      <c r="A1345" s="96" t="s">
        <v>624</v>
      </c>
      <c r="B1345" s="97" t="s">
        <v>625</v>
      </c>
      <c r="J1345">
        <v>23</v>
      </c>
    </row>
    <row r="1346" spans="1:46" ht="15.75" thickBot="1" x14ac:dyDescent="0.3">
      <c r="A1346" s="65"/>
      <c r="J1346">
        <v>24</v>
      </c>
    </row>
    <row r="1347" spans="1:46" ht="15.75" thickBot="1" x14ac:dyDescent="0.3">
      <c r="A1347" s="88" t="s">
        <v>626</v>
      </c>
      <c r="B1347" s="89">
        <v>0.05</v>
      </c>
      <c r="J1347">
        <v>25</v>
      </c>
    </row>
    <row r="1348" spans="1:46" ht="39" thickBot="1" x14ac:dyDescent="0.3">
      <c r="A1348" s="110" t="s">
        <v>627</v>
      </c>
      <c r="B1348" s="74">
        <v>18</v>
      </c>
      <c r="J1348">
        <v>26</v>
      </c>
    </row>
    <row r="1349" spans="1:46" ht="39" thickBot="1" x14ac:dyDescent="0.3">
      <c r="A1349" s="110" t="s">
        <v>628</v>
      </c>
      <c r="B1349" s="74">
        <v>0</v>
      </c>
      <c r="J1349">
        <v>27</v>
      </c>
    </row>
    <row r="1350" spans="1:46" ht="64.5" thickBot="1" x14ac:dyDescent="0.3">
      <c r="A1350" s="110" t="s">
        <v>629</v>
      </c>
      <c r="B1350" s="74">
        <v>2.97105</v>
      </c>
      <c r="J1350">
        <v>28</v>
      </c>
    </row>
    <row r="1351" spans="1:46" ht="38.25" x14ac:dyDescent="0.25">
      <c r="A1351" s="109" t="s">
        <v>630</v>
      </c>
      <c r="B1351" s="78">
        <v>0</v>
      </c>
      <c r="J1351">
        <v>29</v>
      </c>
    </row>
    <row r="1352" spans="1:46" ht="15.75" thickBot="1" x14ac:dyDescent="0.3">
      <c r="A1352" s="65"/>
      <c r="J1352">
        <v>30</v>
      </c>
    </row>
    <row r="1353" spans="1:46" x14ac:dyDescent="0.25">
      <c r="A1353" s="254" t="s">
        <v>631</v>
      </c>
      <c r="B1353" s="255"/>
      <c r="C1353" s="255"/>
      <c r="D1353" s="255"/>
      <c r="J1353">
        <v>31</v>
      </c>
      <c r="W1353" s="160"/>
      <c r="X1353" s="160"/>
      <c r="Y1353" s="160"/>
      <c r="Z1353" s="160"/>
      <c r="AA1353" s="160"/>
      <c r="AB1353" s="160"/>
      <c r="AC1353" s="160"/>
      <c r="AD1353" s="160"/>
      <c r="AE1353" s="160"/>
      <c r="AF1353" s="160"/>
      <c r="AG1353" s="160"/>
      <c r="AH1353" s="160"/>
      <c r="AI1353" s="160"/>
      <c r="AJ1353" s="160"/>
      <c r="AK1353" s="160"/>
      <c r="AL1353" s="160"/>
      <c r="AM1353" s="160"/>
      <c r="AN1353" s="160"/>
      <c r="AO1353" s="160"/>
      <c r="AP1353" s="160"/>
      <c r="AQ1353" s="160"/>
      <c r="AR1353" s="160"/>
      <c r="AS1353" s="160"/>
      <c r="AT1353" s="160"/>
    </row>
    <row r="1354" spans="1:46" x14ac:dyDescent="0.25">
      <c r="A1354" s="262" t="s">
        <v>632</v>
      </c>
      <c r="B1354" s="263"/>
      <c r="C1354" s="263"/>
      <c r="D1354" s="263"/>
      <c r="J1354">
        <v>32</v>
      </c>
      <c r="W1354" s="160"/>
      <c r="X1354" s="160"/>
      <c r="Y1354" s="160"/>
      <c r="Z1354" s="160"/>
      <c r="AA1354" s="160"/>
      <c r="AB1354" s="160"/>
      <c r="AC1354" s="160"/>
      <c r="AD1354" s="160"/>
      <c r="AE1354" s="160"/>
      <c r="AF1354" s="160"/>
      <c r="AG1354" s="160"/>
      <c r="AH1354" s="160"/>
      <c r="AI1354" s="160"/>
      <c r="AJ1354" s="160"/>
      <c r="AK1354" s="160"/>
      <c r="AL1354" s="160"/>
      <c r="AM1354" s="160"/>
      <c r="AN1354" s="160"/>
      <c r="AO1354" s="160"/>
      <c r="AP1354" s="160"/>
      <c r="AQ1354" s="160"/>
      <c r="AR1354" s="160"/>
      <c r="AS1354" s="160"/>
      <c r="AT1354" s="160"/>
    </row>
    <row r="1355" spans="1:46" ht="15.75" thickBot="1" x14ac:dyDescent="0.3">
      <c r="A1355" s="256" t="s">
        <v>633</v>
      </c>
      <c r="B1355" s="257"/>
      <c r="C1355" s="257"/>
      <c r="D1355" s="257"/>
      <c r="J1355">
        <v>33</v>
      </c>
      <c r="W1355" s="160"/>
      <c r="X1355" s="160"/>
      <c r="Y1355" s="160"/>
      <c r="Z1355" s="160"/>
      <c r="AA1355" s="160"/>
      <c r="AB1355" s="160"/>
      <c r="AC1355" s="160"/>
      <c r="AD1355" s="160"/>
      <c r="AE1355" s="160"/>
      <c r="AF1355" s="160"/>
      <c r="AG1355" s="160"/>
      <c r="AH1355" s="160"/>
      <c r="AI1355" s="160"/>
      <c r="AJ1355" s="160"/>
      <c r="AK1355" s="160"/>
      <c r="AL1355" s="160"/>
      <c r="AM1355" s="160"/>
      <c r="AN1355" s="160"/>
      <c r="AO1355" s="160"/>
      <c r="AP1355" s="160"/>
      <c r="AQ1355" s="160"/>
      <c r="AR1355" s="160"/>
      <c r="AS1355" s="160"/>
      <c r="AT1355" s="160"/>
    </row>
    <row r="1356" spans="1:46" ht="27" thickBot="1" x14ac:dyDescent="0.3">
      <c r="A1356" s="98" t="s">
        <v>634</v>
      </c>
      <c r="B1356" s="83" t="s">
        <v>635</v>
      </c>
      <c r="C1356" s="83" t="s">
        <v>566</v>
      </c>
      <c r="D1356" s="85" t="s">
        <v>592</v>
      </c>
      <c r="K1356" s="121" t="s">
        <v>1123</v>
      </c>
      <c r="L1356" s="121" t="s">
        <v>1124</v>
      </c>
      <c r="M1356" s="121" t="str">
        <f>A1342</f>
        <v>Prueba del rango estudentizado de Tukey (HSD) para NFLM1</v>
      </c>
      <c r="N1356" s="120"/>
      <c r="S1356" s="122" t="str">
        <f>K1356</f>
        <v>Factor</v>
      </c>
      <c r="T1356" s="122" t="str">
        <f>L1356</f>
        <v>Nivel</v>
      </c>
      <c r="U1356" s="114"/>
      <c r="V1356" s="123"/>
      <c r="W1356" s="161"/>
      <c r="X1356" s="161"/>
      <c r="Y1356" s="161"/>
      <c r="Z1356" s="161"/>
      <c r="AA1356" s="161"/>
      <c r="AB1356" s="161"/>
      <c r="AC1356" s="161"/>
      <c r="AD1356" s="161"/>
      <c r="AE1356" s="161"/>
      <c r="AF1356" s="161"/>
      <c r="AG1356" s="161"/>
      <c r="AH1356" s="161"/>
      <c r="AI1356" s="161"/>
      <c r="AJ1356" s="161"/>
      <c r="AK1356" s="161"/>
      <c r="AL1356" s="161"/>
      <c r="AM1356" s="161"/>
      <c r="AN1356" s="161"/>
      <c r="AO1356" s="161"/>
      <c r="AP1356" s="161"/>
      <c r="AQ1356" s="161"/>
      <c r="AR1356" s="161"/>
      <c r="AS1356" s="161"/>
      <c r="AT1356" s="161"/>
    </row>
    <row r="1357" spans="1:46" ht="16.5" thickBot="1" x14ac:dyDescent="0.3">
      <c r="A1357" s="99" t="s">
        <v>592</v>
      </c>
      <c r="B1357" s="68">
        <v>0</v>
      </c>
      <c r="C1357" s="68">
        <v>16</v>
      </c>
      <c r="D1357" s="86" t="s">
        <v>1024</v>
      </c>
      <c r="K1357" s="228" t="s">
        <v>1125</v>
      </c>
      <c r="L1357" s="124" t="str">
        <f>D1357</f>
        <v>con</v>
      </c>
      <c r="M1357" s="125">
        <f>B1357</f>
        <v>0</v>
      </c>
      <c r="N1357" s="125" t="str">
        <f>A1357</f>
        <v>A</v>
      </c>
      <c r="S1357" s="230" t="str">
        <f>K1357</f>
        <v>Enmienda (A)</v>
      </c>
      <c r="T1357" s="126" t="str">
        <f>L1357</f>
        <v>con</v>
      </c>
      <c r="U1357" s="127">
        <f>M1357</f>
        <v>0</v>
      </c>
      <c r="V1357" s="128" t="str">
        <f>N1357</f>
        <v>A</v>
      </c>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row>
    <row r="1358" spans="1:46" ht="16.5" thickBot="1" x14ac:dyDescent="0.3">
      <c r="A1358" s="99" t="s">
        <v>592</v>
      </c>
      <c r="B1358" s="68"/>
      <c r="C1358" s="68"/>
      <c r="D1358" s="86"/>
      <c r="K1358" s="229"/>
      <c r="L1358" s="124" t="str">
        <f>D1359</f>
        <v>sin</v>
      </c>
      <c r="M1358" s="125">
        <f>B1359</f>
        <v>0</v>
      </c>
      <c r="N1358" s="125" t="str">
        <f>A1359</f>
        <v>A</v>
      </c>
      <c r="S1358" s="227"/>
      <c r="T1358" s="129" t="str">
        <f>L1358</f>
        <v>sin</v>
      </c>
      <c r="U1358" s="130">
        <f>M1358</f>
        <v>0</v>
      </c>
      <c r="V1358" s="131" t="str">
        <f>N1358</f>
        <v>A</v>
      </c>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row>
    <row r="1359" spans="1:46" x14ac:dyDescent="0.25">
      <c r="A1359" s="100" t="s">
        <v>592</v>
      </c>
      <c r="B1359" s="77">
        <v>0</v>
      </c>
      <c r="C1359" s="77">
        <v>16</v>
      </c>
      <c r="D1359" s="87" t="s">
        <v>1025</v>
      </c>
      <c r="J1359">
        <v>1</v>
      </c>
      <c r="R1359">
        <v>1</v>
      </c>
      <c r="T1359" t="str">
        <f>M1356</f>
        <v>Prueba del rango estudentizado de Tukey (HSD) para NFLM1</v>
      </c>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row>
    <row r="1360" spans="1:46" x14ac:dyDescent="0.25">
      <c r="A1360" s="79"/>
      <c r="J1360">
        <v>2</v>
      </c>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row>
    <row r="1361" spans="1:46" x14ac:dyDescent="0.25">
      <c r="A1361" s="79"/>
      <c r="J1361">
        <v>3</v>
      </c>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row>
    <row r="1362" spans="1:46" x14ac:dyDescent="0.25">
      <c r="J1362">
        <v>4</v>
      </c>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row>
    <row r="1363" spans="1:46" x14ac:dyDescent="0.25">
      <c r="A1363" s="80"/>
      <c r="J1363">
        <v>5</v>
      </c>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row>
    <row r="1364" spans="1:46" ht="31.5" x14ac:dyDescent="0.25">
      <c r="A1364" s="64" t="s">
        <v>590</v>
      </c>
      <c r="J1364">
        <v>6</v>
      </c>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row>
    <row r="1365" spans="1:46" x14ac:dyDescent="0.25">
      <c r="A1365" s="79"/>
      <c r="J1365">
        <v>7</v>
      </c>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row>
    <row r="1366" spans="1:46" ht="25.5" x14ac:dyDescent="0.25">
      <c r="A1366" s="81" t="s">
        <v>595</v>
      </c>
      <c r="J1366">
        <v>8</v>
      </c>
    </row>
    <row r="1367" spans="1:46" x14ac:dyDescent="0.25">
      <c r="A1367" s="81"/>
      <c r="J1367">
        <v>9</v>
      </c>
    </row>
    <row r="1368" spans="1:46" x14ac:dyDescent="0.25">
      <c r="A1368" s="65"/>
      <c r="J1368">
        <v>10</v>
      </c>
    </row>
    <row r="1369" spans="1:46" x14ac:dyDescent="0.25">
      <c r="A1369" s="65"/>
      <c r="J1369">
        <v>11</v>
      </c>
    </row>
    <row r="1370" spans="1:46" x14ac:dyDescent="0.25">
      <c r="A1370" s="79"/>
      <c r="J1370">
        <v>12</v>
      </c>
    </row>
    <row r="1371" spans="1:46" x14ac:dyDescent="0.25">
      <c r="A1371" s="79"/>
      <c r="J1371">
        <v>13</v>
      </c>
    </row>
    <row r="1372" spans="1:46" x14ac:dyDescent="0.25">
      <c r="J1372">
        <v>14</v>
      </c>
    </row>
    <row r="1373" spans="1:46" x14ac:dyDescent="0.25">
      <c r="A1373" s="80"/>
      <c r="J1373">
        <v>15</v>
      </c>
    </row>
    <row r="1374" spans="1:46" ht="31.5" x14ac:dyDescent="0.25">
      <c r="A1374" s="64" t="s">
        <v>590</v>
      </c>
      <c r="J1374">
        <v>16</v>
      </c>
    </row>
    <row r="1375" spans="1:46" x14ac:dyDescent="0.25">
      <c r="A1375" s="79"/>
      <c r="J1375">
        <v>17</v>
      </c>
    </row>
    <row r="1376" spans="1:46" ht="25.5" x14ac:dyDescent="0.25">
      <c r="A1376" s="81" t="s">
        <v>595</v>
      </c>
      <c r="J1376">
        <v>18</v>
      </c>
    </row>
    <row r="1377" spans="1:22" x14ac:dyDescent="0.25">
      <c r="A1377" s="81"/>
      <c r="J1377">
        <v>19</v>
      </c>
    </row>
    <row r="1378" spans="1:22" ht="89.25" x14ac:dyDescent="0.25">
      <c r="A1378" s="81" t="s">
        <v>1100</v>
      </c>
      <c r="J1378">
        <v>20</v>
      </c>
    </row>
    <row r="1379" spans="1:22" x14ac:dyDescent="0.25">
      <c r="A1379" s="65"/>
      <c r="J1379">
        <v>21</v>
      </c>
    </row>
    <row r="1380" spans="1:22" x14ac:dyDescent="0.25">
      <c r="A1380" s="65"/>
      <c r="J1380">
        <v>22</v>
      </c>
    </row>
    <row r="1381" spans="1:22" ht="140.25" x14ac:dyDescent="0.25">
      <c r="A1381" s="96" t="s">
        <v>624</v>
      </c>
      <c r="B1381" s="97" t="s">
        <v>625</v>
      </c>
      <c r="J1381">
        <v>23</v>
      </c>
    </row>
    <row r="1382" spans="1:22" ht="15.75" thickBot="1" x14ac:dyDescent="0.3">
      <c r="A1382" s="65"/>
      <c r="J1382">
        <v>24</v>
      </c>
    </row>
    <row r="1383" spans="1:22" ht="15.75" thickBot="1" x14ac:dyDescent="0.3">
      <c r="A1383" s="88" t="s">
        <v>626</v>
      </c>
      <c r="B1383" s="89">
        <v>0.05</v>
      </c>
      <c r="J1383">
        <v>25</v>
      </c>
    </row>
    <row r="1384" spans="1:22" ht="39" thickBot="1" x14ac:dyDescent="0.3">
      <c r="A1384" s="110" t="s">
        <v>627</v>
      </c>
      <c r="B1384" s="74">
        <v>18</v>
      </c>
      <c r="J1384">
        <v>26</v>
      </c>
    </row>
    <row r="1385" spans="1:22" ht="39" thickBot="1" x14ac:dyDescent="0.3">
      <c r="A1385" s="110" t="s">
        <v>628</v>
      </c>
      <c r="B1385" s="74">
        <v>0.22461800000000001</v>
      </c>
      <c r="J1385">
        <v>27</v>
      </c>
    </row>
    <row r="1386" spans="1:22" ht="64.5" thickBot="1" x14ac:dyDescent="0.3">
      <c r="A1386" s="110" t="s">
        <v>629</v>
      </c>
      <c r="B1386" s="74">
        <v>2.97105</v>
      </c>
      <c r="J1386">
        <v>28</v>
      </c>
    </row>
    <row r="1387" spans="1:22" ht="38.25" x14ac:dyDescent="0.25">
      <c r="A1387" s="109" t="s">
        <v>630</v>
      </c>
      <c r="B1387" s="78">
        <v>0.35199999999999998</v>
      </c>
      <c r="J1387">
        <v>29</v>
      </c>
    </row>
    <row r="1388" spans="1:22" ht="15.75" thickBot="1" x14ac:dyDescent="0.3">
      <c r="A1388" s="65"/>
      <c r="J1388">
        <v>30</v>
      </c>
    </row>
    <row r="1389" spans="1:22" x14ac:dyDescent="0.25">
      <c r="A1389" s="254" t="s">
        <v>631</v>
      </c>
      <c r="B1389" s="255"/>
      <c r="C1389" s="255"/>
      <c r="D1389" s="255"/>
      <c r="J1389">
        <v>31</v>
      </c>
    </row>
    <row r="1390" spans="1:22" x14ac:dyDescent="0.25">
      <c r="A1390" s="262" t="s">
        <v>632</v>
      </c>
      <c r="B1390" s="263"/>
      <c r="C1390" s="263"/>
      <c r="D1390" s="263"/>
      <c r="J1390">
        <v>32</v>
      </c>
    </row>
    <row r="1391" spans="1:22" ht="15.75" thickBot="1" x14ac:dyDescent="0.3">
      <c r="A1391" s="256" t="s">
        <v>633</v>
      </c>
      <c r="B1391" s="257"/>
      <c r="C1391" s="257"/>
      <c r="D1391" s="257"/>
      <c r="J1391">
        <v>33</v>
      </c>
    </row>
    <row r="1392" spans="1:22" ht="27" thickBot="1" x14ac:dyDescent="0.3">
      <c r="A1392" s="98" t="s">
        <v>634</v>
      </c>
      <c r="B1392" s="83" t="s">
        <v>635</v>
      </c>
      <c r="C1392" s="83" t="s">
        <v>566</v>
      </c>
      <c r="D1392" s="85" t="s">
        <v>592</v>
      </c>
      <c r="K1392" s="121" t="s">
        <v>1123</v>
      </c>
      <c r="L1392" s="121" t="s">
        <v>1124</v>
      </c>
      <c r="M1392" s="121" t="str">
        <f>A1378</f>
        <v>Prueba del rango estudentizado de Tukey (HSD) para NFLM2</v>
      </c>
      <c r="N1392" s="120"/>
      <c r="S1392" s="122" t="str">
        <f>K1392</f>
        <v>Factor</v>
      </c>
      <c r="T1392" s="122" t="str">
        <f>L1392</f>
        <v>Nivel</v>
      </c>
      <c r="U1392" s="114"/>
      <c r="V1392" s="123"/>
    </row>
    <row r="1393" spans="1:22" ht="16.5" thickBot="1" x14ac:dyDescent="0.3">
      <c r="A1393" s="99" t="s">
        <v>592</v>
      </c>
      <c r="B1393" s="68">
        <v>0.83750000000000002</v>
      </c>
      <c r="C1393" s="68">
        <v>16</v>
      </c>
      <c r="D1393" s="86" t="s">
        <v>1024</v>
      </c>
      <c r="K1393" s="228" t="s">
        <v>1125</v>
      </c>
      <c r="L1393" s="124" t="str">
        <f>D1393</f>
        <v>con</v>
      </c>
      <c r="M1393" s="125">
        <f>B1393</f>
        <v>0.83750000000000002</v>
      </c>
      <c r="N1393" s="125" t="str">
        <f>A1393</f>
        <v>A</v>
      </c>
      <c r="S1393" s="230" t="str">
        <f>K1393</f>
        <v>Enmienda (A)</v>
      </c>
      <c r="T1393" s="126" t="str">
        <f>L1393</f>
        <v>con</v>
      </c>
      <c r="U1393" s="127">
        <f>M1393</f>
        <v>0.83750000000000002</v>
      </c>
      <c r="V1393" s="128" t="str">
        <f>N1393</f>
        <v>A</v>
      </c>
    </row>
    <row r="1394" spans="1:22" ht="16.5" thickBot="1" x14ac:dyDescent="0.3">
      <c r="A1394" s="99"/>
      <c r="B1394" s="68"/>
      <c r="C1394" s="68"/>
      <c r="D1394" s="86"/>
      <c r="K1394" s="229"/>
      <c r="L1394" s="124" t="str">
        <f>D1395</f>
        <v>sin</v>
      </c>
      <c r="M1394" s="125">
        <f>B1395</f>
        <v>0.45629999999999998</v>
      </c>
      <c r="N1394" s="125" t="str">
        <f>A1395</f>
        <v>B</v>
      </c>
      <c r="S1394" s="227"/>
      <c r="T1394" s="129" t="str">
        <f>L1394</f>
        <v>sin</v>
      </c>
      <c r="U1394" s="130">
        <f>M1394</f>
        <v>0.45629999999999998</v>
      </c>
      <c r="V1394" s="131" t="str">
        <f>N1394</f>
        <v>B</v>
      </c>
    </row>
    <row r="1395" spans="1:22" x14ac:dyDescent="0.25">
      <c r="A1395" s="100" t="s">
        <v>593</v>
      </c>
      <c r="B1395" s="77">
        <v>0.45629999999999998</v>
      </c>
      <c r="C1395" s="77">
        <v>16</v>
      </c>
      <c r="D1395" s="87" t="s">
        <v>1025</v>
      </c>
      <c r="J1395">
        <v>1</v>
      </c>
      <c r="R1395">
        <v>1</v>
      </c>
      <c r="T1395" t="str">
        <f>M1392</f>
        <v>Prueba del rango estudentizado de Tukey (HSD) para NFLM2</v>
      </c>
    </row>
    <row r="1396" spans="1:22" x14ac:dyDescent="0.25">
      <c r="A1396" s="79"/>
      <c r="J1396">
        <v>2</v>
      </c>
    </row>
    <row r="1397" spans="1:22" x14ac:dyDescent="0.25">
      <c r="A1397" s="79"/>
      <c r="J1397">
        <v>3</v>
      </c>
    </row>
    <row r="1398" spans="1:22" x14ac:dyDescent="0.25">
      <c r="J1398">
        <v>4</v>
      </c>
    </row>
    <row r="1399" spans="1:22" x14ac:dyDescent="0.25">
      <c r="A1399" s="80"/>
      <c r="J1399">
        <v>5</v>
      </c>
    </row>
    <row r="1400" spans="1:22" ht="31.5" x14ac:dyDescent="0.25">
      <c r="A1400" s="64" t="s">
        <v>590</v>
      </c>
      <c r="J1400">
        <v>6</v>
      </c>
    </row>
    <row r="1401" spans="1:22" x14ac:dyDescent="0.25">
      <c r="A1401" s="79"/>
      <c r="J1401">
        <v>7</v>
      </c>
    </row>
    <row r="1402" spans="1:22" ht="25.5" x14ac:dyDescent="0.25">
      <c r="A1402" s="81" t="s">
        <v>595</v>
      </c>
      <c r="J1402">
        <v>8</v>
      </c>
    </row>
    <row r="1403" spans="1:22" x14ac:dyDescent="0.25">
      <c r="A1403" s="81"/>
      <c r="J1403">
        <v>9</v>
      </c>
    </row>
    <row r="1404" spans="1:22" x14ac:dyDescent="0.25">
      <c r="A1404" s="65"/>
      <c r="J1404">
        <v>10</v>
      </c>
    </row>
    <row r="1405" spans="1:22" x14ac:dyDescent="0.25">
      <c r="A1405" s="65"/>
      <c r="J1405">
        <v>11</v>
      </c>
    </row>
    <row r="1406" spans="1:22" x14ac:dyDescent="0.25">
      <c r="A1406" s="79"/>
      <c r="J1406">
        <v>12</v>
      </c>
    </row>
    <row r="1407" spans="1:22" x14ac:dyDescent="0.25">
      <c r="A1407" s="79"/>
      <c r="J1407">
        <v>13</v>
      </c>
    </row>
    <row r="1408" spans="1:22" x14ac:dyDescent="0.25">
      <c r="J1408">
        <v>14</v>
      </c>
    </row>
    <row r="1409" spans="1:10" x14ac:dyDescent="0.25">
      <c r="A1409" s="80"/>
      <c r="J1409">
        <v>15</v>
      </c>
    </row>
    <row r="1410" spans="1:10" ht="31.5" x14ac:dyDescent="0.25">
      <c r="A1410" s="64" t="s">
        <v>590</v>
      </c>
      <c r="J1410">
        <v>16</v>
      </c>
    </row>
    <row r="1411" spans="1:10" x14ac:dyDescent="0.25">
      <c r="A1411" s="79"/>
      <c r="J1411">
        <v>17</v>
      </c>
    </row>
    <row r="1412" spans="1:10" ht="25.5" x14ac:dyDescent="0.25">
      <c r="A1412" s="81" t="s">
        <v>595</v>
      </c>
      <c r="J1412">
        <v>18</v>
      </c>
    </row>
    <row r="1413" spans="1:10" x14ac:dyDescent="0.25">
      <c r="A1413" s="81"/>
      <c r="J1413">
        <v>19</v>
      </c>
    </row>
    <row r="1414" spans="1:10" ht="89.25" x14ac:dyDescent="0.25">
      <c r="A1414" s="81" t="s">
        <v>1101</v>
      </c>
      <c r="J1414">
        <v>20</v>
      </c>
    </row>
    <row r="1415" spans="1:10" x14ac:dyDescent="0.25">
      <c r="A1415" s="65"/>
      <c r="J1415">
        <v>21</v>
      </c>
    </row>
    <row r="1416" spans="1:10" x14ac:dyDescent="0.25">
      <c r="A1416" s="65"/>
      <c r="J1416">
        <v>22</v>
      </c>
    </row>
    <row r="1417" spans="1:10" ht="140.25" x14ac:dyDescent="0.25">
      <c r="A1417" s="96" t="s">
        <v>624</v>
      </c>
      <c r="B1417" s="97" t="s">
        <v>625</v>
      </c>
      <c r="J1417">
        <v>23</v>
      </c>
    </row>
    <row r="1418" spans="1:10" ht="15.75" thickBot="1" x14ac:dyDescent="0.3">
      <c r="A1418" s="65"/>
      <c r="J1418">
        <v>24</v>
      </c>
    </row>
    <row r="1419" spans="1:10" ht="15.75" thickBot="1" x14ac:dyDescent="0.3">
      <c r="A1419" s="88" t="s">
        <v>626</v>
      </c>
      <c r="B1419" s="89">
        <v>0.05</v>
      </c>
      <c r="J1419">
        <v>25</v>
      </c>
    </row>
    <row r="1420" spans="1:10" ht="39" thickBot="1" x14ac:dyDescent="0.3">
      <c r="A1420" s="110" t="s">
        <v>627</v>
      </c>
      <c r="B1420" s="74">
        <v>18</v>
      </c>
      <c r="J1420">
        <v>26</v>
      </c>
    </row>
    <row r="1421" spans="1:10" ht="39" thickBot="1" x14ac:dyDescent="0.3">
      <c r="A1421" s="110" t="s">
        <v>628</v>
      </c>
      <c r="B1421" s="74">
        <v>1.532257</v>
      </c>
      <c r="J1421">
        <v>27</v>
      </c>
    </row>
    <row r="1422" spans="1:10" ht="64.5" thickBot="1" x14ac:dyDescent="0.3">
      <c r="A1422" s="110" t="s">
        <v>629</v>
      </c>
      <c r="B1422" s="74">
        <v>2.97105</v>
      </c>
      <c r="J1422">
        <v>28</v>
      </c>
    </row>
    <row r="1423" spans="1:10" ht="38.25" x14ac:dyDescent="0.25">
      <c r="A1423" s="109" t="s">
        <v>630</v>
      </c>
      <c r="B1423" s="78">
        <v>0.9194</v>
      </c>
      <c r="J1423">
        <v>29</v>
      </c>
    </row>
    <row r="1424" spans="1:10" ht="15.75" thickBot="1" x14ac:dyDescent="0.3">
      <c r="A1424" s="65"/>
      <c r="J1424">
        <v>30</v>
      </c>
    </row>
    <row r="1425" spans="1:22" x14ac:dyDescent="0.25">
      <c r="A1425" s="254" t="s">
        <v>631</v>
      </c>
      <c r="B1425" s="255"/>
      <c r="C1425" s="255"/>
      <c r="D1425" s="255"/>
      <c r="J1425">
        <v>31</v>
      </c>
    </row>
    <row r="1426" spans="1:22" x14ac:dyDescent="0.25">
      <c r="A1426" s="262" t="s">
        <v>632</v>
      </c>
      <c r="B1426" s="263"/>
      <c r="C1426" s="263"/>
      <c r="D1426" s="263"/>
      <c r="J1426">
        <v>32</v>
      </c>
    </row>
    <row r="1427" spans="1:22" ht="15.75" thickBot="1" x14ac:dyDescent="0.3">
      <c r="A1427" s="256" t="s">
        <v>633</v>
      </c>
      <c r="B1427" s="257"/>
      <c r="C1427" s="257"/>
      <c r="D1427" s="257"/>
      <c r="J1427">
        <v>33</v>
      </c>
    </row>
    <row r="1428" spans="1:22" ht="27" thickBot="1" x14ac:dyDescent="0.3">
      <c r="A1428" s="98" t="s">
        <v>634</v>
      </c>
      <c r="B1428" s="83" t="s">
        <v>635</v>
      </c>
      <c r="C1428" s="83" t="s">
        <v>566</v>
      </c>
      <c r="D1428" s="85" t="s">
        <v>592</v>
      </c>
      <c r="K1428" s="121" t="s">
        <v>1123</v>
      </c>
      <c r="L1428" s="121" t="s">
        <v>1124</v>
      </c>
      <c r="M1428" s="121" t="str">
        <f>A1414</f>
        <v>Prueba del rango estudentizado de Tukey (HSD) para NFLM3</v>
      </c>
      <c r="N1428" s="120"/>
      <c r="S1428" s="122" t="str">
        <f>K1428</f>
        <v>Factor</v>
      </c>
      <c r="T1428" s="122" t="str">
        <f>L1428</f>
        <v>Nivel</v>
      </c>
      <c r="U1428" s="114"/>
      <c r="V1428" s="123"/>
    </row>
    <row r="1429" spans="1:22" ht="16.5" thickBot="1" x14ac:dyDescent="0.3">
      <c r="A1429" s="99" t="s">
        <v>592</v>
      </c>
      <c r="B1429" s="68">
        <v>5.6</v>
      </c>
      <c r="C1429" s="68">
        <v>16</v>
      </c>
      <c r="D1429" s="86" t="s">
        <v>1024</v>
      </c>
      <c r="K1429" s="228" t="s">
        <v>1125</v>
      </c>
      <c r="L1429" s="124" t="str">
        <f>D1429</f>
        <v>con</v>
      </c>
      <c r="M1429" s="125">
        <f>B1429</f>
        <v>5.6</v>
      </c>
      <c r="N1429" s="125" t="str">
        <f>A1429</f>
        <v>A</v>
      </c>
      <c r="S1429" s="230" t="str">
        <f>K1429</f>
        <v>Enmienda (A)</v>
      </c>
      <c r="T1429" s="126" t="str">
        <f>L1429</f>
        <v>con</v>
      </c>
      <c r="U1429" s="127">
        <f>M1429</f>
        <v>5.6</v>
      </c>
      <c r="V1429" s="128" t="str">
        <f>N1429</f>
        <v>A</v>
      </c>
    </row>
    <row r="1430" spans="1:22" ht="16.5" thickBot="1" x14ac:dyDescent="0.3">
      <c r="A1430" s="99" t="s">
        <v>592</v>
      </c>
      <c r="B1430" s="68"/>
      <c r="C1430" s="68"/>
      <c r="D1430" s="86"/>
      <c r="K1430" s="229"/>
      <c r="L1430" s="124" t="str">
        <f>D1431</f>
        <v>sin</v>
      </c>
      <c r="M1430" s="125">
        <f>B1431</f>
        <v>4.8311999999999999</v>
      </c>
      <c r="N1430" s="125" t="str">
        <f>A1431</f>
        <v>A</v>
      </c>
      <c r="S1430" s="227"/>
      <c r="T1430" s="129" t="str">
        <f>L1430</f>
        <v>sin</v>
      </c>
      <c r="U1430" s="130">
        <f>M1430</f>
        <v>4.8311999999999999</v>
      </c>
      <c r="V1430" s="131" t="str">
        <f>N1430</f>
        <v>A</v>
      </c>
    </row>
    <row r="1431" spans="1:22" x14ac:dyDescent="0.25">
      <c r="A1431" s="100" t="s">
        <v>592</v>
      </c>
      <c r="B1431" s="77">
        <v>4.8311999999999999</v>
      </c>
      <c r="C1431" s="77">
        <v>16</v>
      </c>
      <c r="D1431" s="87" t="s">
        <v>1025</v>
      </c>
      <c r="J1431">
        <v>1</v>
      </c>
      <c r="R1431">
        <v>1</v>
      </c>
      <c r="T1431" t="str">
        <f>M1428</f>
        <v>Prueba del rango estudentizado de Tukey (HSD) para NFLM3</v>
      </c>
    </row>
    <row r="1432" spans="1:22" x14ac:dyDescent="0.25">
      <c r="A1432" s="79"/>
      <c r="J1432">
        <v>2</v>
      </c>
    </row>
    <row r="1433" spans="1:22" x14ac:dyDescent="0.25">
      <c r="A1433" s="79"/>
      <c r="J1433">
        <v>3</v>
      </c>
    </row>
    <row r="1434" spans="1:22" x14ac:dyDescent="0.25">
      <c r="J1434">
        <v>4</v>
      </c>
    </row>
    <row r="1435" spans="1:22" x14ac:dyDescent="0.25">
      <c r="A1435" s="80"/>
      <c r="J1435">
        <v>5</v>
      </c>
    </row>
    <row r="1436" spans="1:22" ht="31.5" x14ac:dyDescent="0.25">
      <c r="A1436" s="64" t="s">
        <v>590</v>
      </c>
      <c r="J1436">
        <v>6</v>
      </c>
    </row>
    <row r="1437" spans="1:22" x14ac:dyDescent="0.25">
      <c r="A1437" s="79"/>
      <c r="J1437">
        <v>7</v>
      </c>
    </row>
    <row r="1438" spans="1:22" ht="25.5" x14ac:dyDescent="0.25">
      <c r="A1438" s="81" t="s">
        <v>595</v>
      </c>
      <c r="J1438">
        <v>8</v>
      </c>
    </row>
    <row r="1439" spans="1:22" x14ac:dyDescent="0.25">
      <c r="A1439" s="81"/>
      <c r="J1439">
        <v>9</v>
      </c>
    </row>
    <row r="1440" spans="1:22" x14ac:dyDescent="0.25">
      <c r="A1440" s="65"/>
      <c r="J1440">
        <v>10</v>
      </c>
    </row>
    <row r="1441" spans="1:10" x14ac:dyDescent="0.25">
      <c r="A1441" s="65"/>
      <c r="J1441">
        <v>11</v>
      </c>
    </row>
    <row r="1442" spans="1:10" x14ac:dyDescent="0.25">
      <c r="A1442" s="79"/>
      <c r="J1442">
        <v>12</v>
      </c>
    </row>
    <row r="1443" spans="1:10" x14ac:dyDescent="0.25">
      <c r="A1443" s="79"/>
      <c r="J1443">
        <v>13</v>
      </c>
    </row>
    <row r="1444" spans="1:10" x14ac:dyDescent="0.25">
      <c r="J1444">
        <v>14</v>
      </c>
    </row>
    <row r="1445" spans="1:10" x14ac:dyDescent="0.25">
      <c r="A1445" s="80"/>
      <c r="J1445">
        <v>15</v>
      </c>
    </row>
    <row r="1446" spans="1:10" ht="31.5" x14ac:dyDescent="0.25">
      <c r="A1446" s="64" t="s">
        <v>590</v>
      </c>
      <c r="J1446">
        <v>16</v>
      </c>
    </row>
    <row r="1447" spans="1:10" x14ac:dyDescent="0.25">
      <c r="A1447" s="79"/>
      <c r="J1447">
        <v>17</v>
      </c>
    </row>
    <row r="1448" spans="1:10" ht="25.5" x14ac:dyDescent="0.25">
      <c r="A1448" s="81" t="s">
        <v>595</v>
      </c>
      <c r="J1448">
        <v>18</v>
      </c>
    </row>
    <row r="1449" spans="1:10" x14ac:dyDescent="0.25">
      <c r="A1449" s="81"/>
      <c r="J1449">
        <v>19</v>
      </c>
    </row>
    <row r="1450" spans="1:10" ht="89.25" x14ac:dyDescent="0.25">
      <c r="A1450" s="81" t="s">
        <v>1102</v>
      </c>
      <c r="J1450">
        <v>20</v>
      </c>
    </row>
    <row r="1451" spans="1:10" x14ac:dyDescent="0.25">
      <c r="A1451" s="65"/>
      <c r="J1451">
        <v>21</v>
      </c>
    </row>
    <row r="1452" spans="1:10" x14ac:dyDescent="0.25">
      <c r="A1452" s="65"/>
      <c r="J1452">
        <v>22</v>
      </c>
    </row>
    <row r="1453" spans="1:10" ht="140.25" x14ac:dyDescent="0.25">
      <c r="A1453" s="96" t="s">
        <v>624</v>
      </c>
      <c r="B1453" s="97" t="s">
        <v>625</v>
      </c>
      <c r="J1453">
        <v>23</v>
      </c>
    </row>
    <row r="1454" spans="1:10" ht="15.75" thickBot="1" x14ac:dyDescent="0.3">
      <c r="A1454" s="65"/>
      <c r="J1454">
        <v>24</v>
      </c>
    </row>
    <row r="1455" spans="1:10" ht="15.75" thickBot="1" x14ac:dyDescent="0.3">
      <c r="A1455" s="88" t="s">
        <v>626</v>
      </c>
      <c r="B1455" s="89">
        <v>0.05</v>
      </c>
      <c r="J1455">
        <v>25</v>
      </c>
    </row>
    <row r="1456" spans="1:10" ht="39" thickBot="1" x14ac:dyDescent="0.3">
      <c r="A1456" s="110" t="s">
        <v>627</v>
      </c>
      <c r="B1456" s="74">
        <v>18</v>
      </c>
      <c r="J1456">
        <v>26</v>
      </c>
    </row>
    <row r="1457" spans="1:22" ht="39" thickBot="1" x14ac:dyDescent="0.3">
      <c r="A1457" s="110" t="s">
        <v>628</v>
      </c>
      <c r="B1457" s="74">
        <v>4.4093400000000003</v>
      </c>
      <c r="J1457">
        <v>27</v>
      </c>
    </row>
    <row r="1458" spans="1:22" ht="64.5" thickBot="1" x14ac:dyDescent="0.3">
      <c r="A1458" s="110" t="s">
        <v>629</v>
      </c>
      <c r="B1458" s="74">
        <v>2.97105</v>
      </c>
      <c r="J1458">
        <v>28</v>
      </c>
    </row>
    <row r="1459" spans="1:22" ht="38.25" x14ac:dyDescent="0.25">
      <c r="A1459" s="109" t="s">
        <v>630</v>
      </c>
      <c r="B1459" s="78">
        <v>1.5597000000000001</v>
      </c>
      <c r="J1459">
        <v>29</v>
      </c>
    </row>
    <row r="1460" spans="1:22" ht="15.75" thickBot="1" x14ac:dyDescent="0.3">
      <c r="A1460" s="65"/>
      <c r="J1460">
        <v>30</v>
      </c>
    </row>
    <row r="1461" spans="1:22" x14ac:dyDescent="0.25">
      <c r="A1461" s="254" t="s">
        <v>631</v>
      </c>
      <c r="B1461" s="255"/>
      <c r="C1461" s="255"/>
      <c r="D1461" s="255"/>
      <c r="J1461">
        <v>31</v>
      </c>
    </row>
    <row r="1462" spans="1:22" x14ac:dyDescent="0.25">
      <c r="A1462" s="262" t="s">
        <v>632</v>
      </c>
      <c r="B1462" s="263"/>
      <c r="C1462" s="263"/>
      <c r="D1462" s="263"/>
      <c r="J1462">
        <v>32</v>
      </c>
    </row>
    <row r="1463" spans="1:22" ht="15.75" thickBot="1" x14ac:dyDescent="0.3">
      <c r="A1463" s="256" t="s">
        <v>633</v>
      </c>
      <c r="B1463" s="257"/>
      <c r="C1463" s="257"/>
      <c r="D1463" s="257"/>
      <c r="J1463">
        <v>33</v>
      </c>
    </row>
    <row r="1464" spans="1:22" ht="27" thickBot="1" x14ac:dyDescent="0.3">
      <c r="A1464" s="98" t="s">
        <v>634</v>
      </c>
      <c r="B1464" s="83" t="s">
        <v>635</v>
      </c>
      <c r="C1464" s="83" t="s">
        <v>566</v>
      </c>
      <c r="D1464" s="85" t="s">
        <v>592</v>
      </c>
      <c r="K1464" s="121" t="s">
        <v>1123</v>
      </c>
      <c r="L1464" s="121" t="s">
        <v>1124</v>
      </c>
      <c r="M1464" s="121" t="str">
        <f>A1450</f>
        <v>Prueba del rango estudentizado de Tukey (HSD) para NFLM4</v>
      </c>
      <c r="N1464" s="120"/>
      <c r="S1464" s="122" t="str">
        <f>K1464</f>
        <v>Factor</v>
      </c>
      <c r="T1464" s="122" t="str">
        <f>L1464</f>
        <v>Nivel</v>
      </c>
      <c r="U1464" s="114"/>
      <c r="V1464" s="123"/>
    </row>
    <row r="1465" spans="1:22" ht="16.5" thickBot="1" x14ac:dyDescent="0.3">
      <c r="A1465" s="99" t="s">
        <v>592</v>
      </c>
      <c r="B1465" s="68">
        <v>10.6563</v>
      </c>
      <c r="C1465" s="68">
        <v>16</v>
      </c>
      <c r="D1465" s="86" t="s">
        <v>1024</v>
      </c>
      <c r="K1465" s="228" t="s">
        <v>1125</v>
      </c>
      <c r="L1465" s="124" t="str">
        <f>D1465</f>
        <v>con</v>
      </c>
      <c r="M1465" s="125">
        <f>B1465</f>
        <v>10.6563</v>
      </c>
      <c r="N1465" s="125" t="str">
        <f>A1465</f>
        <v>A</v>
      </c>
      <c r="S1465" s="230" t="str">
        <f>K1465</f>
        <v>Enmienda (A)</v>
      </c>
      <c r="T1465" s="126" t="str">
        <f>L1465</f>
        <v>con</v>
      </c>
      <c r="U1465" s="127">
        <f>M1465</f>
        <v>10.6563</v>
      </c>
      <c r="V1465" s="128" t="str">
        <f>N1465</f>
        <v>A</v>
      </c>
    </row>
    <row r="1466" spans="1:22" ht="16.5" thickBot="1" x14ac:dyDescent="0.3">
      <c r="A1466" s="99"/>
      <c r="B1466" s="68"/>
      <c r="C1466" s="68"/>
      <c r="D1466" s="86"/>
      <c r="K1466" s="229"/>
      <c r="L1466" s="124" t="str">
        <f>D1467</f>
        <v>sin</v>
      </c>
      <c r="M1466" s="125">
        <f>B1467</f>
        <v>7.4375</v>
      </c>
      <c r="N1466" s="125" t="str">
        <f>A1467</f>
        <v>B</v>
      </c>
      <c r="S1466" s="227"/>
      <c r="T1466" s="129" t="str">
        <f>L1466</f>
        <v>sin</v>
      </c>
      <c r="U1466" s="130">
        <f>M1466</f>
        <v>7.4375</v>
      </c>
      <c r="V1466" s="131" t="str">
        <f>N1466</f>
        <v>B</v>
      </c>
    </row>
    <row r="1467" spans="1:22" x14ac:dyDescent="0.25">
      <c r="A1467" s="100" t="s">
        <v>593</v>
      </c>
      <c r="B1467" s="77">
        <v>7.4375</v>
      </c>
      <c r="C1467" s="77">
        <v>16</v>
      </c>
      <c r="D1467" s="87" t="s">
        <v>1025</v>
      </c>
      <c r="J1467">
        <v>1</v>
      </c>
      <c r="R1467">
        <v>1</v>
      </c>
      <c r="T1467" t="str">
        <f>M1464</f>
        <v>Prueba del rango estudentizado de Tukey (HSD) para NFLM4</v>
      </c>
    </row>
    <row r="1468" spans="1:22" x14ac:dyDescent="0.25">
      <c r="A1468" s="79"/>
      <c r="J1468">
        <v>2</v>
      </c>
    </row>
    <row r="1469" spans="1:22" x14ac:dyDescent="0.25">
      <c r="A1469" s="79"/>
      <c r="J1469">
        <v>3</v>
      </c>
    </row>
    <row r="1470" spans="1:22" x14ac:dyDescent="0.25">
      <c r="J1470">
        <v>4</v>
      </c>
    </row>
    <row r="1471" spans="1:22" x14ac:dyDescent="0.25">
      <c r="A1471" s="80"/>
      <c r="J1471">
        <v>5</v>
      </c>
    </row>
    <row r="1472" spans="1:22" ht="31.5" x14ac:dyDescent="0.25">
      <c r="A1472" s="64" t="s">
        <v>590</v>
      </c>
      <c r="J1472">
        <v>6</v>
      </c>
    </row>
    <row r="1473" spans="1:10" x14ac:dyDescent="0.25">
      <c r="A1473" s="79"/>
      <c r="J1473">
        <v>7</v>
      </c>
    </row>
    <row r="1474" spans="1:10" ht="25.5" x14ac:dyDescent="0.25">
      <c r="A1474" s="81" t="s">
        <v>595</v>
      </c>
      <c r="J1474">
        <v>8</v>
      </c>
    </row>
    <row r="1475" spans="1:10" x14ac:dyDescent="0.25">
      <c r="A1475" s="81"/>
      <c r="J1475">
        <v>9</v>
      </c>
    </row>
    <row r="1476" spans="1:10" x14ac:dyDescent="0.25">
      <c r="A1476" s="65"/>
      <c r="J1476">
        <v>10</v>
      </c>
    </row>
    <row r="1477" spans="1:10" x14ac:dyDescent="0.25">
      <c r="A1477" s="65"/>
      <c r="J1477">
        <v>11</v>
      </c>
    </row>
    <row r="1478" spans="1:10" x14ac:dyDescent="0.25">
      <c r="A1478" s="79"/>
      <c r="J1478">
        <v>12</v>
      </c>
    </row>
    <row r="1479" spans="1:10" x14ac:dyDescent="0.25">
      <c r="A1479" s="79"/>
      <c r="J1479">
        <v>13</v>
      </c>
    </row>
    <row r="1480" spans="1:10" x14ac:dyDescent="0.25">
      <c r="J1480">
        <v>14</v>
      </c>
    </row>
    <row r="1481" spans="1:10" x14ac:dyDescent="0.25">
      <c r="A1481" s="80"/>
      <c r="J1481">
        <v>15</v>
      </c>
    </row>
    <row r="1482" spans="1:10" ht="31.5" x14ac:dyDescent="0.25">
      <c r="A1482" s="64" t="s">
        <v>590</v>
      </c>
      <c r="J1482">
        <v>16</v>
      </c>
    </row>
    <row r="1483" spans="1:10" x14ac:dyDescent="0.25">
      <c r="A1483" s="79"/>
      <c r="J1483">
        <v>17</v>
      </c>
    </row>
    <row r="1484" spans="1:10" ht="25.5" x14ac:dyDescent="0.25">
      <c r="A1484" s="81" t="s">
        <v>595</v>
      </c>
      <c r="J1484">
        <v>18</v>
      </c>
    </row>
    <row r="1485" spans="1:10" x14ac:dyDescent="0.25">
      <c r="A1485" s="81"/>
      <c r="J1485">
        <v>19</v>
      </c>
    </row>
    <row r="1486" spans="1:10" ht="89.25" x14ac:dyDescent="0.25">
      <c r="A1486" s="81" t="s">
        <v>1103</v>
      </c>
      <c r="J1486">
        <v>20</v>
      </c>
    </row>
    <row r="1487" spans="1:10" x14ac:dyDescent="0.25">
      <c r="A1487" s="65"/>
      <c r="J1487">
        <v>21</v>
      </c>
    </row>
    <row r="1488" spans="1:10" x14ac:dyDescent="0.25">
      <c r="A1488" s="65"/>
      <c r="J1488">
        <v>22</v>
      </c>
    </row>
    <row r="1489" spans="1:22" ht="140.25" x14ac:dyDescent="0.25">
      <c r="A1489" s="96" t="s">
        <v>624</v>
      </c>
      <c r="B1489" s="97" t="s">
        <v>625</v>
      </c>
      <c r="J1489">
        <v>23</v>
      </c>
    </row>
    <row r="1490" spans="1:22" ht="15.75" thickBot="1" x14ac:dyDescent="0.3">
      <c r="A1490" s="65"/>
      <c r="J1490">
        <v>24</v>
      </c>
    </row>
    <row r="1491" spans="1:22" ht="15.75" thickBot="1" x14ac:dyDescent="0.3">
      <c r="A1491" s="88" t="s">
        <v>626</v>
      </c>
      <c r="B1491" s="89">
        <v>0.05</v>
      </c>
      <c r="J1491">
        <v>25</v>
      </c>
    </row>
    <row r="1492" spans="1:22" ht="39" thickBot="1" x14ac:dyDescent="0.3">
      <c r="A1492" s="110" t="s">
        <v>627</v>
      </c>
      <c r="B1492" s="74">
        <v>18</v>
      </c>
      <c r="J1492">
        <v>26</v>
      </c>
    </row>
    <row r="1493" spans="1:22" ht="39" thickBot="1" x14ac:dyDescent="0.3">
      <c r="A1493" s="110" t="s">
        <v>628</v>
      </c>
      <c r="B1493" s="74">
        <v>4.812951</v>
      </c>
      <c r="J1493">
        <v>27</v>
      </c>
    </row>
    <row r="1494" spans="1:22" ht="64.5" thickBot="1" x14ac:dyDescent="0.3">
      <c r="A1494" s="110" t="s">
        <v>629</v>
      </c>
      <c r="B1494" s="74">
        <v>2.97105</v>
      </c>
      <c r="J1494">
        <v>28</v>
      </c>
    </row>
    <row r="1495" spans="1:22" ht="38.25" x14ac:dyDescent="0.25">
      <c r="A1495" s="109" t="s">
        <v>630</v>
      </c>
      <c r="B1495" s="78">
        <v>1.6294999999999999</v>
      </c>
      <c r="J1495">
        <v>29</v>
      </c>
    </row>
    <row r="1496" spans="1:22" ht="15.75" thickBot="1" x14ac:dyDescent="0.3">
      <c r="A1496" s="65"/>
      <c r="J1496">
        <v>30</v>
      </c>
    </row>
    <row r="1497" spans="1:22" x14ac:dyDescent="0.25">
      <c r="A1497" s="254" t="s">
        <v>631</v>
      </c>
      <c r="B1497" s="255"/>
      <c r="C1497" s="255"/>
      <c r="D1497" s="255"/>
      <c r="J1497">
        <v>31</v>
      </c>
    </row>
    <row r="1498" spans="1:22" x14ac:dyDescent="0.25">
      <c r="A1498" s="262" t="s">
        <v>632</v>
      </c>
      <c r="B1498" s="263"/>
      <c r="C1498" s="263"/>
      <c r="D1498" s="263"/>
      <c r="J1498">
        <v>32</v>
      </c>
    </row>
    <row r="1499" spans="1:22" ht="15.75" thickBot="1" x14ac:dyDescent="0.3">
      <c r="A1499" s="256" t="s">
        <v>633</v>
      </c>
      <c r="B1499" s="257"/>
      <c r="C1499" s="257"/>
      <c r="D1499" s="257"/>
      <c r="J1499">
        <v>33</v>
      </c>
    </row>
    <row r="1500" spans="1:22" ht="27" thickBot="1" x14ac:dyDescent="0.3">
      <c r="A1500" s="98" t="s">
        <v>634</v>
      </c>
      <c r="B1500" s="83" t="s">
        <v>635</v>
      </c>
      <c r="C1500" s="83" t="s">
        <v>566</v>
      </c>
      <c r="D1500" s="85" t="s">
        <v>592</v>
      </c>
      <c r="K1500" s="121" t="s">
        <v>1123</v>
      </c>
      <c r="L1500" s="121" t="s">
        <v>1124</v>
      </c>
      <c r="M1500" s="121" t="str">
        <f>A1486</f>
        <v>Prueba del rango estudentizado de Tukey (HSD) para NFLM5</v>
      </c>
      <c r="N1500" s="120"/>
      <c r="S1500" s="122" t="str">
        <f>K1500</f>
        <v>Factor</v>
      </c>
      <c r="T1500" s="122" t="str">
        <f>L1500</f>
        <v>Nivel</v>
      </c>
      <c r="U1500" s="114"/>
      <c r="V1500" s="123"/>
    </row>
    <row r="1501" spans="1:22" ht="16.5" thickBot="1" x14ac:dyDescent="0.3">
      <c r="A1501" s="99" t="s">
        <v>592</v>
      </c>
      <c r="B1501" s="68">
        <v>9.5813000000000006</v>
      </c>
      <c r="C1501" s="68">
        <v>16</v>
      </c>
      <c r="D1501" s="86" t="s">
        <v>1024</v>
      </c>
      <c r="K1501" s="228" t="s">
        <v>1125</v>
      </c>
      <c r="L1501" s="124" t="str">
        <f>D1501</f>
        <v>con</v>
      </c>
      <c r="M1501" s="125">
        <f>B1501</f>
        <v>9.5813000000000006</v>
      </c>
      <c r="N1501" s="125" t="str">
        <f>A1501</f>
        <v>A</v>
      </c>
      <c r="S1501" s="230" t="str">
        <f>K1501</f>
        <v>Enmienda (A)</v>
      </c>
      <c r="T1501" s="126" t="str">
        <f>L1501</f>
        <v>con</v>
      </c>
      <c r="U1501" s="127">
        <f>M1501</f>
        <v>9.5813000000000006</v>
      </c>
      <c r="V1501" s="128" t="str">
        <f>N1501</f>
        <v>A</v>
      </c>
    </row>
    <row r="1502" spans="1:22" ht="16.5" thickBot="1" x14ac:dyDescent="0.3">
      <c r="A1502" s="99"/>
      <c r="B1502" s="68"/>
      <c r="C1502" s="68"/>
      <c r="D1502" s="86"/>
      <c r="K1502" s="229"/>
      <c r="L1502" s="124" t="str">
        <f>D1503</f>
        <v>sin</v>
      </c>
      <c r="M1502" s="125">
        <f>B1503</f>
        <v>7.0374999999999996</v>
      </c>
      <c r="N1502" s="125" t="str">
        <f>A1503</f>
        <v>B</v>
      </c>
      <c r="S1502" s="227"/>
      <c r="T1502" s="129" t="str">
        <f>L1502</f>
        <v>sin</v>
      </c>
      <c r="U1502" s="130">
        <f>M1502</f>
        <v>7.0374999999999996</v>
      </c>
      <c r="V1502" s="131" t="str">
        <f>N1502</f>
        <v>B</v>
      </c>
    </row>
    <row r="1503" spans="1:22" x14ac:dyDescent="0.25">
      <c r="A1503" s="100" t="s">
        <v>593</v>
      </c>
      <c r="B1503" s="77">
        <v>7.0374999999999996</v>
      </c>
      <c r="C1503" s="77">
        <v>16</v>
      </c>
      <c r="D1503" s="87" t="s">
        <v>1025</v>
      </c>
      <c r="J1503">
        <v>1</v>
      </c>
      <c r="R1503">
        <v>1</v>
      </c>
      <c r="T1503" t="str">
        <f>M1500</f>
        <v>Prueba del rango estudentizado de Tukey (HSD) para NFLM5</v>
      </c>
    </row>
    <row r="1504" spans="1:22" x14ac:dyDescent="0.25">
      <c r="A1504" s="79"/>
      <c r="J1504">
        <v>2</v>
      </c>
    </row>
    <row r="1505" spans="1:10" x14ac:dyDescent="0.25">
      <c r="A1505" s="79"/>
      <c r="J1505">
        <v>3</v>
      </c>
    </row>
    <row r="1506" spans="1:10" x14ac:dyDescent="0.25">
      <c r="J1506">
        <v>4</v>
      </c>
    </row>
    <row r="1507" spans="1:10" x14ac:dyDescent="0.25">
      <c r="A1507" s="80"/>
      <c r="J1507">
        <v>5</v>
      </c>
    </row>
    <row r="1508" spans="1:10" ht="31.5" x14ac:dyDescent="0.25">
      <c r="A1508" s="64" t="s">
        <v>590</v>
      </c>
      <c r="J1508">
        <v>6</v>
      </c>
    </row>
    <row r="1509" spans="1:10" x14ac:dyDescent="0.25">
      <c r="A1509" s="79"/>
      <c r="J1509">
        <v>7</v>
      </c>
    </row>
    <row r="1510" spans="1:10" ht="25.5" x14ac:dyDescent="0.25">
      <c r="A1510" s="81" t="s">
        <v>595</v>
      </c>
      <c r="J1510">
        <v>8</v>
      </c>
    </row>
    <row r="1511" spans="1:10" x14ac:dyDescent="0.25">
      <c r="A1511" s="81"/>
      <c r="J1511">
        <v>9</v>
      </c>
    </row>
    <row r="1512" spans="1:10" x14ac:dyDescent="0.25">
      <c r="A1512" s="65"/>
      <c r="J1512">
        <v>10</v>
      </c>
    </row>
    <row r="1513" spans="1:10" x14ac:dyDescent="0.25">
      <c r="A1513" s="65"/>
      <c r="J1513">
        <v>11</v>
      </c>
    </row>
    <row r="1514" spans="1:10" x14ac:dyDescent="0.25">
      <c r="A1514" s="79"/>
      <c r="J1514">
        <v>12</v>
      </c>
    </row>
    <row r="1515" spans="1:10" x14ac:dyDescent="0.25">
      <c r="A1515" s="79"/>
      <c r="J1515">
        <v>13</v>
      </c>
    </row>
    <row r="1516" spans="1:10" x14ac:dyDescent="0.25">
      <c r="J1516">
        <v>14</v>
      </c>
    </row>
    <row r="1517" spans="1:10" x14ac:dyDescent="0.25">
      <c r="A1517" s="80"/>
      <c r="J1517">
        <v>15</v>
      </c>
    </row>
    <row r="1518" spans="1:10" ht="31.5" x14ac:dyDescent="0.25">
      <c r="A1518" s="64" t="s">
        <v>590</v>
      </c>
      <c r="J1518">
        <v>16</v>
      </c>
    </row>
    <row r="1519" spans="1:10" x14ac:dyDescent="0.25">
      <c r="A1519" s="79"/>
      <c r="J1519">
        <v>17</v>
      </c>
    </row>
    <row r="1520" spans="1:10" ht="25.5" x14ac:dyDescent="0.25">
      <c r="A1520" s="81" t="s">
        <v>595</v>
      </c>
      <c r="J1520">
        <v>18</v>
      </c>
    </row>
    <row r="1521" spans="1:22" x14ac:dyDescent="0.25">
      <c r="A1521" s="81"/>
      <c r="J1521">
        <v>19</v>
      </c>
    </row>
    <row r="1522" spans="1:22" ht="89.25" x14ac:dyDescent="0.25">
      <c r="A1522" s="81" t="s">
        <v>1104</v>
      </c>
      <c r="J1522">
        <v>20</v>
      </c>
    </row>
    <row r="1523" spans="1:22" x14ac:dyDescent="0.25">
      <c r="A1523" s="65"/>
      <c r="J1523">
        <v>21</v>
      </c>
    </row>
    <row r="1524" spans="1:22" x14ac:dyDescent="0.25">
      <c r="A1524" s="65"/>
      <c r="J1524">
        <v>22</v>
      </c>
    </row>
    <row r="1525" spans="1:22" ht="140.25" x14ac:dyDescent="0.25">
      <c r="A1525" s="96" t="s">
        <v>624</v>
      </c>
      <c r="B1525" s="97" t="s">
        <v>625</v>
      </c>
      <c r="J1525">
        <v>23</v>
      </c>
    </row>
    <row r="1526" spans="1:22" ht="15.75" thickBot="1" x14ac:dyDescent="0.3">
      <c r="A1526" s="65"/>
      <c r="J1526">
        <v>24</v>
      </c>
    </row>
    <row r="1527" spans="1:22" ht="15.75" thickBot="1" x14ac:dyDescent="0.3">
      <c r="A1527" s="88" t="s">
        <v>626</v>
      </c>
      <c r="B1527" s="89">
        <v>0.05</v>
      </c>
      <c r="J1527">
        <v>25</v>
      </c>
    </row>
    <row r="1528" spans="1:22" ht="39" thickBot="1" x14ac:dyDescent="0.3">
      <c r="A1528" s="110" t="s">
        <v>627</v>
      </c>
      <c r="B1528" s="74">
        <v>18</v>
      </c>
      <c r="J1528">
        <v>26</v>
      </c>
    </row>
    <row r="1529" spans="1:22" ht="39" thickBot="1" x14ac:dyDescent="0.3">
      <c r="A1529" s="110" t="s">
        <v>628</v>
      </c>
      <c r="B1529" s="74">
        <v>6.4039239999999999</v>
      </c>
      <c r="J1529">
        <v>27</v>
      </c>
    </row>
    <row r="1530" spans="1:22" ht="64.5" thickBot="1" x14ac:dyDescent="0.3">
      <c r="A1530" s="110" t="s">
        <v>629</v>
      </c>
      <c r="B1530" s="74">
        <v>2.97105</v>
      </c>
      <c r="J1530">
        <v>28</v>
      </c>
    </row>
    <row r="1531" spans="1:22" ht="38.25" x14ac:dyDescent="0.25">
      <c r="A1531" s="109" t="s">
        <v>630</v>
      </c>
      <c r="B1531" s="78">
        <v>1.8795999999999999</v>
      </c>
      <c r="J1531">
        <v>29</v>
      </c>
    </row>
    <row r="1532" spans="1:22" ht="15.75" thickBot="1" x14ac:dyDescent="0.3">
      <c r="A1532" s="65"/>
      <c r="J1532">
        <v>30</v>
      </c>
    </row>
    <row r="1533" spans="1:22" x14ac:dyDescent="0.25">
      <c r="A1533" s="254" t="s">
        <v>631</v>
      </c>
      <c r="B1533" s="255"/>
      <c r="C1533" s="255"/>
      <c r="D1533" s="255"/>
      <c r="J1533">
        <v>31</v>
      </c>
    </row>
    <row r="1534" spans="1:22" x14ac:dyDescent="0.25">
      <c r="A1534" s="262" t="s">
        <v>632</v>
      </c>
      <c r="B1534" s="263"/>
      <c r="C1534" s="263"/>
      <c r="D1534" s="263"/>
      <c r="J1534">
        <v>32</v>
      </c>
    </row>
    <row r="1535" spans="1:22" ht="15.75" thickBot="1" x14ac:dyDescent="0.3">
      <c r="A1535" s="256" t="s">
        <v>633</v>
      </c>
      <c r="B1535" s="257"/>
      <c r="C1535" s="257"/>
      <c r="D1535" s="257"/>
      <c r="J1535">
        <v>33</v>
      </c>
    </row>
    <row r="1536" spans="1:22" ht="27" thickBot="1" x14ac:dyDescent="0.3">
      <c r="A1536" s="98" t="s">
        <v>634</v>
      </c>
      <c r="B1536" s="83" t="s">
        <v>635</v>
      </c>
      <c r="C1536" s="83" t="s">
        <v>566</v>
      </c>
      <c r="D1536" s="85" t="s">
        <v>592</v>
      </c>
      <c r="K1536" s="121" t="s">
        <v>1123</v>
      </c>
      <c r="L1536" s="121" t="s">
        <v>1124</v>
      </c>
      <c r="M1536" s="121" t="str">
        <f>A1522</f>
        <v>Prueba del rango estudentizado de Tukey (HSD) para NFLM6</v>
      </c>
      <c r="N1536" s="120"/>
      <c r="S1536" s="122" t="str">
        <f>K1536</f>
        <v>Factor</v>
      </c>
      <c r="T1536" s="122" t="str">
        <f>L1536</f>
        <v>Nivel</v>
      </c>
      <c r="U1536" s="114"/>
      <c r="V1536" s="123"/>
    </row>
    <row r="1537" spans="1:22" ht="16.5" thickBot="1" x14ac:dyDescent="0.3">
      <c r="A1537" s="99" t="s">
        <v>592</v>
      </c>
      <c r="B1537" s="68">
        <v>8.6</v>
      </c>
      <c r="C1537" s="68">
        <v>16</v>
      </c>
      <c r="D1537" s="86" t="s">
        <v>1024</v>
      </c>
      <c r="K1537" s="228" t="s">
        <v>1125</v>
      </c>
      <c r="L1537" s="124" t="str">
        <f>D1537</f>
        <v>con</v>
      </c>
      <c r="M1537" s="125">
        <f>B1537</f>
        <v>8.6</v>
      </c>
      <c r="N1537" s="125" t="str">
        <f>A1537</f>
        <v>A</v>
      </c>
      <c r="S1537" s="230" t="str">
        <f>K1537</f>
        <v>Enmienda (A)</v>
      </c>
      <c r="T1537" s="126" t="str">
        <f>L1537</f>
        <v>con</v>
      </c>
      <c r="U1537" s="127">
        <f>M1537</f>
        <v>8.6</v>
      </c>
      <c r="V1537" s="128" t="str">
        <f>N1537</f>
        <v>A</v>
      </c>
    </row>
    <row r="1538" spans="1:22" ht="16.5" thickBot="1" x14ac:dyDescent="0.3">
      <c r="A1538" s="99" t="s">
        <v>592</v>
      </c>
      <c r="B1538" s="68"/>
      <c r="C1538" s="68"/>
      <c r="D1538" s="86"/>
      <c r="K1538" s="229"/>
      <c r="L1538" s="124" t="str">
        <f>D1539</f>
        <v>sin</v>
      </c>
      <c r="M1538" s="125">
        <f>B1539</f>
        <v>7.5438000000000001</v>
      </c>
      <c r="N1538" s="125" t="str">
        <f>A1539</f>
        <v>A</v>
      </c>
      <c r="S1538" s="227"/>
      <c r="T1538" s="129" t="str">
        <f>L1538</f>
        <v>sin</v>
      </c>
      <c r="U1538" s="130">
        <f>M1538</f>
        <v>7.5438000000000001</v>
      </c>
      <c r="V1538" s="131" t="str">
        <f>N1538</f>
        <v>A</v>
      </c>
    </row>
    <row r="1539" spans="1:22" x14ac:dyDescent="0.25">
      <c r="A1539" s="100" t="s">
        <v>592</v>
      </c>
      <c r="B1539" s="77">
        <v>7.5438000000000001</v>
      </c>
      <c r="C1539" s="77">
        <v>16</v>
      </c>
      <c r="D1539" s="87" t="s">
        <v>1025</v>
      </c>
      <c r="J1539">
        <v>1</v>
      </c>
      <c r="R1539">
        <v>1</v>
      </c>
      <c r="T1539" t="str">
        <f>M1536</f>
        <v>Prueba del rango estudentizado de Tukey (HSD) para NFLM6</v>
      </c>
    </row>
    <row r="1540" spans="1:22" x14ac:dyDescent="0.25">
      <c r="A1540" s="79"/>
      <c r="J1540">
        <v>2</v>
      </c>
    </row>
    <row r="1541" spans="1:22" x14ac:dyDescent="0.25">
      <c r="A1541" s="79"/>
      <c r="J1541">
        <v>3</v>
      </c>
    </row>
    <row r="1542" spans="1:22" x14ac:dyDescent="0.25">
      <c r="J1542">
        <v>4</v>
      </c>
    </row>
    <row r="1543" spans="1:22" x14ac:dyDescent="0.25">
      <c r="A1543" s="80"/>
      <c r="J1543">
        <v>5</v>
      </c>
    </row>
    <row r="1544" spans="1:22" ht="31.5" x14ac:dyDescent="0.25">
      <c r="A1544" s="64" t="s">
        <v>590</v>
      </c>
      <c r="J1544">
        <v>6</v>
      </c>
    </row>
    <row r="1545" spans="1:22" x14ac:dyDescent="0.25">
      <c r="A1545" s="79"/>
      <c r="J1545">
        <v>7</v>
      </c>
    </row>
    <row r="1546" spans="1:22" ht="25.5" x14ac:dyDescent="0.25">
      <c r="A1546" s="81" t="s">
        <v>595</v>
      </c>
      <c r="J1546">
        <v>8</v>
      </c>
    </row>
    <row r="1547" spans="1:22" x14ac:dyDescent="0.25">
      <c r="A1547" s="81"/>
      <c r="J1547">
        <v>9</v>
      </c>
    </row>
    <row r="1548" spans="1:22" x14ac:dyDescent="0.25">
      <c r="A1548" s="65"/>
      <c r="J1548">
        <v>10</v>
      </c>
    </row>
    <row r="1549" spans="1:22" x14ac:dyDescent="0.25">
      <c r="A1549" s="65"/>
      <c r="J1549">
        <v>11</v>
      </c>
    </row>
    <row r="1550" spans="1:22" x14ac:dyDescent="0.25">
      <c r="A1550" s="79"/>
      <c r="J1550">
        <v>12</v>
      </c>
    </row>
    <row r="1551" spans="1:22" x14ac:dyDescent="0.25">
      <c r="A1551" s="79"/>
      <c r="J1551">
        <v>13</v>
      </c>
    </row>
    <row r="1552" spans="1:22" x14ac:dyDescent="0.25">
      <c r="J1552">
        <v>14</v>
      </c>
    </row>
    <row r="1553" spans="1:10" x14ac:dyDescent="0.25">
      <c r="A1553" s="80"/>
      <c r="J1553">
        <v>15</v>
      </c>
    </row>
    <row r="1554" spans="1:10" ht="31.5" x14ac:dyDescent="0.25">
      <c r="A1554" s="64" t="s">
        <v>590</v>
      </c>
      <c r="J1554">
        <v>16</v>
      </c>
    </row>
    <row r="1555" spans="1:10" x14ac:dyDescent="0.25">
      <c r="A1555" s="79"/>
      <c r="J1555">
        <v>17</v>
      </c>
    </row>
    <row r="1556" spans="1:10" ht="25.5" x14ac:dyDescent="0.25">
      <c r="A1556" s="81" t="s">
        <v>595</v>
      </c>
      <c r="J1556">
        <v>18</v>
      </c>
    </row>
    <row r="1557" spans="1:10" x14ac:dyDescent="0.25">
      <c r="A1557" s="81"/>
      <c r="J1557">
        <v>19</v>
      </c>
    </row>
    <row r="1558" spans="1:10" ht="89.25" x14ac:dyDescent="0.25">
      <c r="A1558" s="81" t="s">
        <v>1105</v>
      </c>
      <c r="J1558">
        <v>20</v>
      </c>
    </row>
    <row r="1559" spans="1:10" x14ac:dyDescent="0.25">
      <c r="A1559" s="65"/>
      <c r="J1559">
        <v>21</v>
      </c>
    </row>
    <row r="1560" spans="1:10" x14ac:dyDescent="0.25">
      <c r="A1560" s="65"/>
      <c r="J1560">
        <v>22</v>
      </c>
    </row>
    <row r="1561" spans="1:10" ht="140.25" x14ac:dyDescent="0.25">
      <c r="A1561" s="96" t="s">
        <v>624</v>
      </c>
      <c r="B1561" s="97" t="s">
        <v>625</v>
      </c>
      <c r="J1561">
        <v>23</v>
      </c>
    </row>
    <row r="1562" spans="1:10" ht="15.75" thickBot="1" x14ac:dyDescent="0.3">
      <c r="A1562" s="65"/>
      <c r="J1562">
        <v>24</v>
      </c>
    </row>
    <row r="1563" spans="1:10" ht="15.75" thickBot="1" x14ac:dyDescent="0.3">
      <c r="A1563" s="88" t="s">
        <v>626</v>
      </c>
      <c r="B1563" s="89">
        <v>0.05</v>
      </c>
      <c r="J1563">
        <v>25</v>
      </c>
    </row>
    <row r="1564" spans="1:10" ht="39" thickBot="1" x14ac:dyDescent="0.3">
      <c r="A1564" s="110" t="s">
        <v>627</v>
      </c>
      <c r="B1564" s="74">
        <v>18</v>
      </c>
      <c r="J1564">
        <v>26</v>
      </c>
    </row>
    <row r="1565" spans="1:10" ht="39" thickBot="1" x14ac:dyDescent="0.3">
      <c r="A1565" s="110" t="s">
        <v>628</v>
      </c>
      <c r="B1565" s="74">
        <v>0</v>
      </c>
      <c r="J1565">
        <v>27</v>
      </c>
    </row>
    <row r="1566" spans="1:10" ht="64.5" thickBot="1" x14ac:dyDescent="0.3">
      <c r="A1566" s="110" t="s">
        <v>629</v>
      </c>
      <c r="B1566" s="74">
        <v>2.97105</v>
      </c>
      <c r="J1566">
        <v>28</v>
      </c>
    </row>
    <row r="1567" spans="1:10" ht="38.25" x14ac:dyDescent="0.25">
      <c r="A1567" s="109" t="s">
        <v>630</v>
      </c>
      <c r="B1567" s="78">
        <v>0</v>
      </c>
      <c r="J1567">
        <v>29</v>
      </c>
    </row>
    <row r="1568" spans="1:10" ht="15.75" thickBot="1" x14ac:dyDescent="0.3">
      <c r="A1568" s="65"/>
      <c r="J1568">
        <v>30</v>
      </c>
    </row>
    <row r="1569" spans="1:48" x14ac:dyDescent="0.25">
      <c r="A1569" s="254" t="s">
        <v>631</v>
      </c>
      <c r="B1569" s="255"/>
      <c r="C1569" s="255"/>
      <c r="D1569" s="255"/>
      <c r="J1569">
        <v>31</v>
      </c>
    </row>
    <row r="1570" spans="1:48" x14ac:dyDescent="0.25">
      <c r="A1570" s="262" t="s">
        <v>632</v>
      </c>
      <c r="B1570" s="263"/>
      <c r="C1570" s="263"/>
      <c r="D1570" s="263"/>
      <c r="J1570">
        <v>32</v>
      </c>
    </row>
    <row r="1571" spans="1:48" ht="15.75" thickBot="1" x14ac:dyDescent="0.3">
      <c r="A1571" s="256" t="s">
        <v>633</v>
      </c>
      <c r="B1571" s="257"/>
      <c r="C1571" s="257"/>
      <c r="D1571" s="257"/>
      <c r="J1571">
        <v>33</v>
      </c>
    </row>
    <row r="1572" spans="1:48" ht="27" thickBot="1" x14ac:dyDescent="0.3">
      <c r="A1572" s="98" t="s">
        <v>634</v>
      </c>
      <c r="B1572" s="83" t="s">
        <v>635</v>
      </c>
      <c r="C1572" s="83" t="s">
        <v>566</v>
      </c>
      <c r="D1572" s="85" t="s">
        <v>592</v>
      </c>
      <c r="K1572" s="121" t="s">
        <v>1123</v>
      </c>
      <c r="L1572" s="121" t="s">
        <v>1124</v>
      </c>
      <c r="M1572" s="121" t="str">
        <f>A1558</f>
        <v>Prueba del rango estudentizado de Tukey (HSD) para NRM1</v>
      </c>
      <c r="N1572" s="120"/>
      <c r="S1572" s="122" t="str">
        <f>K1572</f>
        <v>Factor</v>
      </c>
      <c r="T1572" s="122" t="str">
        <f>L1572</f>
        <v>Nivel</v>
      </c>
      <c r="U1572" s="114"/>
      <c r="V1572" s="123"/>
      <c r="W1572" s="161"/>
      <c r="X1572" s="161"/>
      <c r="Y1572" s="161"/>
      <c r="Z1572" s="161"/>
      <c r="AA1572" s="161"/>
      <c r="AB1572" s="161"/>
      <c r="AC1572" s="161"/>
      <c r="AD1572" s="161"/>
      <c r="AE1572" s="161"/>
      <c r="AF1572" s="161"/>
      <c r="AG1572" s="161"/>
      <c r="AH1572" s="161"/>
      <c r="AI1572" s="161"/>
      <c r="AJ1572" s="161"/>
      <c r="AK1572" s="161"/>
      <c r="AL1572" s="161"/>
      <c r="AM1572" s="161"/>
      <c r="AN1572" s="161"/>
      <c r="AO1572" s="161"/>
      <c r="AP1572" s="161"/>
      <c r="AQ1572" s="161"/>
      <c r="AR1572" s="161"/>
      <c r="AS1572" s="161"/>
      <c r="AT1572" s="161"/>
      <c r="AU1572" s="160"/>
      <c r="AV1572" s="160"/>
    </row>
    <row r="1573" spans="1:48" ht="16.5" thickBot="1" x14ac:dyDescent="0.3">
      <c r="A1573" s="99" t="s">
        <v>592</v>
      </c>
      <c r="B1573" s="68">
        <v>0</v>
      </c>
      <c r="C1573" s="68">
        <v>16</v>
      </c>
      <c r="D1573" s="86" t="s">
        <v>1024</v>
      </c>
      <c r="K1573" s="228" t="s">
        <v>1125</v>
      </c>
      <c r="L1573" s="124" t="str">
        <f>D1573</f>
        <v>con</v>
      </c>
      <c r="M1573" s="125">
        <f>B1573</f>
        <v>0</v>
      </c>
      <c r="N1573" s="125" t="str">
        <f>A1573</f>
        <v>A</v>
      </c>
      <c r="S1573" s="230" t="str">
        <f>K1573</f>
        <v>Enmienda (A)</v>
      </c>
      <c r="T1573" s="126" t="str">
        <f>L1573</f>
        <v>con</v>
      </c>
      <c r="U1573" s="127">
        <f>M1573</f>
        <v>0</v>
      </c>
      <c r="V1573" s="128" t="str">
        <f>N1573</f>
        <v>A</v>
      </c>
      <c r="W1573" s="160"/>
      <c r="X1573" s="160"/>
      <c r="Y1573" s="160"/>
      <c r="Z1573" s="160"/>
      <c r="AA1573" s="160"/>
      <c r="AB1573" s="160"/>
      <c r="AC1573" s="160"/>
      <c r="AD1573" s="160"/>
      <c r="AE1573" s="160"/>
      <c r="AF1573" s="160"/>
      <c r="AG1573" s="160"/>
      <c r="AH1573" s="160"/>
      <c r="AI1573" s="160"/>
      <c r="AJ1573" s="160"/>
      <c r="AK1573" s="160"/>
      <c r="AL1573" s="160"/>
      <c r="AM1573" s="160"/>
      <c r="AN1573" s="160"/>
      <c r="AO1573" s="160"/>
      <c r="AP1573" s="160"/>
      <c r="AQ1573" s="160"/>
      <c r="AR1573" s="160"/>
      <c r="AS1573" s="160"/>
      <c r="AT1573" s="160"/>
      <c r="AU1573" s="160"/>
      <c r="AV1573" s="160"/>
    </row>
    <row r="1574" spans="1:48" ht="16.5" thickBot="1" x14ac:dyDescent="0.3">
      <c r="A1574" s="99" t="s">
        <v>592</v>
      </c>
      <c r="B1574" s="68"/>
      <c r="C1574" s="68"/>
      <c r="D1574" s="86"/>
      <c r="K1574" s="229"/>
      <c r="L1574" s="124" t="str">
        <f>D1575</f>
        <v>sin</v>
      </c>
      <c r="M1574" s="125">
        <f>B1575</f>
        <v>0</v>
      </c>
      <c r="N1574" s="125" t="str">
        <f>A1575</f>
        <v>A</v>
      </c>
      <c r="S1574" s="227"/>
      <c r="T1574" s="129" t="str">
        <f>L1574</f>
        <v>sin</v>
      </c>
      <c r="U1574" s="130">
        <f>M1574</f>
        <v>0</v>
      </c>
      <c r="V1574" s="131" t="str">
        <f>N1574</f>
        <v>A</v>
      </c>
      <c r="W1574" s="160"/>
      <c r="X1574" s="160"/>
      <c r="Y1574" s="160"/>
      <c r="Z1574" s="160"/>
      <c r="AA1574" s="160"/>
      <c r="AB1574" s="160"/>
      <c r="AC1574" s="160"/>
      <c r="AD1574" s="160"/>
      <c r="AE1574" s="160"/>
      <c r="AF1574" s="160"/>
      <c r="AG1574" s="160"/>
      <c r="AH1574" s="160"/>
      <c r="AI1574" s="160"/>
      <c r="AJ1574" s="160"/>
      <c r="AK1574" s="160"/>
      <c r="AL1574" s="160"/>
      <c r="AM1574" s="160"/>
      <c r="AN1574" s="160"/>
      <c r="AO1574" s="160"/>
      <c r="AP1574" s="160"/>
      <c r="AQ1574" s="160"/>
      <c r="AR1574" s="160"/>
      <c r="AS1574" s="160"/>
      <c r="AT1574" s="160"/>
      <c r="AU1574" s="160"/>
      <c r="AV1574" s="160"/>
    </row>
    <row r="1575" spans="1:48" x14ac:dyDescent="0.25">
      <c r="A1575" s="100" t="s">
        <v>592</v>
      </c>
      <c r="B1575" s="77">
        <v>0</v>
      </c>
      <c r="C1575" s="77">
        <v>16</v>
      </c>
      <c r="D1575" s="87" t="s">
        <v>1025</v>
      </c>
      <c r="J1575">
        <v>1</v>
      </c>
      <c r="R1575">
        <v>1</v>
      </c>
      <c r="T1575" t="str">
        <f>M1572</f>
        <v>Prueba del rango estudentizado de Tukey (HSD) para NRM1</v>
      </c>
      <c r="W1575" s="160"/>
      <c r="X1575" s="160"/>
      <c r="Y1575" s="160"/>
      <c r="Z1575" s="160"/>
      <c r="AA1575" s="160"/>
      <c r="AB1575" s="160"/>
      <c r="AC1575" s="160"/>
      <c r="AD1575" s="160"/>
      <c r="AE1575" s="160"/>
      <c r="AF1575" s="160"/>
      <c r="AG1575" s="160"/>
      <c r="AH1575" s="160"/>
      <c r="AI1575" s="160"/>
      <c r="AJ1575" s="160"/>
      <c r="AK1575" s="160"/>
      <c r="AL1575" s="160"/>
      <c r="AM1575" s="160"/>
      <c r="AN1575" s="160"/>
      <c r="AO1575" s="160"/>
      <c r="AP1575" s="160"/>
      <c r="AQ1575" s="160"/>
      <c r="AR1575" s="160"/>
      <c r="AS1575" s="160"/>
      <c r="AT1575" s="160"/>
      <c r="AU1575" s="160"/>
      <c r="AV1575" s="160"/>
    </row>
    <row r="1576" spans="1:48" x14ac:dyDescent="0.25">
      <c r="A1576" s="79"/>
      <c r="J1576">
        <v>2</v>
      </c>
      <c r="W1576" s="160"/>
      <c r="X1576" s="160"/>
      <c r="Y1576" s="160"/>
      <c r="Z1576" s="160"/>
      <c r="AA1576" s="160"/>
      <c r="AB1576" s="160"/>
      <c r="AC1576" s="160"/>
      <c r="AD1576" s="160"/>
      <c r="AE1576" s="160"/>
      <c r="AF1576" s="160"/>
      <c r="AG1576" s="160"/>
      <c r="AH1576" s="160"/>
      <c r="AI1576" s="160"/>
      <c r="AJ1576" s="160"/>
      <c r="AK1576" s="160"/>
      <c r="AL1576" s="160"/>
      <c r="AM1576" s="160"/>
      <c r="AN1576" s="160"/>
      <c r="AO1576" s="160"/>
      <c r="AP1576" s="160"/>
      <c r="AQ1576" s="160"/>
      <c r="AR1576" s="160"/>
      <c r="AS1576" s="160"/>
      <c r="AT1576" s="160"/>
      <c r="AU1576" s="160"/>
      <c r="AV1576" s="160"/>
    </row>
    <row r="1577" spans="1:48" x14ac:dyDescent="0.25">
      <c r="A1577" s="79"/>
      <c r="J1577">
        <v>3</v>
      </c>
      <c r="W1577" s="160"/>
      <c r="X1577" s="160"/>
      <c r="Y1577" s="160"/>
      <c r="Z1577" s="160"/>
      <c r="AA1577" s="160"/>
      <c r="AB1577" s="160"/>
      <c r="AC1577" s="160"/>
      <c r="AD1577" s="160"/>
      <c r="AE1577" s="160"/>
      <c r="AF1577" s="160"/>
      <c r="AG1577" s="160"/>
      <c r="AH1577" s="160"/>
      <c r="AI1577" s="160"/>
      <c r="AJ1577" s="160"/>
      <c r="AK1577" s="160"/>
      <c r="AL1577" s="160"/>
      <c r="AM1577" s="160"/>
      <c r="AN1577" s="160"/>
      <c r="AO1577" s="160"/>
      <c r="AP1577" s="160"/>
      <c r="AQ1577" s="160"/>
      <c r="AR1577" s="160"/>
      <c r="AS1577" s="160"/>
      <c r="AT1577" s="160"/>
      <c r="AU1577" s="160"/>
      <c r="AV1577" s="160"/>
    </row>
    <row r="1578" spans="1:48" x14ac:dyDescent="0.25">
      <c r="J1578">
        <v>4</v>
      </c>
      <c r="W1578" s="160"/>
      <c r="X1578" s="160"/>
      <c r="Y1578" s="160"/>
      <c r="Z1578" s="160"/>
      <c r="AA1578" s="160"/>
      <c r="AB1578" s="160"/>
      <c r="AC1578" s="160"/>
      <c r="AD1578" s="160"/>
      <c r="AE1578" s="160"/>
      <c r="AF1578" s="160"/>
      <c r="AG1578" s="160"/>
      <c r="AH1578" s="160"/>
      <c r="AI1578" s="160"/>
      <c r="AJ1578" s="160"/>
      <c r="AK1578" s="160"/>
      <c r="AL1578" s="160"/>
      <c r="AM1578" s="160"/>
      <c r="AN1578" s="160"/>
      <c r="AO1578" s="160"/>
      <c r="AP1578" s="160"/>
      <c r="AQ1578" s="160"/>
      <c r="AR1578" s="160"/>
      <c r="AS1578" s="160"/>
      <c r="AT1578" s="160"/>
      <c r="AU1578" s="160"/>
      <c r="AV1578" s="160"/>
    </row>
    <row r="1579" spans="1:48" x14ac:dyDescent="0.25">
      <c r="A1579" s="80"/>
      <c r="J1579">
        <v>5</v>
      </c>
      <c r="W1579" s="160"/>
      <c r="X1579" s="160"/>
      <c r="Y1579" s="160"/>
      <c r="Z1579" s="160"/>
      <c r="AA1579" s="160"/>
      <c r="AB1579" s="160"/>
      <c r="AC1579" s="160"/>
      <c r="AD1579" s="160"/>
      <c r="AE1579" s="160"/>
      <c r="AF1579" s="160"/>
      <c r="AG1579" s="160"/>
      <c r="AH1579" s="160"/>
      <c r="AI1579" s="160"/>
      <c r="AJ1579" s="160"/>
      <c r="AK1579" s="160"/>
      <c r="AL1579" s="160"/>
      <c r="AM1579" s="160"/>
      <c r="AN1579" s="160"/>
      <c r="AO1579" s="160"/>
      <c r="AP1579" s="160"/>
      <c r="AQ1579" s="160"/>
      <c r="AR1579" s="160"/>
      <c r="AS1579" s="160"/>
      <c r="AT1579" s="160"/>
      <c r="AU1579" s="160"/>
      <c r="AV1579" s="160"/>
    </row>
    <row r="1580" spans="1:48" ht="31.5" x14ac:dyDescent="0.25">
      <c r="A1580" s="64" t="s">
        <v>590</v>
      </c>
      <c r="J1580">
        <v>6</v>
      </c>
      <c r="W1580" s="160"/>
      <c r="X1580" s="160"/>
      <c r="Y1580" s="160"/>
      <c r="Z1580" s="160"/>
      <c r="AA1580" s="160"/>
      <c r="AB1580" s="160"/>
      <c r="AC1580" s="160"/>
      <c r="AD1580" s="160"/>
      <c r="AE1580" s="160"/>
      <c r="AF1580" s="160"/>
      <c r="AG1580" s="160"/>
      <c r="AH1580" s="160"/>
      <c r="AI1580" s="160"/>
      <c r="AJ1580" s="160"/>
      <c r="AK1580" s="160"/>
      <c r="AL1580" s="160"/>
      <c r="AM1580" s="160"/>
      <c r="AN1580" s="160"/>
      <c r="AO1580" s="160"/>
      <c r="AP1580" s="160"/>
      <c r="AQ1580" s="160"/>
      <c r="AR1580" s="160"/>
      <c r="AS1580" s="160"/>
      <c r="AT1580" s="160"/>
      <c r="AU1580" s="160"/>
      <c r="AV1580" s="160"/>
    </row>
    <row r="1581" spans="1:48" x14ac:dyDescent="0.25">
      <c r="A1581" s="79"/>
      <c r="J1581">
        <v>7</v>
      </c>
      <c r="W1581" s="160"/>
      <c r="X1581" s="160"/>
      <c r="Y1581" s="160"/>
      <c r="Z1581" s="160"/>
      <c r="AA1581" s="160"/>
      <c r="AB1581" s="160"/>
      <c r="AC1581" s="160"/>
      <c r="AD1581" s="160"/>
      <c r="AE1581" s="160"/>
      <c r="AF1581" s="160"/>
      <c r="AG1581" s="160"/>
      <c r="AH1581" s="160"/>
      <c r="AI1581" s="160"/>
      <c r="AJ1581" s="160"/>
      <c r="AK1581" s="160"/>
      <c r="AL1581" s="160"/>
      <c r="AM1581" s="160"/>
      <c r="AN1581" s="160"/>
      <c r="AO1581" s="160"/>
      <c r="AP1581" s="160"/>
      <c r="AQ1581" s="160"/>
      <c r="AR1581" s="160"/>
      <c r="AS1581" s="160"/>
      <c r="AT1581" s="160"/>
      <c r="AU1581" s="160"/>
      <c r="AV1581" s="160"/>
    </row>
    <row r="1582" spans="1:48" ht="25.5" x14ac:dyDescent="0.25">
      <c r="A1582" s="81" t="s">
        <v>595</v>
      </c>
      <c r="J1582">
        <v>8</v>
      </c>
      <c r="W1582" s="160"/>
      <c r="X1582" s="160"/>
      <c r="Y1582" s="160"/>
      <c r="Z1582" s="160"/>
      <c r="AA1582" s="160"/>
      <c r="AB1582" s="160"/>
      <c r="AC1582" s="160"/>
      <c r="AD1582" s="160"/>
      <c r="AE1582" s="160"/>
      <c r="AF1582" s="160"/>
      <c r="AG1582" s="160"/>
      <c r="AH1582" s="160"/>
      <c r="AI1582" s="160"/>
      <c r="AJ1582" s="160"/>
      <c r="AK1582" s="160"/>
      <c r="AL1582" s="160"/>
      <c r="AM1582" s="160"/>
      <c r="AN1582" s="160"/>
      <c r="AO1582" s="160"/>
      <c r="AP1582" s="160"/>
      <c r="AQ1582" s="160"/>
      <c r="AR1582" s="160"/>
      <c r="AS1582" s="160"/>
      <c r="AT1582" s="160"/>
      <c r="AU1582" s="160"/>
      <c r="AV1582" s="160"/>
    </row>
    <row r="1583" spans="1:48" x14ac:dyDescent="0.25">
      <c r="A1583" s="81"/>
      <c r="J1583">
        <v>9</v>
      </c>
    </row>
    <row r="1584" spans="1:48" x14ac:dyDescent="0.25">
      <c r="A1584" s="65"/>
      <c r="J1584">
        <v>10</v>
      </c>
    </row>
    <row r="1585" spans="1:10" x14ac:dyDescent="0.25">
      <c r="A1585" s="65"/>
      <c r="J1585">
        <v>11</v>
      </c>
    </row>
    <row r="1586" spans="1:10" x14ac:dyDescent="0.25">
      <c r="A1586" s="79"/>
      <c r="J1586">
        <v>12</v>
      </c>
    </row>
    <row r="1587" spans="1:10" x14ac:dyDescent="0.25">
      <c r="A1587" s="79"/>
      <c r="J1587">
        <v>13</v>
      </c>
    </row>
    <row r="1588" spans="1:10" x14ac:dyDescent="0.25">
      <c r="J1588">
        <v>14</v>
      </c>
    </row>
    <row r="1589" spans="1:10" x14ac:dyDescent="0.25">
      <c r="A1589" s="80"/>
      <c r="J1589">
        <v>15</v>
      </c>
    </row>
    <row r="1590" spans="1:10" ht="31.5" x14ac:dyDescent="0.25">
      <c r="A1590" s="64" t="s">
        <v>590</v>
      </c>
      <c r="J1590">
        <v>16</v>
      </c>
    </row>
    <row r="1591" spans="1:10" x14ac:dyDescent="0.25">
      <c r="A1591" s="79"/>
      <c r="J1591">
        <v>17</v>
      </c>
    </row>
    <row r="1592" spans="1:10" ht="25.5" x14ac:dyDescent="0.25">
      <c r="A1592" s="81" t="s">
        <v>595</v>
      </c>
      <c r="J1592">
        <v>18</v>
      </c>
    </row>
    <row r="1593" spans="1:10" x14ac:dyDescent="0.25">
      <c r="A1593" s="81"/>
      <c r="J1593">
        <v>19</v>
      </c>
    </row>
    <row r="1594" spans="1:10" ht="89.25" x14ac:dyDescent="0.25">
      <c r="A1594" s="81" t="s">
        <v>1106</v>
      </c>
      <c r="J1594">
        <v>20</v>
      </c>
    </row>
    <row r="1595" spans="1:10" x14ac:dyDescent="0.25">
      <c r="A1595" s="65"/>
      <c r="J1595">
        <v>21</v>
      </c>
    </row>
    <row r="1596" spans="1:10" x14ac:dyDescent="0.25">
      <c r="A1596" s="65"/>
      <c r="J1596">
        <v>22</v>
      </c>
    </row>
    <row r="1597" spans="1:10" ht="140.25" x14ac:dyDescent="0.25">
      <c r="A1597" s="96" t="s">
        <v>624</v>
      </c>
      <c r="B1597" s="97" t="s">
        <v>625</v>
      </c>
      <c r="J1597">
        <v>23</v>
      </c>
    </row>
    <row r="1598" spans="1:10" ht="15.75" thickBot="1" x14ac:dyDescent="0.3">
      <c r="A1598" s="65"/>
      <c r="J1598">
        <v>24</v>
      </c>
    </row>
    <row r="1599" spans="1:10" ht="15.75" thickBot="1" x14ac:dyDescent="0.3">
      <c r="A1599" s="88" t="s">
        <v>626</v>
      </c>
      <c r="B1599" s="89">
        <v>0.05</v>
      </c>
      <c r="J1599">
        <v>25</v>
      </c>
    </row>
    <row r="1600" spans="1:10" ht="39" thickBot="1" x14ac:dyDescent="0.3">
      <c r="A1600" s="110" t="s">
        <v>627</v>
      </c>
      <c r="B1600" s="74">
        <v>18</v>
      </c>
      <c r="J1600">
        <v>26</v>
      </c>
    </row>
    <row r="1601" spans="1:22" ht="39" thickBot="1" x14ac:dyDescent="0.3">
      <c r="A1601" s="110" t="s">
        <v>628</v>
      </c>
      <c r="B1601" s="74">
        <v>0</v>
      </c>
      <c r="J1601">
        <v>27</v>
      </c>
    </row>
    <row r="1602" spans="1:22" ht="64.5" thickBot="1" x14ac:dyDescent="0.3">
      <c r="A1602" s="110" t="s">
        <v>629</v>
      </c>
      <c r="B1602" s="74">
        <v>2.97105</v>
      </c>
      <c r="J1602">
        <v>28</v>
      </c>
    </row>
    <row r="1603" spans="1:22" ht="38.25" x14ac:dyDescent="0.25">
      <c r="A1603" s="109" t="s">
        <v>630</v>
      </c>
      <c r="B1603" s="78">
        <v>0</v>
      </c>
      <c r="J1603">
        <v>29</v>
      </c>
    </row>
    <row r="1604" spans="1:22" ht="15.75" thickBot="1" x14ac:dyDescent="0.3">
      <c r="A1604" s="65"/>
      <c r="J1604">
        <v>30</v>
      </c>
    </row>
    <row r="1605" spans="1:22" x14ac:dyDescent="0.25">
      <c r="A1605" s="254" t="s">
        <v>631</v>
      </c>
      <c r="B1605" s="255"/>
      <c r="C1605" s="255"/>
      <c r="D1605" s="255"/>
      <c r="J1605">
        <v>31</v>
      </c>
    </row>
    <row r="1606" spans="1:22" x14ac:dyDescent="0.25">
      <c r="A1606" s="262" t="s">
        <v>632</v>
      </c>
      <c r="B1606" s="263"/>
      <c r="C1606" s="263"/>
      <c r="D1606" s="263"/>
      <c r="J1606">
        <v>32</v>
      </c>
    </row>
    <row r="1607" spans="1:22" ht="15.75" thickBot="1" x14ac:dyDescent="0.3">
      <c r="A1607" s="256" t="s">
        <v>633</v>
      </c>
      <c r="B1607" s="257"/>
      <c r="C1607" s="257"/>
      <c r="D1607" s="257"/>
      <c r="J1607">
        <v>33</v>
      </c>
    </row>
    <row r="1608" spans="1:22" ht="27" thickBot="1" x14ac:dyDescent="0.3">
      <c r="A1608" s="98" t="s">
        <v>634</v>
      </c>
      <c r="B1608" s="83" t="s">
        <v>635</v>
      </c>
      <c r="C1608" s="83" t="s">
        <v>566</v>
      </c>
      <c r="D1608" s="85" t="s">
        <v>592</v>
      </c>
      <c r="K1608" s="121" t="s">
        <v>1123</v>
      </c>
      <c r="L1608" s="121" t="s">
        <v>1124</v>
      </c>
      <c r="M1608" s="121" t="str">
        <f>A1594</f>
        <v>Prueba del rango estudentizado de Tukey (HSD) para NRM2</v>
      </c>
      <c r="N1608" s="120"/>
      <c r="S1608" s="122" t="str">
        <f>K1608</f>
        <v>Factor</v>
      </c>
      <c r="T1608" s="122" t="str">
        <f>L1608</f>
        <v>Nivel</v>
      </c>
      <c r="U1608" s="114"/>
      <c r="V1608" s="123"/>
    </row>
    <row r="1609" spans="1:22" ht="16.5" thickBot="1" x14ac:dyDescent="0.3">
      <c r="A1609" s="99" t="s">
        <v>592</v>
      </c>
      <c r="B1609" s="68">
        <v>0</v>
      </c>
      <c r="C1609" s="68">
        <v>16</v>
      </c>
      <c r="D1609" s="86" t="s">
        <v>1024</v>
      </c>
      <c r="K1609" s="228" t="s">
        <v>1125</v>
      </c>
      <c r="L1609" s="124" t="str">
        <f>D1609</f>
        <v>con</v>
      </c>
      <c r="M1609" s="125">
        <f>B1609</f>
        <v>0</v>
      </c>
      <c r="N1609" s="125" t="str">
        <f>A1609</f>
        <v>A</v>
      </c>
      <c r="S1609" s="230" t="str">
        <f>K1609</f>
        <v>Enmienda (A)</v>
      </c>
      <c r="T1609" s="126" t="str">
        <f>L1609</f>
        <v>con</v>
      </c>
      <c r="U1609" s="127">
        <f>M1609</f>
        <v>0</v>
      </c>
      <c r="V1609" s="128" t="str">
        <f>N1609</f>
        <v>A</v>
      </c>
    </row>
    <row r="1610" spans="1:22" ht="16.5" thickBot="1" x14ac:dyDescent="0.3">
      <c r="A1610" s="99" t="s">
        <v>592</v>
      </c>
      <c r="B1610" s="68"/>
      <c r="C1610" s="68"/>
      <c r="D1610" s="86"/>
      <c r="K1610" s="229"/>
      <c r="L1610" s="124" t="str">
        <f>D1611</f>
        <v>sin</v>
      </c>
      <c r="M1610" s="125">
        <f>B1611</f>
        <v>0</v>
      </c>
      <c r="N1610" s="125" t="str">
        <f>A1611</f>
        <v>A</v>
      </c>
      <c r="S1610" s="227"/>
      <c r="T1610" s="129" t="str">
        <f>L1610</f>
        <v>sin</v>
      </c>
      <c r="U1610" s="130">
        <f>M1610</f>
        <v>0</v>
      </c>
      <c r="V1610" s="131" t="str">
        <f>N1610</f>
        <v>A</v>
      </c>
    </row>
    <row r="1611" spans="1:22" x14ac:dyDescent="0.25">
      <c r="A1611" s="100" t="s">
        <v>592</v>
      </c>
      <c r="B1611" s="77">
        <v>0</v>
      </c>
      <c r="C1611" s="77">
        <v>16</v>
      </c>
      <c r="D1611" s="87" t="s">
        <v>1025</v>
      </c>
      <c r="J1611">
        <v>1</v>
      </c>
      <c r="R1611">
        <v>1</v>
      </c>
      <c r="T1611" t="str">
        <f>M1608</f>
        <v>Prueba del rango estudentizado de Tukey (HSD) para NRM2</v>
      </c>
    </row>
    <row r="1612" spans="1:22" x14ac:dyDescent="0.25">
      <c r="A1612" s="79"/>
      <c r="J1612">
        <v>2</v>
      </c>
    </row>
    <row r="1613" spans="1:22" x14ac:dyDescent="0.25">
      <c r="A1613" s="79"/>
      <c r="J1613">
        <v>3</v>
      </c>
    </row>
    <row r="1614" spans="1:22" x14ac:dyDescent="0.25">
      <c r="J1614">
        <v>4</v>
      </c>
    </row>
    <row r="1615" spans="1:22" x14ac:dyDescent="0.25">
      <c r="A1615" s="80"/>
      <c r="J1615">
        <v>5</v>
      </c>
    </row>
    <row r="1616" spans="1:22" ht="31.5" x14ac:dyDescent="0.25">
      <c r="A1616" s="64" t="s">
        <v>590</v>
      </c>
      <c r="J1616">
        <v>6</v>
      </c>
    </row>
    <row r="1617" spans="1:10" x14ac:dyDescent="0.25">
      <c r="A1617" s="79"/>
      <c r="J1617">
        <v>7</v>
      </c>
    </row>
    <row r="1618" spans="1:10" ht="25.5" x14ac:dyDescent="0.25">
      <c r="A1618" s="81" t="s">
        <v>595</v>
      </c>
      <c r="J1618">
        <v>8</v>
      </c>
    </row>
    <row r="1619" spans="1:10" x14ac:dyDescent="0.25">
      <c r="A1619" s="81"/>
      <c r="J1619">
        <v>9</v>
      </c>
    </row>
    <row r="1620" spans="1:10" x14ac:dyDescent="0.25">
      <c r="A1620" s="65"/>
      <c r="J1620">
        <v>10</v>
      </c>
    </row>
    <row r="1621" spans="1:10" x14ac:dyDescent="0.25">
      <c r="A1621" s="65"/>
      <c r="J1621">
        <v>11</v>
      </c>
    </row>
    <row r="1622" spans="1:10" x14ac:dyDescent="0.25">
      <c r="A1622" s="79"/>
      <c r="J1622">
        <v>12</v>
      </c>
    </row>
    <row r="1623" spans="1:10" x14ac:dyDescent="0.25">
      <c r="A1623" s="79"/>
      <c r="J1623">
        <v>13</v>
      </c>
    </row>
    <row r="1624" spans="1:10" x14ac:dyDescent="0.25">
      <c r="J1624">
        <v>14</v>
      </c>
    </row>
    <row r="1625" spans="1:10" x14ac:dyDescent="0.25">
      <c r="A1625" s="80"/>
      <c r="J1625">
        <v>15</v>
      </c>
    </row>
    <row r="1626" spans="1:10" ht="31.5" x14ac:dyDescent="0.25">
      <c r="A1626" s="64" t="s">
        <v>590</v>
      </c>
      <c r="J1626">
        <v>16</v>
      </c>
    </row>
    <row r="1627" spans="1:10" x14ac:dyDescent="0.25">
      <c r="A1627" s="79"/>
      <c r="J1627">
        <v>17</v>
      </c>
    </row>
    <row r="1628" spans="1:10" ht="25.5" x14ac:dyDescent="0.25">
      <c r="A1628" s="81" t="s">
        <v>595</v>
      </c>
      <c r="J1628">
        <v>18</v>
      </c>
    </row>
    <row r="1629" spans="1:10" x14ac:dyDescent="0.25">
      <c r="A1629" s="81"/>
      <c r="J1629">
        <v>19</v>
      </c>
    </row>
    <row r="1630" spans="1:10" ht="89.25" x14ac:dyDescent="0.25">
      <c r="A1630" s="81" t="s">
        <v>1107</v>
      </c>
      <c r="J1630">
        <v>20</v>
      </c>
    </row>
    <row r="1631" spans="1:10" x14ac:dyDescent="0.25">
      <c r="A1631" s="65"/>
      <c r="J1631">
        <v>21</v>
      </c>
    </row>
    <row r="1632" spans="1:10" x14ac:dyDescent="0.25">
      <c r="A1632" s="65"/>
      <c r="J1632">
        <v>22</v>
      </c>
    </row>
    <row r="1633" spans="1:22" ht="140.25" x14ac:dyDescent="0.25">
      <c r="A1633" s="96" t="s">
        <v>624</v>
      </c>
      <c r="B1633" s="97" t="s">
        <v>625</v>
      </c>
      <c r="J1633">
        <v>23</v>
      </c>
    </row>
    <row r="1634" spans="1:22" ht="15.75" thickBot="1" x14ac:dyDescent="0.3">
      <c r="A1634" s="65"/>
      <c r="J1634">
        <v>24</v>
      </c>
    </row>
    <row r="1635" spans="1:22" ht="15.75" thickBot="1" x14ac:dyDescent="0.3">
      <c r="A1635" s="88" t="s">
        <v>626</v>
      </c>
      <c r="B1635" s="89">
        <v>0.05</v>
      </c>
      <c r="J1635">
        <v>25</v>
      </c>
    </row>
    <row r="1636" spans="1:22" ht="39" thickBot="1" x14ac:dyDescent="0.3">
      <c r="A1636" s="110" t="s">
        <v>627</v>
      </c>
      <c r="B1636" s="74">
        <v>18</v>
      </c>
      <c r="J1636">
        <v>26</v>
      </c>
    </row>
    <row r="1637" spans="1:22" ht="39" thickBot="1" x14ac:dyDescent="0.3">
      <c r="A1637" s="110" t="s">
        <v>628</v>
      </c>
      <c r="B1637" s="74">
        <v>0.33711799999999997</v>
      </c>
      <c r="J1637">
        <v>27</v>
      </c>
    </row>
    <row r="1638" spans="1:22" ht="64.5" thickBot="1" x14ac:dyDescent="0.3">
      <c r="A1638" s="110" t="s">
        <v>629</v>
      </c>
      <c r="B1638" s="74">
        <v>2.97105</v>
      </c>
      <c r="J1638">
        <v>28</v>
      </c>
    </row>
    <row r="1639" spans="1:22" ht="38.25" x14ac:dyDescent="0.25">
      <c r="A1639" s="109" t="s">
        <v>630</v>
      </c>
      <c r="B1639" s="78">
        <v>0.43130000000000002</v>
      </c>
      <c r="J1639">
        <v>29</v>
      </c>
    </row>
    <row r="1640" spans="1:22" ht="15.75" thickBot="1" x14ac:dyDescent="0.3">
      <c r="A1640" s="65"/>
      <c r="J1640">
        <v>30</v>
      </c>
    </row>
    <row r="1641" spans="1:22" x14ac:dyDescent="0.25">
      <c r="A1641" s="254" t="s">
        <v>631</v>
      </c>
      <c r="B1641" s="255"/>
      <c r="C1641" s="255"/>
      <c r="D1641" s="255"/>
      <c r="J1641">
        <v>31</v>
      </c>
    </row>
    <row r="1642" spans="1:22" x14ac:dyDescent="0.25">
      <c r="A1642" s="262" t="s">
        <v>632</v>
      </c>
      <c r="B1642" s="263"/>
      <c r="C1642" s="263"/>
      <c r="D1642" s="263"/>
      <c r="J1642">
        <v>32</v>
      </c>
    </row>
    <row r="1643" spans="1:22" ht="15.75" thickBot="1" x14ac:dyDescent="0.3">
      <c r="A1643" s="256" t="s">
        <v>633</v>
      </c>
      <c r="B1643" s="257"/>
      <c r="C1643" s="257"/>
      <c r="D1643" s="257"/>
      <c r="J1643">
        <v>33</v>
      </c>
    </row>
    <row r="1644" spans="1:22" ht="27" thickBot="1" x14ac:dyDescent="0.3">
      <c r="A1644" s="98" t="s">
        <v>634</v>
      </c>
      <c r="B1644" s="83" t="s">
        <v>635</v>
      </c>
      <c r="C1644" s="83" t="s">
        <v>566</v>
      </c>
      <c r="D1644" s="85" t="s">
        <v>592</v>
      </c>
      <c r="K1644" s="121" t="s">
        <v>1123</v>
      </c>
      <c r="L1644" s="121" t="s">
        <v>1124</v>
      </c>
      <c r="M1644" s="121" t="str">
        <f>A1630</f>
        <v>Prueba del rango estudentizado de Tukey (HSD) para NRM3</v>
      </c>
      <c r="N1644" s="120"/>
      <c r="S1644" s="122" t="str">
        <f>K1644</f>
        <v>Factor</v>
      </c>
      <c r="T1644" s="122" t="str">
        <f>L1644</f>
        <v>Nivel</v>
      </c>
      <c r="U1644" s="114"/>
      <c r="V1644" s="123"/>
    </row>
    <row r="1645" spans="1:22" ht="16.5" thickBot="1" x14ac:dyDescent="0.3">
      <c r="A1645" s="99" t="s">
        <v>592</v>
      </c>
      <c r="B1645" s="68">
        <v>4.0625</v>
      </c>
      <c r="C1645" s="68">
        <v>16</v>
      </c>
      <c r="D1645" s="86" t="s">
        <v>1024</v>
      </c>
      <c r="K1645" s="228" t="s">
        <v>1125</v>
      </c>
      <c r="L1645" s="124" t="str">
        <f>D1645</f>
        <v>con</v>
      </c>
      <c r="M1645" s="125">
        <f>B1645</f>
        <v>4.0625</v>
      </c>
      <c r="N1645" s="125" t="str">
        <f>A1645</f>
        <v>A</v>
      </c>
      <c r="S1645" s="230" t="str">
        <f>K1645</f>
        <v>Enmienda (A)</v>
      </c>
      <c r="T1645" s="126" t="str">
        <f>L1645</f>
        <v>con</v>
      </c>
      <c r="U1645" s="127">
        <f>M1645</f>
        <v>4.0625</v>
      </c>
      <c r="V1645" s="128" t="str">
        <f>N1645</f>
        <v>A</v>
      </c>
    </row>
    <row r="1646" spans="1:22" ht="16.5" thickBot="1" x14ac:dyDescent="0.3">
      <c r="A1646" s="99"/>
      <c r="B1646" s="68"/>
      <c r="C1646" s="68"/>
      <c r="D1646" s="86"/>
      <c r="K1646" s="229"/>
      <c r="L1646" s="124" t="str">
        <f>D1647</f>
        <v>sin</v>
      </c>
      <c r="M1646" s="125">
        <f>B1647</f>
        <v>2.5188000000000001</v>
      </c>
      <c r="N1646" s="125" t="str">
        <f>A1647</f>
        <v>B</v>
      </c>
      <c r="S1646" s="227"/>
      <c r="T1646" s="129" t="str">
        <f>L1646</f>
        <v>sin</v>
      </c>
      <c r="U1646" s="130">
        <f>M1646</f>
        <v>2.5188000000000001</v>
      </c>
      <c r="V1646" s="131" t="str">
        <f>N1646</f>
        <v>B</v>
      </c>
    </row>
    <row r="1647" spans="1:22" x14ac:dyDescent="0.25">
      <c r="A1647" s="100" t="s">
        <v>593</v>
      </c>
      <c r="B1647" s="77">
        <v>2.5188000000000001</v>
      </c>
      <c r="C1647" s="77">
        <v>16</v>
      </c>
      <c r="D1647" s="87" t="s">
        <v>1025</v>
      </c>
      <c r="J1647">
        <v>1</v>
      </c>
      <c r="R1647">
        <v>1</v>
      </c>
      <c r="T1647" t="str">
        <f>M1644</f>
        <v>Prueba del rango estudentizado de Tukey (HSD) para NRM3</v>
      </c>
    </row>
    <row r="1648" spans="1:22" x14ac:dyDescent="0.25">
      <c r="A1648" s="79"/>
      <c r="J1648">
        <v>2</v>
      </c>
    </row>
    <row r="1649" spans="1:10" x14ac:dyDescent="0.25">
      <c r="A1649" s="79"/>
      <c r="J1649">
        <v>3</v>
      </c>
    </row>
    <row r="1650" spans="1:10" x14ac:dyDescent="0.25">
      <c r="J1650">
        <v>4</v>
      </c>
    </row>
    <row r="1651" spans="1:10" x14ac:dyDescent="0.25">
      <c r="A1651" s="80"/>
      <c r="J1651">
        <v>5</v>
      </c>
    </row>
    <row r="1652" spans="1:10" ht="31.5" x14ac:dyDescent="0.25">
      <c r="A1652" s="64" t="s">
        <v>590</v>
      </c>
      <c r="J1652">
        <v>6</v>
      </c>
    </row>
    <row r="1653" spans="1:10" x14ac:dyDescent="0.25">
      <c r="A1653" s="79"/>
      <c r="J1653">
        <v>7</v>
      </c>
    </row>
    <row r="1654" spans="1:10" ht="25.5" x14ac:dyDescent="0.25">
      <c r="A1654" s="81" t="s">
        <v>595</v>
      </c>
      <c r="J1654">
        <v>8</v>
      </c>
    </row>
    <row r="1655" spans="1:10" x14ac:dyDescent="0.25">
      <c r="A1655" s="81"/>
      <c r="J1655">
        <v>9</v>
      </c>
    </row>
    <row r="1656" spans="1:10" x14ac:dyDescent="0.25">
      <c r="A1656" s="65"/>
      <c r="J1656">
        <v>10</v>
      </c>
    </row>
    <row r="1657" spans="1:10" x14ac:dyDescent="0.25">
      <c r="A1657" s="65"/>
      <c r="J1657">
        <v>11</v>
      </c>
    </row>
    <row r="1658" spans="1:10" x14ac:dyDescent="0.25">
      <c r="A1658" s="79"/>
      <c r="J1658">
        <v>12</v>
      </c>
    </row>
    <row r="1659" spans="1:10" x14ac:dyDescent="0.25">
      <c r="A1659" s="79"/>
      <c r="J1659">
        <v>13</v>
      </c>
    </row>
    <row r="1660" spans="1:10" x14ac:dyDescent="0.25">
      <c r="J1660">
        <v>14</v>
      </c>
    </row>
    <row r="1661" spans="1:10" x14ac:dyDescent="0.25">
      <c r="A1661" s="80"/>
      <c r="J1661">
        <v>15</v>
      </c>
    </row>
    <row r="1662" spans="1:10" ht="31.5" x14ac:dyDescent="0.25">
      <c r="A1662" s="64" t="s">
        <v>590</v>
      </c>
      <c r="J1662">
        <v>16</v>
      </c>
    </row>
    <row r="1663" spans="1:10" x14ac:dyDescent="0.25">
      <c r="A1663" s="79"/>
      <c r="J1663">
        <v>17</v>
      </c>
    </row>
    <row r="1664" spans="1:10" ht="25.5" x14ac:dyDescent="0.25">
      <c r="A1664" s="81" t="s">
        <v>595</v>
      </c>
      <c r="J1664">
        <v>18</v>
      </c>
    </row>
    <row r="1665" spans="1:22" x14ac:dyDescent="0.25">
      <c r="A1665" s="81"/>
      <c r="J1665">
        <v>19</v>
      </c>
    </row>
    <row r="1666" spans="1:22" ht="89.25" x14ac:dyDescent="0.25">
      <c r="A1666" s="81" t="s">
        <v>1108</v>
      </c>
      <c r="J1666">
        <v>20</v>
      </c>
    </row>
    <row r="1667" spans="1:22" x14ac:dyDescent="0.25">
      <c r="A1667" s="65"/>
      <c r="J1667">
        <v>21</v>
      </c>
    </row>
    <row r="1668" spans="1:22" x14ac:dyDescent="0.25">
      <c r="A1668" s="65"/>
      <c r="J1668">
        <v>22</v>
      </c>
    </row>
    <row r="1669" spans="1:22" ht="140.25" x14ac:dyDescent="0.25">
      <c r="A1669" s="96" t="s">
        <v>624</v>
      </c>
      <c r="B1669" s="97" t="s">
        <v>625</v>
      </c>
      <c r="J1669">
        <v>23</v>
      </c>
    </row>
    <row r="1670" spans="1:22" ht="15.75" thickBot="1" x14ac:dyDescent="0.3">
      <c r="A1670" s="65"/>
      <c r="J1670">
        <v>24</v>
      </c>
    </row>
    <row r="1671" spans="1:22" ht="15.75" thickBot="1" x14ac:dyDescent="0.3">
      <c r="A1671" s="88" t="s">
        <v>626</v>
      </c>
      <c r="B1671" s="89">
        <v>0.05</v>
      </c>
      <c r="J1671">
        <v>25</v>
      </c>
    </row>
    <row r="1672" spans="1:22" ht="39" thickBot="1" x14ac:dyDescent="0.3">
      <c r="A1672" s="110" t="s">
        <v>627</v>
      </c>
      <c r="B1672" s="74">
        <v>18</v>
      </c>
      <c r="J1672">
        <v>26</v>
      </c>
    </row>
    <row r="1673" spans="1:22" ht="39" thickBot="1" x14ac:dyDescent="0.3">
      <c r="A1673" s="110" t="s">
        <v>628</v>
      </c>
      <c r="B1673" s="74">
        <v>0.87979200000000002</v>
      </c>
      <c r="J1673">
        <v>27</v>
      </c>
    </row>
    <row r="1674" spans="1:22" ht="64.5" thickBot="1" x14ac:dyDescent="0.3">
      <c r="A1674" s="110" t="s">
        <v>629</v>
      </c>
      <c r="B1674" s="74">
        <v>2.97105</v>
      </c>
      <c r="J1674">
        <v>28</v>
      </c>
    </row>
    <row r="1675" spans="1:22" ht="38.25" x14ac:dyDescent="0.25">
      <c r="A1675" s="109" t="s">
        <v>630</v>
      </c>
      <c r="B1675" s="78">
        <v>0.69669999999999999</v>
      </c>
      <c r="J1675">
        <v>29</v>
      </c>
    </row>
    <row r="1676" spans="1:22" ht="15.75" thickBot="1" x14ac:dyDescent="0.3">
      <c r="A1676" s="65"/>
      <c r="J1676">
        <v>30</v>
      </c>
    </row>
    <row r="1677" spans="1:22" x14ac:dyDescent="0.25">
      <c r="A1677" s="254" t="s">
        <v>631</v>
      </c>
      <c r="B1677" s="255"/>
      <c r="C1677" s="255"/>
      <c r="D1677" s="255"/>
      <c r="J1677">
        <v>31</v>
      </c>
    </row>
    <row r="1678" spans="1:22" x14ac:dyDescent="0.25">
      <c r="A1678" s="262" t="s">
        <v>632</v>
      </c>
      <c r="B1678" s="263"/>
      <c r="C1678" s="263"/>
      <c r="D1678" s="263"/>
      <c r="J1678">
        <v>32</v>
      </c>
    </row>
    <row r="1679" spans="1:22" ht="15.75" thickBot="1" x14ac:dyDescent="0.3">
      <c r="A1679" s="256" t="s">
        <v>633</v>
      </c>
      <c r="B1679" s="257"/>
      <c r="C1679" s="257"/>
      <c r="D1679" s="257"/>
      <c r="J1679">
        <v>33</v>
      </c>
    </row>
    <row r="1680" spans="1:22" ht="27" thickBot="1" x14ac:dyDescent="0.3">
      <c r="A1680" s="98" t="s">
        <v>634</v>
      </c>
      <c r="B1680" s="83" t="s">
        <v>635</v>
      </c>
      <c r="C1680" s="83" t="s">
        <v>566</v>
      </c>
      <c r="D1680" s="85" t="s">
        <v>592</v>
      </c>
      <c r="K1680" s="121" t="s">
        <v>1123</v>
      </c>
      <c r="L1680" s="121" t="s">
        <v>1124</v>
      </c>
      <c r="M1680" s="121" t="str">
        <f>A1666</f>
        <v>Prueba del rango estudentizado de Tukey (HSD) para NRM4</v>
      </c>
      <c r="N1680" s="120"/>
      <c r="S1680" s="122" t="str">
        <f>K1680</f>
        <v>Factor</v>
      </c>
      <c r="T1680" s="122" t="str">
        <f>L1680</f>
        <v>Nivel</v>
      </c>
      <c r="U1680" s="114"/>
      <c r="V1680" s="123"/>
    </row>
    <row r="1681" spans="1:22" ht="16.5" thickBot="1" x14ac:dyDescent="0.3">
      <c r="A1681" s="99" t="s">
        <v>592</v>
      </c>
      <c r="B1681" s="68">
        <v>6.7313000000000001</v>
      </c>
      <c r="C1681" s="68">
        <v>16</v>
      </c>
      <c r="D1681" s="86" t="s">
        <v>1024</v>
      </c>
      <c r="K1681" s="228" t="s">
        <v>1125</v>
      </c>
      <c r="L1681" s="124" t="str">
        <f>D1681</f>
        <v>con</v>
      </c>
      <c r="M1681" s="125">
        <f>B1681</f>
        <v>6.7313000000000001</v>
      </c>
      <c r="N1681" s="125" t="str">
        <f>A1681</f>
        <v>A</v>
      </c>
      <c r="S1681" s="230" t="str">
        <f>K1681</f>
        <v>Enmienda (A)</v>
      </c>
      <c r="T1681" s="126" t="str">
        <f>L1681</f>
        <v>con</v>
      </c>
      <c r="U1681" s="127">
        <f>M1681</f>
        <v>6.7313000000000001</v>
      </c>
      <c r="V1681" s="128" t="str">
        <f>N1681</f>
        <v>A</v>
      </c>
    </row>
    <row r="1682" spans="1:22" ht="16.5" thickBot="1" x14ac:dyDescent="0.3">
      <c r="A1682" s="99"/>
      <c r="B1682" s="68"/>
      <c r="C1682" s="68"/>
      <c r="D1682" s="86"/>
      <c r="K1682" s="229"/>
      <c r="L1682" s="124" t="str">
        <f>D1683</f>
        <v>sin</v>
      </c>
      <c r="M1682" s="125">
        <f>B1683</f>
        <v>4.6688000000000001</v>
      </c>
      <c r="N1682" s="125" t="str">
        <f>A1683</f>
        <v>B</v>
      </c>
      <c r="S1682" s="227"/>
      <c r="T1682" s="129" t="str">
        <f>L1682</f>
        <v>sin</v>
      </c>
      <c r="U1682" s="130">
        <f>M1682</f>
        <v>4.6688000000000001</v>
      </c>
      <c r="V1682" s="131" t="str">
        <f>N1682</f>
        <v>B</v>
      </c>
    </row>
    <row r="1683" spans="1:22" x14ac:dyDescent="0.25">
      <c r="A1683" s="100" t="s">
        <v>593</v>
      </c>
      <c r="B1683" s="77">
        <v>4.6688000000000001</v>
      </c>
      <c r="C1683" s="77">
        <v>16</v>
      </c>
      <c r="D1683" s="87" t="s">
        <v>1025</v>
      </c>
      <c r="J1683">
        <v>1</v>
      </c>
      <c r="R1683">
        <v>1</v>
      </c>
      <c r="T1683" t="str">
        <f>M1680</f>
        <v>Prueba del rango estudentizado de Tukey (HSD) para NRM4</v>
      </c>
    </row>
    <row r="1684" spans="1:22" x14ac:dyDescent="0.25">
      <c r="A1684" s="79"/>
      <c r="J1684">
        <v>2</v>
      </c>
    </row>
    <row r="1685" spans="1:22" x14ac:dyDescent="0.25">
      <c r="A1685" s="79"/>
      <c r="J1685">
        <v>3</v>
      </c>
    </row>
    <row r="1686" spans="1:22" x14ac:dyDescent="0.25">
      <c r="J1686">
        <v>4</v>
      </c>
    </row>
    <row r="1687" spans="1:22" x14ac:dyDescent="0.25">
      <c r="A1687" s="80"/>
      <c r="J1687">
        <v>5</v>
      </c>
    </row>
    <row r="1688" spans="1:22" ht="31.5" x14ac:dyDescent="0.25">
      <c r="A1688" s="64" t="s">
        <v>590</v>
      </c>
      <c r="J1688">
        <v>6</v>
      </c>
    </row>
    <row r="1689" spans="1:22" x14ac:dyDescent="0.25">
      <c r="A1689" s="79"/>
      <c r="J1689">
        <v>7</v>
      </c>
    </row>
    <row r="1690" spans="1:22" ht="25.5" x14ac:dyDescent="0.25">
      <c r="A1690" s="81" t="s">
        <v>595</v>
      </c>
      <c r="J1690">
        <v>8</v>
      </c>
    </row>
    <row r="1691" spans="1:22" x14ac:dyDescent="0.25">
      <c r="A1691" s="81"/>
      <c r="J1691">
        <v>9</v>
      </c>
    </row>
    <row r="1692" spans="1:22" x14ac:dyDescent="0.25">
      <c r="A1692" s="65"/>
      <c r="J1692">
        <v>10</v>
      </c>
    </row>
    <row r="1693" spans="1:22" x14ac:dyDescent="0.25">
      <c r="A1693" s="65"/>
      <c r="J1693">
        <v>11</v>
      </c>
    </row>
    <row r="1694" spans="1:22" x14ac:dyDescent="0.25">
      <c r="A1694" s="79"/>
      <c r="J1694">
        <v>12</v>
      </c>
    </row>
    <row r="1695" spans="1:22" x14ac:dyDescent="0.25">
      <c r="A1695" s="79"/>
      <c r="J1695">
        <v>13</v>
      </c>
    </row>
    <row r="1696" spans="1:22" x14ac:dyDescent="0.25">
      <c r="J1696">
        <v>14</v>
      </c>
    </row>
    <row r="1697" spans="1:10" x14ac:dyDescent="0.25">
      <c r="A1697" s="80"/>
      <c r="J1697">
        <v>15</v>
      </c>
    </row>
    <row r="1698" spans="1:10" ht="31.5" x14ac:dyDescent="0.25">
      <c r="A1698" s="64" t="s">
        <v>590</v>
      </c>
      <c r="J1698">
        <v>16</v>
      </c>
    </row>
    <row r="1699" spans="1:10" x14ac:dyDescent="0.25">
      <c r="A1699" s="79"/>
      <c r="J1699">
        <v>17</v>
      </c>
    </row>
    <row r="1700" spans="1:10" ht="25.5" x14ac:dyDescent="0.25">
      <c r="A1700" s="81" t="s">
        <v>595</v>
      </c>
      <c r="J1700">
        <v>18</v>
      </c>
    </row>
    <row r="1701" spans="1:10" x14ac:dyDescent="0.25">
      <c r="A1701" s="81"/>
      <c r="J1701">
        <v>19</v>
      </c>
    </row>
    <row r="1702" spans="1:10" ht="89.25" x14ac:dyDescent="0.25">
      <c r="A1702" s="81" t="s">
        <v>1109</v>
      </c>
      <c r="J1702">
        <v>20</v>
      </c>
    </row>
    <row r="1703" spans="1:10" x14ac:dyDescent="0.25">
      <c r="A1703" s="65"/>
      <c r="J1703">
        <v>21</v>
      </c>
    </row>
    <row r="1704" spans="1:10" x14ac:dyDescent="0.25">
      <c r="A1704" s="65"/>
      <c r="J1704">
        <v>22</v>
      </c>
    </row>
    <row r="1705" spans="1:10" ht="140.25" x14ac:dyDescent="0.25">
      <c r="A1705" s="96" t="s">
        <v>624</v>
      </c>
      <c r="B1705" s="97" t="s">
        <v>625</v>
      </c>
      <c r="J1705">
        <v>23</v>
      </c>
    </row>
    <row r="1706" spans="1:10" ht="15.75" thickBot="1" x14ac:dyDescent="0.3">
      <c r="A1706" s="65"/>
      <c r="J1706">
        <v>24</v>
      </c>
    </row>
    <row r="1707" spans="1:10" ht="15.75" thickBot="1" x14ac:dyDescent="0.3">
      <c r="A1707" s="88" t="s">
        <v>626</v>
      </c>
      <c r="B1707" s="89">
        <v>0.05</v>
      </c>
      <c r="J1707">
        <v>25</v>
      </c>
    </row>
    <row r="1708" spans="1:10" ht="39" thickBot="1" x14ac:dyDescent="0.3">
      <c r="A1708" s="110" t="s">
        <v>627</v>
      </c>
      <c r="B1708" s="74">
        <v>18</v>
      </c>
      <c r="J1708">
        <v>26</v>
      </c>
    </row>
    <row r="1709" spans="1:10" ht="39" thickBot="1" x14ac:dyDescent="0.3">
      <c r="A1709" s="110" t="s">
        <v>628</v>
      </c>
      <c r="B1709" s="74">
        <v>0.87822900000000004</v>
      </c>
      <c r="J1709">
        <v>27</v>
      </c>
    </row>
    <row r="1710" spans="1:10" ht="64.5" thickBot="1" x14ac:dyDescent="0.3">
      <c r="A1710" s="110" t="s">
        <v>629</v>
      </c>
      <c r="B1710" s="74">
        <v>2.97105</v>
      </c>
      <c r="J1710">
        <v>28</v>
      </c>
    </row>
    <row r="1711" spans="1:10" ht="38.25" x14ac:dyDescent="0.25">
      <c r="A1711" s="109" t="s">
        <v>630</v>
      </c>
      <c r="B1711" s="78">
        <v>0.69610000000000005</v>
      </c>
      <c r="J1711">
        <v>29</v>
      </c>
    </row>
    <row r="1712" spans="1:10" ht="15.75" thickBot="1" x14ac:dyDescent="0.3">
      <c r="A1712" s="65"/>
      <c r="J1712">
        <v>30</v>
      </c>
    </row>
    <row r="1713" spans="1:22" x14ac:dyDescent="0.25">
      <c r="A1713" s="254" t="s">
        <v>631</v>
      </c>
      <c r="B1713" s="255"/>
      <c r="C1713" s="255"/>
      <c r="D1713" s="255"/>
      <c r="J1713">
        <v>31</v>
      </c>
    </row>
    <row r="1714" spans="1:22" x14ac:dyDescent="0.25">
      <c r="A1714" s="262" t="s">
        <v>632</v>
      </c>
      <c r="B1714" s="263"/>
      <c r="C1714" s="263"/>
      <c r="D1714" s="263"/>
      <c r="J1714">
        <v>32</v>
      </c>
    </row>
    <row r="1715" spans="1:22" ht="15.75" thickBot="1" x14ac:dyDescent="0.3">
      <c r="A1715" s="256" t="s">
        <v>633</v>
      </c>
      <c r="B1715" s="257"/>
      <c r="C1715" s="257"/>
      <c r="D1715" s="257"/>
      <c r="J1715">
        <v>33</v>
      </c>
    </row>
    <row r="1716" spans="1:22" ht="27" thickBot="1" x14ac:dyDescent="0.3">
      <c r="A1716" s="98" t="s">
        <v>634</v>
      </c>
      <c r="B1716" s="83" t="s">
        <v>635</v>
      </c>
      <c r="C1716" s="83" t="s">
        <v>566</v>
      </c>
      <c r="D1716" s="85" t="s">
        <v>592</v>
      </c>
      <c r="K1716" s="121" t="s">
        <v>1123</v>
      </c>
      <c r="L1716" s="121" t="s">
        <v>1124</v>
      </c>
      <c r="M1716" s="121" t="str">
        <f>A1702</f>
        <v>Prueba del rango estudentizado de Tukey (HSD) para NRM5</v>
      </c>
      <c r="N1716" s="120"/>
      <c r="S1716" s="122" t="str">
        <f>K1716</f>
        <v>Factor</v>
      </c>
      <c r="T1716" s="122" t="str">
        <f>L1716</f>
        <v>Nivel</v>
      </c>
      <c r="U1716" s="114"/>
      <c r="V1716" s="123"/>
    </row>
    <row r="1717" spans="1:22" ht="16.5" thickBot="1" x14ac:dyDescent="0.3">
      <c r="A1717" s="99" t="s">
        <v>592</v>
      </c>
      <c r="B1717" s="68">
        <v>6.5187999999999997</v>
      </c>
      <c r="C1717" s="68">
        <v>16</v>
      </c>
      <c r="D1717" s="86" t="s">
        <v>1024</v>
      </c>
      <c r="K1717" s="228" t="s">
        <v>1125</v>
      </c>
      <c r="L1717" s="124" t="str">
        <f>D1717</f>
        <v>con</v>
      </c>
      <c r="M1717" s="125">
        <f>B1717</f>
        <v>6.5187999999999997</v>
      </c>
      <c r="N1717" s="125" t="str">
        <f>A1717</f>
        <v>A</v>
      </c>
      <c r="S1717" s="230" t="str">
        <f>K1717</f>
        <v>Enmienda (A)</v>
      </c>
      <c r="T1717" s="126" t="str">
        <f>L1717</f>
        <v>con</v>
      </c>
      <c r="U1717" s="127">
        <f>M1717</f>
        <v>6.5187999999999997</v>
      </c>
      <c r="V1717" s="128" t="str">
        <f>N1717</f>
        <v>A</v>
      </c>
    </row>
    <row r="1718" spans="1:22" ht="16.5" thickBot="1" x14ac:dyDescent="0.3">
      <c r="A1718" s="99"/>
      <c r="B1718" s="68"/>
      <c r="C1718" s="68"/>
      <c r="D1718" s="86"/>
      <c r="K1718" s="229"/>
      <c r="L1718" s="124" t="str">
        <f>D1719</f>
        <v>sin</v>
      </c>
      <c r="M1718" s="125">
        <f>B1719</f>
        <v>5.2125000000000004</v>
      </c>
      <c r="N1718" s="125" t="str">
        <f>A1719</f>
        <v>B</v>
      </c>
      <c r="S1718" s="227"/>
      <c r="T1718" s="129" t="str">
        <f>L1718</f>
        <v>sin</v>
      </c>
      <c r="U1718" s="130">
        <f>M1718</f>
        <v>5.2125000000000004</v>
      </c>
      <c r="V1718" s="131" t="str">
        <f>N1718</f>
        <v>B</v>
      </c>
    </row>
    <row r="1719" spans="1:22" x14ac:dyDescent="0.25">
      <c r="A1719" s="100" t="s">
        <v>593</v>
      </c>
      <c r="B1719" s="77">
        <v>5.2125000000000004</v>
      </c>
      <c r="C1719" s="77">
        <v>16</v>
      </c>
      <c r="D1719" s="87" t="s">
        <v>1025</v>
      </c>
      <c r="J1719">
        <v>1</v>
      </c>
      <c r="R1719">
        <v>1</v>
      </c>
      <c r="T1719" t="str">
        <f>M1716</f>
        <v>Prueba del rango estudentizado de Tukey (HSD) para NRM5</v>
      </c>
    </row>
    <row r="1720" spans="1:22" x14ac:dyDescent="0.25">
      <c r="A1720" s="79"/>
      <c r="J1720">
        <v>2</v>
      </c>
    </row>
    <row r="1721" spans="1:22" x14ac:dyDescent="0.25">
      <c r="A1721" s="79"/>
      <c r="J1721">
        <v>3</v>
      </c>
    </row>
    <row r="1722" spans="1:22" x14ac:dyDescent="0.25">
      <c r="J1722">
        <v>4</v>
      </c>
    </row>
    <row r="1723" spans="1:22" x14ac:dyDescent="0.25">
      <c r="A1723" s="80"/>
      <c r="J1723">
        <v>5</v>
      </c>
    </row>
    <row r="1724" spans="1:22" ht="31.5" x14ac:dyDescent="0.25">
      <c r="A1724" s="64" t="s">
        <v>590</v>
      </c>
      <c r="J1724">
        <v>6</v>
      </c>
    </row>
    <row r="1725" spans="1:22" x14ac:dyDescent="0.25">
      <c r="A1725" s="79"/>
      <c r="J1725">
        <v>7</v>
      </c>
    </row>
    <row r="1726" spans="1:22" ht="25.5" x14ac:dyDescent="0.25">
      <c r="A1726" s="81" t="s">
        <v>595</v>
      </c>
      <c r="J1726">
        <v>8</v>
      </c>
    </row>
    <row r="1727" spans="1:22" x14ac:dyDescent="0.25">
      <c r="A1727" s="81"/>
      <c r="J1727">
        <v>9</v>
      </c>
    </row>
    <row r="1728" spans="1:22" x14ac:dyDescent="0.25">
      <c r="A1728" s="65"/>
      <c r="J1728">
        <v>10</v>
      </c>
    </row>
    <row r="1729" spans="1:10" x14ac:dyDescent="0.25">
      <c r="A1729" s="65"/>
      <c r="J1729">
        <v>11</v>
      </c>
    </row>
    <row r="1730" spans="1:10" x14ac:dyDescent="0.25">
      <c r="A1730" s="79"/>
      <c r="J1730">
        <v>12</v>
      </c>
    </row>
    <row r="1731" spans="1:10" x14ac:dyDescent="0.25">
      <c r="A1731" s="79"/>
      <c r="J1731">
        <v>13</v>
      </c>
    </row>
    <row r="1732" spans="1:10" x14ac:dyDescent="0.25">
      <c r="J1732">
        <v>14</v>
      </c>
    </row>
    <row r="1733" spans="1:10" x14ac:dyDescent="0.25">
      <c r="A1733" s="80"/>
      <c r="J1733">
        <v>15</v>
      </c>
    </row>
    <row r="1734" spans="1:10" ht="31.5" x14ac:dyDescent="0.25">
      <c r="A1734" s="64" t="s">
        <v>590</v>
      </c>
      <c r="J1734">
        <v>16</v>
      </c>
    </row>
    <row r="1735" spans="1:10" x14ac:dyDescent="0.25">
      <c r="A1735" s="79"/>
      <c r="J1735">
        <v>17</v>
      </c>
    </row>
    <row r="1736" spans="1:10" ht="25.5" x14ac:dyDescent="0.25">
      <c r="A1736" s="81" t="s">
        <v>595</v>
      </c>
      <c r="J1736">
        <v>18</v>
      </c>
    </row>
    <row r="1737" spans="1:10" x14ac:dyDescent="0.25">
      <c r="A1737" s="81"/>
      <c r="J1737">
        <v>19</v>
      </c>
    </row>
    <row r="1738" spans="1:10" ht="89.25" x14ac:dyDescent="0.25">
      <c r="A1738" s="81" t="s">
        <v>1110</v>
      </c>
      <c r="J1738">
        <v>20</v>
      </c>
    </row>
    <row r="1739" spans="1:10" x14ac:dyDescent="0.25">
      <c r="A1739" s="65"/>
      <c r="J1739">
        <v>21</v>
      </c>
    </row>
    <row r="1740" spans="1:10" x14ac:dyDescent="0.25">
      <c r="A1740" s="65"/>
      <c r="J1740">
        <v>22</v>
      </c>
    </row>
    <row r="1741" spans="1:10" ht="140.25" x14ac:dyDescent="0.25">
      <c r="A1741" s="96" t="s">
        <v>624</v>
      </c>
      <c r="B1741" s="97" t="s">
        <v>625</v>
      </c>
      <c r="J1741">
        <v>23</v>
      </c>
    </row>
    <row r="1742" spans="1:10" ht="15.75" thickBot="1" x14ac:dyDescent="0.3">
      <c r="A1742" s="65"/>
      <c r="J1742">
        <v>24</v>
      </c>
    </row>
    <row r="1743" spans="1:10" ht="15.75" thickBot="1" x14ac:dyDescent="0.3">
      <c r="A1743" s="88" t="s">
        <v>626</v>
      </c>
      <c r="B1743" s="89">
        <v>0.05</v>
      </c>
      <c r="J1743">
        <v>25</v>
      </c>
    </row>
    <row r="1744" spans="1:10" ht="39" thickBot="1" x14ac:dyDescent="0.3">
      <c r="A1744" s="110" t="s">
        <v>627</v>
      </c>
      <c r="B1744" s="74">
        <v>18</v>
      </c>
      <c r="J1744">
        <v>26</v>
      </c>
    </row>
    <row r="1745" spans="1:22" ht="39" thickBot="1" x14ac:dyDescent="0.3">
      <c r="A1745" s="110" t="s">
        <v>628</v>
      </c>
      <c r="B1745" s="74">
        <v>2.6897220000000002</v>
      </c>
      <c r="J1745">
        <v>27</v>
      </c>
    </row>
    <row r="1746" spans="1:22" ht="64.5" thickBot="1" x14ac:dyDescent="0.3">
      <c r="A1746" s="110" t="s">
        <v>629</v>
      </c>
      <c r="B1746" s="74">
        <v>2.97105</v>
      </c>
      <c r="J1746">
        <v>28</v>
      </c>
    </row>
    <row r="1747" spans="1:22" ht="38.25" x14ac:dyDescent="0.25">
      <c r="A1747" s="109" t="s">
        <v>630</v>
      </c>
      <c r="B1747" s="78">
        <v>1.2181999999999999</v>
      </c>
      <c r="J1747">
        <v>29</v>
      </c>
    </row>
    <row r="1748" spans="1:22" ht="15.75" thickBot="1" x14ac:dyDescent="0.3">
      <c r="A1748" s="65"/>
      <c r="J1748">
        <v>30</v>
      </c>
    </row>
    <row r="1749" spans="1:22" x14ac:dyDescent="0.25">
      <c r="A1749" s="254" t="s">
        <v>631</v>
      </c>
      <c r="B1749" s="255"/>
      <c r="C1749" s="255"/>
      <c r="D1749" s="255"/>
      <c r="J1749">
        <v>31</v>
      </c>
    </row>
    <row r="1750" spans="1:22" x14ac:dyDescent="0.25">
      <c r="A1750" s="262" t="s">
        <v>632</v>
      </c>
      <c r="B1750" s="263"/>
      <c r="C1750" s="263"/>
      <c r="D1750" s="263"/>
      <c r="J1750">
        <v>32</v>
      </c>
    </row>
    <row r="1751" spans="1:22" ht="15.75" thickBot="1" x14ac:dyDescent="0.3">
      <c r="A1751" s="256" t="s">
        <v>633</v>
      </c>
      <c r="B1751" s="257"/>
      <c r="C1751" s="257"/>
      <c r="D1751" s="257"/>
      <c r="J1751">
        <v>33</v>
      </c>
    </row>
    <row r="1752" spans="1:22" ht="27" thickBot="1" x14ac:dyDescent="0.3">
      <c r="A1752" s="98" t="s">
        <v>634</v>
      </c>
      <c r="B1752" s="83" t="s">
        <v>635</v>
      </c>
      <c r="C1752" s="83" t="s">
        <v>566</v>
      </c>
      <c r="D1752" s="85" t="s">
        <v>592</v>
      </c>
      <c r="K1752" s="121" t="s">
        <v>1123</v>
      </c>
      <c r="L1752" s="121" t="s">
        <v>1124</v>
      </c>
      <c r="M1752" s="121" t="str">
        <f>A1738</f>
        <v>Prueba del rango estudentizado de Tukey (HSD) para NRM6</v>
      </c>
      <c r="N1752" s="120"/>
      <c r="S1752" s="122" t="str">
        <f>K1752</f>
        <v>Factor</v>
      </c>
      <c r="T1752" s="122" t="str">
        <f>L1752</f>
        <v>Nivel</v>
      </c>
      <c r="U1752" s="114"/>
      <c r="V1752" s="123"/>
    </row>
    <row r="1753" spans="1:22" ht="16.5" thickBot="1" x14ac:dyDescent="0.3">
      <c r="A1753" s="99" t="s">
        <v>592</v>
      </c>
      <c r="B1753" s="68">
        <v>9.9749999999999996</v>
      </c>
      <c r="C1753" s="68">
        <v>16</v>
      </c>
      <c r="D1753" s="86" t="s">
        <v>1024</v>
      </c>
      <c r="K1753" s="228" t="s">
        <v>1125</v>
      </c>
      <c r="L1753" s="124" t="str">
        <f>D1753</f>
        <v>con</v>
      </c>
      <c r="M1753" s="125">
        <f>B1753</f>
        <v>9.9749999999999996</v>
      </c>
      <c r="N1753" s="125" t="str">
        <f>A1753</f>
        <v>A</v>
      </c>
      <c r="S1753" s="230" t="str">
        <f>K1753</f>
        <v>Enmienda (A)</v>
      </c>
      <c r="T1753" s="126" t="str">
        <f>L1753</f>
        <v>con</v>
      </c>
      <c r="U1753" s="127">
        <f>M1753</f>
        <v>9.9749999999999996</v>
      </c>
      <c r="V1753" s="128" t="str">
        <f>N1753</f>
        <v>A</v>
      </c>
    </row>
    <row r="1754" spans="1:22" ht="16.5" thickBot="1" x14ac:dyDescent="0.3">
      <c r="A1754" s="99"/>
      <c r="B1754" s="68"/>
      <c r="C1754" s="68"/>
      <c r="D1754" s="86"/>
      <c r="K1754" s="229"/>
      <c r="L1754" s="124" t="str">
        <f>D1755</f>
        <v>sin</v>
      </c>
      <c r="M1754" s="125">
        <f>B1755</f>
        <v>8.15</v>
      </c>
      <c r="N1754" s="125" t="str">
        <f>A1755</f>
        <v>B</v>
      </c>
      <c r="S1754" s="227"/>
      <c r="T1754" s="129" t="str">
        <f>L1754</f>
        <v>sin</v>
      </c>
      <c r="U1754" s="130">
        <f>M1754</f>
        <v>8.15</v>
      </c>
      <c r="V1754" s="131" t="str">
        <f>N1754</f>
        <v>B</v>
      </c>
    </row>
    <row r="1755" spans="1:22" x14ac:dyDescent="0.25">
      <c r="A1755" s="100" t="s">
        <v>593</v>
      </c>
      <c r="B1755" s="77">
        <v>8.15</v>
      </c>
      <c r="C1755" s="77">
        <v>16</v>
      </c>
      <c r="D1755" s="87" t="s">
        <v>1025</v>
      </c>
      <c r="J1755">
        <v>1</v>
      </c>
      <c r="R1755">
        <v>1</v>
      </c>
      <c r="T1755" t="str">
        <f>M1752</f>
        <v>Prueba del rango estudentizado de Tukey (HSD) para NRM6</v>
      </c>
    </row>
    <row r="1756" spans="1:22" x14ac:dyDescent="0.25">
      <c r="A1756" s="79"/>
      <c r="J1756">
        <v>2</v>
      </c>
    </row>
    <row r="1757" spans="1:22" x14ac:dyDescent="0.25">
      <c r="A1757" s="79"/>
      <c r="J1757">
        <v>3</v>
      </c>
    </row>
    <row r="1758" spans="1:22" x14ac:dyDescent="0.25">
      <c r="J1758">
        <v>4</v>
      </c>
    </row>
    <row r="1759" spans="1:22" x14ac:dyDescent="0.25">
      <c r="A1759" s="80"/>
      <c r="J1759">
        <v>5</v>
      </c>
    </row>
    <row r="1760" spans="1:22" ht="31.5" x14ac:dyDescent="0.25">
      <c r="A1760" s="64" t="s">
        <v>590</v>
      </c>
      <c r="J1760">
        <v>6</v>
      </c>
    </row>
    <row r="1761" spans="1:10" x14ac:dyDescent="0.25">
      <c r="A1761" s="79"/>
      <c r="J1761">
        <v>7</v>
      </c>
    </row>
    <row r="1762" spans="1:10" ht="25.5" x14ac:dyDescent="0.25">
      <c r="A1762" s="81" t="s">
        <v>595</v>
      </c>
      <c r="J1762">
        <v>8</v>
      </c>
    </row>
    <row r="1763" spans="1:10" x14ac:dyDescent="0.25">
      <c r="A1763" s="81"/>
      <c r="J1763">
        <v>9</v>
      </c>
    </row>
    <row r="1764" spans="1:10" x14ac:dyDescent="0.25">
      <c r="A1764" s="65"/>
      <c r="J1764">
        <v>10</v>
      </c>
    </row>
    <row r="1765" spans="1:10" x14ac:dyDescent="0.25">
      <c r="A1765" s="65"/>
      <c r="J1765">
        <v>11</v>
      </c>
    </row>
    <row r="1766" spans="1:10" x14ac:dyDescent="0.25">
      <c r="A1766" s="79"/>
      <c r="J1766">
        <v>12</v>
      </c>
    </row>
    <row r="1767" spans="1:10" x14ac:dyDescent="0.25">
      <c r="A1767" s="79"/>
      <c r="J1767">
        <v>13</v>
      </c>
    </row>
    <row r="1768" spans="1:10" x14ac:dyDescent="0.25">
      <c r="J1768">
        <v>14</v>
      </c>
    </row>
    <row r="1769" spans="1:10" x14ac:dyDescent="0.25">
      <c r="A1769" s="80"/>
      <c r="J1769">
        <v>15</v>
      </c>
    </row>
    <row r="1770" spans="1:10" ht="31.5" x14ac:dyDescent="0.25">
      <c r="A1770" s="64" t="s">
        <v>590</v>
      </c>
      <c r="J1770">
        <v>16</v>
      </c>
    </row>
    <row r="1771" spans="1:10" x14ac:dyDescent="0.25">
      <c r="A1771" s="79"/>
      <c r="J1771">
        <v>17</v>
      </c>
    </row>
    <row r="1772" spans="1:10" ht="25.5" x14ac:dyDescent="0.25">
      <c r="A1772" s="81" t="s">
        <v>595</v>
      </c>
      <c r="J1772">
        <v>18</v>
      </c>
    </row>
    <row r="1773" spans="1:10" x14ac:dyDescent="0.25">
      <c r="A1773" s="81"/>
      <c r="J1773">
        <v>19</v>
      </c>
    </row>
    <row r="1774" spans="1:10" ht="89.25" x14ac:dyDescent="0.25">
      <c r="A1774" s="81" t="s">
        <v>1111</v>
      </c>
      <c r="J1774">
        <v>20</v>
      </c>
    </row>
    <row r="1775" spans="1:10" x14ac:dyDescent="0.25">
      <c r="A1775" s="65"/>
      <c r="J1775">
        <v>21</v>
      </c>
    </row>
    <row r="1776" spans="1:10" x14ac:dyDescent="0.25">
      <c r="A1776" s="65"/>
      <c r="J1776">
        <v>22</v>
      </c>
    </row>
    <row r="1777" spans="1:48" ht="140.25" x14ac:dyDescent="0.25">
      <c r="A1777" s="96" t="s">
        <v>624</v>
      </c>
      <c r="B1777" s="97" t="s">
        <v>625</v>
      </c>
      <c r="J1777">
        <v>23</v>
      </c>
    </row>
    <row r="1778" spans="1:48" ht="15.75" thickBot="1" x14ac:dyDescent="0.3">
      <c r="A1778" s="65"/>
      <c r="J1778">
        <v>24</v>
      </c>
    </row>
    <row r="1779" spans="1:48" ht="15.75" thickBot="1" x14ac:dyDescent="0.3">
      <c r="A1779" s="88" t="s">
        <v>626</v>
      </c>
      <c r="B1779" s="89">
        <v>0.05</v>
      </c>
      <c r="J1779">
        <v>25</v>
      </c>
    </row>
    <row r="1780" spans="1:48" ht="39" thickBot="1" x14ac:dyDescent="0.3">
      <c r="A1780" s="110" t="s">
        <v>627</v>
      </c>
      <c r="B1780" s="74">
        <v>18</v>
      </c>
      <c r="J1780">
        <v>26</v>
      </c>
    </row>
    <row r="1781" spans="1:48" ht="39" thickBot="1" x14ac:dyDescent="0.3">
      <c r="A1781" s="110" t="s">
        <v>628</v>
      </c>
      <c r="B1781" s="74">
        <v>0</v>
      </c>
      <c r="J1781">
        <v>27</v>
      </c>
    </row>
    <row r="1782" spans="1:48" ht="64.5" thickBot="1" x14ac:dyDescent="0.3">
      <c r="A1782" s="110" t="s">
        <v>629</v>
      </c>
      <c r="B1782" s="74">
        <v>2.97105</v>
      </c>
      <c r="J1782">
        <v>28</v>
      </c>
    </row>
    <row r="1783" spans="1:48" ht="38.25" x14ac:dyDescent="0.25">
      <c r="A1783" s="109" t="s">
        <v>630</v>
      </c>
      <c r="B1783" s="78">
        <v>0</v>
      </c>
      <c r="J1783">
        <v>29</v>
      </c>
    </row>
    <row r="1784" spans="1:48" ht="15.75" thickBot="1" x14ac:dyDescent="0.3">
      <c r="A1784" s="65"/>
      <c r="J1784">
        <v>30</v>
      </c>
    </row>
    <row r="1785" spans="1:48" x14ac:dyDescent="0.25">
      <c r="A1785" s="254" t="s">
        <v>631</v>
      </c>
      <c r="B1785" s="255"/>
      <c r="C1785" s="255"/>
      <c r="D1785" s="255"/>
      <c r="J1785">
        <v>31</v>
      </c>
    </row>
    <row r="1786" spans="1:48" x14ac:dyDescent="0.25">
      <c r="A1786" s="262" t="s">
        <v>632</v>
      </c>
      <c r="B1786" s="263"/>
      <c r="C1786" s="263"/>
      <c r="D1786" s="263"/>
      <c r="J1786">
        <v>32</v>
      </c>
    </row>
    <row r="1787" spans="1:48" ht="15.75" thickBot="1" x14ac:dyDescent="0.3">
      <c r="A1787" s="256" t="s">
        <v>633</v>
      </c>
      <c r="B1787" s="257"/>
      <c r="C1787" s="257"/>
      <c r="D1787" s="257"/>
      <c r="J1787">
        <v>33</v>
      </c>
    </row>
    <row r="1788" spans="1:48" ht="27" thickBot="1" x14ac:dyDescent="0.3">
      <c r="A1788" s="98" t="s">
        <v>634</v>
      </c>
      <c r="B1788" s="83" t="s">
        <v>635</v>
      </c>
      <c r="C1788" s="83" t="s">
        <v>566</v>
      </c>
      <c r="D1788" s="85" t="s">
        <v>592</v>
      </c>
      <c r="K1788" s="121" t="s">
        <v>1123</v>
      </c>
      <c r="L1788" s="121" t="s">
        <v>1124</v>
      </c>
      <c r="M1788" s="121" t="str">
        <f>A1774</f>
        <v>Prueba del rango estudentizado de Tukey (HSD) para NFRM1</v>
      </c>
      <c r="N1788" s="120"/>
      <c r="S1788" s="122" t="str">
        <f>K1788</f>
        <v>Factor</v>
      </c>
      <c r="T1788" s="122" t="str">
        <f>L1788</f>
        <v>Nivel</v>
      </c>
      <c r="U1788" s="114"/>
      <c r="V1788" s="123"/>
      <c r="W1788" s="161"/>
      <c r="X1788" s="161"/>
      <c r="Y1788" s="161"/>
      <c r="Z1788" s="161"/>
      <c r="AA1788" s="161"/>
      <c r="AB1788" s="161"/>
      <c r="AC1788" s="161"/>
      <c r="AD1788" s="161"/>
      <c r="AE1788" s="161"/>
      <c r="AF1788" s="161"/>
      <c r="AG1788" s="161"/>
      <c r="AH1788" s="161"/>
      <c r="AI1788" s="161"/>
      <c r="AJ1788" s="161"/>
      <c r="AK1788" s="161"/>
      <c r="AL1788" s="161"/>
      <c r="AM1788" s="161"/>
      <c r="AN1788" s="161"/>
      <c r="AO1788" s="161"/>
      <c r="AP1788" s="161"/>
      <c r="AQ1788" s="161"/>
      <c r="AR1788" s="161"/>
      <c r="AS1788" s="161"/>
      <c r="AT1788" s="161"/>
      <c r="AU1788" s="160"/>
      <c r="AV1788" s="160"/>
    </row>
    <row r="1789" spans="1:48" ht="16.5" thickBot="1" x14ac:dyDescent="0.3">
      <c r="A1789" s="99" t="s">
        <v>592</v>
      </c>
      <c r="B1789" s="68">
        <v>0</v>
      </c>
      <c r="C1789" s="68">
        <v>16</v>
      </c>
      <c r="D1789" s="86" t="s">
        <v>1024</v>
      </c>
      <c r="K1789" s="228" t="s">
        <v>1125</v>
      </c>
      <c r="L1789" s="124" t="str">
        <f>D1789</f>
        <v>con</v>
      </c>
      <c r="M1789" s="125">
        <f>B1789</f>
        <v>0</v>
      </c>
      <c r="N1789" s="125" t="str">
        <f>A1789</f>
        <v>A</v>
      </c>
      <c r="S1789" s="230" t="str">
        <f>K1789</f>
        <v>Enmienda (A)</v>
      </c>
      <c r="T1789" s="126" t="str">
        <f>L1789</f>
        <v>con</v>
      </c>
      <c r="U1789" s="127">
        <f>M1789</f>
        <v>0</v>
      </c>
      <c r="V1789" s="128" t="str">
        <f>N1789</f>
        <v>A</v>
      </c>
      <c r="W1789" s="160"/>
      <c r="X1789" s="160"/>
      <c r="Y1789" s="160"/>
      <c r="Z1789" s="160"/>
      <c r="AA1789" s="160"/>
      <c r="AB1789" s="160"/>
      <c r="AC1789" s="160"/>
      <c r="AD1789" s="160"/>
      <c r="AE1789" s="160"/>
      <c r="AF1789" s="160"/>
      <c r="AG1789" s="160"/>
      <c r="AH1789" s="160"/>
      <c r="AI1789" s="160"/>
      <c r="AJ1789" s="160"/>
      <c r="AK1789" s="160"/>
      <c r="AL1789" s="160"/>
      <c r="AM1789" s="160"/>
      <c r="AN1789" s="160"/>
      <c r="AO1789" s="160"/>
      <c r="AP1789" s="160"/>
      <c r="AQ1789" s="160"/>
      <c r="AR1789" s="160"/>
      <c r="AS1789" s="160"/>
      <c r="AT1789" s="160"/>
      <c r="AU1789" s="160"/>
      <c r="AV1789" s="160"/>
    </row>
    <row r="1790" spans="1:48" ht="16.5" thickBot="1" x14ac:dyDescent="0.3">
      <c r="A1790" s="99" t="s">
        <v>592</v>
      </c>
      <c r="B1790" s="68"/>
      <c r="C1790" s="68"/>
      <c r="D1790" s="86"/>
      <c r="K1790" s="229"/>
      <c r="L1790" s="124" t="str">
        <f>D1791</f>
        <v>sin</v>
      </c>
      <c r="M1790" s="125">
        <f>B1791</f>
        <v>0</v>
      </c>
      <c r="N1790" s="125" t="str">
        <f>A1791</f>
        <v>A</v>
      </c>
      <c r="S1790" s="227"/>
      <c r="T1790" s="129" t="str">
        <f>L1790</f>
        <v>sin</v>
      </c>
      <c r="U1790" s="130">
        <f>M1790</f>
        <v>0</v>
      </c>
      <c r="V1790" s="131" t="str">
        <f>N1790</f>
        <v>A</v>
      </c>
      <c r="W1790" s="160"/>
      <c r="X1790" s="160"/>
      <c r="Y1790" s="160"/>
      <c r="Z1790" s="160"/>
      <c r="AA1790" s="160"/>
      <c r="AB1790" s="160"/>
      <c r="AC1790" s="160"/>
      <c r="AD1790" s="160"/>
      <c r="AE1790" s="160"/>
      <c r="AF1790" s="160"/>
      <c r="AG1790" s="160"/>
      <c r="AH1790" s="160"/>
      <c r="AI1790" s="160"/>
      <c r="AJ1790" s="160"/>
      <c r="AK1790" s="160"/>
      <c r="AL1790" s="160"/>
      <c r="AM1790" s="160"/>
      <c r="AN1790" s="160"/>
      <c r="AO1790" s="160"/>
      <c r="AP1790" s="160"/>
      <c r="AQ1790" s="160"/>
      <c r="AR1790" s="160"/>
      <c r="AS1790" s="160"/>
      <c r="AT1790" s="160"/>
      <c r="AU1790" s="160"/>
      <c r="AV1790" s="160"/>
    </row>
    <row r="1791" spans="1:48" x14ac:dyDescent="0.25">
      <c r="A1791" s="100" t="s">
        <v>592</v>
      </c>
      <c r="B1791" s="77">
        <v>0</v>
      </c>
      <c r="C1791" s="77">
        <v>16</v>
      </c>
      <c r="D1791" s="87" t="s">
        <v>1025</v>
      </c>
      <c r="J1791">
        <v>1</v>
      </c>
      <c r="R1791">
        <v>1</v>
      </c>
      <c r="T1791" t="str">
        <f>M1788</f>
        <v>Prueba del rango estudentizado de Tukey (HSD) para NFRM1</v>
      </c>
      <c r="W1791" s="160"/>
      <c r="X1791" s="160"/>
      <c r="Y1791" s="160"/>
      <c r="Z1791" s="160"/>
      <c r="AA1791" s="160"/>
      <c r="AB1791" s="160"/>
      <c r="AC1791" s="160"/>
      <c r="AD1791" s="160"/>
      <c r="AE1791" s="160"/>
      <c r="AF1791" s="160"/>
      <c r="AG1791" s="160"/>
      <c r="AH1791" s="160"/>
      <c r="AI1791" s="160"/>
      <c r="AJ1791" s="160"/>
      <c r="AK1791" s="160"/>
      <c r="AL1791" s="160"/>
      <c r="AM1791" s="160"/>
      <c r="AN1791" s="160"/>
      <c r="AO1791" s="160"/>
      <c r="AP1791" s="160"/>
      <c r="AQ1791" s="160"/>
      <c r="AR1791" s="160"/>
      <c r="AS1791" s="160"/>
      <c r="AT1791" s="160"/>
      <c r="AU1791" s="160"/>
      <c r="AV1791" s="160"/>
    </row>
    <row r="1792" spans="1:48" x14ac:dyDescent="0.25">
      <c r="A1792" s="79"/>
      <c r="J1792">
        <v>2</v>
      </c>
      <c r="W1792" s="160"/>
      <c r="X1792" s="160"/>
      <c r="Y1792" s="160"/>
      <c r="Z1792" s="160"/>
      <c r="AA1792" s="160"/>
      <c r="AB1792" s="160"/>
      <c r="AC1792" s="160"/>
      <c r="AD1792" s="160"/>
      <c r="AE1792" s="160"/>
      <c r="AF1792" s="160"/>
      <c r="AG1792" s="160"/>
      <c r="AH1792" s="160"/>
      <c r="AI1792" s="160"/>
      <c r="AJ1792" s="160"/>
      <c r="AK1792" s="160"/>
      <c r="AL1792" s="160"/>
      <c r="AM1792" s="160"/>
      <c r="AN1792" s="160"/>
      <c r="AO1792" s="160"/>
      <c r="AP1792" s="160"/>
      <c r="AQ1792" s="160"/>
      <c r="AR1792" s="160"/>
      <c r="AS1792" s="160"/>
      <c r="AT1792" s="160"/>
      <c r="AU1792" s="160"/>
      <c r="AV1792" s="160"/>
    </row>
    <row r="1793" spans="1:48" x14ac:dyDescent="0.25">
      <c r="A1793" s="79"/>
      <c r="J1793">
        <v>3</v>
      </c>
      <c r="W1793" s="160"/>
      <c r="X1793" s="160"/>
      <c r="Y1793" s="160"/>
      <c r="Z1793" s="160"/>
      <c r="AA1793" s="160"/>
      <c r="AB1793" s="160"/>
      <c r="AC1793" s="160"/>
      <c r="AD1793" s="160"/>
      <c r="AE1793" s="160"/>
      <c r="AF1793" s="160"/>
      <c r="AG1793" s="160"/>
      <c r="AH1793" s="160"/>
      <c r="AI1793" s="160"/>
      <c r="AJ1793" s="160"/>
      <c r="AK1793" s="160"/>
      <c r="AL1793" s="160"/>
      <c r="AM1793" s="160"/>
      <c r="AN1793" s="160"/>
      <c r="AO1793" s="160"/>
      <c r="AP1793" s="160"/>
      <c r="AQ1793" s="160"/>
      <c r="AR1793" s="160"/>
      <c r="AS1793" s="160"/>
      <c r="AT1793" s="160"/>
      <c r="AU1793" s="160"/>
      <c r="AV1793" s="160"/>
    </row>
    <row r="1794" spans="1:48" x14ac:dyDescent="0.25">
      <c r="J1794">
        <v>4</v>
      </c>
      <c r="W1794" s="160"/>
      <c r="X1794" s="160"/>
      <c r="Y1794" s="160"/>
      <c r="Z1794" s="160"/>
      <c r="AA1794" s="160"/>
      <c r="AB1794" s="160"/>
      <c r="AC1794" s="160"/>
      <c r="AD1794" s="160"/>
      <c r="AE1794" s="160"/>
      <c r="AF1794" s="160"/>
      <c r="AG1794" s="160"/>
      <c r="AH1794" s="160"/>
      <c r="AI1794" s="160"/>
      <c r="AJ1794" s="160"/>
      <c r="AK1794" s="160"/>
      <c r="AL1794" s="160"/>
      <c r="AM1794" s="160"/>
      <c r="AN1794" s="160"/>
      <c r="AO1794" s="160"/>
      <c r="AP1794" s="160"/>
      <c r="AQ1794" s="160"/>
      <c r="AR1794" s="160"/>
      <c r="AS1794" s="160"/>
      <c r="AT1794" s="160"/>
      <c r="AU1794" s="160"/>
      <c r="AV1794" s="160"/>
    </row>
    <row r="1795" spans="1:48" x14ac:dyDescent="0.25">
      <c r="A1795" s="80"/>
      <c r="J1795">
        <v>5</v>
      </c>
      <c r="W1795" s="160"/>
      <c r="X1795" s="160"/>
      <c r="Y1795" s="160"/>
      <c r="Z1795" s="160"/>
      <c r="AA1795" s="160"/>
      <c r="AB1795" s="160"/>
      <c r="AC1795" s="160"/>
      <c r="AD1795" s="160"/>
      <c r="AE1795" s="160"/>
      <c r="AF1795" s="160"/>
      <c r="AG1795" s="160"/>
      <c r="AH1795" s="160"/>
      <c r="AI1795" s="160"/>
      <c r="AJ1795" s="160"/>
      <c r="AK1795" s="160"/>
      <c r="AL1795" s="160"/>
      <c r="AM1795" s="160"/>
      <c r="AN1795" s="160"/>
      <c r="AO1795" s="160"/>
      <c r="AP1795" s="160"/>
      <c r="AQ1795" s="160"/>
      <c r="AR1795" s="160"/>
      <c r="AS1795" s="160"/>
      <c r="AT1795" s="160"/>
      <c r="AU1795" s="160"/>
      <c r="AV1795" s="160"/>
    </row>
    <row r="1796" spans="1:48" ht="31.5" x14ac:dyDescent="0.25">
      <c r="A1796" s="64" t="s">
        <v>590</v>
      </c>
      <c r="J1796">
        <v>6</v>
      </c>
      <c r="W1796" s="160"/>
      <c r="X1796" s="160"/>
      <c r="Y1796" s="160"/>
      <c r="Z1796" s="160"/>
      <c r="AA1796" s="160"/>
      <c r="AB1796" s="160"/>
      <c r="AC1796" s="160"/>
      <c r="AD1796" s="160"/>
      <c r="AE1796" s="160"/>
      <c r="AF1796" s="160"/>
      <c r="AG1796" s="160"/>
      <c r="AH1796" s="160"/>
      <c r="AI1796" s="160"/>
      <c r="AJ1796" s="160"/>
      <c r="AK1796" s="160"/>
      <c r="AL1796" s="160"/>
      <c r="AM1796" s="160"/>
      <c r="AN1796" s="160"/>
      <c r="AO1796" s="160"/>
      <c r="AP1796" s="160"/>
      <c r="AQ1796" s="160"/>
      <c r="AR1796" s="160"/>
      <c r="AS1796" s="160"/>
      <c r="AT1796" s="160"/>
      <c r="AU1796" s="160"/>
      <c r="AV1796" s="160"/>
    </row>
    <row r="1797" spans="1:48" x14ac:dyDescent="0.25">
      <c r="A1797" s="79"/>
      <c r="J1797">
        <v>7</v>
      </c>
      <c r="W1797" s="160"/>
      <c r="X1797" s="160"/>
      <c r="Y1797" s="160"/>
      <c r="Z1797" s="160"/>
      <c r="AA1797" s="160"/>
      <c r="AB1797" s="160"/>
      <c r="AC1797" s="160"/>
      <c r="AD1797" s="160"/>
      <c r="AE1797" s="160"/>
      <c r="AF1797" s="160"/>
      <c r="AG1797" s="160"/>
      <c r="AH1797" s="160"/>
      <c r="AI1797" s="160"/>
      <c r="AJ1797" s="160"/>
      <c r="AK1797" s="160"/>
      <c r="AL1797" s="160"/>
      <c r="AM1797" s="160"/>
      <c r="AN1797" s="160"/>
      <c r="AO1797" s="160"/>
      <c r="AP1797" s="160"/>
      <c r="AQ1797" s="160"/>
      <c r="AR1797" s="160"/>
      <c r="AS1797" s="160"/>
      <c r="AT1797" s="160"/>
      <c r="AU1797" s="160"/>
      <c r="AV1797" s="160"/>
    </row>
    <row r="1798" spans="1:48" ht="25.5" x14ac:dyDescent="0.25">
      <c r="A1798" s="81" t="s">
        <v>595</v>
      </c>
      <c r="J1798">
        <v>8</v>
      </c>
      <c r="W1798" s="160"/>
      <c r="X1798" s="160"/>
      <c r="Y1798" s="160"/>
      <c r="Z1798" s="160"/>
      <c r="AA1798" s="160"/>
      <c r="AB1798" s="160"/>
      <c r="AC1798" s="160"/>
      <c r="AD1798" s="160"/>
      <c r="AE1798" s="160"/>
      <c r="AF1798" s="160"/>
      <c r="AG1798" s="160"/>
      <c r="AH1798" s="160"/>
      <c r="AI1798" s="160"/>
      <c r="AJ1798" s="160"/>
      <c r="AK1798" s="160"/>
      <c r="AL1798" s="160"/>
      <c r="AM1798" s="160"/>
      <c r="AN1798" s="160"/>
      <c r="AO1798" s="160"/>
      <c r="AP1798" s="160"/>
      <c r="AQ1798" s="160"/>
      <c r="AR1798" s="160"/>
      <c r="AS1798" s="160"/>
      <c r="AT1798" s="160"/>
      <c r="AU1798" s="160"/>
      <c r="AV1798" s="160"/>
    </row>
    <row r="1799" spans="1:48" x14ac:dyDescent="0.25">
      <c r="A1799" s="81"/>
      <c r="J1799">
        <v>9</v>
      </c>
    </row>
    <row r="1800" spans="1:48" x14ac:dyDescent="0.25">
      <c r="A1800" s="65"/>
      <c r="J1800">
        <v>10</v>
      </c>
    </row>
    <row r="1801" spans="1:48" x14ac:dyDescent="0.25">
      <c r="A1801" s="65"/>
      <c r="J1801">
        <v>11</v>
      </c>
    </row>
    <row r="1802" spans="1:48" x14ac:dyDescent="0.25">
      <c r="A1802" s="79"/>
      <c r="J1802">
        <v>12</v>
      </c>
    </row>
    <row r="1803" spans="1:48" x14ac:dyDescent="0.25">
      <c r="A1803" s="79"/>
      <c r="J1803">
        <v>13</v>
      </c>
    </row>
    <row r="1804" spans="1:48" x14ac:dyDescent="0.25">
      <c r="J1804">
        <v>14</v>
      </c>
    </row>
    <row r="1805" spans="1:48" x14ac:dyDescent="0.25">
      <c r="A1805" s="80"/>
      <c r="J1805">
        <v>15</v>
      </c>
    </row>
    <row r="1806" spans="1:48" ht="31.5" x14ac:dyDescent="0.25">
      <c r="A1806" s="64" t="s">
        <v>590</v>
      </c>
      <c r="J1806">
        <v>16</v>
      </c>
    </row>
    <row r="1807" spans="1:48" x14ac:dyDescent="0.25">
      <c r="A1807" s="79"/>
      <c r="J1807">
        <v>17</v>
      </c>
    </row>
    <row r="1808" spans="1:48" ht="25.5" x14ac:dyDescent="0.25">
      <c r="A1808" s="81" t="s">
        <v>595</v>
      </c>
      <c r="J1808">
        <v>18</v>
      </c>
    </row>
    <row r="1809" spans="1:22" x14ac:dyDescent="0.25">
      <c r="A1809" s="81"/>
      <c r="J1809">
        <v>19</v>
      </c>
    </row>
    <row r="1810" spans="1:22" ht="89.25" x14ac:dyDescent="0.25">
      <c r="A1810" s="81" t="s">
        <v>1112</v>
      </c>
      <c r="J1810">
        <v>20</v>
      </c>
    </row>
    <row r="1811" spans="1:22" x14ac:dyDescent="0.25">
      <c r="A1811" s="65"/>
      <c r="J1811">
        <v>21</v>
      </c>
    </row>
    <row r="1812" spans="1:22" x14ac:dyDescent="0.25">
      <c r="A1812" s="65"/>
      <c r="J1812">
        <v>22</v>
      </c>
    </row>
    <row r="1813" spans="1:22" ht="140.25" x14ac:dyDescent="0.25">
      <c r="A1813" s="96" t="s">
        <v>624</v>
      </c>
      <c r="B1813" s="97" t="s">
        <v>625</v>
      </c>
      <c r="J1813">
        <v>23</v>
      </c>
    </row>
    <row r="1814" spans="1:22" ht="15.75" thickBot="1" x14ac:dyDescent="0.3">
      <c r="A1814" s="65"/>
      <c r="J1814">
        <v>24</v>
      </c>
    </row>
    <row r="1815" spans="1:22" ht="15.75" thickBot="1" x14ac:dyDescent="0.3">
      <c r="A1815" s="88" t="s">
        <v>626</v>
      </c>
      <c r="B1815" s="89">
        <v>0.05</v>
      </c>
      <c r="J1815">
        <v>25</v>
      </c>
    </row>
    <row r="1816" spans="1:22" ht="39" thickBot="1" x14ac:dyDescent="0.3">
      <c r="A1816" s="110" t="s">
        <v>627</v>
      </c>
      <c r="B1816" s="74">
        <v>18</v>
      </c>
      <c r="J1816">
        <v>26</v>
      </c>
    </row>
    <row r="1817" spans="1:22" ht="39" thickBot="1" x14ac:dyDescent="0.3">
      <c r="A1817" s="110" t="s">
        <v>628</v>
      </c>
      <c r="B1817" s="74">
        <v>0</v>
      </c>
      <c r="J1817">
        <v>27</v>
      </c>
    </row>
    <row r="1818" spans="1:22" ht="64.5" thickBot="1" x14ac:dyDescent="0.3">
      <c r="A1818" s="110" t="s">
        <v>629</v>
      </c>
      <c r="B1818" s="74">
        <v>2.97105</v>
      </c>
      <c r="J1818">
        <v>28</v>
      </c>
    </row>
    <row r="1819" spans="1:22" ht="38.25" x14ac:dyDescent="0.25">
      <c r="A1819" s="109" t="s">
        <v>630</v>
      </c>
      <c r="B1819" s="78">
        <v>0</v>
      </c>
      <c r="J1819">
        <v>29</v>
      </c>
    </row>
    <row r="1820" spans="1:22" ht="15.75" thickBot="1" x14ac:dyDescent="0.3">
      <c r="A1820" s="65"/>
      <c r="J1820">
        <v>30</v>
      </c>
    </row>
    <row r="1821" spans="1:22" x14ac:dyDescent="0.25">
      <c r="A1821" s="254" t="s">
        <v>631</v>
      </c>
      <c r="B1821" s="255"/>
      <c r="C1821" s="255"/>
      <c r="D1821" s="255"/>
      <c r="J1821">
        <v>31</v>
      </c>
    </row>
    <row r="1822" spans="1:22" x14ac:dyDescent="0.25">
      <c r="A1822" s="262" t="s">
        <v>632</v>
      </c>
      <c r="B1822" s="263"/>
      <c r="C1822" s="263"/>
      <c r="D1822" s="263"/>
      <c r="J1822">
        <v>32</v>
      </c>
    </row>
    <row r="1823" spans="1:22" ht="15.75" thickBot="1" x14ac:dyDescent="0.3">
      <c r="A1823" s="256" t="s">
        <v>633</v>
      </c>
      <c r="B1823" s="257"/>
      <c r="C1823" s="257"/>
      <c r="D1823" s="257"/>
      <c r="J1823">
        <v>33</v>
      </c>
    </row>
    <row r="1824" spans="1:22" ht="27" thickBot="1" x14ac:dyDescent="0.3">
      <c r="A1824" s="98" t="s">
        <v>634</v>
      </c>
      <c r="B1824" s="83" t="s">
        <v>635</v>
      </c>
      <c r="C1824" s="83" t="s">
        <v>566</v>
      </c>
      <c r="D1824" s="85" t="s">
        <v>592</v>
      </c>
      <c r="K1824" s="121" t="s">
        <v>1123</v>
      </c>
      <c r="L1824" s="121" t="s">
        <v>1124</v>
      </c>
      <c r="M1824" s="121" t="str">
        <f>A1810</f>
        <v>Prueba del rango estudentizado de Tukey (HSD) para NFRM2</v>
      </c>
      <c r="N1824" s="120"/>
      <c r="S1824" s="122" t="str">
        <f>K1824</f>
        <v>Factor</v>
      </c>
      <c r="T1824" s="122" t="str">
        <f>L1824</f>
        <v>Nivel</v>
      </c>
      <c r="U1824" s="114"/>
      <c r="V1824" s="123"/>
    </row>
    <row r="1825" spans="1:22" ht="16.5" thickBot="1" x14ac:dyDescent="0.3">
      <c r="A1825" s="99" t="s">
        <v>592</v>
      </c>
      <c r="B1825" s="68">
        <v>0</v>
      </c>
      <c r="C1825" s="68">
        <v>16</v>
      </c>
      <c r="D1825" s="86" t="s">
        <v>1024</v>
      </c>
      <c r="K1825" s="228" t="s">
        <v>1125</v>
      </c>
      <c r="L1825" s="124" t="str">
        <f>D1825</f>
        <v>con</v>
      </c>
      <c r="M1825" s="125">
        <f>B1825</f>
        <v>0</v>
      </c>
      <c r="N1825" s="125" t="str">
        <f>A1825</f>
        <v>A</v>
      </c>
      <c r="S1825" s="230" t="str">
        <f>K1825</f>
        <v>Enmienda (A)</v>
      </c>
      <c r="T1825" s="126" t="str">
        <f>L1825</f>
        <v>con</v>
      </c>
      <c r="U1825" s="127">
        <f>M1825</f>
        <v>0</v>
      </c>
      <c r="V1825" s="128" t="str">
        <f>N1825</f>
        <v>A</v>
      </c>
    </row>
    <row r="1826" spans="1:22" ht="16.5" thickBot="1" x14ac:dyDescent="0.3">
      <c r="A1826" s="99" t="s">
        <v>592</v>
      </c>
      <c r="B1826" s="68"/>
      <c r="C1826" s="68"/>
      <c r="D1826" s="86"/>
      <c r="K1826" s="229"/>
      <c r="L1826" s="124" t="str">
        <f>D1827</f>
        <v>sin</v>
      </c>
      <c r="M1826" s="125">
        <f>B1827</f>
        <v>0</v>
      </c>
      <c r="N1826" s="125" t="str">
        <f>A1827</f>
        <v>A</v>
      </c>
      <c r="S1826" s="227"/>
      <c r="T1826" s="129" t="str">
        <f>L1826</f>
        <v>sin</v>
      </c>
      <c r="U1826" s="130">
        <f>M1826</f>
        <v>0</v>
      </c>
      <c r="V1826" s="131" t="str">
        <f>N1826</f>
        <v>A</v>
      </c>
    </row>
    <row r="1827" spans="1:22" x14ac:dyDescent="0.25">
      <c r="A1827" s="100" t="s">
        <v>592</v>
      </c>
      <c r="B1827" s="77">
        <v>0</v>
      </c>
      <c r="C1827" s="77">
        <v>16</v>
      </c>
      <c r="D1827" s="87" t="s">
        <v>1025</v>
      </c>
      <c r="J1827">
        <v>1</v>
      </c>
      <c r="R1827">
        <v>1</v>
      </c>
      <c r="T1827" t="str">
        <f>M1824</f>
        <v>Prueba del rango estudentizado de Tukey (HSD) para NFRM2</v>
      </c>
    </row>
    <row r="1828" spans="1:22" x14ac:dyDescent="0.25">
      <c r="A1828" s="79"/>
      <c r="J1828">
        <v>2</v>
      </c>
    </row>
    <row r="1829" spans="1:22" x14ac:dyDescent="0.25">
      <c r="A1829" s="79"/>
      <c r="J1829">
        <v>3</v>
      </c>
    </row>
    <row r="1830" spans="1:22" x14ac:dyDescent="0.25">
      <c r="J1830">
        <v>4</v>
      </c>
    </row>
    <row r="1831" spans="1:22" x14ac:dyDescent="0.25">
      <c r="A1831" s="80"/>
      <c r="J1831">
        <v>5</v>
      </c>
    </row>
    <row r="1832" spans="1:22" ht="31.5" x14ac:dyDescent="0.25">
      <c r="A1832" s="64" t="s">
        <v>590</v>
      </c>
      <c r="J1832">
        <v>6</v>
      </c>
    </row>
    <row r="1833" spans="1:22" x14ac:dyDescent="0.25">
      <c r="A1833" s="79"/>
      <c r="J1833">
        <v>7</v>
      </c>
    </row>
    <row r="1834" spans="1:22" ht="25.5" x14ac:dyDescent="0.25">
      <c r="A1834" s="81" t="s">
        <v>595</v>
      </c>
      <c r="J1834">
        <v>8</v>
      </c>
    </row>
    <row r="1835" spans="1:22" x14ac:dyDescent="0.25">
      <c r="A1835" s="81"/>
      <c r="J1835">
        <v>9</v>
      </c>
    </row>
    <row r="1836" spans="1:22" x14ac:dyDescent="0.25">
      <c r="A1836" s="65"/>
      <c r="J1836">
        <v>10</v>
      </c>
    </row>
    <row r="1837" spans="1:22" x14ac:dyDescent="0.25">
      <c r="A1837" s="65"/>
      <c r="J1837">
        <v>11</v>
      </c>
    </row>
    <row r="1838" spans="1:22" x14ac:dyDescent="0.25">
      <c r="A1838" s="79"/>
      <c r="J1838">
        <v>12</v>
      </c>
    </row>
    <row r="1839" spans="1:22" x14ac:dyDescent="0.25">
      <c r="A1839" s="79"/>
      <c r="J1839">
        <v>13</v>
      </c>
    </row>
    <row r="1840" spans="1:22" x14ac:dyDescent="0.25">
      <c r="J1840">
        <v>14</v>
      </c>
    </row>
    <row r="1841" spans="1:10" x14ac:dyDescent="0.25">
      <c r="A1841" s="80"/>
      <c r="J1841">
        <v>15</v>
      </c>
    </row>
    <row r="1842" spans="1:10" ht="31.5" x14ac:dyDescent="0.25">
      <c r="A1842" s="64" t="s">
        <v>590</v>
      </c>
      <c r="J1842">
        <v>16</v>
      </c>
    </row>
    <row r="1843" spans="1:10" x14ac:dyDescent="0.25">
      <c r="A1843" s="79"/>
      <c r="J1843">
        <v>17</v>
      </c>
    </row>
    <row r="1844" spans="1:10" ht="25.5" x14ac:dyDescent="0.25">
      <c r="A1844" s="81" t="s">
        <v>595</v>
      </c>
      <c r="J1844">
        <v>18</v>
      </c>
    </row>
    <row r="1845" spans="1:10" x14ac:dyDescent="0.25">
      <c r="A1845" s="81"/>
      <c r="J1845">
        <v>19</v>
      </c>
    </row>
    <row r="1846" spans="1:10" ht="89.25" x14ac:dyDescent="0.25">
      <c r="A1846" s="81" t="s">
        <v>1113</v>
      </c>
      <c r="J1846">
        <v>20</v>
      </c>
    </row>
    <row r="1847" spans="1:10" x14ac:dyDescent="0.25">
      <c r="A1847" s="65"/>
      <c r="J1847">
        <v>21</v>
      </c>
    </row>
    <row r="1848" spans="1:10" x14ac:dyDescent="0.25">
      <c r="A1848" s="65"/>
      <c r="J1848">
        <v>22</v>
      </c>
    </row>
    <row r="1849" spans="1:10" ht="140.25" x14ac:dyDescent="0.25">
      <c r="A1849" s="96" t="s">
        <v>624</v>
      </c>
      <c r="B1849" s="97" t="s">
        <v>625</v>
      </c>
      <c r="J1849">
        <v>23</v>
      </c>
    </row>
    <row r="1850" spans="1:10" ht="15.75" thickBot="1" x14ac:dyDescent="0.3">
      <c r="A1850" s="65"/>
      <c r="J1850">
        <v>24</v>
      </c>
    </row>
    <row r="1851" spans="1:10" ht="15.75" thickBot="1" x14ac:dyDescent="0.3">
      <c r="A1851" s="88" t="s">
        <v>626</v>
      </c>
      <c r="B1851" s="89">
        <v>0.05</v>
      </c>
      <c r="J1851">
        <v>25</v>
      </c>
    </row>
    <row r="1852" spans="1:10" ht="39" thickBot="1" x14ac:dyDescent="0.3">
      <c r="A1852" s="110" t="s">
        <v>627</v>
      </c>
      <c r="B1852" s="74">
        <v>18</v>
      </c>
      <c r="J1852">
        <v>26</v>
      </c>
    </row>
    <row r="1853" spans="1:10" ht="39" thickBot="1" x14ac:dyDescent="0.3">
      <c r="A1853" s="110" t="s">
        <v>628</v>
      </c>
      <c r="B1853" s="74">
        <v>3.0173999999999999E-2</v>
      </c>
      <c r="J1853">
        <v>27</v>
      </c>
    </row>
    <row r="1854" spans="1:10" ht="64.5" thickBot="1" x14ac:dyDescent="0.3">
      <c r="A1854" s="110" t="s">
        <v>629</v>
      </c>
      <c r="B1854" s="74">
        <v>2.97105</v>
      </c>
      <c r="J1854">
        <v>28</v>
      </c>
    </row>
    <row r="1855" spans="1:10" ht="38.25" x14ac:dyDescent="0.25">
      <c r="A1855" s="109" t="s">
        <v>630</v>
      </c>
      <c r="B1855" s="78">
        <v>0.129</v>
      </c>
      <c r="J1855">
        <v>29</v>
      </c>
    </row>
    <row r="1856" spans="1:10" ht="15.75" thickBot="1" x14ac:dyDescent="0.3">
      <c r="A1856" s="65"/>
      <c r="J1856">
        <v>30</v>
      </c>
    </row>
    <row r="1857" spans="1:22" x14ac:dyDescent="0.25">
      <c r="A1857" s="254" t="s">
        <v>631</v>
      </c>
      <c r="B1857" s="255"/>
      <c r="C1857" s="255"/>
      <c r="D1857" s="255"/>
      <c r="J1857">
        <v>31</v>
      </c>
    </row>
    <row r="1858" spans="1:22" x14ac:dyDescent="0.25">
      <c r="A1858" s="262" t="s">
        <v>632</v>
      </c>
      <c r="B1858" s="263"/>
      <c r="C1858" s="263"/>
      <c r="D1858" s="263"/>
      <c r="J1858">
        <v>32</v>
      </c>
    </row>
    <row r="1859" spans="1:22" ht="15.75" thickBot="1" x14ac:dyDescent="0.3">
      <c r="A1859" s="256" t="s">
        <v>633</v>
      </c>
      <c r="B1859" s="257"/>
      <c r="C1859" s="257"/>
      <c r="D1859" s="257"/>
      <c r="J1859">
        <v>33</v>
      </c>
    </row>
    <row r="1860" spans="1:22" ht="27" thickBot="1" x14ac:dyDescent="0.3">
      <c r="A1860" s="98" t="s">
        <v>634</v>
      </c>
      <c r="B1860" s="83" t="s">
        <v>635</v>
      </c>
      <c r="C1860" s="83" t="s">
        <v>566</v>
      </c>
      <c r="D1860" s="85" t="s">
        <v>592</v>
      </c>
      <c r="K1860" s="121" t="s">
        <v>1123</v>
      </c>
      <c r="L1860" s="121" t="s">
        <v>1124</v>
      </c>
      <c r="M1860" s="121" t="str">
        <f>A1846</f>
        <v>Prueba del rango estudentizado de Tukey (HSD) para NFRM3</v>
      </c>
      <c r="N1860" s="120"/>
      <c r="S1860" s="122" t="str">
        <f>K1860</f>
        <v>Factor</v>
      </c>
      <c r="T1860" s="122" t="str">
        <f>L1860</f>
        <v>Nivel</v>
      </c>
      <c r="U1860" s="114"/>
      <c r="V1860" s="123"/>
    </row>
    <row r="1861" spans="1:22" ht="16.5" thickBot="1" x14ac:dyDescent="0.3">
      <c r="A1861" s="99" t="s">
        <v>592</v>
      </c>
      <c r="B1861" s="68">
        <v>0.13750000000000001</v>
      </c>
      <c r="C1861" s="68">
        <v>16</v>
      </c>
      <c r="D1861" s="86" t="s">
        <v>1024</v>
      </c>
      <c r="K1861" s="228" t="s">
        <v>1125</v>
      </c>
      <c r="L1861" s="124" t="str">
        <f>D1861</f>
        <v>con</v>
      </c>
      <c r="M1861" s="125">
        <f>B1861</f>
        <v>0.13750000000000001</v>
      </c>
      <c r="N1861" s="125" t="str">
        <f>A1861</f>
        <v>A</v>
      </c>
      <c r="S1861" s="230" t="str">
        <f>K1861</f>
        <v>Enmienda (A)</v>
      </c>
      <c r="T1861" s="126" t="str">
        <f>L1861</f>
        <v>con</v>
      </c>
      <c r="U1861" s="127">
        <f>M1861</f>
        <v>0.13750000000000001</v>
      </c>
      <c r="V1861" s="128" t="str">
        <f>N1861</f>
        <v>A</v>
      </c>
    </row>
    <row r="1862" spans="1:22" ht="16.5" thickBot="1" x14ac:dyDescent="0.3">
      <c r="A1862" s="99" t="s">
        <v>592</v>
      </c>
      <c r="B1862" s="68"/>
      <c r="C1862" s="68"/>
      <c r="D1862" s="86"/>
      <c r="K1862" s="229"/>
      <c r="L1862" s="124" t="str">
        <f>D1863</f>
        <v>sin</v>
      </c>
      <c r="M1862" s="125">
        <f>B1863</f>
        <v>6.8750000000000006E-2</v>
      </c>
      <c r="N1862" s="125" t="str">
        <f>A1863</f>
        <v>A</v>
      </c>
      <c r="S1862" s="227"/>
      <c r="T1862" s="129" t="str">
        <f>L1862</f>
        <v>sin</v>
      </c>
      <c r="U1862" s="130">
        <f>M1862</f>
        <v>6.8750000000000006E-2</v>
      </c>
      <c r="V1862" s="131" t="str">
        <f>N1862</f>
        <v>A</v>
      </c>
    </row>
    <row r="1863" spans="1:22" x14ac:dyDescent="0.25">
      <c r="A1863" s="100" t="s">
        <v>592</v>
      </c>
      <c r="B1863" s="77">
        <v>6.8750000000000006E-2</v>
      </c>
      <c r="C1863" s="77">
        <v>16</v>
      </c>
      <c r="D1863" s="87" t="s">
        <v>1025</v>
      </c>
      <c r="J1863">
        <v>1</v>
      </c>
      <c r="R1863">
        <v>1</v>
      </c>
      <c r="T1863" t="str">
        <f>M1860</f>
        <v>Prueba del rango estudentizado de Tukey (HSD) para NFRM3</v>
      </c>
    </row>
    <row r="1864" spans="1:22" x14ac:dyDescent="0.25">
      <c r="A1864" s="79"/>
      <c r="J1864">
        <v>2</v>
      </c>
    </row>
    <row r="1865" spans="1:22" x14ac:dyDescent="0.25">
      <c r="A1865" s="79"/>
      <c r="J1865">
        <v>3</v>
      </c>
    </row>
    <row r="1866" spans="1:22" x14ac:dyDescent="0.25">
      <c r="J1866">
        <v>4</v>
      </c>
    </row>
    <row r="1867" spans="1:22" x14ac:dyDescent="0.25">
      <c r="A1867" s="80"/>
      <c r="J1867">
        <v>5</v>
      </c>
    </row>
    <row r="1868" spans="1:22" ht="31.5" x14ac:dyDescent="0.25">
      <c r="A1868" s="64" t="s">
        <v>590</v>
      </c>
      <c r="J1868">
        <v>6</v>
      </c>
    </row>
    <row r="1869" spans="1:22" x14ac:dyDescent="0.25">
      <c r="A1869" s="79"/>
      <c r="J1869">
        <v>7</v>
      </c>
    </row>
    <row r="1870" spans="1:22" ht="25.5" x14ac:dyDescent="0.25">
      <c r="A1870" s="81" t="s">
        <v>595</v>
      </c>
      <c r="J1870">
        <v>8</v>
      </c>
    </row>
    <row r="1871" spans="1:22" x14ac:dyDescent="0.25">
      <c r="A1871" s="81"/>
      <c r="J1871">
        <v>9</v>
      </c>
    </row>
    <row r="1872" spans="1:22" x14ac:dyDescent="0.25">
      <c r="A1872" s="65"/>
      <c r="J1872">
        <v>10</v>
      </c>
    </row>
    <row r="1873" spans="1:10" x14ac:dyDescent="0.25">
      <c r="A1873" s="65"/>
      <c r="J1873">
        <v>11</v>
      </c>
    </row>
    <row r="1874" spans="1:10" x14ac:dyDescent="0.25">
      <c r="A1874" s="79"/>
      <c r="J1874">
        <v>12</v>
      </c>
    </row>
    <row r="1875" spans="1:10" x14ac:dyDescent="0.25">
      <c r="A1875" s="79"/>
      <c r="J1875">
        <v>13</v>
      </c>
    </row>
    <row r="1876" spans="1:10" x14ac:dyDescent="0.25">
      <c r="J1876">
        <v>14</v>
      </c>
    </row>
    <row r="1877" spans="1:10" x14ac:dyDescent="0.25">
      <c r="A1877" s="80"/>
      <c r="J1877">
        <v>15</v>
      </c>
    </row>
    <row r="1878" spans="1:10" ht="31.5" x14ac:dyDescent="0.25">
      <c r="A1878" s="64" t="s">
        <v>590</v>
      </c>
      <c r="J1878">
        <v>16</v>
      </c>
    </row>
    <row r="1879" spans="1:10" x14ac:dyDescent="0.25">
      <c r="A1879" s="79"/>
      <c r="J1879">
        <v>17</v>
      </c>
    </row>
    <row r="1880" spans="1:10" ht="25.5" x14ac:dyDescent="0.25">
      <c r="A1880" s="81" t="s">
        <v>595</v>
      </c>
      <c r="J1880">
        <v>18</v>
      </c>
    </row>
    <row r="1881" spans="1:10" x14ac:dyDescent="0.25">
      <c r="A1881" s="81"/>
      <c r="J1881">
        <v>19</v>
      </c>
    </row>
    <row r="1882" spans="1:10" ht="89.25" x14ac:dyDescent="0.25">
      <c r="A1882" s="81" t="s">
        <v>1114</v>
      </c>
      <c r="J1882">
        <v>20</v>
      </c>
    </row>
    <row r="1883" spans="1:10" x14ac:dyDescent="0.25">
      <c r="A1883" s="65"/>
      <c r="J1883">
        <v>21</v>
      </c>
    </row>
    <row r="1884" spans="1:10" x14ac:dyDescent="0.25">
      <c r="A1884" s="65"/>
      <c r="J1884">
        <v>22</v>
      </c>
    </row>
    <row r="1885" spans="1:10" ht="140.25" x14ac:dyDescent="0.25">
      <c r="A1885" s="96" t="s">
        <v>624</v>
      </c>
      <c r="B1885" s="97" t="s">
        <v>625</v>
      </c>
      <c r="J1885">
        <v>23</v>
      </c>
    </row>
    <row r="1886" spans="1:10" ht="15.75" thickBot="1" x14ac:dyDescent="0.3">
      <c r="A1886" s="65"/>
      <c r="J1886">
        <v>24</v>
      </c>
    </row>
    <row r="1887" spans="1:10" ht="15.75" thickBot="1" x14ac:dyDescent="0.3">
      <c r="A1887" s="88" t="s">
        <v>626</v>
      </c>
      <c r="B1887" s="89">
        <v>0.05</v>
      </c>
      <c r="J1887">
        <v>25</v>
      </c>
    </row>
    <row r="1888" spans="1:10" ht="39" thickBot="1" x14ac:dyDescent="0.3">
      <c r="A1888" s="110" t="s">
        <v>627</v>
      </c>
      <c r="B1888" s="74">
        <v>18</v>
      </c>
      <c r="J1888">
        <v>26</v>
      </c>
    </row>
    <row r="1889" spans="1:22" ht="39" thickBot="1" x14ac:dyDescent="0.3">
      <c r="A1889" s="110" t="s">
        <v>628</v>
      </c>
      <c r="B1889" s="74">
        <v>0.81795099999999998</v>
      </c>
      <c r="J1889">
        <v>27</v>
      </c>
    </row>
    <row r="1890" spans="1:22" ht="64.5" thickBot="1" x14ac:dyDescent="0.3">
      <c r="A1890" s="110" t="s">
        <v>629</v>
      </c>
      <c r="B1890" s="74">
        <v>2.97105</v>
      </c>
      <c r="J1890">
        <v>28</v>
      </c>
    </row>
    <row r="1891" spans="1:22" ht="38.25" x14ac:dyDescent="0.25">
      <c r="A1891" s="109" t="s">
        <v>630</v>
      </c>
      <c r="B1891" s="78">
        <v>0.67179999999999995</v>
      </c>
      <c r="J1891">
        <v>29</v>
      </c>
    </row>
    <row r="1892" spans="1:22" ht="15.75" thickBot="1" x14ac:dyDescent="0.3">
      <c r="A1892" s="65"/>
      <c r="J1892">
        <v>30</v>
      </c>
    </row>
    <row r="1893" spans="1:22" x14ac:dyDescent="0.25">
      <c r="A1893" s="254" t="s">
        <v>631</v>
      </c>
      <c r="B1893" s="255"/>
      <c r="C1893" s="255"/>
      <c r="D1893" s="255"/>
      <c r="J1893">
        <v>31</v>
      </c>
    </row>
    <row r="1894" spans="1:22" x14ac:dyDescent="0.25">
      <c r="A1894" s="262" t="s">
        <v>632</v>
      </c>
      <c r="B1894" s="263"/>
      <c r="C1894" s="263"/>
      <c r="D1894" s="263"/>
      <c r="J1894">
        <v>32</v>
      </c>
    </row>
    <row r="1895" spans="1:22" ht="15.75" thickBot="1" x14ac:dyDescent="0.3">
      <c r="A1895" s="256" t="s">
        <v>633</v>
      </c>
      <c r="B1895" s="257"/>
      <c r="C1895" s="257"/>
      <c r="D1895" s="257"/>
      <c r="J1895">
        <v>33</v>
      </c>
    </row>
    <row r="1896" spans="1:22" ht="27" thickBot="1" x14ac:dyDescent="0.3">
      <c r="A1896" s="98" t="s">
        <v>634</v>
      </c>
      <c r="B1896" s="83" t="s">
        <v>635</v>
      </c>
      <c r="C1896" s="83" t="s">
        <v>566</v>
      </c>
      <c r="D1896" s="85" t="s">
        <v>592</v>
      </c>
      <c r="K1896" s="121" t="s">
        <v>1123</v>
      </c>
      <c r="L1896" s="121" t="s">
        <v>1124</v>
      </c>
      <c r="M1896" s="121" t="str">
        <f>A1882</f>
        <v>Prueba del rango estudentizado de Tukey (HSD) para NFRM4</v>
      </c>
      <c r="N1896" s="120"/>
      <c r="S1896" s="122" t="str">
        <f>K1896</f>
        <v>Factor</v>
      </c>
      <c r="T1896" s="122" t="str">
        <f>L1896</f>
        <v>Nivel</v>
      </c>
      <c r="U1896" s="114"/>
      <c r="V1896" s="123"/>
    </row>
    <row r="1897" spans="1:22" ht="16.5" thickBot="1" x14ac:dyDescent="0.3">
      <c r="A1897" s="99" t="s">
        <v>592</v>
      </c>
      <c r="B1897" s="68">
        <v>4.5438000000000001</v>
      </c>
      <c r="C1897" s="68">
        <v>16</v>
      </c>
      <c r="D1897" s="86" t="s">
        <v>1024</v>
      </c>
      <c r="K1897" s="228" t="s">
        <v>1125</v>
      </c>
      <c r="L1897" s="124" t="str">
        <f>D1897</f>
        <v>con</v>
      </c>
      <c r="M1897" s="125">
        <f>B1897</f>
        <v>4.5438000000000001</v>
      </c>
      <c r="N1897" s="125" t="str">
        <f>A1897</f>
        <v>A</v>
      </c>
      <c r="S1897" s="230" t="str">
        <f>K1897</f>
        <v>Enmienda (A)</v>
      </c>
      <c r="T1897" s="126" t="str">
        <f>L1897</f>
        <v>con</v>
      </c>
      <c r="U1897" s="127">
        <f>M1897</f>
        <v>4.5438000000000001</v>
      </c>
      <c r="V1897" s="128" t="str">
        <f>N1897</f>
        <v>A</v>
      </c>
    </row>
    <row r="1898" spans="1:22" ht="16.5" thickBot="1" x14ac:dyDescent="0.3">
      <c r="A1898" s="99"/>
      <c r="B1898" s="68"/>
      <c r="C1898" s="68"/>
      <c r="D1898" s="86"/>
      <c r="K1898" s="229"/>
      <c r="L1898" s="124" t="str">
        <f>D1899</f>
        <v>sin</v>
      </c>
      <c r="M1898" s="125">
        <f>B1899</f>
        <v>3.6375000000000002</v>
      </c>
      <c r="N1898" s="125" t="str">
        <f>A1899</f>
        <v>B</v>
      </c>
      <c r="S1898" s="227"/>
      <c r="T1898" s="129" t="str">
        <f>L1898</f>
        <v>sin</v>
      </c>
      <c r="U1898" s="130">
        <f>M1898</f>
        <v>3.6375000000000002</v>
      </c>
      <c r="V1898" s="131" t="str">
        <f>N1898</f>
        <v>B</v>
      </c>
    </row>
    <row r="1899" spans="1:22" x14ac:dyDescent="0.25">
      <c r="A1899" s="100" t="s">
        <v>593</v>
      </c>
      <c r="B1899" s="77">
        <v>3.6375000000000002</v>
      </c>
      <c r="C1899" s="77">
        <v>16</v>
      </c>
      <c r="D1899" s="87" t="s">
        <v>1025</v>
      </c>
      <c r="J1899">
        <v>1</v>
      </c>
      <c r="R1899">
        <v>1</v>
      </c>
      <c r="T1899" t="str">
        <f>M1896</f>
        <v>Prueba del rango estudentizado de Tukey (HSD) para NFRM4</v>
      </c>
    </row>
    <row r="1900" spans="1:22" x14ac:dyDescent="0.25">
      <c r="A1900" s="79"/>
      <c r="J1900">
        <v>2</v>
      </c>
    </row>
    <row r="1901" spans="1:22" x14ac:dyDescent="0.25">
      <c r="A1901" s="79"/>
      <c r="J1901">
        <v>3</v>
      </c>
    </row>
    <row r="1902" spans="1:22" x14ac:dyDescent="0.25">
      <c r="J1902">
        <v>4</v>
      </c>
    </row>
    <row r="1903" spans="1:22" x14ac:dyDescent="0.25">
      <c r="A1903" s="80"/>
      <c r="J1903">
        <v>5</v>
      </c>
    </row>
    <row r="1904" spans="1:22" ht="31.5" x14ac:dyDescent="0.25">
      <c r="A1904" s="64" t="s">
        <v>590</v>
      </c>
      <c r="J1904">
        <v>6</v>
      </c>
    </row>
    <row r="1905" spans="1:10" x14ac:dyDescent="0.25">
      <c r="A1905" s="79"/>
      <c r="J1905">
        <v>7</v>
      </c>
    </row>
    <row r="1906" spans="1:10" ht="25.5" x14ac:dyDescent="0.25">
      <c r="A1906" s="81" t="s">
        <v>595</v>
      </c>
      <c r="J1906">
        <v>8</v>
      </c>
    </row>
    <row r="1907" spans="1:10" x14ac:dyDescent="0.25">
      <c r="A1907" s="81"/>
      <c r="J1907">
        <v>9</v>
      </c>
    </row>
    <row r="1908" spans="1:10" x14ac:dyDescent="0.25">
      <c r="A1908" s="65"/>
      <c r="J1908">
        <v>10</v>
      </c>
    </row>
    <row r="1909" spans="1:10" x14ac:dyDescent="0.25">
      <c r="A1909" s="65"/>
      <c r="J1909">
        <v>11</v>
      </c>
    </row>
    <row r="1910" spans="1:10" x14ac:dyDescent="0.25">
      <c r="A1910" s="79"/>
      <c r="J1910">
        <v>12</v>
      </c>
    </row>
    <row r="1911" spans="1:10" x14ac:dyDescent="0.25">
      <c r="A1911" s="79"/>
      <c r="J1911">
        <v>13</v>
      </c>
    </row>
    <row r="1912" spans="1:10" x14ac:dyDescent="0.25">
      <c r="J1912">
        <v>14</v>
      </c>
    </row>
    <row r="1913" spans="1:10" x14ac:dyDescent="0.25">
      <c r="A1913" s="80"/>
      <c r="J1913">
        <v>15</v>
      </c>
    </row>
    <row r="1914" spans="1:10" ht="31.5" x14ac:dyDescent="0.25">
      <c r="A1914" s="64" t="s">
        <v>590</v>
      </c>
      <c r="J1914">
        <v>16</v>
      </c>
    </row>
    <row r="1915" spans="1:10" x14ac:dyDescent="0.25">
      <c r="A1915" s="79"/>
      <c r="J1915">
        <v>17</v>
      </c>
    </row>
    <row r="1916" spans="1:10" ht="25.5" x14ac:dyDescent="0.25">
      <c r="A1916" s="81" t="s">
        <v>595</v>
      </c>
      <c r="J1916">
        <v>18</v>
      </c>
    </row>
    <row r="1917" spans="1:10" x14ac:dyDescent="0.25">
      <c r="A1917" s="81"/>
      <c r="J1917">
        <v>19</v>
      </c>
    </row>
    <row r="1918" spans="1:10" ht="89.25" x14ac:dyDescent="0.25">
      <c r="A1918" s="81" t="s">
        <v>1115</v>
      </c>
      <c r="J1918">
        <v>20</v>
      </c>
    </row>
    <row r="1919" spans="1:10" x14ac:dyDescent="0.25">
      <c r="A1919" s="65"/>
      <c r="J1919">
        <v>21</v>
      </c>
    </row>
    <row r="1920" spans="1:10" x14ac:dyDescent="0.25">
      <c r="A1920" s="65"/>
      <c r="J1920">
        <v>22</v>
      </c>
    </row>
    <row r="1921" spans="1:22" ht="140.25" x14ac:dyDescent="0.25">
      <c r="A1921" s="96" t="s">
        <v>624</v>
      </c>
      <c r="B1921" s="97" t="s">
        <v>625</v>
      </c>
      <c r="J1921">
        <v>23</v>
      </c>
    </row>
    <row r="1922" spans="1:22" ht="15.75" thickBot="1" x14ac:dyDescent="0.3">
      <c r="A1922" s="65"/>
      <c r="J1922">
        <v>24</v>
      </c>
    </row>
    <row r="1923" spans="1:22" ht="15.75" thickBot="1" x14ac:dyDescent="0.3">
      <c r="A1923" s="88" t="s">
        <v>626</v>
      </c>
      <c r="B1923" s="89">
        <v>0.05</v>
      </c>
      <c r="J1923">
        <v>25</v>
      </c>
    </row>
    <row r="1924" spans="1:22" ht="39" thickBot="1" x14ac:dyDescent="0.3">
      <c r="A1924" s="110" t="s">
        <v>627</v>
      </c>
      <c r="B1924" s="74">
        <v>18</v>
      </c>
      <c r="J1924">
        <v>26</v>
      </c>
    </row>
    <row r="1925" spans="1:22" ht="39" thickBot="1" x14ac:dyDescent="0.3">
      <c r="A1925" s="110" t="s">
        <v>628</v>
      </c>
      <c r="B1925" s="74">
        <v>16.10313</v>
      </c>
      <c r="J1925">
        <v>27</v>
      </c>
    </row>
    <row r="1926" spans="1:22" ht="64.5" thickBot="1" x14ac:dyDescent="0.3">
      <c r="A1926" s="110" t="s">
        <v>629</v>
      </c>
      <c r="B1926" s="74">
        <v>2.97105</v>
      </c>
      <c r="J1926">
        <v>28</v>
      </c>
    </row>
    <row r="1927" spans="1:22" ht="38.25" x14ac:dyDescent="0.25">
      <c r="A1927" s="109" t="s">
        <v>630</v>
      </c>
      <c r="B1927" s="78">
        <v>2.9805999999999999</v>
      </c>
      <c r="J1927">
        <v>29</v>
      </c>
    </row>
    <row r="1928" spans="1:22" ht="15.75" thickBot="1" x14ac:dyDescent="0.3">
      <c r="A1928" s="65"/>
      <c r="J1928">
        <v>30</v>
      </c>
    </row>
    <row r="1929" spans="1:22" x14ac:dyDescent="0.25">
      <c r="A1929" s="254" t="s">
        <v>631</v>
      </c>
      <c r="B1929" s="255"/>
      <c r="C1929" s="255"/>
      <c r="D1929" s="255"/>
      <c r="J1929">
        <v>31</v>
      </c>
    </row>
    <row r="1930" spans="1:22" x14ac:dyDescent="0.25">
      <c r="A1930" s="262" t="s">
        <v>632</v>
      </c>
      <c r="B1930" s="263"/>
      <c r="C1930" s="263"/>
      <c r="D1930" s="263"/>
      <c r="J1930">
        <v>32</v>
      </c>
    </row>
    <row r="1931" spans="1:22" ht="15.75" thickBot="1" x14ac:dyDescent="0.3">
      <c r="A1931" s="256" t="s">
        <v>633</v>
      </c>
      <c r="B1931" s="257"/>
      <c r="C1931" s="257"/>
      <c r="D1931" s="257"/>
      <c r="J1931">
        <v>33</v>
      </c>
    </row>
    <row r="1932" spans="1:22" ht="27" thickBot="1" x14ac:dyDescent="0.3">
      <c r="A1932" s="98" t="s">
        <v>634</v>
      </c>
      <c r="B1932" s="83" t="s">
        <v>635</v>
      </c>
      <c r="C1932" s="83" t="s">
        <v>566</v>
      </c>
      <c r="D1932" s="85" t="s">
        <v>592</v>
      </c>
      <c r="K1932" s="121" t="s">
        <v>1123</v>
      </c>
      <c r="L1932" s="121" t="s">
        <v>1124</v>
      </c>
      <c r="M1932" s="121" t="str">
        <f>A1918</f>
        <v>Prueba del rango estudentizado de Tukey (HSD) para NFRM5</v>
      </c>
      <c r="N1932" s="120"/>
      <c r="S1932" s="122" t="str">
        <f>K1932</f>
        <v>Factor</v>
      </c>
      <c r="T1932" s="122" t="str">
        <f>L1932</f>
        <v>Nivel</v>
      </c>
      <c r="U1932" s="114"/>
      <c r="V1932" s="123"/>
    </row>
    <row r="1933" spans="1:22" ht="16.5" thickBot="1" x14ac:dyDescent="0.3">
      <c r="A1933" s="99" t="s">
        <v>592</v>
      </c>
      <c r="B1933" s="68">
        <v>13.456</v>
      </c>
      <c r="C1933" s="68">
        <v>16</v>
      </c>
      <c r="D1933" s="86" t="s">
        <v>1024</v>
      </c>
      <c r="K1933" s="228" t="s">
        <v>1125</v>
      </c>
      <c r="L1933" s="124" t="str">
        <f>D1933</f>
        <v>con</v>
      </c>
      <c r="M1933" s="125">
        <f>B1933</f>
        <v>13.456</v>
      </c>
      <c r="N1933" s="125" t="str">
        <f>A1933</f>
        <v>A</v>
      </c>
      <c r="S1933" s="230" t="str">
        <f>K1933</f>
        <v>Enmienda (A)</v>
      </c>
      <c r="T1933" s="126" t="str">
        <f>L1933</f>
        <v>con</v>
      </c>
      <c r="U1933" s="127">
        <f>M1933</f>
        <v>13.456</v>
      </c>
      <c r="V1933" s="128" t="str">
        <f>N1933</f>
        <v>A</v>
      </c>
    </row>
    <row r="1934" spans="1:22" ht="16.5" thickBot="1" x14ac:dyDescent="0.3">
      <c r="A1934" s="99"/>
      <c r="B1934" s="68"/>
      <c r="C1934" s="68"/>
      <c r="D1934" s="86"/>
      <c r="K1934" s="229"/>
      <c r="L1934" s="124" t="str">
        <f>D1935</f>
        <v>sin</v>
      </c>
      <c r="M1934" s="125">
        <f>B1935</f>
        <v>9.9689999999999994</v>
      </c>
      <c r="N1934" s="125" t="str">
        <f>A1935</f>
        <v>B</v>
      </c>
      <c r="S1934" s="227"/>
      <c r="T1934" s="129" t="str">
        <f>L1934</f>
        <v>sin</v>
      </c>
      <c r="U1934" s="130">
        <f>M1934</f>
        <v>9.9689999999999994</v>
      </c>
      <c r="V1934" s="131" t="str">
        <f>N1934</f>
        <v>B</v>
      </c>
    </row>
    <row r="1935" spans="1:22" x14ac:dyDescent="0.25">
      <c r="A1935" s="100" t="s">
        <v>593</v>
      </c>
      <c r="B1935" s="77">
        <v>9.9689999999999994</v>
      </c>
      <c r="C1935" s="77">
        <v>16</v>
      </c>
      <c r="D1935" s="87" t="s">
        <v>1025</v>
      </c>
      <c r="J1935">
        <v>1</v>
      </c>
      <c r="R1935">
        <v>1</v>
      </c>
      <c r="T1935" t="str">
        <f>M1932</f>
        <v>Prueba del rango estudentizado de Tukey (HSD) para NFRM5</v>
      </c>
    </row>
    <row r="1936" spans="1:22" x14ac:dyDescent="0.25">
      <c r="A1936" s="79"/>
      <c r="J1936">
        <v>2</v>
      </c>
    </row>
    <row r="1937" spans="1:10" x14ac:dyDescent="0.25">
      <c r="A1937" s="79"/>
      <c r="J1937">
        <v>3</v>
      </c>
    </row>
    <row r="1938" spans="1:10" x14ac:dyDescent="0.25">
      <c r="J1938">
        <v>4</v>
      </c>
    </row>
    <row r="1939" spans="1:10" x14ac:dyDescent="0.25">
      <c r="A1939" s="80"/>
      <c r="J1939">
        <v>5</v>
      </c>
    </row>
    <row r="1940" spans="1:10" ht="31.5" x14ac:dyDescent="0.25">
      <c r="A1940" s="64" t="s">
        <v>590</v>
      </c>
      <c r="J1940">
        <v>6</v>
      </c>
    </row>
    <row r="1941" spans="1:10" x14ac:dyDescent="0.25">
      <c r="A1941" s="79"/>
      <c r="J1941">
        <v>7</v>
      </c>
    </row>
    <row r="1942" spans="1:10" ht="25.5" x14ac:dyDescent="0.25">
      <c r="A1942" s="81" t="s">
        <v>595</v>
      </c>
      <c r="J1942">
        <v>8</v>
      </c>
    </row>
    <row r="1943" spans="1:10" x14ac:dyDescent="0.25">
      <c r="A1943" s="81"/>
      <c r="J1943">
        <v>9</v>
      </c>
    </row>
    <row r="1944" spans="1:10" x14ac:dyDescent="0.25">
      <c r="A1944" s="65"/>
      <c r="J1944">
        <v>10</v>
      </c>
    </row>
    <row r="1945" spans="1:10" x14ac:dyDescent="0.25">
      <c r="A1945" s="65"/>
      <c r="J1945">
        <v>11</v>
      </c>
    </row>
    <row r="1946" spans="1:10" x14ac:dyDescent="0.25">
      <c r="A1946" s="79"/>
      <c r="J1946">
        <v>12</v>
      </c>
    </row>
    <row r="1947" spans="1:10" x14ac:dyDescent="0.25">
      <c r="A1947" s="79"/>
      <c r="J1947">
        <v>13</v>
      </c>
    </row>
    <row r="1948" spans="1:10" x14ac:dyDescent="0.25">
      <c r="J1948">
        <v>14</v>
      </c>
    </row>
    <row r="1949" spans="1:10" x14ac:dyDescent="0.25">
      <c r="A1949" s="80"/>
      <c r="J1949">
        <v>15</v>
      </c>
    </row>
    <row r="1950" spans="1:10" ht="31.5" x14ac:dyDescent="0.25">
      <c r="A1950" s="64" t="s">
        <v>590</v>
      </c>
      <c r="J1950">
        <v>16</v>
      </c>
    </row>
    <row r="1951" spans="1:10" x14ac:dyDescent="0.25">
      <c r="A1951" s="79"/>
      <c r="J1951">
        <v>17</v>
      </c>
    </row>
    <row r="1952" spans="1:10" ht="25.5" x14ac:dyDescent="0.25">
      <c r="A1952" s="81" t="s">
        <v>595</v>
      </c>
      <c r="J1952">
        <v>18</v>
      </c>
    </row>
    <row r="1953" spans="1:22" x14ac:dyDescent="0.25">
      <c r="A1953" s="81"/>
      <c r="J1953">
        <v>19</v>
      </c>
    </row>
    <row r="1954" spans="1:22" ht="89.25" x14ac:dyDescent="0.25">
      <c r="A1954" s="81" t="s">
        <v>1116</v>
      </c>
      <c r="J1954">
        <v>20</v>
      </c>
    </row>
    <row r="1955" spans="1:22" x14ac:dyDescent="0.25">
      <c r="A1955" s="65"/>
      <c r="J1955">
        <v>21</v>
      </c>
    </row>
    <row r="1956" spans="1:22" x14ac:dyDescent="0.25">
      <c r="A1956" s="65"/>
      <c r="J1956">
        <v>22</v>
      </c>
    </row>
    <row r="1957" spans="1:22" ht="140.25" x14ac:dyDescent="0.25">
      <c r="A1957" s="96" t="s">
        <v>624</v>
      </c>
      <c r="B1957" s="97" t="s">
        <v>625</v>
      </c>
      <c r="J1957">
        <v>23</v>
      </c>
    </row>
    <row r="1958" spans="1:22" ht="15.75" thickBot="1" x14ac:dyDescent="0.3">
      <c r="A1958" s="65"/>
      <c r="J1958">
        <v>24</v>
      </c>
    </row>
    <row r="1959" spans="1:22" ht="15.75" thickBot="1" x14ac:dyDescent="0.3">
      <c r="A1959" s="88" t="s">
        <v>626</v>
      </c>
      <c r="B1959" s="89">
        <v>0.05</v>
      </c>
      <c r="J1959">
        <v>25</v>
      </c>
    </row>
    <row r="1960" spans="1:22" ht="39" thickBot="1" x14ac:dyDescent="0.3">
      <c r="A1960" s="110" t="s">
        <v>627</v>
      </c>
      <c r="B1960" s="74">
        <v>18</v>
      </c>
      <c r="J1960">
        <v>26</v>
      </c>
    </row>
    <row r="1961" spans="1:22" ht="39" thickBot="1" x14ac:dyDescent="0.3">
      <c r="A1961" s="110" t="s">
        <v>628</v>
      </c>
      <c r="B1961" s="74">
        <v>26.759239999999998</v>
      </c>
      <c r="J1961">
        <v>27</v>
      </c>
    </row>
    <row r="1962" spans="1:22" ht="64.5" thickBot="1" x14ac:dyDescent="0.3">
      <c r="A1962" s="110" t="s">
        <v>629</v>
      </c>
      <c r="B1962" s="74">
        <v>2.97105</v>
      </c>
      <c r="J1962">
        <v>28</v>
      </c>
    </row>
    <row r="1963" spans="1:22" ht="38.25" x14ac:dyDescent="0.25">
      <c r="A1963" s="109" t="s">
        <v>630</v>
      </c>
      <c r="B1963" s="78">
        <v>3.8422999999999998</v>
      </c>
      <c r="J1963">
        <v>29</v>
      </c>
    </row>
    <row r="1964" spans="1:22" ht="15.75" thickBot="1" x14ac:dyDescent="0.3">
      <c r="A1964" s="65"/>
      <c r="J1964">
        <v>30</v>
      </c>
    </row>
    <row r="1965" spans="1:22" x14ac:dyDescent="0.25">
      <c r="A1965" s="254" t="s">
        <v>631</v>
      </c>
      <c r="B1965" s="255"/>
      <c r="C1965" s="255"/>
      <c r="D1965" s="255"/>
      <c r="J1965">
        <v>31</v>
      </c>
    </row>
    <row r="1966" spans="1:22" x14ac:dyDescent="0.25">
      <c r="A1966" s="262" t="s">
        <v>632</v>
      </c>
      <c r="B1966" s="263"/>
      <c r="C1966" s="263"/>
      <c r="D1966" s="263"/>
      <c r="J1966">
        <v>32</v>
      </c>
    </row>
    <row r="1967" spans="1:22" ht="15.75" thickBot="1" x14ac:dyDescent="0.3">
      <c r="A1967" s="256" t="s">
        <v>633</v>
      </c>
      <c r="B1967" s="257"/>
      <c r="C1967" s="257"/>
      <c r="D1967" s="257"/>
      <c r="J1967">
        <v>33</v>
      </c>
    </row>
    <row r="1968" spans="1:22" ht="27" thickBot="1" x14ac:dyDescent="0.3">
      <c r="A1968" s="98" t="s">
        <v>634</v>
      </c>
      <c r="B1968" s="83" t="s">
        <v>635</v>
      </c>
      <c r="C1968" s="83" t="s">
        <v>566</v>
      </c>
      <c r="D1968" s="85" t="s">
        <v>592</v>
      </c>
      <c r="K1968" s="121" t="s">
        <v>1123</v>
      </c>
      <c r="L1968" s="121" t="s">
        <v>1124</v>
      </c>
      <c r="M1968" s="121" t="str">
        <f>A1954</f>
        <v>Prueba del rango estudentizado de Tukey (HSD) para NFRM6</v>
      </c>
      <c r="N1968" s="120"/>
      <c r="S1968" s="122" t="str">
        <f>K1968</f>
        <v>Factor</v>
      </c>
      <c r="T1968" s="122" t="str">
        <f>L1968</f>
        <v>Nivel</v>
      </c>
      <c r="U1968" s="114"/>
      <c r="V1968" s="123"/>
    </row>
    <row r="1969" spans="1:22" ht="16.5" thickBot="1" x14ac:dyDescent="0.3">
      <c r="A1969" s="99" t="s">
        <v>592</v>
      </c>
      <c r="B1969" s="68">
        <v>21.818999999999999</v>
      </c>
      <c r="C1969" s="68">
        <v>16</v>
      </c>
      <c r="D1969" s="86" t="s">
        <v>1024</v>
      </c>
      <c r="K1969" s="228" t="s">
        <v>1125</v>
      </c>
      <c r="L1969" s="124" t="str">
        <f>D1969</f>
        <v>con</v>
      </c>
      <c r="M1969" s="125">
        <f>B1969</f>
        <v>21.818999999999999</v>
      </c>
      <c r="N1969" s="125" t="str">
        <f>A1969</f>
        <v>A</v>
      </c>
      <c r="S1969" s="230" t="str">
        <f>K1969</f>
        <v>Enmienda (A)</v>
      </c>
      <c r="T1969" s="126" t="str">
        <f>L1969</f>
        <v>con</v>
      </c>
      <c r="U1969" s="127">
        <f>M1969</f>
        <v>21.818999999999999</v>
      </c>
      <c r="V1969" s="128" t="str">
        <f>N1969</f>
        <v>A</v>
      </c>
    </row>
    <row r="1970" spans="1:22" ht="16.5" thickBot="1" x14ac:dyDescent="0.3">
      <c r="A1970" s="99"/>
      <c r="B1970" s="68"/>
      <c r="C1970" s="68"/>
      <c r="D1970" s="86"/>
      <c r="K1970" s="229"/>
      <c r="L1970" s="124" t="str">
        <f>D1971</f>
        <v>sin</v>
      </c>
      <c r="M1970" s="125">
        <f>B1971</f>
        <v>17.193999999999999</v>
      </c>
      <c r="N1970" s="125" t="str">
        <f>A1971</f>
        <v>B</v>
      </c>
      <c r="S1970" s="227"/>
      <c r="T1970" s="129" t="str">
        <f>L1970</f>
        <v>sin</v>
      </c>
      <c r="U1970" s="130">
        <f>M1970</f>
        <v>17.193999999999999</v>
      </c>
      <c r="V1970" s="131" t="str">
        <f>N1970</f>
        <v>B</v>
      </c>
    </row>
    <row r="1971" spans="1:22" x14ac:dyDescent="0.25">
      <c r="A1971" s="100" t="s">
        <v>593</v>
      </c>
      <c r="B1971" s="77">
        <v>17.193999999999999</v>
      </c>
      <c r="C1971" s="77">
        <v>16</v>
      </c>
      <c r="D1971" s="87" t="s">
        <v>1025</v>
      </c>
      <c r="J1971">
        <v>1</v>
      </c>
      <c r="R1971">
        <v>1</v>
      </c>
      <c r="T1971" t="str">
        <f>M1968</f>
        <v>Prueba del rango estudentizado de Tukey (HSD) para NFRM6</v>
      </c>
    </row>
    <row r="1972" spans="1:22" x14ac:dyDescent="0.25">
      <c r="A1972" s="79"/>
      <c r="J1972">
        <v>2</v>
      </c>
    </row>
    <row r="1973" spans="1:22" x14ac:dyDescent="0.25">
      <c r="A1973" s="79"/>
      <c r="J1973">
        <v>3</v>
      </c>
    </row>
    <row r="1974" spans="1:22" x14ac:dyDescent="0.25">
      <c r="J1974">
        <v>4</v>
      </c>
    </row>
    <row r="1975" spans="1:22" x14ac:dyDescent="0.25">
      <c r="A1975" s="80"/>
      <c r="J1975">
        <v>5</v>
      </c>
    </row>
    <row r="1976" spans="1:22" ht="31.5" x14ac:dyDescent="0.25">
      <c r="A1976" s="64" t="s">
        <v>590</v>
      </c>
      <c r="J1976">
        <v>6</v>
      </c>
    </row>
    <row r="1977" spans="1:22" x14ac:dyDescent="0.25">
      <c r="A1977" s="79"/>
      <c r="J1977">
        <v>7</v>
      </c>
    </row>
    <row r="1978" spans="1:22" ht="25.5" x14ac:dyDescent="0.25">
      <c r="A1978" s="81" t="s">
        <v>595</v>
      </c>
      <c r="J1978">
        <v>8</v>
      </c>
    </row>
    <row r="1979" spans="1:22" x14ac:dyDescent="0.25">
      <c r="A1979" s="81"/>
      <c r="J1979">
        <v>9</v>
      </c>
    </row>
    <row r="1980" spans="1:22" x14ac:dyDescent="0.25">
      <c r="A1980" s="65"/>
      <c r="J1980">
        <v>10</v>
      </c>
    </row>
    <row r="1981" spans="1:22" x14ac:dyDescent="0.25">
      <c r="A1981" s="65"/>
      <c r="J1981">
        <v>11</v>
      </c>
    </row>
    <row r="1982" spans="1:22" x14ac:dyDescent="0.25">
      <c r="A1982" s="79"/>
      <c r="J1982">
        <v>12</v>
      </c>
    </row>
    <row r="1983" spans="1:22" x14ac:dyDescent="0.25">
      <c r="A1983" s="79"/>
      <c r="J1983">
        <v>13</v>
      </c>
    </row>
    <row r="1984" spans="1:22" x14ac:dyDescent="0.25">
      <c r="J1984">
        <v>14</v>
      </c>
    </row>
    <row r="1985" spans="1:10" x14ac:dyDescent="0.25">
      <c r="A1985" s="80"/>
      <c r="J1985">
        <v>15</v>
      </c>
    </row>
    <row r="1986" spans="1:10" ht="31.5" x14ac:dyDescent="0.25">
      <c r="A1986" s="64" t="s">
        <v>590</v>
      </c>
      <c r="J1986">
        <v>16</v>
      </c>
    </row>
    <row r="1987" spans="1:10" x14ac:dyDescent="0.25">
      <c r="A1987" s="79"/>
      <c r="J1987">
        <v>17</v>
      </c>
    </row>
    <row r="1988" spans="1:10" ht="25.5" x14ac:dyDescent="0.25">
      <c r="A1988" s="81" t="s">
        <v>595</v>
      </c>
      <c r="J1988">
        <v>18</v>
      </c>
    </row>
    <row r="1989" spans="1:10" x14ac:dyDescent="0.25">
      <c r="A1989" s="81"/>
      <c r="J1989">
        <v>19</v>
      </c>
    </row>
    <row r="1990" spans="1:10" ht="89.25" x14ac:dyDescent="0.25">
      <c r="A1990" s="81" t="s">
        <v>1087</v>
      </c>
      <c r="J1990">
        <v>20</v>
      </c>
    </row>
    <row r="1991" spans="1:10" x14ac:dyDescent="0.25">
      <c r="A1991" s="65"/>
      <c r="J1991">
        <v>21</v>
      </c>
    </row>
    <row r="1992" spans="1:10" x14ac:dyDescent="0.25">
      <c r="A1992" s="65"/>
      <c r="J1992">
        <v>22</v>
      </c>
    </row>
    <row r="1993" spans="1:10" ht="140.25" x14ac:dyDescent="0.25">
      <c r="A1993" s="96" t="s">
        <v>624</v>
      </c>
      <c r="B1993" s="97" t="s">
        <v>625</v>
      </c>
      <c r="J1993">
        <v>23</v>
      </c>
    </row>
    <row r="1994" spans="1:10" ht="15.75" thickBot="1" x14ac:dyDescent="0.3">
      <c r="A1994" s="65"/>
      <c r="J1994">
        <v>24</v>
      </c>
    </row>
    <row r="1995" spans="1:10" ht="15.75" thickBot="1" x14ac:dyDescent="0.3">
      <c r="A1995" s="88" t="s">
        <v>626</v>
      </c>
      <c r="B1995" s="89">
        <v>0.05</v>
      </c>
      <c r="J1995">
        <v>25</v>
      </c>
    </row>
    <row r="1996" spans="1:10" ht="39" thickBot="1" x14ac:dyDescent="0.3">
      <c r="A1996" s="110" t="s">
        <v>627</v>
      </c>
      <c r="B1996" s="74">
        <v>18</v>
      </c>
      <c r="J1996">
        <v>26</v>
      </c>
    </row>
    <row r="1997" spans="1:10" ht="39" thickBot="1" x14ac:dyDescent="0.3">
      <c r="A1997" s="110" t="s">
        <v>628</v>
      </c>
      <c r="B1997" s="74">
        <v>3.402847</v>
      </c>
      <c r="J1997">
        <v>27</v>
      </c>
    </row>
    <row r="1998" spans="1:10" ht="64.5" thickBot="1" x14ac:dyDescent="0.3">
      <c r="A1998" s="110" t="s">
        <v>629</v>
      </c>
      <c r="B1998" s="74">
        <v>3.9969700000000001</v>
      </c>
      <c r="J1998">
        <v>28</v>
      </c>
    </row>
    <row r="1999" spans="1:10" ht="38.25" x14ac:dyDescent="0.25">
      <c r="A1999" s="109" t="s">
        <v>630</v>
      </c>
      <c r="B1999" s="78">
        <v>2.6067999999999998</v>
      </c>
      <c r="J1999">
        <v>29</v>
      </c>
    </row>
    <row r="2000" spans="1:10" ht="15.75" thickBot="1" x14ac:dyDescent="0.3">
      <c r="A2000" s="65"/>
      <c r="J2000">
        <v>30</v>
      </c>
    </row>
    <row r="2001" spans="1:57" x14ac:dyDescent="0.25">
      <c r="A2001" s="254" t="s">
        <v>637</v>
      </c>
      <c r="B2001" s="255"/>
      <c r="C2001" s="255"/>
      <c r="D2001" s="255"/>
      <c r="J2001">
        <v>31</v>
      </c>
    </row>
    <row r="2002" spans="1:57" ht="15.75" thickBot="1" x14ac:dyDescent="0.3">
      <c r="A2002" s="256" t="s">
        <v>638</v>
      </c>
      <c r="B2002" s="257"/>
      <c r="C2002" s="257"/>
      <c r="D2002" s="257"/>
      <c r="J2002">
        <v>32</v>
      </c>
    </row>
    <row r="2003" spans="1:57" ht="27" thickBot="1" x14ac:dyDescent="0.3">
      <c r="A2003" s="98" t="s">
        <v>634</v>
      </c>
      <c r="B2003" s="83" t="s">
        <v>635</v>
      </c>
      <c r="C2003" s="83" t="s">
        <v>566</v>
      </c>
      <c r="D2003" s="85" t="s">
        <v>593</v>
      </c>
      <c r="I2003" s="58" t="s">
        <v>1127</v>
      </c>
      <c r="K2003" s="121" t="s">
        <v>1123</v>
      </c>
      <c r="L2003" s="121" t="s">
        <v>1124</v>
      </c>
      <c r="M2003" s="121" t="str">
        <f>A1990</f>
        <v>Prueba del rango estudentizado de Tukey (HSD) para AM1</v>
      </c>
      <c r="N2003" s="136"/>
      <c r="O2003" s="1"/>
      <c r="S2003" s="122" t="str">
        <f>K2003</f>
        <v>Factor</v>
      </c>
      <c r="T2003" s="122" t="str">
        <f>L2003</f>
        <v>Nivel</v>
      </c>
      <c r="U2003" s="114"/>
      <c r="V2003" s="123" t="str">
        <f>M2003</f>
        <v>Prueba del rango estudentizado de Tukey (HSD) para AM1</v>
      </c>
      <c r="W2003" s="6"/>
      <c r="X2003" s="161"/>
      <c r="Y2003" s="161"/>
      <c r="Z2003" s="161"/>
      <c r="AA2003" s="160"/>
      <c r="AB2003" s="161"/>
      <c r="AC2003" s="161"/>
      <c r="AD2003" s="161"/>
      <c r="AE2003" s="161"/>
      <c r="AF2003" s="161"/>
      <c r="AG2003" s="161"/>
      <c r="AH2003" s="161"/>
      <c r="AI2003" s="161"/>
      <c r="AJ2003" s="161"/>
      <c r="AK2003" s="161"/>
      <c r="AL2003" s="161"/>
      <c r="AM2003" s="161"/>
      <c r="AN2003" s="161"/>
      <c r="AO2003" s="161"/>
      <c r="AP2003" s="161"/>
      <c r="AQ2003" s="161"/>
      <c r="AR2003" s="161"/>
      <c r="AS2003" s="161"/>
      <c r="AT2003" s="161"/>
      <c r="AU2003" s="161"/>
      <c r="AV2003" s="161"/>
      <c r="AW2003" s="161"/>
      <c r="AX2003" s="161"/>
      <c r="AY2003" s="161"/>
      <c r="AZ2003" s="161"/>
      <c r="BA2003" s="161"/>
      <c r="BB2003" s="161"/>
      <c r="BC2003" s="161"/>
      <c r="BD2003" s="160"/>
      <c r="BE2003" s="160"/>
    </row>
    <row r="2004" spans="1:57" ht="16.5" thickBot="1" x14ac:dyDescent="0.3">
      <c r="A2004" s="99" t="s">
        <v>592</v>
      </c>
      <c r="B2004" s="68">
        <v>27.6</v>
      </c>
      <c r="C2004" s="68">
        <v>8</v>
      </c>
      <c r="D2004" s="86" t="s">
        <v>46</v>
      </c>
      <c r="K2004" s="223" t="s">
        <v>1128</v>
      </c>
      <c r="L2004" s="124" t="str">
        <f>D2004</f>
        <v>Perseo</v>
      </c>
      <c r="M2004" s="125">
        <f>B2004</f>
        <v>27.6</v>
      </c>
      <c r="N2004" s="125" t="str">
        <f>A2004</f>
        <v>A</v>
      </c>
      <c r="O2004" s="125">
        <f>B2004</f>
        <v>27.6</v>
      </c>
      <c r="S2004" s="225" t="str">
        <f>K2004</f>
        <v>Genotipo (B)</v>
      </c>
      <c r="T2004" s="133" t="str">
        <f>L2004</f>
        <v>Perseo</v>
      </c>
      <c r="U2004" s="134">
        <f t="shared" ref="U2004:U2007" si="70">M2004</f>
        <v>27.6</v>
      </c>
      <c r="V2004" s="133" t="str">
        <f t="shared" ref="V2004:V2007" si="71">N2004</f>
        <v>A</v>
      </c>
      <c r="W2004" s="133">
        <f t="shared" ref="W2004:W2007" si="72">O2004</f>
        <v>27.6</v>
      </c>
      <c r="X2004" s="160"/>
      <c r="Y2004" s="160"/>
      <c r="Z2004" s="160"/>
      <c r="AA2004" s="160"/>
      <c r="AB2004" s="160"/>
      <c r="AC2004" s="160"/>
      <c r="AD2004" s="160"/>
      <c r="AE2004" s="160"/>
      <c r="AF2004" s="160"/>
      <c r="AG2004" s="160"/>
      <c r="AH2004" s="160"/>
      <c r="AI2004" s="160"/>
      <c r="AJ2004" s="160"/>
      <c r="AK2004" s="160"/>
      <c r="AL2004" s="160"/>
      <c r="AM2004" s="160"/>
      <c r="AN2004" s="160"/>
      <c r="AO2004" s="160"/>
      <c r="AP2004" s="160"/>
      <c r="AQ2004" s="160"/>
      <c r="AR2004" s="160"/>
      <c r="AS2004" s="160"/>
      <c r="AT2004" s="160"/>
      <c r="AU2004" s="160"/>
      <c r="AV2004" s="160"/>
      <c r="AW2004" s="160"/>
      <c r="AX2004" s="160"/>
      <c r="AY2004" s="160"/>
      <c r="AZ2004" s="160"/>
      <c r="BA2004" s="160"/>
      <c r="BB2004" s="160"/>
      <c r="BC2004" s="160"/>
      <c r="BD2004" s="160"/>
      <c r="BE2004" s="160"/>
    </row>
    <row r="2005" spans="1:57" ht="16.5" thickBot="1" x14ac:dyDescent="0.3">
      <c r="A2005" s="99"/>
      <c r="B2005" s="68"/>
      <c r="C2005" s="68"/>
      <c r="D2005" s="86"/>
      <c r="K2005" s="224"/>
      <c r="L2005" s="124" t="str">
        <f>D2006</f>
        <v>Pony</v>
      </c>
      <c r="M2005" s="125">
        <f>B2006</f>
        <v>23.337499999999999</v>
      </c>
      <c r="N2005" s="125" t="str">
        <f>A2006</f>
        <v>B</v>
      </c>
      <c r="O2005" s="125">
        <f>B2006</f>
        <v>23.337499999999999</v>
      </c>
      <c r="S2005" s="226"/>
      <c r="T2005" s="133" t="str">
        <f t="shared" ref="T2005:T2007" si="73">L2005</f>
        <v>Pony</v>
      </c>
      <c r="U2005" s="134">
        <f t="shared" si="70"/>
        <v>23.337499999999999</v>
      </c>
      <c r="V2005" s="133" t="str">
        <f t="shared" si="71"/>
        <v>B</v>
      </c>
      <c r="W2005" s="133">
        <f t="shared" si="72"/>
        <v>23.337499999999999</v>
      </c>
      <c r="X2005" s="160"/>
      <c r="Y2005" s="160"/>
      <c r="Z2005" s="160"/>
      <c r="AA2005" s="160"/>
      <c r="AB2005" s="160"/>
      <c r="AC2005" s="160"/>
      <c r="AD2005" s="160"/>
      <c r="AE2005" s="160"/>
      <c r="AF2005" s="160"/>
      <c r="AG2005" s="160"/>
      <c r="AH2005" s="160"/>
      <c r="AI2005" s="160"/>
      <c r="AJ2005" s="160"/>
      <c r="AK2005" s="160"/>
      <c r="AL2005" s="160"/>
      <c r="AM2005" s="160"/>
      <c r="AN2005" s="160"/>
      <c r="AO2005" s="160"/>
      <c r="AP2005" s="160"/>
      <c r="AQ2005" s="160"/>
      <c r="AR2005" s="160"/>
      <c r="AS2005" s="160"/>
      <c r="AT2005" s="160"/>
      <c r="AU2005" s="160"/>
      <c r="AV2005" s="160"/>
      <c r="AW2005" s="160"/>
      <c r="AX2005" s="160"/>
      <c r="AY2005" s="160"/>
      <c r="AZ2005" s="160"/>
      <c r="BA2005" s="160"/>
      <c r="BB2005" s="160"/>
      <c r="BC2005" s="160"/>
      <c r="BD2005" s="160"/>
      <c r="BE2005" s="160"/>
    </row>
    <row r="2006" spans="1:57" ht="16.5" thickBot="1" x14ac:dyDescent="0.3">
      <c r="A2006" s="99" t="s">
        <v>593</v>
      </c>
      <c r="B2006" s="68">
        <v>23.337499999999999</v>
      </c>
      <c r="C2006" s="68">
        <v>8</v>
      </c>
      <c r="D2006" s="86" t="s">
        <v>11</v>
      </c>
      <c r="K2006" s="224"/>
      <c r="L2006" s="4" t="str">
        <f>D2008</f>
        <v>Toro</v>
      </c>
      <c r="M2006" s="4">
        <f>B2008</f>
        <v>23.287500000000001</v>
      </c>
      <c r="N2006" s="4" t="str">
        <f>A2008</f>
        <v>B</v>
      </c>
      <c r="O2006" s="4">
        <f>B2008</f>
        <v>23.287500000000001</v>
      </c>
      <c r="P2006" s="6"/>
      <c r="Q2006" s="6"/>
      <c r="R2006" s="6"/>
      <c r="S2006" s="226"/>
      <c r="T2006" s="133" t="str">
        <f t="shared" si="73"/>
        <v>Toro</v>
      </c>
      <c r="U2006" s="134">
        <f t="shared" si="70"/>
        <v>23.287500000000001</v>
      </c>
      <c r="V2006" s="133" t="str">
        <f t="shared" si="71"/>
        <v>B</v>
      </c>
      <c r="W2006" s="133">
        <f t="shared" si="72"/>
        <v>23.287500000000001</v>
      </c>
      <c r="X2006" s="160"/>
      <c r="Y2006" s="160"/>
      <c r="Z2006" s="160"/>
      <c r="AA2006" s="160"/>
      <c r="AB2006" s="160"/>
      <c r="AC2006" s="160"/>
      <c r="AD2006" s="160"/>
      <c r="AE2006" s="160"/>
      <c r="AF2006" s="160"/>
      <c r="AG2006" s="160"/>
      <c r="AH2006" s="160"/>
      <c r="AI2006" s="160"/>
      <c r="AJ2006" s="160"/>
      <c r="AK2006" s="160"/>
      <c r="AL2006" s="160"/>
      <c r="AM2006" s="160"/>
      <c r="AN2006" s="160"/>
      <c r="AO2006" s="160"/>
      <c r="AP2006" s="160"/>
      <c r="AQ2006" s="160"/>
      <c r="AR2006" s="160"/>
      <c r="AS2006" s="160"/>
      <c r="AT2006" s="160"/>
      <c r="AU2006" s="160"/>
      <c r="AV2006" s="160"/>
      <c r="AW2006" s="160"/>
      <c r="AX2006" s="160"/>
      <c r="AY2006" s="160"/>
      <c r="AZ2006" s="160"/>
      <c r="BA2006" s="160"/>
      <c r="BB2006" s="160"/>
      <c r="BC2006" s="160"/>
      <c r="BD2006" s="160"/>
      <c r="BE2006" s="160"/>
    </row>
    <row r="2007" spans="1:57" ht="16.5" thickBot="1" x14ac:dyDescent="0.3">
      <c r="A2007" s="99" t="s">
        <v>593</v>
      </c>
      <c r="B2007" s="68"/>
      <c r="C2007" s="68"/>
      <c r="D2007" s="86"/>
      <c r="K2007" s="224"/>
      <c r="L2007" s="4" t="str">
        <f>D2010</f>
        <v>Palomo</v>
      </c>
      <c r="M2007" s="4">
        <f>B2010</f>
        <v>20.925000000000001</v>
      </c>
      <c r="N2007" s="4" t="str">
        <f>A2010</f>
        <v>B</v>
      </c>
      <c r="O2007" s="4">
        <f>B2010</f>
        <v>20.925000000000001</v>
      </c>
      <c r="P2007" s="6"/>
      <c r="Q2007" s="6"/>
      <c r="R2007" s="6"/>
      <c r="S2007" s="227"/>
      <c r="T2007" s="129" t="str">
        <f t="shared" si="73"/>
        <v>Palomo</v>
      </c>
      <c r="U2007" s="135">
        <f t="shared" si="70"/>
        <v>20.925000000000001</v>
      </c>
      <c r="V2007" s="129" t="str">
        <f t="shared" si="71"/>
        <v>B</v>
      </c>
      <c r="W2007" s="129">
        <f t="shared" si="72"/>
        <v>20.925000000000001</v>
      </c>
      <c r="X2007" s="160"/>
      <c r="Y2007" s="160"/>
      <c r="Z2007" s="160"/>
      <c r="AA2007" s="160"/>
      <c r="AB2007" s="160"/>
      <c r="AC2007" s="160"/>
      <c r="AD2007" s="160"/>
      <c r="AE2007" s="160"/>
      <c r="AF2007" s="160"/>
      <c r="AG2007" s="160"/>
      <c r="AH2007" s="160"/>
      <c r="AI2007" s="160"/>
      <c r="AJ2007" s="160"/>
      <c r="AK2007" s="160"/>
      <c r="AL2007" s="160"/>
      <c r="AM2007" s="160"/>
      <c r="AN2007" s="160"/>
      <c r="AO2007" s="160"/>
      <c r="AP2007" s="160"/>
      <c r="AQ2007" s="160"/>
      <c r="AR2007" s="160"/>
      <c r="AS2007" s="160"/>
      <c r="AT2007" s="160"/>
      <c r="AU2007" s="160"/>
      <c r="AV2007" s="160"/>
      <c r="AW2007" s="160"/>
      <c r="AX2007" s="160"/>
      <c r="AY2007" s="160"/>
      <c r="AZ2007" s="160"/>
      <c r="BA2007" s="160"/>
      <c r="BB2007" s="160"/>
      <c r="BC2007" s="160"/>
      <c r="BD2007" s="160"/>
      <c r="BE2007" s="160"/>
    </row>
    <row r="2008" spans="1:57" ht="15.75" thickBot="1" x14ac:dyDescent="0.3">
      <c r="A2008" s="99" t="s">
        <v>593</v>
      </c>
      <c r="B2008" s="68">
        <v>23.287500000000001</v>
      </c>
      <c r="C2008" s="68">
        <v>8</v>
      </c>
      <c r="D2008" s="86" t="s">
        <v>8</v>
      </c>
      <c r="J2008">
        <v>1</v>
      </c>
      <c r="X2008" s="160"/>
      <c r="Y2008" s="160"/>
      <c r="Z2008" s="160"/>
      <c r="AA2008" s="160"/>
      <c r="AB2008" s="160"/>
      <c r="AC2008" s="160"/>
      <c r="AD2008" s="160"/>
      <c r="AE2008" s="160"/>
      <c r="AF2008" s="160"/>
      <c r="AG2008" s="160"/>
      <c r="AH2008" s="160"/>
      <c r="AI2008" s="160"/>
      <c r="AJ2008" s="160"/>
      <c r="AK2008" s="160"/>
      <c r="AL2008" s="160"/>
      <c r="AM2008" s="160"/>
      <c r="AN2008" s="160"/>
      <c r="AO2008" s="160"/>
      <c r="AP2008" s="160"/>
      <c r="AQ2008" s="160"/>
      <c r="AR2008" s="160"/>
      <c r="AS2008" s="160"/>
      <c r="AT2008" s="160"/>
      <c r="AU2008" s="160"/>
      <c r="AV2008" s="160"/>
      <c r="AW2008" s="160"/>
      <c r="AX2008" s="160"/>
      <c r="AY2008" s="160"/>
      <c r="AZ2008" s="160"/>
      <c r="BA2008" s="160"/>
      <c r="BB2008" s="160"/>
      <c r="BC2008" s="160"/>
      <c r="BD2008" s="160"/>
      <c r="BE2008" s="160"/>
    </row>
    <row r="2009" spans="1:57" ht="15.75" thickBot="1" x14ac:dyDescent="0.3">
      <c r="A2009" s="99" t="s">
        <v>593</v>
      </c>
      <c r="B2009" s="68"/>
      <c r="C2009" s="68"/>
      <c r="D2009" s="86"/>
      <c r="J2009">
        <v>2</v>
      </c>
      <c r="X2009" s="160"/>
      <c r="Y2009" s="160"/>
      <c r="Z2009" s="160"/>
      <c r="AA2009" s="160"/>
      <c r="AB2009" s="160"/>
      <c r="AC2009" s="160"/>
      <c r="AD2009" s="160"/>
      <c r="AE2009" s="160"/>
      <c r="AF2009" s="160"/>
      <c r="AG2009" s="160"/>
      <c r="AH2009" s="160"/>
      <c r="AI2009" s="160"/>
      <c r="AJ2009" s="160"/>
      <c r="AK2009" s="160"/>
      <c r="AL2009" s="160"/>
      <c r="AM2009" s="160"/>
      <c r="AN2009" s="160"/>
      <c r="AO2009" s="160"/>
      <c r="AP2009" s="160"/>
      <c r="AQ2009" s="160"/>
      <c r="AR2009" s="160"/>
      <c r="AS2009" s="160"/>
      <c r="AT2009" s="160"/>
      <c r="AU2009" s="160"/>
      <c r="AV2009" s="160"/>
      <c r="AW2009" s="160"/>
      <c r="AX2009" s="160"/>
      <c r="AY2009" s="160"/>
      <c r="AZ2009" s="160"/>
      <c r="BA2009" s="160"/>
      <c r="BB2009" s="160"/>
      <c r="BC2009" s="160"/>
      <c r="BD2009" s="160"/>
      <c r="BE2009" s="160"/>
    </row>
    <row r="2010" spans="1:57" x14ac:dyDescent="0.25">
      <c r="A2010" s="100" t="s">
        <v>593</v>
      </c>
      <c r="B2010" s="77">
        <v>20.925000000000001</v>
      </c>
      <c r="C2010" s="77">
        <v>8</v>
      </c>
      <c r="D2010" s="87" t="s">
        <v>7</v>
      </c>
      <c r="J2010">
        <v>3</v>
      </c>
      <c r="X2010" s="160"/>
      <c r="Y2010" s="160"/>
      <c r="Z2010" s="160"/>
      <c r="AA2010" s="160"/>
      <c r="AB2010" s="160"/>
      <c r="AC2010" s="160"/>
      <c r="AD2010" s="160"/>
      <c r="AE2010" s="160"/>
      <c r="AF2010" s="160"/>
      <c r="AG2010" s="160"/>
      <c r="AH2010" s="160"/>
      <c r="AI2010" s="160"/>
      <c r="AJ2010" s="160"/>
      <c r="AK2010" s="160"/>
      <c r="AL2010" s="160"/>
      <c r="AM2010" s="160"/>
      <c r="AN2010" s="160"/>
      <c r="AO2010" s="160"/>
      <c r="AP2010" s="160"/>
      <c r="AQ2010" s="160"/>
      <c r="AR2010" s="160"/>
      <c r="AS2010" s="160"/>
      <c r="AT2010" s="160"/>
      <c r="AU2010" s="160"/>
      <c r="AV2010" s="160"/>
      <c r="AW2010" s="160"/>
      <c r="AX2010" s="160"/>
      <c r="AY2010" s="160"/>
      <c r="AZ2010" s="160"/>
      <c r="BA2010" s="160"/>
      <c r="BB2010" s="160"/>
      <c r="BC2010" s="160"/>
      <c r="BD2010" s="160"/>
      <c r="BE2010" s="160"/>
    </row>
    <row r="2011" spans="1:57" x14ac:dyDescent="0.25">
      <c r="A2011" s="79"/>
      <c r="J2011">
        <v>4</v>
      </c>
      <c r="X2011" s="160"/>
      <c r="Y2011" s="160"/>
      <c r="Z2011" s="160"/>
      <c r="AA2011" s="160"/>
      <c r="AB2011" s="160"/>
      <c r="AC2011" s="160"/>
      <c r="AD2011" s="160"/>
      <c r="AE2011" s="160"/>
      <c r="AF2011" s="160"/>
      <c r="AG2011" s="160"/>
      <c r="AH2011" s="160"/>
      <c r="AI2011" s="160"/>
      <c r="AJ2011" s="160"/>
      <c r="AK2011" s="160"/>
      <c r="AL2011" s="160"/>
      <c r="AM2011" s="160"/>
      <c r="AN2011" s="160"/>
      <c r="AO2011" s="160"/>
      <c r="AP2011" s="160"/>
      <c r="AQ2011" s="160"/>
      <c r="AR2011" s="160"/>
      <c r="AS2011" s="160"/>
      <c r="AT2011" s="160"/>
      <c r="AU2011" s="160"/>
      <c r="AV2011" s="160"/>
      <c r="AW2011" s="160"/>
      <c r="AX2011" s="160"/>
      <c r="AY2011" s="160"/>
      <c r="AZ2011" s="160"/>
      <c r="BA2011" s="160"/>
      <c r="BB2011" s="160"/>
      <c r="BC2011" s="160"/>
      <c r="BD2011" s="160"/>
      <c r="BE2011" s="160"/>
    </row>
    <row r="2012" spans="1:57" x14ac:dyDescent="0.25">
      <c r="A2012" s="79"/>
      <c r="J2012">
        <v>5</v>
      </c>
      <c r="X2012" s="160"/>
      <c r="Y2012" s="160"/>
      <c r="Z2012" s="160"/>
      <c r="AA2012" s="160"/>
      <c r="AB2012" s="160"/>
      <c r="AC2012" s="160"/>
      <c r="AD2012" s="160"/>
      <c r="AE2012" s="160"/>
      <c r="AF2012" s="160"/>
      <c r="AG2012" s="160"/>
      <c r="AH2012" s="160"/>
      <c r="AI2012" s="160"/>
      <c r="AJ2012" s="160"/>
      <c r="AK2012" s="160"/>
      <c r="AL2012" s="160"/>
      <c r="AM2012" s="160"/>
      <c r="AN2012" s="160"/>
      <c r="AO2012" s="160"/>
      <c r="AP2012" s="160"/>
      <c r="AQ2012" s="160"/>
      <c r="AR2012" s="160"/>
      <c r="AS2012" s="160"/>
      <c r="AT2012" s="160"/>
      <c r="AU2012" s="160"/>
      <c r="AV2012" s="160"/>
      <c r="AW2012" s="160"/>
      <c r="AX2012" s="160"/>
      <c r="AY2012" s="160"/>
      <c r="AZ2012" s="160"/>
      <c r="BA2012" s="160"/>
      <c r="BB2012" s="160"/>
      <c r="BC2012" s="160"/>
      <c r="BD2012" s="160"/>
      <c r="BE2012" s="160"/>
    </row>
    <row r="2013" spans="1:57" x14ac:dyDescent="0.25">
      <c r="J2013">
        <v>6</v>
      </c>
      <c r="X2013" s="160"/>
      <c r="Y2013" s="160"/>
      <c r="Z2013" s="160"/>
      <c r="AA2013" s="160"/>
      <c r="AB2013" s="160"/>
      <c r="AC2013" s="160"/>
      <c r="AD2013" s="160"/>
      <c r="AE2013" s="160"/>
      <c r="AF2013" s="160"/>
      <c r="AG2013" s="160"/>
      <c r="AH2013" s="160"/>
      <c r="AI2013" s="160"/>
      <c r="AJ2013" s="160"/>
      <c r="AK2013" s="160"/>
      <c r="AL2013" s="160"/>
      <c r="AM2013" s="160"/>
      <c r="AN2013" s="160"/>
      <c r="AO2013" s="160"/>
      <c r="AP2013" s="160"/>
      <c r="AQ2013" s="160"/>
      <c r="AR2013" s="160"/>
      <c r="AS2013" s="160"/>
      <c r="AT2013" s="160"/>
      <c r="AU2013" s="160"/>
      <c r="AV2013" s="160"/>
      <c r="AW2013" s="160"/>
      <c r="AX2013" s="160"/>
      <c r="AY2013" s="160"/>
      <c r="AZ2013" s="160"/>
      <c r="BA2013" s="160"/>
      <c r="BB2013" s="160"/>
      <c r="BC2013" s="160"/>
      <c r="BD2013" s="160"/>
      <c r="BE2013" s="160"/>
    </row>
    <row r="2014" spans="1:57" x14ac:dyDescent="0.25">
      <c r="A2014" s="80"/>
      <c r="J2014">
        <v>7</v>
      </c>
      <c r="X2014" s="160"/>
      <c r="Y2014" s="160"/>
      <c r="Z2014" s="160"/>
      <c r="AA2014" s="160"/>
      <c r="AB2014" s="160"/>
      <c r="AC2014" s="160"/>
      <c r="AD2014" s="160"/>
      <c r="AE2014" s="160"/>
      <c r="AF2014" s="160"/>
      <c r="AG2014" s="160"/>
      <c r="AH2014" s="160"/>
      <c r="AI2014" s="160"/>
      <c r="AJ2014" s="160"/>
      <c r="AK2014" s="160"/>
      <c r="AL2014" s="160"/>
      <c r="AM2014" s="160"/>
      <c r="AN2014" s="160"/>
      <c r="AO2014" s="160"/>
      <c r="AP2014" s="160"/>
      <c r="AQ2014" s="160"/>
      <c r="AR2014" s="160"/>
      <c r="AS2014" s="160"/>
      <c r="AT2014" s="160"/>
      <c r="AU2014" s="160"/>
      <c r="AV2014" s="160"/>
      <c r="AW2014" s="160"/>
      <c r="AX2014" s="160"/>
      <c r="AY2014" s="160"/>
      <c r="AZ2014" s="160"/>
      <c r="BA2014" s="160"/>
      <c r="BB2014" s="160"/>
      <c r="BC2014" s="160"/>
      <c r="BD2014" s="160"/>
      <c r="BE2014" s="160"/>
    </row>
    <row r="2015" spans="1:57" ht="31.5" x14ac:dyDescent="0.25">
      <c r="A2015" s="64" t="s">
        <v>590</v>
      </c>
      <c r="J2015">
        <v>8</v>
      </c>
    </row>
    <row r="2016" spans="1:57" x14ac:dyDescent="0.25">
      <c r="A2016" s="79"/>
      <c r="J2016">
        <v>9</v>
      </c>
    </row>
    <row r="2017" spans="1:10" ht="25.5" x14ac:dyDescent="0.25">
      <c r="A2017" s="81" t="s">
        <v>595</v>
      </c>
      <c r="J2017">
        <v>10</v>
      </c>
    </row>
    <row r="2018" spans="1:10" x14ac:dyDescent="0.25">
      <c r="A2018" s="81"/>
      <c r="J2018">
        <v>11</v>
      </c>
    </row>
    <row r="2019" spans="1:10" x14ac:dyDescent="0.25">
      <c r="A2019" s="65"/>
      <c r="J2019">
        <v>12</v>
      </c>
    </row>
    <row r="2020" spans="1:10" x14ac:dyDescent="0.25">
      <c r="A2020" s="65"/>
      <c r="J2020">
        <v>13</v>
      </c>
    </row>
    <row r="2021" spans="1:10" x14ac:dyDescent="0.25">
      <c r="A2021" s="79"/>
      <c r="J2021">
        <v>14</v>
      </c>
    </row>
    <row r="2022" spans="1:10" x14ac:dyDescent="0.25">
      <c r="A2022" s="79"/>
      <c r="J2022">
        <v>15</v>
      </c>
    </row>
    <row r="2023" spans="1:10" x14ac:dyDescent="0.25">
      <c r="J2023">
        <v>16</v>
      </c>
    </row>
    <row r="2024" spans="1:10" x14ac:dyDescent="0.25">
      <c r="A2024" s="80"/>
      <c r="J2024">
        <v>17</v>
      </c>
    </row>
    <row r="2025" spans="1:10" ht="31.5" x14ac:dyDescent="0.25">
      <c r="A2025" s="64" t="s">
        <v>590</v>
      </c>
      <c r="J2025">
        <v>18</v>
      </c>
    </row>
    <row r="2026" spans="1:10" x14ac:dyDescent="0.25">
      <c r="A2026" s="79"/>
      <c r="J2026">
        <v>19</v>
      </c>
    </row>
    <row r="2027" spans="1:10" ht="25.5" x14ac:dyDescent="0.25">
      <c r="A2027" s="81" t="s">
        <v>595</v>
      </c>
      <c r="J2027">
        <v>20</v>
      </c>
    </row>
    <row r="2028" spans="1:10" x14ac:dyDescent="0.25">
      <c r="A2028" s="81"/>
      <c r="J2028">
        <v>21</v>
      </c>
    </row>
    <row r="2029" spans="1:10" ht="89.25" x14ac:dyDescent="0.25">
      <c r="A2029" s="81" t="s">
        <v>1088</v>
      </c>
      <c r="J2029">
        <v>22</v>
      </c>
    </row>
    <row r="2030" spans="1:10" x14ac:dyDescent="0.25">
      <c r="A2030" s="65"/>
      <c r="J2030">
        <v>23</v>
      </c>
    </row>
    <row r="2031" spans="1:10" x14ac:dyDescent="0.25">
      <c r="A2031" s="65"/>
      <c r="J2031">
        <v>24</v>
      </c>
    </row>
    <row r="2032" spans="1:10" ht="140.25" x14ac:dyDescent="0.25">
      <c r="A2032" s="96" t="s">
        <v>624</v>
      </c>
      <c r="B2032" s="97" t="s">
        <v>625</v>
      </c>
      <c r="J2032">
        <v>25</v>
      </c>
    </row>
    <row r="2033" spans="1:23" ht="15.75" thickBot="1" x14ac:dyDescent="0.3">
      <c r="A2033" s="65"/>
      <c r="J2033">
        <v>26</v>
      </c>
    </row>
    <row r="2034" spans="1:23" ht="15.75" thickBot="1" x14ac:dyDescent="0.3">
      <c r="A2034" s="88" t="s">
        <v>626</v>
      </c>
      <c r="B2034" s="89">
        <v>0.05</v>
      </c>
      <c r="J2034">
        <v>27</v>
      </c>
    </row>
    <row r="2035" spans="1:23" ht="39" thickBot="1" x14ac:dyDescent="0.3">
      <c r="A2035" s="110" t="s">
        <v>627</v>
      </c>
      <c r="B2035" s="74">
        <v>18</v>
      </c>
      <c r="J2035">
        <v>28</v>
      </c>
    </row>
    <row r="2036" spans="1:23" ht="39" thickBot="1" x14ac:dyDescent="0.3">
      <c r="A2036" s="110" t="s">
        <v>628</v>
      </c>
      <c r="B2036" s="74">
        <v>8.7912850000000002</v>
      </c>
      <c r="J2036">
        <v>29</v>
      </c>
    </row>
    <row r="2037" spans="1:23" ht="64.5" thickBot="1" x14ac:dyDescent="0.3">
      <c r="A2037" s="110" t="s">
        <v>629</v>
      </c>
      <c r="B2037" s="74">
        <v>3.9969700000000001</v>
      </c>
      <c r="J2037">
        <v>30</v>
      </c>
    </row>
    <row r="2038" spans="1:23" ht="38.25" x14ac:dyDescent="0.25">
      <c r="A2038" s="109" t="s">
        <v>630</v>
      </c>
      <c r="B2038" s="78">
        <v>4.1900000000000004</v>
      </c>
      <c r="J2038">
        <v>31</v>
      </c>
    </row>
    <row r="2039" spans="1:23" ht="15.75" thickBot="1" x14ac:dyDescent="0.3">
      <c r="A2039" s="65"/>
      <c r="J2039">
        <v>32</v>
      </c>
    </row>
    <row r="2040" spans="1:23" x14ac:dyDescent="0.25">
      <c r="A2040" s="254" t="s">
        <v>637</v>
      </c>
      <c r="B2040" s="255"/>
      <c r="C2040" s="255"/>
      <c r="D2040" s="255"/>
      <c r="J2040">
        <v>33</v>
      </c>
    </row>
    <row r="2041" spans="1:23" ht="15.75" thickBot="1" x14ac:dyDescent="0.3">
      <c r="A2041" s="256" t="s">
        <v>638</v>
      </c>
      <c r="B2041" s="257"/>
      <c r="C2041" s="257"/>
      <c r="D2041" s="257"/>
      <c r="J2041">
        <v>34</v>
      </c>
    </row>
    <row r="2042" spans="1:23" ht="27" thickBot="1" x14ac:dyDescent="0.3">
      <c r="A2042" s="98" t="s">
        <v>634</v>
      </c>
      <c r="B2042" s="83" t="s">
        <v>635</v>
      </c>
      <c r="C2042" s="83" t="s">
        <v>566</v>
      </c>
      <c r="D2042" s="85" t="s">
        <v>593</v>
      </c>
      <c r="K2042" s="121" t="s">
        <v>1123</v>
      </c>
      <c r="L2042" s="121" t="s">
        <v>1124</v>
      </c>
      <c r="M2042" s="121" t="str">
        <f>A2029</f>
        <v>Prueba del rango estudentizado de Tukey (HSD) para AM2</v>
      </c>
      <c r="N2042" s="136"/>
      <c r="O2042" s="1"/>
      <c r="S2042" s="122" t="str">
        <f>K2042</f>
        <v>Factor</v>
      </c>
      <c r="T2042" s="122" t="str">
        <f>L2042</f>
        <v>Nivel</v>
      </c>
      <c r="U2042" s="114"/>
      <c r="V2042" s="123" t="str">
        <f>M2042</f>
        <v>Prueba del rango estudentizado de Tukey (HSD) para AM2</v>
      </c>
      <c r="W2042" s="6"/>
    </row>
    <row r="2043" spans="1:23" ht="16.5" thickBot="1" x14ac:dyDescent="0.3">
      <c r="A2043" s="99" t="s">
        <v>592</v>
      </c>
      <c r="B2043" s="68">
        <v>46.588000000000001</v>
      </c>
      <c r="C2043" s="68">
        <v>8</v>
      </c>
      <c r="D2043" s="86" t="s">
        <v>46</v>
      </c>
      <c r="K2043" s="223" t="s">
        <v>1128</v>
      </c>
      <c r="L2043" s="124" t="str">
        <f>D2043</f>
        <v>Perseo</v>
      </c>
      <c r="M2043" s="125">
        <f>B2043</f>
        <v>46.588000000000001</v>
      </c>
      <c r="N2043" s="125" t="str">
        <f>A2043</f>
        <v>A</v>
      </c>
      <c r="O2043" s="125">
        <f>B2043</f>
        <v>46.588000000000001</v>
      </c>
      <c r="S2043" s="225" t="str">
        <f>K2043</f>
        <v>Genotipo (B)</v>
      </c>
      <c r="T2043" s="133" t="str">
        <f>L2043</f>
        <v>Perseo</v>
      </c>
      <c r="U2043" s="134">
        <f t="shared" ref="U2043:W2046" si="74">M2043</f>
        <v>46.588000000000001</v>
      </c>
      <c r="V2043" s="133" t="str">
        <f t="shared" si="74"/>
        <v>A</v>
      </c>
      <c r="W2043" s="133">
        <f t="shared" si="74"/>
        <v>46.588000000000001</v>
      </c>
    </row>
    <row r="2044" spans="1:23" ht="16.5" thickBot="1" x14ac:dyDescent="0.3">
      <c r="A2044" s="99"/>
      <c r="B2044" s="68"/>
      <c r="C2044" s="68"/>
      <c r="D2044" s="86"/>
      <c r="K2044" s="224"/>
      <c r="L2044" s="124" t="str">
        <f>D2045</f>
        <v>Toro</v>
      </c>
      <c r="M2044" s="125">
        <f>B2045</f>
        <v>37.725000000000001</v>
      </c>
      <c r="N2044" s="125" t="str">
        <f>A2045</f>
        <v>B</v>
      </c>
      <c r="O2044" s="125">
        <f>B2045</f>
        <v>37.725000000000001</v>
      </c>
      <c r="S2044" s="226"/>
      <c r="T2044" s="133" t="str">
        <f t="shared" ref="T2044:T2046" si="75">L2044</f>
        <v>Toro</v>
      </c>
      <c r="U2044" s="134">
        <f t="shared" si="74"/>
        <v>37.725000000000001</v>
      </c>
      <c r="V2044" s="133" t="str">
        <f t="shared" si="74"/>
        <v>B</v>
      </c>
      <c r="W2044" s="133">
        <f t="shared" si="74"/>
        <v>37.725000000000001</v>
      </c>
    </row>
    <row r="2045" spans="1:23" ht="16.5" thickBot="1" x14ac:dyDescent="0.3">
      <c r="A2045" s="99" t="s">
        <v>593</v>
      </c>
      <c r="B2045" s="68">
        <v>37.725000000000001</v>
      </c>
      <c r="C2045" s="68">
        <v>8</v>
      </c>
      <c r="D2045" s="86" t="s">
        <v>8</v>
      </c>
      <c r="K2045" s="224"/>
      <c r="L2045" s="4" t="str">
        <f>D2047</f>
        <v>Pony</v>
      </c>
      <c r="M2045" s="4">
        <f>B2047</f>
        <v>36.6</v>
      </c>
      <c r="N2045" s="4" t="str">
        <f>A2047</f>
        <v>B</v>
      </c>
      <c r="O2045" s="4">
        <f>B2047</f>
        <v>36.6</v>
      </c>
      <c r="P2045" s="6"/>
      <c r="Q2045" s="6"/>
      <c r="R2045" s="6"/>
      <c r="S2045" s="226"/>
      <c r="T2045" s="133" t="str">
        <f t="shared" si="75"/>
        <v>Pony</v>
      </c>
      <c r="U2045" s="134">
        <f t="shared" si="74"/>
        <v>36.6</v>
      </c>
      <c r="V2045" s="133" t="str">
        <f t="shared" si="74"/>
        <v>B</v>
      </c>
      <c r="W2045" s="133">
        <f t="shared" si="74"/>
        <v>36.6</v>
      </c>
    </row>
    <row r="2046" spans="1:23" ht="16.5" thickBot="1" x14ac:dyDescent="0.3">
      <c r="A2046" s="99" t="s">
        <v>593</v>
      </c>
      <c r="B2046" s="68"/>
      <c r="C2046" s="68"/>
      <c r="D2046" s="86"/>
      <c r="K2046" s="224"/>
      <c r="L2046" s="4" t="str">
        <f>D2049</f>
        <v>Palomo</v>
      </c>
      <c r="M2046" s="4">
        <f>B2049</f>
        <v>35.25</v>
      </c>
      <c r="N2046" s="4" t="str">
        <f>A2049</f>
        <v>B</v>
      </c>
      <c r="O2046" s="4">
        <f>B2049</f>
        <v>35.25</v>
      </c>
      <c r="P2046" s="6"/>
      <c r="Q2046" s="6"/>
      <c r="R2046" s="6"/>
      <c r="S2046" s="227"/>
      <c r="T2046" s="129" t="str">
        <f t="shared" si="75"/>
        <v>Palomo</v>
      </c>
      <c r="U2046" s="135">
        <f t="shared" si="74"/>
        <v>35.25</v>
      </c>
      <c r="V2046" s="129" t="str">
        <f t="shared" si="74"/>
        <v>B</v>
      </c>
      <c r="W2046" s="129">
        <f t="shared" si="74"/>
        <v>35.25</v>
      </c>
    </row>
    <row r="2047" spans="1:23" ht="15.75" thickBot="1" x14ac:dyDescent="0.3">
      <c r="A2047" s="99" t="s">
        <v>593</v>
      </c>
      <c r="B2047" s="68">
        <v>36.6</v>
      </c>
      <c r="C2047" s="68">
        <v>8</v>
      </c>
      <c r="D2047" s="86" t="s">
        <v>11</v>
      </c>
      <c r="J2047">
        <v>1</v>
      </c>
    </row>
    <row r="2048" spans="1:23" ht="15.75" thickBot="1" x14ac:dyDescent="0.3">
      <c r="A2048" s="99" t="s">
        <v>593</v>
      </c>
      <c r="B2048" s="68"/>
      <c r="C2048" s="68"/>
      <c r="D2048" s="86"/>
      <c r="J2048">
        <v>2</v>
      </c>
    </row>
    <row r="2049" spans="1:10" x14ac:dyDescent="0.25">
      <c r="A2049" s="100" t="s">
        <v>593</v>
      </c>
      <c r="B2049" s="77">
        <v>35.25</v>
      </c>
      <c r="C2049" s="77">
        <v>8</v>
      </c>
      <c r="D2049" s="87" t="s">
        <v>7</v>
      </c>
      <c r="J2049">
        <v>3</v>
      </c>
    </row>
    <row r="2050" spans="1:10" x14ac:dyDescent="0.25">
      <c r="A2050" s="79"/>
      <c r="J2050">
        <v>4</v>
      </c>
    </row>
    <row r="2051" spans="1:10" x14ac:dyDescent="0.25">
      <c r="A2051" s="79"/>
      <c r="J2051">
        <v>5</v>
      </c>
    </row>
    <row r="2052" spans="1:10" x14ac:dyDescent="0.25">
      <c r="J2052">
        <v>6</v>
      </c>
    </row>
    <row r="2053" spans="1:10" x14ac:dyDescent="0.25">
      <c r="A2053" s="80"/>
      <c r="J2053">
        <v>7</v>
      </c>
    </row>
    <row r="2054" spans="1:10" ht="31.5" x14ac:dyDescent="0.25">
      <c r="A2054" s="64" t="s">
        <v>590</v>
      </c>
      <c r="J2054">
        <v>8</v>
      </c>
    </row>
    <row r="2055" spans="1:10" x14ac:dyDescent="0.25">
      <c r="A2055" s="79"/>
      <c r="J2055">
        <v>9</v>
      </c>
    </row>
    <row r="2056" spans="1:10" ht="25.5" x14ac:dyDescent="0.25">
      <c r="A2056" s="81" t="s">
        <v>595</v>
      </c>
      <c r="J2056">
        <v>10</v>
      </c>
    </row>
    <row r="2057" spans="1:10" x14ac:dyDescent="0.25">
      <c r="A2057" s="81"/>
      <c r="J2057">
        <v>11</v>
      </c>
    </row>
    <row r="2058" spans="1:10" x14ac:dyDescent="0.25">
      <c r="A2058" s="65"/>
      <c r="J2058">
        <v>12</v>
      </c>
    </row>
    <row r="2059" spans="1:10" x14ac:dyDescent="0.25">
      <c r="A2059" s="65"/>
      <c r="J2059">
        <v>13</v>
      </c>
    </row>
    <row r="2060" spans="1:10" x14ac:dyDescent="0.25">
      <c r="A2060" s="79"/>
      <c r="J2060">
        <v>14</v>
      </c>
    </row>
    <row r="2061" spans="1:10" x14ac:dyDescent="0.25">
      <c r="A2061" s="79"/>
      <c r="J2061">
        <v>15</v>
      </c>
    </row>
    <row r="2062" spans="1:10" x14ac:dyDescent="0.25">
      <c r="J2062">
        <v>16</v>
      </c>
    </row>
    <row r="2063" spans="1:10" x14ac:dyDescent="0.25">
      <c r="A2063" s="80"/>
      <c r="J2063">
        <v>17</v>
      </c>
    </row>
    <row r="2064" spans="1:10" ht="31.5" x14ac:dyDescent="0.25">
      <c r="A2064" s="64" t="s">
        <v>590</v>
      </c>
      <c r="J2064">
        <v>18</v>
      </c>
    </row>
    <row r="2065" spans="1:10" x14ac:dyDescent="0.25">
      <c r="A2065" s="79"/>
      <c r="J2065">
        <v>19</v>
      </c>
    </row>
    <row r="2066" spans="1:10" ht="25.5" x14ac:dyDescent="0.25">
      <c r="A2066" s="81" t="s">
        <v>595</v>
      </c>
      <c r="J2066">
        <v>20</v>
      </c>
    </row>
    <row r="2067" spans="1:10" x14ac:dyDescent="0.25">
      <c r="A2067" s="81"/>
      <c r="J2067">
        <v>21</v>
      </c>
    </row>
    <row r="2068" spans="1:10" ht="89.25" x14ac:dyDescent="0.25">
      <c r="A2068" s="81" t="s">
        <v>1089</v>
      </c>
      <c r="J2068">
        <v>22</v>
      </c>
    </row>
    <row r="2069" spans="1:10" x14ac:dyDescent="0.25">
      <c r="A2069" s="65"/>
      <c r="J2069">
        <v>23</v>
      </c>
    </row>
    <row r="2070" spans="1:10" x14ac:dyDescent="0.25">
      <c r="A2070" s="65"/>
      <c r="J2070">
        <v>24</v>
      </c>
    </row>
    <row r="2071" spans="1:10" ht="140.25" x14ac:dyDescent="0.25">
      <c r="A2071" s="96" t="s">
        <v>624</v>
      </c>
      <c r="B2071" s="97" t="s">
        <v>625</v>
      </c>
      <c r="J2071">
        <v>25</v>
      </c>
    </row>
    <row r="2072" spans="1:10" ht="15.75" thickBot="1" x14ac:dyDescent="0.3">
      <c r="A2072" s="65"/>
      <c r="J2072">
        <v>26</v>
      </c>
    </row>
    <row r="2073" spans="1:10" ht="15.75" thickBot="1" x14ac:dyDescent="0.3">
      <c r="A2073" s="88" t="s">
        <v>626</v>
      </c>
      <c r="B2073" s="89">
        <v>0.05</v>
      </c>
      <c r="J2073">
        <v>27</v>
      </c>
    </row>
    <row r="2074" spans="1:10" ht="39" thickBot="1" x14ac:dyDescent="0.3">
      <c r="A2074" s="110" t="s">
        <v>627</v>
      </c>
      <c r="B2074" s="74">
        <v>18</v>
      </c>
      <c r="J2074">
        <v>28</v>
      </c>
    </row>
    <row r="2075" spans="1:10" ht="39" thickBot="1" x14ac:dyDescent="0.3">
      <c r="A2075" s="110" t="s">
        <v>628</v>
      </c>
      <c r="B2075" s="74">
        <v>15.654059999999999</v>
      </c>
      <c r="J2075">
        <v>29</v>
      </c>
    </row>
    <row r="2076" spans="1:10" ht="64.5" thickBot="1" x14ac:dyDescent="0.3">
      <c r="A2076" s="110" t="s">
        <v>629</v>
      </c>
      <c r="B2076" s="74">
        <v>3.9969700000000001</v>
      </c>
      <c r="J2076">
        <v>30</v>
      </c>
    </row>
    <row r="2077" spans="1:10" ht="38.25" x14ac:dyDescent="0.25">
      <c r="A2077" s="109" t="s">
        <v>630</v>
      </c>
      <c r="B2077" s="78">
        <v>5.5911</v>
      </c>
      <c r="J2077">
        <v>31</v>
      </c>
    </row>
    <row r="2078" spans="1:10" ht="15.75" thickBot="1" x14ac:dyDescent="0.3">
      <c r="A2078" s="65"/>
      <c r="J2078">
        <v>32</v>
      </c>
    </row>
    <row r="2079" spans="1:10" x14ac:dyDescent="0.25">
      <c r="A2079" s="254" t="s">
        <v>637</v>
      </c>
      <c r="B2079" s="255"/>
      <c r="C2079" s="255"/>
      <c r="D2079" s="255"/>
      <c r="J2079">
        <v>33</v>
      </c>
    </row>
    <row r="2080" spans="1:10" ht="15.75" thickBot="1" x14ac:dyDescent="0.3">
      <c r="A2080" s="256" t="s">
        <v>638</v>
      </c>
      <c r="B2080" s="257"/>
      <c r="C2080" s="257"/>
      <c r="D2080" s="257"/>
      <c r="J2080">
        <v>34</v>
      </c>
    </row>
    <row r="2081" spans="1:23" ht="27" thickBot="1" x14ac:dyDescent="0.3">
      <c r="A2081" s="98" t="s">
        <v>634</v>
      </c>
      <c r="B2081" s="83" t="s">
        <v>635</v>
      </c>
      <c r="C2081" s="83" t="s">
        <v>566</v>
      </c>
      <c r="D2081" s="85" t="s">
        <v>593</v>
      </c>
      <c r="K2081" s="121" t="s">
        <v>1123</v>
      </c>
      <c r="L2081" s="121" t="s">
        <v>1124</v>
      </c>
      <c r="M2081" s="121" t="str">
        <f>A2068</f>
        <v>Prueba del rango estudentizado de Tukey (HSD) para AM3</v>
      </c>
      <c r="N2081" s="136"/>
      <c r="O2081" s="1"/>
      <c r="S2081" s="122" t="str">
        <f>K2081</f>
        <v>Factor</v>
      </c>
      <c r="T2081" s="122" t="str">
        <f>L2081</f>
        <v>Nivel</v>
      </c>
      <c r="U2081" s="114"/>
      <c r="V2081" s="123" t="str">
        <f>M2081</f>
        <v>Prueba del rango estudentizado de Tukey (HSD) para AM3</v>
      </c>
      <c r="W2081" s="6"/>
    </row>
    <row r="2082" spans="1:23" ht="16.5" thickBot="1" x14ac:dyDescent="0.3">
      <c r="A2082" s="99" t="s">
        <v>592</v>
      </c>
      <c r="B2082" s="68">
        <v>60</v>
      </c>
      <c r="C2082" s="68">
        <v>8</v>
      </c>
      <c r="D2082" s="86" t="s">
        <v>46</v>
      </c>
      <c r="K2082" s="223" t="s">
        <v>1128</v>
      </c>
      <c r="L2082" s="124" t="str">
        <f>D2082</f>
        <v>Perseo</v>
      </c>
      <c r="M2082" s="125">
        <f>B2082</f>
        <v>60</v>
      </c>
      <c r="N2082" s="125" t="str">
        <f>A2082</f>
        <v>A</v>
      </c>
      <c r="O2082" s="125">
        <f>B2082</f>
        <v>60</v>
      </c>
      <c r="S2082" s="225" t="str">
        <f>K2082</f>
        <v>Genotipo (B)</v>
      </c>
      <c r="T2082" s="133" t="str">
        <f>L2082</f>
        <v>Perseo</v>
      </c>
      <c r="U2082" s="134">
        <f t="shared" ref="U2082:U2085" si="76">M2082</f>
        <v>60</v>
      </c>
      <c r="V2082" s="133" t="str">
        <f t="shared" ref="V2082:V2085" si="77">N2082</f>
        <v>A</v>
      </c>
      <c r="W2082" s="133">
        <f t="shared" ref="W2082:W2085" si="78">O2082</f>
        <v>60</v>
      </c>
    </row>
    <row r="2083" spans="1:23" ht="16.5" thickBot="1" x14ac:dyDescent="0.3">
      <c r="A2083" s="99"/>
      <c r="B2083" s="68"/>
      <c r="C2083" s="68"/>
      <c r="D2083" s="86"/>
      <c r="K2083" s="224"/>
      <c r="L2083" s="124" t="str">
        <f>D2084</f>
        <v>Palomo</v>
      </c>
      <c r="M2083" s="125">
        <f>B2084</f>
        <v>53.938000000000002</v>
      </c>
      <c r="N2083" s="125" t="str">
        <f>A2084</f>
        <v>B</v>
      </c>
      <c r="O2083" s="125">
        <f>B2084</f>
        <v>53.938000000000002</v>
      </c>
      <c r="S2083" s="226"/>
      <c r="T2083" s="133" t="str">
        <f t="shared" ref="T2083:T2085" si="79">L2083</f>
        <v>Palomo</v>
      </c>
      <c r="U2083" s="134">
        <f t="shared" si="76"/>
        <v>53.938000000000002</v>
      </c>
      <c r="V2083" s="133" t="str">
        <f t="shared" si="77"/>
        <v>B</v>
      </c>
      <c r="W2083" s="133">
        <f t="shared" si="78"/>
        <v>53.938000000000002</v>
      </c>
    </row>
    <row r="2084" spans="1:23" ht="16.5" thickBot="1" x14ac:dyDescent="0.3">
      <c r="A2084" s="99" t="s">
        <v>593</v>
      </c>
      <c r="B2084" s="68">
        <v>53.938000000000002</v>
      </c>
      <c r="C2084" s="68">
        <v>8</v>
      </c>
      <c r="D2084" s="86" t="s">
        <v>7</v>
      </c>
      <c r="K2084" s="224"/>
      <c r="L2084" s="4" t="str">
        <f>D2086</f>
        <v>Toro</v>
      </c>
      <c r="M2084" s="4">
        <f>B2086</f>
        <v>51.887999999999998</v>
      </c>
      <c r="N2084" s="4" t="str">
        <f>A2086</f>
        <v>B</v>
      </c>
      <c r="O2084" s="4">
        <f>B2086</f>
        <v>51.887999999999998</v>
      </c>
      <c r="P2084" s="6"/>
      <c r="Q2084" s="6"/>
      <c r="R2084" s="6"/>
      <c r="S2084" s="226"/>
      <c r="T2084" s="133" t="str">
        <f t="shared" si="79"/>
        <v>Toro</v>
      </c>
      <c r="U2084" s="134">
        <f t="shared" si="76"/>
        <v>51.887999999999998</v>
      </c>
      <c r="V2084" s="133" t="str">
        <f t="shared" si="77"/>
        <v>B</v>
      </c>
      <c r="W2084" s="133">
        <f t="shared" si="78"/>
        <v>51.887999999999998</v>
      </c>
    </row>
    <row r="2085" spans="1:23" ht="16.5" thickBot="1" x14ac:dyDescent="0.3">
      <c r="A2085" s="99" t="s">
        <v>593</v>
      </c>
      <c r="B2085" s="68"/>
      <c r="C2085" s="68"/>
      <c r="D2085" s="86"/>
      <c r="K2085" s="224"/>
      <c r="L2085" s="4" t="str">
        <f>D2088</f>
        <v>Pony</v>
      </c>
      <c r="M2085" s="4">
        <f>B2088</f>
        <v>51.287999999999997</v>
      </c>
      <c r="N2085" s="4" t="str">
        <f>A2088</f>
        <v>B</v>
      </c>
      <c r="O2085" s="4">
        <f>B2088</f>
        <v>51.287999999999997</v>
      </c>
      <c r="P2085" s="6"/>
      <c r="Q2085" s="6"/>
      <c r="R2085" s="6"/>
      <c r="S2085" s="227"/>
      <c r="T2085" s="129" t="str">
        <f t="shared" si="79"/>
        <v>Pony</v>
      </c>
      <c r="U2085" s="135">
        <f t="shared" si="76"/>
        <v>51.287999999999997</v>
      </c>
      <c r="V2085" s="129" t="str">
        <f t="shared" si="77"/>
        <v>B</v>
      </c>
      <c r="W2085" s="129">
        <f t="shared" si="78"/>
        <v>51.287999999999997</v>
      </c>
    </row>
    <row r="2086" spans="1:23" ht="15.75" thickBot="1" x14ac:dyDescent="0.3">
      <c r="A2086" s="99" t="s">
        <v>593</v>
      </c>
      <c r="B2086" s="68">
        <v>51.887999999999998</v>
      </c>
      <c r="C2086" s="68">
        <v>8</v>
      </c>
      <c r="D2086" s="86" t="s">
        <v>8</v>
      </c>
      <c r="J2086">
        <v>1</v>
      </c>
    </row>
    <row r="2087" spans="1:23" ht="15.75" thickBot="1" x14ac:dyDescent="0.3">
      <c r="A2087" s="99" t="s">
        <v>593</v>
      </c>
      <c r="B2087" s="68"/>
      <c r="C2087" s="68"/>
      <c r="D2087" s="86"/>
      <c r="J2087">
        <v>2</v>
      </c>
    </row>
    <row r="2088" spans="1:23" x14ac:dyDescent="0.25">
      <c r="A2088" s="100" t="s">
        <v>593</v>
      </c>
      <c r="B2088" s="77">
        <v>51.287999999999997</v>
      </c>
      <c r="C2088" s="77">
        <v>8</v>
      </c>
      <c r="D2088" s="87" t="s">
        <v>11</v>
      </c>
      <c r="J2088">
        <v>3</v>
      </c>
    </row>
    <row r="2089" spans="1:23" x14ac:dyDescent="0.25">
      <c r="A2089" s="79"/>
      <c r="J2089">
        <v>4</v>
      </c>
    </row>
    <row r="2090" spans="1:23" x14ac:dyDescent="0.25">
      <c r="A2090" s="79"/>
      <c r="J2090">
        <v>5</v>
      </c>
    </row>
    <row r="2091" spans="1:23" x14ac:dyDescent="0.25">
      <c r="J2091">
        <v>6</v>
      </c>
    </row>
    <row r="2092" spans="1:23" x14ac:dyDescent="0.25">
      <c r="A2092" s="80"/>
      <c r="J2092">
        <v>7</v>
      </c>
    </row>
    <row r="2093" spans="1:23" ht="31.5" x14ac:dyDescent="0.25">
      <c r="A2093" s="64" t="s">
        <v>590</v>
      </c>
      <c r="J2093">
        <v>8</v>
      </c>
    </row>
    <row r="2094" spans="1:23" x14ac:dyDescent="0.25">
      <c r="A2094" s="79"/>
      <c r="J2094">
        <v>9</v>
      </c>
    </row>
    <row r="2095" spans="1:23" ht="25.5" x14ac:dyDescent="0.25">
      <c r="A2095" s="81" t="s">
        <v>595</v>
      </c>
      <c r="J2095">
        <v>10</v>
      </c>
    </row>
    <row r="2096" spans="1:23" x14ac:dyDescent="0.25">
      <c r="A2096" s="81"/>
      <c r="J2096">
        <v>11</v>
      </c>
    </row>
    <row r="2097" spans="1:10" x14ac:dyDescent="0.25">
      <c r="A2097" s="65"/>
      <c r="J2097">
        <v>12</v>
      </c>
    </row>
    <row r="2098" spans="1:10" x14ac:dyDescent="0.25">
      <c r="A2098" s="65"/>
      <c r="J2098">
        <v>13</v>
      </c>
    </row>
    <row r="2099" spans="1:10" x14ac:dyDescent="0.25">
      <c r="A2099" s="79"/>
      <c r="J2099">
        <v>14</v>
      </c>
    </row>
    <row r="2100" spans="1:10" x14ac:dyDescent="0.25">
      <c r="A2100" s="79"/>
      <c r="J2100">
        <v>15</v>
      </c>
    </row>
    <row r="2101" spans="1:10" x14ac:dyDescent="0.25">
      <c r="J2101">
        <v>16</v>
      </c>
    </row>
    <row r="2102" spans="1:10" x14ac:dyDescent="0.25">
      <c r="A2102" s="80"/>
      <c r="J2102">
        <v>17</v>
      </c>
    </row>
    <row r="2103" spans="1:10" ht="31.5" x14ac:dyDescent="0.25">
      <c r="A2103" s="64" t="s">
        <v>590</v>
      </c>
      <c r="J2103">
        <v>18</v>
      </c>
    </row>
    <row r="2104" spans="1:10" x14ac:dyDescent="0.25">
      <c r="A2104" s="79"/>
      <c r="J2104">
        <v>19</v>
      </c>
    </row>
    <row r="2105" spans="1:10" ht="25.5" x14ac:dyDescent="0.25">
      <c r="A2105" s="81" t="s">
        <v>595</v>
      </c>
      <c r="J2105">
        <v>20</v>
      </c>
    </row>
    <row r="2106" spans="1:10" x14ac:dyDescent="0.25">
      <c r="A2106" s="81"/>
      <c r="J2106">
        <v>21</v>
      </c>
    </row>
    <row r="2107" spans="1:10" ht="89.25" x14ac:dyDescent="0.25">
      <c r="A2107" s="81" t="s">
        <v>1090</v>
      </c>
      <c r="J2107">
        <v>22</v>
      </c>
    </row>
    <row r="2108" spans="1:10" x14ac:dyDescent="0.25">
      <c r="A2108" s="65"/>
      <c r="J2108">
        <v>23</v>
      </c>
    </row>
    <row r="2109" spans="1:10" x14ac:dyDescent="0.25">
      <c r="A2109" s="65"/>
      <c r="J2109">
        <v>24</v>
      </c>
    </row>
    <row r="2110" spans="1:10" ht="140.25" x14ac:dyDescent="0.25">
      <c r="A2110" s="96" t="s">
        <v>624</v>
      </c>
      <c r="B2110" s="97" t="s">
        <v>625</v>
      </c>
      <c r="J2110">
        <v>25</v>
      </c>
    </row>
    <row r="2111" spans="1:10" ht="15.75" thickBot="1" x14ac:dyDescent="0.3">
      <c r="A2111" s="65"/>
      <c r="J2111">
        <v>26</v>
      </c>
    </row>
    <row r="2112" spans="1:10" ht="15.75" thickBot="1" x14ac:dyDescent="0.3">
      <c r="A2112" s="88" t="s">
        <v>626</v>
      </c>
      <c r="B2112" s="89">
        <v>0.05</v>
      </c>
      <c r="J2112">
        <v>27</v>
      </c>
    </row>
    <row r="2113" spans="1:23" ht="39" thickBot="1" x14ac:dyDescent="0.3">
      <c r="A2113" s="110" t="s">
        <v>627</v>
      </c>
      <c r="B2113" s="74">
        <v>18</v>
      </c>
      <c r="J2113">
        <v>28</v>
      </c>
    </row>
    <row r="2114" spans="1:23" ht="39" thickBot="1" x14ac:dyDescent="0.3">
      <c r="A2114" s="110" t="s">
        <v>628</v>
      </c>
      <c r="B2114" s="74">
        <v>12.99587</v>
      </c>
      <c r="J2114">
        <v>29</v>
      </c>
    </row>
    <row r="2115" spans="1:23" ht="64.5" thickBot="1" x14ac:dyDescent="0.3">
      <c r="A2115" s="110" t="s">
        <v>629</v>
      </c>
      <c r="B2115" s="74">
        <v>3.9969700000000001</v>
      </c>
      <c r="J2115">
        <v>30</v>
      </c>
    </row>
    <row r="2116" spans="1:23" ht="38.25" x14ac:dyDescent="0.25">
      <c r="A2116" s="109" t="s">
        <v>630</v>
      </c>
      <c r="B2116" s="78">
        <v>5.0942999999999996</v>
      </c>
      <c r="J2116">
        <v>31</v>
      </c>
    </row>
    <row r="2117" spans="1:23" ht="15.75" thickBot="1" x14ac:dyDescent="0.3">
      <c r="A2117" s="65"/>
      <c r="J2117">
        <v>32</v>
      </c>
    </row>
    <row r="2118" spans="1:23" x14ac:dyDescent="0.25">
      <c r="A2118" s="254" t="s">
        <v>637</v>
      </c>
      <c r="B2118" s="255"/>
      <c r="C2118" s="255"/>
      <c r="D2118" s="255"/>
      <c r="J2118">
        <v>33</v>
      </c>
    </row>
    <row r="2119" spans="1:23" ht="15.75" thickBot="1" x14ac:dyDescent="0.3">
      <c r="A2119" s="256" t="s">
        <v>638</v>
      </c>
      <c r="B2119" s="257"/>
      <c r="C2119" s="257"/>
      <c r="D2119" s="257"/>
      <c r="J2119">
        <v>34</v>
      </c>
    </row>
    <row r="2120" spans="1:23" ht="27" thickBot="1" x14ac:dyDescent="0.3">
      <c r="A2120" s="98" t="s">
        <v>634</v>
      </c>
      <c r="B2120" s="83" t="s">
        <v>635</v>
      </c>
      <c r="C2120" s="83" t="s">
        <v>566</v>
      </c>
      <c r="D2120" s="85" t="s">
        <v>593</v>
      </c>
      <c r="K2120" s="121" t="s">
        <v>1123</v>
      </c>
      <c r="L2120" s="121" t="s">
        <v>1124</v>
      </c>
      <c r="M2120" s="121" t="str">
        <f>A2107</f>
        <v>Prueba del rango estudentizado de Tukey (HSD) para AM4</v>
      </c>
      <c r="N2120" s="136"/>
      <c r="O2120" s="1"/>
      <c r="S2120" s="122" t="str">
        <f>K2120</f>
        <v>Factor</v>
      </c>
      <c r="T2120" s="122" t="str">
        <f>L2120</f>
        <v>Nivel</v>
      </c>
      <c r="U2120" s="114"/>
      <c r="V2120" s="123" t="str">
        <f>M2120</f>
        <v>Prueba del rango estudentizado de Tukey (HSD) para AM4</v>
      </c>
      <c r="W2120" s="6"/>
    </row>
    <row r="2121" spans="1:23" ht="16.5" thickBot="1" x14ac:dyDescent="0.3">
      <c r="A2121" s="99" t="s">
        <v>592</v>
      </c>
      <c r="B2121" s="68">
        <v>72.424999999999997</v>
      </c>
      <c r="C2121" s="68">
        <v>8</v>
      </c>
      <c r="D2121" s="86" t="s">
        <v>46</v>
      </c>
      <c r="K2121" s="223" t="s">
        <v>1128</v>
      </c>
      <c r="L2121" s="124" t="str">
        <f>D2121</f>
        <v>Perseo</v>
      </c>
      <c r="M2121" s="125">
        <f>B2121</f>
        <v>72.424999999999997</v>
      </c>
      <c r="N2121" s="125" t="str">
        <f>A2121</f>
        <v>A</v>
      </c>
      <c r="O2121" s="125">
        <f>B2121</f>
        <v>72.424999999999997</v>
      </c>
      <c r="S2121" s="225" t="str">
        <f>K2121</f>
        <v>Genotipo (B)</v>
      </c>
      <c r="T2121" s="133" t="str">
        <f>L2121</f>
        <v>Perseo</v>
      </c>
      <c r="U2121" s="134">
        <f t="shared" ref="U2121:U2124" si="80">M2121</f>
        <v>72.424999999999997</v>
      </c>
      <c r="V2121" s="133" t="str">
        <f t="shared" ref="V2121:V2124" si="81">N2121</f>
        <v>A</v>
      </c>
      <c r="W2121" s="133">
        <f t="shared" ref="W2121:W2124" si="82">O2121</f>
        <v>72.424999999999997</v>
      </c>
    </row>
    <row r="2122" spans="1:23" ht="16.5" thickBot="1" x14ac:dyDescent="0.3">
      <c r="A2122" s="99"/>
      <c r="B2122" s="68"/>
      <c r="C2122" s="68"/>
      <c r="D2122" s="86"/>
      <c r="K2122" s="224"/>
      <c r="L2122" s="124" t="str">
        <f>D2123</f>
        <v>Palomo</v>
      </c>
      <c r="M2122" s="125">
        <f>B2123</f>
        <v>66.837999999999994</v>
      </c>
      <c r="N2122" s="125" t="str">
        <f>A2123</f>
        <v>B</v>
      </c>
      <c r="O2122" s="125">
        <f>B2123</f>
        <v>66.837999999999994</v>
      </c>
      <c r="S2122" s="226"/>
      <c r="T2122" s="133" t="str">
        <f t="shared" ref="T2122:T2124" si="83">L2122</f>
        <v>Palomo</v>
      </c>
      <c r="U2122" s="134">
        <f t="shared" si="80"/>
        <v>66.837999999999994</v>
      </c>
      <c r="V2122" s="133" t="str">
        <f t="shared" si="81"/>
        <v>B</v>
      </c>
      <c r="W2122" s="133">
        <f t="shared" si="82"/>
        <v>66.837999999999994</v>
      </c>
    </row>
    <row r="2123" spans="1:23" ht="16.5" thickBot="1" x14ac:dyDescent="0.3">
      <c r="A2123" s="99" t="s">
        <v>593</v>
      </c>
      <c r="B2123" s="68">
        <v>66.837999999999994</v>
      </c>
      <c r="C2123" s="68">
        <v>8</v>
      </c>
      <c r="D2123" s="86" t="s">
        <v>7</v>
      </c>
      <c r="K2123" s="224"/>
      <c r="L2123" s="4" t="str">
        <f>D2125</f>
        <v>Toro</v>
      </c>
      <c r="M2123" s="4">
        <f>B2125</f>
        <v>66.150000000000006</v>
      </c>
      <c r="N2123" s="4" t="str">
        <f>A2125</f>
        <v>B</v>
      </c>
      <c r="O2123" s="4">
        <f>B2125</f>
        <v>66.150000000000006</v>
      </c>
      <c r="P2123" s="6"/>
      <c r="Q2123" s="6"/>
      <c r="R2123" s="6"/>
      <c r="S2123" s="226"/>
      <c r="T2123" s="133" t="str">
        <f t="shared" si="83"/>
        <v>Toro</v>
      </c>
      <c r="U2123" s="134">
        <f t="shared" si="80"/>
        <v>66.150000000000006</v>
      </c>
      <c r="V2123" s="133" t="str">
        <f t="shared" si="81"/>
        <v>B</v>
      </c>
      <c r="W2123" s="133">
        <f t="shared" si="82"/>
        <v>66.150000000000006</v>
      </c>
    </row>
    <row r="2124" spans="1:23" ht="16.5" thickBot="1" x14ac:dyDescent="0.3">
      <c r="A2124" s="99" t="s">
        <v>593</v>
      </c>
      <c r="B2124" s="68"/>
      <c r="C2124" s="68"/>
      <c r="D2124" s="86"/>
      <c r="K2124" s="224"/>
      <c r="L2124" s="4" t="str">
        <f>D2127</f>
        <v>Pony</v>
      </c>
      <c r="M2124" s="4">
        <f>B2127</f>
        <v>66.05</v>
      </c>
      <c r="N2124" s="4" t="str">
        <f>A2127</f>
        <v>B</v>
      </c>
      <c r="O2124" s="4">
        <f>B2127</f>
        <v>66.05</v>
      </c>
      <c r="P2124" s="6"/>
      <c r="Q2124" s="6"/>
      <c r="R2124" s="6"/>
      <c r="S2124" s="227"/>
      <c r="T2124" s="129" t="str">
        <f t="shared" si="83"/>
        <v>Pony</v>
      </c>
      <c r="U2124" s="135">
        <f t="shared" si="80"/>
        <v>66.05</v>
      </c>
      <c r="V2124" s="129" t="str">
        <f t="shared" si="81"/>
        <v>B</v>
      </c>
      <c r="W2124" s="129">
        <f t="shared" si="82"/>
        <v>66.05</v>
      </c>
    </row>
    <row r="2125" spans="1:23" ht="15.75" thickBot="1" x14ac:dyDescent="0.3">
      <c r="A2125" s="99" t="s">
        <v>593</v>
      </c>
      <c r="B2125" s="68">
        <v>66.150000000000006</v>
      </c>
      <c r="C2125" s="68">
        <v>8</v>
      </c>
      <c r="D2125" s="86" t="s">
        <v>8</v>
      </c>
      <c r="J2125">
        <v>1</v>
      </c>
    </row>
    <row r="2126" spans="1:23" ht="15.75" thickBot="1" x14ac:dyDescent="0.3">
      <c r="A2126" s="99" t="s">
        <v>593</v>
      </c>
      <c r="B2126" s="68"/>
      <c r="C2126" s="68"/>
      <c r="D2126" s="86"/>
      <c r="J2126">
        <v>2</v>
      </c>
    </row>
    <row r="2127" spans="1:23" x14ac:dyDescent="0.25">
      <c r="A2127" s="100" t="s">
        <v>593</v>
      </c>
      <c r="B2127" s="77">
        <v>66.05</v>
      </c>
      <c r="C2127" s="77">
        <v>8</v>
      </c>
      <c r="D2127" s="87" t="s">
        <v>11</v>
      </c>
      <c r="J2127">
        <v>3</v>
      </c>
    </row>
    <row r="2128" spans="1:23" x14ac:dyDescent="0.25">
      <c r="A2128" s="79"/>
      <c r="J2128">
        <v>4</v>
      </c>
    </row>
    <row r="2129" spans="1:10" x14ac:dyDescent="0.25">
      <c r="A2129" s="79"/>
      <c r="J2129">
        <v>5</v>
      </c>
    </row>
    <row r="2130" spans="1:10" x14ac:dyDescent="0.25">
      <c r="J2130">
        <v>6</v>
      </c>
    </row>
    <row r="2131" spans="1:10" x14ac:dyDescent="0.25">
      <c r="A2131" s="80"/>
      <c r="J2131">
        <v>7</v>
      </c>
    </row>
    <row r="2132" spans="1:10" ht="31.5" x14ac:dyDescent="0.25">
      <c r="A2132" s="64" t="s">
        <v>590</v>
      </c>
      <c r="J2132">
        <v>8</v>
      </c>
    </row>
    <row r="2133" spans="1:10" x14ac:dyDescent="0.25">
      <c r="A2133" s="79"/>
      <c r="J2133">
        <v>9</v>
      </c>
    </row>
    <row r="2134" spans="1:10" ht="25.5" x14ac:dyDescent="0.25">
      <c r="A2134" s="81" t="s">
        <v>595</v>
      </c>
      <c r="J2134">
        <v>10</v>
      </c>
    </row>
    <row r="2135" spans="1:10" x14ac:dyDescent="0.25">
      <c r="A2135" s="81"/>
      <c r="J2135">
        <v>11</v>
      </c>
    </row>
    <row r="2136" spans="1:10" x14ac:dyDescent="0.25">
      <c r="A2136" s="65"/>
      <c r="J2136">
        <v>12</v>
      </c>
    </row>
    <row r="2137" spans="1:10" x14ac:dyDescent="0.25">
      <c r="A2137" s="65"/>
      <c r="J2137">
        <v>13</v>
      </c>
    </row>
    <row r="2138" spans="1:10" x14ac:dyDescent="0.25">
      <c r="A2138" s="79"/>
      <c r="J2138">
        <v>14</v>
      </c>
    </row>
    <row r="2139" spans="1:10" x14ac:dyDescent="0.25">
      <c r="A2139" s="79"/>
      <c r="J2139">
        <v>15</v>
      </c>
    </row>
    <row r="2140" spans="1:10" x14ac:dyDescent="0.25">
      <c r="J2140">
        <v>16</v>
      </c>
    </row>
    <row r="2141" spans="1:10" x14ac:dyDescent="0.25">
      <c r="A2141" s="80"/>
      <c r="J2141">
        <v>17</v>
      </c>
    </row>
    <row r="2142" spans="1:10" ht="31.5" x14ac:dyDescent="0.25">
      <c r="A2142" s="64" t="s">
        <v>590</v>
      </c>
      <c r="J2142">
        <v>18</v>
      </c>
    </row>
    <row r="2143" spans="1:10" x14ac:dyDescent="0.25">
      <c r="A2143" s="79"/>
      <c r="J2143">
        <v>19</v>
      </c>
    </row>
    <row r="2144" spans="1:10" ht="25.5" x14ac:dyDescent="0.25">
      <c r="A2144" s="81" t="s">
        <v>595</v>
      </c>
      <c r="J2144">
        <v>20</v>
      </c>
    </row>
    <row r="2145" spans="1:23" x14ac:dyDescent="0.25">
      <c r="A2145" s="81"/>
      <c r="J2145">
        <v>21</v>
      </c>
    </row>
    <row r="2146" spans="1:23" ht="89.25" x14ac:dyDescent="0.25">
      <c r="A2146" s="81" t="s">
        <v>1091</v>
      </c>
      <c r="J2146">
        <v>22</v>
      </c>
    </row>
    <row r="2147" spans="1:23" x14ac:dyDescent="0.25">
      <c r="A2147" s="65"/>
      <c r="J2147">
        <v>23</v>
      </c>
    </row>
    <row r="2148" spans="1:23" x14ac:dyDescent="0.25">
      <c r="A2148" s="65"/>
      <c r="J2148">
        <v>24</v>
      </c>
    </row>
    <row r="2149" spans="1:23" ht="140.25" x14ac:dyDescent="0.25">
      <c r="A2149" s="96" t="s">
        <v>624</v>
      </c>
      <c r="B2149" s="97" t="s">
        <v>625</v>
      </c>
      <c r="J2149">
        <v>25</v>
      </c>
    </row>
    <row r="2150" spans="1:23" ht="15.75" thickBot="1" x14ac:dyDescent="0.3">
      <c r="A2150" s="65"/>
      <c r="J2150">
        <v>26</v>
      </c>
    </row>
    <row r="2151" spans="1:23" ht="15.75" thickBot="1" x14ac:dyDescent="0.3">
      <c r="A2151" s="88" t="s">
        <v>626</v>
      </c>
      <c r="B2151" s="89">
        <v>0.05</v>
      </c>
      <c r="J2151">
        <v>27</v>
      </c>
    </row>
    <row r="2152" spans="1:23" ht="39" thickBot="1" x14ac:dyDescent="0.3">
      <c r="A2152" s="110" t="s">
        <v>627</v>
      </c>
      <c r="B2152" s="74">
        <v>18</v>
      </c>
      <c r="J2152">
        <v>28</v>
      </c>
    </row>
    <row r="2153" spans="1:23" ht="39" thickBot="1" x14ac:dyDescent="0.3">
      <c r="A2153" s="110" t="s">
        <v>628</v>
      </c>
      <c r="B2153" s="74">
        <v>14.83295</v>
      </c>
      <c r="J2153">
        <v>29</v>
      </c>
    </row>
    <row r="2154" spans="1:23" ht="64.5" thickBot="1" x14ac:dyDescent="0.3">
      <c r="A2154" s="110" t="s">
        <v>629</v>
      </c>
      <c r="B2154" s="74">
        <v>3.9969700000000001</v>
      </c>
      <c r="J2154">
        <v>30</v>
      </c>
    </row>
    <row r="2155" spans="1:23" ht="38.25" x14ac:dyDescent="0.25">
      <c r="A2155" s="109" t="s">
        <v>630</v>
      </c>
      <c r="B2155" s="78">
        <v>5.4424999999999999</v>
      </c>
      <c r="J2155">
        <v>31</v>
      </c>
    </row>
    <row r="2156" spans="1:23" ht="15.75" thickBot="1" x14ac:dyDescent="0.3">
      <c r="A2156" s="65"/>
      <c r="J2156">
        <v>32</v>
      </c>
    </row>
    <row r="2157" spans="1:23" x14ac:dyDescent="0.25">
      <c r="A2157" s="254" t="s">
        <v>637</v>
      </c>
      <c r="B2157" s="255"/>
      <c r="C2157" s="255"/>
      <c r="D2157" s="255"/>
      <c r="J2157">
        <v>33</v>
      </c>
    </row>
    <row r="2158" spans="1:23" ht="15.75" thickBot="1" x14ac:dyDescent="0.3">
      <c r="A2158" s="256" t="s">
        <v>638</v>
      </c>
      <c r="B2158" s="257"/>
      <c r="C2158" s="257"/>
      <c r="D2158" s="257"/>
      <c r="J2158">
        <v>34</v>
      </c>
    </row>
    <row r="2159" spans="1:23" ht="27" thickBot="1" x14ac:dyDescent="0.3">
      <c r="A2159" s="98" t="s">
        <v>634</v>
      </c>
      <c r="B2159" s="83" t="s">
        <v>635</v>
      </c>
      <c r="C2159" s="83" t="s">
        <v>566</v>
      </c>
      <c r="D2159" s="85" t="s">
        <v>593</v>
      </c>
      <c r="K2159" s="121" t="s">
        <v>1123</v>
      </c>
      <c r="L2159" s="121" t="s">
        <v>1124</v>
      </c>
      <c r="M2159" s="121" t="str">
        <f>A2146</f>
        <v>Prueba del rango estudentizado de Tukey (HSD) para AM5</v>
      </c>
      <c r="N2159" s="136"/>
      <c r="O2159" s="1"/>
      <c r="S2159" s="122" t="str">
        <f>K2159</f>
        <v>Factor</v>
      </c>
      <c r="T2159" s="122" t="str">
        <f>L2159</f>
        <v>Nivel</v>
      </c>
      <c r="U2159" s="114"/>
      <c r="V2159" s="123" t="str">
        <f>M2159</f>
        <v>Prueba del rango estudentizado de Tukey (HSD) para AM5</v>
      </c>
      <c r="W2159" s="6"/>
    </row>
    <row r="2160" spans="1:23" ht="16.5" thickBot="1" x14ac:dyDescent="0.3">
      <c r="A2160" s="99" t="s">
        <v>592</v>
      </c>
      <c r="B2160" s="68">
        <v>74.525000000000006</v>
      </c>
      <c r="C2160" s="68">
        <v>8</v>
      </c>
      <c r="D2160" s="86" t="s">
        <v>7</v>
      </c>
      <c r="K2160" s="223" t="s">
        <v>1128</v>
      </c>
      <c r="L2160" s="124" t="str">
        <f>D2160</f>
        <v>Palomo</v>
      </c>
      <c r="M2160" s="125">
        <f>B2160</f>
        <v>74.525000000000006</v>
      </c>
      <c r="N2160" s="125" t="str">
        <f>A2160</f>
        <v>A</v>
      </c>
      <c r="O2160" s="125">
        <f>B2160</f>
        <v>74.525000000000006</v>
      </c>
      <c r="S2160" s="225" t="str">
        <f>K2160</f>
        <v>Genotipo (B)</v>
      </c>
      <c r="T2160" s="133" t="str">
        <f>L2160</f>
        <v>Palomo</v>
      </c>
      <c r="U2160" s="134">
        <f t="shared" ref="U2160:U2163" si="84">M2160</f>
        <v>74.525000000000006</v>
      </c>
      <c r="V2160" s="133" t="str">
        <f t="shared" ref="V2160:V2163" si="85">N2160</f>
        <v>A</v>
      </c>
      <c r="W2160" s="133">
        <f t="shared" ref="W2160:W2163" si="86">O2160</f>
        <v>74.525000000000006</v>
      </c>
    </row>
    <row r="2161" spans="1:23" ht="16.5" thickBot="1" x14ac:dyDescent="0.3">
      <c r="A2161" s="99" t="s">
        <v>592</v>
      </c>
      <c r="B2161" s="68"/>
      <c r="C2161" s="68"/>
      <c r="D2161" s="86"/>
      <c r="K2161" s="224"/>
      <c r="L2161" s="124" t="str">
        <f>D2162</f>
        <v>Perseo</v>
      </c>
      <c r="M2161" s="125">
        <f>B2162</f>
        <v>72.238</v>
      </c>
      <c r="N2161" s="125" t="str">
        <f>A2162</f>
        <v>A</v>
      </c>
      <c r="O2161" s="125">
        <f>B2162</f>
        <v>72.238</v>
      </c>
      <c r="S2161" s="226"/>
      <c r="T2161" s="133" t="str">
        <f t="shared" ref="T2161:T2163" si="87">L2161</f>
        <v>Perseo</v>
      </c>
      <c r="U2161" s="134">
        <f t="shared" si="84"/>
        <v>72.238</v>
      </c>
      <c r="V2161" s="133" t="str">
        <f t="shared" si="85"/>
        <v>A</v>
      </c>
      <c r="W2161" s="133">
        <f t="shared" si="86"/>
        <v>72.238</v>
      </c>
    </row>
    <row r="2162" spans="1:23" ht="16.5" thickBot="1" x14ac:dyDescent="0.3">
      <c r="A2162" s="99" t="s">
        <v>592</v>
      </c>
      <c r="B2162" s="68">
        <v>72.238</v>
      </c>
      <c r="C2162" s="68">
        <v>8</v>
      </c>
      <c r="D2162" s="86" t="s">
        <v>46</v>
      </c>
      <c r="K2162" s="224"/>
      <c r="L2162" s="4" t="str">
        <f>D2164</f>
        <v>Toro</v>
      </c>
      <c r="M2162" s="4">
        <f>B2164</f>
        <v>71.575000000000003</v>
      </c>
      <c r="N2162" s="4" t="str">
        <f>A2164</f>
        <v>A</v>
      </c>
      <c r="O2162" s="4">
        <f>B2164</f>
        <v>71.575000000000003</v>
      </c>
      <c r="P2162" s="6"/>
      <c r="Q2162" s="6"/>
      <c r="R2162" s="6"/>
      <c r="S2162" s="226"/>
      <c r="T2162" s="133" t="str">
        <f t="shared" si="87"/>
        <v>Toro</v>
      </c>
      <c r="U2162" s="134">
        <f t="shared" si="84"/>
        <v>71.575000000000003</v>
      </c>
      <c r="V2162" s="133" t="str">
        <f t="shared" si="85"/>
        <v>A</v>
      </c>
      <c r="W2162" s="133">
        <f t="shared" si="86"/>
        <v>71.575000000000003</v>
      </c>
    </row>
    <row r="2163" spans="1:23" ht="16.5" thickBot="1" x14ac:dyDescent="0.3">
      <c r="A2163" s="99" t="s">
        <v>592</v>
      </c>
      <c r="B2163" s="68"/>
      <c r="C2163" s="68"/>
      <c r="D2163" s="86"/>
      <c r="K2163" s="224"/>
      <c r="L2163" s="4" t="str">
        <f>D2166</f>
        <v>Pony</v>
      </c>
      <c r="M2163" s="4">
        <f>B2166</f>
        <v>69.775000000000006</v>
      </c>
      <c r="N2163" s="4" t="str">
        <f>A2166</f>
        <v>A</v>
      </c>
      <c r="O2163" s="4">
        <f>B2166</f>
        <v>69.775000000000006</v>
      </c>
      <c r="P2163" s="6"/>
      <c r="Q2163" s="6"/>
      <c r="R2163" s="6"/>
      <c r="S2163" s="227"/>
      <c r="T2163" s="129" t="str">
        <f t="shared" si="87"/>
        <v>Pony</v>
      </c>
      <c r="U2163" s="135">
        <f t="shared" si="84"/>
        <v>69.775000000000006</v>
      </c>
      <c r="V2163" s="129" t="str">
        <f t="shared" si="85"/>
        <v>A</v>
      </c>
      <c r="W2163" s="129">
        <f t="shared" si="86"/>
        <v>69.775000000000006</v>
      </c>
    </row>
    <row r="2164" spans="1:23" ht="15.75" thickBot="1" x14ac:dyDescent="0.3">
      <c r="A2164" s="99" t="s">
        <v>592</v>
      </c>
      <c r="B2164" s="68">
        <v>71.575000000000003</v>
      </c>
      <c r="C2164" s="68">
        <v>8</v>
      </c>
      <c r="D2164" s="86" t="s">
        <v>8</v>
      </c>
      <c r="J2164">
        <v>1</v>
      </c>
    </row>
    <row r="2165" spans="1:23" ht="15.75" thickBot="1" x14ac:dyDescent="0.3">
      <c r="A2165" s="99" t="s">
        <v>592</v>
      </c>
      <c r="B2165" s="68"/>
      <c r="C2165" s="68"/>
      <c r="D2165" s="86"/>
      <c r="J2165">
        <v>2</v>
      </c>
    </row>
    <row r="2166" spans="1:23" x14ac:dyDescent="0.25">
      <c r="A2166" s="100" t="s">
        <v>592</v>
      </c>
      <c r="B2166" s="77">
        <v>69.775000000000006</v>
      </c>
      <c r="C2166" s="77">
        <v>8</v>
      </c>
      <c r="D2166" s="87" t="s">
        <v>11</v>
      </c>
      <c r="J2166">
        <v>3</v>
      </c>
    </row>
    <row r="2167" spans="1:23" x14ac:dyDescent="0.25">
      <c r="A2167" s="79"/>
      <c r="J2167">
        <v>4</v>
      </c>
    </row>
    <row r="2168" spans="1:23" x14ac:dyDescent="0.25">
      <c r="A2168" s="79"/>
      <c r="J2168">
        <v>5</v>
      </c>
    </row>
    <row r="2169" spans="1:23" x14ac:dyDescent="0.25">
      <c r="J2169">
        <v>6</v>
      </c>
    </row>
    <row r="2170" spans="1:23" x14ac:dyDescent="0.25">
      <c r="A2170" s="80"/>
      <c r="J2170">
        <v>7</v>
      </c>
    </row>
    <row r="2171" spans="1:23" ht="31.5" x14ac:dyDescent="0.25">
      <c r="A2171" s="64" t="s">
        <v>590</v>
      </c>
      <c r="J2171">
        <v>8</v>
      </c>
    </row>
    <row r="2172" spans="1:23" x14ac:dyDescent="0.25">
      <c r="A2172" s="79"/>
      <c r="J2172">
        <v>9</v>
      </c>
    </row>
    <row r="2173" spans="1:23" ht="25.5" x14ac:dyDescent="0.25">
      <c r="A2173" s="81" t="s">
        <v>595</v>
      </c>
      <c r="J2173">
        <v>10</v>
      </c>
    </row>
    <row r="2174" spans="1:23" x14ac:dyDescent="0.25">
      <c r="A2174" s="81"/>
      <c r="J2174">
        <v>11</v>
      </c>
    </row>
    <row r="2175" spans="1:23" x14ac:dyDescent="0.25">
      <c r="A2175" s="65"/>
      <c r="J2175">
        <v>12</v>
      </c>
    </row>
    <row r="2176" spans="1:23" x14ac:dyDescent="0.25">
      <c r="A2176" s="65"/>
      <c r="J2176">
        <v>13</v>
      </c>
    </row>
    <row r="2177" spans="1:10" x14ac:dyDescent="0.25">
      <c r="A2177" s="79"/>
      <c r="J2177">
        <v>14</v>
      </c>
    </row>
    <row r="2178" spans="1:10" x14ac:dyDescent="0.25">
      <c r="A2178" s="79"/>
      <c r="J2178">
        <v>15</v>
      </c>
    </row>
    <row r="2179" spans="1:10" x14ac:dyDescent="0.25">
      <c r="J2179">
        <v>16</v>
      </c>
    </row>
    <row r="2180" spans="1:10" x14ac:dyDescent="0.25">
      <c r="A2180" s="80"/>
      <c r="J2180">
        <v>17</v>
      </c>
    </row>
    <row r="2181" spans="1:10" ht="31.5" x14ac:dyDescent="0.25">
      <c r="A2181" s="64" t="s">
        <v>590</v>
      </c>
      <c r="J2181">
        <v>18</v>
      </c>
    </row>
    <row r="2182" spans="1:10" x14ac:dyDescent="0.25">
      <c r="A2182" s="79"/>
      <c r="J2182">
        <v>19</v>
      </c>
    </row>
    <row r="2183" spans="1:10" ht="25.5" x14ac:dyDescent="0.25">
      <c r="A2183" s="81" t="s">
        <v>595</v>
      </c>
      <c r="J2183">
        <v>20</v>
      </c>
    </row>
    <row r="2184" spans="1:10" x14ac:dyDescent="0.25">
      <c r="A2184" s="81"/>
      <c r="J2184">
        <v>21</v>
      </c>
    </row>
    <row r="2185" spans="1:10" ht="89.25" x14ac:dyDescent="0.25">
      <c r="A2185" s="81" t="s">
        <v>1092</v>
      </c>
      <c r="J2185">
        <v>22</v>
      </c>
    </row>
    <row r="2186" spans="1:10" x14ac:dyDescent="0.25">
      <c r="A2186" s="65"/>
      <c r="J2186">
        <v>23</v>
      </c>
    </row>
    <row r="2187" spans="1:10" x14ac:dyDescent="0.25">
      <c r="A2187" s="65"/>
      <c r="J2187">
        <v>24</v>
      </c>
    </row>
    <row r="2188" spans="1:10" ht="140.25" x14ac:dyDescent="0.25">
      <c r="A2188" s="96" t="s">
        <v>624</v>
      </c>
      <c r="B2188" s="97" t="s">
        <v>625</v>
      </c>
      <c r="J2188">
        <v>25</v>
      </c>
    </row>
    <row r="2189" spans="1:10" ht="15.75" thickBot="1" x14ac:dyDescent="0.3">
      <c r="A2189" s="65"/>
      <c r="J2189">
        <v>26</v>
      </c>
    </row>
    <row r="2190" spans="1:10" ht="15.75" thickBot="1" x14ac:dyDescent="0.3">
      <c r="A2190" s="88" t="s">
        <v>626</v>
      </c>
      <c r="B2190" s="89">
        <v>0.05</v>
      </c>
      <c r="J2190">
        <v>27</v>
      </c>
    </row>
    <row r="2191" spans="1:10" ht="39" thickBot="1" x14ac:dyDescent="0.3">
      <c r="A2191" s="110" t="s">
        <v>627</v>
      </c>
      <c r="B2191" s="74">
        <v>18</v>
      </c>
      <c r="J2191">
        <v>28</v>
      </c>
    </row>
    <row r="2192" spans="1:10" ht="39" thickBot="1" x14ac:dyDescent="0.3">
      <c r="A2192" s="110" t="s">
        <v>628</v>
      </c>
      <c r="B2192" s="74">
        <v>16.099060000000001</v>
      </c>
      <c r="J2192">
        <v>29</v>
      </c>
    </row>
    <row r="2193" spans="1:23" ht="64.5" thickBot="1" x14ac:dyDescent="0.3">
      <c r="A2193" s="110" t="s">
        <v>629</v>
      </c>
      <c r="B2193" s="74">
        <v>3.9969700000000001</v>
      </c>
      <c r="J2193">
        <v>30</v>
      </c>
    </row>
    <row r="2194" spans="1:23" ht="38.25" x14ac:dyDescent="0.25">
      <c r="A2194" s="109" t="s">
        <v>630</v>
      </c>
      <c r="B2194" s="78">
        <v>5.67</v>
      </c>
      <c r="J2194">
        <v>31</v>
      </c>
    </row>
    <row r="2195" spans="1:23" ht="15.75" thickBot="1" x14ac:dyDescent="0.3">
      <c r="A2195" s="65"/>
      <c r="J2195">
        <v>32</v>
      </c>
    </row>
    <row r="2196" spans="1:23" x14ac:dyDescent="0.25">
      <c r="A2196" s="254" t="s">
        <v>637</v>
      </c>
      <c r="B2196" s="255"/>
      <c r="C2196" s="255"/>
      <c r="D2196" s="255"/>
      <c r="J2196">
        <v>33</v>
      </c>
    </row>
    <row r="2197" spans="1:23" ht="15.75" thickBot="1" x14ac:dyDescent="0.3">
      <c r="A2197" s="256" t="s">
        <v>638</v>
      </c>
      <c r="B2197" s="257"/>
      <c r="C2197" s="257"/>
      <c r="D2197" s="257"/>
      <c r="J2197">
        <v>34</v>
      </c>
    </row>
    <row r="2198" spans="1:23" ht="27" thickBot="1" x14ac:dyDescent="0.3">
      <c r="A2198" s="98" t="s">
        <v>634</v>
      </c>
      <c r="B2198" s="83" t="s">
        <v>635</v>
      </c>
      <c r="C2198" s="83" t="s">
        <v>566</v>
      </c>
      <c r="D2198" s="85" t="s">
        <v>593</v>
      </c>
      <c r="K2198" s="121" t="s">
        <v>1123</v>
      </c>
      <c r="L2198" s="121" t="s">
        <v>1124</v>
      </c>
      <c r="M2198" s="121" t="str">
        <f>A2185</f>
        <v>Prueba del rango estudentizado de Tukey (HSD) para AM6</v>
      </c>
      <c r="N2198" s="136"/>
      <c r="O2198" s="1"/>
      <c r="S2198" s="122" t="str">
        <f>K2198</f>
        <v>Factor</v>
      </c>
      <c r="T2198" s="122" t="str">
        <f>L2198</f>
        <v>Nivel</v>
      </c>
      <c r="U2198" s="114"/>
      <c r="V2198" s="123" t="str">
        <f>M2198</f>
        <v>Prueba del rango estudentizado de Tukey (HSD) para AM6</v>
      </c>
      <c r="W2198" s="6"/>
    </row>
    <row r="2199" spans="1:23" ht="16.5" thickBot="1" x14ac:dyDescent="0.3">
      <c r="A2199" s="99" t="s">
        <v>592</v>
      </c>
      <c r="B2199" s="68">
        <v>84.438000000000002</v>
      </c>
      <c r="C2199" s="68">
        <v>8</v>
      </c>
      <c r="D2199" s="86" t="s">
        <v>7</v>
      </c>
      <c r="K2199" s="223" t="s">
        <v>1128</v>
      </c>
      <c r="L2199" s="124" t="str">
        <f>D2199</f>
        <v>Palomo</v>
      </c>
      <c r="M2199" s="125">
        <f>B2199</f>
        <v>84.438000000000002</v>
      </c>
      <c r="N2199" s="125" t="str">
        <f>A2199</f>
        <v>A</v>
      </c>
      <c r="O2199" s="125">
        <f>B2199</f>
        <v>84.438000000000002</v>
      </c>
      <c r="S2199" s="225" t="str">
        <f>K2199</f>
        <v>Genotipo (B)</v>
      </c>
      <c r="T2199" s="133" t="str">
        <f>L2199</f>
        <v>Palomo</v>
      </c>
      <c r="U2199" s="134">
        <f t="shared" ref="U2199:U2202" si="88">M2199</f>
        <v>84.438000000000002</v>
      </c>
      <c r="V2199" s="133" t="str">
        <f t="shared" ref="V2199:V2202" si="89">N2199</f>
        <v>A</v>
      </c>
      <c r="W2199" s="133">
        <f t="shared" ref="W2199:W2202" si="90">O2199</f>
        <v>84.438000000000002</v>
      </c>
    </row>
    <row r="2200" spans="1:23" ht="16.5" thickBot="1" x14ac:dyDescent="0.3">
      <c r="A2200" s="99"/>
      <c r="B2200" s="68"/>
      <c r="C2200" s="68"/>
      <c r="D2200" s="86"/>
      <c r="K2200" s="224"/>
      <c r="L2200" s="124" t="str">
        <f>D2201</f>
        <v>Toro</v>
      </c>
      <c r="M2200" s="125">
        <f>B2201</f>
        <v>77.625</v>
      </c>
      <c r="N2200" s="125" t="str">
        <f>A2201</f>
        <v>B</v>
      </c>
      <c r="O2200" s="125">
        <f>B2201</f>
        <v>77.625</v>
      </c>
      <c r="S2200" s="226"/>
      <c r="T2200" s="133" t="str">
        <f t="shared" ref="T2200:T2202" si="91">L2200</f>
        <v>Toro</v>
      </c>
      <c r="U2200" s="134">
        <f t="shared" si="88"/>
        <v>77.625</v>
      </c>
      <c r="V2200" s="133" t="str">
        <f t="shared" si="89"/>
        <v>B</v>
      </c>
      <c r="W2200" s="133">
        <f t="shared" si="90"/>
        <v>77.625</v>
      </c>
    </row>
    <row r="2201" spans="1:23" ht="16.5" thickBot="1" x14ac:dyDescent="0.3">
      <c r="A2201" s="99" t="s">
        <v>593</v>
      </c>
      <c r="B2201" s="68">
        <v>77.625</v>
      </c>
      <c r="C2201" s="68">
        <v>8</v>
      </c>
      <c r="D2201" s="86" t="s">
        <v>8</v>
      </c>
      <c r="K2201" s="224"/>
      <c r="L2201" s="4" t="str">
        <f>D2203</f>
        <v>Perseo</v>
      </c>
      <c r="M2201" s="4">
        <f>B2203</f>
        <v>75.337999999999994</v>
      </c>
      <c r="N2201" s="4" t="str">
        <f>A2203</f>
        <v>B</v>
      </c>
      <c r="O2201" s="4">
        <f>B2203</f>
        <v>75.337999999999994</v>
      </c>
      <c r="P2201" s="6"/>
      <c r="Q2201" s="6"/>
      <c r="R2201" s="6"/>
      <c r="S2201" s="226"/>
      <c r="T2201" s="133" t="str">
        <f t="shared" si="91"/>
        <v>Perseo</v>
      </c>
      <c r="U2201" s="134">
        <f t="shared" si="88"/>
        <v>75.337999999999994</v>
      </c>
      <c r="V2201" s="133" t="str">
        <f t="shared" si="89"/>
        <v>B</v>
      </c>
      <c r="W2201" s="133">
        <f t="shared" si="90"/>
        <v>75.337999999999994</v>
      </c>
    </row>
    <row r="2202" spans="1:23" ht="16.5" thickBot="1" x14ac:dyDescent="0.3">
      <c r="A2202" s="99" t="s">
        <v>593</v>
      </c>
      <c r="B2202" s="68"/>
      <c r="C2202" s="68"/>
      <c r="D2202" s="86"/>
      <c r="K2202" s="224"/>
      <c r="L2202" s="4" t="str">
        <f>D2205</f>
        <v>Pony</v>
      </c>
      <c r="M2202" s="4">
        <f>B2205</f>
        <v>74.787999999999997</v>
      </c>
      <c r="N2202" s="4" t="str">
        <f>A2205</f>
        <v>B</v>
      </c>
      <c r="O2202" s="4">
        <f>B2205</f>
        <v>74.787999999999997</v>
      </c>
      <c r="P2202" s="6"/>
      <c r="Q2202" s="6"/>
      <c r="R2202" s="6"/>
      <c r="S2202" s="227"/>
      <c r="T2202" s="129" t="str">
        <f t="shared" si="91"/>
        <v>Pony</v>
      </c>
      <c r="U2202" s="135">
        <f t="shared" si="88"/>
        <v>74.787999999999997</v>
      </c>
      <c r="V2202" s="129" t="str">
        <f t="shared" si="89"/>
        <v>B</v>
      </c>
      <c r="W2202" s="129">
        <f t="shared" si="90"/>
        <v>74.787999999999997</v>
      </c>
    </row>
    <row r="2203" spans="1:23" ht="15.75" thickBot="1" x14ac:dyDescent="0.3">
      <c r="A2203" s="99" t="s">
        <v>593</v>
      </c>
      <c r="B2203" s="68">
        <v>75.337999999999994</v>
      </c>
      <c r="C2203" s="68">
        <v>8</v>
      </c>
      <c r="D2203" s="86" t="s">
        <v>46</v>
      </c>
      <c r="J2203">
        <v>1</v>
      </c>
    </row>
    <row r="2204" spans="1:23" ht="15.75" thickBot="1" x14ac:dyDescent="0.3">
      <c r="A2204" s="99" t="s">
        <v>593</v>
      </c>
      <c r="B2204" s="68"/>
      <c r="C2204" s="68"/>
      <c r="D2204" s="86"/>
      <c r="J2204">
        <v>2</v>
      </c>
    </row>
    <row r="2205" spans="1:23" x14ac:dyDescent="0.25">
      <c r="A2205" s="100" t="s">
        <v>593</v>
      </c>
      <c r="B2205" s="77">
        <v>74.787999999999997</v>
      </c>
      <c r="C2205" s="77">
        <v>8</v>
      </c>
      <c r="D2205" s="87" t="s">
        <v>11</v>
      </c>
      <c r="J2205">
        <v>3</v>
      </c>
    </row>
    <row r="2206" spans="1:23" x14ac:dyDescent="0.25">
      <c r="A2206" s="79"/>
      <c r="J2206">
        <v>4</v>
      </c>
    </row>
    <row r="2207" spans="1:23" x14ac:dyDescent="0.25">
      <c r="A2207" s="79"/>
      <c r="J2207">
        <v>5</v>
      </c>
    </row>
    <row r="2208" spans="1:23" x14ac:dyDescent="0.25">
      <c r="J2208">
        <v>6</v>
      </c>
    </row>
    <row r="2209" spans="1:10" x14ac:dyDescent="0.25">
      <c r="A2209" s="80"/>
      <c r="J2209">
        <v>7</v>
      </c>
    </row>
    <row r="2210" spans="1:10" ht="31.5" x14ac:dyDescent="0.25">
      <c r="A2210" s="64" t="s">
        <v>590</v>
      </c>
      <c r="J2210">
        <v>8</v>
      </c>
    </row>
    <row r="2211" spans="1:10" x14ac:dyDescent="0.25">
      <c r="A2211" s="79"/>
      <c r="J2211">
        <v>9</v>
      </c>
    </row>
    <row r="2212" spans="1:10" ht="25.5" x14ac:dyDescent="0.25">
      <c r="A2212" s="81" t="s">
        <v>595</v>
      </c>
      <c r="J2212">
        <v>10</v>
      </c>
    </row>
    <row r="2213" spans="1:10" x14ac:dyDescent="0.25">
      <c r="A2213" s="81"/>
      <c r="J2213">
        <v>11</v>
      </c>
    </row>
    <row r="2214" spans="1:10" x14ac:dyDescent="0.25">
      <c r="A2214" s="65"/>
      <c r="J2214">
        <v>12</v>
      </c>
    </row>
    <row r="2215" spans="1:10" x14ac:dyDescent="0.25">
      <c r="A2215" s="65"/>
      <c r="J2215">
        <v>13</v>
      </c>
    </row>
    <row r="2216" spans="1:10" x14ac:dyDescent="0.25">
      <c r="A2216" s="79"/>
      <c r="J2216">
        <v>14</v>
      </c>
    </row>
    <row r="2217" spans="1:10" x14ac:dyDescent="0.25">
      <c r="A2217" s="79"/>
      <c r="J2217">
        <v>15</v>
      </c>
    </row>
    <row r="2218" spans="1:10" x14ac:dyDescent="0.25">
      <c r="J2218">
        <v>16</v>
      </c>
    </row>
    <row r="2219" spans="1:10" x14ac:dyDescent="0.25">
      <c r="A2219" s="80"/>
      <c r="J2219">
        <v>17</v>
      </c>
    </row>
    <row r="2220" spans="1:10" ht="31.5" x14ac:dyDescent="0.25">
      <c r="A2220" s="64" t="s">
        <v>590</v>
      </c>
      <c r="J2220">
        <v>18</v>
      </c>
    </row>
    <row r="2221" spans="1:10" x14ac:dyDescent="0.25">
      <c r="A2221" s="79"/>
      <c r="J2221">
        <v>19</v>
      </c>
    </row>
    <row r="2222" spans="1:10" ht="25.5" x14ac:dyDescent="0.25">
      <c r="A2222" s="81" t="s">
        <v>595</v>
      </c>
      <c r="J2222">
        <v>20</v>
      </c>
    </row>
    <row r="2223" spans="1:10" x14ac:dyDescent="0.25">
      <c r="A2223" s="81"/>
      <c r="J2223">
        <v>21</v>
      </c>
    </row>
    <row r="2224" spans="1:10" ht="89.25" x14ac:dyDescent="0.25">
      <c r="A2224" s="81" t="s">
        <v>1093</v>
      </c>
      <c r="J2224">
        <v>22</v>
      </c>
    </row>
    <row r="2225" spans="1:58" x14ac:dyDescent="0.25">
      <c r="A2225" s="65"/>
      <c r="J2225">
        <v>23</v>
      </c>
    </row>
    <row r="2226" spans="1:58" x14ac:dyDescent="0.25">
      <c r="A2226" s="65"/>
      <c r="J2226">
        <v>24</v>
      </c>
    </row>
    <row r="2227" spans="1:58" ht="140.25" x14ac:dyDescent="0.25">
      <c r="A2227" s="96" t="s">
        <v>624</v>
      </c>
      <c r="B2227" s="97" t="s">
        <v>625</v>
      </c>
      <c r="J2227">
        <v>25</v>
      </c>
    </row>
    <row r="2228" spans="1:58" ht="15.75" thickBot="1" x14ac:dyDescent="0.3">
      <c r="A2228" s="65"/>
      <c r="J2228">
        <v>26</v>
      </c>
    </row>
    <row r="2229" spans="1:58" ht="15.75" thickBot="1" x14ac:dyDescent="0.3">
      <c r="A2229" s="88" t="s">
        <v>626</v>
      </c>
      <c r="B2229" s="89">
        <v>0.05</v>
      </c>
      <c r="J2229">
        <v>27</v>
      </c>
    </row>
    <row r="2230" spans="1:58" ht="39" thickBot="1" x14ac:dyDescent="0.3">
      <c r="A2230" s="110" t="s">
        <v>627</v>
      </c>
      <c r="B2230" s="74">
        <v>18</v>
      </c>
      <c r="J2230">
        <v>28</v>
      </c>
    </row>
    <row r="2231" spans="1:58" ht="39" thickBot="1" x14ac:dyDescent="0.3">
      <c r="A2231" s="110" t="s">
        <v>628</v>
      </c>
      <c r="B2231" s="74">
        <v>0.41267399999999999</v>
      </c>
      <c r="J2231">
        <v>29</v>
      </c>
    </row>
    <row r="2232" spans="1:58" ht="64.5" thickBot="1" x14ac:dyDescent="0.3">
      <c r="A2232" s="110" t="s">
        <v>629</v>
      </c>
      <c r="B2232" s="74">
        <v>3.9969700000000001</v>
      </c>
      <c r="J2232">
        <v>30</v>
      </c>
    </row>
    <row r="2233" spans="1:58" ht="38.25" x14ac:dyDescent="0.25">
      <c r="A2233" s="109" t="s">
        <v>630</v>
      </c>
      <c r="B2233" s="78">
        <v>0.90780000000000005</v>
      </c>
      <c r="J2233">
        <v>31</v>
      </c>
    </row>
    <row r="2234" spans="1:58" ht="15.75" thickBot="1" x14ac:dyDescent="0.3">
      <c r="A2234" s="65"/>
      <c r="J2234">
        <v>32</v>
      </c>
    </row>
    <row r="2235" spans="1:58" x14ac:dyDescent="0.25">
      <c r="A2235" s="254" t="s">
        <v>637</v>
      </c>
      <c r="B2235" s="255"/>
      <c r="C2235" s="255"/>
      <c r="D2235" s="255"/>
      <c r="J2235">
        <v>33</v>
      </c>
    </row>
    <row r="2236" spans="1:58" ht="15.75" thickBot="1" x14ac:dyDescent="0.3">
      <c r="A2236" s="256" t="s">
        <v>638</v>
      </c>
      <c r="B2236" s="257"/>
      <c r="C2236" s="257"/>
      <c r="D2236" s="257"/>
      <c r="J2236">
        <v>34</v>
      </c>
    </row>
    <row r="2237" spans="1:58" ht="27" thickBot="1" x14ac:dyDescent="0.3">
      <c r="A2237" s="98" t="s">
        <v>634</v>
      </c>
      <c r="B2237" s="83" t="s">
        <v>635</v>
      </c>
      <c r="C2237" s="83" t="s">
        <v>566</v>
      </c>
      <c r="D2237" s="85" t="s">
        <v>593</v>
      </c>
      <c r="K2237" s="121" t="s">
        <v>1123</v>
      </c>
      <c r="L2237" s="121" t="s">
        <v>1124</v>
      </c>
      <c r="M2237" s="121" t="str">
        <f>A2224</f>
        <v>Prueba del rango estudentizado de Tukey (HSD) para DM1</v>
      </c>
      <c r="N2237" s="136"/>
      <c r="O2237" s="1"/>
      <c r="S2237" s="122" t="str">
        <f>K2237</f>
        <v>Factor</v>
      </c>
      <c r="T2237" s="122" t="str">
        <f>L2237</f>
        <v>Nivel</v>
      </c>
      <c r="U2237" s="114"/>
      <c r="V2237" s="123" t="str">
        <f>M2237</f>
        <v>Prueba del rango estudentizado de Tukey (HSD) para DM1</v>
      </c>
      <c r="W2237" s="6"/>
      <c r="X2237" s="264"/>
      <c r="Y2237" s="264"/>
      <c r="Z2237" s="264"/>
      <c r="AA2237" s="160"/>
      <c r="AB2237" s="264"/>
      <c r="AC2237" s="264"/>
      <c r="AD2237" s="264"/>
      <c r="AE2237" s="264"/>
      <c r="AF2237" s="264"/>
      <c r="AG2237" s="264"/>
      <c r="AH2237" s="264"/>
      <c r="AI2237" s="264"/>
      <c r="AJ2237" s="264"/>
      <c r="AK2237" s="264"/>
      <c r="AL2237" s="264"/>
      <c r="AM2237" s="264"/>
      <c r="AN2237" s="264"/>
      <c r="AO2237" s="264"/>
      <c r="AP2237" s="264"/>
      <c r="AQ2237" s="264"/>
      <c r="AR2237" s="264"/>
      <c r="AS2237" s="264"/>
      <c r="AT2237" s="264"/>
      <c r="AU2237" s="264"/>
      <c r="AV2237" s="264"/>
      <c r="AW2237" s="264"/>
      <c r="AX2237" s="264"/>
      <c r="AY2237" s="264"/>
      <c r="AZ2237" s="264"/>
      <c r="BA2237" s="264"/>
      <c r="BB2237" s="264"/>
      <c r="BC2237" s="264"/>
      <c r="BD2237" s="160"/>
      <c r="BE2237" s="160"/>
      <c r="BF2237" s="160"/>
    </row>
    <row r="2238" spans="1:58" ht="16.5" thickBot="1" x14ac:dyDescent="0.3">
      <c r="A2238" s="99" t="s">
        <v>592</v>
      </c>
      <c r="B2238" s="68">
        <v>9.0625</v>
      </c>
      <c r="C2238" s="68">
        <v>8</v>
      </c>
      <c r="D2238" s="86" t="s">
        <v>7</v>
      </c>
      <c r="K2238" s="223" t="s">
        <v>1128</v>
      </c>
      <c r="L2238" s="124" t="str">
        <f>D2238</f>
        <v>Palomo</v>
      </c>
      <c r="M2238" s="125">
        <f>B2238</f>
        <v>9.0625</v>
      </c>
      <c r="N2238" s="125" t="str">
        <f>A2238</f>
        <v>A</v>
      </c>
      <c r="O2238" s="125">
        <f>B2238</f>
        <v>9.0625</v>
      </c>
      <c r="S2238" s="225" t="str">
        <f>K2238</f>
        <v>Genotipo (B)</v>
      </c>
      <c r="T2238" s="133" t="str">
        <f>L2238</f>
        <v>Palomo</v>
      </c>
      <c r="U2238" s="134">
        <f t="shared" ref="U2238:U2241" si="92">M2238</f>
        <v>9.0625</v>
      </c>
      <c r="V2238" s="133" t="str">
        <f t="shared" ref="V2238:V2241" si="93">N2238</f>
        <v>A</v>
      </c>
      <c r="W2238" s="133">
        <f t="shared" ref="W2238:W2241" si="94">O2238</f>
        <v>9.0625</v>
      </c>
      <c r="X2238" s="160"/>
      <c r="Y2238" s="160"/>
      <c r="Z2238" s="160"/>
      <c r="AA2238" s="160"/>
      <c r="AB2238" s="160"/>
      <c r="AC2238" s="160"/>
      <c r="AD2238" s="160"/>
      <c r="AE2238" s="160"/>
      <c r="AF2238" s="160"/>
      <c r="AG2238" s="160"/>
      <c r="AH2238" s="160"/>
      <c r="AI2238" s="160"/>
      <c r="AJ2238" s="160"/>
      <c r="AK2238" s="160"/>
      <c r="AL2238" s="160"/>
      <c r="AM2238" s="160"/>
      <c r="AN2238" s="160"/>
      <c r="AO2238" s="160"/>
      <c r="AP2238" s="160"/>
      <c r="AQ2238" s="160"/>
      <c r="AR2238" s="160"/>
      <c r="AS2238" s="160"/>
      <c r="AT2238" s="160"/>
      <c r="AU2238" s="160"/>
      <c r="AV2238" s="160"/>
      <c r="AW2238" s="160"/>
      <c r="AX2238" s="160"/>
      <c r="AY2238" s="160"/>
      <c r="AZ2238" s="160"/>
      <c r="BA2238" s="160"/>
      <c r="BB2238" s="160"/>
      <c r="BC2238" s="160"/>
      <c r="BD2238" s="160"/>
      <c r="BE2238" s="160"/>
      <c r="BF2238" s="160"/>
    </row>
    <row r="2239" spans="1:58" ht="16.5" thickBot="1" x14ac:dyDescent="0.3">
      <c r="A2239" s="99" t="s">
        <v>592</v>
      </c>
      <c r="B2239" s="68"/>
      <c r="C2239" s="68"/>
      <c r="D2239" s="86"/>
      <c r="K2239" s="224"/>
      <c r="L2239" s="124" t="str">
        <f>D2240</f>
        <v>Toro</v>
      </c>
      <c r="M2239" s="125">
        <f>B2240</f>
        <v>8.75</v>
      </c>
      <c r="N2239" s="125" t="str">
        <f>A2240</f>
        <v>A</v>
      </c>
      <c r="O2239" s="125">
        <f>B2240</f>
        <v>8.75</v>
      </c>
      <c r="S2239" s="226"/>
      <c r="T2239" s="133" t="str">
        <f t="shared" ref="T2239:T2241" si="95">L2239</f>
        <v>Toro</v>
      </c>
      <c r="U2239" s="134">
        <f t="shared" si="92"/>
        <v>8.75</v>
      </c>
      <c r="V2239" s="133" t="str">
        <f t="shared" si="93"/>
        <v>A</v>
      </c>
      <c r="W2239" s="133">
        <f t="shared" si="94"/>
        <v>8.75</v>
      </c>
      <c r="X2239" s="160"/>
      <c r="Y2239" s="160"/>
      <c r="Z2239" s="160"/>
      <c r="AA2239" s="160"/>
      <c r="AB2239" s="160"/>
      <c r="AC2239" s="160"/>
      <c r="AD2239" s="160"/>
      <c r="AE2239" s="160"/>
      <c r="AF2239" s="160"/>
      <c r="AG2239" s="160"/>
      <c r="AH2239" s="160"/>
      <c r="AI2239" s="160"/>
      <c r="AJ2239" s="160"/>
      <c r="AK2239" s="160"/>
      <c r="AL2239" s="160"/>
      <c r="AM2239" s="160"/>
      <c r="AN2239" s="160"/>
      <c r="AO2239" s="160"/>
      <c r="AP2239" s="160"/>
      <c r="AQ2239" s="160"/>
      <c r="AR2239" s="160"/>
      <c r="AS2239" s="160"/>
      <c r="AT2239" s="160"/>
      <c r="AU2239" s="160"/>
      <c r="AV2239" s="160"/>
      <c r="AW2239" s="160"/>
      <c r="AX2239" s="160"/>
      <c r="AY2239" s="160"/>
      <c r="AZ2239" s="160"/>
      <c r="BA2239" s="160"/>
      <c r="BB2239" s="160"/>
      <c r="BC2239" s="160"/>
      <c r="BD2239" s="160"/>
      <c r="BE2239" s="160"/>
      <c r="BF2239" s="160"/>
    </row>
    <row r="2240" spans="1:58" ht="16.5" thickBot="1" x14ac:dyDescent="0.3">
      <c r="A2240" s="99" t="s">
        <v>592</v>
      </c>
      <c r="B2240" s="68">
        <v>8.75</v>
      </c>
      <c r="C2240" s="68">
        <v>8</v>
      </c>
      <c r="D2240" s="86" t="s">
        <v>8</v>
      </c>
      <c r="K2240" s="224"/>
      <c r="L2240" s="4" t="str">
        <f>D2242</f>
        <v>Pony</v>
      </c>
      <c r="M2240" s="4">
        <f>B2242</f>
        <v>8.7249999999999996</v>
      </c>
      <c r="N2240" s="4" t="str">
        <f>A2242</f>
        <v>A</v>
      </c>
      <c r="O2240" s="4">
        <f>B2242</f>
        <v>8.7249999999999996</v>
      </c>
      <c r="P2240" s="6"/>
      <c r="Q2240" s="6"/>
      <c r="R2240" s="6"/>
      <c r="S2240" s="226"/>
      <c r="T2240" s="133" t="str">
        <f t="shared" si="95"/>
        <v>Pony</v>
      </c>
      <c r="U2240" s="134">
        <f t="shared" si="92"/>
        <v>8.7249999999999996</v>
      </c>
      <c r="V2240" s="133" t="str">
        <f t="shared" si="93"/>
        <v>A</v>
      </c>
      <c r="W2240" s="133">
        <f t="shared" si="94"/>
        <v>8.7249999999999996</v>
      </c>
      <c r="X2240" s="160"/>
      <c r="Y2240" s="160"/>
      <c r="Z2240" s="160"/>
      <c r="AA2240" s="160"/>
      <c r="AB2240" s="160"/>
      <c r="AC2240" s="160"/>
      <c r="AD2240" s="160"/>
      <c r="AE2240" s="160"/>
      <c r="AF2240" s="160"/>
      <c r="AG2240" s="160"/>
      <c r="AH2240" s="160"/>
      <c r="AI2240" s="160"/>
      <c r="AJ2240" s="160"/>
      <c r="AK2240" s="160"/>
      <c r="AL2240" s="160"/>
      <c r="AM2240" s="160"/>
      <c r="AN2240" s="160"/>
      <c r="AO2240" s="160"/>
      <c r="AP2240" s="160"/>
      <c r="AQ2240" s="160"/>
      <c r="AR2240" s="160"/>
      <c r="AS2240" s="160"/>
      <c r="AT2240" s="160"/>
      <c r="AU2240" s="160"/>
      <c r="AV2240" s="160"/>
      <c r="AW2240" s="160"/>
      <c r="AX2240" s="160"/>
      <c r="AY2240" s="160"/>
      <c r="AZ2240" s="160"/>
      <c r="BA2240" s="160"/>
      <c r="BB2240" s="160"/>
      <c r="BC2240" s="160"/>
      <c r="BD2240" s="160"/>
      <c r="BE2240" s="160"/>
      <c r="BF2240" s="160"/>
    </row>
    <row r="2241" spans="1:58" ht="16.5" thickBot="1" x14ac:dyDescent="0.3">
      <c r="A2241" s="99" t="s">
        <v>592</v>
      </c>
      <c r="B2241" s="68"/>
      <c r="C2241" s="68"/>
      <c r="D2241" s="86"/>
      <c r="K2241" s="224"/>
      <c r="L2241" s="4" t="str">
        <f>D2244</f>
        <v>Perseo</v>
      </c>
      <c r="M2241" s="4">
        <f>B2244</f>
        <v>7.4</v>
      </c>
      <c r="N2241" s="4" t="str">
        <f>A2244</f>
        <v>B</v>
      </c>
      <c r="O2241" s="4">
        <f>B2244</f>
        <v>7.4</v>
      </c>
      <c r="P2241" s="6"/>
      <c r="Q2241" s="6"/>
      <c r="R2241" s="6"/>
      <c r="S2241" s="227"/>
      <c r="T2241" s="129" t="str">
        <f t="shared" si="95"/>
        <v>Perseo</v>
      </c>
      <c r="U2241" s="135">
        <f t="shared" si="92"/>
        <v>7.4</v>
      </c>
      <c r="V2241" s="129" t="str">
        <f t="shared" si="93"/>
        <v>B</v>
      </c>
      <c r="W2241" s="129">
        <f t="shared" si="94"/>
        <v>7.4</v>
      </c>
      <c r="X2241" s="160"/>
      <c r="Y2241" s="160"/>
      <c r="Z2241" s="160"/>
      <c r="AA2241" s="160"/>
      <c r="AB2241" s="160"/>
      <c r="AC2241" s="160"/>
      <c r="AD2241" s="160"/>
      <c r="AE2241" s="160"/>
      <c r="AF2241" s="160"/>
      <c r="AG2241" s="160"/>
      <c r="AH2241" s="160"/>
      <c r="AI2241" s="160"/>
      <c r="AJ2241" s="160"/>
      <c r="AK2241" s="160"/>
      <c r="AL2241" s="160"/>
      <c r="AM2241" s="160"/>
      <c r="AN2241" s="160"/>
      <c r="AO2241" s="160"/>
      <c r="AP2241" s="160"/>
      <c r="AQ2241" s="160"/>
      <c r="AR2241" s="160"/>
      <c r="AS2241" s="160"/>
      <c r="AT2241" s="160"/>
      <c r="AU2241" s="160"/>
      <c r="AV2241" s="160"/>
      <c r="AW2241" s="160"/>
      <c r="AX2241" s="160"/>
      <c r="AY2241" s="160"/>
      <c r="AZ2241" s="160"/>
      <c r="BA2241" s="160"/>
      <c r="BB2241" s="160"/>
      <c r="BC2241" s="160"/>
      <c r="BD2241" s="160"/>
      <c r="BE2241" s="160"/>
      <c r="BF2241" s="160"/>
    </row>
    <row r="2242" spans="1:58" ht="15.75" thickBot="1" x14ac:dyDescent="0.3">
      <c r="A2242" s="99" t="s">
        <v>592</v>
      </c>
      <c r="B2242" s="68">
        <v>8.7249999999999996</v>
      </c>
      <c r="C2242" s="68">
        <v>8</v>
      </c>
      <c r="D2242" s="86" t="s">
        <v>11</v>
      </c>
      <c r="J2242">
        <v>1</v>
      </c>
      <c r="X2242" s="160"/>
      <c r="Y2242" s="160"/>
      <c r="Z2242" s="160"/>
      <c r="AA2242" s="160"/>
      <c r="AB2242" s="160"/>
      <c r="AC2242" s="160"/>
      <c r="AD2242" s="160"/>
      <c r="AE2242" s="160"/>
      <c r="AF2242" s="160"/>
      <c r="AG2242" s="160"/>
      <c r="AH2242" s="160"/>
      <c r="AI2242" s="160"/>
      <c r="AJ2242" s="160"/>
      <c r="AK2242" s="160"/>
      <c r="AL2242" s="160"/>
      <c r="AM2242" s="160"/>
      <c r="AN2242" s="160"/>
      <c r="AO2242" s="160"/>
      <c r="AP2242" s="160"/>
      <c r="AQ2242" s="160"/>
      <c r="AR2242" s="160"/>
      <c r="AS2242" s="160"/>
      <c r="AT2242" s="160"/>
      <c r="AU2242" s="160"/>
      <c r="AV2242" s="160"/>
      <c r="AW2242" s="160"/>
      <c r="AX2242" s="160"/>
      <c r="AY2242" s="160"/>
      <c r="AZ2242" s="160"/>
      <c r="BA2242" s="160"/>
      <c r="BB2242" s="160"/>
      <c r="BC2242" s="160"/>
      <c r="BD2242" s="160"/>
      <c r="BE2242" s="160"/>
      <c r="BF2242" s="160"/>
    </row>
    <row r="2243" spans="1:58" ht="15.75" thickBot="1" x14ac:dyDescent="0.3">
      <c r="A2243" s="99"/>
      <c r="B2243" s="68"/>
      <c r="C2243" s="68"/>
      <c r="D2243" s="86"/>
      <c r="J2243">
        <v>2</v>
      </c>
      <c r="X2243" s="160"/>
      <c r="Y2243" s="160"/>
      <c r="Z2243" s="160"/>
      <c r="AA2243" s="160"/>
      <c r="AB2243" s="160"/>
      <c r="AC2243" s="160"/>
      <c r="AD2243" s="160"/>
      <c r="AE2243" s="160"/>
      <c r="AF2243" s="160"/>
      <c r="AG2243" s="160"/>
      <c r="AH2243" s="160"/>
      <c r="AI2243" s="160"/>
      <c r="AJ2243" s="160"/>
      <c r="AK2243" s="160"/>
      <c r="AL2243" s="160"/>
      <c r="AM2243" s="160"/>
      <c r="AN2243" s="160"/>
      <c r="AO2243" s="160"/>
      <c r="AP2243" s="160"/>
      <c r="AQ2243" s="160"/>
      <c r="AR2243" s="160"/>
      <c r="AS2243" s="160"/>
      <c r="AT2243" s="160"/>
      <c r="AU2243" s="160"/>
      <c r="AV2243" s="160"/>
      <c r="AW2243" s="160"/>
      <c r="AX2243" s="160"/>
      <c r="AY2243" s="160"/>
      <c r="AZ2243" s="160"/>
      <c r="BA2243" s="160"/>
      <c r="BB2243" s="160"/>
      <c r="BC2243" s="160"/>
      <c r="BD2243" s="160"/>
      <c r="BE2243" s="160"/>
      <c r="BF2243" s="160"/>
    </row>
    <row r="2244" spans="1:58" x14ac:dyDescent="0.25">
      <c r="A2244" s="100" t="s">
        <v>593</v>
      </c>
      <c r="B2244" s="77">
        <v>7.4</v>
      </c>
      <c r="C2244" s="77">
        <v>8</v>
      </c>
      <c r="D2244" s="87" t="s">
        <v>46</v>
      </c>
      <c r="J2244">
        <v>3</v>
      </c>
      <c r="X2244" s="160"/>
      <c r="Y2244" s="160"/>
      <c r="Z2244" s="160"/>
      <c r="AA2244" s="160"/>
      <c r="AB2244" s="160"/>
      <c r="AC2244" s="160"/>
      <c r="AD2244" s="160"/>
      <c r="AE2244" s="160"/>
      <c r="AF2244" s="160"/>
      <c r="AG2244" s="160"/>
      <c r="AH2244" s="160"/>
      <c r="AI2244" s="160"/>
      <c r="AJ2244" s="160"/>
      <c r="AK2244" s="160"/>
      <c r="AL2244" s="160"/>
      <c r="AM2244" s="160"/>
      <c r="AN2244" s="160"/>
      <c r="AO2244" s="160"/>
      <c r="AP2244" s="160"/>
      <c r="AQ2244" s="160"/>
      <c r="AR2244" s="160"/>
      <c r="AS2244" s="160"/>
      <c r="AT2244" s="160"/>
      <c r="AU2244" s="160"/>
      <c r="AV2244" s="160"/>
      <c r="AW2244" s="160"/>
      <c r="AX2244" s="160"/>
      <c r="AY2244" s="160"/>
      <c r="AZ2244" s="160"/>
      <c r="BA2244" s="160"/>
      <c r="BB2244" s="160"/>
      <c r="BC2244" s="160"/>
      <c r="BD2244" s="160"/>
      <c r="BE2244" s="160"/>
      <c r="BF2244" s="160"/>
    </row>
    <row r="2245" spans="1:58" x14ac:dyDescent="0.25">
      <c r="A2245" s="79"/>
      <c r="J2245">
        <v>4</v>
      </c>
      <c r="X2245" s="160"/>
      <c r="Y2245" s="160"/>
      <c r="Z2245" s="160"/>
      <c r="AA2245" s="160"/>
      <c r="AB2245" s="160"/>
      <c r="AC2245" s="160"/>
      <c r="AD2245" s="160"/>
      <c r="AE2245" s="160"/>
      <c r="AF2245" s="160"/>
      <c r="AG2245" s="160"/>
      <c r="AH2245" s="160"/>
      <c r="AI2245" s="160"/>
      <c r="AJ2245" s="160"/>
      <c r="AK2245" s="160"/>
      <c r="AL2245" s="160"/>
      <c r="AM2245" s="160"/>
      <c r="AN2245" s="160"/>
      <c r="AO2245" s="160"/>
      <c r="AP2245" s="160"/>
      <c r="AQ2245" s="160"/>
      <c r="AR2245" s="160"/>
      <c r="AS2245" s="160"/>
      <c r="AT2245" s="160"/>
      <c r="AU2245" s="160"/>
      <c r="AV2245" s="160"/>
      <c r="AW2245" s="160"/>
      <c r="AX2245" s="160"/>
      <c r="AY2245" s="160"/>
      <c r="AZ2245" s="160"/>
      <c r="BA2245" s="160"/>
      <c r="BB2245" s="160"/>
      <c r="BC2245" s="160"/>
      <c r="BD2245" s="160"/>
      <c r="BE2245" s="160"/>
      <c r="BF2245" s="160"/>
    </row>
    <row r="2246" spans="1:58" x14ac:dyDescent="0.25">
      <c r="A2246" s="79"/>
      <c r="J2246">
        <v>5</v>
      </c>
      <c r="X2246" s="160"/>
      <c r="Y2246" s="160"/>
      <c r="Z2246" s="160"/>
      <c r="AA2246" s="160"/>
      <c r="AB2246" s="160"/>
      <c r="AC2246" s="160"/>
      <c r="AD2246" s="160"/>
      <c r="AE2246" s="160"/>
      <c r="AF2246" s="160"/>
      <c r="AG2246" s="160"/>
      <c r="AH2246" s="160"/>
      <c r="AI2246" s="160"/>
      <c r="AJ2246" s="160"/>
      <c r="AK2246" s="160"/>
      <c r="AL2246" s="160"/>
      <c r="AM2246" s="160"/>
      <c r="AN2246" s="160"/>
      <c r="AO2246" s="160"/>
      <c r="AP2246" s="160"/>
      <c r="AQ2246" s="160"/>
      <c r="AR2246" s="160"/>
      <c r="AS2246" s="160"/>
      <c r="AT2246" s="160"/>
      <c r="AU2246" s="160"/>
      <c r="AV2246" s="160"/>
      <c r="AW2246" s="160"/>
      <c r="AX2246" s="160"/>
      <c r="AY2246" s="160"/>
      <c r="AZ2246" s="160"/>
      <c r="BA2246" s="160"/>
      <c r="BB2246" s="160"/>
      <c r="BC2246" s="160"/>
      <c r="BD2246" s="160"/>
      <c r="BE2246" s="160"/>
      <c r="BF2246" s="160"/>
    </row>
    <row r="2247" spans="1:58" x14ac:dyDescent="0.25">
      <c r="J2247">
        <v>6</v>
      </c>
      <c r="X2247" s="160"/>
      <c r="Y2247" s="160"/>
      <c r="Z2247" s="160"/>
      <c r="AA2247" s="160"/>
      <c r="AB2247" s="160"/>
      <c r="AC2247" s="160"/>
      <c r="AD2247" s="160"/>
      <c r="AE2247" s="160"/>
      <c r="AF2247" s="160"/>
      <c r="AG2247" s="160"/>
      <c r="AH2247" s="160"/>
      <c r="AI2247" s="160"/>
      <c r="AJ2247" s="160"/>
      <c r="AK2247" s="160"/>
      <c r="AL2247" s="160"/>
      <c r="AM2247" s="160"/>
      <c r="AN2247" s="160"/>
      <c r="AO2247" s="160"/>
      <c r="AP2247" s="160"/>
      <c r="AQ2247" s="160"/>
      <c r="AR2247" s="160"/>
      <c r="AS2247" s="160"/>
      <c r="AT2247" s="160"/>
      <c r="AU2247" s="160"/>
      <c r="AV2247" s="160"/>
      <c r="AW2247" s="160"/>
      <c r="AX2247" s="160"/>
      <c r="AY2247" s="160"/>
      <c r="AZ2247" s="160"/>
      <c r="BA2247" s="160"/>
      <c r="BB2247" s="160"/>
      <c r="BC2247" s="160"/>
      <c r="BD2247" s="160"/>
      <c r="BE2247" s="160"/>
      <c r="BF2247" s="160"/>
    </row>
    <row r="2248" spans="1:58" x14ac:dyDescent="0.25">
      <c r="A2248" s="80"/>
      <c r="J2248">
        <v>7</v>
      </c>
      <c r="X2248" s="160"/>
      <c r="Y2248" s="160"/>
      <c r="Z2248" s="160"/>
      <c r="AA2248" s="160"/>
      <c r="AB2248" s="160"/>
      <c r="AC2248" s="160"/>
      <c r="AD2248" s="160"/>
      <c r="AE2248" s="160"/>
      <c r="AF2248" s="160"/>
      <c r="AG2248" s="160"/>
      <c r="AH2248" s="160"/>
      <c r="AI2248" s="160"/>
      <c r="AJ2248" s="160"/>
      <c r="AK2248" s="160"/>
      <c r="AL2248" s="160"/>
      <c r="AM2248" s="160"/>
      <c r="AN2248" s="160"/>
      <c r="AO2248" s="160"/>
      <c r="AP2248" s="160"/>
      <c r="AQ2248" s="160"/>
      <c r="AR2248" s="160"/>
      <c r="AS2248" s="160"/>
      <c r="AT2248" s="160"/>
      <c r="AU2248" s="160"/>
      <c r="AV2248" s="160"/>
      <c r="AW2248" s="160"/>
      <c r="AX2248" s="160"/>
      <c r="AY2248" s="160"/>
      <c r="AZ2248" s="160"/>
      <c r="BA2248" s="160"/>
      <c r="BB2248" s="160"/>
      <c r="BC2248" s="160"/>
      <c r="BD2248" s="160"/>
      <c r="BE2248" s="160"/>
      <c r="BF2248" s="160"/>
    </row>
    <row r="2249" spans="1:58" ht="31.5" x14ac:dyDescent="0.25">
      <c r="A2249" s="64" t="s">
        <v>590</v>
      </c>
      <c r="J2249">
        <v>8</v>
      </c>
      <c r="X2249" s="160"/>
      <c r="Y2249" s="160"/>
      <c r="Z2249" s="160"/>
      <c r="AA2249" s="160"/>
      <c r="AB2249" s="160"/>
      <c r="AC2249" s="160"/>
      <c r="AD2249" s="160"/>
      <c r="AE2249" s="160"/>
      <c r="AF2249" s="160"/>
      <c r="AG2249" s="160"/>
      <c r="AH2249" s="160"/>
      <c r="AI2249" s="160"/>
      <c r="AJ2249" s="160"/>
      <c r="AK2249" s="160"/>
      <c r="AL2249" s="160"/>
      <c r="AM2249" s="160"/>
      <c r="AN2249" s="160"/>
      <c r="AO2249" s="160"/>
      <c r="AP2249" s="160"/>
      <c r="AQ2249" s="160"/>
      <c r="AR2249" s="160"/>
      <c r="AS2249" s="160"/>
      <c r="AT2249" s="160"/>
      <c r="AU2249" s="160"/>
      <c r="AV2249" s="160"/>
      <c r="AW2249" s="160"/>
      <c r="AX2249" s="160"/>
      <c r="AY2249" s="160"/>
      <c r="AZ2249" s="160"/>
      <c r="BA2249" s="160"/>
      <c r="BB2249" s="160"/>
      <c r="BC2249" s="160"/>
      <c r="BD2249" s="160"/>
      <c r="BE2249" s="160"/>
      <c r="BF2249" s="160"/>
    </row>
    <row r="2250" spans="1:58" x14ac:dyDescent="0.25">
      <c r="A2250" s="79"/>
      <c r="J2250">
        <v>9</v>
      </c>
    </row>
    <row r="2251" spans="1:58" ht="25.5" x14ac:dyDescent="0.25">
      <c r="A2251" s="81" t="s">
        <v>595</v>
      </c>
      <c r="J2251">
        <v>10</v>
      </c>
    </row>
    <row r="2252" spans="1:58" x14ac:dyDescent="0.25">
      <c r="A2252" s="81"/>
      <c r="J2252">
        <v>11</v>
      </c>
    </row>
    <row r="2253" spans="1:58" x14ac:dyDescent="0.25">
      <c r="A2253" s="65"/>
      <c r="J2253">
        <v>12</v>
      </c>
    </row>
    <row r="2254" spans="1:58" x14ac:dyDescent="0.25">
      <c r="A2254" s="65"/>
      <c r="J2254">
        <v>13</v>
      </c>
    </row>
    <row r="2255" spans="1:58" x14ac:dyDescent="0.25">
      <c r="A2255" s="79"/>
      <c r="J2255">
        <v>14</v>
      </c>
    </row>
    <row r="2256" spans="1:58" x14ac:dyDescent="0.25">
      <c r="A2256" s="79"/>
      <c r="J2256">
        <v>15</v>
      </c>
    </row>
    <row r="2257" spans="1:10" x14ac:dyDescent="0.25">
      <c r="J2257">
        <v>16</v>
      </c>
    </row>
    <row r="2258" spans="1:10" x14ac:dyDescent="0.25">
      <c r="A2258" s="80"/>
      <c r="J2258">
        <v>17</v>
      </c>
    </row>
    <row r="2259" spans="1:10" ht="31.5" x14ac:dyDescent="0.25">
      <c r="A2259" s="64" t="s">
        <v>590</v>
      </c>
      <c r="J2259">
        <v>18</v>
      </c>
    </row>
    <row r="2260" spans="1:10" x14ac:dyDescent="0.25">
      <c r="A2260" s="79"/>
      <c r="J2260">
        <v>19</v>
      </c>
    </row>
    <row r="2261" spans="1:10" ht="25.5" x14ac:dyDescent="0.25">
      <c r="A2261" s="81" t="s">
        <v>595</v>
      </c>
      <c r="J2261">
        <v>20</v>
      </c>
    </row>
    <row r="2262" spans="1:10" x14ac:dyDescent="0.25">
      <c r="A2262" s="81"/>
      <c r="J2262">
        <v>21</v>
      </c>
    </row>
    <row r="2263" spans="1:10" ht="89.25" x14ac:dyDescent="0.25">
      <c r="A2263" s="81" t="s">
        <v>1094</v>
      </c>
      <c r="J2263">
        <v>22</v>
      </c>
    </row>
    <row r="2264" spans="1:10" x14ac:dyDescent="0.25">
      <c r="A2264" s="65"/>
      <c r="J2264">
        <v>23</v>
      </c>
    </row>
    <row r="2265" spans="1:10" x14ac:dyDescent="0.25">
      <c r="A2265" s="65"/>
      <c r="J2265">
        <v>24</v>
      </c>
    </row>
    <row r="2266" spans="1:10" ht="140.25" x14ac:dyDescent="0.25">
      <c r="A2266" s="96" t="s">
        <v>624</v>
      </c>
      <c r="B2266" s="97" t="s">
        <v>625</v>
      </c>
      <c r="J2266">
        <v>25</v>
      </c>
    </row>
    <row r="2267" spans="1:10" ht="15.75" thickBot="1" x14ac:dyDescent="0.3">
      <c r="A2267" s="65"/>
      <c r="J2267">
        <v>26</v>
      </c>
    </row>
    <row r="2268" spans="1:10" ht="15.75" thickBot="1" x14ac:dyDescent="0.3">
      <c r="A2268" s="88" t="s">
        <v>626</v>
      </c>
      <c r="B2268" s="89">
        <v>0.05</v>
      </c>
      <c r="J2268">
        <v>27</v>
      </c>
    </row>
    <row r="2269" spans="1:10" ht="39" thickBot="1" x14ac:dyDescent="0.3">
      <c r="A2269" s="110" t="s">
        <v>627</v>
      </c>
      <c r="B2269" s="74">
        <v>18</v>
      </c>
      <c r="J2269">
        <v>28</v>
      </c>
    </row>
    <row r="2270" spans="1:10" ht="39" thickBot="1" x14ac:dyDescent="0.3">
      <c r="A2270" s="110" t="s">
        <v>628</v>
      </c>
      <c r="B2270" s="74">
        <v>0.26114599999999999</v>
      </c>
      <c r="J2270">
        <v>29</v>
      </c>
    </row>
    <row r="2271" spans="1:10" ht="64.5" thickBot="1" x14ac:dyDescent="0.3">
      <c r="A2271" s="110" t="s">
        <v>629</v>
      </c>
      <c r="B2271" s="74">
        <v>3.9969700000000001</v>
      </c>
      <c r="J2271">
        <v>30</v>
      </c>
    </row>
    <row r="2272" spans="1:10" ht="38.25" x14ac:dyDescent="0.25">
      <c r="A2272" s="109" t="s">
        <v>630</v>
      </c>
      <c r="B2272" s="78">
        <v>0.72209999999999996</v>
      </c>
      <c r="J2272">
        <v>31</v>
      </c>
    </row>
    <row r="2273" spans="1:23" ht="15.75" thickBot="1" x14ac:dyDescent="0.3">
      <c r="A2273" s="65"/>
      <c r="J2273">
        <v>32</v>
      </c>
    </row>
    <row r="2274" spans="1:23" x14ac:dyDescent="0.25">
      <c r="A2274" s="254" t="s">
        <v>637</v>
      </c>
      <c r="B2274" s="255"/>
      <c r="C2274" s="255"/>
      <c r="D2274" s="255"/>
      <c r="E2274" s="255"/>
      <c r="J2274">
        <v>33</v>
      </c>
    </row>
    <row r="2275" spans="1:23" ht="15.75" thickBot="1" x14ac:dyDescent="0.3">
      <c r="A2275" s="256" t="s">
        <v>638</v>
      </c>
      <c r="B2275" s="257"/>
      <c r="C2275" s="257"/>
      <c r="D2275" s="257"/>
      <c r="E2275" s="257"/>
      <c r="J2275">
        <v>34</v>
      </c>
    </row>
    <row r="2276" spans="1:23" ht="16.5" thickBot="1" x14ac:dyDescent="0.3">
      <c r="A2276" s="260" t="s">
        <v>634</v>
      </c>
      <c r="B2276" s="261"/>
      <c r="C2276" s="83" t="s">
        <v>635</v>
      </c>
      <c r="D2276" s="83" t="s">
        <v>566</v>
      </c>
      <c r="E2276" s="85" t="s">
        <v>593</v>
      </c>
      <c r="K2276" s="121" t="s">
        <v>1123</v>
      </c>
      <c r="L2276" s="121" t="s">
        <v>1124</v>
      </c>
      <c r="M2276" s="121" t="str">
        <f>A2263</f>
        <v>Prueba del rango estudentizado de Tukey (HSD) para DM2</v>
      </c>
      <c r="N2276" s="136"/>
      <c r="O2276" s="1"/>
      <c r="S2276" s="122" t="str">
        <f>K2276</f>
        <v>Factor</v>
      </c>
      <c r="T2276" s="122" t="str">
        <f>L2276</f>
        <v>Nivel</v>
      </c>
      <c r="U2276" s="114"/>
      <c r="V2276" s="123" t="str">
        <f>M2276</f>
        <v>Prueba del rango estudentizado de Tukey (HSD) para DM2</v>
      </c>
      <c r="W2276" s="6"/>
    </row>
    <row r="2277" spans="1:23" ht="16.5" thickBot="1" x14ac:dyDescent="0.3">
      <c r="A2277" s="99"/>
      <c r="B2277" s="67" t="s">
        <v>592</v>
      </c>
      <c r="C2277" s="68">
        <v>11.475</v>
      </c>
      <c r="D2277" s="68">
        <v>8</v>
      </c>
      <c r="E2277" s="86" t="s">
        <v>7</v>
      </c>
      <c r="K2277" s="223" t="s">
        <v>1128</v>
      </c>
      <c r="L2277" s="124" t="str">
        <f>E2277</f>
        <v>Palomo</v>
      </c>
      <c r="M2277" s="125">
        <f>C2277</f>
        <v>11.475</v>
      </c>
      <c r="N2277" s="125">
        <f>A2277</f>
        <v>0</v>
      </c>
      <c r="O2277" s="125" t="str">
        <f>B2277</f>
        <v>A</v>
      </c>
      <c r="S2277" s="225" t="str">
        <f>K2277</f>
        <v>Genotipo (B)</v>
      </c>
      <c r="T2277" s="133" t="str">
        <f>L2277</f>
        <v>Palomo</v>
      </c>
      <c r="U2277" s="134">
        <f t="shared" ref="U2277:U2280" si="96">M2277</f>
        <v>11.475</v>
      </c>
      <c r="V2277" s="133">
        <f t="shared" ref="V2277:V2280" si="97">N2277</f>
        <v>0</v>
      </c>
      <c r="W2277" s="133" t="str">
        <f t="shared" ref="W2277:W2280" si="98">O2277</f>
        <v>A</v>
      </c>
    </row>
    <row r="2278" spans="1:23" ht="16.5" thickBot="1" x14ac:dyDescent="0.3">
      <c r="A2278" s="99"/>
      <c r="B2278" s="67" t="s">
        <v>592</v>
      </c>
      <c r="C2278" s="68"/>
      <c r="D2278" s="68"/>
      <c r="E2278" s="86"/>
      <c r="K2278" s="224"/>
      <c r="L2278" s="124" t="str">
        <f>E2279</f>
        <v>Toro</v>
      </c>
      <c r="M2278" s="125">
        <f>C2279</f>
        <v>10.7875</v>
      </c>
      <c r="N2278" s="125" t="str">
        <f>A2279</f>
        <v>B</v>
      </c>
      <c r="O2278" s="125" t="str">
        <f>B2279</f>
        <v>A</v>
      </c>
      <c r="S2278" s="226"/>
      <c r="T2278" s="133" t="str">
        <f t="shared" ref="T2278:T2280" si="99">L2278</f>
        <v>Toro</v>
      </c>
      <c r="U2278" s="134">
        <f t="shared" si="96"/>
        <v>10.7875</v>
      </c>
      <c r="V2278" s="133" t="str">
        <f t="shared" si="97"/>
        <v>B</v>
      </c>
      <c r="W2278" s="133" t="str">
        <f t="shared" si="98"/>
        <v>A</v>
      </c>
    </row>
    <row r="2279" spans="1:23" ht="16.5" thickBot="1" x14ac:dyDescent="0.3">
      <c r="A2279" s="99" t="s">
        <v>593</v>
      </c>
      <c r="B2279" s="67" t="s">
        <v>592</v>
      </c>
      <c r="C2279" s="68">
        <v>10.7875</v>
      </c>
      <c r="D2279" s="68">
        <v>8</v>
      </c>
      <c r="E2279" s="86" t="s">
        <v>8</v>
      </c>
      <c r="K2279" s="224"/>
      <c r="L2279" s="4" t="str">
        <f>E2281</f>
        <v>Pony</v>
      </c>
      <c r="M2279" s="4">
        <f>C2281</f>
        <v>10.4375</v>
      </c>
      <c r="N2279" s="4" t="str">
        <f>A2281</f>
        <v>B</v>
      </c>
      <c r="O2279" s="4">
        <f>B2281</f>
        <v>0</v>
      </c>
      <c r="P2279" s="6"/>
      <c r="Q2279" s="6"/>
      <c r="R2279" s="6"/>
      <c r="S2279" s="226"/>
      <c r="T2279" s="133" t="str">
        <f t="shared" si="99"/>
        <v>Pony</v>
      </c>
      <c r="U2279" s="134">
        <f t="shared" si="96"/>
        <v>10.4375</v>
      </c>
      <c r="V2279" s="133" t="str">
        <f t="shared" si="97"/>
        <v>B</v>
      </c>
      <c r="W2279" s="133">
        <f t="shared" si="98"/>
        <v>0</v>
      </c>
    </row>
    <row r="2280" spans="1:23" ht="16.5" thickBot="1" x14ac:dyDescent="0.3">
      <c r="A2280" s="99" t="s">
        <v>593</v>
      </c>
      <c r="B2280" s="67"/>
      <c r="C2280" s="68"/>
      <c r="D2280" s="68"/>
      <c r="E2280" s="86"/>
      <c r="K2280" s="224"/>
      <c r="L2280" s="4" t="str">
        <f>E2283</f>
        <v>Perseo</v>
      </c>
      <c r="M2280" s="4">
        <f>C2283</f>
        <v>9.3625000000000007</v>
      </c>
      <c r="N2280" s="4">
        <f>A2283</f>
        <v>0</v>
      </c>
      <c r="O2280" s="4" t="str">
        <f>B2283</f>
        <v>C</v>
      </c>
      <c r="P2280" s="6"/>
      <c r="Q2280" s="6"/>
      <c r="R2280" s="6"/>
      <c r="S2280" s="227"/>
      <c r="T2280" s="129" t="str">
        <f t="shared" si="99"/>
        <v>Perseo</v>
      </c>
      <c r="U2280" s="135">
        <f t="shared" si="96"/>
        <v>9.3625000000000007</v>
      </c>
      <c r="V2280" s="129">
        <f t="shared" si="97"/>
        <v>0</v>
      </c>
      <c r="W2280" s="129" t="str">
        <f t="shared" si="98"/>
        <v>C</v>
      </c>
    </row>
    <row r="2281" spans="1:23" ht="15.75" thickBot="1" x14ac:dyDescent="0.3">
      <c r="A2281" s="99" t="s">
        <v>593</v>
      </c>
      <c r="B2281" s="67"/>
      <c r="C2281" s="68">
        <v>10.4375</v>
      </c>
      <c r="D2281" s="68">
        <v>8</v>
      </c>
      <c r="E2281" s="86" t="s">
        <v>11</v>
      </c>
      <c r="J2281">
        <v>1</v>
      </c>
    </row>
    <row r="2282" spans="1:23" ht="15.75" thickBot="1" x14ac:dyDescent="0.3">
      <c r="A2282" s="99"/>
      <c r="B2282" s="67"/>
      <c r="C2282" s="68"/>
      <c r="D2282" s="68"/>
      <c r="E2282" s="86"/>
      <c r="J2282">
        <v>2</v>
      </c>
    </row>
    <row r="2283" spans="1:23" x14ac:dyDescent="0.25">
      <c r="A2283" s="100"/>
      <c r="B2283" s="76" t="s">
        <v>639</v>
      </c>
      <c r="C2283" s="77">
        <v>9.3625000000000007</v>
      </c>
      <c r="D2283" s="77">
        <v>8</v>
      </c>
      <c r="E2283" s="87" t="s">
        <v>46</v>
      </c>
      <c r="J2283">
        <v>3</v>
      </c>
    </row>
    <row r="2284" spans="1:23" x14ac:dyDescent="0.25">
      <c r="A2284" s="79"/>
      <c r="J2284">
        <v>4</v>
      </c>
    </row>
    <row r="2285" spans="1:23" x14ac:dyDescent="0.25">
      <c r="A2285" s="79"/>
      <c r="J2285">
        <v>5</v>
      </c>
    </row>
    <row r="2286" spans="1:23" x14ac:dyDescent="0.25">
      <c r="J2286">
        <v>6</v>
      </c>
    </row>
    <row r="2287" spans="1:23" x14ac:dyDescent="0.25">
      <c r="A2287" s="80"/>
      <c r="J2287">
        <v>7</v>
      </c>
    </row>
    <row r="2288" spans="1:23" ht="31.5" x14ac:dyDescent="0.25">
      <c r="A2288" s="64" t="s">
        <v>590</v>
      </c>
      <c r="J2288">
        <v>8</v>
      </c>
    </row>
    <row r="2289" spans="1:10" x14ac:dyDescent="0.25">
      <c r="A2289" s="79"/>
      <c r="J2289">
        <v>9</v>
      </c>
    </row>
    <row r="2290" spans="1:10" ht="25.5" x14ac:dyDescent="0.25">
      <c r="A2290" s="81" t="s">
        <v>595</v>
      </c>
      <c r="J2290">
        <v>10</v>
      </c>
    </row>
    <row r="2291" spans="1:10" x14ac:dyDescent="0.25">
      <c r="A2291" s="81"/>
      <c r="J2291">
        <v>11</v>
      </c>
    </row>
    <row r="2292" spans="1:10" x14ac:dyDescent="0.25">
      <c r="A2292" s="65"/>
      <c r="J2292">
        <v>12</v>
      </c>
    </row>
    <row r="2293" spans="1:10" x14ac:dyDescent="0.25">
      <c r="A2293" s="65"/>
      <c r="J2293">
        <v>13</v>
      </c>
    </row>
    <row r="2294" spans="1:10" x14ac:dyDescent="0.25">
      <c r="A2294" s="79"/>
      <c r="J2294">
        <v>14</v>
      </c>
    </row>
    <row r="2295" spans="1:10" x14ac:dyDescent="0.25">
      <c r="A2295" s="79"/>
      <c r="J2295">
        <v>15</v>
      </c>
    </row>
    <row r="2296" spans="1:10" x14ac:dyDescent="0.25">
      <c r="J2296">
        <v>16</v>
      </c>
    </row>
    <row r="2297" spans="1:10" x14ac:dyDescent="0.25">
      <c r="A2297" s="80"/>
      <c r="J2297">
        <v>17</v>
      </c>
    </row>
    <row r="2298" spans="1:10" ht="31.5" x14ac:dyDescent="0.25">
      <c r="A2298" s="64" t="s">
        <v>590</v>
      </c>
      <c r="J2298">
        <v>18</v>
      </c>
    </row>
    <row r="2299" spans="1:10" x14ac:dyDescent="0.25">
      <c r="A2299" s="79"/>
      <c r="J2299">
        <v>19</v>
      </c>
    </row>
    <row r="2300" spans="1:10" ht="25.5" x14ac:dyDescent="0.25">
      <c r="A2300" s="81" t="s">
        <v>595</v>
      </c>
      <c r="J2300">
        <v>20</v>
      </c>
    </row>
    <row r="2301" spans="1:10" x14ac:dyDescent="0.25">
      <c r="A2301" s="81"/>
      <c r="J2301">
        <v>21</v>
      </c>
    </row>
    <row r="2302" spans="1:10" ht="89.25" x14ac:dyDescent="0.25">
      <c r="A2302" s="81" t="s">
        <v>1095</v>
      </c>
      <c r="J2302">
        <v>22</v>
      </c>
    </row>
    <row r="2303" spans="1:10" x14ac:dyDescent="0.25">
      <c r="A2303" s="65"/>
      <c r="J2303">
        <v>23</v>
      </c>
    </row>
    <row r="2304" spans="1:10" x14ac:dyDescent="0.25">
      <c r="A2304" s="65"/>
      <c r="J2304">
        <v>24</v>
      </c>
    </row>
    <row r="2305" spans="1:23" ht="140.25" x14ac:dyDescent="0.25">
      <c r="A2305" s="96" t="s">
        <v>624</v>
      </c>
      <c r="B2305" s="97" t="s">
        <v>625</v>
      </c>
      <c r="J2305">
        <v>25</v>
      </c>
    </row>
    <row r="2306" spans="1:23" ht="15.75" thickBot="1" x14ac:dyDescent="0.3">
      <c r="A2306" s="65"/>
      <c r="J2306">
        <v>26</v>
      </c>
    </row>
    <row r="2307" spans="1:23" ht="15.75" thickBot="1" x14ac:dyDescent="0.3">
      <c r="A2307" s="88" t="s">
        <v>626</v>
      </c>
      <c r="B2307" s="89">
        <v>0.05</v>
      </c>
      <c r="J2307">
        <v>27</v>
      </c>
    </row>
    <row r="2308" spans="1:23" ht="39" thickBot="1" x14ac:dyDescent="0.3">
      <c r="A2308" s="110" t="s">
        <v>627</v>
      </c>
      <c r="B2308" s="74">
        <v>18</v>
      </c>
      <c r="J2308">
        <v>28</v>
      </c>
    </row>
    <row r="2309" spans="1:23" ht="39" thickBot="1" x14ac:dyDescent="0.3">
      <c r="A2309" s="110" t="s">
        <v>628</v>
      </c>
      <c r="B2309" s="74">
        <v>0.86701399999999995</v>
      </c>
      <c r="J2309">
        <v>29</v>
      </c>
    </row>
    <row r="2310" spans="1:23" ht="64.5" thickBot="1" x14ac:dyDescent="0.3">
      <c r="A2310" s="110" t="s">
        <v>629</v>
      </c>
      <c r="B2310" s="74">
        <v>3.9969700000000001</v>
      </c>
      <c r="J2310">
        <v>30</v>
      </c>
    </row>
    <row r="2311" spans="1:23" ht="38.25" x14ac:dyDescent="0.25">
      <c r="A2311" s="109" t="s">
        <v>630</v>
      </c>
      <c r="B2311" s="78">
        <v>1.3158000000000001</v>
      </c>
      <c r="J2311">
        <v>31</v>
      </c>
    </row>
    <row r="2312" spans="1:23" ht="15.75" thickBot="1" x14ac:dyDescent="0.3">
      <c r="A2312" s="65"/>
      <c r="J2312">
        <v>32</v>
      </c>
    </row>
    <row r="2313" spans="1:23" x14ac:dyDescent="0.25">
      <c r="A2313" s="254" t="s">
        <v>637</v>
      </c>
      <c r="B2313" s="255"/>
      <c r="C2313" s="255"/>
      <c r="D2313" s="255"/>
      <c r="E2313" s="255"/>
      <c r="J2313">
        <v>33</v>
      </c>
    </row>
    <row r="2314" spans="1:23" ht="15.75" thickBot="1" x14ac:dyDescent="0.3">
      <c r="A2314" s="256" t="s">
        <v>638</v>
      </c>
      <c r="B2314" s="257"/>
      <c r="C2314" s="257"/>
      <c r="D2314" s="257"/>
      <c r="E2314" s="257"/>
      <c r="J2314">
        <v>34</v>
      </c>
    </row>
    <row r="2315" spans="1:23" ht="16.5" thickBot="1" x14ac:dyDescent="0.3">
      <c r="A2315" s="260" t="s">
        <v>634</v>
      </c>
      <c r="B2315" s="261"/>
      <c r="C2315" s="83" t="s">
        <v>635</v>
      </c>
      <c r="D2315" s="83" t="s">
        <v>566</v>
      </c>
      <c r="E2315" s="85" t="s">
        <v>593</v>
      </c>
      <c r="K2315" s="121" t="s">
        <v>1123</v>
      </c>
      <c r="L2315" s="121" t="s">
        <v>1124</v>
      </c>
      <c r="M2315" s="121" t="str">
        <f>A2302</f>
        <v>Prueba del rango estudentizado de Tukey (HSD) para DM3</v>
      </c>
      <c r="N2315" s="136"/>
      <c r="O2315" s="1"/>
      <c r="S2315" s="122" t="str">
        <f>K2315</f>
        <v>Factor</v>
      </c>
      <c r="T2315" s="122" t="str">
        <f>L2315</f>
        <v>Nivel</v>
      </c>
      <c r="U2315" s="114"/>
      <c r="V2315" s="123" t="str">
        <f>M2315</f>
        <v>Prueba del rango estudentizado de Tukey (HSD) para DM3</v>
      </c>
      <c r="W2315" s="6"/>
    </row>
    <row r="2316" spans="1:23" ht="16.5" thickBot="1" x14ac:dyDescent="0.3">
      <c r="A2316" s="99"/>
      <c r="B2316" s="67" t="s">
        <v>592</v>
      </c>
      <c r="C2316" s="68">
        <v>14.362500000000001</v>
      </c>
      <c r="D2316" s="68">
        <v>8</v>
      </c>
      <c r="E2316" s="86" t="s">
        <v>7</v>
      </c>
      <c r="K2316" s="223" t="s">
        <v>1128</v>
      </c>
      <c r="L2316" s="124" t="str">
        <f>E2316</f>
        <v>Palomo</v>
      </c>
      <c r="M2316" s="125">
        <f>C2316</f>
        <v>14.362500000000001</v>
      </c>
      <c r="N2316" s="125">
        <f>A2316</f>
        <v>0</v>
      </c>
      <c r="O2316" s="125" t="str">
        <f>B2316</f>
        <v>A</v>
      </c>
      <c r="S2316" s="225" t="str">
        <f>K2316</f>
        <v>Genotipo (B)</v>
      </c>
      <c r="T2316" s="133" t="str">
        <f>L2316</f>
        <v>Palomo</v>
      </c>
      <c r="U2316" s="134">
        <f t="shared" ref="U2316:U2319" si="100">M2316</f>
        <v>14.362500000000001</v>
      </c>
      <c r="V2316" s="133">
        <f t="shared" ref="V2316:V2319" si="101">N2316</f>
        <v>0</v>
      </c>
      <c r="W2316" s="133" t="str">
        <f t="shared" ref="W2316:W2319" si="102">O2316</f>
        <v>A</v>
      </c>
    </row>
    <row r="2317" spans="1:23" ht="16.5" thickBot="1" x14ac:dyDescent="0.3">
      <c r="A2317" s="99"/>
      <c r="B2317" s="67" t="s">
        <v>592</v>
      </c>
      <c r="C2317" s="68"/>
      <c r="D2317" s="68"/>
      <c r="E2317" s="86"/>
      <c r="K2317" s="224"/>
      <c r="L2317" s="124" t="str">
        <f>E2318</f>
        <v>Toro</v>
      </c>
      <c r="M2317" s="125">
        <f>C2318</f>
        <v>13.3</v>
      </c>
      <c r="N2317" s="125" t="str">
        <f>A2318</f>
        <v>B</v>
      </c>
      <c r="O2317" s="125" t="str">
        <f>B2318</f>
        <v>A</v>
      </c>
      <c r="S2317" s="226"/>
      <c r="T2317" s="133" t="str">
        <f t="shared" ref="T2317:T2319" si="103">L2317</f>
        <v>Toro</v>
      </c>
      <c r="U2317" s="134">
        <f t="shared" si="100"/>
        <v>13.3</v>
      </c>
      <c r="V2317" s="133" t="str">
        <f t="shared" si="101"/>
        <v>B</v>
      </c>
      <c r="W2317" s="133" t="str">
        <f t="shared" si="102"/>
        <v>A</v>
      </c>
    </row>
    <row r="2318" spans="1:23" ht="16.5" thickBot="1" x14ac:dyDescent="0.3">
      <c r="A2318" s="99" t="s">
        <v>593</v>
      </c>
      <c r="B2318" s="67" t="s">
        <v>592</v>
      </c>
      <c r="C2318" s="68">
        <v>13.3</v>
      </c>
      <c r="D2318" s="68">
        <v>8</v>
      </c>
      <c r="E2318" s="86" t="s">
        <v>8</v>
      </c>
      <c r="K2318" s="224"/>
      <c r="L2318" s="4" t="str">
        <f>E2320</f>
        <v>Pony</v>
      </c>
      <c r="M2318" s="4">
        <f>C2320</f>
        <v>12.987500000000001</v>
      </c>
      <c r="N2318" s="4" t="str">
        <f>A2320</f>
        <v>B</v>
      </c>
      <c r="O2318" s="4">
        <f>B2320</f>
        <v>0</v>
      </c>
      <c r="P2318" s="6"/>
      <c r="Q2318" s="6"/>
      <c r="R2318" s="6"/>
      <c r="S2318" s="226"/>
      <c r="T2318" s="133" t="str">
        <f t="shared" si="103"/>
        <v>Pony</v>
      </c>
      <c r="U2318" s="134">
        <f t="shared" si="100"/>
        <v>12.987500000000001</v>
      </c>
      <c r="V2318" s="133" t="str">
        <f t="shared" si="101"/>
        <v>B</v>
      </c>
      <c r="W2318" s="133">
        <f t="shared" si="102"/>
        <v>0</v>
      </c>
    </row>
    <row r="2319" spans="1:23" ht="16.5" thickBot="1" x14ac:dyDescent="0.3">
      <c r="A2319" s="99" t="s">
        <v>593</v>
      </c>
      <c r="B2319" s="67"/>
      <c r="C2319" s="68"/>
      <c r="D2319" s="68"/>
      <c r="E2319" s="86"/>
      <c r="K2319" s="224"/>
      <c r="L2319" s="4" t="str">
        <f>E2322</f>
        <v>Perseo</v>
      </c>
      <c r="M2319" s="4">
        <f>C2322</f>
        <v>11.6</v>
      </c>
      <c r="N2319" s="4">
        <f>A2322</f>
        <v>0</v>
      </c>
      <c r="O2319" s="4" t="str">
        <f>B2322</f>
        <v>C</v>
      </c>
      <c r="P2319" s="6"/>
      <c r="Q2319" s="6"/>
      <c r="R2319" s="6"/>
      <c r="S2319" s="227"/>
      <c r="T2319" s="129" t="str">
        <f t="shared" si="103"/>
        <v>Perseo</v>
      </c>
      <c r="U2319" s="135">
        <f t="shared" si="100"/>
        <v>11.6</v>
      </c>
      <c r="V2319" s="129">
        <f t="shared" si="101"/>
        <v>0</v>
      </c>
      <c r="W2319" s="129" t="str">
        <f t="shared" si="102"/>
        <v>C</v>
      </c>
    </row>
    <row r="2320" spans="1:23" ht="15.75" thickBot="1" x14ac:dyDescent="0.3">
      <c r="A2320" s="99" t="s">
        <v>593</v>
      </c>
      <c r="B2320" s="67"/>
      <c r="C2320" s="68">
        <v>12.987500000000001</v>
      </c>
      <c r="D2320" s="68">
        <v>8</v>
      </c>
      <c r="E2320" s="86" t="s">
        <v>11</v>
      </c>
      <c r="J2320">
        <v>1</v>
      </c>
    </row>
    <row r="2321" spans="1:10" ht="15.75" thickBot="1" x14ac:dyDescent="0.3">
      <c r="A2321" s="99"/>
      <c r="B2321" s="67"/>
      <c r="C2321" s="68"/>
      <c r="D2321" s="68"/>
      <c r="E2321" s="86"/>
      <c r="J2321">
        <v>2</v>
      </c>
    </row>
    <row r="2322" spans="1:10" x14ac:dyDescent="0.25">
      <c r="A2322" s="100"/>
      <c r="B2322" s="76" t="s">
        <v>639</v>
      </c>
      <c r="C2322" s="77">
        <v>11.6</v>
      </c>
      <c r="D2322" s="77">
        <v>8</v>
      </c>
      <c r="E2322" s="87" t="s">
        <v>46</v>
      </c>
      <c r="J2322">
        <v>3</v>
      </c>
    </row>
    <row r="2323" spans="1:10" x14ac:dyDescent="0.25">
      <c r="A2323" s="79"/>
      <c r="J2323">
        <v>4</v>
      </c>
    </row>
    <row r="2324" spans="1:10" x14ac:dyDescent="0.25">
      <c r="A2324" s="79"/>
      <c r="J2324">
        <v>5</v>
      </c>
    </row>
    <row r="2325" spans="1:10" x14ac:dyDescent="0.25">
      <c r="J2325">
        <v>6</v>
      </c>
    </row>
    <row r="2326" spans="1:10" x14ac:dyDescent="0.25">
      <c r="A2326" s="80"/>
      <c r="J2326">
        <v>7</v>
      </c>
    </row>
    <row r="2327" spans="1:10" ht="31.5" x14ac:dyDescent="0.25">
      <c r="A2327" s="64" t="s">
        <v>590</v>
      </c>
      <c r="J2327">
        <v>8</v>
      </c>
    </row>
    <row r="2328" spans="1:10" x14ac:dyDescent="0.25">
      <c r="A2328" s="79"/>
      <c r="J2328">
        <v>9</v>
      </c>
    </row>
    <row r="2329" spans="1:10" ht="25.5" x14ac:dyDescent="0.25">
      <c r="A2329" s="81" t="s">
        <v>595</v>
      </c>
      <c r="J2329">
        <v>10</v>
      </c>
    </row>
    <row r="2330" spans="1:10" x14ac:dyDescent="0.25">
      <c r="A2330" s="81"/>
      <c r="J2330">
        <v>11</v>
      </c>
    </row>
    <row r="2331" spans="1:10" x14ac:dyDescent="0.25">
      <c r="A2331" s="65"/>
      <c r="J2331">
        <v>12</v>
      </c>
    </row>
    <row r="2332" spans="1:10" x14ac:dyDescent="0.25">
      <c r="A2332" s="65"/>
      <c r="J2332">
        <v>13</v>
      </c>
    </row>
    <row r="2333" spans="1:10" x14ac:dyDescent="0.25">
      <c r="A2333" s="79"/>
      <c r="J2333">
        <v>14</v>
      </c>
    </row>
    <row r="2334" spans="1:10" x14ac:dyDescent="0.25">
      <c r="A2334" s="79"/>
      <c r="J2334">
        <v>15</v>
      </c>
    </row>
    <row r="2335" spans="1:10" x14ac:dyDescent="0.25">
      <c r="J2335">
        <v>16</v>
      </c>
    </row>
    <row r="2336" spans="1:10" x14ac:dyDescent="0.25">
      <c r="A2336" s="80"/>
      <c r="J2336">
        <v>17</v>
      </c>
    </row>
    <row r="2337" spans="1:10" ht="31.5" x14ac:dyDescent="0.25">
      <c r="A2337" s="64" t="s">
        <v>590</v>
      </c>
      <c r="J2337">
        <v>18</v>
      </c>
    </row>
    <row r="2338" spans="1:10" x14ac:dyDescent="0.25">
      <c r="A2338" s="79"/>
      <c r="J2338">
        <v>19</v>
      </c>
    </row>
    <row r="2339" spans="1:10" ht="25.5" x14ac:dyDescent="0.25">
      <c r="A2339" s="81" t="s">
        <v>595</v>
      </c>
      <c r="J2339">
        <v>20</v>
      </c>
    </row>
    <row r="2340" spans="1:10" x14ac:dyDescent="0.25">
      <c r="A2340" s="81"/>
      <c r="J2340">
        <v>21</v>
      </c>
    </row>
    <row r="2341" spans="1:10" ht="89.25" x14ac:dyDescent="0.25">
      <c r="A2341" s="81" t="s">
        <v>1096</v>
      </c>
      <c r="J2341">
        <v>22</v>
      </c>
    </row>
    <row r="2342" spans="1:10" x14ac:dyDescent="0.25">
      <c r="A2342" s="65"/>
      <c r="J2342">
        <v>23</v>
      </c>
    </row>
    <row r="2343" spans="1:10" x14ac:dyDescent="0.25">
      <c r="A2343" s="65"/>
      <c r="J2343">
        <v>24</v>
      </c>
    </row>
    <row r="2344" spans="1:10" ht="140.25" x14ac:dyDescent="0.25">
      <c r="A2344" s="96" t="s">
        <v>624</v>
      </c>
      <c r="B2344" s="97" t="s">
        <v>625</v>
      </c>
      <c r="J2344">
        <v>25</v>
      </c>
    </row>
    <row r="2345" spans="1:10" ht="15.75" thickBot="1" x14ac:dyDescent="0.3">
      <c r="A2345" s="65"/>
      <c r="J2345">
        <v>26</v>
      </c>
    </row>
    <row r="2346" spans="1:10" ht="15.75" thickBot="1" x14ac:dyDescent="0.3">
      <c r="A2346" s="88" t="s">
        <v>626</v>
      </c>
      <c r="B2346" s="89">
        <v>0.05</v>
      </c>
      <c r="J2346">
        <v>27</v>
      </c>
    </row>
    <row r="2347" spans="1:10" ht="39" thickBot="1" x14ac:dyDescent="0.3">
      <c r="A2347" s="110" t="s">
        <v>627</v>
      </c>
      <c r="B2347" s="74">
        <v>18</v>
      </c>
      <c r="J2347">
        <v>28</v>
      </c>
    </row>
    <row r="2348" spans="1:10" ht="39" thickBot="1" x14ac:dyDescent="0.3">
      <c r="A2348" s="110" t="s">
        <v>628</v>
      </c>
      <c r="B2348" s="74">
        <v>1.7997570000000001</v>
      </c>
      <c r="J2348">
        <v>29</v>
      </c>
    </row>
    <row r="2349" spans="1:10" ht="64.5" thickBot="1" x14ac:dyDescent="0.3">
      <c r="A2349" s="110" t="s">
        <v>629</v>
      </c>
      <c r="B2349" s="74">
        <v>3.9969700000000001</v>
      </c>
      <c r="J2349">
        <v>30</v>
      </c>
    </row>
    <row r="2350" spans="1:10" ht="38.25" x14ac:dyDescent="0.25">
      <c r="A2350" s="109" t="s">
        <v>630</v>
      </c>
      <c r="B2350" s="78">
        <v>1.8957999999999999</v>
      </c>
      <c r="J2350">
        <v>31</v>
      </c>
    </row>
    <row r="2351" spans="1:10" ht="15.75" thickBot="1" x14ac:dyDescent="0.3">
      <c r="A2351" s="65"/>
      <c r="J2351">
        <v>32</v>
      </c>
    </row>
    <row r="2352" spans="1:10" x14ac:dyDescent="0.25">
      <c r="A2352" s="254" t="s">
        <v>637</v>
      </c>
      <c r="B2352" s="255"/>
      <c r="C2352" s="255"/>
      <c r="D2352" s="255"/>
      <c r="J2352">
        <v>33</v>
      </c>
    </row>
    <row r="2353" spans="1:23" ht="15.75" thickBot="1" x14ac:dyDescent="0.3">
      <c r="A2353" s="256" t="s">
        <v>638</v>
      </c>
      <c r="B2353" s="257"/>
      <c r="C2353" s="257"/>
      <c r="D2353" s="257"/>
      <c r="J2353">
        <v>34</v>
      </c>
    </row>
    <row r="2354" spans="1:23" ht="27" thickBot="1" x14ac:dyDescent="0.3">
      <c r="A2354" s="98" t="s">
        <v>634</v>
      </c>
      <c r="B2354" s="83" t="s">
        <v>635</v>
      </c>
      <c r="C2354" s="83" t="s">
        <v>566</v>
      </c>
      <c r="D2354" s="85" t="s">
        <v>593</v>
      </c>
      <c r="K2354" s="121" t="s">
        <v>1123</v>
      </c>
      <c r="L2354" s="121" t="s">
        <v>1124</v>
      </c>
      <c r="M2354" s="121" t="str">
        <f>A2341</f>
        <v>Prueba del rango estudentizado de Tukey (HSD) para DM4</v>
      </c>
      <c r="N2354" s="136"/>
      <c r="O2354" s="1"/>
      <c r="S2354" s="122" t="str">
        <f>K2354</f>
        <v>Factor</v>
      </c>
      <c r="T2354" s="122" t="str">
        <f>L2354</f>
        <v>Nivel</v>
      </c>
      <c r="U2354" s="114"/>
      <c r="V2354" s="123" t="str">
        <f>M2354</f>
        <v>Prueba del rango estudentizado de Tukey (HSD) para DM4</v>
      </c>
      <c r="W2354" s="6"/>
    </row>
    <row r="2355" spans="1:23" ht="16.5" thickBot="1" x14ac:dyDescent="0.3">
      <c r="A2355" s="99" t="s">
        <v>592</v>
      </c>
      <c r="B2355" s="68">
        <v>15.375</v>
      </c>
      <c r="C2355" s="68">
        <v>8</v>
      </c>
      <c r="D2355" s="86" t="s">
        <v>7</v>
      </c>
      <c r="K2355" s="223" t="s">
        <v>1128</v>
      </c>
      <c r="L2355" s="124" t="str">
        <f>D2355</f>
        <v>Palomo</v>
      </c>
      <c r="M2355" s="125">
        <f>B2355</f>
        <v>15.375</v>
      </c>
      <c r="N2355" s="125" t="str">
        <f>A2355</f>
        <v>A</v>
      </c>
      <c r="O2355" s="125">
        <f>B2355</f>
        <v>15.375</v>
      </c>
      <c r="S2355" s="225" t="str">
        <f>K2355</f>
        <v>Genotipo (B)</v>
      </c>
      <c r="T2355" s="133" t="str">
        <f>L2355</f>
        <v>Palomo</v>
      </c>
      <c r="U2355" s="134">
        <f t="shared" ref="U2355:U2358" si="104">M2355</f>
        <v>15.375</v>
      </c>
      <c r="V2355" s="133" t="str">
        <f t="shared" ref="V2355:V2358" si="105">N2355</f>
        <v>A</v>
      </c>
      <c r="W2355" s="133">
        <f t="shared" ref="W2355:W2358" si="106">O2355</f>
        <v>15.375</v>
      </c>
    </row>
    <row r="2356" spans="1:23" ht="16.5" thickBot="1" x14ac:dyDescent="0.3">
      <c r="A2356" s="99" t="s">
        <v>592</v>
      </c>
      <c r="B2356" s="68"/>
      <c r="C2356" s="68"/>
      <c r="D2356" s="86"/>
      <c r="K2356" s="224"/>
      <c r="L2356" s="124" t="str">
        <f>D2357</f>
        <v>Pony</v>
      </c>
      <c r="M2356" s="125">
        <f>B2357</f>
        <v>14.375</v>
      </c>
      <c r="N2356" s="125" t="str">
        <f>A2357</f>
        <v>A</v>
      </c>
      <c r="O2356" s="125">
        <f>B2357</f>
        <v>14.375</v>
      </c>
      <c r="S2356" s="226"/>
      <c r="T2356" s="133" t="str">
        <f t="shared" ref="T2356:T2358" si="107">L2356</f>
        <v>Pony</v>
      </c>
      <c r="U2356" s="134">
        <f t="shared" si="104"/>
        <v>14.375</v>
      </c>
      <c r="V2356" s="133" t="str">
        <f t="shared" si="105"/>
        <v>A</v>
      </c>
      <c r="W2356" s="133">
        <f t="shared" si="106"/>
        <v>14.375</v>
      </c>
    </row>
    <row r="2357" spans="1:23" ht="16.5" thickBot="1" x14ac:dyDescent="0.3">
      <c r="A2357" s="99" t="s">
        <v>592</v>
      </c>
      <c r="B2357" s="68">
        <v>14.375</v>
      </c>
      <c r="C2357" s="68">
        <v>8</v>
      </c>
      <c r="D2357" s="86" t="s">
        <v>11</v>
      </c>
      <c r="K2357" s="224"/>
      <c r="L2357" s="4" t="str">
        <f>D2359</f>
        <v>Toro</v>
      </c>
      <c r="M2357" s="4">
        <f>B2359</f>
        <v>14.3375</v>
      </c>
      <c r="N2357" s="4" t="str">
        <f>A2359</f>
        <v>A</v>
      </c>
      <c r="O2357" s="4">
        <f>B2359</f>
        <v>14.3375</v>
      </c>
      <c r="P2357" s="6"/>
      <c r="Q2357" s="6"/>
      <c r="R2357" s="6"/>
      <c r="S2357" s="226"/>
      <c r="T2357" s="133" t="str">
        <f t="shared" si="107"/>
        <v>Toro</v>
      </c>
      <c r="U2357" s="134">
        <f t="shared" si="104"/>
        <v>14.3375</v>
      </c>
      <c r="V2357" s="133" t="str">
        <f t="shared" si="105"/>
        <v>A</v>
      </c>
      <c r="W2357" s="133">
        <f t="shared" si="106"/>
        <v>14.3375</v>
      </c>
    </row>
    <row r="2358" spans="1:23" ht="16.5" thickBot="1" x14ac:dyDescent="0.3">
      <c r="A2358" s="99" t="s">
        <v>592</v>
      </c>
      <c r="B2358" s="68"/>
      <c r="C2358" s="68"/>
      <c r="D2358" s="86"/>
      <c r="K2358" s="224"/>
      <c r="L2358" s="4" t="str">
        <f>D2361</f>
        <v>Perseo</v>
      </c>
      <c r="M2358" s="4">
        <f>B2361</f>
        <v>12.425000000000001</v>
      </c>
      <c r="N2358" s="4" t="str">
        <f>A2361</f>
        <v>B</v>
      </c>
      <c r="O2358" s="4">
        <f>B2361</f>
        <v>12.425000000000001</v>
      </c>
      <c r="P2358" s="6"/>
      <c r="Q2358" s="6"/>
      <c r="R2358" s="6"/>
      <c r="S2358" s="227"/>
      <c r="T2358" s="129" t="str">
        <f t="shared" si="107"/>
        <v>Perseo</v>
      </c>
      <c r="U2358" s="135">
        <f t="shared" si="104"/>
        <v>12.425000000000001</v>
      </c>
      <c r="V2358" s="129" t="str">
        <f t="shared" si="105"/>
        <v>B</v>
      </c>
      <c r="W2358" s="129">
        <f t="shared" si="106"/>
        <v>12.425000000000001</v>
      </c>
    </row>
    <row r="2359" spans="1:23" ht="15.75" thickBot="1" x14ac:dyDescent="0.3">
      <c r="A2359" s="99" t="s">
        <v>592</v>
      </c>
      <c r="B2359" s="68">
        <v>14.3375</v>
      </c>
      <c r="C2359" s="68">
        <v>8</v>
      </c>
      <c r="D2359" s="86" t="s">
        <v>8</v>
      </c>
      <c r="J2359">
        <v>1</v>
      </c>
    </row>
    <row r="2360" spans="1:23" ht="15.75" thickBot="1" x14ac:dyDescent="0.3">
      <c r="A2360" s="99"/>
      <c r="B2360" s="68"/>
      <c r="C2360" s="68"/>
      <c r="D2360" s="86"/>
      <c r="J2360">
        <v>2</v>
      </c>
    </row>
    <row r="2361" spans="1:23" x14ac:dyDescent="0.25">
      <c r="A2361" s="100" t="s">
        <v>593</v>
      </c>
      <c r="B2361" s="77">
        <v>12.425000000000001</v>
      </c>
      <c r="C2361" s="77">
        <v>8</v>
      </c>
      <c r="D2361" s="87" t="s">
        <v>46</v>
      </c>
      <c r="J2361">
        <v>3</v>
      </c>
    </row>
    <row r="2362" spans="1:23" x14ac:dyDescent="0.25">
      <c r="A2362" s="79"/>
      <c r="J2362">
        <v>4</v>
      </c>
    </row>
    <row r="2363" spans="1:23" x14ac:dyDescent="0.25">
      <c r="A2363" s="79"/>
      <c r="J2363">
        <v>5</v>
      </c>
    </row>
    <row r="2364" spans="1:23" x14ac:dyDescent="0.25">
      <c r="J2364">
        <v>6</v>
      </c>
    </row>
    <row r="2365" spans="1:23" x14ac:dyDescent="0.25">
      <c r="A2365" s="80"/>
      <c r="J2365">
        <v>7</v>
      </c>
    </row>
    <row r="2366" spans="1:23" ht="31.5" x14ac:dyDescent="0.25">
      <c r="A2366" s="64" t="s">
        <v>590</v>
      </c>
      <c r="J2366">
        <v>8</v>
      </c>
    </row>
    <row r="2367" spans="1:23" x14ac:dyDescent="0.25">
      <c r="A2367" s="79"/>
      <c r="J2367">
        <v>9</v>
      </c>
    </row>
    <row r="2368" spans="1:23" ht="25.5" x14ac:dyDescent="0.25">
      <c r="A2368" s="81" t="s">
        <v>595</v>
      </c>
      <c r="J2368">
        <v>10</v>
      </c>
    </row>
    <row r="2369" spans="1:10" x14ac:dyDescent="0.25">
      <c r="A2369" s="81"/>
      <c r="J2369">
        <v>11</v>
      </c>
    </row>
    <row r="2370" spans="1:10" x14ac:dyDescent="0.25">
      <c r="A2370" s="65"/>
      <c r="J2370">
        <v>12</v>
      </c>
    </row>
    <row r="2371" spans="1:10" x14ac:dyDescent="0.25">
      <c r="A2371" s="65"/>
      <c r="J2371">
        <v>13</v>
      </c>
    </row>
    <row r="2372" spans="1:10" x14ac:dyDescent="0.25">
      <c r="A2372" s="79"/>
      <c r="J2372">
        <v>14</v>
      </c>
    </row>
    <row r="2373" spans="1:10" x14ac:dyDescent="0.25">
      <c r="A2373" s="79"/>
      <c r="J2373">
        <v>15</v>
      </c>
    </row>
    <row r="2374" spans="1:10" x14ac:dyDescent="0.25">
      <c r="J2374">
        <v>16</v>
      </c>
    </row>
    <row r="2375" spans="1:10" x14ac:dyDescent="0.25">
      <c r="A2375" s="80"/>
      <c r="J2375">
        <v>17</v>
      </c>
    </row>
    <row r="2376" spans="1:10" ht="31.5" x14ac:dyDescent="0.25">
      <c r="A2376" s="64" t="s">
        <v>590</v>
      </c>
      <c r="J2376">
        <v>18</v>
      </c>
    </row>
    <row r="2377" spans="1:10" x14ac:dyDescent="0.25">
      <c r="A2377" s="79"/>
      <c r="J2377">
        <v>19</v>
      </c>
    </row>
    <row r="2378" spans="1:10" ht="25.5" x14ac:dyDescent="0.25">
      <c r="A2378" s="81" t="s">
        <v>595</v>
      </c>
      <c r="J2378">
        <v>20</v>
      </c>
    </row>
    <row r="2379" spans="1:10" x14ac:dyDescent="0.25">
      <c r="A2379" s="81"/>
      <c r="J2379">
        <v>21</v>
      </c>
    </row>
    <row r="2380" spans="1:10" ht="89.25" x14ac:dyDescent="0.25">
      <c r="A2380" s="81" t="s">
        <v>1097</v>
      </c>
      <c r="J2380">
        <v>22</v>
      </c>
    </row>
    <row r="2381" spans="1:10" x14ac:dyDescent="0.25">
      <c r="A2381" s="65"/>
      <c r="J2381">
        <v>23</v>
      </c>
    </row>
    <row r="2382" spans="1:10" x14ac:dyDescent="0.25">
      <c r="A2382" s="65"/>
      <c r="J2382">
        <v>24</v>
      </c>
    </row>
    <row r="2383" spans="1:10" ht="140.25" x14ac:dyDescent="0.25">
      <c r="A2383" s="96" t="s">
        <v>624</v>
      </c>
      <c r="B2383" s="97" t="s">
        <v>625</v>
      </c>
      <c r="J2383">
        <v>25</v>
      </c>
    </row>
    <row r="2384" spans="1:10" ht="15.75" thickBot="1" x14ac:dyDescent="0.3">
      <c r="A2384" s="65"/>
      <c r="J2384">
        <v>26</v>
      </c>
    </row>
    <row r="2385" spans="1:23" ht="15.75" thickBot="1" x14ac:dyDescent="0.3">
      <c r="A2385" s="88" t="s">
        <v>626</v>
      </c>
      <c r="B2385" s="89">
        <v>0.05</v>
      </c>
      <c r="J2385">
        <v>27</v>
      </c>
    </row>
    <row r="2386" spans="1:23" ht="39" thickBot="1" x14ac:dyDescent="0.3">
      <c r="A2386" s="110" t="s">
        <v>627</v>
      </c>
      <c r="B2386" s="74">
        <v>18</v>
      </c>
      <c r="J2386">
        <v>28</v>
      </c>
    </row>
    <row r="2387" spans="1:23" ht="39" thickBot="1" x14ac:dyDescent="0.3">
      <c r="A2387" s="110" t="s">
        <v>628</v>
      </c>
      <c r="B2387" s="74">
        <v>0.87201399999999996</v>
      </c>
      <c r="J2387">
        <v>29</v>
      </c>
    </row>
    <row r="2388" spans="1:23" ht="64.5" thickBot="1" x14ac:dyDescent="0.3">
      <c r="A2388" s="110" t="s">
        <v>629</v>
      </c>
      <c r="B2388" s="74">
        <v>3.9969700000000001</v>
      </c>
      <c r="J2388">
        <v>30</v>
      </c>
    </row>
    <row r="2389" spans="1:23" ht="38.25" x14ac:dyDescent="0.25">
      <c r="A2389" s="109" t="s">
        <v>630</v>
      </c>
      <c r="B2389" s="78">
        <v>1.3196000000000001</v>
      </c>
      <c r="J2389">
        <v>31</v>
      </c>
    </row>
    <row r="2390" spans="1:23" ht="15.75" thickBot="1" x14ac:dyDescent="0.3">
      <c r="A2390" s="65"/>
      <c r="J2390">
        <v>32</v>
      </c>
    </row>
    <row r="2391" spans="1:23" x14ac:dyDescent="0.25">
      <c r="A2391" s="254" t="s">
        <v>637</v>
      </c>
      <c r="B2391" s="255"/>
      <c r="C2391" s="255"/>
      <c r="D2391" s="255"/>
      <c r="E2391" s="255"/>
      <c r="J2391">
        <v>33</v>
      </c>
    </row>
    <row r="2392" spans="1:23" ht="15.75" thickBot="1" x14ac:dyDescent="0.3">
      <c r="A2392" s="256" t="s">
        <v>638</v>
      </c>
      <c r="B2392" s="257"/>
      <c r="C2392" s="257"/>
      <c r="D2392" s="257"/>
      <c r="E2392" s="257"/>
      <c r="J2392">
        <v>34</v>
      </c>
    </row>
    <row r="2393" spans="1:23" ht="16.5" thickBot="1" x14ac:dyDescent="0.3">
      <c r="A2393" s="260" t="s">
        <v>634</v>
      </c>
      <c r="B2393" s="261"/>
      <c r="C2393" s="83" t="s">
        <v>635</v>
      </c>
      <c r="D2393" s="83" t="s">
        <v>566</v>
      </c>
      <c r="E2393" s="85" t="s">
        <v>593</v>
      </c>
      <c r="K2393" s="121" t="s">
        <v>1123</v>
      </c>
      <c r="L2393" s="121" t="s">
        <v>1124</v>
      </c>
      <c r="M2393" s="121" t="str">
        <f>A2380</f>
        <v>Prueba del rango estudentizado de Tukey (HSD) para DM5</v>
      </c>
      <c r="N2393" s="136"/>
      <c r="O2393" s="1"/>
      <c r="S2393" s="122" t="str">
        <f>K2393</f>
        <v>Factor</v>
      </c>
      <c r="T2393" s="122" t="str">
        <f>L2393</f>
        <v>Nivel</v>
      </c>
      <c r="U2393" s="114"/>
      <c r="V2393" s="123" t="str">
        <f>M2393</f>
        <v>Prueba del rango estudentizado de Tukey (HSD) para DM5</v>
      </c>
      <c r="W2393" s="6"/>
    </row>
    <row r="2394" spans="1:23" ht="16.5" thickBot="1" x14ac:dyDescent="0.3">
      <c r="A2394" s="99"/>
      <c r="B2394" s="67" t="s">
        <v>592</v>
      </c>
      <c r="C2394" s="68">
        <v>15.7125</v>
      </c>
      <c r="D2394" s="68">
        <v>8</v>
      </c>
      <c r="E2394" s="86" t="s">
        <v>7</v>
      </c>
      <c r="K2394" s="223" t="s">
        <v>1128</v>
      </c>
      <c r="L2394" s="124" t="str">
        <f>E2394</f>
        <v>Palomo</v>
      </c>
      <c r="M2394" s="125">
        <f>C2394</f>
        <v>15.7125</v>
      </c>
      <c r="N2394" s="125">
        <f>A2394</f>
        <v>0</v>
      </c>
      <c r="O2394" s="125" t="str">
        <f>B2394</f>
        <v>A</v>
      </c>
      <c r="S2394" s="225" t="str">
        <f>K2394</f>
        <v>Genotipo (B)</v>
      </c>
      <c r="T2394" s="133" t="str">
        <f>L2394</f>
        <v>Palomo</v>
      </c>
      <c r="U2394" s="134">
        <f t="shared" ref="U2394:U2397" si="108">M2394</f>
        <v>15.7125</v>
      </c>
      <c r="V2394" s="133">
        <f t="shared" ref="V2394:V2397" si="109">N2394</f>
        <v>0</v>
      </c>
      <c r="W2394" s="133" t="str">
        <f t="shared" ref="W2394:W2397" si="110">O2394</f>
        <v>A</v>
      </c>
    </row>
    <row r="2395" spans="1:23" ht="16.5" thickBot="1" x14ac:dyDescent="0.3">
      <c r="A2395" s="99"/>
      <c r="B2395" s="67" t="s">
        <v>592</v>
      </c>
      <c r="C2395" s="68"/>
      <c r="D2395" s="68"/>
      <c r="E2395" s="86"/>
      <c r="K2395" s="224"/>
      <c r="L2395" s="124" t="str">
        <f>E2396</f>
        <v>Toro</v>
      </c>
      <c r="M2395" s="125">
        <f>C2396</f>
        <v>14.875</v>
      </c>
      <c r="N2395" s="125" t="str">
        <f>A2396</f>
        <v>B</v>
      </c>
      <c r="O2395" s="125" t="str">
        <f>B2396</f>
        <v>A</v>
      </c>
      <c r="S2395" s="226"/>
      <c r="T2395" s="133" t="str">
        <f t="shared" ref="T2395:T2397" si="111">L2395</f>
        <v>Toro</v>
      </c>
      <c r="U2395" s="134">
        <f t="shared" si="108"/>
        <v>14.875</v>
      </c>
      <c r="V2395" s="133" t="str">
        <f t="shared" si="109"/>
        <v>B</v>
      </c>
      <c r="W2395" s="133" t="str">
        <f t="shared" si="110"/>
        <v>A</v>
      </c>
    </row>
    <row r="2396" spans="1:23" ht="16.5" thickBot="1" x14ac:dyDescent="0.3">
      <c r="A2396" s="99" t="s">
        <v>593</v>
      </c>
      <c r="B2396" s="67" t="s">
        <v>592</v>
      </c>
      <c r="C2396" s="68">
        <v>14.875</v>
      </c>
      <c r="D2396" s="68">
        <v>8</v>
      </c>
      <c r="E2396" s="86" t="s">
        <v>8</v>
      </c>
      <c r="K2396" s="224"/>
      <c r="L2396" s="4" t="str">
        <f>E2398</f>
        <v>Pony</v>
      </c>
      <c r="M2396" s="4">
        <f>C2398</f>
        <v>14.1625</v>
      </c>
      <c r="N2396" s="4" t="str">
        <f>A2398</f>
        <v>B</v>
      </c>
      <c r="O2396" s="4" t="str">
        <f>B2398</f>
        <v>C</v>
      </c>
      <c r="P2396" s="6"/>
      <c r="Q2396" s="6"/>
      <c r="R2396" s="6"/>
      <c r="S2396" s="226"/>
      <c r="T2396" s="133" t="str">
        <f t="shared" si="111"/>
        <v>Pony</v>
      </c>
      <c r="U2396" s="134">
        <f t="shared" si="108"/>
        <v>14.1625</v>
      </c>
      <c r="V2396" s="133" t="str">
        <f t="shared" si="109"/>
        <v>B</v>
      </c>
      <c r="W2396" s="133" t="str">
        <f t="shared" si="110"/>
        <v>C</v>
      </c>
    </row>
    <row r="2397" spans="1:23" ht="16.5" thickBot="1" x14ac:dyDescent="0.3">
      <c r="A2397" s="99" t="s">
        <v>593</v>
      </c>
      <c r="B2397" s="67"/>
      <c r="C2397" s="68"/>
      <c r="D2397" s="68"/>
      <c r="E2397" s="86"/>
      <c r="K2397" s="224"/>
      <c r="L2397" s="4" t="str">
        <f>E2400</f>
        <v>Perseo</v>
      </c>
      <c r="M2397" s="4">
        <f>C2400</f>
        <v>13.25</v>
      </c>
      <c r="N2397" s="4">
        <f>A2400</f>
        <v>0</v>
      </c>
      <c r="O2397" s="4" t="str">
        <f>B2400</f>
        <v>C</v>
      </c>
      <c r="P2397" s="6"/>
      <c r="Q2397" s="6"/>
      <c r="R2397" s="6"/>
      <c r="S2397" s="227"/>
      <c r="T2397" s="129" t="str">
        <f t="shared" si="111"/>
        <v>Perseo</v>
      </c>
      <c r="U2397" s="135">
        <f t="shared" si="108"/>
        <v>13.25</v>
      </c>
      <c r="V2397" s="129">
        <f t="shared" si="109"/>
        <v>0</v>
      </c>
      <c r="W2397" s="129" t="str">
        <f t="shared" si="110"/>
        <v>C</v>
      </c>
    </row>
    <row r="2398" spans="1:23" ht="15.75" thickBot="1" x14ac:dyDescent="0.3">
      <c r="A2398" s="99" t="s">
        <v>593</v>
      </c>
      <c r="B2398" s="67" t="s">
        <v>639</v>
      </c>
      <c r="C2398" s="68">
        <v>14.1625</v>
      </c>
      <c r="D2398" s="68">
        <v>8</v>
      </c>
      <c r="E2398" s="86" t="s">
        <v>11</v>
      </c>
      <c r="J2398">
        <v>1</v>
      </c>
    </row>
    <row r="2399" spans="1:23" ht="15.75" thickBot="1" x14ac:dyDescent="0.3">
      <c r="A2399" s="99"/>
      <c r="B2399" s="67" t="s">
        <v>639</v>
      </c>
      <c r="C2399" s="68"/>
      <c r="D2399" s="68"/>
      <c r="E2399" s="86"/>
      <c r="J2399">
        <v>2</v>
      </c>
    </row>
    <row r="2400" spans="1:23" x14ac:dyDescent="0.25">
      <c r="A2400" s="100"/>
      <c r="B2400" s="76" t="s">
        <v>639</v>
      </c>
      <c r="C2400" s="77">
        <v>13.25</v>
      </c>
      <c r="D2400" s="77">
        <v>8</v>
      </c>
      <c r="E2400" s="87" t="s">
        <v>46</v>
      </c>
      <c r="J2400">
        <v>3</v>
      </c>
    </row>
    <row r="2401" spans="1:10" x14ac:dyDescent="0.25">
      <c r="A2401" s="79"/>
      <c r="J2401">
        <v>4</v>
      </c>
    </row>
    <row r="2402" spans="1:10" x14ac:dyDescent="0.25">
      <c r="A2402" s="79"/>
      <c r="J2402">
        <v>5</v>
      </c>
    </row>
    <row r="2403" spans="1:10" x14ac:dyDescent="0.25">
      <c r="J2403">
        <v>6</v>
      </c>
    </row>
    <row r="2404" spans="1:10" x14ac:dyDescent="0.25">
      <c r="A2404" s="80"/>
      <c r="J2404">
        <v>7</v>
      </c>
    </row>
    <row r="2405" spans="1:10" ht="31.5" x14ac:dyDescent="0.25">
      <c r="A2405" s="64" t="s">
        <v>590</v>
      </c>
      <c r="J2405">
        <v>8</v>
      </c>
    </row>
    <row r="2406" spans="1:10" x14ac:dyDescent="0.25">
      <c r="A2406" s="79"/>
      <c r="J2406">
        <v>9</v>
      </c>
    </row>
    <row r="2407" spans="1:10" ht="25.5" x14ac:dyDescent="0.25">
      <c r="A2407" s="81" t="s">
        <v>595</v>
      </c>
      <c r="J2407">
        <v>10</v>
      </c>
    </row>
    <row r="2408" spans="1:10" x14ac:dyDescent="0.25">
      <c r="A2408" s="81"/>
      <c r="J2408">
        <v>11</v>
      </c>
    </row>
    <row r="2409" spans="1:10" x14ac:dyDescent="0.25">
      <c r="A2409" s="65"/>
      <c r="J2409">
        <v>12</v>
      </c>
    </row>
    <row r="2410" spans="1:10" x14ac:dyDescent="0.25">
      <c r="A2410" s="65"/>
      <c r="J2410">
        <v>13</v>
      </c>
    </row>
    <row r="2411" spans="1:10" x14ac:dyDescent="0.25">
      <c r="A2411" s="79"/>
      <c r="J2411">
        <v>14</v>
      </c>
    </row>
    <row r="2412" spans="1:10" x14ac:dyDescent="0.25">
      <c r="A2412" s="79"/>
      <c r="J2412">
        <v>15</v>
      </c>
    </row>
    <row r="2413" spans="1:10" x14ac:dyDescent="0.25">
      <c r="J2413">
        <v>16</v>
      </c>
    </row>
    <row r="2414" spans="1:10" x14ac:dyDescent="0.25">
      <c r="A2414" s="80"/>
      <c r="J2414">
        <v>17</v>
      </c>
    </row>
    <row r="2415" spans="1:10" ht="31.5" x14ac:dyDescent="0.25">
      <c r="A2415" s="64" t="s">
        <v>590</v>
      </c>
      <c r="J2415">
        <v>18</v>
      </c>
    </row>
    <row r="2416" spans="1:10" x14ac:dyDescent="0.25">
      <c r="A2416" s="79"/>
      <c r="J2416">
        <v>19</v>
      </c>
    </row>
    <row r="2417" spans="1:23" ht="25.5" x14ac:dyDescent="0.25">
      <c r="A2417" s="81" t="s">
        <v>595</v>
      </c>
      <c r="J2417">
        <v>20</v>
      </c>
    </row>
    <row r="2418" spans="1:23" x14ac:dyDescent="0.25">
      <c r="A2418" s="81"/>
      <c r="J2418">
        <v>21</v>
      </c>
    </row>
    <row r="2419" spans="1:23" ht="89.25" x14ac:dyDescent="0.25">
      <c r="A2419" s="81" t="s">
        <v>1098</v>
      </c>
      <c r="J2419">
        <v>22</v>
      </c>
    </row>
    <row r="2420" spans="1:23" x14ac:dyDescent="0.25">
      <c r="A2420" s="65"/>
      <c r="J2420">
        <v>23</v>
      </c>
    </row>
    <row r="2421" spans="1:23" x14ac:dyDescent="0.25">
      <c r="A2421" s="65"/>
      <c r="J2421">
        <v>24</v>
      </c>
    </row>
    <row r="2422" spans="1:23" ht="140.25" x14ac:dyDescent="0.25">
      <c r="A2422" s="96" t="s">
        <v>624</v>
      </c>
      <c r="B2422" s="97" t="s">
        <v>625</v>
      </c>
      <c r="J2422">
        <v>25</v>
      </c>
    </row>
    <row r="2423" spans="1:23" ht="15.75" thickBot="1" x14ac:dyDescent="0.3">
      <c r="A2423" s="65"/>
      <c r="J2423">
        <v>26</v>
      </c>
    </row>
    <row r="2424" spans="1:23" ht="15.75" thickBot="1" x14ac:dyDescent="0.3">
      <c r="A2424" s="88" t="s">
        <v>626</v>
      </c>
      <c r="B2424" s="89">
        <v>0.05</v>
      </c>
      <c r="J2424">
        <v>27</v>
      </c>
    </row>
    <row r="2425" spans="1:23" ht="39" thickBot="1" x14ac:dyDescent="0.3">
      <c r="A2425" s="110" t="s">
        <v>627</v>
      </c>
      <c r="B2425" s="74">
        <v>18</v>
      </c>
      <c r="J2425">
        <v>28</v>
      </c>
    </row>
    <row r="2426" spans="1:23" ht="39" thickBot="1" x14ac:dyDescent="0.3">
      <c r="A2426" s="110" t="s">
        <v>628</v>
      </c>
      <c r="B2426" s="74">
        <v>0.81958299999999995</v>
      </c>
      <c r="J2426">
        <v>29</v>
      </c>
    </row>
    <row r="2427" spans="1:23" ht="64.5" thickBot="1" x14ac:dyDescent="0.3">
      <c r="A2427" s="110" t="s">
        <v>629</v>
      </c>
      <c r="B2427" s="74">
        <v>3.9969700000000001</v>
      </c>
      <c r="J2427">
        <v>30</v>
      </c>
    </row>
    <row r="2428" spans="1:23" ht="38.25" x14ac:dyDescent="0.25">
      <c r="A2428" s="109" t="s">
        <v>630</v>
      </c>
      <c r="B2428" s="78">
        <v>1.2793000000000001</v>
      </c>
      <c r="J2428">
        <v>31</v>
      </c>
    </row>
    <row r="2429" spans="1:23" ht="15.75" thickBot="1" x14ac:dyDescent="0.3">
      <c r="A2429" s="65"/>
      <c r="J2429">
        <v>32</v>
      </c>
    </row>
    <row r="2430" spans="1:23" x14ac:dyDescent="0.25">
      <c r="A2430" s="254" t="s">
        <v>637</v>
      </c>
      <c r="B2430" s="255"/>
      <c r="C2430" s="255"/>
      <c r="D2430" s="255"/>
      <c r="E2430" s="255"/>
      <c r="J2430">
        <v>33</v>
      </c>
    </row>
    <row r="2431" spans="1:23" ht="15.75" thickBot="1" x14ac:dyDescent="0.3">
      <c r="A2431" s="256" t="s">
        <v>638</v>
      </c>
      <c r="B2431" s="257"/>
      <c r="C2431" s="257"/>
      <c r="D2431" s="257"/>
      <c r="E2431" s="257"/>
      <c r="J2431">
        <v>34</v>
      </c>
    </row>
    <row r="2432" spans="1:23" ht="16.5" thickBot="1" x14ac:dyDescent="0.3">
      <c r="A2432" s="260" t="s">
        <v>634</v>
      </c>
      <c r="B2432" s="261"/>
      <c r="C2432" s="83" t="s">
        <v>635</v>
      </c>
      <c r="D2432" s="83" t="s">
        <v>566</v>
      </c>
      <c r="E2432" s="85" t="s">
        <v>593</v>
      </c>
      <c r="K2432" s="121" t="s">
        <v>1123</v>
      </c>
      <c r="L2432" s="121" t="s">
        <v>1124</v>
      </c>
      <c r="M2432" s="121" t="str">
        <f>A2419</f>
        <v>Prueba del rango estudentizado de Tukey (HSD) para DM6</v>
      </c>
      <c r="N2432" s="136"/>
      <c r="O2432" s="1"/>
      <c r="S2432" s="122" t="str">
        <f>K2432</f>
        <v>Factor</v>
      </c>
      <c r="T2432" s="122" t="str">
        <f>L2432</f>
        <v>Nivel</v>
      </c>
      <c r="U2432" s="114"/>
      <c r="V2432" s="123" t="str">
        <f>M2432</f>
        <v>Prueba del rango estudentizado de Tukey (HSD) para DM6</v>
      </c>
      <c r="W2432" s="6"/>
    </row>
    <row r="2433" spans="1:23" ht="16.5" thickBot="1" x14ac:dyDescent="0.3">
      <c r="A2433" s="99"/>
      <c r="B2433" s="67" t="s">
        <v>592</v>
      </c>
      <c r="C2433" s="68">
        <v>17.362500000000001</v>
      </c>
      <c r="D2433" s="68">
        <v>8</v>
      </c>
      <c r="E2433" s="86" t="s">
        <v>7</v>
      </c>
      <c r="K2433" s="223" t="s">
        <v>1128</v>
      </c>
      <c r="L2433" s="124" t="str">
        <f>E2433</f>
        <v>Palomo</v>
      </c>
      <c r="M2433" s="125">
        <f>C2433</f>
        <v>17.362500000000001</v>
      </c>
      <c r="N2433" s="125">
        <f>A2433</f>
        <v>0</v>
      </c>
      <c r="O2433" s="125" t="str">
        <f>B2433</f>
        <v>A</v>
      </c>
      <c r="S2433" s="225" t="str">
        <f>K2433</f>
        <v>Genotipo (B)</v>
      </c>
      <c r="T2433" s="133" t="str">
        <f>L2433</f>
        <v>Palomo</v>
      </c>
      <c r="U2433" s="134">
        <f t="shared" ref="U2433:U2436" si="112">M2433</f>
        <v>17.362500000000001</v>
      </c>
      <c r="V2433" s="133">
        <f t="shared" ref="V2433:V2436" si="113">N2433</f>
        <v>0</v>
      </c>
      <c r="W2433" s="133" t="str">
        <f t="shared" ref="W2433:W2436" si="114">O2433</f>
        <v>A</v>
      </c>
    </row>
    <row r="2434" spans="1:23" ht="16.5" thickBot="1" x14ac:dyDescent="0.3">
      <c r="A2434" s="99"/>
      <c r="B2434" s="67"/>
      <c r="C2434" s="68"/>
      <c r="D2434" s="68"/>
      <c r="E2434" s="86"/>
      <c r="K2434" s="224"/>
      <c r="L2434" s="124" t="str">
        <f>E2435</f>
        <v>Toro</v>
      </c>
      <c r="M2434" s="125">
        <f>C2435</f>
        <v>15.675000000000001</v>
      </c>
      <c r="N2434" s="125">
        <f>A2435</f>
        <v>0</v>
      </c>
      <c r="O2434" s="125" t="str">
        <f>B2435</f>
        <v>B</v>
      </c>
      <c r="S2434" s="226"/>
      <c r="T2434" s="133" t="str">
        <f t="shared" ref="T2434:T2436" si="115">L2434</f>
        <v>Toro</v>
      </c>
      <c r="U2434" s="134">
        <f t="shared" si="112"/>
        <v>15.675000000000001</v>
      </c>
      <c r="V2434" s="133">
        <f t="shared" si="113"/>
        <v>0</v>
      </c>
      <c r="W2434" s="133" t="str">
        <f t="shared" si="114"/>
        <v>B</v>
      </c>
    </row>
    <row r="2435" spans="1:23" ht="16.5" thickBot="1" x14ac:dyDescent="0.3">
      <c r="A2435" s="99"/>
      <c r="B2435" s="67" t="s">
        <v>593</v>
      </c>
      <c r="C2435" s="68">
        <v>15.675000000000001</v>
      </c>
      <c r="D2435" s="68">
        <v>8</v>
      </c>
      <c r="E2435" s="86" t="s">
        <v>8</v>
      </c>
      <c r="K2435" s="224"/>
      <c r="L2435" s="4" t="str">
        <f>E2437</f>
        <v>Pony</v>
      </c>
      <c r="M2435" s="4">
        <f>C2437</f>
        <v>15.5625</v>
      </c>
      <c r="N2435" s="4" t="str">
        <f>A2437</f>
        <v>C</v>
      </c>
      <c r="O2435" s="4" t="str">
        <f>B2437</f>
        <v>B</v>
      </c>
      <c r="P2435" s="6"/>
      <c r="Q2435" s="6"/>
      <c r="R2435" s="6"/>
      <c r="S2435" s="226"/>
      <c r="T2435" s="133" t="str">
        <f t="shared" si="115"/>
        <v>Pony</v>
      </c>
      <c r="U2435" s="134">
        <f t="shared" si="112"/>
        <v>15.5625</v>
      </c>
      <c r="V2435" s="133" t="str">
        <f t="shared" si="113"/>
        <v>C</v>
      </c>
      <c r="W2435" s="133" t="str">
        <f t="shared" si="114"/>
        <v>B</v>
      </c>
    </row>
    <row r="2436" spans="1:23" ht="16.5" thickBot="1" x14ac:dyDescent="0.3">
      <c r="A2436" s="99"/>
      <c r="B2436" s="67" t="s">
        <v>593</v>
      </c>
      <c r="C2436" s="68"/>
      <c r="D2436" s="68"/>
      <c r="E2436" s="86"/>
      <c r="K2436" s="224"/>
      <c r="L2436" s="4" t="str">
        <f>E2439</f>
        <v>Perseo</v>
      </c>
      <c r="M2436" s="4">
        <f>C2439</f>
        <v>14.324999999999999</v>
      </c>
      <c r="N2436" s="4" t="str">
        <f>A2439</f>
        <v>C</v>
      </c>
      <c r="O2436" s="4">
        <f>B2439</f>
        <v>0</v>
      </c>
      <c r="P2436" s="6"/>
      <c r="Q2436" s="6"/>
      <c r="R2436" s="6"/>
      <c r="S2436" s="227"/>
      <c r="T2436" s="129" t="str">
        <f t="shared" si="115"/>
        <v>Perseo</v>
      </c>
      <c r="U2436" s="135">
        <f t="shared" si="112"/>
        <v>14.324999999999999</v>
      </c>
      <c r="V2436" s="129" t="str">
        <f t="shared" si="113"/>
        <v>C</v>
      </c>
      <c r="W2436" s="129">
        <f t="shared" si="114"/>
        <v>0</v>
      </c>
    </row>
    <row r="2437" spans="1:23" ht="15.75" thickBot="1" x14ac:dyDescent="0.3">
      <c r="A2437" s="99" t="s">
        <v>639</v>
      </c>
      <c r="B2437" s="67" t="s">
        <v>593</v>
      </c>
      <c r="C2437" s="68">
        <v>15.5625</v>
      </c>
      <c r="D2437" s="68">
        <v>8</v>
      </c>
      <c r="E2437" s="86" t="s">
        <v>11</v>
      </c>
      <c r="J2437">
        <v>1</v>
      </c>
    </row>
    <row r="2438" spans="1:23" ht="15.75" thickBot="1" x14ac:dyDescent="0.3">
      <c r="A2438" s="99" t="s">
        <v>639</v>
      </c>
      <c r="B2438" s="67"/>
      <c r="C2438" s="68"/>
      <c r="D2438" s="68"/>
      <c r="E2438" s="86"/>
      <c r="J2438">
        <v>2</v>
      </c>
    </row>
    <row r="2439" spans="1:23" x14ac:dyDescent="0.25">
      <c r="A2439" s="100" t="s">
        <v>639</v>
      </c>
      <c r="B2439" s="76"/>
      <c r="C2439" s="77">
        <v>14.324999999999999</v>
      </c>
      <c r="D2439" s="77">
        <v>8</v>
      </c>
      <c r="E2439" s="87" t="s">
        <v>46</v>
      </c>
      <c r="J2439">
        <v>3</v>
      </c>
    </row>
    <row r="2440" spans="1:23" x14ac:dyDescent="0.25">
      <c r="A2440" s="79"/>
      <c r="J2440">
        <v>4</v>
      </c>
    </row>
    <row r="2441" spans="1:23" x14ac:dyDescent="0.25">
      <c r="A2441" s="79"/>
      <c r="J2441">
        <v>5</v>
      </c>
    </row>
    <row r="2442" spans="1:23" x14ac:dyDescent="0.25">
      <c r="J2442">
        <v>6</v>
      </c>
    </row>
    <row r="2443" spans="1:23" x14ac:dyDescent="0.25">
      <c r="A2443" s="80"/>
      <c r="J2443">
        <v>7</v>
      </c>
    </row>
    <row r="2444" spans="1:23" ht="31.5" x14ac:dyDescent="0.25">
      <c r="A2444" s="64" t="s">
        <v>590</v>
      </c>
      <c r="J2444">
        <v>8</v>
      </c>
    </row>
    <row r="2445" spans="1:23" x14ac:dyDescent="0.25">
      <c r="A2445" s="79"/>
      <c r="J2445">
        <v>9</v>
      </c>
    </row>
    <row r="2446" spans="1:23" ht="25.5" x14ac:dyDescent="0.25">
      <c r="A2446" s="81" t="s">
        <v>595</v>
      </c>
      <c r="J2446">
        <v>10</v>
      </c>
    </row>
    <row r="2447" spans="1:23" x14ac:dyDescent="0.25">
      <c r="A2447" s="81"/>
      <c r="J2447">
        <v>11</v>
      </c>
    </row>
    <row r="2448" spans="1:23" x14ac:dyDescent="0.25">
      <c r="A2448" s="65"/>
      <c r="J2448">
        <v>12</v>
      </c>
    </row>
    <row r="2449" spans="1:10" x14ac:dyDescent="0.25">
      <c r="A2449" s="65"/>
      <c r="J2449">
        <v>13</v>
      </c>
    </row>
    <row r="2450" spans="1:10" x14ac:dyDescent="0.25">
      <c r="A2450" s="79"/>
      <c r="J2450">
        <v>14</v>
      </c>
    </row>
    <row r="2451" spans="1:10" x14ac:dyDescent="0.25">
      <c r="A2451" s="79"/>
      <c r="J2451">
        <v>15</v>
      </c>
    </row>
    <row r="2452" spans="1:10" x14ac:dyDescent="0.25">
      <c r="J2452">
        <v>16</v>
      </c>
    </row>
    <row r="2453" spans="1:10" x14ac:dyDescent="0.25">
      <c r="A2453" s="80"/>
      <c r="J2453">
        <v>17</v>
      </c>
    </row>
    <row r="2454" spans="1:10" ht="31.5" x14ac:dyDescent="0.25">
      <c r="A2454" s="64" t="s">
        <v>590</v>
      </c>
      <c r="J2454">
        <v>18</v>
      </c>
    </row>
    <row r="2455" spans="1:10" x14ac:dyDescent="0.25">
      <c r="A2455" s="79"/>
      <c r="J2455">
        <v>19</v>
      </c>
    </row>
    <row r="2456" spans="1:10" ht="25.5" x14ac:dyDescent="0.25">
      <c r="A2456" s="81" t="s">
        <v>595</v>
      </c>
      <c r="J2456">
        <v>20</v>
      </c>
    </row>
    <row r="2457" spans="1:10" x14ac:dyDescent="0.25">
      <c r="A2457" s="81"/>
      <c r="J2457">
        <v>21</v>
      </c>
    </row>
    <row r="2458" spans="1:10" ht="89.25" x14ac:dyDescent="0.25">
      <c r="A2458" s="81" t="s">
        <v>1099</v>
      </c>
      <c r="J2458">
        <v>22</v>
      </c>
    </row>
    <row r="2459" spans="1:10" x14ac:dyDescent="0.25">
      <c r="A2459" s="65"/>
      <c r="J2459">
        <v>23</v>
      </c>
    </row>
    <row r="2460" spans="1:10" x14ac:dyDescent="0.25">
      <c r="A2460" s="65"/>
      <c r="J2460">
        <v>24</v>
      </c>
    </row>
    <row r="2461" spans="1:10" ht="140.25" x14ac:dyDescent="0.25">
      <c r="A2461" s="96" t="s">
        <v>624</v>
      </c>
      <c r="B2461" s="97" t="s">
        <v>625</v>
      </c>
      <c r="J2461">
        <v>25</v>
      </c>
    </row>
    <row r="2462" spans="1:10" ht="15.75" thickBot="1" x14ac:dyDescent="0.3">
      <c r="A2462" s="65"/>
      <c r="J2462">
        <v>26</v>
      </c>
    </row>
    <row r="2463" spans="1:10" ht="15.75" thickBot="1" x14ac:dyDescent="0.3">
      <c r="A2463" s="88" t="s">
        <v>626</v>
      </c>
      <c r="B2463" s="89">
        <v>0.05</v>
      </c>
      <c r="J2463">
        <v>27</v>
      </c>
    </row>
    <row r="2464" spans="1:10" ht="39" thickBot="1" x14ac:dyDescent="0.3">
      <c r="A2464" s="110" t="s">
        <v>627</v>
      </c>
      <c r="B2464" s="74">
        <v>18</v>
      </c>
      <c r="J2464">
        <v>28</v>
      </c>
    </row>
    <row r="2465" spans="1:56" ht="39" thickBot="1" x14ac:dyDescent="0.3">
      <c r="A2465" s="110" t="s">
        <v>628</v>
      </c>
      <c r="B2465" s="74">
        <v>0</v>
      </c>
      <c r="J2465">
        <v>29</v>
      </c>
    </row>
    <row r="2466" spans="1:56" ht="64.5" thickBot="1" x14ac:dyDescent="0.3">
      <c r="A2466" s="110" t="s">
        <v>629</v>
      </c>
      <c r="B2466" s="74">
        <v>3.9969700000000001</v>
      </c>
      <c r="J2466">
        <v>30</v>
      </c>
    </row>
    <row r="2467" spans="1:56" ht="38.25" x14ac:dyDescent="0.25">
      <c r="A2467" s="109" t="s">
        <v>630</v>
      </c>
      <c r="B2467" s="78">
        <v>0</v>
      </c>
      <c r="J2467">
        <v>31</v>
      </c>
    </row>
    <row r="2468" spans="1:56" ht="15.75" thickBot="1" x14ac:dyDescent="0.3">
      <c r="A2468" s="65"/>
      <c r="J2468">
        <v>32</v>
      </c>
    </row>
    <row r="2469" spans="1:56" x14ac:dyDescent="0.25">
      <c r="A2469" s="254" t="s">
        <v>637</v>
      </c>
      <c r="B2469" s="255"/>
      <c r="C2469" s="255"/>
      <c r="D2469" s="255"/>
      <c r="J2469">
        <v>33</v>
      </c>
    </row>
    <row r="2470" spans="1:56" ht="15.75" thickBot="1" x14ac:dyDescent="0.3">
      <c r="A2470" s="256" t="s">
        <v>638</v>
      </c>
      <c r="B2470" s="257"/>
      <c r="C2470" s="257"/>
      <c r="D2470" s="257"/>
      <c r="J2470">
        <v>34</v>
      </c>
    </row>
    <row r="2471" spans="1:56" ht="27" thickBot="1" x14ac:dyDescent="0.3">
      <c r="A2471" s="98" t="s">
        <v>634</v>
      </c>
      <c r="B2471" s="83" t="s">
        <v>635</v>
      </c>
      <c r="C2471" s="83" t="s">
        <v>566</v>
      </c>
      <c r="D2471" s="85" t="s">
        <v>593</v>
      </c>
      <c r="K2471" s="121" t="s">
        <v>1123</v>
      </c>
      <c r="L2471" s="121" t="s">
        <v>1124</v>
      </c>
      <c r="M2471" s="121" t="str">
        <f>A2458</f>
        <v>Prueba del rango estudentizado de Tukey (HSD) para NFLM1</v>
      </c>
      <c r="N2471" s="136"/>
      <c r="O2471" s="1"/>
      <c r="S2471" s="122" t="str">
        <f>K2471</f>
        <v>Factor</v>
      </c>
      <c r="T2471" s="122" t="str">
        <f>L2471</f>
        <v>Nivel</v>
      </c>
      <c r="U2471" s="114"/>
      <c r="V2471" s="123" t="str">
        <f>M2471</f>
        <v>Prueba del rango estudentizado de Tukey (HSD) para NFLM1</v>
      </c>
      <c r="W2471" s="6"/>
      <c r="X2471" s="161"/>
      <c r="Y2471" s="161"/>
      <c r="Z2471" s="161"/>
      <c r="AA2471" s="160"/>
      <c r="AB2471" s="161"/>
      <c r="AC2471" s="161"/>
      <c r="AD2471" s="161"/>
      <c r="AE2471" s="161"/>
      <c r="AF2471" s="161"/>
      <c r="AG2471" s="161"/>
      <c r="AH2471" s="161"/>
      <c r="AI2471" s="161"/>
      <c r="AJ2471" s="161"/>
      <c r="AK2471" s="161"/>
      <c r="AL2471" s="161"/>
      <c r="AM2471" s="161"/>
      <c r="AN2471" s="161"/>
      <c r="AO2471" s="161"/>
      <c r="AP2471" s="161"/>
      <c r="AQ2471" s="161"/>
      <c r="AR2471" s="161"/>
      <c r="AS2471" s="161"/>
      <c r="AT2471" s="161"/>
      <c r="AU2471" s="161"/>
      <c r="AV2471" s="161"/>
      <c r="AW2471" s="161"/>
      <c r="AX2471" s="161"/>
      <c r="AY2471" s="161"/>
      <c r="AZ2471" s="161"/>
      <c r="BA2471" s="161"/>
      <c r="BB2471" s="161"/>
      <c r="BC2471" s="161"/>
      <c r="BD2471" s="160"/>
    </row>
    <row r="2472" spans="1:56" ht="16.5" thickBot="1" x14ac:dyDescent="0.3">
      <c r="A2472" s="99" t="s">
        <v>592</v>
      </c>
      <c r="B2472" s="68">
        <v>0</v>
      </c>
      <c r="C2472" s="68">
        <v>8</v>
      </c>
      <c r="D2472" s="86" t="s">
        <v>7</v>
      </c>
      <c r="K2472" s="223" t="s">
        <v>1128</v>
      </c>
      <c r="L2472" s="124" t="str">
        <f>D2472</f>
        <v>Palomo</v>
      </c>
      <c r="M2472" s="125">
        <f>B2472</f>
        <v>0</v>
      </c>
      <c r="N2472" s="125" t="str">
        <f>A2472</f>
        <v>A</v>
      </c>
      <c r="O2472" s="125">
        <f>B2472</f>
        <v>0</v>
      </c>
      <c r="S2472" s="225" t="str">
        <f>K2472</f>
        <v>Genotipo (B)</v>
      </c>
      <c r="T2472" s="133" t="str">
        <f>L2472</f>
        <v>Palomo</v>
      </c>
      <c r="U2472" s="134">
        <f t="shared" ref="U2472:U2475" si="116">M2472</f>
        <v>0</v>
      </c>
      <c r="V2472" s="133" t="str">
        <f t="shared" ref="V2472:V2475" si="117">N2472</f>
        <v>A</v>
      </c>
      <c r="W2472" s="133">
        <f t="shared" ref="W2472:W2475" si="118">O2472</f>
        <v>0</v>
      </c>
      <c r="X2472" s="160"/>
      <c r="Y2472" s="160"/>
      <c r="Z2472" s="160"/>
      <c r="AA2472" s="160"/>
      <c r="AB2472" s="160"/>
      <c r="AC2472" s="160"/>
      <c r="AD2472" s="160"/>
      <c r="AE2472" s="160"/>
      <c r="AF2472" s="160"/>
      <c r="AG2472" s="160"/>
      <c r="AH2472" s="160"/>
      <c r="AI2472" s="160"/>
      <c r="AJ2472" s="160"/>
      <c r="AK2472" s="160"/>
      <c r="AL2472" s="160"/>
      <c r="AM2472" s="160"/>
      <c r="AN2472" s="160"/>
      <c r="AO2472" s="160"/>
      <c r="AP2472" s="160"/>
      <c r="AQ2472" s="160"/>
      <c r="AR2472" s="160"/>
      <c r="AS2472" s="160"/>
      <c r="AT2472" s="160"/>
      <c r="AU2472" s="160"/>
      <c r="AV2472" s="160"/>
      <c r="AW2472" s="160"/>
      <c r="AX2472" s="160"/>
      <c r="AY2472" s="160"/>
      <c r="AZ2472" s="160"/>
      <c r="BA2472" s="160"/>
      <c r="BB2472" s="160"/>
      <c r="BC2472" s="160"/>
      <c r="BD2472" s="160"/>
    </row>
    <row r="2473" spans="1:56" ht="16.5" thickBot="1" x14ac:dyDescent="0.3">
      <c r="A2473" s="99" t="s">
        <v>592</v>
      </c>
      <c r="B2473" s="68"/>
      <c r="C2473" s="68"/>
      <c r="D2473" s="86"/>
      <c r="K2473" s="224"/>
      <c r="L2473" s="124" t="str">
        <f>D2474</f>
        <v>Perseo</v>
      </c>
      <c r="M2473" s="125">
        <f>B2474</f>
        <v>0</v>
      </c>
      <c r="N2473" s="125" t="str">
        <f>A2474</f>
        <v>A</v>
      </c>
      <c r="O2473" s="125">
        <f>B2474</f>
        <v>0</v>
      </c>
      <c r="S2473" s="226"/>
      <c r="T2473" s="133" t="str">
        <f t="shared" ref="T2473:T2475" si="119">L2473</f>
        <v>Perseo</v>
      </c>
      <c r="U2473" s="134">
        <f t="shared" si="116"/>
        <v>0</v>
      </c>
      <c r="V2473" s="133" t="str">
        <f t="shared" si="117"/>
        <v>A</v>
      </c>
      <c r="W2473" s="133">
        <f t="shared" si="118"/>
        <v>0</v>
      </c>
      <c r="X2473" s="160"/>
      <c r="Y2473" s="160"/>
      <c r="Z2473" s="160"/>
      <c r="AA2473" s="160"/>
      <c r="AB2473" s="160"/>
      <c r="AC2473" s="160"/>
      <c r="AD2473" s="160"/>
      <c r="AE2473" s="160"/>
      <c r="AF2473" s="160"/>
      <c r="AG2473" s="160"/>
      <c r="AH2473" s="160"/>
      <c r="AI2473" s="160"/>
      <c r="AJ2473" s="160"/>
      <c r="AK2473" s="160"/>
      <c r="AL2473" s="160"/>
      <c r="AM2473" s="160"/>
      <c r="AN2473" s="160"/>
      <c r="AO2473" s="160"/>
      <c r="AP2473" s="160"/>
      <c r="AQ2473" s="160"/>
      <c r="AR2473" s="160"/>
      <c r="AS2473" s="160"/>
      <c r="AT2473" s="160"/>
      <c r="AU2473" s="160"/>
      <c r="AV2473" s="160"/>
      <c r="AW2473" s="160"/>
      <c r="AX2473" s="160"/>
      <c r="AY2473" s="160"/>
      <c r="AZ2473" s="160"/>
      <c r="BA2473" s="160"/>
      <c r="BB2473" s="160"/>
      <c r="BC2473" s="160"/>
      <c r="BD2473" s="160"/>
    </row>
    <row r="2474" spans="1:56" ht="16.5" thickBot="1" x14ac:dyDescent="0.3">
      <c r="A2474" s="99" t="s">
        <v>592</v>
      </c>
      <c r="B2474" s="68">
        <v>0</v>
      </c>
      <c r="C2474" s="68">
        <v>8</v>
      </c>
      <c r="D2474" s="86" t="s">
        <v>46</v>
      </c>
      <c r="K2474" s="224"/>
      <c r="L2474" s="4" t="str">
        <f>D2476</f>
        <v>Pony</v>
      </c>
      <c r="M2474" s="4">
        <f>B2476</f>
        <v>0</v>
      </c>
      <c r="N2474" s="4" t="str">
        <f>A2476</f>
        <v>A</v>
      </c>
      <c r="O2474" s="4">
        <f>B2476</f>
        <v>0</v>
      </c>
      <c r="P2474" s="6"/>
      <c r="Q2474" s="6"/>
      <c r="R2474" s="6"/>
      <c r="S2474" s="226"/>
      <c r="T2474" s="133" t="str">
        <f t="shared" si="119"/>
        <v>Pony</v>
      </c>
      <c r="U2474" s="134">
        <f t="shared" si="116"/>
        <v>0</v>
      </c>
      <c r="V2474" s="133" t="str">
        <f t="shared" si="117"/>
        <v>A</v>
      </c>
      <c r="W2474" s="133">
        <f t="shared" si="118"/>
        <v>0</v>
      </c>
      <c r="X2474" s="160"/>
      <c r="Y2474" s="160"/>
      <c r="Z2474" s="160"/>
      <c r="AA2474" s="160"/>
      <c r="AB2474" s="160"/>
      <c r="AC2474" s="160"/>
      <c r="AD2474" s="160"/>
      <c r="AE2474" s="160"/>
      <c r="AF2474" s="160"/>
      <c r="AG2474" s="160"/>
      <c r="AH2474" s="160"/>
      <c r="AI2474" s="160"/>
      <c r="AJ2474" s="160"/>
      <c r="AK2474" s="160"/>
      <c r="AL2474" s="160"/>
      <c r="AM2474" s="160"/>
      <c r="AN2474" s="160"/>
      <c r="AO2474" s="160"/>
      <c r="AP2474" s="160"/>
      <c r="AQ2474" s="160"/>
      <c r="AR2474" s="160"/>
      <c r="AS2474" s="160"/>
      <c r="AT2474" s="160"/>
      <c r="AU2474" s="160"/>
      <c r="AV2474" s="160"/>
      <c r="AW2474" s="160"/>
      <c r="AX2474" s="160"/>
      <c r="AY2474" s="160"/>
      <c r="AZ2474" s="160"/>
      <c r="BA2474" s="160"/>
      <c r="BB2474" s="160"/>
      <c r="BC2474" s="160"/>
      <c r="BD2474" s="160"/>
    </row>
    <row r="2475" spans="1:56" ht="16.5" thickBot="1" x14ac:dyDescent="0.3">
      <c r="A2475" s="99" t="s">
        <v>592</v>
      </c>
      <c r="B2475" s="68"/>
      <c r="C2475" s="68"/>
      <c r="D2475" s="86"/>
      <c r="K2475" s="224"/>
      <c r="L2475" s="4" t="str">
        <f>D2478</f>
        <v>Toro</v>
      </c>
      <c r="M2475" s="4">
        <f>B2478</f>
        <v>0</v>
      </c>
      <c r="N2475" s="4" t="str">
        <f>A2478</f>
        <v>A</v>
      </c>
      <c r="O2475" s="4">
        <f>B2478</f>
        <v>0</v>
      </c>
      <c r="P2475" s="6"/>
      <c r="Q2475" s="6"/>
      <c r="R2475" s="6"/>
      <c r="S2475" s="227"/>
      <c r="T2475" s="129" t="str">
        <f t="shared" si="119"/>
        <v>Toro</v>
      </c>
      <c r="U2475" s="135">
        <f t="shared" si="116"/>
        <v>0</v>
      </c>
      <c r="V2475" s="129" t="str">
        <f t="shared" si="117"/>
        <v>A</v>
      </c>
      <c r="W2475" s="129">
        <f t="shared" si="118"/>
        <v>0</v>
      </c>
      <c r="X2475" s="160"/>
      <c r="Y2475" s="160"/>
      <c r="Z2475" s="160"/>
      <c r="AA2475" s="160"/>
      <c r="AB2475" s="160"/>
      <c r="AC2475" s="160"/>
      <c r="AD2475" s="160"/>
      <c r="AE2475" s="160"/>
      <c r="AF2475" s="160"/>
      <c r="AG2475" s="160"/>
      <c r="AH2475" s="160"/>
      <c r="AI2475" s="160"/>
      <c r="AJ2475" s="160"/>
      <c r="AK2475" s="160"/>
      <c r="AL2475" s="160"/>
      <c r="AM2475" s="160"/>
      <c r="AN2475" s="160"/>
      <c r="AO2475" s="160"/>
      <c r="AP2475" s="160"/>
      <c r="AQ2475" s="160"/>
      <c r="AR2475" s="160"/>
      <c r="AS2475" s="160"/>
      <c r="AT2475" s="160"/>
      <c r="AU2475" s="160"/>
      <c r="AV2475" s="160"/>
      <c r="AW2475" s="160"/>
      <c r="AX2475" s="160"/>
      <c r="AY2475" s="160"/>
      <c r="AZ2475" s="160"/>
      <c r="BA2475" s="160"/>
      <c r="BB2475" s="160"/>
      <c r="BC2475" s="160"/>
      <c r="BD2475" s="160"/>
    </row>
    <row r="2476" spans="1:56" ht="15.75" thickBot="1" x14ac:dyDescent="0.3">
      <c r="A2476" s="99" t="s">
        <v>592</v>
      </c>
      <c r="B2476" s="68">
        <v>0</v>
      </c>
      <c r="C2476" s="68">
        <v>8</v>
      </c>
      <c r="D2476" s="86" t="s">
        <v>11</v>
      </c>
      <c r="J2476">
        <v>1</v>
      </c>
      <c r="X2476" s="160"/>
      <c r="Y2476" s="160"/>
      <c r="Z2476" s="160"/>
      <c r="AA2476" s="160"/>
      <c r="AB2476" s="160"/>
      <c r="AC2476" s="160"/>
      <c r="AD2476" s="160"/>
      <c r="AE2476" s="160"/>
      <c r="AF2476" s="160"/>
      <c r="AG2476" s="160"/>
      <c r="AH2476" s="160"/>
      <c r="AI2476" s="160"/>
      <c r="AJ2476" s="160"/>
      <c r="AK2476" s="160"/>
      <c r="AL2476" s="160"/>
      <c r="AM2476" s="160"/>
      <c r="AN2476" s="160"/>
      <c r="AO2476" s="160"/>
      <c r="AP2476" s="160"/>
      <c r="AQ2476" s="160"/>
      <c r="AR2476" s="160"/>
      <c r="AS2476" s="160"/>
      <c r="AT2476" s="160"/>
      <c r="AU2476" s="160"/>
      <c r="AV2476" s="160"/>
      <c r="AW2476" s="160"/>
      <c r="AX2476" s="160"/>
      <c r="AY2476" s="160"/>
      <c r="AZ2476" s="160"/>
      <c r="BA2476" s="160"/>
      <c r="BB2476" s="160"/>
      <c r="BC2476" s="160"/>
      <c r="BD2476" s="160"/>
    </row>
    <row r="2477" spans="1:56" ht="15.75" thickBot="1" x14ac:dyDescent="0.3">
      <c r="A2477" s="99" t="s">
        <v>592</v>
      </c>
      <c r="B2477" s="68"/>
      <c r="C2477" s="68"/>
      <c r="D2477" s="86"/>
      <c r="J2477">
        <v>2</v>
      </c>
      <c r="X2477" s="160"/>
      <c r="Y2477" s="160"/>
      <c r="Z2477" s="160"/>
      <c r="AA2477" s="160"/>
      <c r="AB2477" s="160"/>
      <c r="AC2477" s="160"/>
      <c r="AD2477" s="160"/>
      <c r="AE2477" s="160"/>
      <c r="AF2477" s="160"/>
      <c r="AG2477" s="160"/>
      <c r="AH2477" s="160"/>
      <c r="AI2477" s="160"/>
      <c r="AJ2477" s="160"/>
      <c r="AK2477" s="160"/>
      <c r="AL2477" s="160"/>
      <c r="AM2477" s="160"/>
      <c r="AN2477" s="160"/>
      <c r="AO2477" s="160"/>
      <c r="AP2477" s="160"/>
      <c r="AQ2477" s="160"/>
      <c r="AR2477" s="160"/>
      <c r="AS2477" s="160"/>
      <c r="AT2477" s="160"/>
      <c r="AU2477" s="160"/>
      <c r="AV2477" s="160"/>
      <c r="AW2477" s="160"/>
      <c r="AX2477" s="160"/>
      <c r="AY2477" s="160"/>
      <c r="AZ2477" s="160"/>
      <c r="BA2477" s="160"/>
      <c r="BB2477" s="160"/>
      <c r="BC2477" s="160"/>
      <c r="BD2477" s="160"/>
    </row>
    <row r="2478" spans="1:56" x14ac:dyDescent="0.25">
      <c r="A2478" s="100" t="s">
        <v>592</v>
      </c>
      <c r="B2478" s="77">
        <v>0</v>
      </c>
      <c r="C2478" s="77">
        <v>8</v>
      </c>
      <c r="D2478" s="87" t="s">
        <v>8</v>
      </c>
      <c r="J2478">
        <v>3</v>
      </c>
      <c r="X2478" s="160"/>
      <c r="Y2478" s="160"/>
      <c r="Z2478" s="160"/>
      <c r="AA2478" s="160"/>
      <c r="AB2478" s="160"/>
      <c r="AC2478" s="160"/>
      <c r="AD2478" s="160"/>
      <c r="AE2478" s="160"/>
      <c r="AF2478" s="160"/>
      <c r="AG2478" s="160"/>
      <c r="AH2478" s="160"/>
      <c r="AI2478" s="160"/>
      <c r="AJ2478" s="160"/>
      <c r="AK2478" s="160"/>
      <c r="AL2478" s="160"/>
      <c r="AM2478" s="160"/>
      <c r="AN2478" s="160"/>
      <c r="AO2478" s="160"/>
      <c r="AP2478" s="160"/>
      <c r="AQ2478" s="160"/>
      <c r="AR2478" s="160"/>
      <c r="AS2478" s="160"/>
      <c r="AT2478" s="160"/>
      <c r="AU2478" s="160"/>
      <c r="AV2478" s="160"/>
      <c r="AW2478" s="160"/>
      <c r="AX2478" s="160"/>
      <c r="AY2478" s="160"/>
      <c r="AZ2478" s="160"/>
      <c r="BA2478" s="160"/>
      <c r="BB2478" s="160"/>
      <c r="BC2478" s="160"/>
      <c r="BD2478" s="160"/>
    </row>
    <row r="2479" spans="1:56" x14ac:dyDescent="0.25">
      <c r="A2479" s="79"/>
      <c r="J2479">
        <v>4</v>
      </c>
      <c r="X2479" s="160"/>
      <c r="Y2479" s="160"/>
      <c r="Z2479" s="160"/>
      <c r="AA2479" s="160"/>
      <c r="AB2479" s="160"/>
      <c r="AC2479" s="160"/>
      <c r="AD2479" s="160"/>
      <c r="AE2479" s="160"/>
      <c r="AF2479" s="160"/>
      <c r="AG2479" s="160"/>
      <c r="AH2479" s="160"/>
      <c r="AI2479" s="160"/>
      <c r="AJ2479" s="160"/>
      <c r="AK2479" s="160"/>
      <c r="AL2479" s="160"/>
      <c r="AM2479" s="160"/>
      <c r="AN2479" s="160"/>
      <c r="AO2479" s="160"/>
      <c r="AP2479" s="160"/>
      <c r="AQ2479" s="160"/>
      <c r="AR2479" s="160"/>
      <c r="AS2479" s="160"/>
      <c r="AT2479" s="160"/>
      <c r="AU2479" s="160"/>
      <c r="AV2479" s="160"/>
      <c r="AW2479" s="160"/>
      <c r="AX2479" s="160"/>
      <c r="AY2479" s="160"/>
      <c r="AZ2479" s="160"/>
      <c r="BA2479" s="160"/>
      <c r="BB2479" s="160"/>
      <c r="BC2479" s="160"/>
      <c r="BD2479" s="160"/>
    </row>
    <row r="2480" spans="1:56" x14ac:dyDescent="0.25">
      <c r="A2480" s="79"/>
      <c r="J2480">
        <v>5</v>
      </c>
      <c r="X2480" s="160"/>
      <c r="Y2480" s="160"/>
      <c r="Z2480" s="160"/>
      <c r="AA2480" s="160"/>
      <c r="AB2480" s="160"/>
      <c r="AC2480" s="160"/>
      <c r="AD2480" s="160"/>
      <c r="AE2480" s="160"/>
      <c r="AF2480" s="160"/>
      <c r="AG2480" s="160"/>
      <c r="AH2480" s="160"/>
      <c r="AI2480" s="160"/>
      <c r="AJ2480" s="160"/>
      <c r="AK2480" s="160"/>
      <c r="AL2480" s="160"/>
      <c r="AM2480" s="160"/>
      <c r="AN2480" s="160"/>
      <c r="AO2480" s="160"/>
      <c r="AP2480" s="160"/>
      <c r="AQ2480" s="160"/>
      <c r="AR2480" s="160"/>
      <c r="AS2480" s="160"/>
      <c r="AT2480" s="160"/>
      <c r="AU2480" s="160"/>
      <c r="AV2480" s="160"/>
      <c r="AW2480" s="160"/>
      <c r="AX2480" s="160"/>
      <c r="AY2480" s="160"/>
      <c r="AZ2480" s="160"/>
      <c r="BA2480" s="160"/>
      <c r="BB2480" s="160"/>
      <c r="BC2480" s="160"/>
      <c r="BD2480" s="160"/>
    </row>
    <row r="2481" spans="1:56" x14ac:dyDescent="0.25">
      <c r="J2481">
        <v>6</v>
      </c>
      <c r="X2481" s="160"/>
      <c r="Y2481" s="160"/>
      <c r="Z2481" s="160"/>
      <c r="AA2481" s="160"/>
      <c r="AB2481" s="160"/>
      <c r="AC2481" s="160"/>
      <c r="AD2481" s="160"/>
      <c r="AE2481" s="160"/>
      <c r="AF2481" s="160"/>
      <c r="AG2481" s="160"/>
      <c r="AH2481" s="160"/>
      <c r="AI2481" s="160"/>
      <c r="AJ2481" s="160"/>
      <c r="AK2481" s="160"/>
      <c r="AL2481" s="160"/>
      <c r="AM2481" s="160"/>
      <c r="AN2481" s="160"/>
      <c r="AO2481" s="160"/>
      <c r="AP2481" s="160"/>
      <c r="AQ2481" s="160"/>
      <c r="AR2481" s="160"/>
      <c r="AS2481" s="160"/>
      <c r="AT2481" s="160"/>
      <c r="AU2481" s="160"/>
      <c r="AV2481" s="160"/>
      <c r="AW2481" s="160"/>
      <c r="AX2481" s="160"/>
      <c r="AY2481" s="160"/>
      <c r="AZ2481" s="160"/>
      <c r="BA2481" s="160"/>
      <c r="BB2481" s="160"/>
      <c r="BC2481" s="160"/>
      <c r="BD2481" s="160"/>
    </row>
    <row r="2482" spans="1:56" x14ac:dyDescent="0.25">
      <c r="A2482" s="80"/>
      <c r="J2482">
        <v>7</v>
      </c>
      <c r="X2482" s="160"/>
      <c r="Y2482" s="160"/>
      <c r="Z2482" s="160"/>
      <c r="AA2482" s="160"/>
      <c r="AB2482" s="160"/>
      <c r="AC2482" s="160"/>
      <c r="AD2482" s="160"/>
      <c r="AE2482" s="160"/>
      <c r="AF2482" s="160"/>
      <c r="AG2482" s="160"/>
      <c r="AH2482" s="160"/>
      <c r="AI2482" s="160"/>
      <c r="AJ2482" s="160"/>
      <c r="AK2482" s="160"/>
      <c r="AL2482" s="160"/>
      <c r="AM2482" s="160"/>
      <c r="AN2482" s="160"/>
      <c r="AO2482" s="160"/>
      <c r="AP2482" s="160"/>
      <c r="AQ2482" s="160"/>
      <c r="AR2482" s="160"/>
      <c r="AS2482" s="160"/>
      <c r="AT2482" s="160"/>
      <c r="AU2482" s="160"/>
      <c r="AV2482" s="160"/>
      <c r="AW2482" s="160"/>
      <c r="AX2482" s="160"/>
      <c r="AY2482" s="160"/>
      <c r="AZ2482" s="160"/>
      <c r="BA2482" s="160"/>
      <c r="BB2482" s="160"/>
      <c r="BC2482" s="160"/>
      <c r="BD2482" s="160"/>
    </row>
    <row r="2483" spans="1:56" ht="31.5" x14ac:dyDescent="0.25">
      <c r="A2483" s="64" t="s">
        <v>590</v>
      </c>
      <c r="J2483">
        <v>8</v>
      </c>
      <c r="X2483" s="160"/>
      <c r="Y2483" s="160"/>
      <c r="Z2483" s="160"/>
      <c r="AA2483" s="160"/>
      <c r="AB2483" s="160"/>
      <c r="AC2483" s="160"/>
      <c r="AD2483" s="160"/>
      <c r="AE2483" s="160"/>
      <c r="AF2483" s="160"/>
      <c r="AG2483" s="160"/>
      <c r="AH2483" s="160"/>
      <c r="AI2483" s="160"/>
      <c r="AJ2483" s="160"/>
      <c r="AK2483" s="160"/>
      <c r="AL2483" s="160"/>
      <c r="AM2483" s="160"/>
      <c r="AN2483" s="160"/>
      <c r="AO2483" s="160"/>
      <c r="AP2483" s="160"/>
      <c r="AQ2483" s="160"/>
      <c r="AR2483" s="160"/>
      <c r="AS2483" s="160"/>
      <c r="AT2483" s="160"/>
      <c r="AU2483" s="160"/>
      <c r="AV2483" s="160"/>
      <c r="AW2483" s="160"/>
      <c r="AX2483" s="160"/>
      <c r="AY2483" s="160"/>
      <c r="AZ2483" s="160"/>
      <c r="BA2483" s="160"/>
      <c r="BB2483" s="160"/>
      <c r="BC2483" s="160"/>
      <c r="BD2483" s="160"/>
    </row>
    <row r="2484" spans="1:56" x14ac:dyDescent="0.25">
      <c r="A2484" s="79"/>
      <c r="J2484">
        <v>9</v>
      </c>
      <c r="X2484" s="160"/>
      <c r="Y2484" s="160"/>
      <c r="Z2484" s="160"/>
      <c r="AA2484" s="160"/>
      <c r="AB2484" s="160"/>
      <c r="AC2484" s="160"/>
      <c r="AD2484" s="160"/>
      <c r="AE2484" s="160"/>
      <c r="AF2484" s="160"/>
      <c r="AG2484" s="160"/>
      <c r="AH2484" s="160"/>
      <c r="AI2484" s="160"/>
      <c r="AJ2484" s="160"/>
      <c r="AK2484" s="160"/>
      <c r="AL2484" s="160"/>
      <c r="AM2484" s="160"/>
      <c r="AN2484" s="160"/>
      <c r="AO2484" s="160"/>
      <c r="AP2484" s="160"/>
      <c r="AQ2484" s="160"/>
      <c r="AR2484" s="160"/>
      <c r="AS2484" s="160"/>
      <c r="AT2484" s="160"/>
      <c r="AU2484" s="160"/>
      <c r="AV2484" s="160"/>
      <c r="AW2484" s="160"/>
      <c r="AX2484" s="160"/>
      <c r="AY2484" s="160"/>
      <c r="AZ2484" s="160"/>
      <c r="BA2484" s="160"/>
      <c r="BB2484" s="160"/>
      <c r="BC2484" s="160"/>
      <c r="BD2484" s="160"/>
    </row>
    <row r="2485" spans="1:56" ht="25.5" x14ac:dyDescent="0.25">
      <c r="A2485" s="81" t="s">
        <v>595</v>
      </c>
      <c r="J2485">
        <v>10</v>
      </c>
      <c r="X2485" s="160"/>
      <c r="Y2485" s="160"/>
      <c r="Z2485" s="160"/>
      <c r="AA2485" s="160"/>
      <c r="AB2485" s="160"/>
      <c r="AC2485" s="160"/>
      <c r="AD2485" s="160"/>
      <c r="AE2485" s="160"/>
      <c r="AF2485" s="160"/>
      <c r="AG2485" s="160"/>
      <c r="AH2485" s="160"/>
      <c r="AI2485" s="160"/>
      <c r="AJ2485" s="160"/>
      <c r="AK2485" s="160"/>
      <c r="AL2485" s="160"/>
      <c r="AM2485" s="160"/>
      <c r="AN2485" s="160"/>
      <c r="AO2485" s="160"/>
      <c r="AP2485" s="160"/>
      <c r="AQ2485" s="160"/>
      <c r="AR2485" s="160"/>
      <c r="AS2485" s="160"/>
      <c r="AT2485" s="160"/>
      <c r="AU2485" s="160"/>
      <c r="AV2485" s="160"/>
      <c r="AW2485" s="160"/>
      <c r="AX2485" s="160"/>
      <c r="AY2485" s="160"/>
      <c r="AZ2485" s="160"/>
      <c r="BA2485" s="160"/>
      <c r="BB2485" s="160"/>
      <c r="BC2485" s="160"/>
      <c r="BD2485" s="160"/>
    </row>
    <row r="2486" spans="1:56" x14ac:dyDescent="0.25">
      <c r="A2486" s="81"/>
      <c r="J2486">
        <v>11</v>
      </c>
      <c r="X2486" s="160"/>
      <c r="Y2486" s="160"/>
      <c r="Z2486" s="160"/>
      <c r="AA2486" s="160"/>
      <c r="AB2486" s="160"/>
      <c r="AC2486" s="160"/>
      <c r="AD2486" s="160"/>
      <c r="AE2486" s="160"/>
      <c r="AF2486" s="160"/>
      <c r="AG2486" s="160"/>
      <c r="AH2486" s="160"/>
      <c r="AI2486" s="160"/>
      <c r="AJ2486" s="160"/>
      <c r="AK2486" s="160"/>
      <c r="AL2486" s="160"/>
      <c r="AM2486" s="160"/>
      <c r="AN2486" s="160"/>
      <c r="AO2486" s="160"/>
      <c r="AP2486" s="160"/>
      <c r="AQ2486" s="160"/>
      <c r="AR2486" s="160"/>
      <c r="AS2486" s="160"/>
      <c r="AT2486" s="160"/>
      <c r="AU2486" s="160"/>
      <c r="AV2486" s="160"/>
      <c r="AW2486" s="160"/>
      <c r="AX2486" s="160"/>
      <c r="AY2486" s="160"/>
      <c r="AZ2486" s="160"/>
      <c r="BA2486" s="160"/>
      <c r="BB2486" s="160"/>
      <c r="BC2486" s="160"/>
      <c r="BD2486" s="160"/>
    </row>
    <row r="2487" spans="1:56" x14ac:dyDescent="0.25">
      <c r="A2487" s="65"/>
      <c r="J2487">
        <v>12</v>
      </c>
    </row>
    <row r="2488" spans="1:56" x14ac:dyDescent="0.25">
      <c r="A2488" s="65"/>
      <c r="J2488">
        <v>13</v>
      </c>
    </row>
    <row r="2489" spans="1:56" x14ac:dyDescent="0.25">
      <c r="A2489" s="79"/>
      <c r="J2489">
        <v>14</v>
      </c>
    </row>
    <row r="2490" spans="1:56" x14ac:dyDescent="0.25">
      <c r="A2490" s="79"/>
      <c r="J2490">
        <v>15</v>
      </c>
    </row>
    <row r="2491" spans="1:56" x14ac:dyDescent="0.25">
      <c r="J2491">
        <v>16</v>
      </c>
    </row>
    <row r="2492" spans="1:56" x14ac:dyDescent="0.25">
      <c r="A2492" s="80"/>
      <c r="J2492">
        <v>17</v>
      </c>
    </row>
    <row r="2493" spans="1:56" ht="31.5" x14ac:dyDescent="0.25">
      <c r="A2493" s="64" t="s">
        <v>590</v>
      </c>
      <c r="J2493">
        <v>18</v>
      </c>
    </row>
    <row r="2494" spans="1:56" x14ac:dyDescent="0.25">
      <c r="A2494" s="79"/>
      <c r="J2494">
        <v>19</v>
      </c>
    </row>
    <row r="2495" spans="1:56" ht="25.5" x14ac:dyDescent="0.25">
      <c r="A2495" s="81" t="s">
        <v>595</v>
      </c>
      <c r="J2495">
        <v>20</v>
      </c>
    </row>
    <row r="2496" spans="1:56" x14ac:dyDescent="0.25">
      <c r="A2496" s="81"/>
      <c r="J2496">
        <v>21</v>
      </c>
    </row>
    <row r="2497" spans="1:23" ht="89.25" x14ac:dyDescent="0.25">
      <c r="A2497" s="81" t="s">
        <v>1100</v>
      </c>
      <c r="J2497">
        <v>22</v>
      </c>
    </row>
    <row r="2498" spans="1:23" x14ac:dyDescent="0.25">
      <c r="A2498" s="65"/>
      <c r="J2498">
        <v>23</v>
      </c>
    </row>
    <row r="2499" spans="1:23" x14ac:dyDescent="0.25">
      <c r="A2499" s="65"/>
      <c r="J2499">
        <v>24</v>
      </c>
    </row>
    <row r="2500" spans="1:23" ht="140.25" x14ac:dyDescent="0.25">
      <c r="A2500" s="96" t="s">
        <v>624</v>
      </c>
      <c r="B2500" s="97" t="s">
        <v>625</v>
      </c>
      <c r="J2500">
        <v>25</v>
      </c>
    </row>
    <row r="2501" spans="1:23" ht="15.75" thickBot="1" x14ac:dyDescent="0.3">
      <c r="A2501" s="65"/>
      <c r="J2501">
        <v>26</v>
      </c>
    </row>
    <row r="2502" spans="1:23" ht="15.75" thickBot="1" x14ac:dyDescent="0.3">
      <c r="A2502" s="88" t="s">
        <v>626</v>
      </c>
      <c r="B2502" s="89">
        <v>0.05</v>
      </c>
      <c r="J2502">
        <v>27</v>
      </c>
    </row>
    <row r="2503" spans="1:23" ht="39" thickBot="1" x14ac:dyDescent="0.3">
      <c r="A2503" s="110" t="s">
        <v>627</v>
      </c>
      <c r="B2503" s="74">
        <v>18</v>
      </c>
      <c r="J2503">
        <v>28</v>
      </c>
    </row>
    <row r="2504" spans="1:23" ht="39" thickBot="1" x14ac:dyDescent="0.3">
      <c r="A2504" s="110" t="s">
        <v>628</v>
      </c>
      <c r="B2504" s="74">
        <v>0.22461800000000001</v>
      </c>
      <c r="J2504">
        <v>29</v>
      </c>
    </row>
    <row r="2505" spans="1:23" ht="64.5" thickBot="1" x14ac:dyDescent="0.3">
      <c r="A2505" s="110" t="s">
        <v>629</v>
      </c>
      <c r="B2505" s="74">
        <v>3.9969700000000001</v>
      </c>
      <c r="J2505">
        <v>30</v>
      </c>
    </row>
    <row r="2506" spans="1:23" ht="38.25" x14ac:dyDescent="0.25">
      <c r="A2506" s="109" t="s">
        <v>630</v>
      </c>
      <c r="B2506" s="78">
        <v>0.66969999999999996</v>
      </c>
      <c r="J2506">
        <v>31</v>
      </c>
    </row>
    <row r="2507" spans="1:23" ht="15.75" thickBot="1" x14ac:dyDescent="0.3">
      <c r="A2507" s="65"/>
      <c r="J2507">
        <v>32</v>
      </c>
    </row>
    <row r="2508" spans="1:23" x14ac:dyDescent="0.25">
      <c r="A2508" s="254" t="s">
        <v>637</v>
      </c>
      <c r="B2508" s="255"/>
      <c r="C2508" s="255"/>
      <c r="D2508" s="255"/>
      <c r="E2508" s="255"/>
      <c r="J2508">
        <v>33</v>
      </c>
    </row>
    <row r="2509" spans="1:23" ht="15.75" thickBot="1" x14ac:dyDescent="0.3">
      <c r="A2509" s="256" t="s">
        <v>638</v>
      </c>
      <c r="B2509" s="257"/>
      <c r="C2509" s="257"/>
      <c r="D2509" s="257"/>
      <c r="E2509" s="257"/>
      <c r="J2509">
        <v>34</v>
      </c>
    </row>
    <row r="2510" spans="1:23" ht="16.5" thickBot="1" x14ac:dyDescent="0.3">
      <c r="A2510" s="260" t="s">
        <v>634</v>
      </c>
      <c r="B2510" s="261"/>
      <c r="C2510" s="83" t="s">
        <v>635</v>
      </c>
      <c r="D2510" s="83" t="s">
        <v>566</v>
      </c>
      <c r="E2510" s="85" t="s">
        <v>593</v>
      </c>
      <c r="K2510" s="121" t="s">
        <v>1123</v>
      </c>
      <c r="L2510" s="121" t="s">
        <v>1124</v>
      </c>
      <c r="M2510" s="121" t="str">
        <f>A2497</f>
        <v>Prueba del rango estudentizado de Tukey (HSD) para NFLM2</v>
      </c>
      <c r="N2510" s="136"/>
      <c r="O2510" s="1"/>
      <c r="S2510" s="122" t="str">
        <f>K2510</f>
        <v>Factor</v>
      </c>
      <c r="T2510" s="122" t="str">
        <f>L2510</f>
        <v>Nivel</v>
      </c>
      <c r="U2510" s="114"/>
      <c r="V2510" s="123" t="str">
        <f>M2510</f>
        <v>Prueba del rango estudentizado de Tukey (HSD) para NFLM2</v>
      </c>
      <c r="W2510" s="6"/>
    </row>
    <row r="2511" spans="1:23" ht="16.5" thickBot="1" x14ac:dyDescent="0.3">
      <c r="A2511" s="99"/>
      <c r="B2511" s="67" t="s">
        <v>592</v>
      </c>
      <c r="C2511" s="68">
        <v>1.1875</v>
      </c>
      <c r="D2511" s="68">
        <v>8</v>
      </c>
      <c r="E2511" s="86" t="s">
        <v>11</v>
      </c>
      <c r="K2511" s="223" t="s">
        <v>1128</v>
      </c>
      <c r="L2511" s="124" t="str">
        <f>E2511</f>
        <v>Pony</v>
      </c>
      <c r="M2511" s="125">
        <f>C2511</f>
        <v>1.1875</v>
      </c>
      <c r="N2511" s="125">
        <f>A2511</f>
        <v>0</v>
      </c>
      <c r="O2511" s="125" t="str">
        <f>B2511</f>
        <v>A</v>
      </c>
      <c r="S2511" s="225" t="str">
        <f>K2511</f>
        <v>Genotipo (B)</v>
      </c>
      <c r="T2511" s="133" t="str">
        <f>L2511</f>
        <v>Pony</v>
      </c>
      <c r="U2511" s="134">
        <f t="shared" ref="U2511:U2514" si="120">M2511</f>
        <v>1.1875</v>
      </c>
      <c r="V2511" s="133">
        <f t="shared" ref="V2511:V2514" si="121">N2511</f>
        <v>0</v>
      </c>
      <c r="W2511" s="133" t="str">
        <f t="shared" ref="W2511:W2514" si="122">O2511</f>
        <v>A</v>
      </c>
    </row>
    <row r="2512" spans="1:23" ht="16.5" thickBot="1" x14ac:dyDescent="0.3">
      <c r="A2512" s="99"/>
      <c r="B2512" s="67" t="s">
        <v>592</v>
      </c>
      <c r="C2512" s="68"/>
      <c r="D2512" s="68"/>
      <c r="E2512" s="86"/>
      <c r="K2512" s="224"/>
      <c r="L2512" s="124" t="str">
        <f>E2513</f>
        <v>Perseo</v>
      </c>
      <c r="M2512" s="125">
        <f>C2513</f>
        <v>0.625</v>
      </c>
      <c r="N2512" s="125" t="str">
        <f>A2513</f>
        <v>B</v>
      </c>
      <c r="O2512" s="125" t="str">
        <f>B2513</f>
        <v>A</v>
      </c>
      <c r="S2512" s="226"/>
      <c r="T2512" s="133" t="str">
        <f t="shared" ref="T2512:T2514" si="123">L2512</f>
        <v>Perseo</v>
      </c>
      <c r="U2512" s="134">
        <f t="shared" si="120"/>
        <v>0.625</v>
      </c>
      <c r="V2512" s="133" t="str">
        <f t="shared" si="121"/>
        <v>B</v>
      </c>
      <c r="W2512" s="133" t="str">
        <f t="shared" si="122"/>
        <v>A</v>
      </c>
    </row>
    <row r="2513" spans="1:23" ht="16.5" thickBot="1" x14ac:dyDescent="0.3">
      <c r="A2513" s="99" t="s">
        <v>593</v>
      </c>
      <c r="B2513" s="67" t="s">
        <v>592</v>
      </c>
      <c r="C2513" s="68">
        <v>0.625</v>
      </c>
      <c r="D2513" s="68">
        <v>8</v>
      </c>
      <c r="E2513" s="86" t="s">
        <v>46</v>
      </c>
      <c r="K2513" s="224"/>
      <c r="L2513" s="4" t="str">
        <f>E2515</f>
        <v>Palomo</v>
      </c>
      <c r="M2513" s="4">
        <f>C2515</f>
        <v>0.41249999999999998</v>
      </c>
      <c r="N2513" s="4" t="str">
        <f>A2515</f>
        <v>B</v>
      </c>
      <c r="O2513" s="4">
        <f>B2515</f>
        <v>0</v>
      </c>
      <c r="P2513" s="6"/>
      <c r="Q2513" s="6"/>
      <c r="R2513" s="6"/>
      <c r="S2513" s="226"/>
      <c r="T2513" s="133" t="str">
        <f t="shared" si="123"/>
        <v>Palomo</v>
      </c>
      <c r="U2513" s="134">
        <f t="shared" si="120"/>
        <v>0.41249999999999998</v>
      </c>
      <c r="V2513" s="133" t="str">
        <f t="shared" si="121"/>
        <v>B</v>
      </c>
      <c r="W2513" s="133">
        <f t="shared" si="122"/>
        <v>0</v>
      </c>
    </row>
    <row r="2514" spans="1:23" ht="16.5" thickBot="1" x14ac:dyDescent="0.3">
      <c r="A2514" s="99" t="s">
        <v>593</v>
      </c>
      <c r="B2514" s="67"/>
      <c r="C2514" s="68"/>
      <c r="D2514" s="68"/>
      <c r="E2514" s="86"/>
      <c r="K2514" s="224"/>
      <c r="L2514" s="4" t="str">
        <f>E2517</f>
        <v>Toro</v>
      </c>
      <c r="M2514" s="4">
        <f>C2517</f>
        <v>0.36249999999999999</v>
      </c>
      <c r="N2514" s="4" t="str">
        <f>A2517</f>
        <v>B</v>
      </c>
      <c r="O2514" s="4">
        <f>B2517</f>
        <v>0</v>
      </c>
      <c r="P2514" s="6"/>
      <c r="Q2514" s="6"/>
      <c r="R2514" s="6"/>
      <c r="S2514" s="227"/>
      <c r="T2514" s="129" t="str">
        <f t="shared" si="123"/>
        <v>Toro</v>
      </c>
      <c r="U2514" s="135">
        <f t="shared" si="120"/>
        <v>0.36249999999999999</v>
      </c>
      <c r="V2514" s="129" t="str">
        <f t="shared" si="121"/>
        <v>B</v>
      </c>
      <c r="W2514" s="129">
        <f t="shared" si="122"/>
        <v>0</v>
      </c>
    </row>
    <row r="2515" spans="1:23" ht="15.75" thickBot="1" x14ac:dyDescent="0.3">
      <c r="A2515" s="99" t="s">
        <v>593</v>
      </c>
      <c r="B2515" s="67"/>
      <c r="C2515" s="68">
        <v>0.41249999999999998</v>
      </c>
      <c r="D2515" s="68">
        <v>8</v>
      </c>
      <c r="E2515" s="86" t="s">
        <v>7</v>
      </c>
      <c r="J2515">
        <v>1</v>
      </c>
    </row>
    <row r="2516" spans="1:23" ht="15.75" thickBot="1" x14ac:dyDescent="0.3">
      <c r="A2516" s="99" t="s">
        <v>593</v>
      </c>
      <c r="B2516" s="67"/>
      <c r="C2516" s="68"/>
      <c r="D2516" s="68"/>
      <c r="E2516" s="86"/>
      <c r="J2516">
        <v>2</v>
      </c>
    </row>
    <row r="2517" spans="1:23" x14ac:dyDescent="0.25">
      <c r="A2517" s="100" t="s">
        <v>593</v>
      </c>
      <c r="B2517" s="76"/>
      <c r="C2517" s="77">
        <v>0.36249999999999999</v>
      </c>
      <c r="D2517" s="77">
        <v>8</v>
      </c>
      <c r="E2517" s="87" t="s">
        <v>8</v>
      </c>
      <c r="J2517">
        <v>3</v>
      </c>
    </row>
    <row r="2518" spans="1:23" x14ac:dyDescent="0.25">
      <c r="A2518" s="79"/>
      <c r="J2518">
        <v>4</v>
      </c>
    </row>
    <row r="2519" spans="1:23" x14ac:dyDescent="0.25">
      <c r="A2519" s="79"/>
      <c r="J2519">
        <v>5</v>
      </c>
    </row>
    <row r="2520" spans="1:23" x14ac:dyDescent="0.25">
      <c r="J2520">
        <v>6</v>
      </c>
    </row>
    <row r="2521" spans="1:23" x14ac:dyDescent="0.25">
      <c r="A2521" s="80"/>
      <c r="J2521">
        <v>7</v>
      </c>
    </row>
    <row r="2522" spans="1:23" ht="31.5" x14ac:dyDescent="0.25">
      <c r="A2522" s="64" t="s">
        <v>590</v>
      </c>
      <c r="J2522">
        <v>8</v>
      </c>
    </row>
    <row r="2523" spans="1:23" x14ac:dyDescent="0.25">
      <c r="A2523" s="79"/>
      <c r="J2523">
        <v>9</v>
      </c>
    </row>
    <row r="2524" spans="1:23" ht="25.5" x14ac:dyDescent="0.25">
      <c r="A2524" s="81" t="s">
        <v>595</v>
      </c>
      <c r="J2524">
        <v>10</v>
      </c>
    </row>
    <row r="2525" spans="1:23" x14ac:dyDescent="0.25">
      <c r="A2525" s="81"/>
      <c r="J2525">
        <v>11</v>
      </c>
    </row>
    <row r="2526" spans="1:23" x14ac:dyDescent="0.25">
      <c r="A2526" s="65"/>
      <c r="J2526">
        <v>12</v>
      </c>
    </row>
    <row r="2527" spans="1:23" x14ac:dyDescent="0.25">
      <c r="A2527" s="65"/>
      <c r="J2527">
        <v>13</v>
      </c>
    </row>
    <row r="2528" spans="1:23" x14ac:dyDescent="0.25">
      <c r="A2528" s="79"/>
      <c r="J2528">
        <v>14</v>
      </c>
    </row>
    <row r="2529" spans="1:10" x14ac:dyDescent="0.25">
      <c r="A2529" s="79"/>
      <c r="J2529">
        <v>15</v>
      </c>
    </row>
    <row r="2530" spans="1:10" x14ac:dyDescent="0.25">
      <c r="J2530">
        <v>16</v>
      </c>
    </row>
    <row r="2531" spans="1:10" x14ac:dyDescent="0.25">
      <c r="A2531" s="80"/>
      <c r="J2531">
        <v>17</v>
      </c>
    </row>
    <row r="2532" spans="1:10" ht="31.5" x14ac:dyDescent="0.25">
      <c r="A2532" s="64" t="s">
        <v>590</v>
      </c>
      <c r="J2532">
        <v>18</v>
      </c>
    </row>
    <row r="2533" spans="1:10" x14ac:dyDescent="0.25">
      <c r="A2533" s="79"/>
      <c r="J2533">
        <v>19</v>
      </c>
    </row>
    <row r="2534" spans="1:10" ht="25.5" x14ac:dyDescent="0.25">
      <c r="A2534" s="81" t="s">
        <v>595</v>
      </c>
      <c r="J2534">
        <v>20</v>
      </c>
    </row>
    <row r="2535" spans="1:10" x14ac:dyDescent="0.25">
      <c r="A2535" s="81"/>
      <c r="J2535">
        <v>21</v>
      </c>
    </row>
    <row r="2536" spans="1:10" ht="89.25" x14ac:dyDescent="0.25">
      <c r="A2536" s="81" t="s">
        <v>1101</v>
      </c>
      <c r="J2536">
        <v>22</v>
      </c>
    </row>
    <row r="2537" spans="1:10" x14ac:dyDescent="0.25">
      <c r="A2537" s="65"/>
      <c r="J2537">
        <v>23</v>
      </c>
    </row>
    <row r="2538" spans="1:10" x14ac:dyDescent="0.25">
      <c r="A2538" s="65"/>
      <c r="J2538">
        <v>24</v>
      </c>
    </row>
    <row r="2539" spans="1:10" ht="140.25" x14ac:dyDescent="0.25">
      <c r="A2539" s="96" t="s">
        <v>624</v>
      </c>
      <c r="B2539" s="97" t="s">
        <v>625</v>
      </c>
      <c r="J2539">
        <v>25</v>
      </c>
    </row>
    <row r="2540" spans="1:10" ht="15.75" thickBot="1" x14ac:dyDescent="0.3">
      <c r="A2540" s="65"/>
      <c r="J2540">
        <v>26</v>
      </c>
    </row>
    <row r="2541" spans="1:10" ht="15.75" thickBot="1" x14ac:dyDescent="0.3">
      <c r="A2541" s="88" t="s">
        <v>626</v>
      </c>
      <c r="B2541" s="89">
        <v>0.05</v>
      </c>
      <c r="J2541">
        <v>27</v>
      </c>
    </row>
    <row r="2542" spans="1:10" ht="39" thickBot="1" x14ac:dyDescent="0.3">
      <c r="A2542" s="110" t="s">
        <v>627</v>
      </c>
      <c r="B2542" s="74">
        <v>18</v>
      </c>
      <c r="J2542">
        <v>28</v>
      </c>
    </row>
    <row r="2543" spans="1:10" ht="39" thickBot="1" x14ac:dyDescent="0.3">
      <c r="A2543" s="110" t="s">
        <v>628</v>
      </c>
      <c r="B2543" s="74">
        <v>1.532257</v>
      </c>
      <c r="J2543">
        <v>29</v>
      </c>
    </row>
    <row r="2544" spans="1:10" ht="64.5" thickBot="1" x14ac:dyDescent="0.3">
      <c r="A2544" s="110" t="s">
        <v>629</v>
      </c>
      <c r="B2544" s="74">
        <v>3.9969700000000001</v>
      </c>
      <c r="J2544">
        <v>30</v>
      </c>
    </row>
    <row r="2545" spans="1:23" ht="38.25" x14ac:dyDescent="0.25">
      <c r="A2545" s="109" t="s">
        <v>630</v>
      </c>
      <c r="B2545" s="78">
        <v>1.7492000000000001</v>
      </c>
      <c r="J2545">
        <v>31</v>
      </c>
    </row>
    <row r="2546" spans="1:23" ht="15.75" thickBot="1" x14ac:dyDescent="0.3">
      <c r="A2546" s="65"/>
      <c r="J2546">
        <v>32</v>
      </c>
    </row>
    <row r="2547" spans="1:23" x14ac:dyDescent="0.25">
      <c r="A2547" s="254" t="s">
        <v>637</v>
      </c>
      <c r="B2547" s="255"/>
      <c r="C2547" s="255"/>
      <c r="D2547" s="255"/>
      <c r="E2547" s="255"/>
      <c r="J2547">
        <v>33</v>
      </c>
    </row>
    <row r="2548" spans="1:23" ht="15.75" thickBot="1" x14ac:dyDescent="0.3">
      <c r="A2548" s="256" t="s">
        <v>638</v>
      </c>
      <c r="B2548" s="257"/>
      <c r="C2548" s="257"/>
      <c r="D2548" s="257"/>
      <c r="E2548" s="257"/>
      <c r="J2548">
        <v>34</v>
      </c>
    </row>
    <row r="2549" spans="1:23" ht="16.5" thickBot="1" x14ac:dyDescent="0.3">
      <c r="A2549" s="260" t="s">
        <v>634</v>
      </c>
      <c r="B2549" s="261"/>
      <c r="C2549" s="83" t="s">
        <v>635</v>
      </c>
      <c r="D2549" s="83" t="s">
        <v>566</v>
      </c>
      <c r="E2549" s="85" t="s">
        <v>593</v>
      </c>
      <c r="K2549" s="121" t="s">
        <v>1123</v>
      </c>
      <c r="L2549" s="121" t="s">
        <v>1124</v>
      </c>
      <c r="M2549" s="121" t="str">
        <f>A2536</f>
        <v>Prueba del rango estudentizado de Tukey (HSD) para NFLM3</v>
      </c>
      <c r="N2549" s="136"/>
      <c r="O2549" s="1"/>
      <c r="S2549" s="122" t="str">
        <f>K2549</f>
        <v>Factor</v>
      </c>
      <c r="T2549" s="122" t="str">
        <f>L2549</f>
        <v>Nivel</v>
      </c>
      <c r="U2549" s="114"/>
      <c r="V2549" s="123" t="str">
        <f>M2549</f>
        <v>Prueba del rango estudentizado de Tukey (HSD) para NFLM3</v>
      </c>
      <c r="W2549" s="6"/>
    </row>
    <row r="2550" spans="1:23" ht="16.5" thickBot="1" x14ac:dyDescent="0.3">
      <c r="A2550" s="99"/>
      <c r="B2550" s="67" t="s">
        <v>592</v>
      </c>
      <c r="C2550" s="68">
        <v>6.5750000000000002</v>
      </c>
      <c r="D2550" s="68">
        <v>8</v>
      </c>
      <c r="E2550" s="86" t="s">
        <v>11</v>
      </c>
      <c r="K2550" s="223" t="s">
        <v>1128</v>
      </c>
      <c r="L2550" s="124" t="str">
        <f>E2550</f>
        <v>Pony</v>
      </c>
      <c r="M2550" s="125">
        <f>C2550</f>
        <v>6.5750000000000002</v>
      </c>
      <c r="N2550" s="125">
        <f>A2550</f>
        <v>0</v>
      </c>
      <c r="O2550" s="125" t="str">
        <f>B2550</f>
        <v>A</v>
      </c>
      <c r="S2550" s="225" t="str">
        <f>K2550</f>
        <v>Genotipo (B)</v>
      </c>
      <c r="T2550" s="133" t="str">
        <f>L2550</f>
        <v>Pony</v>
      </c>
      <c r="U2550" s="134">
        <f t="shared" ref="U2550:U2553" si="124">M2550</f>
        <v>6.5750000000000002</v>
      </c>
      <c r="V2550" s="133">
        <f t="shared" ref="V2550:V2553" si="125">N2550</f>
        <v>0</v>
      </c>
      <c r="W2550" s="133" t="str">
        <f t="shared" ref="W2550:W2553" si="126">O2550</f>
        <v>A</v>
      </c>
    </row>
    <row r="2551" spans="1:23" ht="16.5" thickBot="1" x14ac:dyDescent="0.3">
      <c r="A2551" s="99"/>
      <c r="B2551" s="67" t="s">
        <v>592</v>
      </c>
      <c r="C2551" s="68"/>
      <c r="D2551" s="68"/>
      <c r="E2551" s="86"/>
      <c r="K2551" s="224"/>
      <c r="L2551" s="124" t="str">
        <f>E2552</f>
        <v>Palomo</v>
      </c>
      <c r="M2551" s="125">
        <f>C2552</f>
        <v>5.7750000000000004</v>
      </c>
      <c r="N2551" s="125" t="str">
        <f>A2552</f>
        <v>B</v>
      </c>
      <c r="O2551" s="125" t="str">
        <f>B2552</f>
        <v>A</v>
      </c>
      <c r="S2551" s="226"/>
      <c r="T2551" s="133" t="str">
        <f t="shared" ref="T2551:T2553" si="127">L2551</f>
        <v>Palomo</v>
      </c>
      <c r="U2551" s="134">
        <f t="shared" si="124"/>
        <v>5.7750000000000004</v>
      </c>
      <c r="V2551" s="133" t="str">
        <f t="shared" si="125"/>
        <v>B</v>
      </c>
      <c r="W2551" s="133" t="str">
        <f t="shared" si="126"/>
        <v>A</v>
      </c>
    </row>
    <row r="2552" spans="1:23" ht="16.5" thickBot="1" x14ac:dyDescent="0.3">
      <c r="A2552" s="99" t="s">
        <v>593</v>
      </c>
      <c r="B2552" s="67" t="s">
        <v>592</v>
      </c>
      <c r="C2552" s="68">
        <v>5.7750000000000004</v>
      </c>
      <c r="D2552" s="68">
        <v>8</v>
      </c>
      <c r="E2552" s="86" t="s">
        <v>7</v>
      </c>
      <c r="K2552" s="224"/>
      <c r="L2552" s="4" t="str">
        <f>E2554</f>
        <v>Perseo</v>
      </c>
      <c r="M2552" s="4">
        <f>C2554</f>
        <v>4.7625000000000002</v>
      </c>
      <c r="N2552" s="4" t="str">
        <f>A2554</f>
        <v>B</v>
      </c>
      <c r="O2552" s="4" t="str">
        <f>B2554</f>
        <v>C</v>
      </c>
      <c r="P2552" s="6"/>
      <c r="Q2552" s="6"/>
      <c r="R2552" s="6"/>
      <c r="S2552" s="226"/>
      <c r="T2552" s="133" t="str">
        <f t="shared" si="127"/>
        <v>Perseo</v>
      </c>
      <c r="U2552" s="134">
        <f t="shared" si="124"/>
        <v>4.7625000000000002</v>
      </c>
      <c r="V2552" s="133" t="str">
        <f t="shared" si="125"/>
        <v>B</v>
      </c>
      <c r="W2552" s="133" t="str">
        <f t="shared" si="126"/>
        <v>C</v>
      </c>
    </row>
    <row r="2553" spans="1:23" ht="16.5" thickBot="1" x14ac:dyDescent="0.3">
      <c r="A2553" s="99" t="s">
        <v>593</v>
      </c>
      <c r="B2553" s="67"/>
      <c r="C2553" s="68"/>
      <c r="D2553" s="68"/>
      <c r="E2553" s="86"/>
      <c r="K2553" s="224"/>
      <c r="L2553" s="4" t="str">
        <f>E2556</f>
        <v>Toro</v>
      </c>
      <c r="M2553" s="4">
        <f>C2556</f>
        <v>3.75</v>
      </c>
      <c r="N2553" s="4">
        <f>A2556</f>
        <v>0</v>
      </c>
      <c r="O2553" s="4" t="str">
        <f>B2556</f>
        <v>C</v>
      </c>
      <c r="P2553" s="6"/>
      <c r="Q2553" s="6"/>
      <c r="R2553" s="6"/>
      <c r="S2553" s="227"/>
      <c r="T2553" s="129" t="str">
        <f t="shared" si="127"/>
        <v>Toro</v>
      </c>
      <c r="U2553" s="135">
        <f t="shared" si="124"/>
        <v>3.75</v>
      </c>
      <c r="V2553" s="129">
        <f t="shared" si="125"/>
        <v>0</v>
      </c>
      <c r="W2553" s="129" t="str">
        <f t="shared" si="126"/>
        <v>C</v>
      </c>
    </row>
    <row r="2554" spans="1:23" ht="15.75" thickBot="1" x14ac:dyDescent="0.3">
      <c r="A2554" s="99" t="s">
        <v>593</v>
      </c>
      <c r="B2554" s="67" t="s">
        <v>639</v>
      </c>
      <c r="C2554" s="68">
        <v>4.7625000000000002</v>
      </c>
      <c r="D2554" s="68">
        <v>8</v>
      </c>
      <c r="E2554" s="86" t="s">
        <v>46</v>
      </c>
      <c r="J2554">
        <v>1</v>
      </c>
    </row>
    <row r="2555" spans="1:23" ht="15.75" thickBot="1" x14ac:dyDescent="0.3">
      <c r="A2555" s="99"/>
      <c r="B2555" s="67" t="s">
        <v>639</v>
      </c>
      <c r="C2555" s="68"/>
      <c r="D2555" s="68"/>
      <c r="E2555" s="86"/>
      <c r="J2555">
        <v>2</v>
      </c>
    </row>
    <row r="2556" spans="1:23" x14ac:dyDescent="0.25">
      <c r="A2556" s="100"/>
      <c r="B2556" s="76" t="s">
        <v>639</v>
      </c>
      <c r="C2556" s="77">
        <v>3.75</v>
      </c>
      <c r="D2556" s="77">
        <v>8</v>
      </c>
      <c r="E2556" s="87" t="s">
        <v>8</v>
      </c>
      <c r="J2556">
        <v>3</v>
      </c>
    </row>
    <row r="2557" spans="1:23" x14ac:dyDescent="0.25">
      <c r="A2557" s="79"/>
      <c r="J2557">
        <v>4</v>
      </c>
    </row>
    <row r="2558" spans="1:23" x14ac:dyDescent="0.25">
      <c r="A2558" s="79"/>
      <c r="J2558">
        <v>5</v>
      </c>
    </row>
    <row r="2559" spans="1:23" x14ac:dyDescent="0.25">
      <c r="J2559">
        <v>6</v>
      </c>
    </row>
    <row r="2560" spans="1:23" x14ac:dyDescent="0.25">
      <c r="A2560" s="80"/>
      <c r="J2560">
        <v>7</v>
      </c>
    </row>
    <row r="2561" spans="1:10" ht="31.5" x14ac:dyDescent="0.25">
      <c r="A2561" s="64" t="s">
        <v>590</v>
      </c>
      <c r="J2561">
        <v>8</v>
      </c>
    </row>
    <row r="2562" spans="1:10" x14ac:dyDescent="0.25">
      <c r="A2562" s="79"/>
      <c r="J2562">
        <v>9</v>
      </c>
    </row>
    <row r="2563" spans="1:10" ht="25.5" x14ac:dyDescent="0.25">
      <c r="A2563" s="81" t="s">
        <v>595</v>
      </c>
      <c r="J2563">
        <v>10</v>
      </c>
    </row>
    <row r="2564" spans="1:10" x14ac:dyDescent="0.25">
      <c r="A2564" s="81"/>
      <c r="J2564">
        <v>11</v>
      </c>
    </row>
    <row r="2565" spans="1:10" x14ac:dyDescent="0.25">
      <c r="A2565" s="65"/>
      <c r="J2565">
        <v>12</v>
      </c>
    </row>
    <row r="2566" spans="1:10" x14ac:dyDescent="0.25">
      <c r="A2566" s="65"/>
      <c r="J2566">
        <v>13</v>
      </c>
    </row>
    <row r="2567" spans="1:10" x14ac:dyDescent="0.25">
      <c r="A2567" s="79"/>
      <c r="J2567">
        <v>14</v>
      </c>
    </row>
    <row r="2568" spans="1:10" x14ac:dyDescent="0.25">
      <c r="A2568" s="79"/>
      <c r="J2568">
        <v>15</v>
      </c>
    </row>
    <row r="2569" spans="1:10" x14ac:dyDescent="0.25">
      <c r="J2569">
        <v>16</v>
      </c>
    </row>
    <row r="2570" spans="1:10" x14ac:dyDescent="0.25">
      <c r="A2570" s="80"/>
      <c r="J2570">
        <v>17</v>
      </c>
    </row>
    <row r="2571" spans="1:10" ht="31.5" x14ac:dyDescent="0.25">
      <c r="A2571" s="64" t="s">
        <v>590</v>
      </c>
      <c r="J2571">
        <v>18</v>
      </c>
    </row>
    <row r="2572" spans="1:10" x14ac:dyDescent="0.25">
      <c r="A2572" s="79"/>
      <c r="J2572">
        <v>19</v>
      </c>
    </row>
    <row r="2573" spans="1:10" ht="25.5" x14ac:dyDescent="0.25">
      <c r="A2573" s="81" t="s">
        <v>595</v>
      </c>
      <c r="J2573">
        <v>20</v>
      </c>
    </row>
    <row r="2574" spans="1:10" x14ac:dyDescent="0.25">
      <c r="A2574" s="81"/>
      <c r="J2574">
        <v>21</v>
      </c>
    </row>
    <row r="2575" spans="1:10" ht="89.25" x14ac:dyDescent="0.25">
      <c r="A2575" s="81" t="s">
        <v>1102</v>
      </c>
      <c r="J2575">
        <v>22</v>
      </c>
    </row>
    <row r="2576" spans="1:10" x14ac:dyDescent="0.25">
      <c r="A2576" s="65"/>
      <c r="J2576">
        <v>23</v>
      </c>
    </row>
    <row r="2577" spans="1:23" x14ac:dyDescent="0.25">
      <c r="A2577" s="65"/>
      <c r="J2577">
        <v>24</v>
      </c>
    </row>
    <row r="2578" spans="1:23" ht="140.25" x14ac:dyDescent="0.25">
      <c r="A2578" s="96" t="s">
        <v>624</v>
      </c>
      <c r="B2578" s="97" t="s">
        <v>625</v>
      </c>
      <c r="J2578">
        <v>25</v>
      </c>
    </row>
    <row r="2579" spans="1:23" ht="15.75" thickBot="1" x14ac:dyDescent="0.3">
      <c r="A2579" s="65"/>
      <c r="J2579">
        <v>26</v>
      </c>
    </row>
    <row r="2580" spans="1:23" ht="15.75" thickBot="1" x14ac:dyDescent="0.3">
      <c r="A2580" s="88" t="s">
        <v>626</v>
      </c>
      <c r="B2580" s="89">
        <v>0.05</v>
      </c>
      <c r="J2580">
        <v>27</v>
      </c>
    </row>
    <row r="2581" spans="1:23" ht="39" thickBot="1" x14ac:dyDescent="0.3">
      <c r="A2581" s="110" t="s">
        <v>627</v>
      </c>
      <c r="B2581" s="74">
        <v>18</v>
      </c>
      <c r="J2581">
        <v>28</v>
      </c>
    </row>
    <row r="2582" spans="1:23" ht="39" thickBot="1" x14ac:dyDescent="0.3">
      <c r="A2582" s="110" t="s">
        <v>628</v>
      </c>
      <c r="B2582" s="74">
        <v>4.4093400000000003</v>
      </c>
      <c r="J2582">
        <v>29</v>
      </c>
    </row>
    <row r="2583" spans="1:23" ht="64.5" thickBot="1" x14ac:dyDescent="0.3">
      <c r="A2583" s="110" t="s">
        <v>629</v>
      </c>
      <c r="B2583" s="74">
        <v>3.9969700000000001</v>
      </c>
      <c r="J2583">
        <v>30</v>
      </c>
    </row>
    <row r="2584" spans="1:23" ht="38.25" x14ac:dyDescent="0.25">
      <c r="A2584" s="109" t="s">
        <v>630</v>
      </c>
      <c r="B2584" s="78">
        <v>2.9674</v>
      </c>
      <c r="J2584">
        <v>31</v>
      </c>
    </row>
    <row r="2585" spans="1:23" ht="15.75" thickBot="1" x14ac:dyDescent="0.3">
      <c r="A2585" s="65"/>
      <c r="J2585">
        <v>32</v>
      </c>
    </row>
    <row r="2586" spans="1:23" x14ac:dyDescent="0.25">
      <c r="A2586" s="254" t="s">
        <v>637</v>
      </c>
      <c r="B2586" s="255"/>
      <c r="C2586" s="255"/>
      <c r="D2586" s="255"/>
      <c r="J2586">
        <v>33</v>
      </c>
    </row>
    <row r="2587" spans="1:23" ht="15.75" thickBot="1" x14ac:dyDescent="0.3">
      <c r="A2587" s="256" t="s">
        <v>638</v>
      </c>
      <c r="B2587" s="257"/>
      <c r="C2587" s="257"/>
      <c r="D2587" s="257"/>
      <c r="J2587">
        <v>34</v>
      </c>
    </row>
    <row r="2588" spans="1:23" ht="27" thickBot="1" x14ac:dyDescent="0.3">
      <c r="A2588" s="98" t="s">
        <v>634</v>
      </c>
      <c r="B2588" s="83" t="s">
        <v>635</v>
      </c>
      <c r="C2588" s="83" t="s">
        <v>566</v>
      </c>
      <c r="D2588" s="85" t="s">
        <v>593</v>
      </c>
      <c r="K2588" s="121" t="s">
        <v>1123</v>
      </c>
      <c r="L2588" s="121" t="s">
        <v>1124</v>
      </c>
      <c r="M2588" s="121" t="str">
        <f>A2575</f>
        <v>Prueba del rango estudentizado de Tukey (HSD) para NFLM4</v>
      </c>
      <c r="N2588" s="136"/>
      <c r="O2588" s="1"/>
      <c r="S2588" s="122" t="str">
        <f>K2588</f>
        <v>Factor</v>
      </c>
      <c r="T2588" s="122" t="str">
        <f>L2588</f>
        <v>Nivel</v>
      </c>
      <c r="U2588" s="114"/>
      <c r="V2588" s="123" t="str">
        <f>M2588</f>
        <v>Prueba del rango estudentizado de Tukey (HSD) para NFLM4</v>
      </c>
      <c r="W2588" s="6"/>
    </row>
    <row r="2589" spans="1:23" ht="16.5" thickBot="1" x14ac:dyDescent="0.3">
      <c r="A2589" s="99" t="s">
        <v>592</v>
      </c>
      <c r="B2589" s="68">
        <v>10.063000000000001</v>
      </c>
      <c r="C2589" s="68">
        <v>8</v>
      </c>
      <c r="D2589" s="86" t="s">
        <v>11</v>
      </c>
      <c r="K2589" s="223" t="s">
        <v>1128</v>
      </c>
      <c r="L2589" s="124" t="str">
        <f>D2589</f>
        <v>Pony</v>
      </c>
      <c r="M2589" s="125">
        <f>B2589</f>
        <v>10.063000000000001</v>
      </c>
      <c r="N2589" s="125" t="str">
        <f>A2589</f>
        <v>A</v>
      </c>
      <c r="O2589" s="125">
        <f>B2589</f>
        <v>10.063000000000001</v>
      </c>
      <c r="S2589" s="225" t="str">
        <f>K2589</f>
        <v>Genotipo (B)</v>
      </c>
      <c r="T2589" s="133" t="str">
        <f>L2589</f>
        <v>Pony</v>
      </c>
      <c r="U2589" s="134">
        <f t="shared" ref="U2589:U2592" si="128">M2589</f>
        <v>10.063000000000001</v>
      </c>
      <c r="V2589" s="133" t="str">
        <f t="shared" ref="V2589:V2592" si="129">N2589</f>
        <v>A</v>
      </c>
      <c r="W2589" s="133">
        <f t="shared" ref="W2589:W2592" si="130">O2589</f>
        <v>10.063000000000001</v>
      </c>
    </row>
    <row r="2590" spans="1:23" ht="16.5" thickBot="1" x14ac:dyDescent="0.3">
      <c r="A2590" s="99" t="s">
        <v>592</v>
      </c>
      <c r="B2590" s="68"/>
      <c r="C2590" s="68"/>
      <c r="D2590" s="86"/>
      <c r="K2590" s="224"/>
      <c r="L2590" s="124" t="str">
        <f>D2591</f>
        <v>Perseo</v>
      </c>
      <c r="M2590" s="125">
        <f>B2591</f>
        <v>9.4499999999999993</v>
      </c>
      <c r="N2590" s="125" t="str">
        <f>A2591</f>
        <v>A</v>
      </c>
      <c r="O2590" s="125">
        <f>B2591</f>
        <v>9.4499999999999993</v>
      </c>
      <c r="S2590" s="226"/>
      <c r="T2590" s="133" t="str">
        <f t="shared" ref="T2590:T2592" si="131">L2590</f>
        <v>Perseo</v>
      </c>
      <c r="U2590" s="134">
        <f t="shared" si="128"/>
        <v>9.4499999999999993</v>
      </c>
      <c r="V2590" s="133" t="str">
        <f t="shared" si="129"/>
        <v>A</v>
      </c>
      <c r="W2590" s="133">
        <f t="shared" si="130"/>
        <v>9.4499999999999993</v>
      </c>
    </row>
    <row r="2591" spans="1:23" ht="16.5" thickBot="1" x14ac:dyDescent="0.3">
      <c r="A2591" s="99" t="s">
        <v>592</v>
      </c>
      <c r="B2591" s="68">
        <v>9.4499999999999993</v>
      </c>
      <c r="C2591" s="68">
        <v>8</v>
      </c>
      <c r="D2591" s="86" t="s">
        <v>46</v>
      </c>
      <c r="K2591" s="224"/>
      <c r="L2591" s="4" t="str">
        <f>D2593</f>
        <v>Palomo</v>
      </c>
      <c r="M2591" s="4">
        <f>B2593</f>
        <v>8.7249999999999996</v>
      </c>
      <c r="N2591" s="4" t="str">
        <f>A2593</f>
        <v>A</v>
      </c>
      <c r="O2591" s="4">
        <f>B2593</f>
        <v>8.7249999999999996</v>
      </c>
      <c r="P2591" s="6"/>
      <c r="Q2591" s="6"/>
      <c r="R2591" s="6"/>
      <c r="S2591" s="226"/>
      <c r="T2591" s="133" t="str">
        <f t="shared" si="131"/>
        <v>Palomo</v>
      </c>
      <c r="U2591" s="134">
        <f t="shared" si="128"/>
        <v>8.7249999999999996</v>
      </c>
      <c r="V2591" s="133" t="str">
        <f t="shared" si="129"/>
        <v>A</v>
      </c>
      <c r="W2591" s="133">
        <f t="shared" si="130"/>
        <v>8.7249999999999996</v>
      </c>
    </row>
    <row r="2592" spans="1:23" ht="16.5" thickBot="1" x14ac:dyDescent="0.3">
      <c r="A2592" s="99" t="s">
        <v>592</v>
      </c>
      <c r="B2592" s="68"/>
      <c r="C2592" s="68"/>
      <c r="D2592" s="86"/>
      <c r="K2592" s="224"/>
      <c r="L2592" s="4" t="str">
        <f>D2595</f>
        <v>Toro</v>
      </c>
      <c r="M2592" s="4">
        <f>B2595</f>
        <v>7.95</v>
      </c>
      <c r="N2592" s="4" t="str">
        <f>A2595</f>
        <v>A</v>
      </c>
      <c r="O2592" s="4">
        <f>B2595</f>
        <v>7.95</v>
      </c>
      <c r="P2592" s="6"/>
      <c r="Q2592" s="6"/>
      <c r="R2592" s="6"/>
      <c r="S2592" s="227"/>
      <c r="T2592" s="129" t="str">
        <f t="shared" si="131"/>
        <v>Toro</v>
      </c>
      <c r="U2592" s="135">
        <f t="shared" si="128"/>
        <v>7.95</v>
      </c>
      <c r="V2592" s="129" t="str">
        <f t="shared" si="129"/>
        <v>A</v>
      </c>
      <c r="W2592" s="129">
        <f t="shared" si="130"/>
        <v>7.95</v>
      </c>
    </row>
    <row r="2593" spans="1:10" ht="15.75" thickBot="1" x14ac:dyDescent="0.3">
      <c r="A2593" s="99" t="s">
        <v>592</v>
      </c>
      <c r="B2593" s="68">
        <v>8.7249999999999996</v>
      </c>
      <c r="C2593" s="68">
        <v>8</v>
      </c>
      <c r="D2593" s="86" t="s">
        <v>7</v>
      </c>
      <c r="J2593">
        <v>1</v>
      </c>
    </row>
    <row r="2594" spans="1:10" ht="15.75" thickBot="1" x14ac:dyDescent="0.3">
      <c r="A2594" s="99" t="s">
        <v>592</v>
      </c>
      <c r="B2594" s="68"/>
      <c r="C2594" s="68"/>
      <c r="D2594" s="86"/>
      <c r="J2594">
        <v>2</v>
      </c>
    </row>
    <row r="2595" spans="1:10" x14ac:dyDescent="0.25">
      <c r="A2595" s="100" t="s">
        <v>592</v>
      </c>
      <c r="B2595" s="77">
        <v>7.95</v>
      </c>
      <c r="C2595" s="77">
        <v>8</v>
      </c>
      <c r="D2595" s="87" t="s">
        <v>8</v>
      </c>
      <c r="J2595">
        <v>3</v>
      </c>
    </row>
    <row r="2596" spans="1:10" x14ac:dyDescent="0.25">
      <c r="A2596" s="79"/>
      <c r="J2596">
        <v>4</v>
      </c>
    </row>
    <row r="2597" spans="1:10" x14ac:dyDescent="0.25">
      <c r="A2597" s="79"/>
      <c r="J2597">
        <v>5</v>
      </c>
    </row>
    <row r="2598" spans="1:10" x14ac:dyDescent="0.25">
      <c r="J2598">
        <v>6</v>
      </c>
    </row>
    <row r="2599" spans="1:10" x14ac:dyDescent="0.25">
      <c r="A2599" s="80"/>
      <c r="J2599">
        <v>7</v>
      </c>
    </row>
    <row r="2600" spans="1:10" ht="31.5" x14ac:dyDescent="0.25">
      <c r="A2600" s="64" t="s">
        <v>590</v>
      </c>
      <c r="J2600">
        <v>8</v>
      </c>
    </row>
    <row r="2601" spans="1:10" x14ac:dyDescent="0.25">
      <c r="A2601" s="79"/>
      <c r="J2601">
        <v>9</v>
      </c>
    </row>
    <row r="2602" spans="1:10" ht="25.5" x14ac:dyDescent="0.25">
      <c r="A2602" s="81" t="s">
        <v>595</v>
      </c>
      <c r="J2602">
        <v>10</v>
      </c>
    </row>
    <row r="2603" spans="1:10" x14ac:dyDescent="0.25">
      <c r="A2603" s="81"/>
      <c r="J2603">
        <v>11</v>
      </c>
    </row>
    <row r="2604" spans="1:10" x14ac:dyDescent="0.25">
      <c r="A2604" s="65"/>
      <c r="J2604">
        <v>12</v>
      </c>
    </row>
    <row r="2605" spans="1:10" x14ac:dyDescent="0.25">
      <c r="A2605" s="65"/>
      <c r="J2605">
        <v>13</v>
      </c>
    </row>
    <row r="2606" spans="1:10" x14ac:dyDescent="0.25">
      <c r="A2606" s="79"/>
      <c r="J2606">
        <v>14</v>
      </c>
    </row>
    <row r="2607" spans="1:10" x14ac:dyDescent="0.25">
      <c r="A2607" s="79"/>
      <c r="J2607">
        <v>15</v>
      </c>
    </row>
    <row r="2608" spans="1:10" x14ac:dyDescent="0.25">
      <c r="J2608">
        <v>16</v>
      </c>
    </row>
    <row r="2609" spans="1:10" x14ac:dyDescent="0.25">
      <c r="A2609" s="80"/>
      <c r="J2609">
        <v>17</v>
      </c>
    </row>
    <row r="2610" spans="1:10" ht="31.5" x14ac:dyDescent="0.25">
      <c r="A2610" s="64" t="s">
        <v>590</v>
      </c>
      <c r="J2610">
        <v>18</v>
      </c>
    </row>
    <row r="2611" spans="1:10" x14ac:dyDescent="0.25">
      <c r="A2611" s="79"/>
      <c r="J2611">
        <v>19</v>
      </c>
    </row>
    <row r="2612" spans="1:10" ht="25.5" x14ac:dyDescent="0.25">
      <c r="A2612" s="81" t="s">
        <v>595</v>
      </c>
      <c r="J2612">
        <v>20</v>
      </c>
    </row>
    <row r="2613" spans="1:10" x14ac:dyDescent="0.25">
      <c r="A2613" s="81"/>
      <c r="J2613">
        <v>21</v>
      </c>
    </row>
    <row r="2614" spans="1:10" ht="89.25" x14ac:dyDescent="0.25">
      <c r="A2614" s="81" t="s">
        <v>1103</v>
      </c>
      <c r="J2614">
        <v>22</v>
      </c>
    </row>
    <row r="2615" spans="1:10" x14ac:dyDescent="0.25">
      <c r="A2615" s="65"/>
      <c r="J2615">
        <v>23</v>
      </c>
    </row>
    <row r="2616" spans="1:10" x14ac:dyDescent="0.25">
      <c r="A2616" s="65"/>
      <c r="J2616">
        <v>24</v>
      </c>
    </row>
    <row r="2617" spans="1:10" ht="140.25" x14ac:dyDescent="0.25">
      <c r="A2617" s="96" t="s">
        <v>624</v>
      </c>
      <c r="B2617" s="97" t="s">
        <v>625</v>
      </c>
      <c r="J2617">
        <v>25</v>
      </c>
    </row>
    <row r="2618" spans="1:10" ht="15.75" thickBot="1" x14ac:dyDescent="0.3">
      <c r="A2618" s="65"/>
      <c r="J2618">
        <v>26</v>
      </c>
    </row>
    <row r="2619" spans="1:10" ht="15.75" thickBot="1" x14ac:dyDescent="0.3">
      <c r="A2619" s="88" t="s">
        <v>626</v>
      </c>
      <c r="B2619" s="89">
        <v>0.05</v>
      </c>
      <c r="J2619">
        <v>27</v>
      </c>
    </row>
    <row r="2620" spans="1:10" ht="39" thickBot="1" x14ac:dyDescent="0.3">
      <c r="A2620" s="110" t="s">
        <v>627</v>
      </c>
      <c r="B2620" s="74">
        <v>18</v>
      </c>
      <c r="J2620">
        <v>28</v>
      </c>
    </row>
    <row r="2621" spans="1:10" ht="39" thickBot="1" x14ac:dyDescent="0.3">
      <c r="A2621" s="110" t="s">
        <v>628</v>
      </c>
      <c r="B2621" s="74">
        <v>4.812951</v>
      </c>
      <c r="J2621">
        <v>29</v>
      </c>
    </row>
    <row r="2622" spans="1:10" ht="64.5" thickBot="1" x14ac:dyDescent="0.3">
      <c r="A2622" s="110" t="s">
        <v>629</v>
      </c>
      <c r="B2622" s="74">
        <v>3.9969700000000001</v>
      </c>
      <c r="J2622">
        <v>30</v>
      </c>
    </row>
    <row r="2623" spans="1:10" ht="38.25" x14ac:dyDescent="0.25">
      <c r="A2623" s="109" t="s">
        <v>630</v>
      </c>
      <c r="B2623" s="78">
        <v>3.1002000000000001</v>
      </c>
      <c r="J2623">
        <v>31</v>
      </c>
    </row>
    <row r="2624" spans="1:10" ht="15.75" thickBot="1" x14ac:dyDescent="0.3">
      <c r="A2624" s="65"/>
      <c r="J2624">
        <v>32</v>
      </c>
    </row>
    <row r="2625" spans="1:23" x14ac:dyDescent="0.25">
      <c r="A2625" s="254" t="s">
        <v>637</v>
      </c>
      <c r="B2625" s="255"/>
      <c r="C2625" s="255"/>
      <c r="D2625" s="255"/>
      <c r="E2625" s="255"/>
      <c r="J2625">
        <v>33</v>
      </c>
    </row>
    <row r="2626" spans="1:23" ht="15.75" thickBot="1" x14ac:dyDescent="0.3">
      <c r="A2626" s="256" t="s">
        <v>638</v>
      </c>
      <c r="B2626" s="257"/>
      <c r="C2626" s="257"/>
      <c r="D2626" s="257"/>
      <c r="E2626" s="257"/>
      <c r="J2626">
        <v>34</v>
      </c>
    </row>
    <row r="2627" spans="1:23" ht="16.5" thickBot="1" x14ac:dyDescent="0.3">
      <c r="A2627" s="260" t="s">
        <v>634</v>
      </c>
      <c r="B2627" s="261"/>
      <c r="C2627" s="83" t="s">
        <v>635</v>
      </c>
      <c r="D2627" s="83" t="s">
        <v>566</v>
      </c>
      <c r="E2627" s="85" t="s">
        <v>593</v>
      </c>
      <c r="K2627" s="121" t="s">
        <v>1123</v>
      </c>
      <c r="L2627" s="121" t="s">
        <v>1124</v>
      </c>
      <c r="M2627" s="121" t="str">
        <f>A2614</f>
        <v>Prueba del rango estudentizado de Tukey (HSD) para NFLM5</v>
      </c>
      <c r="N2627" s="136"/>
      <c r="O2627" s="1"/>
      <c r="S2627" s="122" t="str">
        <f>K2627</f>
        <v>Factor</v>
      </c>
      <c r="T2627" s="122" t="str">
        <f>L2627</f>
        <v>Nivel</v>
      </c>
      <c r="U2627" s="114"/>
      <c r="V2627" s="123" t="str">
        <f>M2627</f>
        <v>Prueba del rango estudentizado de Tukey (HSD) para NFLM5</v>
      </c>
      <c r="W2627" s="6"/>
    </row>
    <row r="2628" spans="1:23" ht="16.5" thickBot="1" x14ac:dyDescent="0.3">
      <c r="A2628" s="99"/>
      <c r="B2628" s="67" t="s">
        <v>592</v>
      </c>
      <c r="C2628" s="68">
        <v>10.488</v>
      </c>
      <c r="D2628" s="68">
        <v>8</v>
      </c>
      <c r="E2628" s="86" t="s">
        <v>7</v>
      </c>
      <c r="K2628" s="223" t="s">
        <v>1128</v>
      </c>
      <c r="L2628" s="124" t="str">
        <f>E2628</f>
        <v>Palomo</v>
      </c>
      <c r="M2628" s="125">
        <f>C2628</f>
        <v>10.488</v>
      </c>
      <c r="N2628" s="125">
        <f>A2628</f>
        <v>0</v>
      </c>
      <c r="O2628" s="125" t="str">
        <f>B2628</f>
        <v>A</v>
      </c>
      <c r="S2628" s="225" t="str">
        <f>K2628</f>
        <v>Genotipo (B)</v>
      </c>
      <c r="T2628" s="133" t="str">
        <f>L2628</f>
        <v>Palomo</v>
      </c>
      <c r="U2628" s="134">
        <f t="shared" ref="U2628:U2631" si="132">M2628</f>
        <v>10.488</v>
      </c>
      <c r="V2628" s="133">
        <f t="shared" ref="V2628:V2631" si="133">N2628</f>
        <v>0</v>
      </c>
      <c r="W2628" s="133" t="str">
        <f t="shared" ref="W2628:W2631" si="134">O2628</f>
        <v>A</v>
      </c>
    </row>
    <row r="2629" spans="1:23" ht="16.5" thickBot="1" x14ac:dyDescent="0.3">
      <c r="A2629" s="99"/>
      <c r="B2629" s="67" t="s">
        <v>592</v>
      </c>
      <c r="C2629" s="68"/>
      <c r="D2629" s="68"/>
      <c r="E2629" s="86"/>
      <c r="K2629" s="224"/>
      <c r="L2629" s="124" t="str">
        <f>E2630</f>
        <v>Pony</v>
      </c>
      <c r="M2629" s="125">
        <f>C2630</f>
        <v>8.75</v>
      </c>
      <c r="N2629" s="125" t="str">
        <f>A2630</f>
        <v>B</v>
      </c>
      <c r="O2629" s="125" t="str">
        <f>B2630</f>
        <v>A</v>
      </c>
      <c r="S2629" s="226"/>
      <c r="T2629" s="133" t="str">
        <f t="shared" ref="T2629:T2631" si="135">L2629</f>
        <v>Pony</v>
      </c>
      <c r="U2629" s="134">
        <f t="shared" si="132"/>
        <v>8.75</v>
      </c>
      <c r="V2629" s="133" t="str">
        <f t="shared" si="133"/>
        <v>B</v>
      </c>
      <c r="W2629" s="133" t="str">
        <f t="shared" si="134"/>
        <v>A</v>
      </c>
    </row>
    <row r="2630" spans="1:23" ht="16.5" thickBot="1" x14ac:dyDescent="0.3">
      <c r="A2630" s="99" t="s">
        <v>593</v>
      </c>
      <c r="B2630" s="67" t="s">
        <v>592</v>
      </c>
      <c r="C2630" s="68">
        <v>8.75</v>
      </c>
      <c r="D2630" s="68">
        <v>8</v>
      </c>
      <c r="E2630" s="86" t="s">
        <v>11</v>
      </c>
      <c r="K2630" s="224"/>
      <c r="L2630" s="4" t="str">
        <f>E2632</f>
        <v>Toro</v>
      </c>
      <c r="M2630" s="4">
        <f>C2632</f>
        <v>8.0129999999999999</v>
      </c>
      <c r="N2630" s="4" t="str">
        <f>A2632</f>
        <v>B</v>
      </c>
      <c r="O2630" s="4" t="str">
        <f>B2632</f>
        <v>A</v>
      </c>
      <c r="P2630" s="6"/>
      <c r="Q2630" s="6"/>
      <c r="R2630" s="6"/>
      <c r="S2630" s="226"/>
      <c r="T2630" s="133" t="str">
        <f t="shared" si="135"/>
        <v>Toro</v>
      </c>
      <c r="U2630" s="134">
        <f t="shared" si="132"/>
        <v>8.0129999999999999</v>
      </c>
      <c r="V2630" s="133" t="str">
        <f t="shared" si="133"/>
        <v>B</v>
      </c>
      <c r="W2630" s="133" t="str">
        <f t="shared" si="134"/>
        <v>A</v>
      </c>
    </row>
    <row r="2631" spans="1:23" ht="16.5" thickBot="1" x14ac:dyDescent="0.3">
      <c r="A2631" s="99" t="s">
        <v>593</v>
      </c>
      <c r="B2631" s="67" t="s">
        <v>592</v>
      </c>
      <c r="C2631" s="68"/>
      <c r="D2631" s="68"/>
      <c r="E2631" s="86"/>
      <c r="K2631" s="224"/>
      <c r="L2631" s="4" t="str">
        <f>E2634</f>
        <v>Perseo</v>
      </c>
      <c r="M2631" s="4">
        <f>C2634</f>
        <v>5.9880000000000004</v>
      </c>
      <c r="N2631" s="4" t="str">
        <f>A2634</f>
        <v>B</v>
      </c>
      <c r="O2631" s="4">
        <f>B2634</f>
        <v>0</v>
      </c>
      <c r="P2631" s="6"/>
      <c r="Q2631" s="6"/>
      <c r="R2631" s="6"/>
      <c r="S2631" s="227"/>
      <c r="T2631" s="129" t="str">
        <f t="shared" si="135"/>
        <v>Perseo</v>
      </c>
      <c r="U2631" s="135">
        <f t="shared" si="132"/>
        <v>5.9880000000000004</v>
      </c>
      <c r="V2631" s="129" t="str">
        <f t="shared" si="133"/>
        <v>B</v>
      </c>
      <c r="W2631" s="129">
        <f t="shared" si="134"/>
        <v>0</v>
      </c>
    </row>
    <row r="2632" spans="1:23" ht="15.75" thickBot="1" x14ac:dyDescent="0.3">
      <c r="A2632" s="99" t="s">
        <v>593</v>
      </c>
      <c r="B2632" s="67" t="s">
        <v>592</v>
      </c>
      <c r="C2632" s="68">
        <v>8.0129999999999999</v>
      </c>
      <c r="D2632" s="68">
        <v>8</v>
      </c>
      <c r="E2632" s="86" t="s">
        <v>8</v>
      </c>
      <c r="J2632">
        <v>1</v>
      </c>
    </row>
    <row r="2633" spans="1:23" ht="15.75" thickBot="1" x14ac:dyDescent="0.3">
      <c r="A2633" s="99" t="s">
        <v>593</v>
      </c>
      <c r="B2633" s="67"/>
      <c r="C2633" s="68"/>
      <c r="D2633" s="68"/>
      <c r="E2633" s="86"/>
      <c r="J2633">
        <v>2</v>
      </c>
    </row>
    <row r="2634" spans="1:23" x14ac:dyDescent="0.25">
      <c r="A2634" s="100" t="s">
        <v>593</v>
      </c>
      <c r="B2634" s="76"/>
      <c r="C2634" s="77">
        <v>5.9880000000000004</v>
      </c>
      <c r="D2634" s="77">
        <v>8</v>
      </c>
      <c r="E2634" s="87" t="s">
        <v>46</v>
      </c>
      <c r="J2634">
        <v>3</v>
      </c>
    </row>
    <row r="2635" spans="1:23" x14ac:dyDescent="0.25">
      <c r="A2635" s="79"/>
      <c r="J2635">
        <v>4</v>
      </c>
    </row>
    <row r="2636" spans="1:23" x14ac:dyDescent="0.25">
      <c r="A2636" s="79"/>
      <c r="J2636">
        <v>5</v>
      </c>
    </row>
    <row r="2637" spans="1:23" x14ac:dyDescent="0.25">
      <c r="J2637">
        <v>6</v>
      </c>
    </row>
    <row r="2638" spans="1:23" x14ac:dyDescent="0.25">
      <c r="A2638" s="80"/>
      <c r="J2638">
        <v>7</v>
      </c>
    </row>
    <row r="2639" spans="1:23" ht="31.5" x14ac:dyDescent="0.25">
      <c r="A2639" s="64" t="s">
        <v>590</v>
      </c>
      <c r="J2639">
        <v>8</v>
      </c>
    </row>
    <row r="2640" spans="1:23" x14ac:dyDescent="0.25">
      <c r="A2640" s="79"/>
      <c r="J2640">
        <v>9</v>
      </c>
    </row>
    <row r="2641" spans="1:10" ht="25.5" x14ac:dyDescent="0.25">
      <c r="A2641" s="81" t="s">
        <v>595</v>
      </c>
      <c r="J2641">
        <v>10</v>
      </c>
    </row>
    <row r="2642" spans="1:10" x14ac:dyDescent="0.25">
      <c r="A2642" s="81"/>
      <c r="J2642">
        <v>11</v>
      </c>
    </row>
    <row r="2643" spans="1:10" x14ac:dyDescent="0.25">
      <c r="A2643" s="65"/>
      <c r="J2643">
        <v>12</v>
      </c>
    </row>
    <row r="2644" spans="1:10" x14ac:dyDescent="0.25">
      <c r="A2644" s="65"/>
      <c r="J2644">
        <v>13</v>
      </c>
    </row>
    <row r="2645" spans="1:10" x14ac:dyDescent="0.25">
      <c r="A2645" s="79"/>
      <c r="J2645">
        <v>14</v>
      </c>
    </row>
    <row r="2646" spans="1:10" x14ac:dyDescent="0.25">
      <c r="A2646" s="79"/>
      <c r="J2646">
        <v>15</v>
      </c>
    </row>
    <row r="2647" spans="1:10" x14ac:dyDescent="0.25">
      <c r="J2647">
        <v>16</v>
      </c>
    </row>
    <row r="2648" spans="1:10" x14ac:dyDescent="0.25">
      <c r="A2648" s="80"/>
      <c r="J2648">
        <v>17</v>
      </c>
    </row>
    <row r="2649" spans="1:10" ht="31.5" x14ac:dyDescent="0.25">
      <c r="A2649" s="64" t="s">
        <v>590</v>
      </c>
      <c r="J2649">
        <v>18</v>
      </c>
    </row>
    <row r="2650" spans="1:10" x14ac:dyDescent="0.25">
      <c r="A2650" s="79"/>
      <c r="J2650">
        <v>19</v>
      </c>
    </row>
    <row r="2651" spans="1:10" ht="25.5" x14ac:dyDescent="0.25">
      <c r="A2651" s="81" t="s">
        <v>595</v>
      </c>
      <c r="J2651">
        <v>20</v>
      </c>
    </row>
    <row r="2652" spans="1:10" x14ac:dyDescent="0.25">
      <c r="A2652" s="81"/>
      <c r="J2652">
        <v>21</v>
      </c>
    </row>
    <row r="2653" spans="1:10" ht="89.25" x14ac:dyDescent="0.25">
      <c r="A2653" s="81" t="s">
        <v>1104</v>
      </c>
      <c r="J2653">
        <v>22</v>
      </c>
    </row>
    <row r="2654" spans="1:10" x14ac:dyDescent="0.25">
      <c r="A2654" s="65"/>
      <c r="J2654">
        <v>23</v>
      </c>
    </row>
    <row r="2655" spans="1:10" x14ac:dyDescent="0.25">
      <c r="A2655" s="65"/>
      <c r="J2655">
        <v>24</v>
      </c>
    </row>
    <row r="2656" spans="1:10" ht="140.25" x14ac:dyDescent="0.25">
      <c r="A2656" s="96" t="s">
        <v>624</v>
      </c>
      <c r="B2656" s="97" t="s">
        <v>625</v>
      </c>
      <c r="J2656">
        <v>25</v>
      </c>
    </row>
    <row r="2657" spans="1:23" ht="15.75" thickBot="1" x14ac:dyDescent="0.3">
      <c r="A2657" s="65"/>
      <c r="J2657">
        <v>26</v>
      </c>
    </row>
    <row r="2658" spans="1:23" ht="15.75" thickBot="1" x14ac:dyDescent="0.3">
      <c r="A2658" s="88" t="s">
        <v>626</v>
      </c>
      <c r="B2658" s="89">
        <v>0.05</v>
      </c>
      <c r="J2658">
        <v>27</v>
      </c>
    </row>
    <row r="2659" spans="1:23" ht="39" thickBot="1" x14ac:dyDescent="0.3">
      <c r="A2659" s="110" t="s">
        <v>627</v>
      </c>
      <c r="B2659" s="74">
        <v>18</v>
      </c>
      <c r="J2659">
        <v>28</v>
      </c>
    </row>
    <row r="2660" spans="1:23" ht="39" thickBot="1" x14ac:dyDescent="0.3">
      <c r="A2660" s="110" t="s">
        <v>628</v>
      </c>
      <c r="B2660" s="74">
        <v>6.4039239999999999</v>
      </c>
      <c r="J2660">
        <v>29</v>
      </c>
    </row>
    <row r="2661" spans="1:23" ht="64.5" thickBot="1" x14ac:dyDescent="0.3">
      <c r="A2661" s="110" t="s">
        <v>629</v>
      </c>
      <c r="B2661" s="74">
        <v>3.9969700000000001</v>
      </c>
      <c r="J2661">
        <v>30</v>
      </c>
    </row>
    <row r="2662" spans="1:23" ht="38.25" x14ac:dyDescent="0.25">
      <c r="A2662" s="109" t="s">
        <v>630</v>
      </c>
      <c r="B2662" s="78">
        <v>3.5760999999999998</v>
      </c>
      <c r="J2662">
        <v>31</v>
      </c>
    </row>
    <row r="2663" spans="1:23" ht="15.75" thickBot="1" x14ac:dyDescent="0.3">
      <c r="A2663" s="65"/>
      <c r="J2663">
        <v>32</v>
      </c>
    </row>
    <row r="2664" spans="1:23" x14ac:dyDescent="0.25">
      <c r="A2664" s="254" t="s">
        <v>637</v>
      </c>
      <c r="B2664" s="255"/>
      <c r="C2664" s="255"/>
      <c r="D2664" s="255"/>
      <c r="E2664" s="255"/>
      <c r="J2664">
        <v>33</v>
      </c>
    </row>
    <row r="2665" spans="1:23" ht="15.75" thickBot="1" x14ac:dyDescent="0.3">
      <c r="A2665" s="256" t="s">
        <v>638</v>
      </c>
      <c r="B2665" s="257"/>
      <c r="C2665" s="257"/>
      <c r="D2665" s="257"/>
      <c r="E2665" s="257"/>
      <c r="J2665">
        <v>34</v>
      </c>
    </row>
    <row r="2666" spans="1:23" ht="16.5" thickBot="1" x14ac:dyDescent="0.3">
      <c r="A2666" s="260" t="s">
        <v>634</v>
      </c>
      <c r="B2666" s="261"/>
      <c r="C2666" s="83" t="s">
        <v>635</v>
      </c>
      <c r="D2666" s="83" t="s">
        <v>566</v>
      </c>
      <c r="E2666" s="85" t="s">
        <v>593</v>
      </c>
      <c r="K2666" s="121" t="s">
        <v>1123</v>
      </c>
      <c r="L2666" s="121" t="s">
        <v>1124</v>
      </c>
      <c r="M2666" s="121" t="str">
        <f>A2653</f>
        <v>Prueba del rango estudentizado de Tukey (HSD) para NFLM6</v>
      </c>
      <c r="N2666" s="136"/>
      <c r="O2666" s="1"/>
      <c r="S2666" s="122" t="str">
        <f>K2666</f>
        <v>Factor</v>
      </c>
      <c r="T2666" s="122" t="str">
        <f>L2666</f>
        <v>Nivel</v>
      </c>
      <c r="U2666" s="114"/>
      <c r="V2666" s="123" t="str">
        <f>M2666</f>
        <v>Prueba del rango estudentizado de Tukey (HSD) para NFLM6</v>
      </c>
      <c r="W2666" s="6"/>
    </row>
    <row r="2667" spans="1:23" ht="16.5" thickBot="1" x14ac:dyDescent="0.3">
      <c r="A2667" s="99"/>
      <c r="B2667" s="67" t="s">
        <v>592</v>
      </c>
      <c r="C2667" s="68">
        <v>10.425000000000001</v>
      </c>
      <c r="D2667" s="68">
        <v>8</v>
      </c>
      <c r="E2667" s="86" t="s">
        <v>7</v>
      </c>
      <c r="K2667" s="223" t="s">
        <v>1128</v>
      </c>
      <c r="L2667" s="124" t="str">
        <f>E2667</f>
        <v>Palomo</v>
      </c>
      <c r="M2667" s="125">
        <f>C2667</f>
        <v>10.425000000000001</v>
      </c>
      <c r="N2667" s="125">
        <f>A2667</f>
        <v>0</v>
      </c>
      <c r="O2667" s="125" t="str">
        <f>B2667</f>
        <v>A</v>
      </c>
      <c r="S2667" s="225" t="str">
        <f>K2667</f>
        <v>Genotipo (B)</v>
      </c>
      <c r="T2667" s="133" t="str">
        <f>L2667</f>
        <v>Palomo</v>
      </c>
      <c r="U2667" s="134">
        <f t="shared" ref="U2667:U2670" si="136">M2667</f>
        <v>10.425000000000001</v>
      </c>
      <c r="V2667" s="133">
        <f t="shared" ref="V2667:V2670" si="137">N2667</f>
        <v>0</v>
      </c>
      <c r="W2667" s="133" t="str">
        <f t="shared" ref="W2667:W2670" si="138">O2667</f>
        <v>A</v>
      </c>
    </row>
    <row r="2668" spans="1:23" ht="16.5" thickBot="1" x14ac:dyDescent="0.3">
      <c r="A2668" s="99"/>
      <c r="B2668" s="67" t="s">
        <v>592</v>
      </c>
      <c r="C2668" s="68"/>
      <c r="D2668" s="68"/>
      <c r="E2668" s="86"/>
      <c r="K2668" s="224"/>
      <c r="L2668" s="124" t="str">
        <f>E2669</f>
        <v>Toro</v>
      </c>
      <c r="M2668" s="125">
        <f>C2669</f>
        <v>9.8130000000000006</v>
      </c>
      <c r="N2668" s="125">
        <f>A2669</f>
        <v>0</v>
      </c>
      <c r="O2668" s="125" t="str">
        <f>B2669</f>
        <v>A</v>
      </c>
      <c r="S2668" s="226"/>
      <c r="T2668" s="133" t="str">
        <f t="shared" ref="T2668:T2670" si="139">L2668</f>
        <v>Toro</v>
      </c>
      <c r="U2668" s="134">
        <f t="shared" si="136"/>
        <v>9.8130000000000006</v>
      </c>
      <c r="V2668" s="133">
        <f t="shared" si="137"/>
        <v>0</v>
      </c>
      <c r="W2668" s="133" t="str">
        <f t="shared" si="138"/>
        <v>A</v>
      </c>
    </row>
    <row r="2669" spans="1:23" ht="16.5" thickBot="1" x14ac:dyDescent="0.3">
      <c r="A2669" s="99"/>
      <c r="B2669" s="67" t="s">
        <v>592</v>
      </c>
      <c r="C2669" s="68">
        <v>9.8130000000000006</v>
      </c>
      <c r="D2669" s="68">
        <v>8</v>
      </c>
      <c r="E2669" s="86" t="s">
        <v>8</v>
      </c>
      <c r="K2669" s="224"/>
      <c r="L2669" s="4" t="str">
        <f>E2671</f>
        <v>Pony</v>
      </c>
      <c r="M2669" s="4">
        <f>C2671</f>
        <v>7.75</v>
      </c>
      <c r="N2669" s="4" t="str">
        <f>A2671</f>
        <v>B</v>
      </c>
      <c r="O2669" s="4" t="str">
        <f>B2671</f>
        <v>A</v>
      </c>
      <c r="P2669" s="6"/>
      <c r="Q2669" s="6"/>
      <c r="R2669" s="6"/>
      <c r="S2669" s="226"/>
      <c r="T2669" s="133" t="str">
        <f t="shared" si="139"/>
        <v>Pony</v>
      </c>
      <c r="U2669" s="134">
        <f t="shared" si="136"/>
        <v>7.75</v>
      </c>
      <c r="V2669" s="133" t="str">
        <f t="shared" si="137"/>
        <v>B</v>
      </c>
      <c r="W2669" s="133" t="str">
        <f t="shared" si="138"/>
        <v>A</v>
      </c>
    </row>
    <row r="2670" spans="1:23" ht="16.5" thickBot="1" x14ac:dyDescent="0.3">
      <c r="A2670" s="99"/>
      <c r="B2670" s="67" t="s">
        <v>592</v>
      </c>
      <c r="C2670" s="68"/>
      <c r="D2670" s="68"/>
      <c r="E2670" s="86"/>
      <c r="K2670" s="224"/>
      <c r="L2670" s="4" t="str">
        <f>E2673</f>
        <v>Perseo</v>
      </c>
      <c r="M2670" s="4">
        <f>C2673</f>
        <v>4.3</v>
      </c>
      <c r="N2670" s="4" t="str">
        <f>A2673</f>
        <v>B</v>
      </c>
      <c r="O2670" s="4">
        <f>B2673</f>
        <v>0</v>
      </c>
      <c r="P2670" s="6"/>
      <c r="Q2670" s="6"/>
      <c r="R2670" s="6"/>
      <c r="S2670" s="227"/>
      <c r="T2670" s="129" t="str">
        <f t="shared" si="139"/>
        <v>Perseo</v>
      </c>
      <c r="U2670" s="135">
        <f t="shared" si="136"/>
        <v>4.3</v>
      </c>
      <c r="V2670" s="129" t="str">
        <f t="shared" si="137"/>
        <v>B</v>
      </c>
      <c r="W2670" s="129">
        <f t="shared" si="138"/>
        <v>0</v>
      </c>
    </row>
    <row r="2671" spans="1:23" ht="15.75" thickBot="1" x14ac:dyDescent="0.3">
      <c r="A2671" s="99" t="s">
        <v>593</v>
      </c>
      <c r="B2671" s="67" t="s">
        <v>592</v>
      </c>
      <c r="C2671" s="68">
        <v>7.75</v>
      </c>
      <c r="D2671" s="68">
        <v>8</v>
      </c>
      <c r="E2671" s="86" t="s">
        <v>11</v>
      </c>
      <c r="J2671">
        <v>1</v>
      </c>
    </row>
    <row r="2672" spans="1:23" ht="15.75" thickBot="1" x14ac:dyDescent="0.3">
      <c r="A2672" s="99" t="s">
        <v>593</v>
      </c>
      <c r="B2672" s="67"/>
      <c r="C2672" s="68"/>
      <c r="D2672" s="68"/>
      <c r="E2672" s="86"/>
      <c r="J2672">
        <v>2</v>
      </c>
    </row>
    <row r="2673" spans="1:10" x14ac:dyDescent="0.25">
      <c r="A2673" s="100" t="s">
        <v>593</v>
      </c>
      <c r="B2673" s="76"/>
      <c r="C2673" s="77">
        <v>4.3</v>
      </c>
      <c r="D2673" s="77">
        <v>8</v>
      </c>
      <c r="E2673" s="87" t="s">
        <v>46</v>
      </c>
      <c r="J2673">
        <v>3</v>
      </c>
    </row>
    <row r="2674" spans="1:10" x14ac:dyDescent="0.25">
      <c r="A2674" s="79"/>
      <c r="J2674">
        <v>4</v>
      </c>
    </row>
    <row r="2675" spans="1:10" x14ac:dyDescent="0.25">
      <c r="A2675" s="79"/>
      <c r="J2675">
        <v>5</v>
      </c>
    </row>
    <row r="2676" spans="1:10" x14ac:dyDescent="0.25">
      <c r="J2676">
        <v>6</v>
      </c>
    </row>
    <row r="2677" spans="1:10" x14ac:dyDescent="0.25">
      <c r="A2677" s="80"/>
      <c r="J2677">
        <v>7</v>
      </c>
    </row>
    <row r="2678" spans="1:10" ht="31.5" x14ac:dyDescent="0.25">
      <c r="A2678" s="64" t="s">
        <v>590</v>
      </c>
      <c r="J2678">
        <v>8</v>
      </c>
    </row>
    <row r="2679" spans="1:10" x14ac:dyDescent="0.25">
      <c r="A2679" s="79"/>
      <c r="J2679">
        <v>9</v>
      </c>
    </row>
    <row r="2680" spans="1:10" ht="25.5" x14ac:dyDescent="0.25">
      <c r="A2680" s="81" t="s">
        <v>595</v>
      </c>
      <c r="J2680">
        <v>10</v>
      </c>
    </row>
    <row r="2681" spans="1:10" x14ac:dyDescent="0.25">
      <c r="A2681" s="81"/>
      <c r="J2681">
        <v>11</v>
      </c>
    </row>
    <row r="2682" spans="1:10" x14ac:dyDescent="0.25">
      <c r="A2682" s="65"/>
      <c r="J2682">
        <v>12</v>
      </c>
    </row>
    <row r="2683" spans="1:10" x14ac:dyDescent="0.25">
      <c r="A2683" s="65"/>
      <c r="J2683">
        <v>13</v>
      </c>
    </row>
    <row r="2684" spans="1:10" x14ac:dyDescent="0.25">
      <c r="A2684" s="79"/>
      <c r="J2684">
        <v>14</v>
      </c>
    </row>
    <row r="2685" spans="1:10" x14ac:dyDescent="0.25">
      <c r="A2685" s="79"/>
      <c r="J2685">
        <v>15</v>
      </c>
    </row>
    <row r="2686" spans="1:10" x14ac:dyDescent="0.25">
      <c r="J2686">
        <v>16</v>
      </c>
    </row>
    <row r="2687" spans="1:10" x14ac:dyDescent="0.25">
      <c r="A2687" s="80"/>
      <c r="J2687">
        <v>17</v>
      </c>
    </row>
    <row r="2688" spans="1:10" ht="31.5" x14ac:dyDescent="0.25">
      <c r="A2688" s="64" t="s">
        <v>590</v>
      </c>
      <c r="J2688">
        <v>18</v>
      </c>
    </row>
    <row r="2689" spans="1:10" x14ac:dyDescent="0.25">
      <c r="A2689" s="79"/>
      <c r="J2689">
        <v>19</v>
      </c>
    </row>
    <row r="2690" spans="1:10" ht="25.5" x14ac:dyDescent="0.25">
      <c r="A2690" s="81" t="s">
        <v>595</v>
      </c>
      <c r="J2690">
        <v>20</v>
      </c>
    </row>
    <row r="2691" spans="1:10" x14ac:dyDescent="0.25">
      <c r="A2691" s="81"/>
      <c r="J2691">
        <v>21</v>
      </c>
    </row>
    <row r="2692" spans="1:10" ht="89.25" x14ac:dyDescent="0.25">
      <c r="A2692" s="81" t="s">
        <v>1105</v>
      </c>
      <c r="J2692">
        <v>22</v>
      </c>
    </row>
    <row r="2693" spans="1:10" x14ac:dyDescent="0.25">
      <c r="A2693" s="65"/>
      <c r="J2693">
        <v>23</v>
      </c>
    </row>
    <row r="2694" spans="1:10" x14ac:dyDescent="0.25">
      <c r="A2694" s="65"/>
      <c r="J2694">
        <v>24</v>
      </c>
    </row>
    <row r="2695" spans="1:10" ht="140.25" x14ac:dyDescent="0.25">
      <c r="A2695" s="96" t="s">
        <v>624</v>
      </c>
      <c r="B2695" s="97" t="s">
        <v>625</v>
      </c>
      <c r="J2695">
        <v>25</v>
      </c>
    </row>
    <row r="2696" spans="1:10" ht="15.75" thickBot="1" x14ac:dyDescent="0.3">
      <c r="A2696" s="65"/>
      <c r="J2696">
        <v>26</v>
      </c>
    </row>
    <row r="2697" spans="1:10" ht="15.75" thickBot="1" x14ac:dyDescent="0.3">
      <c r="A2697" s="88" t="s">
        <v>626</v>
      </c>
      <c r="B2697" s="89">
        <v>0.05</v>
      </c>
      <c r="J2697">
        <v>27</v>
      </c>
    </row>
    <row r="2698" spans="1:10" ht="39" thickBot="1" x14ac:dyDescent="0.3">
      <c r="A2698" s="110" t="s">
        <v>627</v>
      </c>
      <c r="B2698" s="74">
        <v>18</v>
      </c>
      <c r="J2698">
        <v>28</v>
      </c>
    </row>
    <row r="2699" spans="1:10" ht="39" thickBot="1" x14ac:dyDescent="0.3">
      <c r="A2699" s="110" t="s">
        <v>628</v>
      </c>
      <c r="B2699" s="74">
        <v>0</v>
      </c>
      <c r="J2699">
        <v>29</v>
      </c>
    </row>
    <row r="2700" spans="1:10" ht="64.5" thickBot="1" x14ac:dyDescent="0.3">
      <c r="A2700" s="110" t="s">
        <v>629</v>
      </c>
      <c r="B2700" s="74">
        <v>3.9969700000000001</v>
      </c>
      <c r="J2700">
        <v>30</v>
      </c>
    </row>
    <row r="2701" spans="1:10" ht="38.25" x14ac:dyDescent="0.25">
      <c r="A2701" s="109" t="s">
        <v>630</v>
      </c>
      <c r="B2701" s="78">
        <v>0</v>
      </c>
      <c r="J2701">
        <v>31</v>
      </c>
    </row>
    <row r="2702" spans="1:10" ht="15.75" thickBot="1" x14ac:dyDescent="0.3">
      <c r="A2702" s="65"/>
      <c r="J2702">
        <v>32</v>
      </c>
    </row>
    <row r="2703" spans="1:10" x14ac:dyDescent="0.25">
      <c r="A2703" s="254" t="s">
        <v>637</v>
      </c>
      <c r="B2703" s="255"/>
      <c r="C2703" s="255"/>
      <c r="D2703" s="255"/>
      <c r="J2703">
        <v>33</v>
      </c>
    </row>
    <row r="2704" spans="1:10" ht="15.75" thickBot="1" x14ac:dyDescent="0.3">
      <c r="A2704" s="256" t="s">
        <v>638</v>
      </c>
      <c r="B2704" s="257"/>
      <c r="C2704" s="257"/>
      <c r="D2704" s="257"/>
      <c r="J2704">
        <v>34</v>
      </c>
    </row>
    <row r="2705" spans="1:61" ht="27" thickBot="1" x14ac:dyDescent="0.3">
      <c r="A2705" s="98" t="s">
        <v>634</v>
      </c>
      <c r="B2705" s="83" t="s">
        <v>635</v>
      </c>
      <c r="C2705" s="83" t="s">
        <v>566</v>
      </c>
      <c r="D2705" s="85" t="s">
        <v>593</v>
      </c>
      <c r="K2705" s="121" t="s">
        <v>1123</v>
      </c>
      <c r="L2705" s="121" t="s">
        <v>1124</v>
      </c>
      <c r="M2705" s="121" t="str">
        <f>A2692</f>
        <v>Prueba del rango estudentizado de Tukey (HSD) para NRM1</v>
      </c>
      <c r="N2705" s="136"/>
      <c r="O2705" s="1"/>
      <c r="S2705" s="122" t="str">
        <f>K2705</f>
        <v>Factor</v>
      </c>
      <c r="T2705" s="122" t="str">
        <f>L2705</f>
        <v>Nivel</v>
      </c>
      <c r="U2705" s="114"/>
      <c r="V2705" s="123" t="str">
        <f>M2705</f>
        <v>Prueba del rango estudentizado de Tukey (HSD) para NRM1</v>
      </c>
      <c r="W2705" s="6"/>
      <c r="X2705" s="161"/>
      <c r="Y2705" s="161"/>
      <c r="Z2705" s="161"/>
      <c r="AA2705" s="160"/>
      <c r="AB2705" s="161"/>
      <c r="AC2705" s="161"/>
      <c r="AD2705" s="161"/>
      <c r="AE2705" s="161"/>
      <c r="AF2705" s="161"/>
      <c r="AG2705" s="161"/>
      <c r="AH2705" s="161"/>
      <c r="AI2705" s="161"/>
      <c r="AJ2705" s="161"/>
      <c r="AK2705" s="161"/>
      <c r="AL2705" s="161"/>
      <c r="AM2705" s="161"/>
      <c r="AN2705" s="161"/>
      <c r="AO2705" s="161"/>
      <c r="AP2705" s="161"/>
      <c r="AQ2705" s="161"/>
      <c r="AR2705" s="161"/>
      <c r="AS2705" s="161"/>
      <c r="AT2705" s="161"/>
      <c r="AU2705" s="161"/>
      <c r="AV2705" s="161"/>
      <c r="AW2705" s="161"/>
      <c r="AX2705" s="161"/>
      <c r="AY2705" s="161"/>
      <c r="AZ2705" s="161"/>
      <c r="BA2705" s="161"/>
      <c r="BB2705" s="161"/>
      <c r="BC2705" s="161"/>
      <c r="BD2705" s="160"/>
      <c r="BE2705" s="160"/>
      <c r="BF2705" s="160"/>
      <c r="BG2705" s="160"/>
      <c r="BH2705" s="160"/>
      <c r="BI2705" s="160"/>
    </row>
    <row r="2706" spans="1:61" ht="16.5" thickBot="1" x14ac:dyDescent="0.3">
      <c r="A2706" s="99" t="s">
        <v>592</v>
      </c>
      <c r="B2706" s="68">
        <v>0</v>
      </c>
      <c r="C2706" s="68">
        <v>8</v>
      </c>
      <c r="D2706" s="86" t="s">
        <v>7</v>
      </c>
      <c r="K2706" s="223" t="s">
        <v>1128</v>
      </c>
      <c r="L2706" s="124" t="str">
        <f>D2706</f>
        <v>Palomo</v>
      </c>
      <c r="M2706" s="125">
        <f>B2706</f>
        <v>0</v>
      </c>
      <c r="N2706" s="125" t="str">
        <f>A2706</f>
        <v>A</v>
      </c>
      <c r="O2706" s="125">
        <f>B2706</f>
        <v>0</v>
      </c>
      <c r="S2706" s="225" t="str">
        <f>K2706</f>
        <v>Genotipo (B)</v>
      </c>
      <c r="T2706" s="133" t="str">
        <f>L2706</f>
        <v>Palomo</v>
      </c>
      <c r="U2706" s="134">
        <f t="shared" ref="U2706:U2709" si="140">M2706</f>
        <v>0</v>
      </c>
      <c r="V2706" s="133" t="str">
        <f t="shared" ref="V2706:V2709" si="141">N2706</f>
        <v>A</v>
      </c>
      <c r="W2706" s="133">
        <f t="shared" ref="W2706:W2709" si="142">O2706</f>
        <v>0</v>
      </c>
      <c r="X2706" s="160"/>
      <c r="Y2706" s="160"/>
      <c r="Z2706" s="160"/>
      <c r="AA2706" s="160"/>
      <c r="AB2706" s="160"/>
      <c r="AC2706" s="160"/>
      <c r="AD2706" s="160"/>
      <c r="AE2706" s="160"/>
      <c r="AF2706" s="160"/>
      <c r="AG2706" s="160"/>
      <c r="AH2706" s="160"/>
      <c r="AI2706" s="160"/>
      <c r="AJ2706" s="160"/>
      <c r="AK2706" s="160"/>
      <c r="AL2706" s="160"/>
      <c r="AM2706" s="160"/>
      <c r="AN2706" s="160"/>
      <c r="AO2706" s="160"/>
      <c r="AP2706" s="160"/>
      <c r="AQ2706" s="160"/>
      <c r="AR2706" s="160"/>
      <c r="AS2706" s="160"/>
      <c r="AT2706" s="160"/>
      <c r="AU2706" s="160"/>
      <c r="AV2706" s="160"/>
      <c r="AW2706" s="160"/>
      <c r="AX2706" s="160"/>
      <c r="AY2706" s="160"/>
      <c r="AZ2706" s="160"/>
      <c r="BA2706" s="160"/>
      <c r="BB2706" s="160"/>
      <c r="BC2706" s="160"/>
      <c r="BD2706" s="160"/>
      <c r="BE2706" s="160"/>
      <c r="BF2706" s="160"/>
      <c r="BG2706" s="160"/>
      <c r="BH2706" s="160"/>
      <c r="BI2706" s="160"/>
    </row>
    <row r="2707" spans="1:61" ht="16.5" thickBot="1" x14ac:dyDescent="0.3">
      <c r="A2707" s="99" t="s">
        <v>592</v>
      </c>
      <c r="B2707" s="68"/>
      <c r="C2707" s="68"/>
      <c r="D2707" s="86"/>
      <c r="K2707" s="224"/>
      <c r="L2707" s="124" t="str">
        <f>D2708</f>
        <v>Perseo</v>
      </c>
      <c r="M2707" s="125">
        <f>B2708</f>
        <v>0</v>
      </c>
      <c r="N2707" s="125" t="str">
        <f>A2708</f>
        <v>A</v>
      </c>
      <c r="O2707" s="125">
        <f>B2708</f>
        <v>0</v>
      </c>
      <c r="S2707" s="226"/>
      <c r="T2707" s="133" t="str">
        <f t="shared" ref="T2707:T2709" si="143">L2707</f>
        <v>Perseo</v>
      </c>
      <c r="U2707" s="134">
        <f t="shared" si="140"/>
        <v>0</v>
      </c>
      <c r="V2707" s="133" t="str">
        <f t="shared" si="141"/>
        <v>A</v>
      </c>
      <c r="W2707" s="133">
        <f t="shared" si="142"/>
        <v>0</v>
      </c>
      <c r="X2707" s="160"/>
      <c r="Y2707" s="160"/>
      <c r="Z2707" s="160"/>
      <c r="AA2707" s="160"/>
      <c r="AB2707" s="160"/>
      <c r="AC2707" s="160"/>
      <c r="AD2707" s="160"/>
      <c r="AE2707" s="160"/>
      <c r="AF2707" s="160"/>
      <c r="AG2707" s="160"/>
      <c r="AH2707" s="160"/>
      <c r="AI2707" s="160"/>
      <c r="AJ2707" s="160"/>
      <c r="AK2707" s="160"/>
      <c r="AL2707" s="160"/>
      <c r="AM2707" s="160"/>
      <c r="AN2707" s="160"/>
      <c r="AO2707" s="160"/>
      <c r="AP2707" s="160"/>
      <c r="AQ2707" s="160"/>
      <c r="AR2707" s="160"/>
      <c r="AS2707" s="160"/>
      <c r="AT2707" s="160"/>
      <c r="AU2707" s="160"/>
      <c r="AV2707" s="160"/>
      <c r="AW2707" s="160"/>
      <c r="AX2707" s="160"/>
      <c r="AY2707" s="160"/>
      <c r="AZ2707" s="160"/>
      <c r="BA2707" s="160"/>
      <c r="BB2707" s="160"/>
      <c r="BC2707" s="160"/>
      <c r="BD2707" s="160"/>
      <c r="BE2707" s="160"/>
      <c r="BF2707" s="160"/>
      <c r="BG2707" s="160"/>
      <c r="BH2707" s="160"/>
      <c r="BI2707" s="160"/>
    </row>
    <row r="2708" spans="1:61" ht="16.5" thickBot="1" x14ac:dyDescent="0.3">
      <c r="A2708" s="99" t="s">
        <v>592</v>
      </c>
      <c r="B2708" s="68">
        <v>0</v>
      </c>
      <c r="C2708" s="68">
        <v>8</v>
      </c>
      <c r="D2708" s="86" t="s">
        <v>46</v>
      </c>
      <c r="K2708" s="224"/>
      <c r="L2708" s="4" t="str">
        <f>D2710</f>
        <v>Pony</v>
      </c>
      <c r="M2708" s="4">
        <f>B2710</f>
        <v>0</v>
      </c>
      <c r="N2708" s="4" t="str">
        <f>A2710</f>
        <v>A</v>
      </c>
      <c r="O2708" s="4">
        <f>B2710</f>
        <v>0</v>
      </c>
      <c r="P2708" s="6"/>
      <c r="Q2708" s="6"/>
      <c r="R2708" s="6"/>
      <c r="S2708" s="226"/>
      <c r="T2708" s="133" t="str">
        <f t="shared" si="143"/>
        <v>Pony</v>
      </c>
      <c r="U2708" s="134">
        <f t="shared" si="140"/>
        <v>0</v>
      </c>
      <c r="V2708" s="133" t="str">
        <f t="shared" si="141"/>
        <v>A</v>
      </c>
      <c r="W2708" s="133">
        <f t="shared" si="142"/>
        <v>0</v>
      </c>
      <c r="X2708" s="160"/>
      <c r="Y2708" s="160"/>
      <c r="Z2708" s="160"/>
      <c r="AA2708" s="160"/>
      <c r="AB2708" s="160"/>
      <c r="AC2708" s="160"/>
      <c r="AD2708" s="160"/>
      <c r="AE2708" s="160"/>
      <c r="AF2708" s="160"/>
      <c r="AG2708" s="160"/>
      <c r="AH2708" s="160"/>
      <c r="AI2708" s="160"/>
      <c r="AJ2708" s="160"/>
      <c r="AK2708" s="160"/>
      <c r="AL2708" s="160"/>
      <c r="AM2708" s="160"/>
      <c r="AN2708" s="160"/>
      <c r="AO2708" s="160"/>
      <c r="AP2708" s="160"/>
      <c r="AQ2708" s="160"/>
      <c r="AR2708" s="160"/>
      <c r="AS2708" s="160"/>
      <c r="AT2708" s="160"/>
      <c r="AU2708" s="160"/>
      <c r="AV2708" s="160"/>
      <c r="AW2708" s="160"/>
      <c r="AX2708" s="160"/>
      <c r="AY2708" s="160"/>
      <c r="AZ2708" s="160"/>
      <c r="BA2708" s="160"/>
      <c r="BB2708" s="160"/>
      <c r="BC2708" s="160"/>
      <c r="BD2708" s="160"/>
      <c r="BE2708" s="160"/>
      <c r="BF2708" s="160"/>
      <c r="BG2708" s="160"/>
      <c r="BH2708" s="160"/>
      <c r="BI2708" s="160"/>
    </row>
    <row r="2709" spans="1:61" ht="16.5" thickBot="1" x14ac:dyDescent="0.3">
      <c r="A2709" s="99" t="s">
        <v>592</v>
      </c>
      <c r="B2709" s="68"/>
      <c r="C2709" s="68"/>
      <c r="D2709" s="86"/>
      <c r="K2709" s="224"/>
      <c r="L2709" s="4" t="str">
        <f>D2712</f>
        <v>Toro</v>
      </c>
      <c r="M2709" s="4">
        <f>B2712</f>
        <v>0</v>
      </c>
      <c r="N2709" s="4" t="str">
        <f>A2712</f>
        <v>A</v>
      </c>
      <c r="O2709" s="4">
        <f>B2712</f>
        <v>0</v>
      </c>
      <c r="P2709" s="6"/>
      <c r="Q2709" s="6"/>
      <c r="R2709" s="6"/>
      <c r="S2709" s="227"/>
      <c r="T2709" s="129" t="str">
        <f t="shared" si="143"/>
        <v>Toro</v>
      </c>
      <c r="U2709" s="135">
        <f t="shared" si="140"/>
        <v>0</v>
      </c>
      <c r="V2709" s="129" t="str">
        <f t="shared" si="141"/>
        <v>A</v>
      </c>
      <c r="W2709" s="129">
        <f t="shared" si="142"/>
        <v>0</v>
      </c>
      <c r="X2709" s="160"/>
      <c r="Y2709" s="160"/>
      <c r="Z2709" s="160"/>
      <c r="AA2709" s="160"/>
      <c r="AB2709" s="160"/>
      <c r="AC2709" s="160"/>
      <c r="AD2709" s="160"/>
      <c r="AE2709" s="160"/>
      <c r="AF2709" s="160"/>
      <c r="AG2709" s="160"/>
      <c r="AH2709" s="160"/>
      <c r="AI2709" s="160"/>
      <c r="AJ2709" s="160"/>
      <c r="AK2709" s="160"/>
      <c r="AL2709" s="160"/>
      <c r="AM2709" s="160"/>
      <c r="AN2709" s="160"/>
      <c r="AO2709" s="160"/>
      <c r="AP2709" s="160"/>
      <c r="AQ2709" s="160"/>
      <c r="AR2709" s="160"/>
      <c r="AS2709" s="160"/>
      <c r="AT2709" s="160"/>
      <c r="AU2709" s="160"/>
      <c r="AV2709" s="160"/>
      <c r="AW2709" s="160"/>
      <c r="AX2709" s="160"/>
      <c r="AY2709" s="160"/>
      <c r="AZ2709" s="160"/>
      <c r="BA2709" s="160"/>
      <c r="BB2709" s="160"/>
      <c r="BC2709" s="160"/>
      <c r="BD2709" s="160"/>
      <c r="BE2709" s="160"/>
      <c r="BF2709" s="160"/>
      <c r="BG2709" s="160"/>
      <c r="BH2709" s="160"/>
      <c r="BI2709" s="160"/>
    </row>
    <row r="2710" spans="1:61" ht="15.75" thickBot="1" x14ac:dyDescent="0.3">
      <c r="A2710" s="99" t="s">
        <v>592</v>
      </c>
      <c r="B2710" s="68">
        <v>0</v>
      </c>
      <c r="C2710" s="68">
        <v>8</v>
      </c>
      <c r="D2710" s="86" t="s">
        <v>11</v>
      </c>
      <c r="J2710">
        <v>1</v>
      </c>
      <c r="X2710" s="160"/>
      <c r="Y2710" s="160"/>
      <c r="Z2710" s="160"/>
      <c r="AA2710" s="160"/>
      <c r="AB2710" s="160"/>
      <c r="AC2710" s="160"/>
      <c r="AD2710" s="160"/>
      <c r="AE2710" s="160"/>
      <c r="AF2710" s="160"/>
      <c r="AG2710" s="160"/>
      <c r="AH2710" s="160"/>
      <c r="AI2710" s="160"/>
      <c r="AJ2710" s="160"/>
      <c r="AK2710" s="160"/>
      <c r="AL2710" s="160"/>
      <c r="AM2710" s="160"/>
      <c r="AN2710" s="160"/>
      <c r="AO2710" s="160"/>
      <c r="AP2710" s="160"/>
      <c r="AQ2710" s="160"/>
      <c r="AR2710" s="160"/>
      <c r="AS2710" s="160"/>
      <c r="AT2710" s="160"/>
      <c r="AU2710" s="160"/>
      <c r="AV2710" s="160"/>
      <c r="AW2710" s="160"/>
      <c r="AX2710" s="160"/>
      <c r="AY2710" s="160"/>
      <c r="AZ2710" s="160"/>
      <c r="BA2710" s="160"/>
      <c r="BB2710" s="160"/>
      <c r="BC2710" s="160"/>
      <c r="BD2710" s="160"/>
      <c r="BE2710" s="160"/>
      <c r="BF2710" s="160"/>
      <c r="BG2710" s="160"/>
      <c r="BH2710" s="160"/>
      <c r="BI2710" s="160"/>
    </row>
    <row r="2711" spans="1:61" ht="15.75" thickBot="1" x14ac:dyDescent="0.3">
      <c r="A2711" s="99" t="s">
        <v>592</v>
      </c>
      <c r="B2711" s="68"/>
      <c r="C2711" s="68"/>
      <c r="D2711" s="86"/>
      <c r="J2711">
        <v>2</v>
      </c>
      <c r="X2711" s="160"/>
      <c r="Y2711" s="160"/>
      <c r="Z2711" s="160"/>
      <c r="AA2711" s="160"/>
      <c r="AB2711" s="160"/>
      <c r="AC2711" s="160"/>
      <c r="AD2711" s="160"/>
      <c r="AE2711" s="160"/>
      <c r="AF2711" s="160"/>
      <c r="AG2711" s="160"/>
      <c r="AH2711" s="160"/>
      <c r="AI2711" s="160"/>
      <c r="AJ2711" s="160"/>
      <c r="AK2711" s="160"/>
      <c r="AL2711" s="160"/>
      <c r="AM2711" s="160"/>
      <c r="AN2711" s="160"/>
      <c r="AO2711" s="160"/>
      <c r="AP2711" s="160"/>
      <c r="AQ2711" s="160"/>
      <c r="AR2711" s="160"/>
      <c r="AS2711" s="160"/>
      <c r="AT2711" s="160"/>
      <c r="AU2711" s="160"/>
      <c r="AV2711" s="160"/>
      <c r="AW2711" s="160"/>
      <c r="AX2711" s="160"/>
      <c r="AY2711" s="160"/>
      <c r="AZ2711" s="160"/>
      <c r="BA2711" s="160"/>
      <c r="BB2711" s="160"/>
      <c r="BC2711" s="160"/>
      <c r="BD2711" s="160"/>
      <c r="BE2711" s="160"/>
      <c r="BF2711" s="160"/>
      <c r="BG2711" s="160"/>
      <c r="BH2711" s="160"/>
      <c r="BI2711" s="160"/>
    </row>
    <row r="2712" spans="1:61" x14ac:dyDescent="0.25">
      <c r="A2712" s="100" t="s">
        <v>592</v>
      </c>
      <c r="B2712" s="77">
        <v>0</v>
      </c>
      <c r="C2712" s="77">
        <v>8</v>
      </c>
      <c r="D2712" s="87" t="s">
        <v>8</v>
      </c>
      <c r="J2712">
        <v>3</v>
      </c>
      <c r="X2712" s="160"/>
      <c r="Y2712" s="160"/>
      <c r="Z2712" s="160"/>
      <c r="AA2712" s="160"/>
      <c r="AB2712" s="160"/>
      <c r="AC2712" s="160"/>
      <c r="AD2712" s="160"/>
      <c r="AE2712" s="160"/>
      <c r="AF2712" s="160"/>
      <c r="AG2712" s="160"/>
      <c r="AH2712" s="160"/>
      <c r="AI2712" s="160"/>
      <c r="AJ2712" s="160"/>
      <c r="AK2712" s="160"/>
      <c r="AL2712" s="160"/>
      <c r="AM2712" s="160"/>
      <c r="AN2712" s="160"/>
      <c r="AO2712" s="160"/>
      <c r="AP2712" s="160"/>
      <c r="AQ2712" s="160"/>
      <c r="AR2712" s="160"/>
      <c r="AS2712" s="160"/>
      <c r="AT2712" s="160"/>
      <c r="AU2712" s="160"/>
      <c r="AV2712" s="160"/>
      <c r="AW2712" s="160"/>
      <c r="AX2712" s="160"/>
      <c r="AY2712" s="160"/>
      <c r="AZ2712" s="160"/>
      <c r="BA2712" s="160"/>
      <c r="BB2712" s="160"/>
      <c r="BC2712" s="160"/>
      <c r="BD2712" s="160"/>
      <c r="BE2712" s="160"/>
      <c r="BF2712" s="160"/>
      <c r="BG2712" s="160"/>
      <c r="BH2712" s="160"/>
      <c r="BI2712" s="160"/>
    </row>
    <row r="2713" spans="1:61" x14ac:dyDescent="0.25">
      <c r="A2713" s="79"/>
      <c r="J2713">
        <v>4</v>
      </c>
      <c r="X2713" s="160"/>
      <c r="Y2713" s="160"/>
      <c r="Z2713" s="160"/>
      <c r="AA2713" s="160"/>
      <c r="AB2713" s="160"/>
      <c r="AC2713" s="160"/>
      <c r="AD2713" s="160"/>
      <c r="AE2713" s="160"/>
      <c r="AF2713" s="160"/>
      <c r="AG2713" s="160"/>
      <c r="AH2713" s="160"/>
      <c r="AI2713" s="160"/>
      <c r="AJ2713" s="160"/>
      <c r="AK2713" s="160"/>
      <c r="AL2713" s="160"/>
      <c r="AM2713" s="160"/>
      <c r="AN2713" s="160"/>
      <c r="AO2713" s="160"/>
      <c r="AP2713" s="160"/>
      <c r="AQ2713" s="160"/>
      <c r="AR2713" s="160"/>
      <c r="AS2713" s="160"/>
      <c r="AT2713" s="160"/>
      <c r="AU2713" s="160"/>
      <c r="AV2713" s="160"/>
      <c r="AW2713" s="160"/>
      <c r="AX2713" s="160"/>
      <c r="AY2713" s="160"/>
      <c r="AZ2713" s="160"/>
      <c r="BA2713" s="160"/>
      <c r="BB2713" s="160"/>
      <c r="BC2713" s="160"/>
      <c r="BD2713" s="160"/>
      <c r="BE2713" s="160"/>
      <c r="BF2713" s="160"/>
      <c r="BG2713" s="160"/>
      <c r="BH2713" s="160"/>
      <c r="BI2713" s="160"/>
    </row>
    <row r="2714" spans="1:61" x14ac:dyDescent="0.25">
      <c r="A2714" s="79"/>
      <c r="J2714">
        <v>5</v>
      </c>
      <c r="X2714" s="160"/>
      <c r="Y2714" s="160"/>
      <c r="Z2714" s="160"/>
      <c r="AA2714" s="160"/>
      <c r="AB2714" s="160"/>
      <c r="AC2714" s="160"/>
      <c r="AD2714" s="160"/>
      <c r="AE2714" s="160"/>
      <c r="AF2714" s="160"/>
      <c r="AG2714" s="160"/>
      <c r="AH2714" s="160"/>
      <c r="AI2714" s="160"/>
      <c r="AJ2714" s="160"/>
      <c r="AK2714" s="160"/>
      <c r="AL2714" s="160"/>
      <c r="AM2714" s="160"/>
      <c r="AN2714" s="160"/>
      <c r="AO2714" s="160"/>
      <c r="AP2714" s="160"/>
      <c r="AQ2714" s="160"/>
      <c r="AR2714" s="160"/>
      <c r="AS2714" s="160"/>
      <c r="AT2714" s="160"/>
      <c r="AU2714" s="160"/>
      <c r="AV2714" s="160"/>
      <c r="AW2714" s="160"/>
      <c r="AX2714" s="160"/>
      <c r="AY2714" s="160"/>
      <c r="AZ2714" s="160"/>
      <c r="BA2714" s="160"/>
      <c r="BB2714" s="160"/>
      <c r="BC2714" s="160"/>
      <c r="BD2714" s="160"/>
      <c r="BE2714" s="160"/>
      <c r="BF2714" s="160"/>
      <c r="BG2714" s="160"/>
      <c r="BH2714" s="160"/>
      <c r="BI2714" s="160"/>
    </row>
    <row r="2715" spans="1:61" x14ac:dyDescent="0.25">
      <c r="J2715">
        <v>6</v>
      </c>
      <c r="X2715" s="160"/>
      <c r="Y2715" s="160"/>
      <c r="Z2715" s="160"/>
      <c r="AA2715" s="160"/>
      <c r="AB2715" s="160"/>
      <c r="AC2715" s="160"/>
      <c r="AD2715" s="160"/>
      <c r="AE2715" s="160"/>
      <c r="AF2715" s="160"/>
      <c r="AG2715" s="160"/>
      <c r="AH2715" s="160"/>
      <c r="AI2715" s="160"/>
      <c r="AJ2715" s="160"/>
      <c r="AK2715" s="160"/>
      <c r="AL2715" s="160"/>
      <c r="AM2715" s="160"/>
      <c r="AN2715" s="160"/>
      <c r="AO2715" s="160"/>
      <c r="AP2715" s="160"/>
      <c r="AQ2715" s="160"/>
      <c r="AR2715" s="160"/>
      <c r="AS2715" s="160"/>
      <c r="AT2715" s="160"/>
      <c r="AU2715" s="160"/>
      <c r="AV2715" s="160"/>
      <c r="AW2715" s="160"/>
      <c r="AX2715" s="160"/>
      <c r="AY2715" s="160"/>
      <c r="AZ2715" s="160"/>
      <c r="BA2715" s="160"/>
      <c r="BB2715" s="160"/>
      <c r="BC2715" s="160"/>
      <c r="BD2715" s="160"/>
      <c r="BE2715" s="160"/>
      <c r="BF2715" s="160"/>
      <c r="BG2715" s="160"/>
      <c r="BH2715" s="160"/>
      <c r="BI2715" s="160"/>
    </row>
    <row r="2716" spans="1:61" x14ac:dyDescent="0.25">
      <c r="A2716" s="80"/>
      <c r="J2716">
        <v>7</v>
      </c>
      <c r="X2716" s="160"/>
      <c r="Y2716" s="160"/>
      <c r="Z2716" s="160"/>
      <c r="AA2716" s="160"/>
      <c r="AB2716" s="160"/>
      <c r="AC2716" s="160"/>
      <c r="AD2716" s="160"/>
      <c r="AE2716" s="160"/>
      <c r="AF2716" s="160"/>
      <c r="AG2716" s="160"/>
      <c r="AH2716" s="160"/>
      <c r="AI2716" s="160"/>
      <c r="AJ2716" s="160"/>
      <c r="AK2716" s="160"/>
      <c r="AL2716" s="160"/>
      <c r="AM2716" s="160"/>
      <c r="AN2716" s="160"/>
      <c r="AO2716" s="160"/>
      <c r="AP2716" s="160"/>
      <c r="AQ2716" s="160"/>
      <c r="AR2716" s="160"/>
      <c r="AS2716" s="160"/>
      <c r="AT2716" s="160"/>
      <c r="AU2716" s="160"/>
      <c r="AV2716" s="160"/>
      <c r="AW2716" s="160"/>
      <c r="AX2716" s="160"/>
      <c r="AY2716" s="160"/>
      <c r="AZ2716" s="160"/>
      <c r="BA2716" s="160"/>
      <c r="BB2716" s="160"/>
      <c r="BC2716" s="160"/>
      <c r="BD2716" s="160"/>
      <c r="BE2716" s="160"/>
      <c r="BF2716" s="160"/>
      <c r="BG2716" s="160"/>
      <c r="BH2716" s="160"/>
      <c r="BI2716" s="160"/>
    </row>
    <row r="2717" spans="1:61" ht="31.5" x14ac:dyDescent="0.25">
      <c r="A2717" s="64" t="s">
        <v>590</v>
      </c>
      <c r="J2717">
        <v>8</v>
      </c>
    </row>
    <row r="2718" spans="1:61" x14ac:dyDescent="0.25">
      <c r="A2718" s="79"/>
      <c r="J2718">
        <v>9</v>
      </c>
    </row>
    <row r="2719" spans="1:61" ht="25.5" x14ac:dyDescent="0.25">
      <c r="A2719" s="81" t="s">
        <v>595</v>
      </c>
      <c r="J2719">
        <v>10</v>
      </c>
    </row>
    <row r="2720" spans="1:61" x14ac:dyDescent="0.25">
      <c r="A2720" s="81"/>
      <c r="J2720">
        <v>11</v>
      </c>
    </row>
    <row r="2721" spans="1:10" x14ac:dyDescent="0.25">
      <c r="A2721" s="65"/>
      <c r="J2721">
        <v>12</v>
      </c>
    </row>
    <row r="2722" spans="1:10" x14ac:dyDescent="0.25">
      <c r="A2722" s="65"/>
      <c r="J2722">
        <v>13</v>
      </c>
    </row>
    <row r="2723" spans="1:10" x14ac:dyDescent="0.25">
      <c r="A2723" s="79"/>
      <c r="J2723">
        <v>14</v>
      </c>
    </row>
    <row r="2724" spans="1:10" x14ac:dyDescent="0.25">
      <c r="A2724" s="79"/>
      <c r="J2724">
        <v>15</v>
      </c>
    </row>
    <row r="2725" spans="1:10" x14ac:dyDescent="0.25">
      <c r="J2725">
        <v>16</v>
      </c>
    </row>
    <row r="2726" spans="1:10" x14ac:dyDescent="0.25">
      <c r="A2726" s="80"/>
      <c r="J2726">
        <v>17</v>
      </c>
    </row>
    <row r="2727" spans="1:10" ht="31.5" x14ac:dyDescent="0.25">
      <c r="A2727" s="64" t="s">
        <v>590</v>
      </c>
      <c r="J2727">
        <v>18</v>
      </c>
    </row>
    <row r="2728" spans="1:10" x14ac:dyDescent="0.25">
      <c r="A2728" s="79"/>
      <c r="J2728">
        <v>19</v>
      </c>
    </row>
    <row r="2729" spans="1:10" ht="25.5" x14ac:dyDescent="0.25">
      <c r="A2729" s="81" t="s">
        <v>595</v>
      </c>
      <c r="J2729">
        <v>20</v>
      </c>
    </row>
    <row r="2730" spans="1:10" x14ac:dyDescent="0.25">
      <c r="A2730" s="81"/>
      <c r="J2730">
        <v>21</v>
      </c>
    </row>
    <row r="2731" spans="1:10" ht="89.25" x14ac:dyDescent="0.25">
      <c r="A2731" s="81" t="s">
        <v>1106</v>
      </c>
      <c r="J2731">
        <v>22</v>
      </c>
    </row>
    <row r="2732" spans="1:10" x14ac:dyDescent="0.25">
      <c r="A2732" s="65"/>
      <c r="J2732">
        <v>23</v>
      </c>
    </row>
    <row r="2733" spans="1:10" x14ac:dyDescent="0.25">
      <c r="A2733" s="65"/>
      <c r="J2733">
        <v>24</v>
      </c>
    </row>
    <row r="2734" spans="1:10" ht="140.25" x14ac:dyDescent="0.25">
      <c r="A2734" s="96" t="s">
        <v>624</v>
      </c>
      <c r="B2734" s="97" t="s">
        <v>625</v>
      </c>
      <c r="J2734">
        <v>25</v>
      </c>
    </row>
    <row r="2735" spans="1:10" ht="15.75" thickBot="1" x14ac:dyDescent="0.3">
      <c r="A2735" s="65"/>
      <c r="J2735">
        <v>26</v>
      </c>
    </row>
    <row r="2736" spans="1:10" ht="15.75" thickBot="1" x14ac:dyDescent="0.3">
      <c r="A2736" s="88" t="s">
        <v>626</v>
      </c>
      <c r="B2736" s="89">
        <v>0.05</v>
      </c>
      <c r="J2736">
        <v>27</v>
      </c>
    </row>
    <row r="2737" spans="1:23" ht="39" thickBot="1" x14ac:dyDescent="0.3">
      <c r="A2737" s="110" t="s">
        <v>627</v>
      </c>
      <c r="B2737" s="74">
        <v>18</v>
      </c>
      <c r="J2737">
        <v>28</v>
      </c>
    </row>
    <row r="2738" spans="1:23" ht="39" thickBot="1" x14ac:dyDescent="0.3">
      <c r="A2738" s="110" t="s">
        <v>628</v>
      </c>
      <c r="B2738" s="74">
        <v>0</v>
      </c>
      <c r="J2738">
        <v>29</v>
      </c>
    </row>
    <row r="2739" spans="1:23" ht="64.5" thickBot="1" x14ac:dyDescent="0.3">
      <c r="A2739" s="110" t="s">
        <v>629</v>
      </c>
      <c r="B2739" s="74">
        <v>3.9969700000000001</v>
      </c>
      <c r="J2739">
        <v>30</v>
      </c>
    </row>
    <row r="2740" spans="1:23" ht="38.25" x14ac:dyDescent="0.25">
      <c r="A2740" s="109" t="s">
        <v>630</v>
      </c>
      <c r="B2740" s="78">
        <v>0</v>
      </c>
      <c r="J2740">
        <v>31</v>
      </c>
    </row>
    <row r="2741" spans="1:23" ht="15.75" thickBot="1" x14ac:dyDescent="0.3">
      <c r="A2741" s="65"/>
      <c r="J2741">
        <v>32</v>
      </c>
    </row>
    <row r="2742" spans="1:23" x14ac:dyDescent="0.25">
      <c r="A2742" s="254" t="s">
        <v>637</v>
      </c>
      <c r="B2742" s="255"/>
      <c r="C2742" s="255"/>
      <c r="D2742" s="255"/>
      <c r="J2742">
        <v>33</v>
      </c>
    </row>
    <row r="2743" spans="1:23" ht="15.75" thickBot="1" x14ac:dyDescent="0.3">
      <c r="A2743" s="256" t="s">
        <v>638</v>
      </c>
      <c r="B2743" s="257"/>
      <c r="C2743" s="257"/>
      <c r="D2743" s="257"/>
      <c r="J2743">
        <v>34</v>
      </c>
    </row>
    <row r="2744" spans="1:23" ht="27" thickBot="1" x14ac:dyDescent="0.3">
      <c r="A2744" s="98" t="s">
        <v>634</v>
      </c>
      <c r="B2744" s="83" t="s">
        <v>635</v>
      </c>
      <c r="C2744" s="83" t="s">
        <v>566</v>
      </c>
      <c r="D2744" s="85" t="s">
        <v>593</v>
      </c>
      <c r="K2744" s="121" t="s">
        <v>1123</v>
      </c>
      <c r="L2744" s="121" t="s">
        <v>1124</v>
      </c>
      <c r="M2744" s="121" t="str">
        <f>A2731</f>
        <v>Prueba del rango estudentizado de Tukey (HSD) para NRM2</v>
      </c>
      <c r="N2744" s="136"/>
      <c r="O2744" s="1"/>
      <c r="S2744" s="122" t="str">
        <f>K2744</f>
        <v>Factor</v>
      </c>
      <c r="T2744" s="122" t="str">
        <f>L2744</f>
        <v>Nivel</v>
      </c>
      <c r="U2744" s="114"/>
      <c r="V2744" s="123" t="str">
        <f>M2744</f>
        <v>Prueba del rango estudentizado de Tukey (HSD) para NRM2</v>
      </c>
      <c r="W2744" s="6"/>
    </row>
    <row r="2745" spans="1:23" ht="16.5" thickBot="1" x14ac:dyDescent="0.3">
      <c r="A2745" s="99" t="s">
        <v>592</v>
      </c>
      <c r="B2745" s="68">
        <v>0</v>
      </c>
      <c r="C2745" s="68">
        <v>8</v>
      </c>
      <c r="D2745" s="86" t="s">
        <v>7</v>
      </c>
      <c r="K2745" s="223" t="s">
        <v>1128</v>
      </c>
      <c r="L2745" s="124" t="str">
        <f>D2745</f>
        <v>Palomo</v>
      </c>
      <c r="M2745" s="125">
        <f>B2745</f>
        <v>0</v>
      </c>
      <c r="N2745" s="125" t="str">
        <f>A2745</f>
        <v>A</v>
      </c>
      <c r="O2745" s="125">
        <f>B2745</f>
        <v>0</v>
      </c>
      <c r="S2745" s="225" t="str">
        <f>K2745</f>
        <v>Genotipo (B)</v>
      </c>
      <c r="T2745" s="133" t="str">
        <f>L2745</f>
        <v>Palomo</v>
      </c>
      <c r="U2745" s="134">
        <f t="shared" ref="U2745:U2748" si="144">M2745</f>
        <v>0</v>
      </c>
      <c r="V2745" s="133" t="str">
        <f t="shared" ref="V2745:V2748" si="145">N2745</f>
        <v>A</v>
      </c>
      <c r="W2745" s="133">
        <f t="shared" ref="W2745:W2748" si="146">O2745</f>
        <v>0</v>
      </c>
    </row>
    <row r="2746" spans="1:23" ht="16.5" thickBot="1" x14ac:dyDescent="0.3">
      <c r="A2746" s="99" t="s">
        <v>592</v>
      </c>
      <c r="B2746" s="68"/>
      <c r="C2746" s="68"/>
      <c r="D2746" s="86"/>
      <c r="K2746" s="224"/>
      <c r="L2746" s="124" t="str">
        <f>D2747</f>
        <v>Perseo</v>
      </c>
      <c r="M2746" s="125">
        <f>B2747</f>
        <v>0</v>
      </c>
      <c r="N2746" s="125" t="str">
        <f>A2747</f>
        <v>A</v>
      </c>
      <c r="O2746" s="125">
        <f>B2747</f>
        <v>0</v>
      </c>
      <c r="S2746" s="226"/>
      <c r="T2746" s="133" t="str">
        <f t="shared" ref="T2746:T2748" si="147">L2746</f>
        <v>Perseo</v>
      </c>
      <c r="U2746" s="134">
        <f t="shared" si="144"/>
        <v>0</v>
      </c>
      <c r="V2746" s="133" t="str">
        <f t="shared" si="145"/>
        <v>A</v>
      </c>
      <c r="W2746" s="133">
        <f t="shared" si="146"/>
        <v>0</v>
      </c>
    </row>
    <row r="2747" spans="1:23" ht="16.5" thickBot="1" x14ac:dyDescent="0.3">
      <c r="A2747" s="99" t="s">
        <v>592</v>
      </c>
      <c r="B2747" s="68">
        <v>0</v>
      </c>
      <c r="C2747" s="68">
        <v>8</v>
      </c>
      <c r="D2747" s="86" t="s">
        <v>46</v>
      </c>
      <c r="K2747" s="224"/>
      <c r="L2747" s="4" t="str">
        <f>D2749</f>
        <v>Pony</v>
      </c>
      <c r="M2747" s="4">
        <f>B2749</f>
        <v>0</v>
      </c>
      <c r="N2747" s="4" t="str">
        <f>A2749</f>
        <v>A</v>
      </c>
      <c r="O2747" s="4">
        <f>B2749</f>
        <v>0</v>
      </c>
      <c r="P2747" s="6"/>
      <c r="Q2747" s="6"/>
      <c r="R2747" s="6"/>
      <c r="S2747" s="226"/>
      <c r="T2747" s="133" t="str">
        <f t="shared" si="147"/>
        <v>Pony</v>
      </c>
      <c r="U2747" s="134">
        <f t="shared" si="144"/>
        <v>0</v>
      </c>
      <c r="V2747" s="133" t="str">
        <f t="shared" si="145"/>
        <v>A</v>
      </c>
      <c r="W2747" s="133">
        <f t="shared" si="146"/>
        <v>0</v>
      </c>
    </row>
    <row r="2748" spans="1:23" ht="16.5" thickBot="1" x14ac:dyDescent="0.3">
      <c r="A2748" s="99" t="s">
        <v>592</v>
      </c>
      <c r="B2748" s="68"/>
      <c r="C2748" s="68"/>
      <c r="D2748" s="86"/>
      <c r="K2748" s="224"/>
      <c r="L2748" s="4" t="str">
        <f>D2751</f>
        <v>Toro</v>
      </c>
      <c r="M2748" s="4">
        <f>B2751</f>
        <v>0</v>
      </c>
      <c r="N2748" s="4" t="str">
        <f>A2751</f>
        <v>A</v>
      </c>
      <c r="O2748" s="4">
        <f>B2751</f>
        <v>0</v>
      </c>
      <c r="P2748" s="6"/>
      <c r="Q2748" s="6"/>
      <c r="R2748" s="6"/>
      <c r="S2748" s="227"/>
      <c r="T2748" s="129" t="str">
        <f t="shared" si="147"/>
        <v>Toro</v>
      </c>
      <c r="U2748" s="135">
        <f t="shared" si="144"/>
        <v>0</v>
      </c>
      <c r="V2748" s="129" t="str">
        <f t="shared" si="145"/>
        <v>A</v>
      </c>
      <c r="W2748" s="129">
        <f t="shared" si="146"/>
        <v>0</v>
      </c>
    </row>
    <row r="2749" spans="1:23" ht="15.75" thickBot="1" x14ac:dyDescent="0.3">
      <c r="A2749" s="99" t="s">
        <v>592</v>
      </c>
      <c r="B2749" s="68">
        <v>0</v>
      </c>
      <c r="C2749" s="68">
        <v>8</v>
      </c>
      <c r="D2749" s="86" t="s">
        <v>11</v>
      </c>
      <c r="J2749">
        <v>1</v>
      </c>
    </row>
    <row r="2750" spans="1:23" ht="15.75" thickBot="1" x14ac:dyDescent="0.3">
      <c r="A2750" s="99" t="s">
        <v>592</v>
      </c>
      <c r="B2750" s="68"/>
      <c r="C2750" s="68"/>
      <c r="D2750" s="86"/>
      <c r="J2750">
        <v>2</v>
      </c>
    </row>
    <row r="2751" spans="1:23" x14ac:dyDescent="0.25">
      <c r="A2751" s="100" t="s">
        <v>592</v>
      </c>
      <c r="B2751" s="77">
        <v>0</v>
      </c>
      <c r="C2751" s="77">
        <v>8</v>
      </c>
      <c r="D2751" s="87" t="s">
        <v>8</v>
      </c>
      <c r="J2751">
        <v>3</v>
      </c>
    </row>
    <row r="2752" spans="1:23" x14ac:dyDescent="0.25">
      <c r="A2752" s="79"/>
      <c r="J2752">
        <v>4</v>
      </c>
    </row>
    <row r="2753" spans="1:10" x14ac:dyDescent="0.25">
      <c r="A2753" s="79"/>
      <c r="J2753">
        <v>5</v>
      </c>
    </row>
    <row r="2754" spans="1:10" x14ac:dyDescent="0.25">
      <c r="J2754">
        <v>6</v>
      </c>
    </row>
    <row r="2755" spans="1:10" x14ac:dyDescent="0.25">
      <c r="A2755" s="80"/>
      <c r="J2755">
        <v>7</v>
      </c>
    </row>
    <row r="2756" spans="1:10" ht="31.5" x14ac:dyDescent="0.25">
      <c r="A2756" s="64" t="s">
        <v>590</v>
      </c>
      <c r="J2756">
        <v>8</v>
      </c>
    </row>
    <row r="2757" spans="1:10" x14ac:dyDescent="0.25">
      <c r="A2757" s="79"/>
      <c r="J2757">
        <v>9</v>
      </c>
    </row>
    <row r="2758" spans="1:10" ht="25.5" x14ac:dyDescent="0.25">
      <c r="A2758" s="81" t="s">
        <v>595</v>
      </c>
      <c r="J2758">
        <v>10</v>
      </c>
    </row>
    <row r="2759" spans="1:10" x14ac:dyDescent="0.25">
      <c r="A2759" s="81"/>
      <c r="J2759">
        <v>11</v>
      </c>
    </row>
    <row r="2760" spans="1:10" x14ac:dyDescent="0.25">
      <c r="A2760" s="65"/>
      <c r="J2760">
        <v>12</v>
      </c>
    </row>
    <row r="2761" spans="1:10" x14ac:dyDescent="0.25">
      <c r="A2761" s="65"/>
      <c r="J2761">
        <v>13</v>
      </c>
    </row>
    <row r="2762" spans="1:10" x14ac:dyDescent="0.25">
      <c r="A2762" s="79"/>
      <c r="J2762">
        <v>14</v>
      </c>
    </row>
    <row r="2763" spans="1:10" x14ac:dyDescent="0.25">
      <c r="A2763" s="79"/>
      <c r="J2763">
        <v>15</v>
      </c>
    </row>
    <row r="2764" spans="1:10" x14ac:dyDescent="0.25">
      <c r="J2764">
        <v>16</v>
      </c>
    </row>
    <row r="2765" spans="1:10" x14ac:dyDescent="0.25">
      <c r="A2765" s="80"/>
      <c r="J2765">
        <v>17</v>
      </c>
    </row>
    <row r="2766" spans="1:10" ht="31.5" x14ac:dyDescent="0.25">
      <c r="A2766" s="64" t="s">
        <v>590</v>
      </c>
      <c r="J2766">
        <v>18</v>
      </c>
    </row>
    <row r="2767" spans="1:10" x14ac:dyDescent="0.25">
      <c r="A2767" s="79"/>
      <c r="J2767">
        <v>19</v>
      </c>
    </row>
    <row r="2768" spans="1:10" ht="25.5" x14ac:dyDescent="0.25">
      <c r="A2768" s="81" t="s">
        <v>595</v>
      </c>
      <c r="J2768">
        <v>20</v>
      </c>
    </row>
    <row r="2769" spans="1:23" x14ac:dyDescent="0.25">
      <c r="A2769" s="81"/>
      <c r="J2769">
        <v>21</v>
      </c>
    </row>
    <row r="2770" spans="1:23" ht="89.25" x14ac:dyDescent="0.25">
      <c r="A2770" s="81" t="s">
        <v>1107</v>
      </c>
      <c r="J2770">
        <v>22</v>
      </c>
    </row>
    <row r="2771" spans="1:23" x14ac:dyDescent="0.25">
      <c r="A2771" s="65"/>
      <c r="J2771">
        <v>23</v>
      </c>
    </row>
    <row r="2772" spans="1:23" x14ac:dyDescent="0.25">
      <c r="A2772" s="65"/>
      <c r="J2772">
        <v>24</v>
      </c>
    </row>
    <row r="2773" spans="1:23" ht="140.25" x14ac:dyDescent="0.25">
      <c r="A2773" s="96" t="s">
        <v>624</v>
      </c>
      <c r="B2773" s="97" t="s">
        <v>625</v>
      </c>
      <c r="J2773">
        <v>25</v>
      </c>
    </row>
    <row r="2774" spans="1:23" ht="15.75" thickBot="1" x14ac:dyDescent="0.3">
      <c r="A2774" s="65"/>
      <c r="J2774">
        <v>26</v>
      </c>
    </row>
    <row r="2775" spans="1:23" ht="15.75" thickBot="1" x14ac:dyDescent="0.3">
      <c r="A2775" s="88" t="s">
        <v>626</v>
      </c>
      <c r="B2775" s="89">
        <v>0.05</v>
      </c>
      <c r="J2775">
        <v>27</v>
      </c>
    </row>
    <row r="2776" spans="1:23" ht="39" thickBot="1" x14ac:dyDescent="0.3">
      <c r="A2776" s="110" t="s">
        <v>627</v>
      </c>
      <c r="B2776" s="74">
        <v>18</v>
      </c>
      <c r="J2776">
        <v>28</v>
      </c>
    </row>
    <row r="2777" spans="1:23" ht="39" thickBot="1" x14ac:dyDescent="0.3">
      <c r="A2777" s="110" t="s">
        <v>628</v>
      </c>
      <c r="B2777" s="74">
        <v>0.33711799999999997</v>
      </c>
      <c r="J2777">
        <v>29</v>
      </c>
    </row>
    <row r="2778" spans="1:23" ht="64.5" thickBot="1" x14ac:dyDescent="0.3">
      <c r="A2778" s="110" t="s">
        <v>629</v>
      </c>
      <c r="B2778" s="74">
        <v>3.9969700000000001</v>
      </c>
      <c r="J2778">
        <v>30</v>
      </c>
    </row>
    <row r="2779" spans="1:23" ht="38.25" x14ac:dyDescent="0.25">
      <c r="A2779" s="109" t="s">
        <v>630</v>
      </c>
      <c r="B2779" s="78">
        <v>0.82050000000000001</v>
      </c>
      <c r="J2779">
        <v>31</v>
      </c>
    </row>
    <row r="2780" spans="1:23" ht="15.75" thickBot="1" x14ac:dyDescent="0.3">
      <c r="A2780" s="65"/>
      <c r="J2780">
        <v>32</v>
      </c>
    </row>
    <row r="2781" spans="1:23" x14ac:dyDescent="0.25">
      <c r="A2781" s="254" t="s">
        <v>637</v>
      </c>
      <c r="B2781" s="255"/>
      <c r="C2781" s="255"/>
      <c r="D2781" s="255"/>
      <c r="J2781">
        <v>33</v>
      </c>
    </row>
    <row r="2782" spans="1:23" ht="15.75" thickBot="1" x14ac:dyDescent="0.3">
      <c r="A2782" s="256" t="s">
        <v>638</v>
      </c>
      <c r="B2782" s="257"/>
      <c r="C2782" s="257"/>
      <c r="D2782" s="257"/>
      <c r="J2782">
        <v>34</v>
      </c>
    </row>
    <row r="2783" spans="1:23" ht="27" thickBot="1" x14ac:dyDescent="0.3">
      <c r="A2783" s="98" t="s">
        <v>634</v>
      </c>
      <c r="B2783" s="83" t="s">
        <v>635</v>
      </c>
      <c r="C2783" s="83" t="s">
        <v>566</v>
      </c>
      <c r="D2783" s="85" t="s">
        <v>593</v>
      </c>
      <c r="K2783" s="121" t="s">
        <v>1123</v>
      </c>
      <c r="L2783" s="121" t="s">
        <v>1124</v>
      </c>
      <c r="M2783" s="121" t="str">
        <f>A2770</f>
        <v>Prueba del rango estudentizado de Tukey (HSD) para NRM3</v>
      </c>
      <c r="N2783" s="136"/>
      <c r="O2783" s="1"/>
      <c r="S2783" s="122" t="str">
        <f>K2783</f>
        <v>Factor</v>
      </c>
      <c r="T2783" s="122" t="str">
        <f>L2783</f>
        <v>Nivel</v>
      </c>
      <c r="U2783" s="114"/>
      <c r="V2783" s="123" t="str">
        <f>M2783</f>
        <v>Prueba del rango estudentizado de Tukey (HSD) para NRM3</v>
      </c>
      <c r="W2783" s="6"/>
    </row>
    <row r="2784" spans="1:23" ht="16.5" thickBot="1" x14ac:dyDescent="0.3">
      <c r="A2784" s="99" t="s">
        <v>592</v>
      </c>
      <c r="B2784" s="68">
        <v>3.55</v>
      </c>
      <c r="C2784" s="68">
        <v>8</v>
      </c>
      <c r="D2784" s="86" t="s">
        <v>11</v>
      </c>
      <c r="K2784" s="223" t="s">
        <v>1128</v>
      </c>
      <c r="L2784" s="124" t="str">
        <f>D2784</f>
        <v>Pony</v>
      </c>
      <c r="M2784" s="125">
        <f>B2784</f>
        <v>3.55</v>
      </c>
      <c r="N2784" s="125" t="str">
        <f>A2784</f>
        <v>A</v>
      </c>
      <c r="O2784" s="125">
        <f>B2784</f>
        <v>3.55</v>
      </c>
      <c r="S2784" s="225" t="str">
        <f>K2784</f>
        <v>Genotipo (B)</v>
      </c>
      <c r="T2784" s="133" t="str">
        <f>L2784</f>
        <v>Pony</v>
      </c>
      <c r="U2784" s="134">
        <f t="shared" ref="U2784:U2787" si="148">M2784</f>
        <v>3.55</v>
      </c>
      <c r="V2784" s="133" t="str">
        <f t="shared" ref="V2784:V2787" si="149">N2784</f>
        <v>A</v>
      </c>
      <c r="W2784" s="133">
        <f t="shared" ref="W2784:W2787" si="150">O2784</f>
        <v>3.55</v>
      </c>
    </row>
    <row r="2785" spans="1:23" ht="16.5" thickBot="1" x14ac:dyDescent="0.3">
      <c r="A2785" s="99" t="s">
        <v>592</v>
      </c>
      <c r="B2785" s="68"/>
      <c r="C2785" s="68"/>
      <c r="D2785" s="86"/>
      <c r="K2785" s="224"/>
      <c r="L2785" s="124" t="str">
        <f>D2786</f>
        <v>Perseo</v>
      </c>
      <c r="M2785" s="125">
        <f>B2786</f>
        <v>3.4125000000000001</v>
      </c>
      <c r="N2785" s="125" t="str">
        <f>A2786</f>
        <v>A</v>
      </c>
      <c r="O2785" s="125">
        <f>B2786</f>
        <v>3.4125000000000001</v>
      </c>
      <c r="S2785" s="226"/>
      <c r="T2785" s="133" t="str">
        <f t="shared" ref="T2785:T2787" si="151">L2785</f>
        <v>Perseo</v>
      </c>
      <c r="U2785" s="134">
        <f t="shared" si="148"/>
        <v>3.4125000000000001</v>
      </c>
      <c r="V2785" s="133" t="str">
        <f t="shared" si="149"/>
        <v>A</v>
      </c>
      <c r="W2785" s="133">
        <f t="shared" si="150"/>
        <v>3.4125000000000001</v>
      </c>
    </row>
    <row r="2786" spans="1:23" ht="16.5" thickBot="1" x14ac:dyDescent="0.3">
      <c r="A2786" s="99" t="s">
        <v>592</v>
      </c>
      <c r="B2786" s="68">
        <v>3.4125000000000001</v>
      </c>
      <c r="C2786" s="68">
        <v>8</v>
      </c>
      <c r="D2786" s="86" t="s">
        <v>46</v>
      </c>
      <c r="K2786" s="224"/>
      <c r="L2786" s="4" t="str">
        <f>D2788</f>
        <v>Palomo</v>
      </c>
      <c r="M2786" s="4">
        <f>B2788</f>
        <v>3.35</v>
      </c>
      <c r="N2786" s="4" t="str">
        <f>A2788</f>
        <v>A</v>
      </c>
      <c r="O2786" s="4">
        <f>B2788</f>
        <v>3.35</v>
      </c>
      <c r="P2786" s="6"/>
      <c r="Q2786" s="6"/>
      <c r="R2786" s="6"/>
      <c r="S2786" s="226"/>
      <c r="T2786" s="133" t="str">
        <f t="shared" si="151"/>
        <v>Palomo</v>
      </c>
      <c r="U2786" s="134">
        <f t="shared" si="148"/>
        <v>3.35</v>
      </c>
      <c r="V2786" s="133" t="str">
        <f t="shared" si="149"/>
        <v>A</v>
      </c>
      <c r="W2786" s="133">
        <f t="shared" si="150"/>
        <v>3.35</v>
      </c>
    </row>
    <row r="2787" spans="1:23" ht="16.5" thickBot="1" x14ac:dyDescent="0.3">
      <c r="A2787" s="99" t="s">
        <v>592</v>
      </c>
      <c r="B2787" s="68"/>
      <c r="C2787" s="68"/>
      <c r="D2787" s="86"/>
      <c r="K2787" s="224"/>
      <c r="L2787" s="4" t="str">
        <f>D2790</f>
        <v>Toro</v>
      </c>
      <c r="M2787" s="4">
        <f>B2790</f>
        <v>2.85</v>
      </c>
      <c r="N2787" s="4" t="str">
        <f>A2790</f>
        <v>A</v>
      </c>
      <c r="O2787" s="4">
        <f>B2790</f>
        <v>2.85</v>
      </c>
      <c r="P2787" s="6"/>
      <c r="Q2787" s="6"/>
      <c r="R2787" s="6"/>
      <c r="S2787" s="227"/>
      <c r="T2787" s="129" t="str">
        <f t="shared" si="151"/>
        <v>Toro</v>
      </c>
      <c r="U2787" s="135">
        <f t="shared" si="148"/>
        <v>2.85</v>
      </c>
      <c r="V2787" s="129" t="str">
        <f t="shared" si="149"/>
        <v>A</v>
      </c>
      <c r="W2787" s="129">
        <f t="shared" si="150"/>
        <v>2.85</v>
      </c>
    </row>
    <row r="2788" spans="1:23" ht="15.75" thickBot="1" x14ac:dyDescent="0.3">
      <c r="A2788" s="99" t="s">
        <v>592</v>
      </c>
      <c r="B2788" s="68">
        <v>3.35</v>
      </c>
      <c r="C2788" s="68">
        <v>8</v>
      </c>
      <c r="D2788" s="86" t="s">
        <v>7</v>
      </c>
      <c r="J2788">
        <v>1</v>
      </c>
    </row>
    <row r="2789" spans="1:23" ht="15.75" thickBot="1" x14ac:dyDescent="0.3">
      <c r="A2789" s="99" t="s">
        <v>592</v>
      </c>
      <c r="B2789" s="68"/>
      <c r="C2789" s="68"/>
      <c r="D2789" s="86"/>
      <c r="J2789">
        <v>2</v>
      </c>
    </row>
    <row r="2790" spans="1:23" x14ac:dyDescent="0.25">
      <c r="A2790" s="100" t="s">
        <v>592</v>
      </c>
      <c r="B2790" s="77">
        <v>2.85</v>
      </c>
      <c r="C2790" s="77">
        <v>8</v>
      </c>
      <c r="D2790" s="87" t="s">
        <v>8</v>
      </c>
      <c r="J2790">
        <v>3</v>
      </c>
    </row>
    <row r="2791" spans="1:23" x14ac:dyDescent="0.25">
      <c r="A2791" s="79"/>
      <c r="J2791">
        <v>4</v>
      </c>
    </row>
    <row r="2792" spans="1:23" x14ac:dyDescent="0.25">
      <c r="A2792" s="79"/>
      <c r="J2792">
        <v>5</v>
      </c>
    </row>
    <row r="2793" spans="1:23" x14ac:dyDescent="0.25">
      <c r="J2793">
        <v>6</v>
      </c>
    </row>
    <row r="2794" spans="1:23" x14ac:dyDescent="0.25">
      <c r="A2794" s="80"/>
      <c r="J2794">
        <v>7</v>
      </c>
    </row>
    <row r="2795" spans="1:23" ht="31.5" x14ac:dyDescent="0.25">
      <c r="A2795" s="64" t="s">
        <v>590</v>
      </c>
      <c r="J2795">
        <v>8</v>
      </c>
    </row>
    <row r="2796" spans="1:23" x14ac:dyDescent="0.25">
      <c r="A2796" s="79"/>
      <c r="J2796">
        <v>9</v>
      </c>
    </row>
    <row r="2797" spans="1:23" ht="25.5" x14ac:dyDescent="0.25">
      <c r="A2797" s="81" t="s">
        <v>595</v>
      </c>
      <c r="J2797">
        <v>10</v>
      </c>
    </row>
    <row r="2798" spans="1:23" x14ac:dyDescent="0.25">
      <c r="A2798" s="81"/>
      <c r="J2798">
        <v>11</v>
      </c>
    </row>
    <row r="2799" spans="1:23" x14ac:dyDescent="0.25">
      <c r="A2799" s="65"/>
      <c r="J2799">
        <v>12</v>
      </c>
    </row>
    <row r="2800" spans="1:23" x14ac:dyDescent="0.25">
      <c r="A2800" s="65"/>
      <c r="J2800">
        <v>13</v>
      </c>
    </row>
    <row r="2801" spans="1:10" x14ac:dyDescent="0.25">
      <c r="A2801" s="79"/>
      <c r="J2801">
        <v>14</v>
      </c>
    </row>
    <row r="2802" spans="1:10" x14ac:dyDescent="0.25">
      <c r="A2802" s="79"/>
      <c r="J2802">
        <v>15</v>
      </c>
    </row>
    <row r="2803" spans="1:10" x14ac:dyDescent="0.25">
      <c r="J2803">
        <v>16</v>
      </c>
    </row>
    <row r="2804" spans="1:10" x14ac:dyDescent="0.25">
      <c r="A2804" s="80"/>
      <c r="J2804">
        <v>17</v>
      </c>
    </row>
    <row r="2805" spans="1:10" ht="31.5" x14ac:dyDescent="0.25">
      <c r="A2805" s="64" t="s">
        <v>590</v>
      </c>
      <c r="J2805">
        <v>18</v>
      </c>
    </row>
    <row r="2806" spans="1:10" x14ac:dyDescent="0.25">
      <c r="A2806" s="79"/>
      <c r="J2806">
        <v>19</v>
      </c>
    </row>
    <row r="2807" spans="1:10" ht="25.5" x14ac:dyDescent="0.25">
      <c r="A2807" s="81" t="s">
        <v>595</v>
      </c>
      <c r="J2807">
        <v>20</v>
      </c>
    </row>
    <row r="2808" spans="1:10" x14ac:dyDescent="0.25">
      <c r="A2808" s="81"/>
      <c r="J2808">
        <v>21</v>
      </c>
    </row>
    <row r="2809" spans="1:10" ht="89.25" x14ac:dyDescent="0.25">
      <c r="A2809" s="81" t="s">
        <v>1108</v>
      </c>
      <c r="J2809">
        <v>22</v>
      </c>
    </row>
    <row r="2810" spans="1:10" x14ac:dyDescent="0.25">
      <c r="A2810" s="65"/>
      <c r="J2810">
        <v>23</v>
      </c>
    </row>
    <row r="2811" spans="1:10" x14ac:dyDescent="0.25">
      <c r="A2811" s="65"/>
      <c r="J2811">
        <v>24</v>
      </c>
    </row>
    <row r="2812" spans="1:10" ht="140.25" x14ac:dyDescent="0.25">
      <c r="A2812" s="96" t="s">
        <v>624</v>
      </c>
      <c r="B2812" s="97" t="s">
        <v>625</v>
      </c>
      <c r="J2812">
        <v>25</v>
      </c>
    </row>
    <row r="2813" spans="1:10" ht="15.75" thickBot="1" x14ac:dyDescent="0.3">
      <c r="A2813" s="65"/>
      <c r="J2813">
        <v>26</v>
      </c>
    </row>
    <row r="2814" spans="1:10" ht="15.75" thickBot="1" x14ac:dyDescent="0.3">
      <c r="A2814" s="88" t="s">
        <v>626</v>
      </c>
      <c r="B2814" s="89">
        <v>0.05</v>
      </c>
      <c r="J2814">
        <v>27</v>
      </c>
    </row>
    <row r="2815" spans="1:10" ht="39" thickBot="1" x14ac:dyDescent="0.3">
      <c r="A2815" s="110" t="s">
        <v>627</v>
      </c>
      <c r="B2815" s="74">
        <v>18</v>
      </c>
      <c r="J2815">
        <v>28</v>
      </c>
    </row>
    <row r="2816" spans="1:10" ht="39" thickBot="1" x14ac:dyDescent="0.3">
      <c r="A2816" s="110" t="s">
        <v>628</v>
      </c>
      <c r="B2816" s="74">
        <v>0.87979200000000002</v>
      </c>
      <c r="J2816">
        <v>29</v>
      </c>
    </row>
    <row r="2817" spans="1:23" ht="64.5" thickBot="1" x14ac:dyDescent="0.3">
      <c r="A2817" s="110" t="s">
        <v>629</v>
      </c>
      <c r="B2817" s="74">
        <v>3.9969700000000001</v>
      </c>
      <c r="J2817">
        <v>30</v>
      </c>
    </row>
    <row r="2818" spans="1:23" ht="38.25" x14ac:dyDescent="0.25">
      <c r="A2818" s="109" t="s">
        <v>630</v>
      </c>
      <c r="B2818" s="78">
        <v>1.3254999999999999</v>
      </c>
      <c r="J2818">
        <v>31</v>
      </c>
    </row>
    <row r="2819" spans="1:23" ht="15.75" thickBot="1" x14ac:dyDescent="0.3">
      <c r="A2819" s="65"/>
      <c r="J2819">
        <v>32</v>
      </c>
    </row>
    <row r="2820" spans="1:23" x14ac:dyDescent="0.25">
      <c r="A2820" s="254" t="s">
        <v>637</v>
      </c>
      <c r="B2820" s="255"/>
      <c r="C2820" s="255"/>
      <c r="D2820" s="255"/>
      <c r="J2820">
        <v>33</v>
      </c>
    </row>
    <row r="2821" spans="1:23" ht="15.75" thickBot="1" x14ac:dyDescent="0.3">
      <c r="A2821" s="256" t="s">
        <v>638</v>
      </c>
      <c r="B2821" s="257"/>
      <c r="C2821" s="257"/>
      <c r="D2821" s="257"/>
      <c r="J2821">
        <v>34</v>
      </c>
    </row>
    <row r="2822" spans="1:23" ht="27" thickBot="1" x14ac:dyDescent="0.3">
      <c r="A2822" s="98" t="s">
        <v>634</v>
      </c>
      <c r="B2822" s="83" t="s">
        <v>635</v>
      </c>
      <c r="C2822" s="83" t="s">
        <v>566</v>
      </c>
      <c r="D2822" s="85" t="s">
        <v>593</v>
      </c>
      <c r="K2822" s="121" t="s">
        <v>1123</v>
      </c>
      <c r="L2822" s="121" t="s">
        <v>1124</v>
      </c>
      <c r="M2822" s="121" t="str">
        <f>A2809</f>
        <v>Prueba del rango estudentizado de Tukey (HSD) para NRM4</v>
      </c>
      <c r="N2822" s="136"/>
      <c r="O2822" s="1"/>
      <c r="S2822" s="122" t="str">
        <f>K2822</f>
        <v>Factor</v>
      </c>
      <c r="T2822" s="122" t="str">
        <f>L2822</f>
        <v>Nivel</v>
      </c>
      <c r="U2822" s="114"/>
      <c r="V2822" s="123" t="str">
        <f>M2822</f>
        <v>Prueba del rango estudentizado de Tukey (HSD) para NRM4</v>
      </c>
      <c r="W2822" s="6"/>
    </row>
    <row r="2823" spans="1:23" ht="16.5" thickBot="1" x14ac:dyDescent="0.3">
      <c r="A2823" s="99" t="s">
        <v>592</v>
      </c>
      <c r="B2823" s="68">
        <v>6.375</v>
      </c>
      <c r="C2823" s="68">
        <v>8</v>
      </c>
      <c r="D2823" s="86" t="s">
        <v>46</v>
      </c>
      <c r="K2823" s="223" t="s">
        <v>1128</v>
      </c>
      <c r="L2823" s="124" t="str">
        <f>D2823</f>
        <v>Perseo</v>
      </c>
      <c r="M2823" s="125">
        <f>B2823</f>
        <v>6.375</v>
      </c>
      <c r="N2823" s="125" t="str">
        <f>A2823</f>
        <v>A</v>
      </c>
      <c r="O2823" s="125">
        <f>B2823</f>
        <v>6.375</v>
      </c>
      <c r="S2823" s="225" t="str">
        <f>K2823</f>
        <v>Genotipo (B)</v>
      </c>
      <c r="T2823" s="133" t="str">
        <f>L2823</f>
        <v>Perseo</v>
      </c>
      <c r="U2823" s="134">
        <f t="shared" ref="U2823:U2826" si="152">M2823</f>
        <v>6.375</v>
      </c>
      <c r="V2823" s="133" t="str">
        <f t="shared" ref="V2823:V2826" si="153">N2823</f>
        <v>A</v>
      </c>
      <c r="W2823" s="133">
        <f t="shared" ref="W2823:W2826" si="154">O2823</f>
        <v>6.375</v>
      </c>
    </row>
    <row r="2824" spans="1:23" ht="16.5" thickBot="1" x14ac:dyDescent="0.3">
      <c r="A2824" s="99" t="s">
        <v>592</v>
      </c>
      <c r="B2824" s="68"/>
      <c r="C2824" s="68"/>
      <c r="D2824" s="86"/>
      <c r="K2824" s="224"/>
      <c r="L2824" s="124" t="str">
        <f>D2825</f>
        <v>Pony</v>
      </c>
      <c r="M2824" s="125">
        <f>B2825</f>
        <v>5.6875</v>
      </c>
      <c r="N2824" s="125" t="str">
        <f>A2825</f>
        <v>A</v>
      </c>
      <c r="O2824" s="125">
        <f>B2825</f>
        <v>5.6875</v>
      </c>
      <c r="S2824" s="226"/>
      <c r="T2824" s="133" t="str">
        <f t="shared" ref="T2824:T2826" si="155">L2824</f>
        <v>Pony</v>
      </c>
      <c r="U2824" s="134">
        <f t="shared" si="152"/>
        <v>5.6875</v>
      </c>
      <c r="V2824" s="133" t="str">
        <f t="shared" si="153"/>
        <v>A</v>
      </c>
      <c r="W2824" s="133">
        <f t="shared" si="154"/>
        <v>5.6875</v>
      </c>
    </row>
    <row r="2825" spans="1:23" ht="16.5" thickBot="1" x14ac:dyDescent="0.3">
      <c r="A2825" s="99" t="s">
        <v>592</v>
      </c>
      <c r="B2825" s="68">
        <v>5.6875</v>
      </c>
      <c r="C2825" s="68">
        <v>8</v>
      </c>
      <c r="D2825" s="86" t="s">
        <v>11</v>
      </c>
      <c r="K2825" s="224"/>
      <c r="L2825" s="4" t="str">
        <f>D2827</f>
        <v>Palomo</v>
      </c>
      <c r="M2825" s="4">
        <f>B2827</f>
        <v>5.5250000000000004</v>
      </c>
      <c r="N2825" s="4" t="str">
        <f>A2827</f>
        <v>A</v>
      </c>
      <c r="O2825" s="4">
        <f>B2827</f>
        <v>5.5250000000000004</v>
      </c>
      <c r="P2825" s="6"/>
      <c r="Q2825" s="6"/>
      <c r="R2825" s="6"/>
      <c r="S2825" s="226"/>
      <c r="T2825" s="133" t="str">
        <f t="shared" si="155"/>
        <v>Palomo</v>
      </c>
      <c r="U2825" s="134">
        <f t="shared" si="152"/>
        <v>5.5250000000000004</v>
      </c>
      <c r="V2825" s="133" t="str">
        <f t="shared" si="153"/>
        <v>A</v>
      </c>
      <c r="W2825" s="133">
        <f t="shared" si="154"/>
        <v>5.5250000000000004</v>
      </c>
    </row>
    <row r="2826" spans="1:23" ht="16.5" thickBot="1" x14ac:dyDescent="0.3">
      <c r="A2826" s="99" t="s">
        <v>592</v>
      </c>
      <c r="B2826" s="68"/>
      <c r="C2826" s="68"/>
      <c r="D2826" s="86"/>
      <c r="K2826" s="224"/>
      <c r="L2826" s="4" t="str">
        <f>D2829</f>
        <v>Toro</v>
      </c>
      <c r="M2826" s="4">
        <f>B2829</f>
        <v>5.2125000000000004</v>
      </c>
      <c r="N2826" s="4" t="str">
        <f>A2829</f>
        <v>A</v>
      </c>
      <c r="O2826" s="4">
        <f>B2829</f>
        <v>5.2125000000000004</v>
      </c>
      <c r="P2826" s="6"/>
      <c r="Q2826" s="6"/>
      <c r="R2826" s="6"/>
      <c r="S2826" s="227"/>
      <c r="T2826" s="129" t="str">
        <f t="shared" si="155"/>
        <v>Toro</v>
      </c>
      <c r="U2826" s="135">
        <f t="shared" si="152"/>
        <v>5.2125000000000004</v>
      </c>
      <c r="V2826" s="129" t="str">
        <f t="shared" si="153"/>
        <v>A</v>
      </c>
      <c r="W2826" s="129">
        <f t="shared" si="154"/>
        <v>5.2125000000000004</v>
      </c>
    </row>
    <row r="2827" spans="1:23" ht="15.75" thickBot="1" x14ac:dyDescent="0.3">
      <c r="A2827" s="99" t="s">
        <v>592</v>
      </c>
      <c r="B2827" s="68">
        <v>5.5250000000000004</v>
      </c>
      <c r="C2827" s="68">
        <v>8</v>
      </c>
      <c r="D2827" s="86" t="s">
        <v>7</v>
      </c>
      <c r="J2827">
        <v>1</v>
      </c>
    </row>
    <row r="2828" spans="1:23" ht="15.75" thickBot="1" x14ac:dyDescent="0.3">
      <c r="A2828" s="99" t="s">
        <v>592</v>
      </c>
      <c r="B2828" s="68"/>
      <c r="C2828" s="68"/>
      <c r="D2828" s="86"/>
      <c r="J2828">
        <v>2</v>
      </c>
    </row>
    <row r="2829" spans="1:23" x14ac:dyDescent="0.25">
      <c r="A2829" s="100" t="s">
        <v>592</v>
      </c>
      <c r="B2829" s="77">
        <v>5.2125000000000004</v>
      </c>
      <c r="C2829" s="77">
        <v>8</v>
      </c>
      <c r="D2829" s="87" t="s">
        <v>8</v>
      </c>
      <c r="J2829">
        <v>3</v>
      </c>
    </row>
    <row r="2830" spans="1:23" x14ac:dyDescent="0.25">
      <c r="A2830" s="79"/>
      <c r="J2830">
        <v>4</v>
      </c>
    </row>
    <row r="2831" spans="1:23" x14ac:dyDescent="0.25">
      <c r="A2831" s="79"/>
      <c r="J2831">
        <v>5</v>
      </c>
    </row>
    <row r="2832" spans="1:23" x14ac:dyDescent="0.25">
      <c r="J2832">
        <v>6</v>
      </c>
    </row>
    <row r="2833" spans="1:10" x14ac:dyDescent="0.25">
      <c r="A2833" s="80"/>
      <c r="J2833">
        <v>7</v>
      </c>
    </row>
    <row r="2834" spans="1:10" ht="31.5" x14ac:dyDescent="0.25">
      <c r="A2834" s="64" t="s">
        <v>590</v>
      </c>
      <c r="J2834">
        <v>8</v>
      </c>
    </row>
    <row r="2835" spans="1:10" x14ac:dyDescent="0.25">
      <c r="A2835" s="79"/>
      <c r="J2835">
        <v>9</v>
      </c>
    </row>
    <row r="2836" spans="1:10" ht="25.5" x14ac:dyDescent="0.25">
      <c r="A2836" s="81" t="s">
        <v>595</v>
      </c>
      <c r="J2836">
        <v>10</v>
      </c>
    </row>
    <row r="2837" spans="1:10" x14ac:dyDescent="0.25">
      <c r="A2837" s="81"/>
      <c r="J2837">
        <v>11</v>
      </c>
    </row>
    <row r="2838" spans="1:10" x14ac:dyDescent="0.25">
      <c r="A2838" s="65"/>
      <c r="J2838">
        <v>12</v>
      </c>
    </row>
    <row r="2839" spans="1:10" x14ac:dyDescent="0.25">
      <c r="A2839" s="65"/>
      <c r="J2839">
        <v>13</v>
      </c>
    </row>
    <row r="2840" spans="1:10" x14ac:dyDescent="0.25">
      <c r="A2840" s="79"/>
      <c r="J2840">
        <v>14</v>
      </c>
    </row>
    <row r="2841" spans="1:10" x14ac:dyDescent="0.25">
      <c r="A2841" s="79"/>
      <c r="J2841">
        <v>15</v>
      </c>
    </row>
    <row r="2842" spans="1:10" x14ac:dyDescent="0.25">
      <c r="J2842">
        <v>16</v>
      </c>
    </row>
    <row r="2843" spans="1:10" x14ac:dyDescent="0.25">
      <c r="A2843" s="80"/>
      <c r="J2843">
        <v>17</v>
      </c>
    </row>
    <row r="2844" spans="1:10" ht="31.5" x14ac:dyDescent="0.25">
      <c r="A2844" s="64" t="s">
        <v>590</v>
      </c>
      <c r="J2844">
        <v>18</v>
      </c>
    </row>
    <row r="2845" spans="1:10" x14ac:dyDescent="0.25">
      <c r="A2845" s="79"/>
      <c r="J2845">
        <v>19</v>
      </c>
    </row>
    <row r="2846" spans="1:10" ht="25.5" x14ac:dyDescent="0.25">
      <c r="A2846" s="81" t="s">
        <v>595</v>
      </c>
      <c r="J2846">
        <v>20</v>
      </c>
    </row>
    <row r="2847" spans="1:10" x14ac:dyDescent="0.25">
      <c r="A2847" s="81"/>
      <c r="J2847">
        <v>21</v>
      </c>
    </row>
    <row r="2848" spans="1:10" ht="89.25" x14ac:dyDescent="0.25">
      <c r="A2848" s="81" t="s">
        <v>1109</v>
      </c>
      <c r="J2848">
        <v>22</v>
      </c>
    </row>
    <row r="2849" spans="1:23" x14ac:dyDescent="0.25">
      <c r="A2849" s="65"/>
      <c r="J2849">
        <v>23</v>
      </c>
    </row>
    <row r="2850" spans="1:23" x14ac:dyDescent="0.25">
      <c r="A2850" s="65"/>
      <c r="J2850">
        <v>24</v>
      </c>
    </row>
    <row r="2851" spans="1:23" ht="140.25" x14ac:dyDescent="0.25">
      <c r="A2851" s="96" t="s">
        <v>624</v>
      </c>
      <c r="B2851" s="97" t="s">
        <v>625</v>
      </c>
      <c r="J2851">
        <v>25</v>
      </c>
    </row>
    <row r="2852" spans="1:23" ht="15.75" thickBot="1" x14ac:dyDescent="0.3">
      <c r="A2852" s="65"/>
      <c r="J2852">
        <v>26</v>
      </c>
    </row>
    <row r="2853" spans="1:23" ht="15.75" thickBot="1" x14ac:dyDescent="0.3">
      <c r="A2853" s="88" t="s">
        <v>626</v>
      </c>
      <c r="B2853" s="89">
        <v>0.05</v>
      </c>
      <c r="J2853">
        <v>27</v>
      </c>
    </row>
    <row r="2854" spans="1:23" ht="39" thickBot="1" x14ac:dyDescent="0.3">
      <c r="A2854" s="110" t="s">
        <v>627</v>
      </c>
      <c r="B2854" s="74">
        <v>18</v>
      </c>
      <c r="J2854">
        <v>28</v>
      </c>
    </row>
    <row r="2855" spans="1:23" ht="39" thickBot="1" x14ac:dyDescent="0.3">
      <c r="A2855" s="110" t="s">
        <v>628</v>
      </c>
      <c r="B2855" s="74">
        <v>0.87822900000000004</v>
      </c>
      <c r="J2855">
        <v>29</v>
      </c>
    </row>
    <row r="2856" spans="1:23" ht="64.5" thickBot="1" x14ac:dyDescent="0.3">
      <c r="A2856" s="110" t="s">
        <v>629</v>
      </c>
      <c r="B2856" s="74">
        <v>3.9969700000000001</v>
      </c>
      <c r="J2856">
        <v>30</v>
      </c>
    </row>
    <row r="2857" spans="1:23" ht="38.25" x14ac:dyDescent="0.25">
      <c r="A2857" s="109" t="s">
        <v>630</v>
      </c>
      <c r="B2857" s="78">
        <v>1.3243</v>
      </c>
      <c r="J2857">
        <v>31</v>
      </c>
    </row>
    <row r="2858" spans="1:23" ht="15.75" thickBot="1" x14ac:dyDescent="0.3">
      <c r="A2858" s="65"/>
      <c r="J2858">
        <v>32</v>
      </c>
    </row>
    <row r="2859" spans="1:23" x14ac:dyDescent="0.25">
      <c r="A2859" s="254" t="s">
        <v>637</v>
      </c>
      <c r="B2859" s="255"/>
      <c r="C2859" s="255"/>
      <c r="D2859" s="255"/>
      <c r="E2859" s="255"/>
      <c r="J2859">
        <v>33</v>
      </c>
    </row>
    <row r="2860" spans="1:23" ht="15.75" thickBot="1" x14ac:dyDescent="0.3">
      <c r="A2860" s="256" t="s">
        <v>638</v>
      </c>
      <c r="B2860" s="257"/>
      <c r="C2860" s="257"/>
      <c r="D2860" s="257"/>
      <c r="E2860" s="257"/>
      <c r="J2860">
        <v>34</v>
      </c>
    </row>
    <row r="2861" spans="1:23" ht="16.5" thickBot="1" x14ac:dyDescent="0.3">
      <c r="A2861" s="260" t="s">
        <v>634</v>
      </c>
      <c r="B2861" s="261"/>
      <c r="C2861" s="83" t="s">
        <v>635</v>
      </c>
      <c r="D2861" s="83" t="s">
        <v>566</v>
      </c>
      <c r="E2861" s="85" t="s">
        <v>593</v>
      </c>
      <c r="K2861" s="121" t="s">
        <v>1123</v>
      </c>
      <c r="L2861" s="121" t="s">
        <v>1124</v>
      </c>
      <c r="M2861" s="121" t="str">
        <f>A2848</f>
        <v>Prueba del rango estudentizado de Tukey (HSD) para NRM5</v>
      </c>
      <c r="N2861" s="136"/>
      <c r="O2861" s="1"/>
      <c r="S2861" s="122" t="str">
        <f>K2861</f>
        <v>Factor</v>
      </c>
      <c r="T2861" s="122" t="str">
        <f>L2861</f>
        <v>Nivel</v>
      </c>
      <c r="U2861" s="114"/>
      <c r="V2861" s="123" t="str">
        <f>M2861</f>
        <v>Prueba del rango estudentizado de Tukey (HSD) para NRM5</v>
      </c>
      <c r="W2861" s="6"/>
    </row>
    <row r="2862" spans="1:23" ht="16.5" thickBot="1" x14ac:dyDescent="0.3">
      <c r="A2862" s="99"/>
      <c r="B2862" s="67" t="s">
        <v>592</v>
      </c>
      <c r="C2862" s="68">
        <v>6.9</v>
      </c>
      <c r="D2862" s="68">
        <v>8</v>
      </c>
      <c r="E2862" s="86" t="s">
        <v>11</v>
      </c>
      <c r="K2862" s="223" t="s">
        <v>1128</v>
      </c>
      <c r="L2862" s="124" t="str">
        <f>E2862</f>
        <v>Pony</v>
      </c>
      <c r="M2862" s="125">
        <f>C2862</f>
        <v>6.9</v>
      </c>
      <c r="N2862" s="125">
        <f>A2862</f>
        <v>0</v>
      </c>
      <c r="O2862" s="125" t="str">
        <f>B2862</f>
        <v>A</v>
      </c>
      <c r="S2862" s="225" t="str">
        <f>K2862</f>
        <v>Genotipo (B)</v>
      </c>
      <c r="T2862" s="133" t="str">
        <f>L2862</f>
        <v>Pony</v>
      </c>
      <c r="U2862" s="134">
        <f t="shared" ref="U2862:U2865" si="156">M2862</f>
        <v>6.9</v>
      </c>
      <c r="V2862" s="133">
        <f t="shared" ref="V2862:V2865" si="157">N2862</f>
        <v>0</v>
      </c>
      <c r="W2862" s="133" t="str">
        <f t="shared" ref="W2862:W2865" si="158">O2862</f>
        <v>A</v>
      </c>
    </row>
    <row r="2863" spans="1:23" ht="16.5" thickBot="1" x14ac:dyDescent="0.3">
      <c r="A2863" s="99"/>
      <c r="B2863" s="67" t="s">
        <v>592</v>
      </c>
      <c r="C2863" s="68"/>
      <c r="D2863" s="68"/>
      <c r="E2863" s="86"/>
      <c r="K2863" s="224"/>
      <c r="L2863" s="124" t="str">
        <f>E2864</f>
        <v>Palomo</v>
      </c>
      <c r="M2863" s="125">
        <f>C2864</f>
        <v>6.3</v>
      </c>
      <c r="N2863" s="125" t="str">
        <f>A2864</f>
        <v>B</v>
      </c>
      <c r="O2863" s="125" t="str">
        <f>B2864</f>
        <v>A</v>
      </c>
      <c r="S2863" s="226"/>
      <c r="T2863" s="133" t="str">
        <f t="shared" ref="T2863:T2865" si="159">L2863</f>
        <v>Palomo</v>
      </c>
      <c r="U2863" s="134">
        <f t="shared" si="156"/>
        <v>6.3</v>
      </c>
      <c r="V2863" s="133" t="str">
        <f t="shared" si="157"/>
        <v>B</v>
      </c>
      <c r="W2863" s="133" t="str">
        <f t="shared" si="158"/>
        <v>A</v>
      </c>
    </row>
    <row r="2864" spans="1:23" ht="16.5" thickBot="1" x14ac:dyDescent="0.3">
      <c r="A2864" s="99" t="s">
        <v>593</v>
      </c>
      <c r="B2864" s="67" t="s">
        <v>592</v>
      </c>
      <c r="C2864" s="68">
        <v>6.3</v>
      </c>
      <c r="D2864" s="68">
        <v>8</v>
      </c>
      <c r="E2864" s="86" t="s">
        <v>7</v>
      </c>
      <c r="K2864" s="224"/>
      <c r="L2864" s="4" t="str">
        <f>E2866</f>
        <v>Toro</v>
      </c>
      <c r="M2864" s="4">
        <f>C2866</f>
        <v>5.4625000000000004</v>
      </c>
      <c r="N2864" s="4" t="str">
        <f>A2866</f>
        <v>B</v>
      </c>
      <c r="O2864" s="4" t="str">
        <f>B2866</f>
        <v>C</v>
      </c>
      <c r="P2864" s="6"/>
      <c r="Q2864" s="6"/>
      <c r="R2864" s="6"/>
      <c r="S2864" s="226"/>
      <c r="T2864" s="133" t="str">
        <f t="shared" si="159"/>
        <v>Toro</v>
      </c>
      <c r="U2864" s="134">
        <f t="shared" si="156"/>
        <v>5.4625000000000004</v>
      </c>
      <c r="V2864" s="133" t="str">
        <f t="shared" si="157"/>
        <v>B</v>
      </c>
      <c r="W2864" s="133" t="str">
        <f t="shared" si="158"/>
        <v>C</v>
      </c>
    </row>
    <row r="2865" spans="1:23" ht="16.5" thickBot="1" x14ac:dyDescent="0.3">
      <c r="A2865" s="99" t="s">
        <v>593</v>
      </c>
      <c r="B2865" s="67"/>
      <c r="C2865" s="68"/>
      <c r="D2865" s="68"/>
      <c r="E2865" s="86"/>
      <c r="K2865" s="224"/>
      <c r="L2865" s="4" t="str">
        <f>E2868</f>
        <v>Perseo</v>
      </c>
      <c r="M2865" s="4">
        <f>C2868</f>
        <v>4.8</v>
      </c>
      <c r="N2865" s="4">
        <f>A2868</f>
        <v>0</v>
      </c>
      <c r="O2865" s="4" t="str">
        <f>B2868</f>
        <v>C</v>
      </c>
      <c r="P2865" s="6"/>
      <c r="Q2865" s="6"/>
      <c r="R2865" s="6"/>
      <c r="S2865" s="227"/>
      <c r="T2865" s="129" t="str">
        <f t="shared" si="159"/>
        <v>Perseo</v>
      </c>
      <c r="U2865" s="135">
        <f t="shared" si="156"/>
        <v>4.8</v>
      </c>
      <c r="V2865" s="129">
        <f t="shared" si="157"/>
        <v>0</v>
      </c>
      <c r="W2865" s="129" t="str">
        <f t="shared" si="158"/>
        <v>C</v>
      </c>
    </row>
    <row r="2866" spans="1:23" ht="15.75" thickBot="1" x14ac:dyDescent="0.3">
      <c r="A2866" s="99" t="s">
        <v>593</v>
      </c>
      <c r="B2866" s="67" t="s">
        <v>639</v>
      </c>
      <c r="C2866" s="68">
        <v>5.4625000000000004</v>
      </c>
      <c r="D2866" s="68">
        <v>8</v>
      </c>
      <c r="E2866" s="86" t="s">
        <v>8</v>
      </c>
      <c r="J2866">
        <v>1</v>
      </c>
    </row>
    <row r="2867" spans="1:23" ht="15.75" thickBot="1" x14ac:dyDescent="0.3">
      <c r="A2867" s="99"/>
      <c r="B2867" s="67" t="s">
        <v>639</v>
      </c>
      <c r="C2867" s="68"/>
      <c r="D2867" s="68"/>
      <c r="E2867" s="86"/>
      <c r="J2867">
        <v>2</v>
      </c>
    </row>
    <row r="2868" spans="1:23" x14ac:dyDescent="0.25">
      <c r="A2868" s="100"/>
      <c r="B2868" s="76" t="s">
        <v>639</v>
      </c>
      <c r="C2868" s="77">
        <v>4.8</v>
      </c>
      <c r="D2868" s="77">
        <v>8</v>
      </c>
      <c r="E2868" s="87" t="s">
        <v>46</v>
      </c>
      <c r="J2868">
        <v>3</v>
      </c>
    </row>
    <row r="2869" spans="1:23" x14ac:dyDescent="0.25">
      <c r="A2869" s="79"/>
      <c r="J2869">
        <v>4</v>
      </c>
    </row>
    <row r="2870" spans="1:23" x14ac:dyDescent="0.25">
      <c r="A2870" s="79"/>
      <c r="J2870">
        <v>5</v>
      </c>
    </row>
    <row r="2871" spans="1:23" x14ac:dyDescent="0.25">
      <c r="J2871">
        <v>6</v>
      </c>
    </row>
    <row r="2872" spans="1:23" x14ac:dyDescent="0.25">
      <c r="A2872" s="80"/>
      <c r="J2872">
        <v>7</v>
      </c>
    </row>
    <row r="2873" spans="1:23" ht="31.5" x14ac:dyDescent="0.25">
      <c r="A2873" s="64" t="s">
        <v>590</v>
      </c>
      <c r="J2873">
        <v>8</v>
      </c>
    </row>
    <row r="2874" spans="1:23" x14ac:dyDescent="0.25">
      <c r="A2874" s="79"/>
      <c r="J2874">
        <v>9</v>
      </c>
    </row>
    <row r="2875" spans="1:23" ht="25.5" x14ac:dyDescent="0.25">
      <c r="A2875" s="81" t="s">
        <v>595</v>
      </c>
      <c r="J2875">
        <v>10</v>
      </c>
    </row>
    <row r="2876" spans="1:23" x14ac:dyDescent="0.25">
      <c r="A2876" s="81"/>
      <c r="J2876">
        <v>11</v>
      </c>
    </row>
    <row r="2877" spans="1:23" x14ac:dyDescent="0.25">
      <c r="A2877" s="65"/>
      <c r="J2877">
        <v>12</v>
      </c>
    </row>
    <row r="2878" spans="1:23" x14ac:dyDescent="0.25">
      <c r="A2878" s="65"/>
      <c r="J2878">
        <v>13</v>
      </c>
    </row>
    <row r="2879" spans="1:23" x14ac:dyDescent="0.25">
      <c r="A2879" s="79"/>
      <c r="J2879">
        <v>14</v>
      </c>
    </row>
    <row r="2880" spans="1:23" x14ac:dyDescent="0.25">
      <c r="A2880" s="79"/>
      <c r="J2880">
        <v>15</v>
      </c>
    </row>
    <row r="2881" spans="1:10" x14ac:dyDescent="0.25">
      <c r="J2881">
        <v>16</v>
      </c>
    </row>
    <row r="2882" spans="1:10" x14ac:dyDescent="0.25">
      <c r="A2882" s="80"/>
      <c r="J2882">
        <v>17</v>
      </c>
    </row>
    <row r="2883" spans="1:10" ht="31.5" x14ac:dyDescent="0.25">
      <c r="A2883" s="64" t="s">
        <v>590</v>
      </c>
      <c r="J2883">
        <v>18</v>
      </c>
    </row>
    <row r="2884" spans="1:10" x14ac:dyDescent="0.25">
      <c r="A2884" s="79"/>
      <c r="J2884">
        <v>19</v>
      </c>
    </row>
    <row r="2885" spans="1:10" ht="25.5" x14ac:dyDescent="0.25">
      <c r="A2885" s="81" t="s">
        <v>595</v>
      </c>
      <c r="J2885">
        <v>20</v>
      </c>
    </row>
    <row r="2886" spans="1:10" x14ac:dyDescent="0.25">
      <c r="A2886" s="81"/>
      <c r="J2886">
        <v>21</v>
      </c>
    </row>
    <row r="2887" spans="1:10" ht="89.25" x14ac:dyDescent="0.25">
      <c r="A2887" s="81" t="s">
        <v>1110</v>
      </c>
      <c r="J2887">
        <v>22</v>
      </c>
    </row>
    <row r="2888" spans="1:10" x14ac:dyDescent="0.25">
      <c r="A2888" s="65"/>
      <c r="J2888">
        <v>23</v>
      </c>
    </row>
    <row r="2889" spans="1:10" x14ac:dyDescent="0.25">
      <c r="A2889" s="65"/>
      <c r="J2889">
        <v>24</v>
      </c>
    </row>
    <row r="2890" spans="1:10" ht="140.25" x14ac:dyDescent="0.25">
      <c r="A2890" s="96" t="s">
        <v>624</v>
      </c>
      <c r="B2890" s="97" t="s">
        <v>625</v>
      </c>
      <c r="J2890">
        <v>25</v>
      </c>
    </row>
    <row r="2891" spans="1:10" ht="15.75" thickBot="1" x14ac:dyDescent="0.3">
      <c r="A2891" s="65"/>
      <c r="J2891">
        <v>26</v>
      </c>
    </row>
    <row r="2892" spans="1:10" ht="15.75" thickBot="1" x14ac:dyDescent="0.3">
      <c r="A2892" s="88" t="s">
        <v>626</v>
      </c>
      <c r="B2892" s="89">
        <v>0.05</v>
      </c>
      <c r="J2892">
        <v>27</v>
      </c>
    </row>
    <row r="2893" spans="1:10" ht="39" thickBot="1" x14ac:dyDescent="0.3">
      <c r="A2893" s="110" t="s">
        <v>627</v>
      </c>
      <c r="B2893" s="74">
        <v>18</v>
      </c>
      <c r="J2893">
        <v>28</v>
      </c>
    </row>
    <row r="2894" spans="1:10" ht="39" thickBot="1" x14ac:dyDescent="0.3">
      <c r="A2894" s="110" t="s">
        <v>628</v>
      </c>
      <c r="B2894" s="74">
        <v>2.6897220000000002</v>
      </c>
      <c r="J2894">
        <v>29</v>
      </c>
    </row>
    <row r="2895" spans="1:10" ht="64.5" thickBot="1" x14ac:dyDescent="0.3">
      <c r="A2895" s="110" t="s">
        <v>629</v>
      </c>
      <c r="B2895" s="74">
        <v>3.9969700000000001</v>
      </c>
      <c r="J2895">
        <v>30</v>
      </c>
    </row>
    <row r="2896" spans="1:10" ht="38.25" x14ac:dyDescent="0.25">
      <c r="A2896" s="109" t="s">
        <v>630</v>
      </c>
      <c r="B2896" s="78">
        <v>2.3176000000000001</v>
      </c>
      <c r="J2896">
        <v>31</v>
      </c>
    </row>
    <row r="2897" spans="1:23" ht="15.75" thickBot="1" x14ac:dyDescent="0.3">
      <c r="A2897" s="65"/>
      <c r="J2897">
        <v>32</v>
      </c>
    </row>
    <row r="2898" spans="1:23" x14ac:dyDescent="0.25">
      <c r="A2898" s="254" t="s">
        <v>637</v>
      </c>
      <c r="B2898" s="255"/>
      <c r="C2898" s="255"/>
      <c r="D2898" s="255"/>
      <c r="J2898">
        <v>33</v>
      </c>
    </row>
    <row r="2899" spans="1:23" ht="15.75" thickBot="1" x14ac:dyDescent="0.3">
      <c r="A2899" s="256" t="s">
        <v>638</v>
      </c>
      <c r="B2899" s="257"/>
      <c r="C2899" s="257"/>
      <c r="D2899" s="257"/>
      <c r="J2899">
        <v>34</v>
      </c>
    </row>
    <row r="2900" spans="1:23" ht="27" thickBot="1" x14ac:dyDescent="0.3">
      <c r="A2900" s="98" t="s">
        <v>634</v>
      </c>
      <c r="B2900" s="83" t="s">
        <v>635</v>
      </c>
      <c r="C2900" s="83" t="s">
        <v>566</v>
      </c>
      <c r="D2900" s="85" t="s">
        <v>593</v>
      </c>
      <c r="K2900" s="121" t="s">
        <v>1123</v>
      </c>
      <c r="L2900" s="121" t="s">
        <v>1124</v>
      </c>
      <c r="M2900" s="121" t="str">
        <f>A2887</f>
        <v>Prueba del rango estudentizado de Tukey (HSD) para NRM6</v>
      </c>
      <c r="N2900" s="136"/>
      <c r="O2900" s="1"/>
      <c r="S2900" s="122" t="str">
        <f>K2900</f>
        <v>Factor</v>
      </c>
      <c r="T2900" s="122" t="str">
        <f>L2900</f>
        <v>Nivel</v>
      </c>
      <c r="U2900" s="114"/>
      <c r="V2900" s="123" t="str">
        <f>M2900</f>
        <v>Prueba del rango estudentizado de Tukey (HSD) para NRM6</v>
      </c>
      <c r="W2900" s="6"/>
    </row>
    <row r="2901" spans="1:23" ht="16.5" thickBot="1" x14ac:dyDescent="0.3">
      <c r="A2901" s="99" t="s">
        <v>592</v>
      </c>
      <c r="B2901" s="68">
        <v>9.7750000000000004</v>
      </c>
      <c r="C2901" s="68">
        <v>8</v>
      </c>
      <c r="D2901" s="86" t="s">
        <v>11</v>
      </c>
      <c r="K2901" s="223" t="s">
        <v>1128</v>
      </c>
      <c r="L2901" s="124" t="str">
        <f>D2901</f>
        <v>Pony</v>
      </c>
      <c r="M2901" s="125">
        <f>B2901</f>
        <v>9.7750000000000004</v>
      </c>
      <c r="N2901" s="125" t="str">
        <f>A2901</f>
        <v>A</v>
      </c>
      <c r="O2901" s="125">
        <f>B2901</f>
        <v>9.7750000000000004</v>
      </c>
      <c r="S2901" s="225" t="str">
        <f>K2901</f>
        <v>Genotipo (B)</v>
      </c>
      <c r="T2901" s="133" t="str">
        <f>L2901</f>
        <v>Pony</v>
      </c>
      <c r="U2901" s="134">
        <f t="shared" ref="U2901:U2904" si="160">M2901</f>
        <v>9.7750000000000004</v>
      </c>
      <c r="V2901" s="133" t="str">
        <f t="shared" ref="V2901:V2904" si="161">N2901</f>
        <v>A</v>
      </c>
      <c r="W2901" s="133">
        <f t="shared" ref="W2901:W2904" si="162">O2901</f>
        <v>9.7750000000000004</v>
      </c>
    </row>
    <row r="2902" spans="1:23" ht="16.5" thickBot="1" x14ac:dyDescent="0.3">
      <c r="A2902" s="99" t="s">
        <v>592</v>
      </c>
      <c r="B2902" s="68"/>
      <c r="C2902" s="68"/>
      <c r="D2902" s="86"/>
      <c r="K2902" s="224"/>
      <c r="L2902" s="124" t="str">
        <f>D2903</f>
        <v>Palomo</v>
      </c>
      <c r="M2902" s="125">
        <f>B2903</f>
        <v>9.5875000000000004</v>
      </c>
      <c r="N2902" s="125" t="str">
        <f>A2903</f>
        <v>A</v>
      </c>
      <c r="O2902" s="125">
        <f>B2903</f>
        <v>9.5875000000000004</v>
      </c>
      <c r="S2902" s="226"/>
      <c r="T2902" s="133" t="str">
        <f t="shared" ref="T2902:T2904" si="163">L2902</f>
        <v>Palomo</v>
      </c>
      <c r="U2902" s="134">
        <f t="shared" si="160"/>
        <v>9.5875000000000004</v>
      </c>
      <c r="V2902" s="133" t="str">
        <f t="shared" si="161"/>
        <v>A</v>
      </c>
      <c r="W2902" s="133">
        <f t="shared" si="162"/>
        <v>9.5875000000000004</v>
      </c>
    </row>
    <row r="2903" spans="1:23" ht="16.5" thickBot="1" x14ac:dyDescent="0.3">
      <c r="A2903" s="99" t="s">
        <v>592</v>
      </c>
      <c r="B2903" s="68">
        <v>9.5875000000000004</v>
      </c>
      <c r="C2903" s="68">
        <v>8</v>
      </c>
      <c r="D2903" s="86" t="s">
        <v>7</v>
      </c>
      <c r="K2903" s="224"/>
      <c r="L2903" s="4" t="str">
        <f>D2905</f>
        <v>Toro</v>
      </c>
      <c r="M2903" s="4">
        <f>B2905</f>
        <v>9.1374999999999993</v>
      </c>
      <c r="N2903" s="4" t="str">
        <f>A2905</f>
        <v>A</v>
      </c>
      <c r="O2903" s="4">
        <f>B2905</f>
        <v>9.1374999999999993</v>
      </c>
      <c r="P2903" s="6"/>
      <c r="Q2903" s="6"/>
      <c r="R2903" s="6"/>
      <c r="S2903" s="226"/>
      <c r="T2903" s="133" t="str">
        <f t="shared" si="163"/>
        <v>Toro</v>
      </c>
      <c r="U2903" s="134">
        <f t="shared" si="160"/>
        <v>9.1374999999999993</v>
      </c>
      <c r="V2903" s="133" t="str">
        <f t="shared" si="161"/>
        <v>A</v>
      </c>
      <c r="W2903" s="133">
        <f t="shared" si="162"/>
        <v>9.1374999999999993</v>
      </c>
    </row>
    <row r="2904" spans="1:23" ht="16.5" thickBot="1" x14ac:dyDescent="0.3">
      <c r="A2904" s="99" t="s">
        <v>592</v>
      </c>
      <c r="B2904" s="68"/>
      <c r="C2904" s="68"/>
      <c r="D2904" s="86"/>
      <c r="K2904" s="224"/>
      <c r="L2904" s="4" t="str">
        <f>D2907</f>
        <v>Perseo</v>
      </c>
      <c r="M2904" s="4">
        <f>B2907</f>
        <v>7.75</v>
      </c>
      <c r="N2904" s="4" t="str">
        <f>A2907</f>
        <v>A</v>
      </c>
      <c r="O2904" s="4">
        <f>B2907</f>
        <v>7.75</v>
      </c>
      <c r="P2904" s="6"/>
      <c r="Q2904" s="6"/>
      <c r="R2904" s="6"/>
      <c r="S2904" s="227"/>
      <c r="T2904" s="129" t="str">
        <f t="shared" si="163"/>
        <v>Perseo</v>
      </c>
      <c r="U2904" s="135">
        <f t="shared" si="160"/>
        <v>7.75</v>
      </c>
      <c r="V2904" s="129" t="str">
        <f t="shared" si="161"/>
        <v>A</v>
      </c>
      <c r="W2904" s="129">
        <f t="shared" si="162"/>
        <v>7.75</v>
      </c>
    </row>
    <row r="2905" spans="1:23" ht="15.75" thickBot="1" x14ac:dyDescent="0.3">
      <c r="A2905" s="99" t="s">
        <v>592</v>
      </c>
      <c r="B2905" s="68">
        <v>9.1374999999999993</v>
      </c>
      <c r="C2905" s="68">
        <v>8</v>
      </c>
      <c r="D2905" s="86" t="s">
        <v>8</v>
      </c>
      <c r="J2905">
        <v>1</v>
      </c>
    </row>
    <row r="2906" spans="1:23" ht="15.75" thickBot="1" x14ac:dyDescent="0.3">
      <c r="A2906" s="99" t="s">
        <v>592</v>
      </c>
      <c r="B2906" s="68"/>
      <c r="C2906" s="68"/>
      <c r="D2906" s="86"/>
      <c r="J2906">
        <v>2</v>
      </c>
    </row>
    <row r="2907" spans="1:23" x14ac:dyDescent="0.25">
      <c r="A2907" s="100" t="s">
        <v>592</v>
      </c>
      <c r="B2907" s="77">
        <v>7.75</v>
      </c>
      <c r="C2907" s="77">
        <v>8</v>
      </c>
      <c r="D2907" s="87" t="s">
        <v>46</v>
      </c>
      <c r="J2907">
        <v>3</v>
      </c>
    </row>
    <row r="2908" spans="1:23" x14ac:dyDescent="0.25">
      <c r="A2908" s="79"/>
      <c r="J2908">
        <v>4</v>
      </c>
    </row>
    <row r="2909" spans="1:23" x14ac:dyDescent="0.25">
      <c r="A2909" s="79"/>
      <c r="J2909">
        <v>5</v>
      </c>
    </row>
    <row r="2910" spans="1:23" x14ac:dyDescent="0.25">
      <c r="J2910">
        <v>6</v>
      </c>
    </row>
    <row r="2911" spans="1:23" x14ac:dyDescent="0.25">
      <c r="A2911" s="80"/>
      <c r="J2911">
        <v>7</v>
      </c>
    </row>
    <row r="2912" spans="1:23" ht="31.5" x14ac:dyDescent="0.25">
      <c r="A2912" s="64" t="s">
        <v>590</v>
      </c>
      <c r="J2912">
        <v>8</v>
      </c>
    </row>
    <row r="2913" spans="1:10" x14ac:dyDescent="0.25">
      <c r="A2913" s="79"/>
      <c r="J2913">
        <v>9</v>
      </c>
    </row>
    <row r="2914" spans="1:10" ht="25.5" x14ac:dyDescent="0.25">
      <c r="A2914" s="81" t="s">
        <v>595</v>
      </c>
      <c r="J2914">
        <v>10</v>
      </c>
    </row>
    <row r="2915" spans="1:10" x14ac:dyDescent="0.25">
      <c r="A2915" s="81"/>
      <c r="J2915">
        <v>11</v>
      </c>
    </row>
    <row r="2916" spans="1:10" x14ac:dyDescent="0.25">
      <c r="A2916" s="65"/>
      <c r="J2916">
        <v>12</v>
      </c>
    </row>
    <row r="2917" spans="1:10" x14ac:dyDescent="0.25">
      <c r="A2917" s="65"/>
      <c r="J2917">
        <v>13</v>
      </c>
    </row>
    <row r="2918" spans="1:10" x14ac:dyDescent="0.25">
      <c r="A2918" s="79"/>
      <c r="J2918">
        <v>14</v>
      </c>
    </row>
    <row r="2919" spans="1:10" x14ac:dyDescent="0.25">
      <c r="A2919" s="79"/>
      <c r="J2919">
        <v>15</v>
      </c>
    </row>
    <row r="2920" spans="1:10" x14ac:dyDescent="0.25">
      <c r="J2920">
        <v>16</v>
      </c>
    </row>
    <row r="2921" spans="1:10" x14ac:dyDescent="0.25">
      <c r="A2921" s="80"/>
      <c r="J2921">
        <v>17</v>
      </c>
    </row>
    <row r="2922" spans="1:10" ht="31.5" x14ac:dyDescent="0.25">
      <c r="A2922" s="64" t="s">
        <v>590</v>
      </c>
      <c r="J2922">
        <v>18</v>
      </c>
    </row>
    <row r="2923" spans="1:10" x14ac:dyDescent="0.25">
      <c r="A2923" s="79"/>
      <c r="J2923">
        <v>19</v>
      </c>
    </row>
    <row r="2924" spans="1:10" ht="25.5" x14ac:dyDescent="0.25">
      <c r="A2924" s="81" t="s">
        <v>595</v>
      </c>
      <c r="J2924">
        <v>20</v>
      </c>
    </row>
    <row r="2925" spans="1:10" x14ac:dyDescent="0.25">
      <c r="A2925" s="81"/>
      <c r="J2925">
        <v>21</v>
      </c>
    </row>
    <row r="2926" spans="1:10" ht="89.25" x14ac:dyDescent="0.25">
      <c r="A2926" s="81" t="s">
        <v>1111</v>
      </c>
      <c r="J2926">
        <v>22</v>
      </c>
    </row>
    <row r="2927" spans="1:10" x14ac:dyDescent="0.25">
      <c r="A2927" s="65"/>
      <c r="J2927">
        <v>23</v>
      </c>
    </row>
    <row r="2928" spans="1:10" x14ac:dyDescent="0.25">
      <c r="A2928" s="65"/>
      <c r="J2928">
        <v>24</v>
      </c>
    </row>
    <row r="2929" spans="1:57" ht="140.25" x14ac:dyDescent="0.25">
      <c r="A2929" s="96" t="s">
        <v>624</v>
      </c>
      <c r="B2929" s="97" t="s">
        <v>625</v>
      </c>
      <c r="J2929">
        <v>25</v>
      </c>
    </row>
    <row r="2930" spans="1:57" ht="15.75" thickBot="1" x14ac:dyDescent="0.3">
      <c r="A2930" s="65"/>
      <c r="J2930">
        <v>26</v>
      </c>
    </row>
    <row r="2931" spans="1:57" ht="15.75" thickBot="1" x14ac:dyDescent="0.3">
      <c r="A2931" s="88" t="s">
        <v>626</v>
      </c>
      <c r="B2931" s="89">
        <v>0.05</v>
      </c>
      <c r="J2931">
        <v>27</v>
      </c>
    </row>
    <row r="2932" spans="1:57" ht="39" thickBot="1" x14ac:dyDescent="0.3">
      <c r="A2932" s="110" t="s">
        <v>627</v>
      </c>
      <c r="B2932" s="74">
        <v>18</v>
      </c>
      <c r="J2932">
        <v>28</v>
      </c>
    </row>
    <row r="2933" spans="1:57" ht="39" thickBot="1" x14ac:dyDescent="0.3">
      <c r="A2933" s="110" t="s">
        <v>628</v>
      </c>
      <c r="B2933" s="74">
        <v>0</v>
      </c>
      <c r="J2933">
        <v>29</v>
      </c>
    </row>
    <row r="2934" spans="1:57" ht="64.5" thickBot="1" x14ac:dyDescent="0.3">
      <c r="A2934" s="110" t="s">
        <v>629</v>
      </c>
      <c r="B2934" s="74">
        <v>3.9969700000000001</v>
      </c>
      <c r="J2934">
        <v>30</v>
      </c>
    </row>
    <row r="2935" spans="1:57" ht="38.25" x14ac:dyDescent="0.25">
      <c r="A2935" s="109" t="s">
        <v>630</v>
      </c>
      <c r="B2935" s="78">
        <v>0</v>
      </c>
      <c r="J2935">
        <v>31</v>
      </c>
    </row>
    <row r="2936" spans="1:57" ht="15.75" thickBot="1" x14ac:dyDescent="0.3">
      <c r="A2936" s="65"/>
      <c r="J2936">
        <v>32</v>
      </c>
    </row>
    <row r="2937" spans="1:57" x14ac:dyDescent="0.25">
      <c r="A2937" s="254" t="s">
        <v>637</v>
      </c>
      <c r="B2937" s="255"/>
      <c r="C2937" s="255"/>
      <c r="D2937" s="255"/>
      <c r="J2937">
        <v>33</v>
      </c>
    </row>
    <row r="2938" spans="1:57" ht="15.75" thickBot="1" x14ac:dyDescent="0.3">
      <c r="A2938" s="256" t="s">
        <v>638</v>
      </c>
      <c r="B2938" s="257"/>
      <c r="C2938" s="257"/>
      <c r="D2938" s="257"/>
      <c r="J2938">
        <v>34</v>
      </c>
    </row>
    <row r="2939" spans="1:57" ht="27" thickBot="1" x14ac:dyDescent="0.3">
      <c r="A2939" s="98" t="s">
        <v>634</v>
      </c>
      <c r="B2939" s="83" t="s">
        <v>635</v>
      </c>
      <c r="C2939" s="83" t="s">
        <v>566</v>
      </c>
      <c r="D2939" s="85" t="s">
        <v>593</v>
      </c>
      <c r="K2939" s="121" t="s">
        <v>1123</v>
      </c>
      <c r="L2939" s="121" t="s">
        <v>1124</v>
      </c>
      <c r="M2939" s="121" t="str">
        <f>A2926</f>
        <v>Prueba del rango estudentizado de Tukey (HSD) para NFRM1</v>
      </c>
      <c r="N2939" s="136"/>
      <c r="O2939" s="1"/>
      <c r="S2939" s="122" t="str">
        <f>K2939</f>
        <v>Factor</v>
      </c>
      <c r="T2939" s="122" t="str">
        <f>L2939</f>
        <v>Nivel</v>
      </c>
      <c r="U2939" s="114"/>
      <c r="V2939" s="123" t="str">
        <f>M2939</f>
        <v>Prueba del rango estudentizado de Tukey (HSD) para NFRM1</v>
      </c>
      <c r="W2939" s="6"/>
      <c r="X2939" s="161"/>
      <c r="Y2939" s="161"/>
      <c r="Z2939" s="161"/>
      <c r="AA2939" s="160"/>
      <c r="AB2939" s="161"/>
      <c r="AC2939" s="161"/>
      <c r="AD2939" s="161"/>
      <c r="AE2939" s="161"/>
      <c r="AF2939" s="161"/>
      <c r="AG2939" s="161"/>
      <c r="AH2939" s="161"/>
      <c r="AI2939" s="161"/>
      <c r="AJ2939" s="161"/>
      <c r="AK2939" s="161"/>
      <c r="AL2939" s="161"/>
      <c r="AM2939" s="161"/>
      <c r="AN2939" s="161"/>
      <c r="AO2939" s="161"/>
      <c r="AP2939" s="161"/>
      <c r="AQ2939" s="161"/>
      <c r="AR2939" s="161"/>
      <c r="AS2939" s="161"/>
      <c r="AT2939" s="161"/>
      <c r="AU2939" s="161"/>
      <c r="AV2939" s="161"/>
      <c r="AW2939" s="161"/>
      <c r="AX2939" s="161"/>
      <c r="AY2939" s="161"/>
      <c r="AZ2939" s="161"/>
      <c r="BA2939" s="161"/>
      <c r="BB2939" s="161"/>
      <c r="BC2939" s="161"/>
      <c r="BD2939" s="160"/>
      <c r="BE2939" s="160"/>
    </row>
    <row r="2940" spans="1:57" ht="16.5" thickBot="1" x14ac:dyDescent="0.3">
      <c r="A2940" s="99" t="s">
        <v>592</v>
      </c>
      <c r="B2940" s="68">
        <v>0</v>
      </c>
      <c r="C2940" s="68">
        <v>8</v>
      </c>
      <c r="D2940" s="86" t="s">
        <v>7</v>
      </c>
      <c r="K2940" s="223" t="s">
        <v>1128</v>
      </c>
      <c r="L2940" s="124" t="str">
        <f>D2940</f>
        <v>Palomo</v>
      </c>
      <c r="M2940" s="125">
        <f>B2940</f>
        <v>0</v>
      </c>
      <c r="N2940" s="125" t="str">
        <f>A2940</f>
        <v>A</v>
      </c>
      <c r="O2940" s="125">
        <f>B2940</f>
        <v>0</v>
      </c>
      <c r="S2940" s="225" t="str">
        <f>K2940</f>
        <v>Genotipo (B)</v>
      </c>
      <c r="T2940" s="133" t="str">
        <f>L2940</f>
        <v>Palomo</v>
      </c>
      <c r="U2940" s="134">
        <f t="shared" ref="U2940:U2943" si="164">M2940</f>
        <v>0</v>
      </c>
      <c r="V2940" s="133" t="str">
        <f t="shared" ref="V2940:V2943" si="165">N2940</f>
        <v>A</v>
      </c>
      <c r="W2940" s="133">
        <f t="shared" ref="W2940:W2943" si="166">O2940</f>
        <v>0</v>
      </c>
      <c r="X2940" s="160"/>
      <c r="Y2940" s="160"/>
      <c r="Z2940" s="160"/>
      <c r="AA2940" s="160"/>
      <c r="AB2940" s="160"/>
      <c r="AC2940" s="160"/>
      <c r="AD2940" s="160"/>
      <c r="AE2940" s="160"/>
      <c r="AF2940" s="160"/>
      <c r="AG2940" s="160"/>
      <c r="AH2940" s="160"/>
      <c r="AI2940" s="160"/>
      <c r="AJ2940" s="160"/>
      <c r="AK2940" s="160"/>
      <c r="AL2940" s="160"/>
      <c r="AM2940" s="160"/>
      <c r="AN2940" s="160"/>
      <c r="AO2940" s="160"/>
      <c r="AP2940" s="160"/>
      <c r="AQ2940" s="160"/>
      <c r="AR2940" s="160"/>
      <c r="AS2940" s="160"/>
      <c r="AT2940" s="160"/>
      <c r="AU2940" s="160"/>
      <c r="AV2940" s="160"/>
      <c r="AW2940" s="160"/>
      <c r="AX2940" s="160"/>
      <c r="AY2940" s="160"/>
      <c r="AZ2940" s="160"/>
      <c r="BA2940" s="160"/>
      <c r="BB2940" s="160"/>
      <c r="BC2940" s="160"/>
      <c r="BD2940" s="160"/>
      <c r="BE2940" s="160"/>
    </row>
    <row r="2941" spans="1:57" ht="16.5" thickBot="1" x14ac:dyDescent="0.3">
      <c r="A2941" s="99" t="s">
        <v>592</v>
      </c>
      <c r="B2941" s="68"/>
      <c r="C2941" s="68"/>
      <c r="D2941" s="86"/>
      <c r="K2941" s="224"/>
      <c r="L2941" s="124" t="str">
        <f>D2942</f>
        <v>Perseo</v>
      </c>
      <c r="M2941" s="125">
        <f>B2942</f>
        <v>0</v>
      </c>
      <c r="N2941" s="125" t="str">
        <f>A2942</f>
        <v>A</v>
      </c>
      <c r="O2941" s="125">
        <f>B2942</f>
        <v>0</v>
      </c>
      <c r="S2941" s="226"/>
      <c r="T2941" s="133" t="str">
        <f t="shared" ref="T2941:T2943" si="167">L2941</f>
        <v>Perseo</v>
      </c>
      <c r="U2941" s="134">
        <f t="shared" si="164"/>
        <v>0</v>
      </c>
      <c r="V2941" s="133" t="str">
        <f t="shared" si="165"/>
        <v>A</v>
      </c>
      <c r="W2941" s="133">
        <f t="shared" si="166"/>
        <v>0</v>
      </c>
      <c r="X2941" s="160"/>
      <c r="Y2941" s="160"/>
      <c r="Z2941" s="160"/>
      <c r="AA2941" s="160"/>
      <c r="AB2941" s="160"/>
      <c r="AC2941" s="160"/>
      <c r="AD2941" s="160"/>
      <c r="AE2941" s="160"/>
      <c r="AF2941" s="160"/>
      <c r="AG2941" s="160"/>
      <c r="AH2941" s="160"/>
      <c r="AI2941" s="160"/>
      <c r="AJ2941" s="160"/>
      <c r="AK2941" s="160"/>
      <c r="AL2941" s="160"/>
      <c r="AM2941" s="160"/>
      <c r="AN2941" s="160"/>
      <c r="AO2941" s="160"/>
      <c r="AP2941" s="160"/>
      <c r="AQ2941" s="160"/>
      <c r="AR2941" s="160"/>
      <c r="AS2941" s="160"/>
      <c r="AT2941" s="160"/>
      <c r="AU2941" s="160"/>
      <c r="AV2941" s="160"/>
      <c r="AW2941" s="160"/>
      <c r="AX2941" s="160"/>
      <c r="AY2941" s="160"/>
      <c r="AZ2941" s="160"/>
      <c r="BA2941" s="160"/>
      <c r="BB2941" s="160"/>
      <c r="BC2941" s="160"/>
      <c r="BD2941" s="160"/>
      <c r="BE2941" s="160"/>
    </row>
    <row r="2942" spans="1:57" ht="16.5" thickBot="1" x14ac:dyDescent="0.3">
      <c r="A2942" s="99" t="s">
        <v>592</v>
      </c>
      <c r="B2942" s="68">
        <v>0</v>
      </c>
      <c r="C2942" s="68">
        <v>8</v>
      </c>
      <c r="D2942" s="86" t="s">
        <v>46</v>
      </c>
      <c r="K2942" s="224"/>
      <c r="L2942" s="4" t="str">
        <f>D2944</f>
        <v>Pony</v>
      </c>
      <c r="M2942" s="4">
        <f>B2944</f>
        <v>0</v>
      </c>
      <c r="N2942" s="4" t="str">
        <f>A2944</f>
        <v>A</v>
      </c>
      <c r="O2942" s="4">
        <f>B2944</f>
        <v>0</v>
      </c>
      <c r="P2942" s="6"/>
      <c r="Q2942" s="6"/>
      <c r="R2942" s="6"/>
      <c r="S2942" s="226"/>
      <c r="T2942" s="133" t="str">
        <f t="shared" si="167"/>
        <v>Pony</v>
      </c>
      <c r="U2942" s="134">
        <f t="shared" si="164"/>
        <v>0</v>
      </c>
      <c r="V2942" s="133" t="str">
        <f t="shared" si="165"/>
        <v>A</v>
      </c>
      <c r="W2942" s="133">
        <f t="shared" si="166"/>
        <v>0</v>
      </c>
      <c r="X2942" s="160"/>
      <c r="Y2942" s="160"/>
      <c r="Z2942" s="160"/>
      <c r="AA2942" s="160"/>
      <c r="AB2942" s="160"/>
      <c r="AC2942" s="160"/>
      <c r="AD2942" s="160"/>
      <c r="AE2942" s="160"/>
      <c r="AF2942" s="160"/>
      <c r="AG2942" s="160"/>
      <c r="AH2942" s="160"/>
      <c r="AI2942" s="160"/>
      <c r="AJ2942" s="160"/>
      <c r="AK2942" s="160"/>
      <c r="AL2942" s="160"/>
      <c r="AM2942" s="160"/>
      <c r="AN2942" s="160"/>
      <c r="AO2942" s="160"/>
      <c r="AP2942" s="160"/>
      <c r="AQ2942" s="160"/>
      <c r="AR2942" s="160"/>
      <c r="AS2942" s="160"/>
      <c r="AT2942" s="160"/>
      <c r="AU2942" s="160"/>
      <c r="AV2942" s="160"/>
      <c r="AW2942" s="160"/>
      <c r="AX2942" s="160"/>
      <c r="AY2942" s="160"/>
      <c r="AZ2942" s="160"/>
      <c r="BA2942" s="160"/>
      <c r="BB2942" s="160"/>
      <c r="BC2942" s="160"/>
      <c r="BD2942" s="160"/>
      <c r="BE2942" s="160"/>
    </row>
    <row r="2943" spans="1:57" ht="16.5" thickBot="1" x14ac:dyDescent="0.3">
      <c r="A2943" s="99" t="s">
        <v>592</v>
      </c>
      <c r="B2943" s="68"/>
      <c r="C2943" s="68"/>
      <c r="D2943" s="86"/>
      <c r="K2943" s="224"/>
      <c r="L2943" s="4" t="str">
        <f>D2946</f>
        <v>Toro</v>
      </c>
      <c r="M2943" s="4">
        <f>B2946</f>
        <v>0</v>
      </c>
      <c r="N2943" s="4" t="str">
        <f>A2946</f>
        <v>A</v>
      </c>
      <c r="O2943" s="4">
        <f>B2946</f>
        <v>0</v>
      </c>
      <c r="P2943" s="6"/>
      <c r="Q2943" s="6"/>
      <c r="R2943" s="6"/>
      <c r="S2943" s="227"/>
      <c r="T2943" s="129" t="str">
        <f t="shared" si="167"/>
        <v>Toro</v>
      </c>
      <c r="U2943" s="135">
        <f t="shared" si="164"/>
        <v>0</v>
      </c>
      <c r="V2943" s="129" t="str">
        <f t="shared" si="165"/>
        <v>A</v>
      </c>
      <c r="W2943" s="129">
        <f t="shared" si="166"/>
        <v>0</v>
      </c>
      <c r="X2943" s="160"/>
      <c r="Y2943" s="160"/>
      <c r="Z2943" s="160"/>
      <c r="AA2943" s="160"/>
      <c r="AB2943" s="160"/>
      <c r="AC2943" s="160"/>
      <c r="AD2943" s="160"/>
      <c r="AE2943" s="160"/>
      <c r="AF2943" s="160"/>
      <c r="AG2943" s="160"/>
      <c r="AH2943" s="160"/>
      <c r="AI2943" s="160"/>
      <c r="AJ2943" s="160"/>
      <c r="AK2943" s="160"/>
      <c r="AL2943" s="160"/>
      <c r="AM2943" s="160"/>
      <c r="AN2943" s="160"/>
      <c r="AO2943" s="160"/>
      <c r="AP2943" s="160"/>
      <c r="AQ2943" s="160"/>
      <c r="AR2943" s="160"/>
      <c r="AS2943" s="160"/>
      <c r="AT2943" s="160"/>
      <c r="AU2943" s="160"/>
      <c r="AV2943" s="160"/>
      <c r="AW2943" s="160"/>
      <c r="AX2943" s="160"/>
      <c r="AY2943" s="160"/>
      <c r="AZ2943" s="160"/>
      <c r="BA2943" s="160"/>
      <c r="BB2943" s="160"/>
      <c r="BC2943" s="160"/>
      <c r="BD2943" s="160"/>
      <c r="BE2943" s="160"/>
    </row>
    <row r="2944" spans="1:57" ht="15.75" thickBot="1" x14ac:dyDescent="0.3">
      <c r="A2944" s="99" t="s">
        <v>592</v>
      </c>
      <c r="B2944" s="68">
        <v>0</v>
      </c>
      <c r="C2944" s="68">
        <v>8</v>
      </c>
      <c r="D2944" s="86" t="s">
        <v>11</v>
      </c>
      <c r="J2944">
        <v>1</v>
      </c>
      <c r="X2944" s="160"/>
      <c r="Y2944" s="160"/>
      <c r="Z2944" s="160"/>
      <c r="AA2944" s="160"/>
      <c r="AB2944" s="160"/>
      <c r="AC2944" s="160"/>
      <c r="AD2944" s="160"/>
      <c r="AE2944" s="160"/>
      <c r="AF2944" s="160"/>
      <c r="AG2944" s="160"/>
      <c r="AH2944" s="160"/>
      <c r="AI2944" s="160"/>
      <c r="AJ2944" s="160"/>
      <c r="AK2944" s="160"/>
      <c r="AL2944" s="160"/>
      <c r="AM2944" s="160"/>
      <c r="AN2944" s="160"/>
      <c r="AO2944" s="160"/>
      <c r="AP2944" s="160"/>
      <c r="AQ2944" s="160"/>
      <c r="AR2944" s="160"/>
      <c r="AS2944" s="160"/>
      <c r="AT2944" s="160"/>
      <c r="AU2944" s="160"/>
      <c r="AV2944" s="160"/>
      <c r="AW2944" s="160"/>
      <c r="AX2944" s="160"/>
      <c r="AY2944" s="160"/>
      <c r="AZ2944" s="160"/>
      <c r="BA2944" s="160"/>
      <c r="BB2944" s="160"/>
      <c r="BC2944" s="160"/>
      <c r="BD2944" s="160"/>
      <c r="BE2944" s="160"/>
    </row>
    <row r="2945" spans="1:57" ht="15.75" thickBot="1" x14ac:dyDescent="0.3">
      <c r="A2945" s="99" t="s">
        <v>592</v>
      </c>
      <c r="B2945" s="68"/>
      <c r="C2945" s="68"/>
      <c r="D2945" s="86"/>
      <c r="J2945">
        <v>2</v>
      </c>
      <c r="X2945" s="160"/>
      <c r="Y2945" s="160"/>
      <c r="Z2945" s="160"/>
      <c r="AA2945" s="160"/>
      <c r="AB2945" s="160"/>
      <c r="AC2945" s="160"/>
      <c r="AD2945" s="160"/>
      <c r="AE2945" s="160"/>
      <c r="AF2945" s="160"/>
      <c r="AG2945" s="160"/>
      <c r="AH2945" s="160"/>
      <c r="AI2945" s="160"/>
      <c r="AJ2945" s="160"/>
      <c r="AK2945" s="160"/>
      <c r="AL2945" s="160"/>
      <c r="AM2945" s="160"/>
      <c r="AN2945" s="160"/>
      <c r="AO2945" s="160"/>
      <c r="AP2945" s="160"/>
      <c r="AQ2945" s="160"/>
      <c r="AR2945" s="160"/>
      <c r="AS2945" s="160"/>
      <c r="AT2945" s="160"/>
      <c r="AU2945" s="160"/>
      <c r="AV2945" s="160"/>
      <c r="AW2945" s="160"/>
      <c r="AX2945" s="160"/>
      <c r="AY2945" s="160"/>
      <c r="AZ2945" s="160"/>
      <c r="BA2945" s="160"/>
      <c r="BB2945" s="160"/>
      <c r="BC2945" s="160"/>
      <c r="BD2945" s="160"/>
      <c r="BE2945" s="160"/>
    </row>
    <row r="2946" spans="1:57" x14ac:dyDescent="0.25">
      <c r="A2946" s="100" t="s">
        <v>592</v>
      </c>
      <c r="B2946" s="77">
        <v>0</v>
      </c>
      <c r="C2946" s="77">
        <v>8</v>
      </c>
      <c r="D2946" s="87" t="s">
        <v>8</v>
      </c>
      <c r="J2946">
        <v>3</v>
      </c>
      <c r="X2946" s="160"/>
      <c r="Y2946" s="160"/>
      <c r="Z2946" s="160"/>
      <c r="AA2946" s="160"/>
      <c r="AB2946" s="160"/>
      <c r="AC2946" s="160"/>
      <c r="AD2946" s="160"/>
      <c r="AE2946" s="160"/>
      <c r="AF2946" s="160"/>
      <c r="AG2946" s="160"/>
      <c r="AH2946" s="160"/>
      <c r="AI2946" s="160"/>
      <c r="AJ2946" s="160"/>
      <c r="AK2946" s="160"/>
      <c r="AL2946" s="160"/>
      <c r="AM2946" s="160"/>
      <c r="AN2946" s="160"/>
      <c r="AO2946" s="160"/>
      <c r="AP2946" s="160"/>
      <c r="AQ2946" s="160"/>
      <c r="AR2946" s="160"/>
      <c r="AS2946" s="160"/>
      <c r="AT2946" s="160"/>
      <c r="AU2946" s="160"/>
      <c r="AV2946" s="160"/>
      <c r="AW2946" s="160"/>
      <c r="AX2946" s="160"/>
      <c r="AY2946" s="160"/>
      <c r="AZ2946" s="160"/>
      <c r="BA2946" s="160"/>
      <c r="BB2946" s="160"/>
      <c r="BC2946" s="160"/>
      <c r="BD2946" s="160"/>
      <c r="BE2946" s="160"/>
    </row>
    <row r="2947" spans="1:57" x14ac:dyDescent="0.25">
      <c r="A2947" s="79"/>
      <c r="J2947">
        <v>4</v>
      </c>
      <c r="X2947" s="160"/>
      <c r="Y2947" s="160"/>
      <c r="Z2947" s="160"/>
      <c r="AA2947" s="160"/>
      <c r="AB2947" s="160"/>
      <c r="AC2947" s="160"/>
      <c r="AD2947" s="160"/>
      <c r="AE2947" s="160"/>
      <c r="AF2947" s="160"/>
      <c r="AG2947" s="160"/>
      <c r="AH2947" s="160"/>
      <c r="AI2947" s="160"/>
      <c r="AJ2947" s="160"/>
      <c r="AK2947" s="160"/>
      <c r="AL2947" s="160"/>
      <c r="AM2947" s="160"/>
      <c r="AN2947" s="160"/>
      <c r="AO2947" s="160"/>
      <c r="AP2947" s="160"/>
      <c r="AQ2947" s="160"/>
      <c r="AR2947" s="160"/>
      <c r="AS2947" s="160"/>
      <c r="AT2947" s="160"/>
      <c r="AU2947" s="160"/>
      <c r="AV2947" s="160"/>
      <c r="AW2947" s="160"/>
      <c r="AX2947" s="160"/>
      <c r="AY2947" s="160"/>
      <c r="AZ2947" s="160"/>
      <c r="BA2947" s="160"/>
      <c r="BB2947" s="160"/>
      <c r="BC2947" s="160"/>
      <c r="BD2947" s="160"/>
      <c r="BE2947" s="160"/>
    </row>
    <row r="2948" spans="1:57" x14ac:dyDescent="0.25">
      <c r="A2948" s="79"/>
      <c r="J2948">
        <v>5</v>
      </c>
      <c r="X2948" s="160"/>
      <c r="Y2948" s="160"/>
      <c r="Z2948" s="160"/>
      <c r="AA2948" s="160"/>
      <c r="AB2948" s="160"/>
      <c r="AC2948" s="160"/>
      <c r="AD2948" s="160"/>
      <c r="AE2948" s="160"/>
      <c r="AF2948" s="160"/>
      <c r="AG2948" s="160"/>
      <c r="AH2948" s="160"/>
      <c r="AI2948" s="160"/>
      <c r="AJ2948" s="160"/>
      <c r="AK2948" s="160"/>
      <c r="AL2948" s="160"/>
      <c r="AM2948" s="160"/>
      <c r="AN2948" s="160"/>
      <c r="AO2948" s="160"/>
      <c r="AP2948" s="160"/>
      <c r="AQ2948" s="160"/>
      <c r="AR2948" s="160"/>
      <c r="AS2948" s="160"/>
      <c r="AT2948" s="160"/>
      <c r="AU2948" s="160"/>
      <c r="AV2948" s="160"/>
      <c r="AW2948" s="160"/>
      <c r="AX2948" s="160"/>
      <c r="AY2948" s="160"/>
      <c r="AZ2948" s="160"/>
      <c r="BA2948" s="160"/>
      <c r="BB2948" s="160"/>
      <c r="BC2948" s="160"/>
      <c r="BD2948" s="160"/>
      <c r="BE2948" s="160"/>
    </row>
    <row r="2949" spans="1:57" x14ac:dyDescent="0.25">
      <c r="J2949">
        <v>6</v>
      </c>
      <c r="X2949" s="160"/>
      <c r="Y2949" s="160"/>
      <c r="Z2949" s="160"/>
      <c r="AA2949" s="160"/>
      <c r="AB2949" s="160"/>
      <c r="AC2949" s="160"/>
      <c r="AD2949" s="160"/>
      <c r="AE2949" s="160"/>
      <c r="AF2949" s="160"/>
      <c r="AG2949" s="160"/>
      <c r="AH2949" s="160"/>
      <c r="AI2949" s="160"/>
      <c r="AJ2949" s="160"/>
      <c r="AK2949" s="160"/>
      <c r="AL2949" s="160"/>
      <c r="AM2949" s="160"/>
      <c r="AN2949" s="160"/>
      <c r="AO2949" s="160"/>
      <c r="AP2949" s="160"/>
      <c r="AQ2949" s="160"/>
      <c r="AR2949" s="160"/>
      <c r="AS2949" s="160"/>
      <c r="AT2949" s="160"/>
      <c r="AU2949" s="160"/>
      <c r="AV2949" s="160"/>
      <c r="AW2949" s="160"/>
      <c r="AX2949" s="160"/>
      <c r="AY2949" s="160"/>
      <c r="AZ2949" s="160"/>
      <c r="BA2949" s="160"/>
      <c r="BB2949" s="160"/>
      <c r="BC2949" s="160"/>
      <c r="BD2949" s="160"/>
      <c r="BE2949" s="160"/>
    </row>
    <row r="2950" spans="1:57" x14ac:dyDescent="0.25">
      <c r="A2950" s="80"/>
      <c r="J2950">
        <v>7</v>
      </c>
      <c r="X2950" s="160"/>
      <c r="Y2950" s="160"/>
      <c r="Z2950" s="160"/>
      <c r="AA2950" s="160"/>
      <c r="AB2950" s="160"/>
      <c r="AC2950" s="160"/>
      <c r="AD2950" s="160"/>
      <c r="AE2950" s="160"/>
      <c r="AF2950" s="160"/>
      <c r="AG2950" s="160"/>
      <c r="AH2950" s="160"/>
      <c r="AI2950" s="160"/>
      <c r="AJ2950" s="160"/>
      <c r="AK2950" s="160"/>
      <c r="AL2950" s="160"/>
      <c r="AM2950" s="160"/>
      <c r="AN2950" s="160"/>
      <c r="AO2950" s="160"/>
      <c r="AP2950" s="160"/>
      <c r="AQ2950" s="160"/>
      <c r="AR2950" s="160"/>
      <c r="AS2950" s="160"/>
      <c r="AT2950" s="160"/>
      <c r="AU2950" s="160"/>
      <c r="AV2950" s="160"/>
      <c r="AW2950" s="160"/>
      <c r="AX2950" s="160"/>
      <c r="AY2950" s="160"/>
      <c r="AZ2950" s="160"/>
      <c r="BA2950" s="160"/>
      <c r="BB2950" s="160"/>
      <c r="BC2950" s="160"/>
      <c r="BD2950" s="160"/>
      <c r="BE2950" s="160"/>
    </row>
    <row r="2951" spans="1:57" ht="31.5" x14ac:dyDescent="0.25">
      <c r="A2951" s="64" t="s">
        <v>590</v>
      </c>
      <c r="J2951">
        <v>8</v>
      </c>
    </row>
    <row r="2952" spans="1:57" x14ac:dyDescent="0.25">
      <c r="A2952" s="79"/>
      <c r="J2952">
        <v>9</v>
      </c>
    </row>
    <row r="2953" spans="1:57" ht="25.5" x14ac:dyDescent="0.25">
      <c r="A2953" s="81" t="s">
        <v>595</v>
      </c>
      <c r="J2953">
        <v>10</v>
      </c>
    </row>
    <row r="2954" spans="1:57" x14ac:dyDescent="0.25">
      <c r="A2954" s="81"/>
      <c r="J2954">
        <v>11</v>
      </c>
    </row>
    <row r="2955" spans="1:57" x14ac:dyDescent="0.25">
      <c r="A2955" s="65"/>
      <c r="J2955">
        <v>12</v>
      </c>
    </row>
    <row r="2956" spans="1:57" x14ac:dyDescent="0.25">
      <c r="A2956" s="65"/>
      <c r="J2956">
        <v>13</v>
      </c>
    </row>
    <row r="2957" spans="1:57" x14ac:dyDescent="0.25">
      <c r="A2957" s="79"/>
      <c r="J2957">
        <v>14</v>
      </c>
    </row>
    <row r="2958" spans="1:57" x14ac:dyDescent="0.25">
      <c r="A2958" s="79"/>
      <c r="J2958">
        <v>15</v>
      </c>
    </row>
    <row r="2959" spans="1:57" x14ac:dyDescent="0.25">
      <c r="J2959">
        <v>16</v>
      </c>
    </row>
    <row r="2960" spans="1:57" x14ac:dyDescent="0.25">
      <c r="A2960" s="80"/>
      <c r="J2960">
        <v>17</v>
      </c>
    </row>
    <row r="2961" spans="1:10" ht="31.5" x14ac:dyDescent="0.25">
      <c r="A2961" s="64" t="s">
        <v>590</v>
      </c>
      <c r="J2961">
        <v>18</v>
      </c>
    </row>
    <row r="2962" spans="1:10" x14ac:dyDescent="0.25">
      <c r="A2962" s="79"/>
      <c r="J2962">
        <v>19</v>
      </c>
    </row>
    <row r="2963" spans="1:10" ht="25.5" x14ac:dyDescent="0.25">
      <c r="A2963" s="81" t="s">
        <v>595</v>
      </c>
      <c r="J2963">
        <v>20</v>
      </c>
    </row>
    <row r="2964" spans="1:10" x14ac:dyDescent="0.25">
      <c r="A2964" s="81"/>
      <c r="J2964">
        <v>21</v>
      </c>
    </row>
    <row r="2965" spans="1:10" ht="89.25" x14ac:dyDescent="0.25">
      <c r="A2965" s="81" t="s">
        <v>1112</v>
      </c>
      <c r="J2965">
        <v>22</v>
      </c>
    </row>
    <row r="2966" spans="1:10" x14ac:dyDescent="0.25">
      <c r="A2966" s="65"/>
      <c r="J2966">
        <v>23</v>
      </c>
    </row>
    <row r="2967" spans="1:10" x14ac:dyDescent="0.25">
      <c r="A2967" s="65"/>
      <c r="J2967">
        <v>24</v>
      </c>
    </row>
    <row r="2968" spans="1:10" ht="140.25" x14ac:dyDescent="0.25">
      <c r="A2968" s="96" t="s">
        <v>624</v>
      </c>
      <c r="B2968" s="97" t="s">
        <v>625</v>
      </c>
      <c r="J2968">
        <v>25</v>
      </c>
    </row>
    <row r="2969" spans="1:10" ht="15.75" thickBot="1" x14ac:dyDescent="0.3">
      <c r="A2969" s="65"/>
      <c r="J2969">
        <v>26</v>
      </c>
    </row>
    <row r="2970" spans="1:10" ht="15.75" thickBot="1" x14ac:dyDescent="0.3">
      <c r="A2970" s="88" t="s">
        <v>626</v>
      </c>
      <c r="B2970" s="89">
        <v>0.05</v>
      </c>
      <c r="J2970">
        <v>27</v>
      </c>
    </row>
    <row r="2971" spans="1:10" ht="39" thickBot="1" x14ac:dyDescent="0.3">
      <c r="A2971" s="110" t="s">
        <v>627</v>
      </c>
      <c r="B2971" s="74">
        <v>18</v>
      </c>
      <c r="J2971">
        <v>28</v>
      </c>
    </row>
    <row r="2972" spans="1:10" ht="39" thickBot="1" x14ac:dyDescent="0.3">
      <c r="A2972" s="110" t="s">
        <v>628</v>
      </c>
      <c r="B2972" s="74">
        <v>0</v>
      </c>
      <c r="J2972">
        <v>29</v>
      </c>
    </row>
    <row r="2973" spans="1:10" ht="64.5" thickBot="1" x14ac:dyDescent="0.3">
      <c r="A2973" s="110" t="s">
        <v>629</v>
      </c>
      <c r="B2973" s="74">
        <v>3.9969700000000001</v>
      </c>
      <c r="J2973">
        <v>30</v>
      </c>
    </row>
    <row r="2974" spans="1:10" ht="38.25" x14ac:dyDescent="0.25">
      <c r="A2974" s="109" t="s">
        <v>630</v>
      </c>
      <c r="B2974" s="78">
        <v>0</v>
      </c>
      <c r="J2974">
        <v>31</v>
      </c>
    </row>
    <row r="2975" spans="1:10" ht="15.75" thickBot="1" x14ac:dyDescent="0.3">
      <c r="A2975" s="65"/>
      <c r="J2975">
        <v>32</v>
      </c>
    </row>
    <row r="2976" spans="1:10" x14ac:dyDescent="0.25">
      <c r="A2976" s="254" t="s">
        <v>637</v>
      </c>
      <c r="B2976" s="255"/>
      <c r="C2976" s="255"/>
      <c r="D2976" s="255"/>
      <c r="J2976">
        <v>33</v>
      </c>
    </row>
    <row r="2977" spans="1:23" ht="15.75" thickBot="1" x14ac:dyDescent="0.3">
      <c r="A2977" s="256" t="s">
        <v>638</v>
      </c>
      <c r="B2977" s="257"/>
      <c r="C2977" s="257"/>
      <c r="D2977" s="257"/>
      <c r="J2977">
        <v>34</v>
      </c>
    </row>
    <row r="2978" spans="1:23" ht="27" thickBot="1" x14ac:dyDescent="0.3">
      <c r="A2978" s="98" t="s">
        <v>634</v>
      </c>
      <c r="B2978" s="83" t="s">
        <v>635</v>
      </c>
      <c r="C2978" s="83" t="s">
        <v>566</v>
      </c>
      <c r="D2978" s="85" t="s">
        <v>593</v>
      </c>
      <c r="K2978" s="121" t="s">
        <v>1123</v>
      </c>
      <c r="L2978" s="121" t="s">
        <v>1124</v>
      </c>
      <c r="M2978" s="121" t="str">
        <f>A2965</f>
        <v>Prueba del rango estudentizado de Tukey (HSD) para NFRM2</v>
      </c>
      <c r="N2978" s="136"/>
      <c r="O2978" s="1"/>
      <c r="S2978" s="122" t="str">
        <f>K2978</f>
        <v>Factor</v>
      </c>
      <c r="T2978" s="122" t="str">
        <f>L2978</f>
        <v>Nivel</v>
      </c>
      <c r="U2978" s="114"/>
      <c r="V2978" s="123" t="str">
        <f>M2978</f>
        <v>Prueba del rango estudentizado de Tukey (HSD) para NFRM2</v>
      </c>
      <c r="W2978" s="6"/>
    </row>
    <row r="2979" spans="1:23" ht="16.5" thickBot="1" x14ac:dyDescent="0.3">
      <c r="A2979" s="99" t="s">
        <v>592</v>
      </c>
      <c r="B2979" s="68">
        <v>0</v>
      </c>
      <c r="C2979" s="68">
        <v>8</v>
      </c>
      <c r="D2979" s="86" t="s">
        <v>7</v>
      </c>
      <c r="K2979" s="223" t="s">
        <v>1128</v>
      </c>
      <c r="L2979" s="124" t="str">
        <f>D2979</f>
        <v>Palomo</v>
      </c>
      <c r="M2979" s="125">
        <f>B2979</f>
        <v>0</v>
      </c>
      <c r="N2979" s="125" t="str">
        <f>A2979</f>
        <v>A</v>
      </c>
      <c r="O2979" s="125">
        <f>B2979</f>
        <v>0</v>
      </c>
      <c r="S2979" s="225" t="str">
        <f>K2979</f>
        <v>Genotipo (B)</v>
      </c>
      <c r="T2979" s="133" t="str">
        <f>L2979</f>
        <v>Palomo</v>
      </c>
      <c r="U2979" s="134">
        <f t="shared" ref="U2979:U2982" si="168">M2979</f>
        <v>0</v>
      </c>
      <c r="V2979" s="133" t="str">
        <f t="shared" ref="V2979:V2982" si="169">N2979</f>
        <v>A</v>
      </c>
      <c r="W2979" s="133">
        <f t="shared" ref="W2979:W2982" si="170">O2979</f>
        <v>0</v>
      </c>
    </row>
    <row r="2980" spans="1:23" ht="16.5" thickBot="1" x14ac:dyDescent="0.3">
      <c r="A2980" s="99" t="s">
        <v>592</v>
      </c>
      <c r="B2980" s="68"/>
      <c r="C2980" s="68"/>
      <c r="D2980" s="86"/>
      <c r="K2980" s="224"/>
      <c r="L2980" s="124" t="str">
        <f>D2981</f>
        <v>Perseo</v>
      </c>
      <c r="M2980" s="125">
        <f>B2981</f>
        <v>0</v>
      </c>
      <c r="N2980" s="125" t="str">
        <f>A2981</f>
        <v>A</v>
      </c>
      <c r="O2980" s="125">
        <f>B2981</f>
        <v>0</v>
      </c>
      <c r="S2980" s="226"/>
      <c r="T2980" s="133" t="str">
        <f t="shared" ref="T2980:T2982" si="171">L2980</f>
        <v>Perseo</v>
      </c>
      <c r="U2980" s="134">
        <f t="shared" si="168"/>
        <v>0</v>
      </c>
      <c r="V2980" s="133" t="str">
        <f t="shared" si="169"/>
        <v>A</v>
      </c>
      <c r="W2980" s="133">
        <f t="shared" si="170"/>
        <v>0</v>
      </c>
    </row>
    <row r="2981" spans="1:23" ht="16.5" thickBot="1" x14ac:dyDescent="0.3">
      <c r="A2981" s="99" t="s">
        <v>592</v>
      </c>
      <c r="B2981" s="68">
        <v>0</v>
      </c>
      <c r="C2981" s="68">
        <v>8</v>
      </c>
      <c r="D2981" s="86" t="s">
        <v>46</v>
      </c>
      <c r="K2981" s="224"/>
      <c r="L2981" s="4" t="str">
        <f>D2983</f>
        <v>Pony</v>
      </c>
      <c r="M2981" s="4">
        <f>B2983</f>
        <v>0</v>
      </c>
      <c r="N2981" s="4" t="str">
        <f>A2983</f>
        <v>A</v>
      </c>
      <c r="O2981" s="4">
        <f>B2983</f>
        <v>0</v>
      </c>
      <c r="P2981" s="6"/>
      <c r="Q2981" s="6"/>
      <c r="R2981" s="6"/>
      <c r="S2981" s="226"/>
      <c r="T2981" s="133" t="str">
        <f t="shared" si="171"/>
        <v>Pony</v>
      </c>
      <c r="U2981" s="134">
        <f t="shared" si="168"/>
        <v>0</v>
      </c>
      <c r="V2981" s="133" t="str">
        <f t="shared" si="169"/>
        <v>A</v>
      </c>
      <c r="W2981" s="133">
        <f t="shared" si="170"/>
        <v>0</v>
      </c>
    </row>
    <row r="2982" spans="1:23" ht="16.5" thickBot="1" x14ac:dyDescent="0.3">
      <c r="A2982" s="99" t="s">
        <v>592</v>
      </c>
      <c r="B2982" s="68"/>
      <c r="C2982" s="68"/>
      <c r="D2982" s="86"/>
      <c r="K2982" s="224"/>
      <c r="L2982" s="4" t="str">
        <f>D2985</f>
        <v>Toro</v>
      </c>
      <c r="M2982" s="4">
        <f>B2985</f>
        <v>0</v>
      </c>
      <c r="N2982" s="4" t="str">
        <f>A2985</f>
        <v>A</v>
      </c>
      <c r="O2982" s="4">
        <f>B2985</f>
        <v>0</v>
      </c>
      <c r="P2982" s="6"/>
      <c r="Q2982" s="6"/>
      <c r="R2982" s="6"/>
      <c r="S2982" s="227"/>
      <c r="T2982" s="129" t="str">
        <f t="shared" si="171"/>
        <v>Toro</v>
      </c>
      <c r="U2982" s="135">
        <f t="shared" si="168"/>
        <v>0</v>
      </c>
      <c r="V2982" s="129" t="str">
        <f t="shared" si="169"/>
        <v>A</v>
      </c>
      <c r="W2982" s="129">
        <f t="shared" si="170"/>
        <v>0</v>
      </c>
    </row>
    <row r="2983" spans="1:23" ht="15.75" thickBot="1" x14ac:dyDescent="0.3">
      <c r="A2983" s="99" t="s">
        <v>592</v>
      </c>
      <c r="B2983" s="68">
        <v>0</v>
      </c>
      <c r="C2983" s="68">
        <v>8</v>
      </c>
      <c r="D2983" s="86" t="s">
        <v>11</v>
      </c>
      <c r="J2983">
        <v>1</v>
      </c>
    </row>
    <row r="2984" spans="1:23" ht="15.75" thickBot="1" x14ac:dyDescent="0.3">
      <c r="A2984" s="99" t="s">
        <v>592</v>
      </c>
      <c r="B2984" s="68"/>
      <c r="C2984" s="68"/>
      <c r="D2984" s="86"/>
      <c r="J2984">
        <v>2</v>
      </c>
    </row>
    <row r="2985" spans="1:23" x14ac:dyDescent="0.25">
      <c r="A2985" s="100" t="s">
        <v>592</v>
      </c>
      <c r="B2985" s="77">
        <v>0</v>
      </c>
      <c r="C2985" s="77">
        <v>8</v>
      </c>
      <c r="D2985" s="87" t="s">
        <v>8</v>
      </c>
      <c r="J2985">
        <v>3</v>
      </c>
    </row>
    <row r="2986" spans="1:23" x14ac:dyDescent="0.25">
      <c r="A2986" s="79"/>
      <c r="J2986">
        <v>4</v>
      </c>
    </row>
    <row r="2987" spans="1:23" x14ac:dyDescent="0.25">
      <c r="A2987" s="79"/>
      <c r="J2987">
        <v>5</v>
      </c>
    </row>
    <row r="2988" spans="1:23" x14ac:dyDescent="0.25">
      <c r="J2988">
        <v>6</v>
      </c>
    </row>
    <row r="2989" spans="1:23" x14ac:dyDescent="0.25">
      <c r="A2989" s="80"/>
      <c r="J2989">
        <v>7</v>
      </c>
    </row>
    <row r="2990" spans="1:23" ht="31.5" x14ac:dyDescent="0.25">
      <c r="A2990" s="64" t="s">
        <v>590</v>
      </c>
      <c r="J2990">
        <v>8</v>
      </c>
    </row>
    <row r="2991" spans="1:23" x14ac:dyDescent="0.25">
      <c r="A2991" s="79"/>
      <c r="J2991">
        <v>9</v>
      </c>
    </row>
    <row r="2992" spans="1:23" ht="25.5" x14ac:dyDescent="0.25">
      <c r="A2992" s="81" t="s">
        <v>595</v>
      </c>
      <c r="J2992">
        <v>10</v>
      </c>
    </row>
    <row r="2993" spans="1:10" x14ac:dyDescent="0.25">
      <c r="A2993" s="81"/>
      <c r="J2993">
        <v>11</v>
      </c>
    </row>
    <row r="2994" spans="1:10" x14ac:dyDescent="0.25">
      <c r="A2994" s="65"/>
      <c r="J2994">
        <v>12</v>
      </c>
    </row>
    <row r="2995" spans="1:10" x14ac:dyDescent="0.25">
      <c r="A2995" s="65"/>
      <c r="J2995">
        <v>13</v>
      </c>
    </row>
    <row r="2996" spans="1:10" x14ac:dyDescent="0.25">
      <c r="A2996" s="79"/>
      <c r="J2996">
        <v>14</v>
      </c>
    </row>
    <row r="2997" spans="1:10" x14ac:dyDescent="0.25">
      <c r="A2997" s="79"/>
      <c r="J2997">
        <v>15</v>
      </c>
    </row>
    <row r="2998" spans="1:10" x14ac:dyDescent="0.25">
      <c r="J2998">
        <v>16</v>
      </c>
    </row>
    <row r="2999" spans="1:10" x14ac:dyDescent="0.25">
      <c r="A2999" s="80"/>
      <c r="J2999">
        <v>17</v>
      </c>
    </row>
    <row r="3000" spans="1:10" ht="31.5" x14ac:dyDescent="0.25">
      <c r="A3000" s="64" t="s">
        <v>590</v>
      </c>
      <c r="J3000">
        <v>18</v>
      </c>
    </row>
    <row r="3001" spans="1:10" x14ac:dyDescent="0.25">
      <c r="A3001" s="79"/>
      <c r="J3001">
        <v>19</v>
      </c>
    </row>
    <row r="3002" spans="1:10" ht="25.5" x14ac:dyDescent="0.25">
      <c r="A3002" s="81" t="s">
        <v>595</v>
      </c>
      <c r="J3002">
        <v>20</v>
      </c>
    </row>
    <row r="3003" spans="1:10" x14ac:dyDescent="0.25">
      <c r="A3003" s="81"/>
      <c r="J3003">
        <v>21</v>
      </c>
    </row>
    <row r="3004" spans="1:10" ht="89.25" x14ac:dyDescent="0.25">
      <c r="A3004" s="81" t="s">
        <v>1113</v>
      </c>
      <c r="J3004">
        <v>22</v>
      </c>
    </row>
    <row r="3005" spans="1:10" x14ac:dyDescent="0.25">
      <c r="A3005" s="65"/>
      <c r="J3005">
        <v>23</v>
      </c>
    </row>
    <row r="3006" spans="1:10" x14ac:dyDescent="0.25">
      <c r="A3006" s="65"/>
      <c r="J3006">
        <v>24</v>
      </c>
    </row>
    <row r="3007" spans="1:10" ht="140.25" x14ac:dyDescent="0.25">
      <c r="A3007" s="96" t="s">
        <v>624</v>
      </c>
      <c r="B3007" s="97" t="s">
        <v>625</v>
      </c>
      <c r="J3007">
        <v>25</v>
      </c>
    </row>
    <row r="3008" spans="1:10" ht="15.75" thickBot="1" x14ac:dyDescent="0.3">
      <c r="A3008" s="65"/>
      <c r="J3008">
        <v>26</v>
      </c>
    </row>
    <row r="3009" spans="1:23" ht="15.75" thickBot="1" x14ac:dyDescent="0.3">
      <c r="A3009" s="88" t="s">
        <v>626</v>
      </c>
      <c r="B3009" s="89">
        <v>0.05</v>
      </c>
      <c r="J3009">
        <v>27</v>
      </c>
    </row>
    <row r="3010" spans="1:23" ht="39" thickBot="1" x14ac:dyDescent="0.3">
      <c r="A3010" s="110" t="s">
        <v>627</v>
      </c>
      <c r="B3010" s="74">
        <v>18</v>
      </c>
      <c r="J3010">
        <v>28</v>
      </c>
    </row>
    <row r="3011" spans="1:23" ht="39" thickBot="1" x14ac:dyDescent="0.3">
      <c r="A3011" s="110" t="s">
        <v>628</v>
      </c>
      <c r="B3011" s="74">
        <v>3.0173999999999999E-2</v>
      </c>
      <c r="J3011">
        <v>29</v>
      </c>
    </row>
    <row r="3012" spans="1:23" ht="64.5" thickBot="1" x14ac:dyDescent="0.3">
      <c r="A3012" s="110" t="s">
        <v>629</v>
      </c>
      <c r="B3012" s="74">
        <v>3.9969700000000001</v>
      </c>
      <c r="J3012">
        <v>30</v>
      </c>
    </row>
    <row r="3013" spans="1:23" ht="38.25" x14ac:dyDescent="0.25">
      <c r="A3013" s="109" t="s">
        <v>630</v>
      </c>
      <c r="B3013" s="78">
        <v>0.2455</v>
      </c>
      <c r="J3013">
        <v>31</v>
      </c>
    </row>
    <row r="3014" spans="1:23" ht="15.75" thickBot="1" x14ac:dyDescent="0.3">
      <c r="A3014" s="65"/>
      <c r="J3014">
        <v>32</v>
      </c>
    </row>
    <row r="3015" spans="1:23" x14ac:dyDescent="0.25">
      <c r="A3015" s="254" t="s">
        <v>637</v>
      </c>
      <c r="B3015" s="255"/>
      <c r="C3015" s="255"/>
      <c r="D3015" s="255"/>
      <c r="J3015">
        <v>33</v>
      </c>
    </row>
    <row r="3016" spans="1:23" ht="15.75" thickBot="1" x14ac:dyDescent="0.3">
      <c r="A3016" s="256" t="s">
        <v>638</v>
      </c>
      <c r="B3016" s="257"/>
      <c r="C3016" s="257"/>
      <c r="D3016" s="257"/>
      <c r="J3016">
        <v>34</v>
      </c>
    </row>
    <row r="3017" spans="1:23" ht="27" thickBot="1" x14ac:dyDescent="0.3">
      <c r="A3017" s="98" t="s">
        <v>634</v>
      </c>
      <c r="B3017" s="83" t="s">
        <v>635</v>
      </c>
      <c r="C3017" s="83" t="s">
        <v>566</v>
      </c>
      <c r="D3017" s="85" t="s">
        <v>593</v>
      </c>
      <c r="K3017" s="121" t="s">
        <v>1123</v>
      </c>
      <c r="L3017" s="121" t="s">
        <v>1124</v>
      </c>
      <c r="M3017" s="121" t="str">
        <f>A3004</f>
        <v>Prueba del rango estudentizado de Tukey (HSD) para NFRM3</v>
      </c>
      <c r="N3017" s="136"/>
      <c r="O3017" s="1"/>
      <c r="S3017" s="122" t="str">
        <f>K3017</f>
        <v>Factor</v>
      </c>
      <c r="T3017" s="122" t="str">
        <f>L3017</f>
        <v>Nivel</v>
      </c>
      <c r="U3017" s="114"/>
      <c r="V3017" s="123" t="str">
        <f>M3017</f>
        <v>Prueba del rango estudentizado de Tukey (HSD) para NFRM3</v>
      </c>
      <c r="W3017" s="6"/>
    </row>
    <row r="3018" spans="1:23" ht="16.5" thickBot="1" x14ac:dyDescent="0.3">
      <c r="A3018" s="99" t="s">
        <v>592</v>
      </c>
      <c r="B3018" s="68">
        <v>0.21249999999999999</v>
      </c>
      <c r="C3018" s="68">
        <v>8</v>
      </c>
      <c r="D3018" s="86" t="s">
        <v>46</v>
      </c>
      <c r="K3018" s="223" t="s">
        <v>1128</v>
      </c>
      <c r="L3018" s="124" t="str">
        <f>D3018</f>
        <v>Perseo</v>
      </c>
      <c r="M3018" s="125">
        <f>B3018</f>
        <v>0.21249999999999999</v>
      </c>
      <c r="N3018" s="125" t="str">
        <f>A3018</f>
        <v>A</v>
      </c>
      <c r="O3018" s="125">
        <f>B3018</f>
        <v>0.21249999999999999</v>
      </c>
      <c r="S3018" s="225" t="str">
        <f>K3018</f>
        <v>Genotipo (B)</v>
      </c>
      <c r="T3018" s="133" t="str">
        <f>L3018</f>
        <v>Perseo</v>
      </c>
      <c r="U3018" s="134">
        <f t="shared" ref="U3018:U3021" si="172">M3018</f>
        <v>0.21249999999999999</v>
      </c>
      <c r="V3018" s="133" t="str">
        <f t="shared" ref="V3018:V3021" si="173">N3018</f>
        <v>A</v>
      </c>
      <c r="W3018" s="133">
        <f t="shared" ref="W3018:W3021" si="174">O3018</f>
        <v>0.21249999999999999</v>
      </c>
    </row>
    <row r="3019" spans="1:23" ht="16.5" thickBot="1" x14ac:dyDescent="0.3">
      <c r="A3019" s="99" t="s">
        <v>592</v>
      </c>
      <c r="B3019" s="68"/>
      <c r="C3019" s="68"/>
      <c r="D3019" s="86"/>
      <c r="K3019" s="224"/>
      <c r="L3019" s="124" t="str">
        <f>D3020</f>
        <v>Pony</v>
      </c>
      <c r="M3019" s="125">
        <f>B3020</f>
        <v>0.13750000000000001</v>
      </c>
      <c r="N3019" s="125" t="str">
        <f>A3020</f>
        <v>A</v>
      </c>
      <c r="O3019" s="125">
        <f>B3020</f>
        <v>0.13750000000000001</v>
      </c>
      <c r="S3019" s="226"/>
      <c r="T3019" s="133" t="str">
        <f t="shared" ref="T3019:T3021" si="175">L3019</f>
        <v>Pony</v>
      </c>
      <c r="U3019" s="134">
        <f t="shared" si="172"/>
        <v>0.13750000000000001</v>
      </c>
      <c r="V3019" s="133" t="str">
        <f t="shared" si="173"/>
        <v>A</v>
      </c>
      <c r="W3019" s="133">
        <f t="shared" si="174"/>
        <v>0.13750000000000001</v>
      </c>
    </row>
    <row r="3020" spans="1:23" ht="16.5" thickBot="1" x14ac:dyDescent="0.3">
      <c r="A3020" s="99" t="s">
        <v>592</v>
      </c>
      <c r="B3020" s="68">
        <v>0.13750000000000001</v>
      </c>
      <c r="C3020" s="68">
        <v>8</v>
      </c>
      <c r="D3020" s="86" t="s">
        <v>11</v>
      </c>
      <c r="K3020" s="224"/>
      <c r="L3020" s="4" t="str">
        <f>D3022</f>
        <v>Palomo</v>
      </c>
      <c r="M3020" s="4">
        <f>B3022</f>
        <v>6.25E-2</v>
      </c>
      <c r="N3020" s="4" t="str">
        <f>A3022</f>
        <v>A</v>
      </c>
      <c r="O3020" s="4">
        <f>B3022</f>
        <v>6.25E-2</v>
      </c>
      <c r="P3020" s="6"/>
      <c r="Q3020" s="6"/>
      <c r="R3020" s="6"/>
      <c r="S3020" s="226"/>
      <c r="T3020" s="133" t="str">
        <f t="shared" si="175"/>
        <v>Palomo</v>
      </c>
      <c r="U3020" s="134">
        <f t="shared" si="172"/>
        <v>6.25E-2</v>
      </c>
      <c r="V3020" s="133" t="str">
        <f t="shared" si="173"/>
        <v>A</v>
      </c>
      <c r="W3020" s="133">
        <f t="shared" si="174"/>
        <v>6.25E-2</v>
      </c>
    </row>
    <row r="3021" spans="1:23" ht="16.5" thickBot="1" x14ac:dyDescent="0.3">
      <c r="A3021" s="99" t="s">
        <v>592</v>
      </c>
      <c r="B3021" s="68"/>
      <c r="C3021" s="68"/>
      <c r="D3021" s="86"/>
      <c r="K3021" s="224"/>
      <c r="L3021" s="4" t="str">
        <f>D3024</f>
        <v>Toro</v>
      </c>
      <c r="M3021" s="4">
        <f>B3024</f>
        <v>0</v>
      </c>
      <c r="N3021" s="4" t="str">
        <f>A3024</f>
        <v>A</v>
      </c>
      <c r="O3021" s="4">
        <f>B3024</f>
        <v>0</v>
      </c>
      <c r="P3021" s="6"/>
      <c r="Q3021" s="6"/>
      <c r="R3021" s="6"/>
      <c r="S3021" s="227"/>
      <c r="T3021" s="129" t="str">
        <f t="shared" si="175"/>
        <v>Toro</v>
      </c>
      <c r="U3021" s="135">
        <f t="shared" si="172"/>
        <v>0</v>
      </c>
      <c r="V3021" s="129" t="str">
        <f t="shared" si="173"/>
        <v>A</v>
      </c>
      <c r="W3021" s="129">
        <f t="shared" si="174"/>
        <v>0</v>
      </c>
    </row>
    <row r="3022" spans="1:23" ht="15.75" thickBot="1" x14ac:dyDescent="0.3">
      <c r="A3022" s="99" t="s">
        <v>592</v>
      </c>
      <c r="B3022" s="68">
        <v>6.25E-2</v>
      </c>
      <c r="C3022" s="68">
        <v>8</v>
      </c>
      <c r="D3022" s="86" t="s">
        <v>7</v>
      </c>
      <c r="J3022">
        <v>1</v>
      </c>
    </row>
    <row r="3023" spans="1:23" ht="15.75" thickBot="1" x14ac:dyDescent="0.3">
      <c r="A3023" s="99" t="s">
        <v>592</v>
      </c>
      <c r="B3023" s="68"/>
      <c r="C3023" s="68"/>
      <c r="D3023" s="86"/>
      <c r="J3023">
        <v>2</v>
      </c>
    </row>
    <row r="3024" spans="1:23" x14ac:dyDescent="0.25">
      <c r="A3024" s="100" t="s">
        <v>592</v>
      </c>
      <c r="B3024" s="77">
        <v>0</v>
      </c>
      <c r="C3024" s="77">
        <v>8</v>
      </c>
      <c r="D3024" s="87" t="s">
        <v>8</v>
      </c>
      <c r="J3024">
        <v>3</v>
      </c>
    </row>
    <row r="3025" spans="1:10" x14ac:dyDescent="0.25">
      <c r="A3025" s="79"/>
      <c r="J3025">
        <v>4</v>
      </c>
    </row>
    <row r="3026" spans="1:10" x14ac:dyDescent="0.25">
      <c r="A3026" s="79"/>
      <c r="J3026">
        <v>5</v>
      </c>
    </row>
    <row r="3027" spans="1:10" x14ac:dyDescent="0.25">
      <c r="J3027">
        <v>6</v>
      </c>
    </row>
    <row r="3028" spans="1:10" x14ac:dyDescent="0.25">
      <c r="A3028" s="80"/>
      <c r="J3028">
        <v>7</v>
      </c>
    </row>
    <row r="3029" spans="1:10" ht="31.5" x14ac:dyDescent="0.25">
      <c r="A3029" s="64" t="s">
        <v>590</v>
      </c>
      <c r="J3029">
        <v>8</v>
      </c>
    </row>
    <row r="3030" spans="1:10" x14ac:dyDescent="0.25">
      <c r="A3030" s="79"/>
      <c r="J3030">
        <v>9</v>
      </c>
    </row>
    <row r="3031" spans="1:10" ht="25.5" x14ac:dyDescent="0.25">
      <c r="A3031" s="81" t="s">
        <v>595</v>
      </c>
      <c r="J3031">
        <v>10</v>
      </c>
    </row>
    <row r="3032" spans="1:10" x14ac:dyDescent="0.25">
      <c r="A3032" s="81"/>
      <c r="J3032">
        <v>11</v>
      </c>
    </row>
    <row r="3033" spans="1:10" x14ac:dyDescent="0.25">
      <c r="A3033" s="65"/>
      <c r="J3033">
        <v>12</v>
      </c>
    </row>
    <row r="3034" spans="1:10" x14ac:dyDescent="0.25">
      <c r="A3034" s="65"/>
      <c r="J3034">
        <v>13</v>
      </c>
    </row>
    <row r="3035" spans="1:10" x14ac:dyDescent="0.25">
      <c r="A3035" s="79"/>
      <c r="J3035">
        <v>14</v>
      </c>
    </row>
    <row r="3036" spans="1:10" x14ac:dyDescent="0.25">
      <c r="A3036" s="79"/>
      <c r="J3036">
        <v>15</v>
      </c>
    </row>
    <row r="3037" spans="1:10" x14ac:dyDescent="0.25">
      <c r="J3037">
        <v>16</v>
      </c>
    </row>
    <row r="3038" spans="1:10" x14ac:dyDescent="0.25">
      <c r="A3038" s="80"/>
      <c r="J3038">
        <v>17</v>
      </c>
    </row>
    <row r="3039" spans="1:10" ht="31.5" x14ac:dyDescent="0.25">
      <c r="A3039" s="64" t="s">
        <v>590</v>
      </c>
      <c r="J3039">
        <v>18</v>
      </c>
    </row>
    <row r="3040" spans="1:10" x14ac:dyDescent="0.25">
      <c r="A3040" s="79"/>
      <c r="J3040">
        <v>19</v>
      </c>
    </row>
    <row r="3041" spans="1:23" ht="25.5" x14ac:dyDescent="0.25">
      <c r="A3041" s="81" t="s">
        <v>595</v>
      </c>
      <c r="J3041">
        <v>20</v>
      </c>
    </row>
    <row r="3042" spans="1:23" x14ac:dyDescent="0.25">
      <c r="A3042" s="81"/>
      <c r="J3042">
        <v>21</v>
      </c>
    </row>
    <row r="3043" spans="1:23" ht="89.25" x14ac:dyDescent="0.25">
      <c r="A3043" s="81" t="s">
        <v>1114</v>
      </c>
      <c r="J3043">
        <v>22</v>
      </c>
    </row>
    <row r="3044" spans="1:23" x14ac:dyDescent="0.25">
      <c r="A3044" s="65"/>
      <c r="J3044">
        <v>23</v>
      </c>
    </row>
    <row r="3045" spans="1:23" x14ac:dyDescent="0.25">
      <c r="A3045" s="65"/>
      <c r="J3045">
        <v>24</v>
      </c>
    </row>
    <row r="3046" spans="1:23" ht="140.25" x14ac:dyDescent="0.25">
      <c r="A3046" s="96" t="s">
        <v>624</v>
      </c>
      <c r="B3046" s="97" t="s">
        <v>625</v>
      </c>
      <c r="J3046">
        <v>25</v>
      </c>
    </row>
    <row r="3047" spans="1:23" ht="15.75" thickBot="1" x14ac:dyDescent="0.3">
      <c r="A3047" s="65"/>
      <c r="J3047">
        <v>26</v>
      </c>
    </row>
    <row r="3048" spans="1:23" ht="15.75" thickBot="1" x14ac:dyDescent="0.3">
      <c r="A3048" s="88" t="s">
        <v>626</v>
      </c>
      <c r="B3048" s="89">
        <v>0.05</v>
      </c>
      <c r="J3048">
        <v>27</v>
      </c>
    </row>
    <row r="3049" spans="1:23" ht="39" thickBot="1" x14ac:dyDescent="0.3">
      <c r="A3049" s="110" t="s">
        <v>627</v>
      </c>
      <c r="B3049" s="74">
        <v>18</v>
      </c>
      <c r="J3049">
        <v>28</v>
      </c>
    </row>
    <row r="3050" spans="1:23" ht="39" thickBot="1" x14ac:dyDescent="0.3">
      <c r="A3050" s="110" t="s">
        <v>628</v>
      </c>
      <c r="B3050" s="74">
        <v>0.81795099999999998</v>
      </c>
      <c r="J3050">
        <v>29</v>
      </c>
    </row>
    <row r="3051" spans="1:23" ht="64.5" thickBot="1" x14ac:dyDescent="0.3">
      <c r="A3051" s="110" t="s">
        <v>629</v>
      </c>
      <c r="B3051" s="74">
        <v>3.9969700000000001</v>
      </c>
      <c r="J3051">
        <v>30</v>
      </c>
    </row>
    <row r="3052" spans="1:23" ht="38.25" x14ac:dyDescent="0.25">
      <c r="A3052" s="109" t="s">
        <v>630</v>
      </c>
      <c r="B3052" s="78">
        <v>1.2781</v>
      </c>
      <c r="J3052">
        <v>31</v>
      </c>
    </row>
    <row r="3053" spans="1:23" ht="15.75" thickBot="1" x14ac:dyDescent="0.3">
      <c r="A3053" s="65"/>
      <c r="J3053">
        <v>32</v>
      </c>
    </row>
    <row r="3054" spans="1:23" x14ac:dyDescent="0.25">
      <c r="A3054" s="254" t="s">
        <v>637</v>
      </c>
      <c r="B3054" s="255"/>
      <c r="C3054" s="255"/>
      <c r="D3054" s="255"/>
      <c r="E3054" s="255"/>
      <c r="J3054">
        <v>33</v>
      </c>
    </row>
    <row r="3055" spans="1:23" ht="15.75" thickBot="1" x14ac:dyDescent="0.3">
      <c r="A3055" s="256" t="s">
        <v>638</v>
      </c>
      <c r="B3055" s="257"/>
      <c r="C3055" s="257"/>
      <c r="D3055" s="257"/>
      <c r="E3055" s="257"/>
      <c r="J3055">
        <v>34</v>
      </c>
    </row>
    <row r="3056" spans="1:23" ht="16.5" thickBot="1" x14ac:dyDescent="0.3">
      <c r="A3056" s="260" t="s">
        <v>634</v>
      </c>
      <c r="B3056" s="261"/>
      <c r="C3056" s="83" t="s">
        <v>635</v>
      </c>
      <c r="D3056" s="83" t="s">
        <v>566</v>
      </c>
      <c r="E3056" s="85" t="s">
        <v>593</v>
      </c>
      <c r="K3056" s="121" t="s">
        <v>1123</v>
      </c>
      <c r="L3056" s="121" t="s">
        <v>1124</v>
      </c>
      <c r="M3056" s="121" t="str">
        <f>A3043</f>
        <v>Prueba del rango estudentizado de Tukey (HSD) para NFRM4</v>
      </c>
      <c r="N3056" s="136"/>
      <c r="O3056" s="1"/>
      <c r="S3056" s="122" t="str">
        <f>K3056</f>
        <v>Factor</v>
      </c>
      <c r="T3056" s="122" t="str">
        <f>L3056</f>
        <v>Nivel</v>
      </c>
      <c r="U3056" s="114"/>
      <c r="V3056" s="123" t="str">
        <f>M3056</f>
        <v>Prueba del rango estudentizado de Tukey (HSD) para NFRM4</v>
      </c>
      <c r="W3056" s="6"/>
    </row>
    <row r="3057" spans="1:23" ht="16.5" thickBot="1" x14ac:dyDescent="0.3">
      <c r="A3057" s="99"/>
      <c r="B3057" s="67" t="s">
        <v>592</v>
      </c>
      <c r="C3057" s="68">
        <v>5.6375000000000002</v>
      </c>
      <c r="D3057" s="68">
        <v>8</v>
      </c>
      <c r="E3057" s="86" t="s">
        <v>11</v>
      </c>
      <c r="K3057" s="223" t="s">
        <v>1128</v>
      </c>
      <c r="L3057" s="124" t="str">
        <f>E3057</f>
        <v>Pony</v>
      </c>
      <c r="M3057" s="125">
        <f>C3057</f>
        <v>5.6375000000000002</v>
      </c>
      <c r="N3057" s="125">
        <f>A3057</f>
        <v>0</v>
      </c>
      <c r="O3057" s="125" t="str">
        <f>B3057</f>
        <v>A</v>
      </c>
      <c r="S3057" s="225" t="str">
        <f>K3057</f>
        <v>Genotipo (B)</v>
      </c>
      <c r="T3057" s="133" t="str">
        <f>L3057</f>
        <v>Pony</v>
      </c>
      <c r="U3057" s="134">
        <f t="shared" ref="U3057:U3060" si="176">M3057</f>
        <v>5.6375000000000002</v>
      </c>
      <c r="V3057" s="133">
        <f t="shared" ref="V3057:V3060" si="177">N3057</f>
        <v>0</v>
      </c>
      <c r="W3057" s="133" t="str">
        <f t="shared" ref="W3057:W3060" si="178">O3057</f>
        <v>A</v>
      </c>
    </row>
    <row r="3058" spans="1:23" ht="16.5" thickBot="1" x14ac:dyDescent="0.3">
      <c r="A3058" s="99"/>
      <c r="B3058" s="67"/>
      <c r="C3058" s="68"/>
      <c r="D3058" s="68"/>
      <c r="E3058" s="86"/>
      <c r="K3058" s="224"/>
      <c r="L3058" s="124" t="str">
        <f>E3059</f>
        <v>Palomo</v>
      </c>
      <c r="M3058" s="125">
        <f>C3059</f>
        <v>4.1500000000000004</v>
      </c>
      <c r="N3058" s="125">
        <f>A3059</f>
        <v>0</v>
      </c>
      <c r="O3058" s="125" t="str">
        <f>B3059</f>
        <v>B</v>
      </c>
      <c r="S3058" s="226"/>
      <c r="T3058" s="133" t="str">
        <f t="shared" ref="T3058:T3060" si="179">L3058</f>
        <v>Palomo</v>
      </c>
      <c r="U3058" s="134">
        <f t="shared" si="176"/>
        <v>4.1500000000000004</v>
      </c>
      <c r="V3058" s="133">
        <f t="shared" si="177"/>
        <v>0</v>
      </c>
      <c r="W3058" s="133" t="str">
        <f t="shared" si="178"/>
        <v>B</v>
      </c>
    </row>
    <row r="3059" spans="1:23" ht="16.5" thickBot="1" x14ac:dyDescent="0.3">
      <c r="A3059" s="99"/>
      <c r="B3059" s="67" t="s">
        <v>593</v>
      </c>
      <c r="C3059" s="68">
        <v>4.1500000000000004</v>
      </c>
      <c r="D3059" s="68">
        <v>8</v>
      </c>
      <c r="E3059" s="86" t="s">
        <v>7</v>
      </c>
      <c r="K3059" s="224"/>
      <c r="L3059" s="4" t="str">
        <f>E3061</f>
        <v>Perseo</v>
      </c>
      <c r="M3059" s="4">
        <f>C3061</f>
        <v>3.9125000000000001</v>
      </c>
      <c r="N3059" s="4" t="str">
        <f>A3061</f>
        <v>C</v>
      </c>
      <c r="O3059" s="4" t="str">
        <f>B3061</f>
        <v>B</v>
      </c>
      <c r="P3059" s="6"/>
      <c r="Q3059" s="6"/>
      <c r="R3059" s="6"/>
      <c r="S3059" s="226"/>
      <c r="T3059" s="133" t="str">
        <f t="shared" si="179"/>
        <v>Perseo</v>
      </c>
      <c r="U3059" s="134">
        <f t="shared" si="176"/>
        <v>3.9125000000000001</v>
      </c>
      <c r="V3059" s="133" t="str">
        <f t="shared" si="177"/>
        <v>C</v>
      </c>
      <c r="W3059" s="133" t="str">
        <f t="shared" si="178"/>
        <v>B</v>
      </c>
    </row>
    <row r="3060" spans="1:23" ht="16.5" thickBot="1" x14ac:dyDescent="0.3">
      <c r="A3060" s="99"/>
      <c r="B3060" s="67" t="s">
        <v>593</v>
      </c>
      <c r="C3060" s="68"/>
      <c r="D3060" s="68"/>
      <c r="E3060" s="86"/>
      <c r="K3060" s="224"/>
      <c r="L3060" s="4" t="str">
        <f>E3063</f>
        <v>Toro</v>
      </c>
      <c r="M3060" s="4">
        <f>C3063</f>
        <v>2.6625000000000001</v>
      </c>
      <c r="N3060" s="4" t="str">
        <f>A3063</f>
        <v>C</v>
      </c>
      <c r="O3060" s="4">
        <f>B3063</f>
        <v>0</v>
      </c>
      <c r="P3060" s="6"/>
      <c r="Q3060" s="6"/>
      <c r="R3060" s="6"/>
      <c r="S3060" s="227"/>
      <c r="T3060" s="129" t="str">
        <f t="shared" si="179"/>
        <v>Toro</v>
      </c>
      <c r="U3060" s="135">
        <f t="shared" si="176"/>
        <v>2.6625000000000001</v>
      </c>
      <c r="V3060" s="129" t="str">
        <f t="shared" si="177"/>
        <v>C</v>
      </c>
      <c r="W3060" s="129">
        <f t="shared" si="178"/>
        <v>0</v>
      </c>
    </row>
    <row r="3061" spans="1:23" ht="15.75" thickBot="1" x14ac:dyDescent="0.3">
      <c r="A3061" s="99" t="s">
        <v>639</v>
      </c>
      <c r="B3061" s="67" t="s">
        <v>593</v>
      </c>
      <c r="C3061" s="68">
        <v>3.9125000000000001</v>
      </c>
      <c r="D3061" s="68">
        <v>8</v>
      </c>
      <c r="E3061" s="86" t="s">
        <v>46</v>
      </c>
      <c r="J3061">
        <v>1</v>
      </c>
    </row>
    <row r="3062" spans="1:23" ht="15.75" thickBot="1" x14ac:dyDescent="0.3">
      <c r="A3062" s="99" t="s">
        <v>639</v>
      </c>
      <c r="B3062" s="67"/>
      <c r="C3062" s="68"/>
      <c r="D3062" s="68"/>
      <c r="E3062" s="86"/>
      <c r="J3062">
        <v>2</v>
      </c>
    </row>
    <row r="3063" spans="1:23" x14ac:dyDescent="0.25">
      <c r="A3063" s="100" t="s">
        <v>639</v>
      </c>
      <c r="B3063" s="76"/>
      <c r="C3063" s="77">
        <v>2.6625000000000001</v>
      </c>
      <c r="D3063" s="77">
        <v>8</v>
      </c>
      <c r="E3063" s="87" t="s">
        <v>8</v>
      </c>
      <c r="J3063">
        <v>3</v>
      </c>
    </row>
    <row r="3064" spans="1:23" x14ac:dyDescent="0.25">
      <c r="A3064" s="79"/>
      <c r="J3064">
        <v>4</v>
      </c>
    </row>
    <row r="3065" spans="1:23" x14ac:dyDescent="0.25">
      <c r="A3065" s="79"/>
      <c r="J3065">
        <v>5</v>
      </c>
    </row>
    <row r="3066" spans="1:23" x14ac:dyDescent="0.25">
      <c r="J3066">
        <v>6</v>
      </c>
    </row>
    <row r="3067" spans="1:23" x14ac:dyDescent="0.25">
      <c r="A3067" s="80"/>
      <c r="J3067">
        <v>7</v>
      </c>
    </row>
    <row r="3068" spans="1:23" ht="31.5" x14ac:dyDescent="0.25">
      <c r="A3068" s="64" t="s">
        <v>590</v>
      </c>
      <c r="J3068">
        <v>8</v>
      </c>
    </row>
    <row r="3069" spans="1:23" x14ac:dyDescent="0.25">
      <c r="A3069" s="79"/>
      <c r="J3069">
        <v>9</v>
      </c>
    </row>
    <row r="3070" spans="1:23" ht="25.5" x14ac:dyDescent="0.25">
      <c r="A3070" s="81" t="s">
        <v>595</v>
      </c>
      <c r="J3070">
        <v>10</v>
      </c>
    </row>
    <row r="3071" spans="1:23" x14ac:dyDescent="0.25">
      <c r="A3071" s="81"/>
      <c r="J3071">
        <v>11</v>
      </c>
    </row>
    <row r="3072" spans="1:23" x14ac:dyDescent="0.25">
      <c r="A3072" s="65"/>
      <c r="J3072">
        <v>12</v>
      </c>
    </row>
    <row r="3073" spans="1:10" x14ac:dyDescent="0.25">
      <c r="A3073" s="65"/>
      <c r="J3073">
        <v>13</v>
      </c>
    </row>
    <row r="3074" spans="1:10" x14ac:dyDescent="0.25">
      <c r="A3074" s="79"/>
      <c r="J3074">
        <v>14</v>
      </c>
    </row>
    <row r="3075" spans="1:10" x14ac:dyDescent="0.25">
      <c r="A3075" s="79"/>
      <c r="J3075">
        <v>15</v>
      </c>
    </row>
    <row r="3076" spans="1:10" x14ac:dyDescent="0.25">
      <c r="J3076">
        <v>16</v>
      </c>
    </row>
    <row r="3077" spans="1:10" x14ac:dyDescent="0.25">
      <c r="A3077" s="80"/>
      <c r="J3077">
        <v>17</v>
      </c>
    </row>
    <row r="3078" spans="1:10" ht="31.5" x14ac:dyDescent="0.25">
      <c r="A3078" s="64" t="s">
        <v>590</v>
      </c>
      <c r="J3078">
        <v>18</v>
      </c>
    </row>
    <row r="3079" spans="1:10" x14ac:dyDescent="0.25">
      <c r="A3079" s="79"/>
      <c r="J3079">
        <v>19</v>
      </c>
    </row>
    <row r="3080" spans="1:10" ht="25.5" x14ac:dyDescent="0.25">
      <c r="A3080" s="81" t="s">
        <v>595</v>
      </c>
      <c r="J3080">
        <v>20</v>
      </c>
    </row>
    <row r="3081" spans="1:10" x14ac:dyDescent="0.25">
      <c r="A3081" s="81"/>
      <c r="J3081">
        <v>21</v>
      </c>
    </row>
    <row r="3082" spans="1:10" ht="89.25" x14ac:dyDescent="0.25">
      <c r="A3082" s="81" t="s">
        <v>1115</v>
      </c>
      <c r="J3082">
        <v>22</v>
      </c>
    </row>
    <row r="3083" spans="1:10" x14ac:dyDescent="0.25">
      <c r="A3083" s="65"/>
      <c r="J3083">
        <v>23</v>
      </c>
    </row>
    <row r="3084" spans="1:10" x14ac:dyDescent="0.25">
      <c r="A3084" s="65"/>
      <c r="J3084">
        <v>24</v>
      </c>
    </row>
    <row r="3085" spans="1:10" ht="140.25" x14ac:dyDescent="0.25">
      <c r="A3085" s="96" t="s">
        <v>624</v>
      </c>
      <c r="B3085" s="97" t="s">
        <v>625</v>
      </c>
      <c r="J3085">
        <v>25</v>
      </c>
    </row>
    <row r="3086" spans="1:10" ht="15.75" thickBot="1" x14ac:dyDescent="0.3">
      <c r="A3086" s="65"/>
      <c r="J3086">
        <v>26</v>
      </c>
    </row>
    <row r="3087" spans="1:10" ht="15.75" thickBot="1" x14ac:dyDescent="0.3">
      <c r="A3087" s="88" t="s">
        <v>626</v>
      </c>
      <c r="B3087" s="89">
        <v>0.05</v>
      </c>
      <c r="J3087">
        <v>27</v>
      </c>
    </row>
    <row r="3088" spans="1:10" ht="39" thickBot="1" x14ac:dyDescent="0.3">
      <c r="A3088" s="110" t="s">
        <v>627</v>
      </c>
      <c r="B3088" s="74">
        <v>18</v>
      </c>
      <c r="J3088">
        <v>28</v>
      </c>
    </row>
    <row r="3089" spans="1:23" ht="39" thickBot="1" x14ac:dyDescent="0.3">
      <c r="A3089" s="110" t="s">
        <v>628</v>
      </c>
      <c r="B3089" s="74">
        <v>16.10313</v>
      </c>
      <c r="J3089">
        <v>29</v>
      </c>
    </row>
    <row r="3090" spans="1:23" ht="64.5" thickBot="1" x14ac:dyDescent="0.3">
      <c r="A3090" s="110" t="s">
        <v>629</v>
      </c>
      <c r="B3090" s="74">
        <v>3.9969700000000001</v>
      </c>
      <c r="J3090">
        <v>30</v>
      </c>
    </row>
    <row r="3091" spans="1:23" ht="38.25" x14ac:dyDescent="0.25">
      <c r="A3091" s="109" t="s">
        <v>630</v>
      </c>
      <c r="B3091" s="78">
        <v>5.6707999999999998</v>
      </c>
      <c r="J3091">
        <v>31</v>
      </c>
    </row>
    <row r="3092" spans="1:23" ht="15.75" thickBot="1" x14ac:dyDescent="0.3">
      <c r="A3092" s="65"/>
      <c r="J3092">
        <v>32</v>
      </c>
    </row>
    <row r="3093" spans="1:23" x14ac:dyDescent="0.25">
      <c r="A3093" s="254" t="s">
        <v>637</v>
      </c>
      <c r="B3093" s="255"/>
      <c r="C3093" s="255"/>
      <c r="D3093" s="255"/>
      <c r="J3093">
        <v>33</v>
      </c>
    </row>
    <row r="3094" spans="1:23" ht="15.75" thickBot="1" x14ac:dyDescent="0.3">
      <c r="A3094" s="256" t="s">
        <v>638</v>
      </c>
      <c r="B3094" s="257"/>
      <c r="C3094" s="257"/>
      <c r="D3094" s="257"/>
      <c r="J3094">
        <v>34</v>
      </c>
    </row>
    <row r="3095" spans="1:23" ht="27" thickBot="1" x14ac:dyDescent="0.3">
      <c r="A3095" s="98" t="s">
        <v>634</v>
      </c>
      <c r="B3095" s="83" t="s">
        <v>635</v>
      </c>
      <c r="C3095" s="83" t="s">
        <v>566</v>
      </c>
      <c r="D3095" s="85" t="s">
        <v>593</v>
      </c>
      <c r="K3095" s="121" t="s">
        <v>1123</v>
      </c>
      <c r="L3095" s="121" t="s">
        <v>1124</v>
      </c>
      <c r="M3095" s="121" t="str">
        <f>A3082</f>
        <v>Prueba del rango estudentizado de Tukey (HSD) para NFRM5</v>
      </c>
      <c r="N3095" s="136"/>
      <c r="O3095" s="1"/>
      <c r="S3095" s="122" t="str">
        <f>K3095</f>
        <v>Factor</v>
      </c>
      <c r="T3095" s="122" t="str">
        <f>L3095</f>
        <v>Nivel</v>
      </c>
      <c r="U3095" s="114"/>
      <c r="V3095" s="123" t="str">
        <f>M3095</f>
        <v>Prueba del rango estudentizado de Tukey (HSD) para NFRM5</v>
      </c>
      <c r="W3095" s="6"/>
    </row>
    <row r="3096" spans="1:23" ht="16.5" thickBot="1" x14ac:dyDescent="0.3">
      <c r="A3096" s="99" t="s">
        <v>592</v>
      </c>
      <c r="B3096" s="68">
        <v>14.363</v>
      </c>
      <c r="C3096" s="68">
        <v>8</v>
      </c>
      <c r="D3096" s="86" t="s">
        <v>11</v>
      </c>
      <c r="K3096" s="223" t="s">
        <v>1128</v>
      </c>
      <c r="L3096" s="124" t="str">
        <f>D3096</f>
        <v>Pony</v>
      </c>
      <c r="M3096" s="125">
        <f>B3096</f>
        <v>14.363</v>
      </c>
      <c r="N3096" s="125" t="str">
        <f>A3096</f>
        <v>A</v>
      </c>
      <c r="O3096" s="125">
        <f>B3096</f>
        <v>14.363</v>
      </c>
      <c r="S3096" s="225" t="str">
        <f>K3096</f>
        <v>Genotipo (B)</v>
      </c>
      <c r="T3096" s="133" t="str">
        <f>L3096</f>
        <v>Pony</v>
      </c>
      <c r="U3096" s="134">
        <f t="shared" ref="U3096:U3099" si="180">M3096</f>
        <v>14.363</v>
      </c>
      <c r="V3096" s="133" t="str">
        <f t="shared" ref="V3096:V3099" si="181">N3096</f>
        <v>A</v>
      </c>
      <c r="W3096" s="133">
        <f t="shared" ref="W3096:W3099" si="182">O3096</f>
        <v>14.363</v>
      </c>
    </row>
    <row r="3097" spans="1:23" ht="16.5" thickBot="1" x14ac:dyDescent="0.3">
      <c r="A3097" s="99" t="s">
        <v>592</v>
      </c>
      <c r="B3097" s="68"/>
      <c r="C3097" s="68"/>
      <c r="D3097" s="86"/>
      <c r="K3097" s="224"/>
      <c r="L3097" s="124" t="str">
        <f>D3098</f>
        <v>Perseo</v>
      </c>
      <c r="M3097" s="125">
        <f>B3098</f>
        <v>11.625</v>
      </c>
      <c r="N3097" s="125" t="str">
        <f>A3098</f>
        <v>A</v>
      </c>
      <c r="O3097" s="125">
        <f>B3098</f>
        <v>11.625</v>
      </c>
      <c r="S3097" s="226"/>
      <c r="T3097" s="133" t="str">
        <f t="shared" ref="T3097:T3099" si="183">L3097</f>
        <v>Perseo</v>
      </c>
      <c r="U3097" s="134">
        <f t="shared" si="180"/>
        <v>11.625</v>
      </c>
      <c r="V3097" s="133" t="str">
        <f t="shared" si="181"/>
        <v>A</v>
      </c>
      <c r="W3097" s="133">
        <f t="shared" si="182"/>
        <v>11.625</v>
      </c>
    </row>
    <row r="3098" spans="1:23" ht="16.5" thickBot="1" x14ac:dyDescent="0.3">
      <c r="A3098" s="99" t="s">
        <v>592</v>
      </c>
      <c r="B3098" s="68">
        <v>11.625</v>
      </c>
      <c r="C3098" s="68">
        <v>8</v>
      </c>
      <c r="D3098" s="86" t="s">
        <v>46</v>
      </c>
      <c r="K3098" s="224"/>
      <c r="L3098" s="4" t="str">
        <f>D3100</f>
        <v>Palomo</v>
      </c>
      <c r="M3098" s="4">
        <f>B3100</f>
        <v>10.962999999999999</v>
      </c>
      <c r="N3098" s="4" t="str">
        <f>A3100</f>
        <v>A</v>
      </c>
      <c r="O3098" s="4">
        <f>B3100</f>
        <v>10.962999999999999</v>
      </c>
      <c r="P3098" s="6"/>
      <c r="Q3098" s="6"/>
      <c r="R3098" s="6"/>
      <c r="S3098" s="226"/>
      <c r="T3098" s="133" t="str">
        <f t="shared" si="183"/>
        <v>Palomo</v>
      </c>
      <c r="U3098" s="134">
        <f t="shared" si="180"/>
        <v>10.962999999999999</v>
      </c>
      <c r="V3098" s="133" t="str">
        <f t="shared" si="181"/>
        <v>A</v>
      </c>
      <c r="W3098" s="133">
        <f t="shared" si="182"/>
        <v>10.962999999999999</v>
      </c>
    </row>
    <row r="3099" spans="1:23" ht="16.5" thickBot="1" x14ac:dyDescent="0.3">
      <c r="A3099" s="99" t="s">
        <v>592</v>
      </c>
      <c r="B3099" s="68"/>
      <c r="C3099" s="68"/>
      <c r="D3099" s="86"/>
      <c r="K3099" s="224"/>
      <c r="L3099" s="4" t="str">
        <f>D3102</f>
        <v>Toro</v>
      </c>
      <c r="M3099" s="4">
        <f>B3102</f>
        <v>9.9</v>
      </c>
      <c r="N3099" s="4" t="str">
        <f>A3102</f>
        <v>A</v>
      </c>
      <c r="O3099" s="4">
        <f>B3102</f>
        <v>9.9</v>
      </c>
      <c r="P3099" s="6"/>
      <c r="Q3099" s="6"/>
      <c r="R3099" s="6"/>
      <c r="S3099" s="227"/>
      <c r="T3099" s="129" t="str">
        <f t="shared" si="183"/>
        <v>Toro</v>
      </c>
      <c r="U3099" s="135">
        <f t="shared" si="180"/>
        <v>9.9</v>
      </c>
      <c r="V3099" s="129" t="str">
        <f t="shared" si="181"/>
        <v>A</v>
      </c>
      <c r="W3099" s="129">
        <f t="shared" si="182"/>
        <v>9.9</v>
      </c>
    </row>
    <row r="3100" spans="1:23" ht="15.75" thickBot="1" x14ac:dyDescent="0.3">
      <c r="A3100" s="99" t="s">
        <v>592</v>
      </c>
      <c r="B3100" s="68">
        <v>10.962999999999999</v>
      </c>
      <c r="C3100" s="68">
        <v>8</v>
      </c>
      <c r="D3100" s="86" t="s">
        <v>7</v>
      </c>
      <c r="J3100">
        <v>1</v>
      </c>
    </row>
    <row r="3101" spans="1:23" ht="15.75" thickBot="1" x14ac:dyDescent="0.3">
      <c r="A3101" s="99" t="s">
        <v>592</v>
      </c>
      <c r="B3101" s="68"/>
      <c r="C3101" s="68"/>
      <c r="D3101" s="86"/>
      <c r="J3101">
        <v>2</v>
      </c>
    </row>
    <row r="3102" spans="1:23" x14ac:dyDescent="0.25">
      <c r="A3102" s="100" t="s">
        <v>592</v>
      </c>
      <c r="B3102" s="77">
        <v>9.9</v>
      </c>
      <c r="C3102" s="77">
        <v>8</v>
      </c>
      <c r="D3102" s="87" t="s">
        <v>8</v>
      </c>
      <c r="J3102">
        <v>3</v>
      </c>
    </row>
    <row r="3103" spans="1:23" x14ac:dyDescent="0.25">
      <c r="A3103" s="79"/>
      <c r="J3103">
        <v>4</v>
      </c>
    </row>
    <row r="3104" spans="1:23" x14ac:dyDescent="0.25">
      <c r="A3104" s="79"/>
      <c r="J3104">
        <v>5</v>
      </c>
    </row>
    <row r="3105" spans="1:10" x14ac:dyDescent="0.25">
      <c r="J3105">
        <v>6</v>
      </c>
    </row>
    <row r="3106" spans="1:10" x14ac:dyDescent="0.25">
      <c r="A3106" s="80"/>
      <c r="J3106">
        <v>7</v>
      </c>
    </row>
    <row r="3107" spans="1:10" ht="31.5" x14ac:dyDescent="0.25">
      <c r="A3107" s="64" t="s">
        <v>590</v>
      </c>
      <c r="J3107">
        <v>8</v>
      </c>
    </row>
    <row r="3108" spans="1:10" x14ac:dyDescent="0.25">
      <c r="A3108" s="79"/>
      <c r="J3108">
        <v>9</v>
      </c>
    </row>
    <row r="3109" spans="1:10" ht="25.5" x14ac:dyDescent="0.25">
      <c r="A3109" s="81" t="s">
        <v>595</v>
      </c>
      <c r="J3109">
        <v>10</v>
      </c>
    </row>
    <row r="3110" spans="1:10" x14ac:dyDescent="0.25">
      <c r="A3110" s="81"/>
      <c r="J3110">
        <v>11</v>
      </c>
    </row>
    <row r="3111" spans="1:10" x14ac:dyDescent="0.25">
      <c r="A3111" s="65"/>
      <c r="J3111">
        <v>12</v>
      </c>
    </row>
    <row r="3112" spans="1:10" x14ac:dyDescent="0.25">
      <c r="A3112" s="65"/>
      <c r="J3112">
        <v>13</v>
      </c>
    </row>
    <row r="3113" spans="1:10" x14ac:dyDescent="0.25">
      <c r="A3113" s="79"/>
      <c r="J3113">
        <v>14</v>
      </c>
    </row>
    <row r="3114" spans="1:10" x14ac:dyDescent="0.25">
      <c r="A3114" s="79"/>
      <c r="J3114">
        <v>15</v>
      </c>
    </row>
    <row r="3115" spans="1:10" x14ac:dyDescent="0.25">
      <c r="J3115">
        <v>16</v>
      </c>
    </row>
    <row r="3116" spans="1:10" x14ac:dyDescent="0.25">
      <c r="A3116" s="80"/>
      <c r="J3116">
        <v>17</v>
      </c>
    </row>
    <row r="3117" spans="1:10" ht="31.5" x14ac:dyDescent="0.25">
      <c r="A3117" s="64" t="s">
        <v>590</v>
      </c>
      <c r="J3117">
        <v>18</v>
      </c>
    </row>
    <row r="3118" spans="1:10" x14ac:dyDescent="0.25">
      <c r="A3118" s="79"/>
      <c r="J3118">
        <v>19</v>
      </c>
    </row>
    <row r="3119" spans="1:10" ht="25.5" x14ac:dyDescent="0.25">
      <c r="A3119" s="81" t="s">
        <v>595</v>
      </c>
      <c r="J3119">
        <v>20</v>
      </c>
    </row>
    <row r="3120" spans="1:10" x14ac:dyDescent="0.25">
      <c r="A3120" s="81"/>
      <c r="J3120">
        <v>21</v>
      </c>
    </row>
    <row r="3121" spans="1:23" ht="89.25" x14ac:dyDescent="0.25">
      <c r="A3121" s="81" t="s">
        <v>1116</v>
      </c>
      <c r="J3121">
        <v>22</v>
      </c>
    </row>
    <row r="3122" spans="1:23" x14ac:dyDescent="0.25">
      <c r="A3122" s="65"/>
      <c r="J3122">
        <v>23</v>
      </c>
    </row>
    <row r="3123" spans="1:23" x14ac:dyDescent="0.25">
      <c r="A3123" s="65"/>
      <c r="J3123">
        <v>24</v>
      </c>
    </row>
    <row r="3124" spans="1:23" ht="140.25" x14ac:dyDescent="0.25">
      <c r="A3124" s="96" t="s">
        <v>624</v>
      </c>
      <c r="B3124" s="97" t="s">
        <v>625</v>
      </c>
      <c r="J3124">
        <v>25</v>
      </c>
    </row>
    <row r="3125" spans="1:23" ht="15.75" thickBot="1" x14ac:dyDescent="0.3">
      <c r="A3125" s="65"/>
      <c r="J3125">
        <v>26</v>
      </c>
    </row>
    <row r="3126" spans="1:23" ht="15.75" thickBot="1" x14ac:dyDescent="0.3">
      <c r="A3126" s="88" t="s">
        <v>626</v>
      </c>
      <c r="B3126" s="89">
        <v>0.05</v>
      </c>
      <c r="J3126">
        <v>27</v>
      </c>
    </row>
    <row r="3127" spans="1:23" ht="39" thickBot="1" x14ac:dyDescent="0.3">
      <c r="A3127" s="110" t="s">
        <v>627</v>
      </c>
      <c r="B3127" s="74">
        <v>18</v>
      </c>
      <c r="J3127">
        <v>28</v>
      </c>
    </row>
    <row r="3128" spans="1:23" ht="39" thickBot="1" x14ac:dyDescent="0.3">
      <c r="A3128" s="110" t="s">
        <v>628</v>
      </c>
      <c r="B3128" s="74">
        <v>26.759239999999998</v>
      </c>
      <c r="J3128">
        <v>29</v>
      </c>
    </row>
    <row r="3129" spans="1:23" ht="64.5" thickBot="1" x14ac:dyDescent="0.3">
      <c r="A3129" s="110" t="s">
        <v>629</v>
      </c>
      <c r="B3129" s="74">
        <v>3.9969700000000001</v>
      </c>
      <c r="J3129">
        <v>30</v>
      </c>
    </row>
    <row r="3130" spans="1:23" ht="38.25" x14ac:dyDescent="0.25">
      <c r="A3130" s="109" t="s">
        <v>630</v>
      </c>
      <c r="B3130" s="78">
        <v>7.3101000000000003</v>
      </c>
      <c r="J3130">
        <v>31</v>
      </c>
    </row>
    <row r="3131" spans="1:23" ht="15.75" thickBot="1" x14ac:dyDescent="0.3">
      <c r="A3131" s="65"/>
      <c r="J3131">
        <v>32</v>
      </c>
    </row>
    <row r="3132" spans="1:23" x14ac:dyDescent="0.25">
      <c r="A3132" s="254" t="s">
        <v>637</v>
      </c>
      <c r="B3132" s="255"/>
      <c r="C3132" s="255"/>
      <c r="D3132" s="255"/>
      <c r="J3132">
        <v>33</v>
      </c>
    </row>
    <row r="3133" spans="1:23" ht="15.75" thickBot="1" x14ac:dyDescent="0.3">
      <c r="A3133" s="256" t="s">
        <v>638</v>
      </c>
      <c r="B3133" s="257"/>
      <c r="C3133" s="257"/>
      <c r="D3133" s="257"/>
      <c r="J3133">
        <v>34</v>
      </c>
    </row>
    <row r="3134" spans="1:23" ht="27" thickBot="1" x14ac:dyDescent="0.3">
      <c r="A3134" s="98" t="s">
        <v>634</v>
      </c>
      <c r="B3134" s="83" t="s">
        <v>635</v>
      </c>
      <c r="C3134" s="83" t="s">
        <v>566</v>
      </c>
      <c r="D3134" s="85" t="s">
        <v>593</v>
      </c>
      <c r="K3134" s="121" t="s">
        <v>1123</v>
      </c>
      <c r="L3134" s="121" t="s">
        <v>1124</v>
      </c>
      <c r="M3134" s="121" t="str">
        <f>A3121</f>
        <v>Prueba del rango estudentizado de Tukey (HSD) para NFRM6</v>
      </c>
      <c r="N3134" s="136"/>
      <c r="O3134" s="1"/>
      <c r="S3134" s="122" t="str">
        <f>K3134</f>
        <v>Factor</v>
      </c>
      <c r="T3134" s="122" t="str">
        <f>L3134</f>
        <v>Nivel</v>
      </c>
      <c r="U3134" s="114"/>
      <c r="V3134" s="123" t="str">
        <f>M3134</f>
        <v>Prueba del rango estudentizado de Tukey (HSD) para NFRM6</v>
      </c>
      <c r="W3134" s="6"/>
    </row>
    <row r="3135" spans="1:23" ht="16.5" thickBot="1" x14ac:dyDescent="0.3">
      <c r="A3135" s="99" t="s">
        <v>592</v>
      </c>
      <c r="B3135" s="68">
        <v>21.038</v>
      </c>
      <c r="C3135" s="68">
        <v>8</v>
      </c>
      <c r="D3135" s="86" t="s">
        <v>7</v>
      </c>
      <c r="K3135" s="223" t="s">
        <v>1128</v>
      </c>
      <c r="L3135" s="124" t="str">
        <f>D3135</f>
        <v>Palomo</v>
      </c>
      <c r="M3135" s="125">
        <f>B3135</f>
        <v>21.038</v>
      </c>
      <c r="N3135" s="125" t="str">
        <f>A3135</f>
        <v>A</v>
      </c>
      <c r="O3135" s="125">
        <f>B3135</f>
        <v>21.038</v>
      </c>
      <c r="S3135" s="225" t="str">
        <f>K3135</f>
        <v>Genotipo (B)</v>
      </c>
      <c r="T3135" s="133" t="str">
        <f>L3135</f>
        <v>Palomo</v>
      </c>
      <c r="U3135" s="134">
        <f t="shared" ref="U3135:U3138" si="184">M3135</f>
        <v>21.038</v>
      </c>
      <c r="V3135" s="133" t="str">
        <f t="shared" ref="V3135:V3138" si="185">N3135</f>
        <v>A</v>
      </c>
      <c r="W3135" s="133">
        <f t="shared" ref="W3135:W3138" si="186">O3135</f>
        <v>21.038</v>
      </c>
    </row>
    <row r="3136" spans="1:23" ht="16.5" thickBot="1" x14ac:dyDescent="0.3">
      <c r="A3136" s="99" t="s">
        <v>592</v>
      </c>
      <c r="B3136" s="68"/>
      <c r="C3136" s="68"/>
      <c r="D3136" s="86"/>
      <c r="K3136" s="224"/>
      <c r="L3136" s="124" t="str">
        <f>D3137</f>
        <v>Pony</v>
      </c>
      <c r="M3136" s="125">
        <f>B3137</f>
        <v>20.05</v>
      </c>
      <c r="N3136" s="125" t="str">
        <f>A3137</f>
        <v>A</v>
      </c>
      <c r="O3136" s="125">
        <f>B3137</f>
        <v>20.05</v>
      </c>
      <c r="S3136" s="226"/>
      <c r="T3136" s="133" t="str">
        <f t="shared" ref="T3136:T3138" si="187">L3136</f>
        <v>Pony</v>
      </c>
      <c r="U3136" s="134">
        <f t="shared" si="184"/>
        <v>20.05</v>
      </c>
      <c r="V3136" s="133" t="str">
        <f t="shared" si="185"/>
        <v>A</v>
      </c>
      <c r="W3136" s="133">
        <f t="shared" si="186"/>
        <v>20.05</v>
      </c>
    </row>
    <row r="3137" spans="1:23" ht="16.5" thickBot="1" x14ac:dyDescent="0.3">
      <c r="A3137" s="99" t="s">
        <v>592</v>
      </c>
      <c r="B3137" s="68">
        <v>20.05</v>
      </c>
      <c r="C3137" s="68">
        <v>8</v>
      </c>
      <c r="D3137" s="86" t="s">
        <v>11</v>
      </c>
      <c r="K3137" s="224"/>
      <c r="L3137" s="4" t="str">
        <f>D3139</f>
        <v>Toro</v>
      </c>
      <c r="M3137" s="4">
        <f>B3139</f>
        <v>19.388000000000002</v>
      </c>
      <c r="N3137" s="4" t="str">
        <f>A3139</f>
        <v>A</v>
      </c>
      <c r="O3137" s="4">
        <f>B3139</f>
        <v>19.388000000000002</v>
      </c>
      <c r="P3137" s="6"/>
      <c r="Q3137" s="6"/>
      <c r="R3137" s="6"/>
      <c r="S3137" s="226"/>
      <c r="T3137" s="133" t="str">
        <f t="shared" si="187"/>
        <v>Toro</v>
      </c>
      <c r="U3137" s="134">
        <f t="shared" si="184"/>
        <v>19.388000000000002</v>
      </c>
      <c r="V3137" s="133" t="str">
        <f t="shared" si="185"/>
        <v>A</v>
      </c>
      <c r="W3137" s="133">
        <f t="shared" si="186"/>
        <v>19.388000000000002</v>
      </c>
    </row>
    <row r="3138" spans="1:23" ht="16.5" thickBot="1" x14ac:dyDescent="0.3">
      <c r="A3138" s="99" t="s">
        <v>592</v>
      </c>
      <c r="B3138" s="68"/>
      <c r="C3138" s="68"/>
      <c r="D3138" s="86"/>
      <c r="K3138" s="224"/>
      <c r="L3138" s="4" t="str">
        <f>D3141</f>
        <v>Perseo</v>
      </c>
      <c r="M3138" s="4">
        <f>B3141</f>
        <v>17.55</v>
      </c>
      <c r="N3138" s="4" t="str">
        <f>A3141</f>
        <v>A</v>
      </c>
      <c r="O3138" s="4">
        <f>B3141</f>
        <v>17.55</v>
      </c>
      <c r="P3138" s="6"/>
      <c r="Q3138" s="6"/>
      <c r="R3138" s="6"/>
      <c r="S3138" s="227"/>
      <c r="T3138" s="129" t="str">
        <f t="shared" si="187"/>
        <v>Perseo</v>
      </c>
      <c r="U3138" s="135">
        <f t="shared" si="184"/>
        <v>17.55</v>
      </c>
      <c r="V3138" s="129" t="str">
        <f t="shared" si="185"/>
        <v>A</v>
      </c>
      <c r="W3138" s="129">
        <f t="shared" si="186"/>
        <v>17.55</v>
      </c>
    </row>
    <row r="3139" spans="1:23" ht="15.75" thickBot="1" x14ac:dyDescent="0.3">
      <c r="A3139" s="99" t="s">
        <v>592</v>
      </c>
      <c r="B3139" s="68">
        <v>19.388000000000002</v>
      </c>
      <c r="C3139" s="68">
        <v>8</v>
      </c>
      <c r="D3139" s="86" t="s">
        <v>8</v>
      </c>
    </row>
    <row r="3140" spans="1:23" ht="15.75" thickBot="1" x14ac:dyDescent="0.3">
      <c r="A3140" s="99" t="s">
        <v>592</v>
      </c>
      <c r="B3140" s="68"/>
      <c r="C3140" s="68"/>
      <c r="D3140" s="86"/>
    </row>
    <row r="3141" spans="1:23" x14ac:dyDescent="0.25">
      <c r="A3141" s="100" t="s">
        <v>592</v>
      </c>
      <c r="B3141" s="77">
        <v>17.55</v>
      </c>
      <c r="C3141" s="77">
        <v>8</v>
      </c>
      <c r="D3141" s="87" t="s">
        <v>46</v>
      </c>
    </row>
    <row r="3142" spans="1:23" x14ac:dyDescent="0.25">
      <c r="A3142" s="79"/>
    </row>
    <row r="3143" spans="1:23" x14ac:dyDescent="0.25">
      <c r="A3143" s="79"/>
    </row>
    <row r="3145" spans="1:23" x14ac:dyDescent="0.25">
      <c r="A3145" s="80"/>
    </row>
    <row r="3146" spans="1:23" ht="31.5" x14ac:dyDescent="0.25">
      <c r="A3146" s="64" t="s">
        <v>590</v>
      </c>
    </row>
    <row r="3147" spans="1:23" x14ac:dyDescent="0.25">
      <c r="A3147" s="79"/>
    </row>
    <row r="3148" spans="1:23" ht="25.5" x14ac:dyDescent="0.25">
      <c r="A3148" s="81" t="s">
        <v>595</v>
      </c>
      <c r="I3148" s="58" t="s">
        <v>1131</v>
      </c>
    </row>
    <row r="3149" spans="1:23" x14ac:dyDescent="0.25">
      <c r="A3149" s="81"/>
    </row>
    <row r="3150" spans="1:23" x14ac:dyDescent="0.25">
      <c r="A3150" s="65"/>
    </row>
    <row r="3151" spans="1:23" x14ac:dyDescent="0.25">
      <c r="A3151" s="65"/>
    </row>
    <row r="3152" spans="1:23" x14ac:dyDescent="0.25">
      <c r="A3152" s="65"/>
    </row>
    <row r="3153" spans="1:1" x14ac:dyDescent="0.25">
      <c r="A3153" s="65"/>
    </row>
    <row r="3154" spans="1:1" x14ac:dyDescent="0.25">
      <c r="A3154" s="65"/>
    </row>
    <row r="3155" spans="1:1" x14ac:dyDescent="0.25">
      <c r="A3155" s="65"/>
    </row>
    <row r="3156" spans="1:1" x14ac:dyDescent="0.25">
      <c r="A3156" s="65"/>
    </row>
    <row r="3157" spans="1:1" x14ac:dyDescent="0.25">
      <c r="A3157" s="65"/>
    </row>
    <row r="3158" spans="1:1" x14ac:dyDescent="0.25">
      <c r="A3158" s="65"/>
    </row>
    <row r="3159" spans="1:1" x14ac:dyDescent="0.25">
      <c r="A3159" s="65"/>
    </row>
    <row r="3160" spans="1:1" x14ac:dyDescent="0.25">
      <c r="A3160" s="65"/>
    </row>
    <row r="3161" spans="1:1" x14ac:dyDescent="0.25">
      <c r="A3161" s="65"/>
    </row>
    <row r="3162" spans="1:1" x14ac:dyDescent="0.25">
      <c r="A3162" s="65"/>
    </row>
    <row r="3163" spans="1:1" x14ac:dyDescent="0.25">
      <c r="A3163" s="65"/>
    </row>
    <row r="3164" spans="1:1" x14ac:dyDescent="0.25">
      <c r="A3164" s="65"/>
    </row>
    <row r="3165" spans="1:1" x14ac:dyDescent="0.25">
      <c r="A3165" s="65"/>
    </row>
    <row r="3166" spans="1:1" x14ac:dyDescent="0.25">
      <c r="A3166" s="65"/>
    </row>
    <row r="3167" spans="1:1" x14ac:dyDescent="0.25">
      <c r="A3167" s="65"/>
    </row>
    <row r="3168" spans="1:1" x14ac:dyDescent="0.25">
      <c r="A3168" s="65"/>
    </row>
    <row r="3169" spans="1:1" x14ac:dyDescent="0.25">
      <c r="A3169" s="65"/>
    </row>
    <row r="3170" spans="1:1" x14ac:dyDescent="0.25">
      <c r="A3170" s="65"/>
    </row>
    <row r="3171" spans="1:1" x14ac:dyDescent="0.25">
      <c r="A3171" s="65"/>
    </row>
    <row r="3172" spans="1:1" x14ac:dyDescent="0.25">
      <c r="A3172" s="65"/>
    </row>
    <row r="3173" spans="1:1" x14ac:dyDescent="0.25">
      <c r="A3173" s="65"/>
    </row>
    <row r="3174" spans="1:1" x14ac:dyDescent="0.25">
      <c r="A3174" s="65"/>
    </row>
    <row r="3175" spans="1:1" x14ac:dyDescent="0.25">
      <c r="A3175" s="65"/>
    </row>
    <row r="3176" spans="1:1" x14ac:dyDescent="0.25">
      <c r="A3176" s="65"/>
    </row>
    <row r="3177" spans="1:1" x14ac:dyDescent="0.25">
      <c r="A3177" s="65"/>
    </row>
    <row r="3178" spans="1:1" x14ac:dyDescent="0.25">
      <c r="A3178" s="65"/>
    </row>
    <row r="3179" spans="1:1" x14ac:dyDescent="0.25">
      <c r="A3179" s="65"/>
    </row>
    <row r="3180" spans="1:1" x14ac:dyDescent="0.25">
      <c r="A3180" s="65"/>
    </row>
    <row r="3181" spans="1:1" x14ac:dyDescent="0.25">
      <c r="A3181" s="65"/>
    </row>
    <row r="3182" spans="1:1" x14ac:dyDescent="0.25">
      <c r="A3182" s="65"/>
    </row>
    <row r="3183" spans="1:1" x14ac:dyDescent="0.25">
      <c r="A3183" s="65"/>
    </row>
    <row r="3184" spans="1:1" x14ac:dyDescent="0.25">
      <c r="A3184" s="65"/>
    </row>
    <row r="3185" spans="1:1" x14ac:dyDescent="0.25">
      <c r="A3185" s="65"/>
    </row>
    <row r="3186" spans="1:1" x14ac:dyDescent="0.25">
      <c r="A3186" s="65"/>
    </row>
    <row r="3187" spans="1:1" x14ac:dyDescent="0.25">
      <c r="A3187" s="65"/>
    </row>
    <row r="3188" spans="1:1" x14ac:dyDescent="0.25">
      <c r="A3188" s="65"/>
    </row>
    <row r="3189" spans="1:1" x14ac:dyDescent="0.25">
      <c r="A3189" s="65"/>
    </row>
    <row r="3190" spans="1:1" x14ac:dyDescent="0.25">
      <c r="A3190" s="65"/>
    </row>
    <row r="3191" spans="1:1" x14ac:dyDescent="0.25">
      <c r="A3191" s="65"/>
    </row>
    <row r="3192" spans="1:1" x14ac:dyDescent="0.25">
      <c r="A3192" s="65"/>
    </row>
    <row r="3193" spans="1:1" x14ac:dyDescent="0.25">
      <c r="A3193" s="65"/>
    </row>
    <row r="3194" spans="1:1" x14ac:dyDescent="0.25">
      <c r="A3194" s="65"/>
    </row>
    <row r="3195" spans="1:1" x14ac:dyDescent="0.25">
      <c r="A3195" s="65"/>
    </row>
    <row r="3196" spans="1:1" x14ac:dyDescent="0.25">
      <c r="A3196" s="65"/>
    </row>
    <row r="3197" spans="1:1" x14ac:dyDescent="0.25">
      <c r="A3197" s="65"/>
    </row>
    <row r="3198" spans="1:1" x14ac:dyDescent="0.25">
      <c r="A3198" s="65"/>
    </row>
    <row r="3199" spans="1:1" x14ac:dyDescent="0.25">
      <c r="A3199" s="65"/>
    </row>
    <row r="3200" spans="1:1" x14ac:dyDescent="0.25">
      <c r="A3200" s="65"/>
    </row>
    <row r="3201" spans="1:63" x14ac:dyDescent="0.25">
      <c r="A3201" s="65"/>
    </row>
    <row r="3202" spans="1:63" x14ac:dyDescent="0.25">
      <c r="A3202" s="65"/>
    </row>
    <row r="3203" spans="1:63" x14ac:dyDescent="0.25">
      <c r="A3203" s="65"/>
    </row>
    <row r="3204" spans="1:63" x14ac:dyDescent="0.25">
      <c r="A3204" s="65"/>
    </row>
    <row r="3205" spans="1:63" x14ac:dyDescent="0.25">
      <c r="A3205" s="65"/>
    </row>
    <row r="3206" spans="1:63" x14ac:dyDescent="0.25">
      <c r="A3206" s="65"/>
    </row>
    <row r="3207" spans="1:63" x14ac:dyDescent="0.25">
      <c r="A3207" s="65"/>
    </row>
    <row r="3208" spans="1:63" x14ac:dyDescent="0.25">
      <c r="A3208" s="65"/>
    </row>
    <row r="3209" spans="1:63" x14ac:dyDescent="0.25">
      <c r="A3209" s="65"/>
    </row>
    <row r="3210" spans="1:63" ht="15.75" thickBot="1" x14ac:dyDescent="0.3">
      <c r="A3210" s="65"/>
    </row>
    <row r="3211" spans="1:63" ht="15.75" thickBot="1" x14ac:dyDescent="0.3">
      <c r="A3211" s="101" t="s">
        <v>640</v>
      </c>
      <c r="B3211" s="102" t="s">
        <v>640</v>
      </c>
      <c r="C3211" s="258" t="s">
        <v>566</v>
      </c>
      <c r="D3211" s="250" t="s">
        <v>12</v>
      </c>
      <c r="E3211" s="251"/>
      <c r="F3211" s="250" t="s">
        <v>13</v>
      </c>
      <c r="G3211" s="251"/>
      <c r="H3211" s="250" t="s">
        <v>14</v>
      </c>
      <c r="I3211" s="251"/>
      <c r="J3211" s="250" t="s">
        <v>15</v>
      </c>
      <c r="K3211" s="251"/>
      <c r="L3211" s="250" t="s">
        <v>16</v>
      </c>
      <c r="M3211" s="251"/>
      <c r="N3211" s="250" t="s">
        <v>17</v>
      </c>
      <c r="O3211" s="251"/>
      <c r="P3211" s="250" t="s">
        <v>23</v>
      </c>
      <c r="Q3211" s="251"/>
      <c r="R3211" s="250" t="s">
        <v>18</v>
      </c>
      <c r="S3211" s="251"/>
      <c r="T3211" s="250" t="s">
        <v>19</v>
      </c>
      <c r="U3211" s="251"/>
      <c r="V3211" s="250" t="s">
        <v>20</v>
      </c>
      <c r="W3211" s="251"/>
      <c r="X3211" s="250" t="s">
        <v>21</v>
      </c>
      <c r="Y3211" s="251"/>
      <c r="Z3211" s="250" t="s">
        <v>22</v>
      </c>
      <c r="AA3211" s="251"/>
      <c r="AB3211" s="250" t="s">
        <v>30</v>
      </c>
      <c r="AC3211" s="251"/>
      <c r="AD3211" s="250" t="s">
        <v>31</v>
      </c>
      <c r="AE3211" s="251"/>
      <c r="AF3211" s="250" t="s">
        <v>32</v>
      </c>
      <c r="AG3211" s="251"/>
      <c r="AH3211" s="250" t="s">
        <v>33</v>
      </c>
      <c r="AI3211" s="251"/>
      <c r="AJ3211" s="250" t="s">
        <v>34</v>
      </c>
      <c r="AK3211" s="251"/>
      <c r="AL3211" s="250" t="s">
        <v>35</v>
      </c>
      <c r="AM3211" s="251"/>
      <c r="AN3211" s="250" t="s">
        <v>24</v>
      </c>
      <c r="AO3211" s="251"/>
      <c r="AP3211" s="250" t="s">
        <v>25</v>
      </c>
      <c r="AQ3211" s="251"/>
      <c r="AR3211" s="250" t="s">
        <v>26</v>
      </c>
      <c r="AS3211" s="251"/>
      <c r="AT3211" s="250" t="s">
        <v>27</v>
      </c>
      <c r="AU3211" s="251"/>
      <c r="AV3211" s="250" t="s">
        <v>28</v>
      </c>
      <c r="AW3211" s="251"/>
      <c r="AX3211" s="250" t="s">
        <v>29</v>
      </c>
      <c r="AY3211" s="251"/>
      <c r="AZ3211" s="250" t="s">
        <v>36</v>
      </c>
      <c r="BA3211" s="251"/>
      <c r="BB3211" s="250" t="s">
        <v>37</v>
      </c>
      <c r="BC3211" s="251"/>
      <c r="BD3211" s="250" t="s">
        <v>38</v>
      </c>
      <c r="BE3211" s="251"/>
      <c r="BF3211" s="250" t="s">
        <v>39</v>
      </c>
      <c r="BG3211" s="251"/>
      <c r="BH3211" s="250" t="s">
        <v>40</v>
      </c>
      <c r="BI3211" s="251"/>
      <c r="BJ3211" s="250" t="s">
        <v>41</v>
      </c>
      <c r="BK3211" s="252"/>
    </row>
    <row r="3212" spans="1:63" ht="15.75" thickBot="1" x14ac:dyDescent="0.3">
      <c r="A3212" s="84" t="s">
        <v>592</v>
      </c>
      <c r="B3212" s="82" t="s">
        <v>593</v>
      </c>
      <c r="C3212" s="259"/>
      <c r="D3212" s="83" t="s">
        <v>635</v>
      </c>
      <c r="E3212" s="83" t="s">
        <v>641</v>
      </c>
      <c r="F3212" s="83" t="s">
        <v>635</v>
      </c>
      <c r="G3212" s="83" t="s">
        <v>641</v>
      </c>
      <c r="H3212" s="83" t="s">
        <v>635</v>
      </c>
      <c r="I3212" s="83" t="s">
        <v>641</v>
      </c>
      <c r="J3212" s="83" t="s">
        <v>635</v>
      </c>
      <c r="K3212" s="83" t="s">
        <v>641</v>
      </c>
      <c r="L3212" s="83" t="s">
        <v>635</v>
      </c>
      <c r="M3212" s="83" t="s">
        <v>641</v>
      </c>
      <c r="N3212" s="83" t="s">
        <v>635</v>
      </c>
      <c r="O3212" s="83" t="s">
        <v>641</v>
      </c>
      <c r="P3212" s="83" t="s">
        <v>635</v>
      </c>
      <c r="Q3212" s="83" t="s">
        <v>641</v>
      </c>
      <c r="R3212" s="83" t="s">
        <v>635</v>
      </c>
      <c r="S3212" s="83" t="s">
        <v>641</v>
      </c>
      <c r="T3212" s="83" t="s">
        <v>635</v>
      </c>
      <c r="U3212" s="83" t="s">
        <v>641</v>
      </c>
      <c r="V3212" s="83" t="s">
        <v>635</v>
      </c>
      <c r="W3212" s="83" t="s">
        <v>641</v>
      </c>
      <c r="X3212" s="83" t="s">
        <v>635</v>
      </c>
      <c r="Y3212" s="83" t="s">
        <v>641</v>
      </c>
      <c r="Z3212" s="83" t="s">
        <v>635</v>
      </c>
      <c r="AA3212" s="83" t="s">
        <v>641</v>
      </c>
      <c r="AB3212" s="83" t="s">
        <v>635</v>
      </c>
      <c r="AC3212" s="83" t="s">
        <v>641</v>
      </c>
      <c r="AD3212" s="83" t="s">
        <v>635</v>
      </c>
      <c r="AE3212" s="83" t="s">
        <v>641</v>
      </c>
      <c r="AF3212" s="83" t="s">
        <v>635</v>
      </c>
      <c r="AG3212" s="83" t="s">
        <v>641</v>
      </c>
      <c r="AH3212" s="83" t="s">
        <v>635</v>
      </c>
      <c r="AI3212" s="83" t="s">
        <v>641</v>
      </c>
      <c r="AJ3212" s="83" t="s">
        <v>635</v>
      </c>
      <c r="AK3212" s="83" t="s">
        <v>641</v>
      </c>
      <c r="AL3212" s="83" t="s">
        <v>635</v>
      </c>
      <c r="AM3212" s="83" t="s">
        <v>641</v>
      </c>
      <c r="AN3212" s="83" t="s">
        <v>635</v>
      </c>
      <c r="AO3212" s="83" t="s">
        <v>641</v>
      </c>
      <c r="AP3212" s="83" t="s">
        <v>635</v>
      </c>
      <c r="AQ3212" s="83" t="s">
        <v>641</v>
      </c>
      <c r="AR3212" s="83" t="s">
        <v>635</v>
      </c>
      <c r="AS3212" s="83" t="s">
        <v>641</v>
      </c>
      <c r="AT3212" s="83" t="s">
        <v>635</v>
      </c>
      <c r="AU3212" s="83" t="s">
        <v>641</v>
      </c>
      <c r="AV3212" s="83" t="s">
        <v>635</v>
      </c>
      <c r="AW3212" s="83" t="s">
        <v>641</v>
      </c>
      <c r="AX3212" s="83" t="s">
        <v>635</v>
      </c>
      <c r="AY3212" s="83" t="s">
        <v>641</v>
      </c>
      <c r="AZ3212" s="83" t="s">
        <v>635</v>
      </c>
      <c r="BA3212" s="83" t="s">
        <v>641</v>
      </c>
      <c r="BB3212" s="83" t="s">
        <v>635</v>
      </c>
      <c r="BC3212" s="83" t="s">
        <v>641</v>
      </c>
      <c r="BD3212" s="83" t="s">
        <v>635</v>
      </c>
      <c r="BE3212" s="83" t="s">
        <v>641</v>
      </c>
      <c r="BF3212" s="83" t="s">
        <v>635</v>
      </c>
      <c r="BG3212" s="83" t="s">
        <v>641</v>
      </c>
      <c r="BH3212" s="83" t="s">
        <v>635</v>
      </c>
      <c r="BI3212" s="83" t="s">
        <v>641</v>
      </c>
      <c r="BJ3212" s="83" t="s">
        <v>635</v>
      </c>
      <c r="BK3212" s="95" t="s">
        <v>641</v>
      </c>
    </row>
    <row r="3213" spans="1:63" ht="15.75" thickBot="1" x14ac:dyDescent="0.3">
      <c r="A3213" s="110" t="s">
        <v>1024</v>
      </c>
      <c r="B3213" s="66" t="s">
        <v>7</v>
      </c>
      <c r="C3213" s="68">
        <v>4</v>
      </c>
      <c r="D3213" s="68">
        <v>22.7</v>
      </c>
      <c r="E3213" s="68">
        <v>1.2754084299999999</v>
      </c>
      <c r="F3213" s="68">
        <v>39.024999999999999</v>
      </c>
      <c r="G3213" s="68">
        <v>3.3826764599999999</v>
      </c>
      <c r="H3213" s="68">
        <v>59.225000000000001</v>
      </c>
      <c r="I3213" s="68">
        <v>2.7789386500000002</v>
      </c>
      <c r="J3213" s="68">
        <v>70.849999999999994</v>
      </c>
      <c r="K3213" s="68">
        <v>1.63605216</v>
      </c>
      <c r="L3213" s="68">
        <v>78.7</v>
      </c>
      <c r="M3213" s="68">
        <v>6.1530480299999999</v>
      </c>
      <c r="N3213" s="68">
        <v>92.224999999999994</v>
      </c>
      <c r="O3213" s="68">
        <v>2.16544838</v>
      </c>
      <c r="P3213" s="68">
        <v>10.5</v>
      </c>
      <c r="Q3213" s="68">
        <v>1.29357386</v>
      </c>
      <c r="R3213" s="68">
        <v>13.125</v>
      </c>
      <c r="S3213" s="68">
        <v>0.51234754000000005</v>
      </c>
      <c r="T3213" s="68">
        <v>16.074999999999999</v>
      </c>
      <c r="U3213" s="68">
        <v>0.96393291999999997</v>
      </c>
      <c r="V3213" s="68">
        <v>17.125</v>
      </c>
      <c r="W3213" s="68">
        <v>1.5945218699999999</v>
      </c>
      <c r="X3213" s="68">
        <v>17.225000000000001</v>
      </c>
      <c r="Y3213" s="68">
        <v>1.02102889</v>
      </c>
      <c r="Z3213" s="68">
        <v>18.850000000000001</v>
      </c>
      <c r="AA3213" s="68">
        <v>1.1846237100000001</v>
      </c>
      <c r="AB3213" s="68">
        <v>0</v>
      </c>
      <c r="AC3213" s="68">
        <v>0</v>
      </c>
      <c r="AD3213" s="68">
        <v>0.82499999999999996</v>
      </c>
      <c r="AE3213" s="68">
        <v>0.23629078000000001</v>
      </c>
      <c r="AF3213" s="68">
        <v>7.5250000000000004</v>
      </c>
      <c r="AG3213" s="68">
        <v>1.8553975300000001</v>
      </c>
      <c r="AH3213" s="68">
        <v>9.75</v>
      </c>
      <c r="AI3213" s="68">
        <v>3.2787192599999999</v>
      </c>
      <c r="AJ3213" s="68">
        <v>12.3</v>
      </c>
      <c r="AK3213" s="68">
        <v>1.68325082</v>
      </c>
      <c r="AL3213" s="68">
        <v>11.025</v>
      </c>
      <c r="AM3213" s="68">
        <v>2.6537709</v>
      </c>
      <c r="AN3213" s="68">
        <v>0</v>
      </c>
      <c r="AO3213" s="68">
        <v>0</v>
      </c>
      <c r="AP3213" s="68">
        <v>0</v>
      </c>
      <c r="AQ3213" s="68">
        <v>0</v>
      </c>
      <c r="AR3213" s="68">
        <v>4.5999999999999996</v>
      </c>
      <c r="AS3213" s="68">
        <v>0.57154760999999998</v>
      </c>
      <c r="AT3213" s="68">
        <v>6.65</v>
      </c>
      <c r="AU3213" s="68">
        <v>0.99833194000000003</v>
      </c>
      <c r="AV3213" s="68">
        <v>6.5750000000000002</v>
      </c>
      <c r="AW3213" s="68">
        <v>1.0275375099999999</v>
      </c>
      <c r="AX3213" s="68">
        <v>10.574999999999999</v>
      </c>
      <c r="AY3213" s="68">
        <v>1.09048919</v>
      </c>
      <c r="AZ3213" s="68">
        <v>0</v>
      </c>
      <c r="BA3213" s="68">
        <v>0</v>
      </c>
      <c r="BB3213" s="68">
        <v>0</v>
      </c>
      <c r="BC3213" s="68">
        <v>0</v>
      </c>
      <c r="BD3213" s="68">
        <v>0.125</v>
      </c>
      <c r="BE3213" s="68">
        <v>0.25</v>
      </c>
      <c r="BF3213" s="68">
        <v>5.3250000000000002</v>
      </c>
      <c r="BG3213" s="68">
        <v>0.96046863999999998</v>
      </c>
      <c r="BH3213" s="68">
        <v>12.574999999999999</v>
      </c>
      <c r="BI3213" s="68">
        <v>3.9735584400000001</v>
      </c>
      <c r="BJ3213" s="68">
        <v>22.725000000000001</v>
      </c>
      <c r="BK3213" s="74">
        <v>3.8195767699999998</v>
      </c>
    </row>
    <row r="3214" spans="1:63" ht="15.75" thickBot="1" x14ac:dyDescent="0.3">
      <c r="A3214" s="110" t="s">
        <v>1024</v>
      </c>
      <c r="B3214" s="66" t="s">
        <v>46</v>
      </c>
      <c r="C3214" s="68">
        <v>4</v>
      </c>
      <c r="D3214" s="68">
        <v>28.975000000000001</v>
      </c>
      <c r="E3214" s="68">
        <v>3.0696091000000001</v>
      </c>
      <c r="F3214" s="68">
        <v>49.65</v>
      </c>
      <c r="G3214" s="68">
        <v>5.8620246800000002</v>
      </c>
      <c r="H3214" s="68">
        <v>62.85</v>
      </c>
      <c r="I3214" s="68">
        <v>4.5800291099999999</v>
      </c>
      <c r="J3214" s="68">
        <v>76.075000000000003</v>
      </c>
      <c r="K3214" s="68">
        <v>3.9398604000000002</v>
      </c>
      <c r="L3214" s="68">
        <v>76.075000000000003</v>
      </c>
      <c r="M3214" s="68">
        <v>1.65</v>
      </c>
      <c r="N3214" s="68">
        <v>81.349999999999994</v>
      </c>
      <c r="O3214" s="68">
        <v>6.7411670600000004</v>
      </c>
      <c r="P3214" s="68">
        <v>7.95</v>
      </c>
      <c r="Q3214" s="68">
        <v>0.99498743999999995</v>
      </c>
      <c r="R3214" s="68">
        <v>10.175000000000001</v>
      </c>
      <c r="S3214" s="68">
        <v>0.62383224000000004</v>
      </c>
      <c r="T3214" s="68">
        <v>12.425000000000001</v>
      </c>
      <c r="U3214" s="68">
        <v>0.47871354999999999</v>
      </c>
      <c r="V3214" s="68">
        <v>13.35</v>
      </c>
      <c r="W3214" s="68">
        <v>0.65574385000000002</v>
      </c>
      <c r="X3214" s="68">
        <v>14.1</v>
      </c>
      <c r="Y3214" s="68">
        <v>0.21602468999999999</v>
      </c>
      <c r="Z3214" s="68">
        <v>15.15</v>
      </c>
      <c r="AA3214" s="68">
        <v>0.49328829000000002</v>
      </c>
      <c r="AB3214" s="68">
        <v>0</v>
      </c>
      <c r="AC3214" s="68">
        <v>0</v>
      </c>
      <c r="AD3214" s="68">
        <v>0.77500000000000002</v>
      </c>
      <c r="AE3214" s="68">
        <v>0.63966137000000001</v>
      </c>
      <c r="AF3214" s="68">
        <v>4.3250000000000002</v>
      </c>
      <c r="AG3214" s="68">
        <v>0.90691785999999996</v>
      </c>
      <c r="AH3214" s="68">
        <v>9.6</v>
      </c>
      <c r="AI3214" s="68">
        <v>3.0155154300000002</v>
      </c>
      <c r="AJ3214" s="68">
        <v>7.9</v>
      </c>
      <c r="AK3214" s="68">
        <v>3.28329103</v>
      </c>
      <c r="AL3214" s="68">
        <v>2.4</v>
      </c>
      <c r="AM3214" s="68">
        <v>1.86547581</v>
      </c>
      <c r="AN3214" s="68">
        <v>0</v>
      </c>
      <c r="AO3214" s="68">
        <v>0</v>
      </c>
      <c r="AP3214" s="68">
        <v>0</v>
      </c>
      <c r="AQ3214" s="68">
        <v>0</v>
      </c>
      <c r="AR3214" s="68">
        <v>4.2249999999999996</v>
      </c>
      <c r="AS3214" s="68">
        <v>0.72284161000000002</v>
      </c>
      <c r="AT3214" s="68">
        <v>7.2</v>
      </c>
      <c r="AU3214" s="68">
        <v>0.87177979000000005</v>
      </c>
      <c r="AV3214" s="68">
        <v>5.5250000000000004</v>
      </c>
      <c r="AW3214" s="68">
        <v>0.91787799000000003</v>
      </c>
      <c r="AX3214" s="68">
        <v>7.2750000000000004</v>
      </c>
      <c r="AY3214" s="68">
        <v>1.1870832600000001</v>
      </c>
      <c r="AZ3214" s="68">
        <v>0</v>
      </c>
      <c r="BA3214" s="68">
        <v>0</v>
      </c>
      <c r="BB3214" s="68">
        <v>0</v>
      </c>
      <c r="BC3214" s="68">
        <v>0</v>
      </c>
      <c r="BD3214" s="68">
        <v>0.22500000000000001</v>
      </c>
      <c r="BE3214" s="68">
        <v>0.15</v>
      </c>
      <c r="BF3214" s="68">
        <v>3.9249999999999998</v>
      </c>
      <c r="BG3214" s="68">
        <v>0.85391256000000004</v>
      </c>
      <c r="BH3214" s="68">
        <v>11.275</v>
      </c>
      <c r="BI3214" s="68">
        <v>2.19298123</v>
      </c>
      <c r="BJ3214" s="68">
        <v>16.524999999999999</v>
      </c>
      <c r="BK3214" s="74">
        <v>2.5708299600000002</v>
      </c>
    </row>
    <row r="3215" spans="1:63" ht="15.75" thickBot="1" x14ac:dyDescent="0.3">
      <c r="A3215" s="110" t="s">
        <v>1024</v>
      </c>
      <c r="B3215" s="66" t="s">
        <v>11</v>
      </c>
      <c r="C3215" s="68">
        <v>4</v>
      </c>
      <c r="D3215" s="68">
        <v>23.9</v>
      </c>
      <c r="E3215" s="68">
        <v>0.82462113000000004</v>
      </c>
      <c r="F3215" s="68">
        <v>38.975000000000001</v>
      </c>
      <c r="G3215" s="68">
        <v>0.90691785999999996</v>
      </c>
      <c r="H3215" s="68">
        <v>53.975000000000001</v>
      </c>
      <c r="I3215" s="68">
        <v>6.1527094299999998</v>
      </c>
      <c r="J3215" s="68">
        <v>69.900000000000006</v>
      </c>
      <c r="K3215" s="68">
        <v>3.6760486000000001</v>
      </c>
      <c r="L3215" s="68">
        <v>75.025000000000006</v>
      </c>
      <c r="M3215" s="68">
        <v>0.45734742</v>
      </c>
      <c r="N3215" s="68">
        <v>79.3</v>
      </c>
      <c r="O3215" s="68">
        <v>1.7795130400000001</v>
      </c>
      <c r="P3215" s="68">
        <v>9.875</v>
      </c>
      <c r="Q3215" s="68">
        <v>0.66520672999999997</v>
      </c>
      <c r="R3215" s="68">
        <v>11.75</v>
      </c>
      <c r="S3215" s="68">
        <v>0.40414518999999999</v>
      </c>
      <c r="T3215" s="68">
        <v>13.925000000000001</v>
      </c>
      <c r="U3215" s="68">
        <v>1.0996211499999999</v>
      </c>
      <c r="V3215" s="68">
        <v>16.05</v>
      </c>
      <c r="W3215" s="68">
        <v>1.2396236</v>
      </c>
      <c r="X3215" s="68">
        <v>15.824999999999999</v>
      </c>
      <c r="Y3215" s="68">
        <v>0.57373048000000004</v>
      </c>
      <c r="Z3215" s="68">
        <v>17.175000000000001</v>
      </c>
      <c r="AA3215" s="68">
        <v>1.09048919</v>
      </c>
      <c r="AB3215" s="68">
        <v>0</v>
      </c>
      <c r="AC3215" s="68">
        <v>0</v>
      </c>
      <c r="AD3215" s="68">
        <v>1.2250000000000001</v>
      </c>
      <c r="AE3215" s="68">
        <v>0.29860787999999999</v>
      </c>
      <c r="AF3215" s="68">
        <v>6.375</v>
      </c>
      <c r="AG3215" s="68">
        <v>1.31497782</v>
      </c>
      <c r="AH3215" s="68">
        <v>12.725</v>
      </c>
      <c r="AI3215" s="68">
        <v>3.4286780700000001</v>
      </c>
      <c r="AJ3215" s="68">
        <v>9.2750000000000004</v>
      </c>
      <c r="AK3215" s="68">
        <v>1.86435869</v>
      </c>
      <c r="AL3215" s="68">
        <v>9</v>
      </c>
      <c r="AM3215" s="68">
        <v>1.2247448700000001</v>
      </c>
      <c r="AN3215" s="68">
        <v>0</v>
      </c>
      <c r="AO3215" s="68">
        <v>0</v>
      </c>
      <c r="AP3215" s="68">
        <v>0</v>
      </c>
      <c r="AQ3215" s="68">
        <v>0</v>
      </c>
      <c r="AR3215" s="68">
        <v>4.2750000000000004</v>
      </c>
      <c r="AS3215" s="68">
        <v>1.0531698199999999</v>
      </c>
      <c r="AT3215" s="68">
        <v>6.7249999999999996</v>
      </c>
      <c r="AU3215" s="68">
        <v>0.29860787999999999</v>
      </c>
      <c r="AV3215" s="68">
        <v>7.5750000000000002</v>
      </c>
      <c r="AW3215" s="68">
        <v>1.35</v>
      </c>
      <c r="AX3215" s="68">
        <v>11.025</v>
      </c>
      <c r="AY3215" s="68">
        <v>1.26852933</v>
      </c>
      <c r="AZ3215" s="68">
        <v>0</v>
      </c>
      <c r="BA3215" s="68">
        <v>0</v>
      </c>
      <c r="BB3215" s="68">
        <v>0</v>
      </c>
      <c r="BC3215" s="68">
        <v>0</v>
      </c>
      <c r="BD3215" s="68">
        <v>0.2</v>
      </c>
      <c r="BE3215" s="68">
        <v>0.24494896999999999</v>
      </c>
      <c r="BF3215" s="68">
        <v>5.8250000000000002</v>
      </c>
      <c r="BG3215" s="68">
        <v>1.0275375099999999</v>
      </c>
      <c r="BH3215" s="68">
        <v>16.45</v>
      </c>
      <c r="BI3215" s="68">
        <v>5.4169487099999998</v>
      </c>
      <c r="BJ3215" s="68">
        <v>24.074999999999999</v>
      </c>
      <c r="BK3215" s="74">
        <v>4.6571629400000001</v>
      </c>
    </row>
    <row r="3216" spans="1:63" ht="15.75" thickBot="1" x14ac:dyDescent="0.3">
      <c r="A3216" s="110" t="s">
        <v>1024</v>
      </c>
      <c r="B3216" s="66" t="s">
        <v>8</v>
      </c>
      <c r="C3216" s="68">
        <v>4</v>
      </c>
      <c r="D3216" s="68">
        <v>23.95</v>
      </c>
      <c r="E3216" s="68">
        <v>2.25314595</v>
      </c>
      <c r="F3216" s="68">
        <v>41</v>
      </c>
      <c r="G3216" s="68">
        <v>2.3804761399999999</v>
      </c>
      <c r="H3216" s="68">
        <v>56.1</v>
      </c>
      <c r="I3216" s="68">
        <v>2.4886408599999998</v>
      </c>
      <c r="J3216" s="68">
        <v>67.900000000000006</v>
      </c>
      <c r="K3216" s="68">
        <v>2.7652606899999999</v>
      </c>
      <c r="L3216" s="68">
        <v>74.575000000000003</v>
      </c>
      <c r="M3216" s="68">
        <v>2.5669372199999998</v>
      </c>
      <c r="N3216" s="68">
        <v>85.85</v>
      </c>
      <c r="O3216" s="68">
        <v>2.1079215699999998</v>
      </c>
      <c r="P3216" s="68">
        <v>9.8249999999999993</v>
      </c>
      <c r="Q3216" s="68">
        <v>0.53150728999999997</v>
      </c>
      <c r="R3216" s="68">
        <v>12.55</v>
      </c>
      <c r="S3216" s="68">
        <v>1.0785793100000001</v>
      </c>
      <c r="T3216" s="68">
        <v>15.25</v>
      </c>
      <c r="U3216" s="68">
        <v>1.8357559800000001</v>
      </c>
      <c r="V3216" s="68">
        <v>16.675000000000001</v>
      </c>
      <c r="W3216" s="68">
        <v>2.16544838</v>
      </c>
      <c r="X3216" s="68">
        <v>17.024999999999999</v>
      </c>
      <c r="Y3216" s="68">
        <v>1.3524668799999999</v>
      </c>
      <c r="Z3216" s="68">
        <v>18.175000000000001</v>
      </c>
      <c r="AA3216" s="68">
        <v>0.57373048000000004</v>
      </c>
      <c r="AB3216" s="68">
        <v>0</v>
      </c>
      <c r="AC3216" s="68">
        <v>0</v>
      </c>
      <c r="AD3216" s="68">
        <v>0.52500000000000002</v>
      </c>
      <c r="AE3216" s="68">
        <v>0.37749171999999998</v>
      </c>
      <c r="AF3216" s="68">
        <v>4.1749999999999998</v>
      </c>
      <c r="AG3216" s="68">
        <v>0.85391256000000004</v>
      </c>
      <c r="AH3216" s="68">
        <v>10.55</v>
      </c>
      <c r="AI3216" s="68">
        <v>1.9364916700000001</v>
      </c>
      <c r="AJ3216" s="68">
        <v>8.85</v>
      </c>
      <c r="AK3216" s="68">
        <v>1.8912077300000001</v>
      </c>
      <c r="AL3216" s="68">
        <v>11.975</v>
      </c>
      <c r="AM3216" s="68">
        <v>2.57989018</v>
      </c>
      <c r="AN3216" s="68">
        <v>0</v>
      </c>
      <c r="AO3216" s="68">
        <v>0</v>
      </c>
      <c r="AP3216" s="68">
        <v>0</v>
      </c>
      <c r="AQ3216" s="68">
        <v>0</v>
      </c>
      <c r="AR3216" s="68">
        <v>3.15</v>
      </c>
      <c r="AS3216" s="68">
        <v>0.94692485000000004</v>
      </c>
      <c r="AT3216" s="68">
        <v>6.35</v>
      </c>
      <c r="AU3216" s="68">
        <v>0.71414283999999995</v>
      </c>
      <c r="AV3216" s="68">
        <v>6.4</v>
      </c>
      <c r="AW3216" s="68">
        <v>0.80415586999999999</v>
      </c>
      <c r="AX3216" s="68">
        <v>11.025</v>
      </c>
      <c r="AY3216" s="68">
        <v>1.76328292</v>
      </c>
      <c r="AZ3216" s="68">
        <v>0</v>
      </c>
      <c r="BA3216" s="68">
        <v>0</v>
      </c>
      <c r="BB3216" s="68">
        <v>0</v>
      </c>
      <c r="BC3216" s="68">
        <v>0</v>
      </c>
      <c r="BD3216" s="68">
        <v>0</v>
      </c>
      <c r="BE3216" s="68">
        <v>0</v>
      </c>
      <c r="BF3216" s="68">
        <v>3.1</v>
      </c>
      <c r="BG3216" s="68">
        <v>1.1224972200000001</v>
      </c>
      <c r="BH3216" s="68">
        <v>13.525</v>
      </c>
      <c r="BI3216" s="68">
        <v>3.80032893</v>
      </c>
      <c r="BJ3216" s="68">
        <v>23.95</v>
      </c>
      <c r="BK3216" s="74">
        <v>3.9970822699999999</v>
      </c>
    </row>
    <row r="3217" spans="1:63" ht="15.75" thickBot="1" x14ac:dyDescent="0.3">
      <c r="A3217" s="110" t="s">
        <v>1025</v>
      </c>
      <c r="B3217" s="66" t="s">
        <v>7</v>
      </c>
      <c r="C3217" s="68">
        <v>4</v>
      </c>
      <c r="D3217" s="68">
        <v>19.149999999999999</v>
      </c>
      <c r="E3217" s="68">
        <v>1.51547572</v>
      </c>
      <c r="F3217" s="68">
        <v>31.475000000000001</v>
      </c>
      <c r="G3217" s="68">
        <v>0.78898668999999999</v>
      </c>
      <c r="H3217" s="68">
        <v>48.65</v>
      </c>
      <c r="I3217" s="68">
        <v>2.8803934899999999</v>
      </c>
      <c r="J3217" s="68">
        <v>62.825000000000003</v>
      </c>
      <c r="K3217" s="68">
        <v>4.9621064099999996</v>
      </c>
      <c r="L3217" s="68">
        <v>70.349999999999994</v>
      </c>
      <c r="M3217" s="68">
        <v>1.08474267</v>
      </c>
      <c r="N3217" s="68">
        <v>76.650000000000006</v>
      </c>
      <c r="O3217" s="68">
        <v>3.8940125000000001</v>
      </c>
      <c r="P3217" s="68">
        <v>7.625</v>
      </c>
      <c r="Q3217" s="68">
        <v>0.56789082999999996</v>
      </c>
      <c r="R3217" s="68">
        <v>9.8249999999999993</v>
      </c>
      <c r="S3217" s="68">
        <v>0.91787799000000003</v>
      </c>
      <c r="T3217" s="68">
        <v>12.65</v>
      </c>
      <c r="U3217" s="68">
        <v>1.5416441400000001</v>
      </c>
      <c r="V3217" s="68">
        <v>13.625</v>
      </c>
      <c r="W3217" s="68">
        <v>1.4863265699999999</v>
      </c>
      <c r="X3217" s="68">
        <v>14.2</v>
      </c>
      <c r="Y3217" s="68">
        <v>0.87559503999999999</v>
      </c>
      <c r="Z3217" s="68">
        <v>15.875</v>
      </c>
      <c r="AA3217" s="68">
        <v>1.00457288</v>
      </c>
      <c r="AB3217" s="68">
        <v>0</v>
      </c>
      <c r="AC3217" s="68">
        <v>0</v>
      </c>
      <c r="AD3217" s="68">
        <v>0</v>
      </c>
      <c r="AE3217" s="68">
        <v>0</v>
      </c>
      <c r="AF3217" s="68">
        <v>4.0250000000000004</v>
      </c>
      <c r="AG3217" s="68">
        <v>1.86435869</v>
      </c>
      <c r="AH3217" s="68">
        <v>7.7</v>
      </c>
      <c r="AI3217" s="68">
        <v>2.26421436</v>
      </c>
      <c r="AJ3217" s="68">
        <v>8.6750000000000007</v>
      </c>
      <c r="AK3217" s="68">
        <v>1.6007810600000001</v>
      </c>
      <c r="AL3217" s="68">
        <v>9.8249999999999993</v>
      </c>
      <c r="AM3217" s="68">
        <v>3.2438403199999999</v>
      </c>
      <c r="AN3217" s="68">
        <v>0</v>
      </c>
      <c r="AO3217" s="68">
        <v>0</v>
      </c>
      <c r="AP3217" s="68">
        <v>0</v>
      </c>
      <c r="AQ3217" s="68">
        <v>0</v>
      </c>
      <c r="AR3217" s="68">
        <v>2.1</v>
      </c>
      <c r="AS3217" s="68">
        <v>0.62716291999999996</v>
      </c>
      <c r="AT3217" s="68">
        <v>4.4000000000000004</v>
      </c>
      <c r="AU3217" s="68">
        <v>0.7393691</v>
      </c>
      <c r="AV3217" s="68">
        <v>6.0250000000000004</v>
      </c>
      <c r="AW3217" s="68">
        <v>1.1870832600000001</v>
      </c>
      <c r="AX3217" s="68">
        <v>8.6</v>
      </c>
      <c r="AY3217" s="68">
        <v>1.33915396</v>
      </c>
      <c r="AZ3217" s="68">
        <v>0</v>
      </c>
      <c r="BA3217" s="68">
        <v>0</v>
      </c>
      <c r="BB3217" s="68">
        <v>0</v>
      </c>
      <c r="BC3217" s="68">
        <v>0</v>
      </c>
      <c r="BD3217" s="68">
        <v>0</v>
      </c>
      <c r="BE3217" s="68">
        <v>0</v>
      </c>
      <c r="BF3217" s="68">
        <v>2.9750000000000001</v>
      </c>
      <c r="BG3217" s="68">
        <v>1.23389627</v>
      </c>
      <c r="BH3217" s="68">
        <v>9.35</v>
      </c>
      <c r="BI3217" s="68">
        <v>5.2892973699999999</v>
      </c>
      <c r="BJ3217" s="68">
        <v>19.350000000000001</v>
      </c>
      <c r="BK3217" s="74">
        <v>5.1358219099999998</v>
      </c>
    </row>
    <row r="3218" spans="1:63" ht="15.75" thickBot="1" x14ac:dyDescent="0.3">
      <c r="A3218" s="110" t="s">
        <v>1025</v>
      </c>
      <c r="B3218" s="66" t="s">
        <v>46</v>
      </c>
      <c r="C3218" s="68">
        <v>4</v>
      </c>
      <c r="D3218" s="68">
        <v>26.225000000000001</v>
      </c>
      <c r="E3218" s="68">
        <v>0.67515429999999999</v>
      </c>
      <c r="F3218" s="68">
        <v>43.524999999999999</v>
      </c>
      <c r="G3218" s="68">
        <v>2.2156639299999998</v>
      </c>
      <c r="H3218" s="68">
        <v>57.15</v>
      </c>
      <c r="I3218" s="68">
        <v>3.4923726400000001</v>
      </c>
      <c r="J3218" s="68">
        <v>68.775000000000006</v>
      </c>
      <c r="K3218" s="68">
        <v>4.78635213</v>
      </c>
      <c r="L3218" s="68">
        <v>68.400000000000006</v>
      </c>
      <c r="M3218" s="68">
        <v>4.5511903199999999</v>
      </c>
      <c r="N3218" s="68">
        <v>69.325000000000003</v>
      </c>
      <c r="O3218" s="68">
        <v>2.4267605300000001</v>
      </c>
      <c r="P3218" s="68">
        <v>6.85</v>
      </c>
      <c r="Q3218" s="68">
        <v>0.26457512999999999</v>
      </c>
      <c r="R3218" s="68">
        <v>8.5500000000000007</v>
      </c>
      <c r="S3218" s="68">
        <v>0.12909944000000001</v>
      </c>
      <c r="T3218" s="68">
        <v>10.775</v>
      </c>
      <c r="U3218" s="68">
        <v>0.59651767</v>
      </c>
      <c r="V3218" s="68">
        <v>11.5</v>
      </c>
      <c r="W3218" s="68">
        <v>0.57154760999999998</v>
      </c>
      <c r="X3218" s="68">
        <v>12.4</v>
      </c>
      <c r="Y3218" s="68">
        <v>0.97638789999999998</v>
      </c>
      <c r="Z3218" s="68">
        <v>13.5</v>
      </c>
      <c r="AA3218" s="68">
        <v>1.49443412</v>
      </c>
      <c r="AB3218" s="68">
        <v>0</v>
      </c>
      <c r="AC3218" s="68">
        <v>0</v>
      </c>
      <c r="AD3218" s="68">
        <v>0.47499999999999998</v>
      </c>
      <c r="AE3218" s="68">
        <v>0.39475730999999997</v>
      </c>
      <c r="AF3218" s="68">
        <v>5.2</v>
      </c>
      <c r="AG3218" s="68">
        <v>0.67823299999999997</v>
      </c>
      <c r="AH3218" s="68">
        <v>9.3000000000000007</v>
      </c>
      <c r="AI3218" s="68">
        <v>2.4494897400000002</v>
      </c>
      <c r="AJ3218" s="68">
        <v>4.0750000000000002</v>
      </c>
      <c r="AK3218" s="68">
        <v>0.50579969999999996</v>
      </c>
      <c r="AL3218" s="68">
        <v>6.2</v>
      </c>
      <c r="AM3218" s="68">
        <v>3.74966665</v>
      </c>
      <c r="AN3218" s="68">
        <v>0</v>
      </c>
      <c r="AO3218" s="68">
        <v>0</v>
      </c>
      <c r="AP3218" s="68">
        <v>0</v>
      </c>
      <c r="AQ3218" s="68">
        <v>0</v>
      </c>
      <c r="AR3218" s="68">
        <v>2.6</v>
      </c>
      <c r="AS3218" s="68">
        <v>0.57154760999999998</v>
      </c>
      <c r="AT3218" s="68">
        <v>5.55</v>
      </c>
      <c r="AU3218" s="68">
        <v>0.64549721999999998</v>
      </c>
      <c r="AV3218" s="68">
        <v>4.0750000000000002</v>
      </c>
      <c r="AW3218" s="68">
        <v>0.50579969999999996</v>
      </c>
      <c r="AX3218" s="68">
        <v>8.2249999999999996</v>
      </c>
      <c r="AY3218" s="68">
        <v>0.80983537000000005</v>
      </c>
      <c r="AZ3218" s="68">
        <v>0</v>
      </c>
      <c r="BA3218" s="68">
        <v>0</v>
      </c>
      <c r="BB3218" s="68">
        <v>0</v>
      </c>
      <c r="BC3218" s="68">
        <v>0</v>
      </c>
      <c r="BD3218" s="68">
        <v>0.2</v>
      </c>
      <c r="BE3218" s="68">
        <v>0.24494896999999999</v>
      </c>
      <c r="BF3218" s="68">
        <v>3.9</v>
      </c>
      <c r="BG3218" s="68">
        <v>1.2027745700000001</v>
      </c>
      <c r="BH3218" s="68">
        <v>11.975</v>
      </c>
      <c r="BI3218" s="68">
        <v>3.78450789</v>
      </c>
      <c r="BJ3218" s="68">
        <v>18.574999999999999</v>
      </c>
      <c r="BK3218" s="74">
        <v>1.1786291499999999</v>
      </c>
    </row>
    <row r="3219" spans="1:63" ht="15.75" thickBot="1" x14ac:dyDescent="0.3">
      <c r="A3219" s="110" t="s">
        <v>1025</v>
      </c>
      <c r="B3219" s="66" t="s">
        <v>11</v>
      </c>
      <c r="C3219" s="68">
        <v>4</v>
      </c>
      <c r="D3219" s="68">
        <v>22.774999999999999</v>
      </c>
      <c r="E3219" s="68">
        <v>1.64595464</v>
      </c>
      <c r="F3219" s="68">
        <v>34.225000000000001</v>
      </c>
      <c r="G3219" s="68">
        <v>4.3037774100000004</v>
      </c>
      <c r="H3219" s="68">
        <v>48.6</v>
      </c>
      <c r="I3219" s="68">
        <v>2.5806975799999998</v>
      </c>
      <c r="J3219" s="68">
        <v>62.2</v>
      </c>
      <c r="K3219" s="68">
        <v>3.16122339</v>
      </c>
      <c r="L3219" s="68">
        <v>64.525000000000006</v>
      </c>
      <c r="M3219" s="68">
        <v>2.1077238899999999</v>
      </c>
      <c r="N3219" s="68">
        <v>70.275000000000006</v>
      </c>
      <c r="O3219" s="68">
        <v>4.37140328</v>
      </c>
      <c r="P3219" s="68">
        <v>7.5750000000000002</v>
      </c>
      <c r="Q3219" s="68">
        <v>1.0436314799999999</v>
      </c>
      <c r="R3219" s="68">
        <v>9.125</v>
      </c>
      <c r="S3219" s="68">
        <v>0.71821537999999996</v>
      </c>
      <c r="T3219" s="68">
        <v>12.05</v>
      </c>
      <c r="U3219" s="68">
        <v>1.04721854</v>
      </c>
      <c r="V3219" s="68">
        <v>12.7</v>
      </c>
      <c r="W3219" s="68">
        <v>1.29871732</v>
      </c>
      <c r="X3219" s="68">
        <v>12.5</v>
      </c>
      <c r="Y3219" s="68">
        <v>0.77888809999999997</v>
      </c>
      <c r="Z3219" s="68">
        <v>13.95</v>
      </c>
      <c r="AA3219" s="68">
        <v>0.98826446999999995</v>
      </c>
      <c r="AB3219" s="68">
        <v>0</v>
      </c>
      <c r="AC3219" s="68">
        <v>0</v>
      </c>
      <c r="AD3219" s="68">
        <v>1.1499999999999999</v>
      </c>
      <c r="AE3219" s="68">
        <v>1.1958260700000001</v>
      </c>
      <c r="AF3219" s="68">
        <v>6.7750000000000004</v>
      </c>
      <c r="AG3219" s="68">
        <v>1.02102889</v>
      </c>
      <c r="AH3219" s="68">
        <v>7.4</v>
      </c>
      <c r="AI3219" s="68">
        <v>1.23017614</v>
      </c>
      <c r="AJ3219" s="68">
        <v>8.2249999999999996</v>
      </c>
      <c r="AK3219" s="68">
        <v>2.70601183</v>
      </c>
      <c r="AL3219" s="68">
        <v>6.5</v>
      </c>
      <c r="AM3219" s="68">
        <v>2.67706307</v>
      </c>
      <c r="AN3219" s="68">
        <v>0</v>
      </c>
      <c r="AO3219" s="68">
        <v>0</v>
      </c>
      <c r="AP3219" s="68">
        <v>0</v>
      </c>
      <c r="AQ3219" s="68">
        <v>0</v>
      </c>
      <c r="AR3219" s="68">
        <v>2.8250000000000002</v>
      </c>
      <c r="AS3219" s="68">
        <v>0.39475730999999997</v>
      </c>
      <c r="AT3219" s="68">
        <v>4.6500000000000004</v>
      </c>
      <c r="AU3219" s="68">
        <v>0.54467114999999999</v>
      </c>
      <c r="AV3219" s="68">
        <v>6.2249999999999996</v>
      </c>
      <c r="AW3219" s="68">
        <v>0.65</v>
      </c>
      <c r="AX3219" s="68">
        <v>8.5250000000000004</v>
      </c>
      <c r="AY3219" s="68">
        <v>2.8182441300000001</v>
      </c>
      <c r="AZ3219" s="68">
        <v>0</v>
      </c>
      <c r="BA3219" s="68">
        <v>0</v>
      </c>
      <c r="BB3219" s="68">
        <v>0</v>
      </c>
      <c r="BC3219" s="68">
        <v>0</v>
      </c>
      <c r="BD3219" s="68">
        <v>7.4999999999999997E-2</v>
      </c>
      <c r="BE3219" s="68">
        <v>0.15</v>
      </c>
      <c r="BF3219" s="68">
        <v>5.45</v>
      </c>
      <c r="BG3219" s="68">
        <v>1.05356538</v>
      </c>
      <c r="BH3219" s="68">
        <v>12.275</v>
      </c>
      <c r="BI3219" s="68">
        <v>2.6849891399999999</v>
      </c>
      <c r="BJ3219" s="68">
        <v>16.024999999999999</v>
      </c>
      <c r="BK3219" s="74">
        <v>8.3392145899999992</v>
      </c>
    </row>
    <row r="3220" spans="1:63" x14ac:dyDescent="0.25">
      <c r="A3220" s="109" t="s">
        <v>1025</v>
      </c>
      <c r="B3220" s="103" t="s">
        <v>8</v>
      </c>
      <c r="C3220" s="77">
        <v>4</v>
      </c>
      <c r="D3220" s="77">
        <v>22.625</v>
      </c>
      <c r="E3220" s="77">
        <v>1.6520189700000001</v>
      </c>
      <c r="F3220" s="77">
        <v>34.450000000000003</v>
      </c>
      <c r="G3220" s="77">
        <v>1.8734994</v>
      </c>
      <c r="H3220" s="77">
        <v>47.674999999999997</v>
      </c>
      <c r="I3220" s="77">
        <v>4.0078048900000001</v>
      </c>
      <c r="J3220" s="77">
        <v>64.400000000000006</v>
      </c>
      <c r="K3220" s="77">
        <v>4.2755116700000002</v>
      </c>
      <c r="L3220" s="77">
        <v>68.575000000000003</v>
      </c>
      <c r="M3220" s="77">
        <v>5.3030651500000001</v>
      </c>
      <c r="N3220" s="77">
        <v>69.400000000000006</v>
      </c>
      <c r="O3220" s="77">
        <v>3.4273410499999999</v>
      </c>
      <c r="P3220" s="77">
        <v>7.6749999999999998</v>
      </c>
      <c r="Q3220" s="77">
        <v>0.96393291999999997</v>
      </c>
      <c r="R3220" s="77">
        <v>9.0250000000000004</v>
      </c>
      <c r="S3220" s="77">
        <v>0.57373048000000004</v>
      </c>
      <c r="T3220" s="77">
        <v>11.35</v>
      </c>
      <c r="U3220" s="77">
        <v>1.18180653</v>
      </c>
      <c r="V3220" s="77">
        <v>12</v>
      </c>
      <c r="W3220" s="77">
        <v>1.7320508100000001</v>
      </c>
      <c r="X3220" s="77">
        <v>12.725</v>
      </c>
      <c r="Y3220" s="77">
        <v>0.95350232000000001</v>
      </c>
      <c r="Z3220" s="77">
        <v>13.175000000000001</v>
      </c>
      <c r="AA3220" s="77">
        <v>1.43614066</v>
      </c>
      <c r="AB3220" s="77">
        <v>0</v>
      </c>
      <c r="AC3220" s="77">
        <v>0</v>
      </c>
      <c r="AD3220" s="77">
        <v>0.2</v>
      </c>
      <c r="AE3220" s="77">
        <v>0.24494896999999999</v>
      </c>
      <c r="AF3220" s="77">
        <v>3.3250000000000002</v>
      </c>
      <c r="AG3220" s="77">
        <v>0.53774219000000001</v>
      </c>
      <c r="AH3220" s="77">
        <v>5.35</v>
      </c>
      <c r="AI3220" s="77">
        <v>1.0376254899999999</v>
      </c>
      <c r="AJ3220" s="77">
        <v>7.1749999999999998</v>
      </c>
      <c r="AK3220" s="77">
        <v>2.0155644399999999</v>
      </c>
      <c r="AL3220" s="77">
        <v>7.65</v>
      </c>
      <c r="AM3220" s="77">
        <v>3.88544292</v>
      </c>
      <c r="AN3220" s="77">
        <v>0</v>
      </c>
      <c r="AO3220" s="77">
        <v>0</v>
      </c>
      <c r="AP3220" s="77">
        <v>0</v>
      </c>
      <c r="AQ3220" s="77">
        <v>0</v>
      </c>
      <c r="AR3220" s="77">
        <v>2.5499999999999998</v>
      </c>
      <c r="AS3220" s="77">
        <v>0.64549721999999998</v>
      </c>
      <c r="AT3220" s="77">
        <v>4.0750000000000002</v>
      </c>
      <c r="AU3220" s="77">
        <v>1.5564382400000001</v>
      </c>
      <c r="AV3220" s="77">
        <v>4.5250000000000004</v>
      </c>
      <c r="AW3220" s="77">
        <v>0.75883683000000002</v>
      </c>
      <c r="AX3220" s="77">
        <v>7.25</v>
      </c>
      <c r="AY3220" s="77">
        <v>0.64549721999999998</v>
      </c>
      <c r="AZ3220" s="77">
        <v>0</v>
      </c>
      <c r="BA3220" s="77">
        <v>0</v>
      </c>
      <c r="BB3220" s="77">
        <v>0</v>
      </c>
      <c r="BC3220" s="77">
        <v>0</v>
      </c>
      <c r="BD3220" s="77">
        <v>0</v>
      </c>
      <c r="BE3220" s="77">
        <v>0</v>
      </c>
      <c r="BF3220" s="77">
        <v>2.2250000000000001</v>
      </c>
      <c r="BG3220" s="77">
        <v>0.43493294999999998</v>
      </c>
      <c r="BH3220" s="77">
        <v>6.2750000000000004</v>
      </c>
      <c r="BI3220" s="77">
        <v>1.5840349300000001</v>
      </c>
      <c r="BJ3220" s="77">
        <v>14.824999999999999</v>
      </c>
      <c r="BK3220" s="78">
        <v>4.0028115099999999</v>
      </c>
    </row>
    <row r="3221" spans="1:63" x14ac:dyDescent="0.25">
      <c r="A3221" s="79"/>
    </row>
    <row r="3222" spans="1:63" x14ac:dyDescent="0.25">
      <c r="A3222" s="79"/>
    </row>
    <row r="3224" spans="1:63" x14ac:dyDescent="0.25">
      <c r="A3224" s="80"/>
    </row>
    <row r="3225" spans="1:63" ht="31.5" x14ac:dyDescent="0.25">
      <c r="A3225" s="64" t="s">
        <v>590</v>
      </c>
    </row>
    <row r="3226" spans="1:63" x14ac:dyDescent="0.25">
      <c r="A3226" s="79"/>
    </row>
    <row r="3227" spans="1:63" ht="25.5" x14ac:dyDescent="0.25">
      <c r="A3227" s="81" t="s">
        <v>642</v>
      </c>
    </row>
    <row r="3228" spans="1:63" ht="15.75" thickBot="1" x14ac:dyDescent="0.3">
      <c r="A3228" s="65"/>
    </row>
    <row r="3229" spans="1:63" ht="306" x14ac:dyDescent="0.25">
      <c r="A3229" s="104" t="s">
        <v>1117</v>
      </c>
      <c r="B3229" s="105" t="s">
        <v>1118</v>
      </c>
    </row>
    <row r="3230" spans="1:63" ht="15.75" thickBot="1" x14ac:dyDescent="0.3">
      <c r="A3230" s="65"/>
    </row>
    <row r="3231" spans="1:63" ht="15.75" thickBot="1" x14ac:dyDescent="0.3">
      <c r="A3231" s="253" t="s">
        <v>643</v>
      </c>
      <c r="B3231" s="252"/>
      <c r="C3231" s="252"/>
      <c r="D3231" s="252"/>
      <c r="E3231" s="252"/>
      <c r="F3231" s="252"/>
      <c r="G3231" s="252"/>
    </row>
    <row r="3232" spans="1:63" ht="15.75" thickBot="1" x14ac:dyDescent="0.3">
      <c r="A3232" s="84" t="s">
        <v>644</v>
      </c>
      <c r="B3232" s="83" t="s">
        <v>566</v>
      </c>
      <c r="C3232" s="83" t="s">
        <v>635</v>
      </c>
      <c r="D3232" s="83" t="s">
        <v>641</v>
      </c>
      <c r="E3232" s="83" t="s">
        <v>645</v>
      </c>
      <c r="F3232" s="83" t="s">
        <v>646</v>
      </c>
      <c r="G3232" s="95" t="s">
        <v>647</v>
      </c>
    </row>
    <row r="3233" spans="1:7" ht="15.75" thickBot="1" x14ac:dyDescent="0.3">
      <c r="A3233" s="110" t="s">
        <v>650</v>
      </c>
      <c r="B3233" s="68">
        <v>32</v>
      </c>
      <c r="C3233" s="68">
        <v>4.5</v>
      </c>
      <c r="D3233" s="68">
        <v>2.32795</v>
      </c>
      <c r="E3233" s="68">
        <v>144</v>
      </c>
      <c r="F3233" s="68">
        <v>1</v>
      </c>
      <c r="G3233" s="74">
        <v>8</v>
      </c>
    </row>
    <row r="3234" spans="1:7" ht="15.75" thickBot="1" x14ac:dyDescent="0.3">
      <c r="A3234" s="110" t="s">
        <v>594</v>
      </c>
      <c r="B3234" s="68">
        <v>32</v>
      </c>
      <c r="C3234" s="68">
        <v>2.5</v>
      </c>
      <c r="D3234" s="68">
        <v>1.13592</v>
      </c>
      <c r="E3234" s="68">
        <v>80</v>
      </c>
      <c r="F3234" s="68">
        <v>1</v>
      </c>
      <c r="G3234" s="74">
        <v>4</v>
      </c>
    </row>
    <row r="3235" spans="1:7" ht="15.75" thickBot="1" x14ac:dyDescent="0.3">
      <c r="A3235" s="110" t="s">
        <v>12</v>
      </c>
      <c r="B3235" s="68">
        <v>32</v>
      </c>
      <c r="C3235" s="68">
        <v>23.787500000000001</v>
      </c>
      <c r="D3235" s="68">
        <v>3.1459899999999998</v>
      </c>
      <c r="E3235" s="68">
        <v>761.2</v>
      </c>
      <c r="F3235" s="68">
        <v>17.3</v>
      </c>
      <c r="G3235" s="74">
        <v>31.8</v>
      </c>
    </row>
    <row r="3236" spans="1:7" ht="15.75" thickBot="1" x14ac:dyDescent="0.3">
      <c r="A3236" s="110" t="s">
        <v>13</v>
      </c>
      <c r="B3236" s="68">
        <v>32</v>
      </c>
      <c r="C3236" s="68">
        <v>39.04063</v>
      </c>
      <c r="D3236" s="68">
        <v>6.1999899999999997</v>
      </c>
      <c r="E3236" s="68">
        <v>1249</v>
      </c>
      <c r="F3236" s="68">
        <v>28.8</v>
      </c>
      <c r="G3236" s="74">
        <v>55</v>
      </c>
    </row>
    <row r="3237" spans="1:7" ht="15.75" thickBot="1" x14ac:dyDescent="0.3">
      <c r="A3237" s="110" t="s">
        <v>14</v>
      </c>
      <c r="B3237" s="68">
        <v>32</v>
      </c>
      <c r="C3237" s="68">
        <v>54.278129999999997</v>
      </c>
      <c r="D3237" s="68">
        <v>6.2640700000000002</v>
      </c>
      <c r="E3237" s="68">
        <v>1737</v>
      </c>
      <c r="F3237" s="68">
        <v>43.8</v>
      </c>
      <c r="G3237" s="74">
        <v>68.3</v>
      </c>
    </row>
    <row r="3238" spans="1:7" ht="15.75" thickBot="1" x14ac:dyDescent="0.3">
      <c r="A3238" s="110" t="s">
        <v>15</v>
      </c>
      <c r="B3238" s="68">
        <v>32</v>
      </c>
      <c r="C3238" s="68">
        <v>67.865629999999996</v>
      </c>
      <c r="D3238" s="68">
        <v>5.5318199999999997</v>
      </c>
      <c r="E3238" s="68">
        <v>2172</v>
      </c>
      <c r="F3238" s="68">
        <v>56.5</v>
      </c>
      <c r="G3238" s="74">
        <v>81.5</v>
      </c>
    </row>
    <row r="3239" spans="1:7" ht="15.75" thickBot="1" x14ac:dyDescent="0.3">
      <c r="A3239" s="110" t="s">
        <v>16</v>
      </c>
      <c r="B3239" s="68">
        <v>32</v>
      </c>
      <c r="C3239" s="68">
        <v>72.028130000000004</v>
      </c>
      <c r="D3239" s="68">
        <v>5.5292300000000001</v>
      </c>
      <c r="E3239" s="68">
        <v>2305</v>
      </c>
      <c r="F3239" s="68">
        <v>61.5</v>
      </c>
      <c r="G3239" s="74">
        <v>86.5</v>
      </c>
    </row>
    <row r="3240" spans="1:7" ht="15.75" thickBot="1" x14ac:dyDescent="0.3">
      <c r="A3240" s="110" t="s">
        <v>17</v>
      </c>
      <c r="B3240" s="68">
        <v>32</v>
      </c>
      <c r="C3240" s="68">
        <v>78.046880000000002</v>
      </c>
      <c r="D3240" s="68">
        <v>8.5746800000000007</v>
      </c>
      <c r="E3240" s="68">
        <v>2498</v>
      </c>
      <c r="F3240" s="68">
        <v>65.3</v>
      </c>
      <c r="G3240" s="74">
        <v>94.8</v>
      </c>
    </row>
    <row r="3241" spans="1:7" ht="15.75" thickBot="1" x14ac:dyDescent="0.3">
      <c r="A3241" s="110" t="s">
        <v>23</v>
      </c>
      <c r="B3241" s="68">
        <v>32</v>
      </c>
      <c r="C3241" s="68">
        <v>8.4843799999999998</v>
      </c>
      <c r="D3241" s="68">
        <v>1.4949600000000001</v>
      </c>
      <c r="E3241" s="68">
        <v>271.5</v>
      </c>
      <c r="F3241" s="68">
        <v>6.6</v>
      </c>
      <c r="G3241" s="74">
        <v>12.1</v>
      </c>
    </row>
    <row r="3242" spans="1:7" ht="15.75" thickBot="1" x14ac:dyDescent="0.3">
      <c r="A3242" s="110" t="s">
        <v>18</v>
      </c>
      <c r="B3242" s="68">
        <v>32</v>
      </c>
      <c r="C3242" s="68">
        <v>10.51563</v>
      </c>
      <c r="D3242" s="68">
        <v>1.7540899999999999</v>
      </c>
      <c r="E3242" s="68">
        <v>336.5</v>
      </c>
      <c r="F3242" s="68">
        <v>8.4</v>
      </c>
      <c r="G3242" s="74">
        <v>13.7</v>
      </c>
    </row>
    <row r="3243" spans="1:7" ht="15.75" thickBot="1" x14ac:dyDescent="0.3">
      <c r="A3243" s="110" t="s">
        <v>19</v>
      </c>
      <c r="B3243" s="68">
        <v>32</v>
      </c>
      <c r="C3243" s="68">
        <v>13.0625</v>
      </c>
      <c r="D3243" s="68">
        <v>2.05077</v>
      </c>
      <c r="E3243" s="68">
        <v>418</v>
      </c>
      <c r="F3243" s="68">
        <v>9.8000000000000007</v>
      </c>
      <c r="G3243" s="74">
        <v>17.399999999999999</v>
      </c>
    </row>
    <row r="3244" spans="1:7" ht="15.75" thickBot="1" x14ac:dyDescent="0.3">
      <c r="A3244" s="110" t="s">
        <v>20</v>
      </c>
      <c r="B3244" s="68">
        <v>32</v>
      </c>
      <c r="C3244" s="68">
        <v>14.128130000000001</v>
      </c>
      <c r="D3244" s="68">
        <v>2.4312800000000001</v>
      </c>
      <c r="E3244" s="68">
        <v>452.1</v>
      </c>
      <c r="F3244" s="68">
        <v>10.1</v>
      </c>
      <c r="G3244" s="74">
        <v>19.600000000000001</v>
      </c>
    </row>
    <row r="3245" spans="1:7" ht="15.75" thickBot="1" x14ac:dyDescent="0.3">
      <c r="A3245" s="110" t="s">
        <v>21</v>
      </c>
      <c r="B3245" s="68">
        <v>32</v>
      </c>
      <c r="C3245" s="68">
        <v>14.5</v>
      </c>
      <c r="D3245" s="68">
        <v>2.0392899999999998</v>
      </c>
      <c r="E3245" s="68">
        <v>464</v>
      </c>
      <c r="F3245" s="68">
        <v>11.1</v>
      </c>
      <c r="G3245" s="74">
        <v>18.600000000000001</v>
      </c>
    </row>
    <row r="3246" spans="1:7" ht="15.75" thickBot="1" x14ac:dyDescent="0.3">
      <c r="A3246" s="110" t="s">
        <v>22</v>
      </c>
      <c r="B3246" s="68">
        <v>32</v>
      </c>
      <c r="C3246" s="68">
        <v>15.731249999999999</v>
      </c>
      <c r="D3246" s="68">
        <v>2.2693500000000002</v>
      </c>
      <c r="E3246" s="68">
        <v>503.4</v>
      </c>
      <c r="F3246" s="68">
        <v>11.6</v>
      </c>
      <c r="G3246" s="74">
        <v>20</v>
      </c>
    </row>
    <row r="3247" spans="1:7" ht="15.75" thickBot="1" x14ac:dyDescent="0.3">
      <c r="A3247" s="110" t="s">
        <v>30</v>
      </c>
      <c r="B3247" s="68">
        <v>32</v>
      </c>
      <c r="C3247" s="68">
        <v>0</v>
      </c>
      <c r="D3247" s="68">
        <v>0</v>
      </c>
      <c r="E3247" s="68">
        <v>0</v>
      </c>
      <c r="F3247" s="68">
        <v>0</v>
      </c>
      <c r="G3247" s="74">
        <v>0</v>
      </c>
    </row>
    <row r="3248" spans="1:7" ht="15.75" thickBot="1" x14ac:dyDescent="0.3">
      <c r="A3248" s="110" t="s">
        <v>31</v>
      </c>
      <c r="B3248" s="68">
        <v>32</v>
      </c>
      <c r="C3248" s="68">
        <v>0.64688000000000001</v>
      </c>
      <c r="D3248" s="68">
        <v>0.62783999999999995</v>
      </c>
      <c r="E3248" s="68">
        <v>20.7</v>
      </c>
      <c r="F3248" s="68">
        <v>0</v>
      </c>
      <c r="G3248" s="74">
        <v>2.5</v>
      </c>
    </row>
    <row r="3249" spans="1:7" ht="15.75" thickBot="1" x14ac:dyDescent="0.3">
      <c r="A3249" s="110" t="s">
        <v>32</v>
      </c>
      <c r="B3249" s="68">
        <v>32</v>
      </c>
      <c r="C3249" s="68">
        <v>5.21563</v>
      </c>
      <c r="D3249" s="68">
        <v>1.7949900000000001</v>
      </c>
      <c r="E3249" s="68">
        <v>166.9</v>
      </c>
      <c r="F3249" s="68">
        <v>2.5</v>
      </c>
      <c r="G3249" s="74">
        <v>10.3</v>
      </c>
    </row>
    <row r="3250" spans="1:7" ht="15.75" thickBot="1" x14ac:dyDescent="0.3">
      <c r="A3250" s="110" t="s">
        <v>33</v>
      </c>
      <c r="B3250" s="68">
        <v>32</v>
      </c>
      <c r="C3250" s="68">
        <v>9.0468799999999998</v>
      </c>
      <c r="D3250" s="68">
        <v>3.0404800000000001</v>
      </c>
      <c r="E3250" s="68">
        <v>289.5</v>
      </c>
      <c r="F3250" s="68">
        <v>3.8</v>
      </c>
      <c r="G3250" s="74">
        <v>17.8</v>
      </c>
    </row>
    <row r="3251" spans="1:7" ht="15.75" thickBot="1" x14ac:dyDescent="0.3">
      <c r="A3251" s="110" t="s">
        <v>34</v>
      </c>
      <c r="B3251" s="68">
        <v>32</v>
      </c>
      <c r="C3251" s="68">
        <v>8.3093800000000009</v>
      </c>
      <c r="D3251" s="68">
        <v>2.8472200000000001</v>
      </c>
      <c r="E3251" s="68">
        <v>265.89999999999998</v>
      </c>
      <c r="F3251" s="68">
        <v>3.5</v>
      </c>
      <c r="G3251" s="74">
        <v>13.3</v>
      </c>
    </row>
    <row r="3252" spans="1:7" ht="15.75" thickBot="1" x14ac:dyDescent="0.3">
      <c r="A3252" s="110" t="s">
        <v>35</v>
      </c>
      <c r="B3252" s="68">
        <v>32</v>
      </c>
      <c r="C3252" s="68">
        <v>8.0718800000000002</v>
      </c>
      <c r="D3252" s="68">
        <v>3.8580700000000001</v>
      </c>
      <c r="E3252" s="68">
        <v>258.3</v>
      </c>
      <c r="F3252" s="68">
        <v>0.3</v>
      </c>
      <c r="G3252" s="74">
        <v>14.8</v>
      </c>
    </row>
    <row r="3253" spans="1:7" ht="15.75" thickBot="1" x14ac:dyDescent="0.3">
      <c r="A3253" s="110" t="s">
        <v>24</v>
      </c>
      <c r="B3253" s="68">
        <v>32</v>
      </c>
      <c r="C3253" s="68">
        <v>0</v>
      </c>
      <c r="D3253" s="68">
        <v>0</v>
      </c>
      <c r="E3253" s="68">
        <v>0</v>
      </c>
      <c r="F3253" s="68">
        <v>0</v>
      </c>
      <c r="G3253" s="74">
        <v>0</v>
      </c>
    </row>
    <row r="3254" spans="1:7" ht="15.75" thickBot="1" x14ac:dyDescent="0.3">
      <c r="A3254" s="110" t="s">
        <v>25</v>
      </c>
      <c r="B3254" s="68">
        <v>32</v>
      </c>
      <c r="C3254" s="68">
        <v>0</v>
      </c>
      <c r="D3254" s="68">
        <v>0</v>
      </c>
      <c r="E3254" s="68">
        <v>0</v>
      </c>
      <c r="F3254" s="68">
        <v>0</v>
      </c>
      <c r="G3254" s="74">
        <v>0</v>
      </c>
    </row>
    <row r="3255" spans="1:7" ht="15.75" thickBot="1" x14ac:dyDescent="0.3">
      <c r="A3255" s="110" t="s">
        <v>26</v>
      </c>
      <c r="B3255" s="68">
        <v>32</v>
      </c>
      <c r="C3255" s="68">
        <v>3.2906300000000002</v>
      </c>
      <c r="D3255" s="68">
        <v>1.0982000000000001</v>
      </c>
      <c r="E3255" s="68">
        <v>105.3</v>
      </c>
      <c r="F3255" s="68">
        <v>1.3</v>
      </c>
      <c r="G3255" s="74">
        <v>5.3</v>
      </c>
    </row>
    <row r="3256" spans="1:7" ht="15.75" thickBot="1" x14ac:dyDescent="0.3">
      <c r="A3256" s="110" t="s">
        <v>27</v>
      </c>
      <c r="B3256" s="68">
        <v>32</v>
      </c>
      <c r="C3256" s="68">
        <v>5.7</v>
      </c>
      <c r="D3256" s="68">
        <v>1.3730100000000001</v>
      </c>
      <c r="E3256" s="68">
        <v>182.4</v>
      </c>
      <c r="F3256" s="68">
        <v>3</v>
      </c>
      <c r="G3256" s="74">
        <v>8.3000000000000007</v>
      </c>
    </row>
    <row r="3257" spans="1:7" ht="15.75" thickBot="1" x14ac:dyDescent="0.3">
      <c r="A3257" s="110" t="s">
        <v>28</v>
      </c>
      <c r="B3257" s="68">
        <v>32</v>
      </c>
      <c r="C3257" s="68">
        <v>5.8656300000000003</v>
      </c>
      <c r="D3257" s="68">
        <v>1.3563700000000001</v>
      </c>
      <c r="E3257" s="68">
        <v>187.7</v>
      </c>
      <c r="F3257" s="68">
        <v>3.5</v>
      </c>
      <c r="G3257" s="74">
        <v>9.3000000000000007</v>
      </c>
    </row>
    <row r="3258" spans="1:7" ht="15.75" thickBot="1" x14ac:dyDescent="0.3">
      <c r="A3258" s="110" t="s">
        <v>29</v>
      </c>
      <c r="B3258" s="68">
        <v>32</v>
      </c>
      <c r="C3258" s="68">
        <v>9.0625</v>
      </c>
      <c r="D3258" s="68">
        <v>2.0086499999999998</v>
      </c>
      <c r="E3258" s="68">
        <v>290</v>
      </c>
      <c r="F3258" s="68">
        <v>6</v>
      </c>
      <c r="G3258" s="74">
        <v>13.3</v>
      </c>
    </row>
    <row r="3259" spans="1:7" ht="15.75" thickBot="1" x14ac:dyDescent="0.3">
      <c r="A3259" s="110" t="s">
        <v>36</v>
      </c>
      <c r="B3259" s="68">
        <v>32</v>
      </c>
      <c r="C3259" s="68">
        <v>0</v>
      </c>
      <c r="D3259" s="68">
        <v>0</v>
      </c>
      <c r="E3259" s="68">
        <v>0</v>
      </c>
      <c r="F3259" s="68">
        <v>0</v>
      </c>
      <c r="G3259" s="74">
        <v>0</v>
      </c>
    </row>
    <row r="3260" spans="1:7" ht="15.75" thickBot="1" x14ac:dyDescent="0.3">
      <c r="A3260" s="110" t="s">
        <v>37</v>
      </c>
      <c r="B3260" s="68">
        <v>32</v>
      </c>
      <c r="C3260" s="68">
        <v>0</v>
      </c>
      <c r="D3260" s="68">
        <v>0</v>
      </c>
      <c r="E3260" s="68">
        <v>0</v>
      </c>
      <c r="F3260" s="68">
        <v>0</v>
      </c>
      <c r="G3260" s="74">
        <v>0</v>
      </c>
    </row>
    <row r="3261" spans="1:7" ht="15.75" thickBot="1" x14ac:dyDescent="0.3">
      <c r="A3261" s="110" t="s">
        <v>38</v>
      </c>
      <c r="B3261" s="68">
        <v>32</v>
      </c>
      <c r="C3261" s="68">
        <v>0.10313</v>
      </c>
      <c r="D3261" s="68">
        <v>0.17502999999999999</v>
      </c>
      <c r="E3261" s="68">
        <v>3.3</v>
      </c>
      <c r="F3261" s="68">
        <v>0</v>
      </c>
      <c r="G3261" s="74">
        <v>0.5</v>
      </c>
    </row>
    <row r="3262" spans="1:7" ht="15.75" thickBot="1" x14ac:dyDescent="0.3">
      <c r="A3262" s="110" t="s">
        <v>39</v>
      </c>
      <c r="B3262" s="68">
        <v>32</v>
      </c>
      <c r="C3262" s="68">
        <v>4.0906200000000004</v>
      </c>
      <c r="D3262" s="68">
        <v>1.5377700000000001</v>
      </c>
      <c r="E3262" s="68">
        <v>130.9</v>
      </c>
      <c r="F3262" s="68">
        <v>1.3</v>
      </c>
      <c r="G3262" s="74">
        <v>7</v>
      </c>
    </row>
    <row r="3263" spans="1:7" ht="15.75" thickBot="1" x14ac:dyDescent="0.3">
      <c r="A3263" s="110" t="s">
        <v>40</v>
      </c>
      <c r="B3263" s="68">
        <v>32</v>
      </c>
      <c r="C3263" s="68">
        <v>11.7125</v>
      </c>
      <c r="D3263" s="68">
        <v>4.3920599999999999</v>
      </c>
      <c r="E3263" s="68">
        <v>374.8</v>
      </c>
      <c r="F3263" s="68">
        <v>4.3</v>
      </c>
      <c r="G3263" s="74">
        <v>22.5</v>
      </c>
    </row>
    <row r="3264" spans="1:7" x14ac:dyDescent="0.25">
      <c r="A3264" s="109" t="s">
        <v>41</v>
      </c>
      <c r="B3264" s="77">
        <v>32</v>
      </c>
      <c r="C3264" s="77">
        <v>19.506250000000001</v>
      </c>
      <c r="D3264" s="77">
        <v>5.3754499999999998</v>
      </c>
      <c r="E3264" s="77">
        <v>624.20000000000005</v>
      </c>
      <c r="F3264" s="77">
        <v>4.5</v>
      </c>
      <c r="G3264" s="78">
        <v>28.5</v>
      </c>
    </row>
    <row r="3265" spans="1:33" ht="15.75" thickBot="1" x14ac:dyDescent="0.3">
      <c r="A3265" s="65"/>
    </row>
    <row r="3266" spans="1:33" x14ac:dyDescent="0.25">
      <c r="A3266" s="254" t="s">
        <v>648</v>
      </c>
      <c r="B3266" s="255"/>
      <c r="C3266" s="255"/>
      <c r="D3266" s="255"/>
      <c r="E3266" s="255"/>
      <c r="F3266" s="255"/>
      <c r="G3266" s="255"/>
      <c r="H3266" s="255"/>
      <c r="I3266" s="255"/>
      <c r="J3266" s="255"/>
      <c r="K3266" s="255"/>
      <c r="L3266" s="255"/>
      <c r="M3266" s="255"/>
      <c r="N3266" s="255"/>
      <c r="O3266" s="255"/>
      <c r="P3266" s="255"/>
      <c r="Q3266" s="255"/>
      <c r="R3266" s="255"/>
      <c r="S3266" s="255"/>
      <c r="T3266" s="255"/>
      <c r="U3266" s="255"/>
      <c r="V3266" s="255"/>
      <c r="W3266" s="255"/>
      <c r="X3266" s="255"/>
      <c r="Y3266" s="255"/>
      <c r="Z3266" s="255"/>
      <c r="AA3266" s="255"/>
      <c r="AB3266" s="255"/>
      <c r="AC3266" s="255"/>
      <c r="AD3266" s="255"/>
      <c r="AE3266" s="255"/>
      <c r="AF3266" s="255"/>
      <c r="AG3266" s="255"/>
    </row>
    <row r="3267" spans="1:33" ht="15.75" thickBot="1" x14ac:dyDescent="0.3">
      <c r="A3267" s="256" t="s">
        <v>649</v>
      </c>
      <c r="B3267" s="257"/>
      <c r="C3267" s="257"/>
      <c r="D3267" s="257"/>
      <c r="E3267" s="257"/>
      <c r="F3267" s="257"/>
      <c r="G3267" s="257"/>
      <c r="H3267" s="257"/>
      <c r="I3267" s="257"/>
      <c r="J3267" s="257"/>
      <c r="K3267" s="257"/>
      <c r="L3267" s="257"/>
      <c r="M3267" s="257"/>
      <c r="N3267" s="257"/>
      <c r="O3267" s="257"/>
      <c r="P3267" s="257"/>
      <c r="Q3267" s="257"/>
      <c r="R3267" s="257"/>
      <c r="S3267" s="257"/>
      <c r="T3267" s="257"/>
      <c r="U3267" s="257"/>
      <c r="V3267" s="257"/>
      <c r="W3267" s="257"/>
      <c r="X3267" s="257"/>
      <c r="Y3267" s="257"/>
      <c r="Z3267" s="257"/>
      <c r="AA3267" s="257"/>
      <c r="AB3267" s="257"/>
      <c r="AC3267" s="257"/>
      <c r="AD3267" s="257"/>
      <c r="AE3267" s="257"/>
      <c r="AF3267" s="257"/>
      <c r="AG3267" s="257"/>
    </row>
    <row r="3268" spans="1:33" ht="15.75" thickBot="1" x14ac:dyDescent="0.3">
      <c r="A3268" s="107"/>
      <c r="B3268" s="83" t="s">
        <v>650</v>
      </c>
      <c r="C3268" s="83" t="s">
        <v>594</v>
      </c>
      <c r="D3268" s="83" t="s">
        <v>12</v>
      </c>
      <c r="E3268" s="83" t="s">
        <v>13</v>
      </c>
      <c r="F3268" s="83" t="s">
        <v>14</v>
      </c>
      <c r="G3268" s="83" t="s">
        <v>15</v>
      </c>
      <c r="H3268" s="83" t="s">
        <v>16</v>
      </c>
      <c r="I3268" s="83" t="s">
        <v>17</v>
      </c>
      <c r="J3268" s="83" t="s">
        <v>23</v>
      </c>
      <c r="K3268" s="83" t="s">
        <v>18</v>
      </c>
      <c r="L3268" s="83" t="s">
        <v>19</v>
      </c>
      <c r="M3268" s="83" t="s">
        <v>20</v>
      </c>
      <c r="N3268" s="83" t="s">
        <v>21</v>
      </c>
      <c r="O3268" s="83" t="s">
        <v>22</v>
      </c>
      <c r="P3268" s="83" t="s">
        <v>30</v>
      </c>
      <c r="Q3268" s="83" t="s">
        <v>31</v>
      </c>
      <c r="R3268" s="83" t="s">
        <v>32</v>
      </c>
      <c r="S3268" s="83" t="s">
        <v>33</v>
      </c>
      <c r="T3268" s="83" t="s">
        <v>34</v>
      </c>
      <c r="U3268" s="83" t="s">
        <v>35</v>
      </c>
      <c r="V3268" s="83" t="s">
        <v>24</v>
      </c>
      <c r="W3268" s="83" t="s">
        <v>25</v>
      </c>
      <c r="X3268" s="83" t="s">
        <v>26</v>
      </c>
      <c r="Y3268" s="83" t="s">
        <v>27</v>
      </c>
      <c r="Z3268" s="83" t="s">
        <v>28</v>
      </c>
      <c r="AA3268" s="83" t="s">
        <v>29</v>
      </c>
      <c r="AB3268" s="83" t="s">
        <v>36</v>
      </c>
      <c r="AC3268" s="83" t="s">
        <v>37</v>
      </c>
      <c r="AD3268" s="83" t="s">
        <v>38</v>
      </c>
      <c r="AE3268" s="83" t="s">
        <v>39</v>
      </c>
      <c r="AF3268" s="83" t="s">
        <v>40</v>
      </c>
      <c r="AG3268" s="95" t="s">
        <v>41</v>
      </c>
    </row>
    <row r="3269" spans="1:33" x14ac:dyDescent="0.25">
      <c r="A3269" s="247" t="s">
        <v>650</v>
      </c>
      <c r="B3269" s="77">
        <v>1</v>
      </c>
      <c r="C3269" s="77">
        <v>0</v>
      </c>
      <c r="D3269" s="106">
        <v>-4.1399999999999999E-2</v>
      </c>
      <c r="E3269" s="106">
        <v>-0.15656</v>
      </c>
      <c r="F3269" s="106">
        <v>-0.31909999999999999</v>
      </c>
      <c r="G3269" s="106">
        <v>-0.34681000000000001</v>
      </c>
      <c r="H3269" s="106">
        <v>-0.60760999999999998</v>
      </c>
      <c r="I3269" s="106">
        <v>-0.71953</v>
      </c>
      <c r="J3269" s="106">
        <v>-0.78369999999999995</v>
      </c>
      <c r="K3269" s="106">
        <v>-0.82355</v>
      </c>
      <c r="L3269" s="106">
        <v>-0.72772000000000003</v>
      </c>
      <c r="M3269" s="106">
        <v>-0.76685999999999999</v>
      </c>
      <c r="N3269" s="106">
        <v>-0.76851000000000003</v>
      </c>
      <c r="O3269" s="106">
        <v>-0.75960000000000005</v>
      </c>
      <c r="P3269" s="77" t="s">
        <v>677</v>
      </c>
      <c r="Q3269" s="106">
        <v>-0.42265000000000003</v>
      </c>
      <c r="R3269" s="106">
        <v>-0.42033999999999999</v>
      </c>
      <c r="S3269" s="106">
        <v>-0.51704000000000006</v>
      </c>
      <c r="T3269" s="106">
        <v>-0.60567000000000004</v>
      </c>
      <c r="U3269" s="106">
        <v>-0.27889000000000003</v>
      </c>
      <c r="V3269" s="77" t="s">
        <v>677</v>
      </c>
      <c r="W3269" s="77" t="s">
        <v>677</v>
      </c>
      <c r="X3269" s="106">
        <v>-0.66937000000000002</v>
      </c>
      <c r="Y3269" s="106">
        <v>-0.59545000000000003</v>
      </c>
      <c r="Z3269" s="106">
        <v>-0.71870000000000001</v>
      </c>
      <c r="AA3269" s="106">
        <v>-0.58292999999999995</v>
      </c>
      <c r="AB3269" s="77" t="s">
        <v>677</v>
      </c>
      <c r="AC3269" s="77" t="s">
        <v>677</v>
      </c>
      <c r="AD3269" s="106">
        <v>-0.12271</v>
      </c>
      <c r="AE3269" s="106">
        <v>-0.50146000000000002</v>
      </c>
      <c r="AF3269" s="106">
        <v>-0.46915000000000001</v>
      </c>
      <c r="AG3269" s="108">
        <v>-0.47586000000000001</v>
      </c>
    </row>
    <row r="3270" spans="1:33" ht="15.75" thickBot="1" x14ac:dyDescent="0.3">
      <c r="A3270" s="248"/>
      <c r="B3270" s="68"/>
      <c r="C3270" s="68">
        <v>1</v>
      </c>
      <c r="D3270" s="68">
        <v>0.82199999999999995</v>
      </c>
      <c r="E3270" s="68">
        <v>0.39219999999999999</v>
      </c>
      <c r="F3270" s="68">
        <v>7.51E-2</v>
      </c>
      <c r="G3270" s="68">
        <v>5.1799999999999999E-2</v>
      </c>
      <c r="H3270" s="68">
        <v>2.0000000000000001E-4</v>
      </c>
      <c r="I3270" s="68" t="s">
        <v>621</v>
      </c>
      <c r="J3270" s="68" t="s">
        <v>621</v>
      </c>
      <c r="K3270" s="68" t="s">
        <v>621</v>
      </c>
      <c r="L3270" s="68" t="s">
        <v>621</v>
      </c>
      <c r="M3270" s="68" t="s">
        <v>621</v>
      </c>
      <c r="N3270" s="68" t="s">
        <v>621</v>
      </c>
      <c r="O3270" s="68" t="s">
        <v>621</v>
      </c>
      <c r="P3270" s="68" t="s">
        <v>677</v>
      </c>
      <c r="Q3270" s="68">
        <v>1.6E-2</v>
      </c>
      <c r="R3270" s="68">
        <v>1.66E-2</v>
      </c>
      <c r="S3270" s="68">
        <v>2.3999999999999998E-3</v>
      </c>
      <c r="T3270" s="68">
        <v>2.0000000000000001E-4</v>
      </c>
      <c r="U3270" s="68">
        <v>0.1222</v>
      </c>
      <c r="V3270" s="68" t="s">
        <v>677</v>
      </c>
      <c r="W3270" s="68" t="s">
        <v>677</v>
      </c>
      <c r="X3270" s="68" t="s">
        <v>621</v>
      </c>
      <c r="Y3270" s="68">
        <v>2.9999999999999997E-4</v>
      </c>
      <c r="Z3270" s="68" t="s">
        <v>621</v>
      </c>
      <c r="AA3270" s="68">
        <v>5.0000000000000001E-4</v>
      </c>
      <c r="AB3270" s="68" t="s">
        <v>677</v>
      </c>
      <c r="AC3270" s="68" t="s">
        <v>677</v>
      </c>
      <c r="AD3270" s="68">
        <v>0.50339999999999996</v>
      </c>
      <c r="AE3270" s="68">
        <v>3.5000000000000001E-3</v>
      </c>
      <c r="AF3270" s="68">
        <v>6.7999999999999996E-3</v>
      </c>
      <c r="AG3270" s="74">
        <v>5.8999999999999999E-3</v>
      </c>
    </row>
    <row r="3271" spans="1:33" x14ac:dyDescent="0.25">
      <c r="A3271" s="247" t="s">
        <v>594</v>
      </c>
      <c r="B3271" s="77">
        <v>0</v>
      </c>
      <c r="C3271" s="77">
        <v>1</v>
      </c>
      <c r="D3271" s="77">
        <v>0.13900999999999999</v>
      </c>
      <c r="E3271" s="77">
        <v>0.15184</v>
      </c>
      <c r="F3271" s="77">
        <v>0.17838999999999999</v>
      </c>
      <c r="G3271" s="77">
        <v>0.20302999999999999</v>
      </c>
      <c r="H3271" s="77">
        <v>0.16153000000000001</v>
      </c>
      <c r="I3271" s="106">
        <v>-9.7699999999999992E-3</v>
      </c>
      <c r="J3271" s="77">
        <v>0.10543</v>
      </c>
      <c r="K3271" s="106">
        <v>-4.0499999999999998E-3</v>
      </c>
      <c r="L3271" s="106">
        <v>-2.7699999999999999E-2</v>
      </c>
      <c r="M3271" s="77">
        <v>8.4680000000000005E-2</v>
      </c>
      <c r="N3271" s="77">
        <v>0.12254</v>
      </c>
      <c r="O3271" s="77">
        <v>0.10637000000000001</v>
      </c>
      <c r="P3271" s="77" t="s">
        <v>677</v>
      </c>
      <c r="Q3271" s="77">
        <v>0.11534</v>
      </c>
      <c r="R3271" s="106">
        <v>-0.16058</v>
      </c>
      <c r="S3271" s="77">
        <v>7.6119999999999993E-2</v>
      </c>
      <c r="T3271" s="77">
        <v>9.0260000000000007E-2</v>
      </c>
      <c r="U3271" s="106">
        <v>-0.19395000000000001</v>
      </c>
      <c r="V3271" s="77" t="s">
        <v>677</v>
      </c>
      <c r="W3271" s="77" t="s">
        <v>677</v>
      </c>
      <c r="X3271" s="77">
        <v>0.19522999999999999</v>
      </c>
      <c r="Y3271" s="106">
        <v>-2.896E-2</v>
      </c>
      <c r="Z3271" s="106">
        <v>-9.1079999999999994E-2</v>
      </c>
      <c r="AA3271" s="106">
        <v>-4.8070000000000002E-2</v>
      </c>
      <c r="AB3271" s="77" t="s">
        <v>677</v>
      </c>
      <c r="AC3271" s="77" t="s">
        <v>677</v>
      </c>
      <c r="AD3271" s="77">
        <v>0.10546</v>
      </c>
      <c r="AE3271" s="106">
        <v>-7.4789999999999995E-2</v>
      </c>
      <c r="AF3271" s="106">
        <v>-3.2980000000000002E-2</v>
      </c>
      <c r="AG3271" s="108">
        <v>-5.1769999999999997E-2</v>
      </c>
    </row>
    <row r="3272" spans="1:33" ht="15.75" thickBot="1" x14ac:dyDescent="0.3">
      <c r="A3272" s="248"/>
      <c r="B3272" s="68">
        <v>1</v>
      </c>
      <c r="C3272" s="68"/>
      <c r="D3272" s="68">
        <v>0.44800000000000001</v>
      </c>
      <c r="E3272" s="68">
        <v>0.40679999999999999</v>
      </c>
      <c r="F3272" s="68">
        <v>0.3286</v>
      </c>
      <c r="G3272" s="68">
        <v>0.2651</v>
      </c>
      <c r="H3272" s="68">
        <v>0.37709999999999999</v>
      </c>
      <c r="I3272" s="68">
        <v>0.9577</v>
      </c>
      <c r="J3272" s="68">
        <v>0.56579999999999997</v>
      </c>
      <c r="K3272" s="68">
        <v>0.98250000000000004</v>
      </c>
      <c r="L3272" s="68">
        <v>0.88039999999999996</v>
      </c>
      <c r="M3272" s="68">
        <v>0.64490000000000003</v>
      </c>
      <c r="N3272" s="68">
        <v>0.504</v>
      </c>
      <c r="O3272" s="68">
        <v>0.56230000000000002</v>
      </c>
      <c r="P3272" s="68" t="s">
        <v>677</v>
      </c>
      <c r="Q3272" s="68">
        <v>0.52959999999999996</v>
      </c>
      <c r="R3272" s="68">
        <v>0.38</v>
      </c>
      <c r="S3272" s="68">
        <v>0.67879999999999996</v>
      </c>
      <c r="T3272" s="68">
        <v>0.62319999999999998</v>
      </c>
      <c r="U3272" s="68">
        <v>0.28749999999999998</v>
      </c>
      <c r="V3272" s="68" t="s">
        <v>677</v>
      </c>
      <c r="W3272" s="68" t="s">
        <v>677</v>
      </c>
      <c r="X3272" s="68">
        <v>0.2843</v>
      </c>
      <c r="Y3272" s="68">
        <v>0.875</v>
      </c>
      <c r="Z3272" s="68">
        <v>0.62009999999999998</v>
      </c>
      <c r="AA3272" s="68">
        <v>0.79390000000000005</v>
      </c>
      <c r="AB3272" s="68" t="s">
        <v>677</v>
      </c>
      <c r="AC3272" s="68" t="s">
        <v>677</v>
      </c>
      <c r="AD3272" s="68">
        <v>0.56569999999999998</v>
      </c>
      <c r="AE3272" s="68">
        <v>0.68410000000000004</v>
      </c>
      <c r="AF3272" s="68">
        <v>0.85780000000000001</v>
      </c>
      <c r="AG3272" s="74">
        <v>0.77839999999999998</v>
      </c>
    </row>
    <row r="3273" spans="1:33" x14ac:dyDescent="0.25">
      <c r="A3273" s="247" t="s">
        <v>12</v>
      </c>
      <c r="B3273" s="106">
        <v>-4.1399999999999999E-2</v>
      </c>
      <c r="C3273" s="77">
        <v>0.13900999999999999</v>
      </c>
      <c r="D3273" s="77">
        <v>1</v>
      </c>
      <c r="E3273" s="77">
        <v>0.87463999999999997</v>
      </c>
      <c r="F3273" s="77">
        <v>0.59528000000000003</v>
      </c>
      <c r="G3273" s="77">
        <v>0.60628000000000004</v>
      </c>
      <c r="H3273" s="77">
        <v>0.22982</v>
      </c>
      <c r="I3273" s="106">
        <v>-1.4659999999999999E-2</v>
      </c>
      <c r="J3273" s="106">
        <v>-2.035E-2</v>
      </c>
      <c r="K3273" s="106">
        <v>-3.3110000000000001E-2</v>
      </c>
      <c r="L3273" s="106">
        <v>-9.7720000000000001E-2</v>
      </c>
      <c r="M3273" s="77">
        <v>1.73E-3</v>
      </c>
      <c r="N3273" s="106">
        <v>-5.8069999999999997E-2</v>
      </c>
      <c r="O3273" s="106">
        <v>-9.6000000000000002E-2</v>
      </c>
      <c r="P3273" s="77" t="s">
        <v>677</v>
      </c>
      <c r="Q3273" s="77">
        <v>0.35388999999999998</v>
      </c>
      <c r="R3273" s="77">
        <v>6.4409999999999995E-2</v>
      </c>
      <c r="S3273" s="77">
        <v>0.31608999999999998</v>
      </c>
      <c r="T3273" s="106">
        <v>-0.34027000000000002</v>
      </c>
      <c r="U3273" s="106">
        <v>-0.52903</v>
      </c>
      <c r="V3273" s="77" t="s">
        <v>677</v>
      </c>
      <c r="W3273" s="77" t="s">
        <v>677</v>
      </c>
      <c r="X3273" s="77">
        <v>0.45178000000000001</v>
      </c>
      <c r="Y3273" s="77">
        <v>0.50170000000000003</v>
      </c>
      <c r="Z3273" s="106">
        <v>-0.24292</v>
      </c>
      <c r="AA3273" s="106">
        <v>-0.15087</v>
      </c>
      <c r="AB3273" s="77" t="s">
        <v>677</v>
      </c>
      <c r="AC3273" s="77" t="s">
        <v>677</v>
      </c>
      <c r="AD3273" s="77">
        <v>0.47166999999999998</v>
      </c>
      <c r="AE3273" s="77">
        <v>0.14413000000000001</v>
      </c>
      <c r="AF3273" s="77">
        <v>0.21740999999999999</v>
      </c>
      <c r="AG3273" s="108">
        <v>-6.3149999999999998E-2</v>
      </c>
    </row>
    <row r="3274" spans="1:33" ht="15.75" thickBot="1" x14ac:dyDescent="0.3">
      <c r="A3274" s="248"/>
      <c r="B3274" s="68">
        <v>0.82199999999999995</v>
      </c>
      <c r="C3274" s="68">
        <v>0.44800000000000001</v>
      </c>
      <c r="D3274" s="68"/>
      <c r="E3274" s="68" t="s">
        <v>621</v>
      </c>
      <c r="F3274" s="68">
        <v>2.9999999999999997E-4</v>
      </c>
      <c r="G3274" s="68">
        <v>2.0000000000000001E-4</v>
      </c>
      <c r="H3274" s="68">
        <v>0.20569999999999999</v>
      </c>
      <c r="I3274" s="68">
        <v>0.9365</v>
      </c>
      <c r="J3274" s="68">
        <v>0.91200000000000003</v>
      </c>
      <c r="K3274" s="68">
        <v>0.85719999999999996</v>
      </c>
      <c r="L3274" s="68">
        <v>0.59470000000000001</v>
      </c>
      <c r="M3274" s="68">
        <v>0.99250000000000005</v>
      </c>
      <c r="N3274" s="68">
        <v>0.75219999999999998</v>
      </c>
      <c r="O3274" s="68">
        <v>0.60119999999999996</v>
      </c>
      <c r="P3274" s="68" t="s">
        <v>677</v>
      </c>
      <c r="Q3274" s="68">
        <v>4.6899999999999997E-2</v>
      </c>
      <c r="R3274" s="68">
        <v>0.72619999999999996</v>
      </c>
      <c r="S3274" s="68">
        <v>7.8E-2</v>
      </c>
      <c r="T3274" s="68">
        <v>5.67E-2</v>
      </c>
      <c r="U3274" s="68">
        <v>1.9E-3</v>
      </c>
      <c r="V3274" s="68" t="s">
        <v>677</v>
      </c>
      <c r="W3274" s="68" t="s">
        <v>677</v>
      </c>
      <c r="X3274" s="68">
        <v>9.4000000000000004E-3</v>
      </c>
      <c r="Y3274" s="68">
        <v>3.3999999999999998E-3</v>
      </c>
      <c r="Z3274" s="68">
        <v>0.1804</v>
      </c>
      <c r="AA3274" s="68">
        <v>0.4098</v>
      </c>
      <c r="AB3274" s="68" t="s">
        <v>677</v>
      </c>
      <c r="AC3274" s="68" t="s">
        <v>677</v>
      </c>
      <c r="AD3274" s="68">
        <v>6.4000000000000003E-3</v>
      </c>
      <c r="AE3274" s="68">
        <v>0.43130000000000002</v>
      </c>
      <c r="AF3274" s="68">
        <v>0.23200000000000001</v>
      </c>
      <c r="AG3274" s="74">
        <v>0.73129999999999995</v>
      </c>
    </row>
    <row r="3275" spans="1:33" x14ac:dyDescent="0.25">
      <c r="A3275" s="247" t="s">
        <v>13</v>
      </c>
      <c r="B3275" s="106">
        <v>-0.15656</v>
      </c>
      <c r="C3275" s="77">
        <v>0.15184</v>
      </c>
      <c r="D3275" s="77">
        <v>0.87463999999999997</v>
      </c>
      <c r="E3275" s="77">
        <v>1</v>
      </c>
      <c r="F3275" s="77">
        <v>0.80840999999999996</v>
      </c>
      <c r="G3275" s="77">
        <v>0.75383</v>
      </c>
      <c r="H3275" s="77">
        <v>0.45219999999999999</v>
      </c>
      <c r="I3275" s="77">
        <v>0.16367000000000001</v>
      </c>
      <c r="J3275" s="77">
        <v>0.14613999999999999</v>
      </c>
      <c r="K3275" s="77">
        <v>0.15584000000000001</v>
      </c>
      <c r="L3275" s="77">
        <v>8.8389999999999996E-2</v>
      </c>
      <c r="M3275" s="77">
        <v>0.14163000000000001</v>
      </c>
      <c r="N3275" s="77">
        <v>9.6640000000000004E-2</v>
      </c>
      <c r="O3275" s="77">
        <v>8.7790000000000007E-2</v>
      </c>
      <c r="P3275" s="77" t="s">
        <v>677</v>
      </c>
      <c r="Q3275" s="77">
        <v>0.36470000000000002</v>
      </c>
      <c r="R3275" s="106">
        <v>-7.4799999999999997E-3</v>
      </c>
      <c r="S3275" s="77">
        <v>0.44538</v>
      </c>
      <c r="T3275" s="106">
        <v>-0.22746</v>
      </c>
      <c r="U3275" s="106">
        <v>-0.41827999999999999</v>
      </c>
      <c r="V3275" s="77" t="s">
        <v>677</v>
      </c>
      <c r="W3275" s="77" t="s">
        <v>677</v>
      </c>
      <c r="X3275" s="77">
        <v>0.46278999999999998</v>
      </c>
      <c r="Y3275" s="77">
        <v>0.52749000000000001</v>
      </c>
      <c r="Z3275" s="106">
        <v>-0.16500000000000001</v>
      </c>
      <c r="AA3275" s="106">
        <v>-1.617E-2</v>
      </c>
      <c r="AB3275" s="77" t="s">
        <v>677</v>
      </c>
      <c r="AC3275" s="77" t="s">
        <v>677</v>
      </c>
      <c r="AD3275" s="77">
        <v>0.55069999999999997</v>
      </c>
      <c r="AE3275" s="77">
        <v>0.11027000000000001</v>
      </c>
      <c r="AF3275" s="77">
        <v>0.22749</v>
      </c>
      <c r="AG3275" s="108">
        <v>-1.0580000000000001E-2</v>
      </c>
    </row>
    <row r="3276" spans="1:33" ht="15.75" thickBot="1" x14ac:dyDescent="0.3">
      <c r="A3276" s="248"/>
      <c r="B3276" s="68">
        <v>0.39219999999999999</v>
      </c>
      <c r="C3276" s="68">
        <v>0.40679999999999999</v>
      </c>
      <c r="D3276" s="68" t="s">
        <v>621</v>
      </c>
      <c r="E3276" s="68"/>
      <c r="F3276" s="68" t="s">
        <v>621</v>
      </c>
      <c r="G3276" s="68" t="s">
        <v>621</v>
      </c>
      <c r="H3276" s="68">
        <v>9.4000000000000004E-3</v>
      </c>
      <c r="I3276" s="68">
        <v>0.37069999999999997</v>
      </c>
      <c r="J3276" s="68">
        <v>0.42480000000000001</v>
      </c>
      <c r="K3276" s="68">
        <v>0.39439999999999997</v>
      </c>
      <c r="L3276" s="68">
        <v>0.63049999999999995</v>
      </c>
      <c r="M3276" s="68">
        <v>0.43940000000000001</v>
      </c>
      <c r="N3276" s="68">
        <v>0.5988</v>
      </c>
      <c r="O3276" s="68">
        <v>0.63280000000000003</v>
      </c>
      <c r="P3276" s="68" t="s">
        <v>677</v>
      </c>
      <c r="Q3276" s="68">
        <v>4.0099999999999997E-2</v>
      </c>
      <c r="R3276" s="68">
        <v>0.96760000000000002</v>
      </c>
      <c r="S3276" s="68">
        <v>1.06E-2</v>
      </c>
      <c r="T3276" s="68">
        <v>0.21060000000000001</v>
      </c>
      <c r="U3276" s="68">
        <v>1.72E-2</v>
      </c>
      <c r="V3276" s="68" t="s">
        <v>677</v>
      </c>
      <c r="W3276" s="68" t="s">
        <v>677</v>
      </c>
      <c r="X3276" s="68">
        <v>7.7000000000000002E-3</v>
      </c>
      <c r="Y3276" s="68">
        <v>1.9E-3</v>
      </c>
      <c r="Z3276" s="68">
        <v>0.36680000000000001</v>
      </c>
      <c r="AA3276" s="68">
        <v>0.93</v>
      </c>
      <c r="AB3276" s="68" t="s">
        <v>677</v>
      </c>
      <c r="AC3276" s="68" t="s">
        <v>677</v>
      </c>
      <c r="AD3276" s="68">
        <v>1.1000000000000001E-3</v>
      </c>
      <c r="AE3276" s="68">
        <v>0.54800000000000004</v>
      </c>
      <c r="AF3276" s="68">
        <v>0.21049999999999999</v>
      </c>
      <c r="AG3276" s="74">
        <v>0.95420000000000005</v>
      </c>
    </row>
    <row r="3277" spans="1:33" x14ac:dyDescent="0.25">
      <c r="A3277" s="247" t="s">
        <v>14</v>
      </c>
      <c r="B3277" s="106">
        <v>-0.31909999999999999</v>
      </c>
      <c r="C3277" s="77">
        <v>0.17838999999999999</v>
      </c>
      <c r="D3277" s="77">
        <v>0.59528000000000003</v>
      </c>
      <c r="E3277" s="77">
        <v>0.80840999999999996</v>
      </c>
      <c r="F3277" s="77">
        <v>1</v>
      </c>
      <c r="G3277" s="77">
        <v>0.68957999999999997</v>
      </c>
      <c r="H3277" s="77">
        <v>0.58372999999999997</v>
      </c>
      <c r="I3277" s="77">
        <v>0.42476999999999998</v>
      </c>
      <c r="J3277" s="77">
        <v>0.30275000000000002</v>
      </c>
      <c r="K3277" s="77">
        <v>0.36359999999999998</v>
      </c>
      <c r="L3277" s="77">
        <v>0.28555000000000003</v>
      </c>
      <c r="M3277" s="77">
        <v>0.26463999999999999</v>
      </c>
      <c r="N3277" s="77">
        <v>0.29942000000000002</v>
      </c>
      <c r="O3277" s="77">
        <v>0.32827000000000001</v>
      </c>
      <c r="P3277" s="77" t="s">
        <v>677</v>
      </c>
      <c r="Q3277" s="77">
        <v>0.29514000000000001</v>
      </c>
      <c r="R3277" s="77">
        <v>0.21279000000000001</v>
      </c>
      <c r="S3277" s="77">
        <v>0.41203000000000001</v>
      </c>
      <c r="T3277" s="106">
        <v>-5.8479999999999997E-2</v>
      </c>
      <c r="U3277" s="106">
        <v>-0.19596</v>
      </c>
      <c r="V3277" s="77" t="s">
        <v>677</v>
      </c>
      <c r="W3277" s="77" t="s">
        <v>677</v>
      </c>
      <c r="X3277" s="77">
        <v>0.61707000000000001</v>
      </c>
      <c r="Y3277" s="77">
        <v>0.53503000000000001</v>
      </c>
      <c r="Z3277" s="106">
        <v>-7.2529999999999997E-2</v>
      </c>
      <c r="AA3277" s="77">
        <v>0.14102000000000001</v>
      </c>
      <c r="AB3277" s="77" t="s">
        <v>677</v>
      </c>
      <c r="AC3277" s="77" t="s">
        <v>677</v>
      </c>
      <c r="AD3277" s="77">
        <v>0.33371000000000001</v>
      </c>
      <c r="AE3277" s="77">
        <v>0.20114000000000001</v>
      </c>
      <c r="AF3277" s="77">
        <v>0.25344</v>
      </c>
      <c r="AG3277" s="78">
        <v>0.13578000000000001</v>
      </c>
    </row>
    <row r="3278" spans="1:33" ht="15.75" thickBot="1" x14ac:dyDescent="0.3">
      <c r="A3278" s="248"/>
      <c r="B3278" s="68">
        <v>7.51E-2</v>
      </c>
      <c r="C3278" s="68">
        <v>0.3286</v>
      </c>
      <c r="D3278" s="68">
        <v>2.9999999999999997E-4</v>
      </c>
      <c r="E3278" s="68" t="s">
        <v>621</v>
      </c>
      <c r="F3278" s="68"/>
      <c r="G3278" s="68" t="s">
        <v>621</v>
      </c>
      <c r="H3278" s="68">
        <v>5.0000000000000001E-4</v>
      </c>
      <c r="I3278" s="68">
        <v>1.54E-2</v>
      </c>
      <c r="J3278" s="68">
        <v>9.2100000000000001E-2</v>
      </c>
      <c r="K3278" s="68">
        <v>4.0800000000000003E-2</v>
      </c>
      <c r="L3278" s="68">
        <v>0.11310000000000001</v>
      </c>
      <c r="M3278" s="68">
        <v>0.14330000000000001</v>
      </c>
      <c r="N3278" s="68">
        <v>9.5899999999999999E-2</v>
      </c>
      <c r="O3278" s="68">
        <v>6.6600000000000006E-2</v>
      </c>
      <c r="P3278" s="68" t="s">
        <v>677</v>
      </c>
      <c r="Q3278" s="68">
        <v>0.10100000000000001</v>
      </c>
      <c r="R3278" s="68">
        <v>0.24229999999999999</v>
      </c>
      <c r="S3278" s="68">
        <v>1.9099999999999999E-2</v>
      </c>
      <c r="T3278" s="68">
        <v>0.75049999999999994</v>
      </c>
      <c r="U3278" s="68">
        <v>0.28239999999999998</v>
      </c>
      <c r="V3278" s="68" t="s">
        <v>677</v>
      </c>
      <c r="W3278" s="68" t="s">
        <v>677</v>
      </c>
      <c r="X3278" s="68">
        <v>2.0000000000000001E-4</v>
      </c>
      <c r="Y3278" s="68">
        <v>1.6000000000000001E-3</v>
      </c>
      <c r="Z3278" s="68">
        <v>0.69320000000000004</v>
      </c>
      <c r="AA3278" s="68">
        <v>0.44140000000000001</v>
      </c>
      <c r="AB3278" s="68" t="s">
        <v>677</v>
      </c>
      <c r="AC3278" s="68" t="s">
        <v>677</v>
      </c>
      <c r="AD3278" s="68">
        <v>6.2E-2</v>
      </c>
      <c r="AE3278" s="68">
        <v>0.26960000000000001</v>
      </c>
      <c r="AF3278" s="68">
        <v>0.16159999999999999</v>
      </c>
      <c r="AG3278" s="74">
        <v>0.4587</v>
      </c>
    </row>
    <row r="3279" spans="1:33" x14ac:dyDescent="0.25">
      <c r="A3279" s="247" t="s">
        <v>15</v>
      </c>
      <c r="B3279" s="106">
        <v>-0.34681000000000001</v>
      </c>
      <c r="C3279" s="77">
        <v>0.20302999999999999</v>
      </c>
      <c r="D3279" s="77">
        <v>0.60628000000000004</v>
      </c>
      <c r="E3279" s="77">
        <v>0.75383</v>
      </c>
      <c r="F3279" s="77">
        <v>0.68957999999999997</v>
      </c>
      <c r="G3279" s="77">
        <v>1</v>
      </c>
      <c r="H3279" s="77">
        <v>0.57623000000000002</v>
      </c>
      <c r="I3279" s="77">
        <v>0.38506000000000001</v>
      </c>
      <c r="J3279" s="77">
        <v>0.24668999999999999</v>
      </c>
      <c r="K3279" s="77">
        <v>0.28343000000000002</v>
      </c>
      <c r="L3279" s="77">
        <v>0.19119</v>
      </c>
      <c r="M3279" s="77">
        <v>0.23996999999999999</v>
      </c>
      <c r="N3279" s="77">
        <v>0.25195000000000001</v>
      </c>
      <c r="O3279" s="77">
        <v>0.23133000000000001</v>
      </c>
      <c r="P3279" s="77" t="s">
        <v>677</v>
      </c>
      <c r="Q3279" s="77">
        <v>0.22078999999999999</v>
      </c>
      <c r="R3279" s="77">
        <v>4.1439999999999998E-2</v>
      </c>
      <c r="S3279" s="77">
        <v>0.37662000000000001</v>
      </c>
      <c r="T3279" s="77">
        <v>0.17338999999999999</v>
      </c>
      <c r="U3279" s="106">
        <v>-0.27084000000000003</v>
      </c>
      <c r="V3279" s="77" t="s">
        <v>677</v>
      </c>
      <c r="W3279" s="77" t="s">
        <v>677</v>
      </c>
      <c r="X3279" s="77">
        <v>0.52600000000000002</v>
      </c>
      <c r="Y3279" s="77">
        <v>0.67049999999999998</v>
      </c>
      <c r="Z3279" s="77">
        <v>6.88E-2</v>
      </c>
      <c r="AA3279" s="77">
        <v>7.7829999999999996E-2</v>
      </c>
      <c r="AB3279" s="77" t="s">
        <v>677</v>
      </c>
      <c r="AC3279" s="77" t="s">
        <v>677</v>
      </c>
      <c r="AD3279" s="77">
        <v>0.35526999999999997</v>
      </c>
      <c r="AE3279" s="77">
        <v>8.8660000000000003E-2</v>
      </c>
      <c r="AF3279" s="77">
        <v>0.17837</v>
      </c>
      <c r="AG3279" s="78">
        <v>0.14981</v>
      </c>
    </row>
    <row r="3280" spans="1:33" ht="15.75" thickBot="1" x14ac:dyDescent="0.3">
      <c r="A3280" s="248"/>
      <c r="B3280" s="68">
        <v>5.1799999999999999E-2</v>
      </c>
      <c r="C3280" s="68">
        <v>0.2651</v>
      </c>
      <c r="D3280" s="68">
        <v>2.0000000000000001E-4</v>
      </c>
      <c r="E3280" s="68" t="s">
        <v>621</v>
      </c>
      <c r="F3280" s="68" t="s">
        <v>621</v>
      </c>
      <c r="G3280" s="68"/>
      <c r="H3280" s="68">
        <v>5.9999999999999995E-4</v>
      </c>
      <c r="I3280" s="68">
        <v>2.9499999999999998E-2</v>
      </c>
      <c r="J3280" s="68">
        <v>0.17349999999999999</v>
      </c>
      <c r="K3280" s="68">
        <v>0.11600000000000001</v>
      </c>
      <c r="L3280" s="68">
        <v>0.29449999999999998</v>
      </c>
      <c r="M3280" s="68">
        <v>0.18590000000000001</v>
      </c>
      <c r="N3280" s="68">
        <v>0.16420000000000001</v>
      </c>
      <c r="O3280" s="68">
        <v>0.20269999999999999</v>
      </c>
      <c r="P3280" s="68" t="s">
        <v>677</v>
      </c>
      <c r="Q3280" s="68">
        <v>0.22459999999999999</v>
      </c>
      <c r="R3280" s="68">
        <v>0.82179999999999997</v>
      </c>
      <c r="S3280" s="68">
        <v>3.3599999999999998E-2</v>
      </c>
      <c r="T3280" s="68">
        <v>0.34260000000000002</v>
      </c>
      <c r="U3280" s="68">
        <v>0.1338</v>
      </c>
      <c r="V3280" s="68" t="s">
        <v>677</v>
      </c>
      <c r="W3280" s="68" t="s">
        <v>677</v>
      </c>
      <c r="X3280" s="68">
        <v>2E-3</v>
      </c>
      <c r="Y3280" s="68" t="s">
        <v>621</v>
      </c>
      <c r="Z3280" s="68">
        <v>0.70830000000000004</v>
      </c>
      <c r="AA3280" s="68">
        <v>0.67200000000000004</v>
      </c>
      <c r="AB3280" s="68" t="s">
        <v>677</v>
      </c>
      <c r="AC3280" s="68" t="s">
        <v>677</v>
      </c>
      <c r="AD3280" s="68">
        <v>4.5999999999999999E-2</v>
      </c>
      <c r="AE3280" s="68">
        <v>0.62939999999999996</v>
      </c>
      <c r="AF3280" s="68">
        <v>0.32869999999999999</v>
      </c>
      <c r="AG3280" s="74">
        <v>0.41310000000000002</v>
      </c>
    </row>
    <row r="3281" spans="1:33" x14ac:dyDescent="0.25">
      <c r="A3281" s="247" t="s">
        <v>16</v>
      </c>
      <c r="B3281" s="106">
        <v>-0.60760999999999998</v>
      </c>
      <c r="C3281" s="77">
        <v>0.16153000000000001</v>
      </c>
      <c r="D3281" s="77">
        <v>0.22982</v>
      </c>
      <c r="E3281" s="77">
        <v>0.45219999999999999</v>
      </c>
      <c r="F3281" s="77">
        <v>0.58372999999999997</v>
      </c>
      <c r="G3281" s="77">
        <v>0.57623000000000002</v>
      </c>
      <c r="H3281" s="77">
        <v>1</v>
      </c>
      <c r="I3281" s="77">
        <v>0.69343999999999995</v>
      </c>
      <c r="J3281" s="77">
        <v>0.53466000000000002</v>
      </c>
      <c r="K3281" s="77">
        <v>0.627</v>
      </c>
      <c r="L3281" s="77">
        <v>0.54608000000000001</v>
      </c>
      <c r="M3281" s="77">
        <v>0.55462999999999996</v>
      </c>
      <c r="N3281" s="77">
        <v>0.61497000000000002</v>
      </c>
      <c r="O3281" s="77">
        <v>0.56242000000000003</v>
      </c>
      <c r="P3281" s="77" t="s">
        <v>677</v>
      </c>
      <c r="Q3281" s="77">
        <v>0.11584999999999999</v>
      </c>
      <c r="R3281" s="77">
        <v>3.057E-2</v>
      </c>
      <c r="S3281" s="77">
        <v>0.45190999999999998</v>
      </c>
      <c r="T3281" s="77">
        <v>0.39706999999999998</v>
      </c>
      <c r="U3281" s="106">
        <v>-2.2360000000000001E-2</v>
      </c>
      <c r="V3281" s="77" t="s">
        <v>677</v>
      </c>
      <c r="W3281" s="77" t="s">
        <v>677</v>
      </c>
      <c r="X3281" s="77">
        <v>0.52559999999999996</v>
      </c>
      <c r="Y3281" s="77">
        <v>0.60158999999999996</v>
      </c>
      <c r="Z3281" s="77">
        <v>0.19735</v>
      </c>
      <c r="AA3281" s="77">
        <v>0.30219000000000001</v>
      </c>
      <c r="AB3281" s="77" t="s">
        <v>677</v>
      </c>
      <c r="AC3281" s="77" t="s">
        <v>677</v>
      </c>
      <c r="AD3281" s="77">
        <v>0.37623000000000001</v>
      </c>
      <c r="AE3281" s="77">
        <v>0.16924</v>
      </c>
      <c r="AF3281" s="77">
        <v>0.19907</v>
      </c>
      <c r="AG3281" s="78">
        <v>0.25477</v>
      </c>
    </row>
    <row r="3282" spans="1:33" ht="15.75" thickBot="1" x14ac:dyDescent="0.3">
      <c r="A3282" s="248"/>
      <c r="B3282" s="68">
        <v>2.0000000000000001E-4</v>
      </c>
      <c r="C3282" s="68">
        <v>0.37709999999999999</v>
      </c>
      <c r="D3282" s="68">
        <v>0.20569999999999999</v>
      </c>
      <c r="E3282" s="68">
        <v>9.4000000000000004E-3</v>
      </c>
      <c r="F3282" s="68">
        <v>5.0000000000000001E-4</v>
      </c>
      <c r="G3282" s="68">
        <v>5.9999999999999995E-4</v>
      </c>
      <c r="H3282" s="68"/>
      <c r="I3282" s="68" t="s">
        <v>621</v>
      </c>
      <c r="J3282" s="68">
        <v>1.6000000000000001E-3</v>
      </c>
      <c r="K3282" s="68">
        <v>1E-4</v>
      </c>
      <c r="L3282" s="68">
        <v>1.1999999999999999E-3</v>
      </c>
      <c r="M3282" s="68">
        <v>1E-3</v>
      </c>
      <c r="N3282" s="68">
        <v>2.0000000000000001E-4</v>
      </c>
      <c r="O3282" s="68">
        <v>8.0000000000000004E-4</v>
      </c>
      <c r="P3282" s="68" t="s">
        <v>677</v>
      </c>
      <c r="Q3282" s="68">
        <v>0.52780000000000005</v>
      </c>
      <c r="R3282" s="68">
        <v>0.86809999999999998</v>
      </c>
      <c r="S3282" s="68">
        <v>9.4000000000000004E-3</v>
      </c>
      <c r="T3282" s="68">
        <v>2.4400000000000002E-2</v>
      </c>
      <c r="U3282" s="68">
        <v>0.90329999999999999</v>
      </c>
      <c r="V3282" s="68" t="s">
        <v>677</v>
      </c>
      <c r="W3282" s="68" t="s">
        <v>677</v>
      </c>
      <c r="X3282" s="68">
        <v>2E-3</v>
      </c>
      <c r="Y3282" s="68">
        <v>2.9999999999999997E-4</v>
      </c>
      <c r="Z3282" s="68">
        <v>0.27900000000000003</v>
      </c>
      <c r="AA3282" s="68">
        <v>9.2799999999999994E-2</v>
      </c>
      <c r="AB3282" s="68" t="s">
        <v>677</v>
      </c>
      <c r="AC3282" s="68" t="s">
        <v>677</v>
      </c>
      <c r="AD3282" s="68">
        <v>3.3799999999999997E-2</v>
      </c>
      <c r="AE3282" s="68">
        <v>0.35449999999999998</v>
      </c>
      <c r="AF3282" s="68">
        <v>0.2747</v>
      </c>
      <c r="AG3282" s="74">
        <v>0.15939999999999999</v>
      </c>
    </row>
    <row r="3283" spans="1:33" x14ac:dyDescent="0.25">
      <c r="A3283" s="247" t="s">
        <v>17</v>
      </c>
      <c r="B3283" s="106">
        <v>-0.71953</v>
      </c>
      <c r="C3283" s="106">
        <v>-9.7699999999999992E-3</v>
      </c>
      <c r="D3283" s="106">
        <v>-1.4659999999999999E-2</v>
      </c>
      <c r="E3283" s="77">
        <v>0.16367000000000001</v>
      </c>
      <c r="F3283" s="77">
        <v>0.42476999999999998</v>
      </c>
      <c r="G3283" s="77">
        <v>0.38506000000000001</v>
      </c>
      <c r="H3283" s="77">
        <v>0.69343999999999995</v>
      </c>
      <c r="I3283" s="77">
        <v>1</v>
      </c>
      <c r="J3283" s="77">
        <v>0.66576000000000002</v>
      </c>
      <c r="K3283" s="77">
        <v>0.81740000000000002</v>
      </c>
      <c r="L3283" s="77">
        <v>0.72833999999999999</v>
      </c>
      <c r="M3283" s="77">
        <v>0.69899</v>
      </c>
      <c r="N3283" s="77">
        <v>0.83226999999999995</v>
      </c>
      <c r="O3283" s="77">
        <v>0.80105999999999999</v>
      </c>
      <c r="P3283" s="77" t="s">
        <v>677</v>
      </c>
      <c r="Q3283" s="106">
        <v>-2.4989999999999998E-2</v>
      </c>
      <c r="R3283" s="77">
        <v>0.19073000000000001</v>
      </c>
      <c r="S3283" s="77">
        <v>0.35537000000000002</v>
      </c>
      <c r="T3283" s="77">
        <v>0.66803999999999997</v>
      </c>
      <c r="U3283" s="77">
        <v>0.32784999999999997</v>
      </c>
      <c r="V3283" s="77" t="s">
        <v>677</v>
      </c>
      <c r="W3283" s="77" t="s">
        <v>677</v>
      </c>
      <c r="X3283" s="77">
        <v>0.58233999999999997</v>
      </c>
      <c r="Y3283" s="77">
        <v>0.62848999999999999</v>
      </c>
      <c r="Z3283" s="77">
        <v>0.46599000000000002</v>
      </c>
      <c r="AA3283" s="77">
        <v>0.47478999999999999</v>
      </c>
      <c r="AB3283" s="77" t="s">
        <v>677</v>
      </c>
      <c r="AC3283" s="77" t="s">
        <v>677</v>
      </c>
      <c r="AD3283" s="106">
        <v>-2.1160000000000002E-2</v>
      </c>
      <c r="AE3283" s="77">
        <v>0.18354000000000001</v>
      </c>
      <c r="AF3283" s="77">
        <v>0.30973000000000001</v>
      </c>
      <c r="AG3283" s="78">
        <v>0.51041000000000003</v>
      </c>
    </row>
    <row r="3284" spans="1:33" ht="15.75" thickBot="1" x14ac:dyDescent="0.3">
      <c r="A3284" s="248"/>
      <c r="B3284" s="68" t="s">
        <v>621</v>
      </c>
      <c r="C3284" s="68">
        <v>0.9577</v>
      </c>
      <c r="D3284" s="68">
        <v>0.9365</v>
      </c>
      <c r="E3284" s="68">
        <v>0.37069999999999997</v>
      </c>
      <c r="F3284" s="68">
        <v>1.54E-2</v>
      </c>
      <c r="G3284" s="68">
        <v>2.9499999999999998E-2</v>
      </c>
      <c r="H3284" s="68" t="s">
        <v>621</v>
      </c>
      <c r="I3284" s="68"/>
      <c r="J3284" s="68" t="s">
        <v>621</v>
      </c>
      <c r="K3284" s="68" t="s">
        <v>621</v>
      </c>
      <c r="L3284" s="68" t="s">
        <v>621</v>
      </c>
      <c r="M3284" s="68" t="s">
        <v>621</v>
      </c>
      <c r="N3284" s="68" t="s">
        <v>621</v>
      </c>
      <c r="O3284" s="68" t="s">
        <v>621</v>
      </c>
      <c r="P3284" s="68" t="s">
        <v>677</v>
      </c>
      <c r="Q3284" s="68">
        <v>0.89200000000000002</v>
      </c>
      <c r="R3284" s="68">
        <v>0.29570000000000002</v>
      </c>
      <c r="S3284" s="68">
        <v>4.5900000000000003E-2</v>
      </c>
      <c r="T3284" s="68" t="s">
        <v>621</v>
      </c>
      <c r="U3284" s="68">
        <v>6.7000000000000004E-2</v>
      </c>
      <c r="V3284" s="68" t="s">
        <v>677</v>
      </c>
      <c r="W3284" s="68" t="s">
        <v>677</v>
      </c>
      <c r="X3284" s="68">
        <v>5.0000000000000001E-4</v>
      </c>
      <c r="Y3284" s="68">
        <v>1E-4</v>
      </c>
      <c r="Z3284" s="68">
        <v>7.1999999999999998E-3</v>
      </c>
      <c r="AA3284" s="68">
        <v>6.0000000000000001E-3</v>
      </c>
      <c r="AB3284" s="68" t="s">
        <v>677</v>
      </c>
      <c r="AC3284" s="68" t="s">
        <v>677</v>
      </c>
      <c r="AD3284" s="68">
        <v>0.90849999999999997</v>
      </c>
      <c r="AE3284" s="68">
        <v>0.31459999999999999</v>
      </c>
      <c r="AF3284" s="68">
        <v>8.4500000000000006E-2</v>
      </c>
      <c r="AG3284" s="74">
        <v>2.8E-3</v>
      </c>
    </row>
    <row r="3285" spans="1:33" x14ac:dyDescent="0.25">
      <c r="A3285" s="247" t="s">
        <v>23</v>
      </c>
      <c r="B3285" s="106">
        <v>-0.78369999999999995</v>
      </c>
      <c r="C3285" s="77">
        <v>0.10543</v>
      </c>
      <c r="D3285" s="106">
        <v>-2.035E-2</v>
      </c>
      <c r="E3285" s="77">
        <v>0.14613999999999999</v>
      </c>
      <c r="F3285" s="77">
        <v>0.30275000000000002</v>
      </c>
      <c r="G3285" s="77">
        <v>0.24668999999999999</v>
      </c>
      <c r="H3285" s="77">
        <v>0.53466000000000002</v>
      </c>
      <c r="I3285" s="77">
        <v>0.66576000000000002</v>
      </c>
      <c r="J3285" s="77">
        <v>1</v>
      </c>
      <c r="K3285" s="77">
        <v>0.90007000000000004</v>
      </c>
      <c r="L3285" s="77">
        <v>0.82398000000000005</v>
      </c>
      <c r="M3285" s="77">
        <v>0.85843999999999998</v>
      </c>
      <c r="N3285" s="77">
        <v>0.83474000000000004</v>
      </c>
      <c r="O3285" s="77">
        <v>0.84677000000000002</v>
      </c>
      <c r="P3285" s="77" t="s">
        <v>677</v>
      </c>
      <c r="Q3285" s="77">
        <v>0.32834000000000002</v>
      </c>
      <c r="R3285" s="77">
        <v>0.36902000000000001</v>
      </c>
      <c r="S3285" s="77">
        <v>0.50355000000000005</v>
      </c>
      <c r="T3285" s="77">
        <v>0.52129000000000003</v>
      </c>
      <c r="U3285" s="77">
        <v>0.46525</v>
      </c>
      <c r="V3285" s="77" t="s">
        <v>677</v>
      </c>
      <c r="W3285" s="77" t="s">
        <v>677</v>
      </c>
      <c r="X3285" s="77">
        <v>0.62629999999999997</v>
      </c>
      <c r="Y3285" s="77">
        <v>0.36696000000000001</v>
      </c>
      <c r="Z3285" s="77">
        <v>0.49098000000000003</v>
      </c>
      <c r="AA3285" s="77">
        <v>0.60868</v>
      </c>
      <c r="AB3285" s="77" t="s">
        <v>677</v>
      </c>
      <c r="AC3285" s="77" t="s">
        <v>677</v>
      </c>
      <c r="AD3285" s="77">
        <v>3.1009999999999999E-2</v>
      </c>
      <c r="AE3285" s="77">
        <v>0.26135000000000003</v>
      </c>
      <c r="AF3285" s="77">
        <v>0.37203999999999998</v>
      </c>
      <c r="AG3285" s="78">
        <v>0.42354999999999998</v>
      </c>
    </row>
    <row r="3286" spans="1:33" ht="15.75" thickBot="1" x14ac:dyDescent="0.3">
      <c r="A3286" s="248"/>
      <c r="B3286" s="68" t="s">
        <v>621</v>
      </c>
      <c r="C3286" s="68">
        <v>0.56579999999999997</v>
      </c>
      <c r="D3286" s="68">
        <v>0.91200000000000003</v>
      </c>
      <c r="E3286" s="68">
        <v>0.42480000000000001</v>
      </c>
      <c r="F3286" s="68">
        <v>9.2100000000000001E-2</v>
      </c>
      <c r="G3286" s="68">
        <v>0.17349999999999999</v>
      </c>
      <c r="H3286" s="68">
        <v>1.6000000000000001E-3</v>
      </c>
      <c r="I3286" s="68" t="s">
        <v>621</v>
      </c>
      <c r="J3286" s="68"/>
      <c r="K3286" s="68" t="s">
        <v>621</v>
      </c>
      <c r="L3286" s="68" t="s">
        <v>621</v>
      </c>
      <c r="M3286" s="68" t="s">
        <v>621</v>
      </c>
      <c r="N3286" s="68" t="s">
        <v>621</v>
      </c>
      <c r="O3286" s="68" t="s">
        <v>621</v>
      </c>
      <c r="P3286" s="68" t="s">
        <v>677</v>
      </c>
      <c r="Q3286" s="68">
        <v>6.6600000000000006E-2</v>
      </c>
      <c r="R3286" s="68">
        <v>3.7699999999999997E-2</v>
      </c>
      <c r="S3286" s="68">
        <v>3.3E-3</v>
      </c>
      <c r="T3286" s="68">
        <v>2.2000000000000001E-3</v>
      </c>
      <c r="U3286" s="68">
        <v>7.3000000000000001E-3</v>
      </c>
      <c r="V3286" s="68" t="s">
        <v>677</v>
      </c>
      <c r="W3286" s="68" t="s">
        <v>677</v>
      </c>
      <c r="X3286" s="68">
        <v>1E-4</v>
      </c>
      <c r="Y3286" s="68">
        <v>3.8800000000000001E-2</v>
      </c>
      <c r="Z3286" s="68">
        <v>4.3E-3</v>
      </c>
      <c r="AA3286" s="68">
        <v>2.0000000000000001E-4</v>
      </c>
      <c r="AB3286" s="68" t="s">
        <v>677</v>
      </c>
      <c r="AC3286" s="68" t="s">
        <v>677</v>
      </c>
      <c r="AD3286" s="68">
        <v>0.86619999999999997</v>
      </c>
      <c r="AE3286" s="68">
        <v>0.14849999999999999</v>
      </c>
      <c r="AF3286" s="68">
        <v>3.5999999999999997E-2</v>
      </c>
      <c r="AG3286" s="74">
        <v>1.5699999999999999E-2</v>
      </c>
    </row>
    <row r="3287" spans="1:33" x14ac:dyDescent="0.25">
      <c r="A3287" s="247" t="s">
        <v>18</v>
      </c>
      <c r="B3287" s="106">
        <v>-0.82355</v>
      </c>
      <c r="C3287" s="106">
        <v>-4.0499999999999998E-3</v>
      </c>
      <c r="D3287" s="106">
        <v>-3.3110000000000001E-2</v>
      </c>
      <c r="E3287" s="77">
        <v>0.15584000000000001</v>
      </c>
      <c r="F3287" s="77">
        <v>0.36359999999999998</v>
      </c>
      <c r="G3287" s="77">
        <v>0.28343000000000002</v>
      </c>
      <c r="H3287" s="77">
        <v>0.627</v>
      </c>
      <c r="I3287" s="77">
        <v>0.81740000000000002</v>
      </c>
      <c r="J3287" s="77">
        <v>0.90007000000000004</v>
      </c>
      <c r="K3287" s="77">
        <v>1</v>
      </c>
      <c r="L3287" s="77">
        <v>0.94891999999999999</v>
      </c>
      <c r="M3287" s="77">
        <v>0.90908</v>
      </c>
      <c r="N3287" s="77">
        <v>0.91576999999999997</v>
      </c>
      <c r="O3287" s="77">
        <v>0.88690000000000002</v>
      </c>
      <c r="P3287" s="77" t="s">
        <v>677</v>
      </c>
      <c r="Q3287" s="77">
        <v>0.30423</v>
      </c>
      <c r="R3287" s="77">
        <v>0.38124999999999998</v>
      </c>
      <c r="S3287" s="77">
        <v>0.51948000000000005</v>
      </c>
      <c r="T3287" s="77">
        <v>0.52688999999999997</v>
      </c>
      <c r="U3287" s="77">
        <v>0.45356999999999997</v>
      </c>
      <c r="V3287" s="77" t="s">
        <v>677</v>
      </c>
      <c r="W3287" s="77" t="s">
        <v>677</v>
      </c>
      <c r="X3287" s="77">
        <v>0.59019999999999995</v>
      </c>
      <c r="Y3287" s="77">
        <v>0.53910999999999998</v>
      </c>
      <c r="Z3287" s="77">
        <v>0.54310999999999998</v>
      </c>
      <c r="AA3287" s="77">
        <v>0.56808999999999998</v>
      </c>
      <c r="AB3287" s="77" t="s">
        <v>677</v>
      </c>
      <c r="AC3287" s="77" t="s">
        <v>677</v>
      </c>
      <c r="AD3287" s="77">
        <v>1.9800000000000002E-2</v>
      </c>
      <c r="AE3287" s="77">
        <v>0.32940999999999998</v>
      </c>
      <c r="AF3287" s="77">
        <v>0.43153999999999998</v>
      </c>
      <c r="AG3287" s="78">
        <v>0.53519000000000005</v>
      </c>
    </row>
    <row r="3288" spans="1:33" ht="15.75" thickBot="1" x14ac:dyDescent="0.3">
      <c r="A3288" s="248"/>
      <c r="B3288" s="68" t="s">
        <v>621</v>
      </c>
      <c r="C3288" s="68">
        <v>0.98250000000000004</v>
      </c>
      <c r="D3288" s="68">
        <v>0.85719999999999996</v>
      </c>
      <c r="E3288" s="68">
        <v>0.39439999999999997</v>
      </c>
      <c r="F3288" s="68">
        <v>4.0800000000000003E-2</v>
      </c>
      <c r="G3288" s="68">
        <v>0.11600000000000001</v>
      </c>
      <c r="H3288" s="68">
        <v>1E-4</v>
      </c>
      <c r="I3288" s="68" t="s">
        <v>621</v>
      </c>
      <c r="J3288" s="68" t="s">
        <v>621</v>
      </c>
      <c r="K3288" s="68"/>
      <c r="L3288" s="68" t="s">
        <v>621</v>
      </c>
      <c r="M3288" s="68" t="s">
        <v>621</v>
      </c>
      <c r="N3288" s="68" t="s">
        <v>621</v>
      </c>
      <c r="O3288" s="68" t="s">
        <v>621</v>
      </c>
      <c r="P3288" s="68" t="s">
        <v>677</v>
      </c>
      <c r="Q3288" s="68">
        <v>9.0499999999999997E-2</v>
      </c>
      <c r="R3288" s="68">
        <v>3.1300000000000001E-2</v>
      </c>
      <c r="S3288" s="68">
        <v>2.3E-3</v>
      </c>
      <c r="T3288" s="68">
        <v>1.9E-3</v>
      </c>
      <c r="U3288" s="68">
        <v>9.1000000000000004E-3</v>
      </c>
      <c r="V3288" s="68" t="s">
        <v>677</v>
      </c>
      <c r="W3288" s="68" t="s">
        <v>677</v>
      </c>
      <c r="X3288" s="68">
        <v>4.0000000000000002E-4</v>
      </c>
      <c r="Y3288" s="68">
        <v>1.5E-3</v>
      </c>
      <c r="Z3288" s="68">
        <v>1.2999999999999999E-3</v>
      </c>
      <c r="AA3288" s="68">
        <v>6.9999999999999999E-4</v>
      </c>
      <c r="AB3288" s="68" t="s">
        <v>677</v>
      </c>
      <c r="AC3288" s="68" t="s">
        <v>677</v>
      </c>
      <c r="AD3288" s="68">
        <v>0.9143</v>
      </c>
      <c r="AE3288" s="68">
        <v>6.5600000000000006E-2</v>
      </c>
      <c r="AF3288" s="68">
        <v>1.37E-2</v>
      </c>
      <c r="AG3288" s="74">
        <v>1.6000000000000001E-3</v>
      </c>
    </row>
    <row r="3289" spans="1:33" x14ac:dyDescent="0.25">
      <c r="A3289" s="247" t="s">
        <v>19</v>
      </c>
      <c r="B3289" s="106">
        <v>-0.72772000000000003</v>
      </c>
      <c r="C3289" s="106">
        <v>-2.7699999999999999E-2</v>
      </c>
      <c r="D3289" s="106">
        <v>-9.7720000000000001E-2</v>
      </c>
      <c r="E3289" s="77">
        <v>8.8389999999999996E-2</v>
      </c>
      <c r="F3289" s="77">
        <v>0.28555000000000003</v>
      </c>
      <c r="G3289" s="77">
        <v>0.19119</v>
      </c>
      <c r="H3289" s="77">
        <v>0.54608000000000001</v>
      </c>
      <c r="I3289" s="77">
        <v>0.72833999999999999</v>
      </c>
      <c r="J3289" s="77">
        <v>0.82398000000000005</v>
      </c>
      <c r="K3289" s="77">
        <v>0.94891999999999999</v>
      </c>
      <c r="L3289" s="77">
        <v>1</v>
      </c>
      <c r="M3289" s="77">
        <v>0.90429999999999999</v>
      </c>
      <c r="N3289" s="77">
        <v>0.85263</v>
      </c>
      <c r="O3289" s="77">
        <v>0.85572999999999999</v>
      </c>
      <c r="P3289" s="77" t="s">
        <v>677</v>
      </c>
      <c r="Q3289" s="77">
        <v>0.34789999999999999</v>
      </c>
      <c r="R3289" s="77">
        <v>0.41203000000000001</v>
      </c>
      <c r="S3289" s="77">
        <v>0.49270000000000003</v>
      </c>
      <c r="T3289" s="77">
        <v>0.45296999999999998</v>
      </c>
      <c r="U3289" s="77">
        <v>0.45690999999999998</v>
      </c>
      <c r="V3289" s="77" t="s">
        <v>677</v>
      </c>
      <c r="W3289" s="77" t="s">
        <v>677</v>
      </c>
      <c r="X3289" s="77">
        <v>0.49113000000000001</v>
      </c>
      <c r="Y3289" s="77">
        <v>0.47326000000000001</v>
      </c>
      <c r="Z3289" s="77">
        <v>0.44577</v>
      </c>
      <c r="AA3289" s="77">
        <v>0.49448999999999999</v>
      </c>
      <c r="AB3289" s="77" t="s">
        <v>677</v>
      </c>
      <c r="AC3289" s="77" t="s">
        <v>677</v>
      </c>
      <c r="AD3289" s="77">
        <v>5.3359999999999998E-2</v>
      </c>
      <c r="AE3289" s="77">
        <v>0.32343</v>
      </c>
      <c r="AF3289" s="77">
        <v>0.37004999999999999</v>
      </c>
      <c r="AG3289" s="78">
        <v>0.44968999999999998</v>
      </c>
    </row>
    <row r="3290" spans="1:33" ht="15.75" thickBot="1" x14ac:dyDescent="0.3">
      <c r="A3290" s="248"/>
      <c r="B3290" s="68" t="s">
        <v>621</v>
      </c>
      <c r="C3290" s="68">
        <v>0.88039999999999996</v>
      </c>
      <c r="D3290" s="68">
        <v>0.59470000000000001</v>
      </c>
      <c r="E3290" s="68">
        <v>0.63049999999999995</v>
      </c>
      <c r="F3290" s="68">
        <v>0.11310000000000001</v>
      </c>
      <c r="G3290" s="68">
        <v>0.29449999999999998</v>
      </c>
      <c r="H3290" s="68">
        <v>1.1999999999999999E-3</v>
      </c>
      <c r="I3290" s="68" t="s">
        <v>621</v>
      </c>
      <c r="J3290" s="68" t="s">
        <v>621</v>
      </c>
      <c r="K3290" s="68" t="s">
        <v>621</v>
      </c>
      <c r="L3290" s="68"/>
      <c r="M3290" s="68" t="s">
        <v>621</v>
      </c>
      <c r="N3290" s="68" t="s">
        <v>621</v>
      </c>
      <c r="O3290" s="68" t="s">
        <v>621</v>
      </c>
      <c r="P3290" s="68" t="s">
        <v>677</v>
      </c>
      <c r="Q3290" s="68">
        <v>5.0999999999999997E-2</v>
      </c>
      <c r="R3290" s="68">
        <v>1.9099999999999999E-2</v>
      </c>
      <c r="S3290" s="68">
        <v>4.1999999999999997E-3</v>
      </c>
      <c r="T3290" s="68">
        <v>9.1999999999999998E-3</v>
      </c>
      <c r="U3290" s="68">
        <v>8.6E-3</v>
      </c>
      <c r="V3290" s="68" t="s">
        <v>677</v>
      </c>
      <c r="W3290" s="68" t="s">
        <v>677</v>
      </c>
      <c r="X3290" s="68">
        <v>4.3E-3</v>
      </c>
      <c r="Y3290" s="68">
        <v>6.1999999999999998E-3</v>
      </c>
      <c r="Z3290" s="68">
        <v>1.06E-2</v>
      </c>
      <c r="AA3290" s="68">
        <v>4.0000000000000001E-3</v>
      </c>
      <c r="AB3290" s="68" t="s">
        <v>677</v>
      </c>
      <c r="AC3290" s="68" t="s">
        <v>677</v>
      </c>
      <c r="AD3290" s="68">
        <v>0.77180000000000004</v>
      </c>
      <c r="AE3290" s="68">
        <v>7.0999999999999994E-2</v>
      </c>
      <c r="AF3290" s="68">
        <v>3.7100000000000001E-2</v>
      </c>
      <c r="AG3290" s="74">
        <v>9.7999999999999997E-3</v>
      </c>
    </row>
    <row r="3291" spans="1:33" x14ac:dyDescent="0.25">
      <c r="A3291" s="247" t="s">
        <v>20</v>
      </c>
      <c r="B3291" s="106">
        <v>-0.76685999999999999</v>
      </c>
      <c r="C3291" s="77">
        <v>8.4680000000000005E-2</v>
      </c>
      <c r="D3291" s="77">
        <v>1.73E-3</v>
      </c>
      <c r="E3291" s="77">
        <v>0.14163000000000001</v>
      </c>
      <c r="F3291" s="77">
        <v>0.26463999999999999</v>
      </c>
      <c r="G3291" s="77">
        <v>0.23996999999999999</v>
      </c>
      <c r="H3291" s="77">
        <v>0.55462999999999996</v>
      </c>
      <c r="I3291" s="77">
        <v>0.69899</v>
      </c>
      <c r="J3291" s="77">
        <v>0.85843999999999998</v>
      </c>
      <c r="K3291" s="77">
        <v>0.90908</v>
      </c>
      <c r="L3291" s="77">
        <v>0.90429999999999999</v>
      </c>
      <c r="M3291" s="77">
        <v>1</v>
      </c>
      <c r="N3291" s="77">
        <v>0.88965000000000005</v>
      </c>
      <c r="O3291" s="77">
        <v>0.88051000000000001</v>
      </c>
      <c r="P3291" s="77" t="s">
        <v>677</v>
      </c>
      <c r="Q3291" s="77">
        <v>0.34505000000000002</v>
      </c>
      <c r="R3291" s="77">
        <v>0.40340999999999999</v>
      </c>
      <c r="S3291" s="77">
        <v>0.52712999999999999</v>
      </c>
      <c r="T3291" s="77">
        <v>0.45440000000000003</v>
      </c>
      <c r="U3291" s="77">
        <v>0.41060000000000002</v>
      </c>
      <c r="V3291" s="77" t="s">
        <v>677</v>
      </c>
      <c r="W3291" s="77" t="s">
        <v>677</v>
      </c>
      <c r="X3291" s="77">
        <v>0.55247000000000002</v>
      </c>
      <c r="Y3291" s="77">
        <v>0.53410000000000002</v>
      </c>
      <c r="Z3291" s="77">
        <v>0.50163000000000002</v>
      </c>
      <c r="AA3291" s="77">
        <v>0.55422000000000005</v>
      </c>
      <c r="AB3291" s="77" t="s">
        <v>677</v>
      </c>
      <c r="AC3291" s="77" t="s">
        <v>677</v>
      </c>
      <c r="AD3291" s="77">
        <v>5.5120000000000002E-2</v>
      </c>
      <c r="AE3291" s="77">
        <v>0.29593000000000003</v>
      </c>
      <c r="AF3291" s="77">
        <v>0.51334000000000002</v>
      </c>
      <c r="AG3291" s="78">
        <v>0.50231999999999999</v>
      </c>
    </row>
    <row r="3292" spans="1:33" ht="15.75" thickBot="1" x14ac:dyDescent="0.3">
      <c r="A3292" s="248"/>
      <c r="B3292" s="68" t="s">
        <v>621</v>
      </c>
      <c r="C3292" s="68">
        <v>0.64490000000000003</v>
      </c>
      <c r="D3292" s="68">
        <v>0.99250000000000005</v>
      </c>
      <c r="E3292" s="68">
        <v>0.43940000000000001</v>
      </c>
      <c r="F3292" s="68">
        <v>0.14330000000000001</v>
      </c>
      <c r="G3292" s="68">
        <v>0.18590000000000001</v>
      </c>
      <c r="H3292" s="68">
        <v>1E-3</v>
      </c>
      <c r="I3292" s="68" t="s">
        <v>621</v>
      </c>
      <c r="J3292" s="68" t="s">
        <v>621</v>
      </c>
      <c r="K3292" s="68" t="s">
        <v>621</v>
      </c>
      <c r="L3292" s="68" t="s">
        <v>621</v>
      </c>
      <c r="M3292" s="68"/>
      <c r="N3292" s="68" t="s">
        <v>621</v>
      </c>
      <c r="O3292" s="68" t="s">
        <v>621</v>
      </c>
      <c r="P3292" s="68" t="s">
        <v>677</v>
      </c>
      <c r="Q3292" s="68">
        <v>5.3100000000000001E-2</v>
      </c>
      <c r="R3292" s="68">
        <v>2.2100000000000002E-2</v>
      </c>
      <c r="S3292" s="68">
        <v>1.9E-3</v>
      </c>
      <c r="T3292" s="68">
        <v>8.9999999999999993E-3</v>
      </c>
      <c r="U3292" s="68">
        <v>1.9599999999999999E-2</v>
      </c>
      <c r="V3292" s="68" t="s">
        <v>677</v>
      </c>
      <c r="W3292" s="68" t="s">
        <v>677</v>
      </c>
      <c r="X3292" s="68">
        <v>1E-3</v>
      </c>
      <c r="Y3292" s="68">
        <v>1.6000000000000001E-3</v>
      </c>
      <c r="Z3292" s="68">
        <v>3.3999999999999998E-3</v>
      </c>
      <c r="AA3292" s="68">
        <v>1E-3</v>
      </c>
      <c r="AB3292" s="68" t="s">
        <v>677</v>
      </c>
      <c r="AC3292" s="68" t="s">
        <v>677</v>
      </c>
      <c r="AD3292" s="68">
        <v>0.76439999999999997</v>
      </c>
      <c r="AE3292" s="68">
        <v>0.10009999999999999</v>
      </c>
      <c r="AF3292" s="68">
        <v>2.7000000000000001E-3</v>
      </c>
      <c r="AG3292" s="74">
        <v>3.3999999999999998E-3</v>
      </c>
    </row>
    <row r="3293" spans="1:33" x14ac:dyDescent="0.25">
      <c r="A3293" s="247" t="s">
        <v>21</v>
      </c>
      <c r="B3293" s="106">
        <v>-0.76851000000000003</v>
      </c>
      <c r="C3293" s="77">
        <v>0.12254</v>
      </c>
      <c r="D3293" s="106">
        <v>-5.8069999999999997E-2</v>
      </c>
      <c r="E3293" s="77">
        <v>9.6640000000000004E-2</v>
      </c>
      <c r="F3293" s="77">
        <v>0.29942000000000002</v>
      </c>
      <c r="G3293" s="77">
        <v>0.25195000000000001</v>
      </c>
      <c r="H3293" s="77">
        <v>0.61497000000000002</v>
      </c>
      <c r="I3293" s="77">
        <v>0.83226999999999995</v>
      </c>
      <c r="J3293" s="77">
        <v>0.83474000000000004</v>
      </c>
      <c r="K3293" s="77">
        <v>0.91576999999999997</v>
      </c>
      <c r="L3293" s="77">
        <v>0.85263</v>
      </c>
      <c r="M3293" s="77">
        <v>0.88965000000000005</v>
      </c>
      <c r="N3293" s="77">
        <v>1</v>
      </c>
      <c r="O3293" s="77">
        <v>0.94874000000000003</v>
      </c>
      <c r="P3293" s="77" t="s">
        <v>677</v>
      </c>
      <c r="Q3293" s="77">
        <v>0.1363</v>
      </c>
      <c r="R3293" s="77">
        <v>0.24851000000000001</v>
      </c>
      <c r="S3293" s="77">
        <v>0.43353000000000003</v>
      </c>
      <c r="T3293" s="77">
        <v>0.56645999999999996</v>
      </c>
      <c r="U3293" s="77">
        <v>0.48823</v>
      </c>
      <c r="V3293" s="77" t="s">
        <v>677</v>
      </c>
      <c r="W3293" s="77" t="s">
        <v>677</v>
      </c>
      <c r="X3293" s="77">
        <v>0.50860000000000005</v>
      </c>
      <c r="Y3293" s="77">
        <v>0.53641000000000005</v>
      </c>
      <c r="Z3293" s="77">
        <v>0.50788999999999995</v>
      </c>
      <c r="AA3293" s="77">
        <v>0.60724999999999996</v>
      </c>
      <c r="AB3293" s="77" t="s">
        <v>677</v>
      </c>
      <c r="AC3293" s="77" t="s">
        <v>677</v>
      </c>
      <c r="AD3293" s="106">
        <v>-1.3559999999999999E-2</v>
      </c>
      <c r="AE3293" s="77">
        <v>0.17105999999999999</v>
      </c>
      <c r="AF3293" s="77">
        <v>0.38064999999999999</v>
      </c>
      <c r="AG3293" s="78">
        <v>0.60013000000000005</v>
      </c>
    </row>
    <row r="3294" spans="1:33" ht="15.75" thickBot="1" x14ac:dyDescent="0.3">
      <c r="A3294" s="248"/>
      <c r="B3294" s="68" t="s">
        <v>621</v>
      </c>
      <c r="C3294" s="68">
        <v>0.504</v>
      </c>
      <c r="D3294" s="68">
        <v>0.75219999999999998</v>
      </c>
      <c r="E3294" s="68">
        <v>0.5988</v>
      </c>
      <c r="F3294" s="68">
        <v>9.5899999999999999E-2</v>
      </c>
      <c r="G3294" s="68">
        <v>0.16420000000000001</v>
      </c>
      <c r="H3294" s="68">
        <v>2.0000000000000001E-4</v>
      </c>
      <c r="I3294" s="68" t="s">
        <v>621</v>
      </c>
      <c r="J3294" s="68" t="s">
        <v>621</v>
      </c>
      <c r="K3294" s="68" t="s">
        <v>621</v>
      </c>
      <c r="L3294" s="68" t="s">
        <v>621</v>
      </c>
      <c r="M3294" s="68" t="s">
        <v>621</v>
      </c>
      <c r="N3294" s="68"/>
      <c r="O3294" s="68" t="s">
        <v>621</v>
      </c>
      <c r="P3294" s="68" t="s">
        <v>677</v>
      </c>
      <c r="Q3294" s="68">
        <v>0.45700000000000002</v>
      </c>
      <c r="R3294" s="68">
        <v>0.17019999999999999</v>
      </c>
      <c r="S3294" s="68">
        <v>1.32E-2</v>
      </c>
      <c r="T3294" s="68">
        <v>6.9999999999999999E-4</v>
      </c>
      <c r="U3294" s="68">
        <v>4.5999999999999999E-3</v>
      </c>
      <c r="V3294" s="68" t="s">
        <v>677</v>
      </c>
      <c r="W3294" s="68" t="s">
        <v>677</v>
      </c>
      <c r="X3294" s="68">
        <v>3.0000000000000001E-3</v>
      </c>
      <c r="Y3294" s="68">
        <v>1.6000000000000001E-3</v>
      </c>
      <c r="Z3294" s="68">
        <v>3.0000000000000001E-3</v>
      </c>
      <c r="AA3294" s="68">
        <v>2.0000000000000001E-4</v>
      </c>
      <c r="AB3294" s="68" t="s">
        <v>677</v>
      </c>
      <c r="AC3294" s="68" t="s">
        <v>677</v>
      </c>
      <c r="AD3294" s="68">
        <v>0.94130000000000003</v>
      </c>
      <c r="AE3294" s="68">
        <v>0.34920000000000001</v>
      </c>
      <c r="AF3294" s="68">
        <v>3.1600000000000003E-2</v>
      </c>
      <c r="AG3294" s="74">
        <v>2.9999999999999997E-4</v>
      </c>
    </row>
    <row r="3295" spans="1:33" x14ac:dyDescent="0.25">
      <c r="A3295" s="247" t="s">
        <v>22</v>
      </c>
      <c r="B3295" s="106">
        <v>-0.75960000000000005</v>
      </c>
      <c r="C3295" s="77">
        <v>0.10637000000000001</v>
      </c>
      <c r="D3295" s="106">
        <v>-9.6000000000000002E-2</v>
      </c>
      <c r="E3295" s="77">
        <v>8.7790000000000007E-2</v>
      </c>
      <c r="F3295" s="77">
        <v>0.32827000000000001</v>
      </c>
      <c r="G3295" s="77">
        <v>0.23133000000000001</v>
      </c>
      <c r="H3295" s="77">
        <v>0.56242000000000003</v>
      </c>
      <c r="I3295" s="77">
        <v>0.80105999999999999</v>
      </c>
      <c r="J3295" s="77">
        <v>0.84677000000000002</v>
      </c>
      <c r="K3295" s="77">
        <v>0.88690000000000002</v>
      </c>
      <c r="L3295" s="77">
        <v>0.85572999999999999</v>
      </c>
      <c r="M3295" s="77">
        <v>0.88051000000000001</v>
      </c>
      <c r="N3295" s="77">
        <v>0.94874000000000003</v>
      </c>
      <c r="O3295" s="77">
        <v>1</v>
      </c>
      <c r="P3295" s="77" t="s">
        <v>677</v>
      </c>
      <c r="Q3295" s="77">
        <v>0.16941999999999999</v>
      </c>
      <c r="R3295" s="77">
        <v>0.30127999999999999</v>
      </c>
      <c r="S3295" s="77">
        <v>0.46794999999999998</v>
      </c>
      <c r="T3295" s="77">
        <v>0.58162000000000003</v>
      </c>
      <c r="U3295" s="77">
        <v>0.53905999999999998</v>
      </c>
      <c r="V3295" s="77" t="s">
        <v>677</v>
      </c>
      <c r="W3295" s="77" t="s">
        <v>677</v>
      </c>
      <c r="X3295" s="77">
        <v>0.53469</v>
      </c>
      <c r="Y3295" s="77">
        <v>0.47767999999999999</v>
      </c>
      <c r="Z3295" s="77">
        <v>0.49428</v>
      </c>
      <c r="AA3295" s="77">
        <v>0.66986000000000001</v>
      </c>
      <c r="AB3295" s="77" t="s">
        <v>677</v>
      </c>
      <c r="AC3295" s="77" t="s">
        <v>677</v>
      </c>
      <c r="AD3295" s="106">
        <v>-5.13E-3</v>
      </c>
      <c r="AE3295" s="77">
        <v>0.16536000000000001</v>
      </c>
      <c r="AF3295" s="77">
        <v>0.34900999999999999</v>
      </c>
      <c r="AG3295" s="78">
        <v>0.56786000000000003</v>
      </c>
    </row>
    <row r="3296" spans="1:33" ht="15.75" thickBot="1" x14ac:dyDescent="0.3">
      <c r="A3296" s="248"/>
      <c r="B3296" s="68" t="s">
        <v>621</v>
      </c>
      <c r="C3296" s="68">
        <v>0.56230000000000002</v>
      </c>
      <c r="D3296" s="68">
        <v>0.60119999999999996</v>
      </c>
      <c r="E3296" s="68">
        <v>0.63280000000000003</v>
      </c>
      <c r="F3296" s="68">
        <v>6.6600000000000006E-2</v>
      </c>
      <c r="G3296" s="68">
        <v>0.20269999999999999</v>
      </c>
      <c r="H3296" s="68">
        <v>8.0000000000000004E-4</v>
      </c>
      <c r="I3296" s="68" t="s">
        <v>621</v>
      </c>
      <c r="J3296" s="68" t="s">
        <v>621</v>
      </c>
      <c r="K3296" s="68" t="s">
        <v>621</v>
      </c>
      <c r="L3296" s="68" t="s">
        <v>621</v>
      </c>
      <c r="M3296" s="68" t="s">
        <v>621</v>
      </c>
      <c r="N3296" s="68" t="s">
        <v>621</v>
      </c>
      <c r="O3296" s="68"/>
      <c r="P3296" s="68" t="s">
        <v>677</v>
      </c>
      <c r="Q3296" s="68">
        <v>0.35389999999999999</v>
      </c>
      <c r="R3296" s="68">
        <v>9.3799999999999994E-2</v>
      </c>
      <c r="S3296" s="68">
        <v>6.8999999999999999E-3</v>
      </c>
      <c r="T3296" s="68">
        <v>5.0000000000000001E-4</v>
      </c>
      <c r="U3296" s="68">
        <v>1.5E-3</v>
      </c>
      <c r="V3296" s="68" t="s">
        <v>677</v>
      </c>
      <c r="W3296" s="68" t="s">
        <v>677</v>
      </c>
      <c r="X3296" s="68">
        <v>1.6000000000000001E-3</v>
      </c>
      <c r="Y3296" s="68">
        <v>5.7000000000000002E-3</v>
      </c>
      <c r="Z3296" s="68">
        <v>4.0000000000000001E-3</v>
      </c>
      <c r="AA3296" s="68" t="s">
        <v>621</v>
      </c>
      <c r="AB3296" s="68" t="s">
        <v>677</v>
      </c>
      <c r="AC3296" s="68" t="s">
        <v>677</v>
      </c>
      <c r="AD3296" s="68">
        <v>0.9778</v>
      </c>
      <c r="AE3296" s="68">
        <v>0.36570000000000003</v>
      </c>
      <c r="AF3296" s="68">
        <v>5.0299999999999997E-2</v>
      </c>
      <c r="AG3296" s="74">
        <v>6.9999999999999999E-4</v>
      </c>
    </row>
    <row r="3297" spans="1:33" x14ac:dyDescent="0.25">
      <c r="A3297" s="247" t="s">
        <v>30</v>
      </c>
      <c r="B3297" s="77" t="s">
        <v>677</v>
      </c>
      <c r="C3297" s="77" t="s">
        <v>677</v>
      </c>
      <c r="D3297" s="77" t="s">
        <v>677</v>
      </c>
      <c r="E3297" s="77" t="s">
        <v>677</v>
      </c>
      <c r="F3297" s="77" t="s">
        <v>677</v>
      </c>
      <c r="G3297" s="77" t="s">
        <v>677</v>
      </c>
      <c r="H3297" s="77" t="s">
        <v>677</v>
      </c>
      <c r="I3297" s="77" t="s">
        <v>677</v>
      </c>
      <c r="J3297" s="77" t="s">
        <v>677</v>
      </c>
      <c r="K3297" s="77" t="s">
        <v>677</v>
      </c>
      <c r="L3297" s="77" t="s">
        <v>677</v>
      </c>
      <c r="M3297" s="77" t="s">
        <v>677</v>
      </c>
      <c r="N3297" s="77" t="s">
        <v>677</v>
      </c>
      <c r="O3297" s="77" t="s">
        <v>677</v>
      </c>
      <c r="P3297" s="77" t="s">
        <v>677</v>
      </c>
      <c r="Q3297" s="77" t="s">
        <v>677</v>
      </c>
      <c r="R3297" s="77" t="s">
        <v>677</v>
      </c>
      <c r="S3297" s="77" t="s">
        <v>677</v>
      </c>
      <c r="T3297" s="77" t="s">
        <v>677</v>
      </c>
      <c r="U3297" s="77" t="s">
        <v>677</v>
      </c>
      <c r="V3297" s="77" t="s">
        <v>677</v>
      </c>
      <c r="W3297" s="77" t="s">
        <v>677</v>
      </c>
      <c r="X3297" s="77" t="s">
        <v>677</v>
      </c>
      <c r="Y3297" s="77" t="s">
        <v>677</v>
      </c>
      <c r="Z3297" s="77" t="s">
        <v>677</v>
      </c>
      <c r="AA3297" s="77" t="s">
        <v>677</v>
      </c>
      <c r="AB3297" s="77" t="s">
        <v>677</v>
      </c>
      <c r="AC3297" s="77" t="s">
        <v>677</v>
      </c>
      <c r="AD3297" s="77" t="s">
        <v>677</v>
      </c>
      <c r="AE3297" s="77" t="s">
        <v>677</v>
      </c>
      <c r="AF3297" s="77" t="s">
        <v>677</v>
      </c>
      <c r="AG3297" s="78" t="s">
        <v>677</v>
      </c>
    </row>
    <row r="3298" spans="1:33" ht="15.75" thickBot="1" x14ac:dyDescent="0.3">
      <c r="A3298" s="248"/>
      <c r="B3298" s="68" t="s">
        <v>677</v>
      </c>
      <c r="C3298" s="68" t="s">
        <v>677</v>
      </c>
      <c r="D3298" s="68" t="s">
        <v>677</v>
      </c>
      <c r="E3298" s="68" t="s">
        <v>677</v>
      </c>
      <c r="F3298" s="68" t="s">
        <v>677</v>
      </c>
      <c r="G3298" s="68" t="s">
        <v>677</v>
      </c>
      <c r="H3298" s="68" t="s">
        <v>677</v>
      </c>
      <c r="I3298" s="68" t="s">
        <v>677</v>
      </c>
      <c r="J3298" s="68" t="s">
        <v>677</v>
      </c>
      <c r="K3298" s="68" t="s">
        <v>677</v>
      </c>
      <c r="L3298" s="68" t="s">
        <v>677</v>
      </c>
      <c r="M3298" s="68" t="s">
        <v>677</v>
      </c>
      <c r="N3298" s="68" t="s">
        <v>677</v>
      </c>
      <c r="O3298" s="68" t="s">
        <v>677</v>
      </c>
      <c r="P3298" s="68" t="s">
        <v>677</v>
      </c>
      <c r="Q3298" s="68" t="s">
        <v>677</v>
      </c>
      <c r="R3298" s="68" t="s">
        <v>677</v>
      </c>
      <c r="S3298" s="68" t="s">
        <v>677</v>
      </c>
      <c r="T3298" s="68" t="s">
        <v>677</v>
      </c>
      <c r="U3298" s="68" t="s">
        <v>677</v>
      </c>
      <c r="V3298" s="68" t="s">
        <v>677</v>
      </c>
      <c r="W3298" s="68" t="s">
        <v>677</v>
      </c>
      <c r="X3298" s="68" t="s">
        <v>677</v>
      </c>
      <c r="Y3298" s="68" t="s">
        <v>677</v>
      </c>
      <c r="Z3298" s="68" t="s">
        <v>677</v>
      </c>
      <c r="AA3298" s="68" t="s">
        <v>677</v>
      </c>
      <c r="AB3298" s="68" t="s">
        <v>677</v>
      </c>
      <c r="AC3298" s="68" t="s">
        <v>677</v>
      </c>
      <c r="AD3298" s="68" t="s">
        <v>677</v>
      </c>
      <c r="AE3298" s="68" t="s">
        <v>677</v>
      </c>
      <c r="AF3298" s="68" t="s">
        <v>677</v>
      </c>
      <c r="AG3298" s="74" t="s">
        <v>677</v>
      </c>
    </row>
    <row r="3299" spans="1:33" x14ac:dyDescent="0.25">
      <c r="A3299" s="247" t="s">
        <v>31</v>
      </c>
      <c r="B3299" s="106">
        <v>-0.42265000000000003</v>
      </c>
      <c r="C3299" s="77">
        <v>0.11534</v>
      </c>
      <c r="D3299" s="77">
        <v>0.35388999999999998</v>
      </c>
      <c r="E3299" s="77">
        <v>0.36470000000000002</v>
      </c>
      <c r="F3299" s="77">
        <v>0.29514000000000001</v>
      </c>
      <c r="G3299" s="77">
        <v>0.22078999999999999</v>
      </c>
      <c r="H3299" s="77">
        <v>0.11584999999999999</v>
      </c>
      <c r="I3299" s="106">
        <v>-2.4989999999999998E-2</v>
      </c>
      <c r="J3299" s="77">
        <v>0.32834000000000002</v>
      </c>
      <c r="K3299" s="77">
        <v>0.30423</v>
      </c>
      <c r="L3299" s="77">
        <v>0.34789999999999999</v>
      </c>
      <c r="M3299" s="77">
        <v>0.34505000000000002</v>
      </c>
      <c r="N3299" s="77">
        <v>0.1363</v>
      </c>
      <c r="O3299" s="77">
        <v>0.16941999999999999</v>
      </c>
      <c r="P3299" s="77" t="s">
        <v>677</v>
      </c>
      <c r="Q3299" s="77">
        <v>1</v>
      </c>
      <c r="R3299" s="77">
        <v>0.51341000000000003</v>
      </c>
      <c r="S3299" s="77">
        <v>0.28169</v>
      </c>
      <c r="T3299" s="106">
        <v>-6.7379999999999995E-2</v>
      </c>
      <c r="U3299" s="106">
        <v>-0.12967999999999999</v>
      </c>
      <c r="V3299" s="77" t="s">
        <v>677</v>
      </c>
      <c r="W3299" s="77" t="s">
        <v>677</v>
      </c>
      <c r="X3299" s="77">
        <v>0.39833000000000002</v>
      </c>
      <c r="Y3299" s="77">
        <v>0.28814000000000001</v>
      </c>
      <c r="Z3299" s="77">
        <v>0.2334</v>
      </c>
      <c r="AA3299" s="77">
        <v>0.11296</v>
      </c>
      <c r="AB3299" s="77" t="s">
        <v>677</v>
      </c>
      <c r="AC3299" s="77" t="s">
        <v>677</v>
      </c>
      <c r="AD3299" s="77">
        <v>0.44481999999999999</v>
      </c>
      <c r="AE3299" s="77">
        <v>0.67639000000000005</v>
      </c>
      <c r="AF3299" s="77">
        <v>0.24321999999999999</v>
      </c>
      <c r="AG3299" s="108">
        <v>-8.1530000000000005E-2</v>
      </c>
    </row>
    <row r="3300" spans="1:33" ht="15.75" thickBot="1" x14ac:dyDescent="0.3">
      <c r="A3300" s="248"/>
      <c r="B3300" s="68">
        <v>1.6E-2</v>
      </c>
      <c r="C3300" s="68">
        <v>0.52959999999999996</v>
      </c>
      <c r="D3300" s="68">
        <v>4.6899999999999997E-2</v>
      </c>
      <c r="E3300" s="68">
        <v>4.0099999999999997E-2</v>
      </c>
      <c r="F3300" s="68">
        <v>0.10100000000000001</v>
      </c>
      <c r="G3300" s="68">
        <v>0.22459999999999999</v>
      </c>
      <c r="H3300" s="68">
        <v>0.52780000000000005</v>
      </c>
      <c r="I3300" s="68">
        <v>0.89200000000000002</v>
      </c>
      <c r="J3300" s="68">
        <v>6.6600000000000006E-2</v>
      </c>
      <c r="K3300" s="68">
        <v>9.0499999999999997E-2</v>
      </c>
      <c r="L3300" s="68">
        <v>5.0999999999999997E-2</v>
      </c>
      <c r="M3300" s="68">
        <v>5.3100000000000001E-2</v>
      </c>
      <c r="N3300" s="68">
        <v>0.45700000000000002</v>
      </c>
      <c r="O3300" s="68">
        <v>0.35389999999999999</v>
      </c>
      <c r="P3300" s="68" t="s">
        <v>677</v>
      </c>
      <c r="Q3300" s="68"/>
      <c r="R3300" s="68">
        <v>2.7000000000000001E-3</v>
      </c>
      <c r="S3300" s="68">
        <v>0.1183</v>
      </c>
      <c r="T3300" s="68">
        <v>0.71399999999999997</v>
      </c>
      <c r="U3300" s="68">
        <v>0.4793</v>
      </c>
      <c r="V3300" s="68" t="s">
        <v>677</v>
      </c>
      <c r="W3300" s="68" t="s">
        <v>677</v>
      </c>
      <c r="X3300" s="68">
        <v>2.3900000000000001E-2</v>
      </c>
      <c r="Y3300" s="68">
        <v>0.10979999999999999</v>
      </c>
      <c r="Z3300" s="68">
        <v>0.1986</v>
      </c>
      <c r="AA3300" s="68">
        <v>0.53820000000000001</v>
      </c>
      <c r="AB3300" s="68" t="s">
        <v>677</v>
      </c>
      <c r="AC3300" s="68" t="s">
        <v>677</v>
      </c>
      <c r="AD3300" s="68">
        <v>1.0699999999999999E-2</v>
      </c>
      <c r="AE3300" s="68" t="s">
        <v>621</v>
      </c>
      <c r="AF3300" s="68">
        <v>0.17979999999999999</v>
      </c>
      <c r="AG3300" s="74">
        <v>0.65739999999999998</v>
      </c>
    </row>
    <row r="3301" spans="1:33" x14ac:dyDescent="0.25">
      <c r="A3301" s="247" t="s">
        <v>32</v>
      </c>
      <c r="B3301" s="106">
        <v>-0.42033999999999999</v>
      </c>
      <c r="C3301" s="106">
        <v>-0.16058</v>
      </c>
      <c r="D3301" s="77">
        <v>6.4409999999999995E-2</v>
      </c>
      <c r="E3301" s="106">
        <v>-7.4799999999999997E-3</v>
      </c>
      <c r="F3301" s="77">
        <v>0.21279000000000001</v>
      </c>
      <c r="G3301" s="77">
        <v>4.1439999999999998E-2</v>
      </c>
      <c r="H3301" s="77">
        <v>3.057E-2</v>
      </c>
      <c r="I3301" s="77">
        <v>0.19073000000000001</v>
      </c>
      <c r="J3301" s="77">
        <v>0.36902000000000001</v>
      </c>
      <c r="K3301" s="77">
        <v>0.38124999999999998</v>
      </c>
      <c r="L3301" s="77">
        <v>0.41203000000000001</v>
      </c>
      <c r="M3301" s="77">
        <v>0.40340999999999999</v>
      </c>
      <c r="N3301" s="77">
        <v>0.24851000000000001</v>
      </c>
      <c r="O3301" s="77">
        <v>0.30127999999999999</v>
      </c>
      <c r="P3301" s="77" t="s">
        <v>677</v>
      </c>
      <c r="Q3301" s="77">
        <v>0.51341000000000003</v>
      </c>
      <c r="R3301" s="77">
        <v>1</v>
      </c>
      <c r="S3301" s="77">
        <v>0.32807999999999998</v>
      </c>
      <c r="T3301" s="77">
        <v>0.10809000000000001</v>
      </c>
      <c r="U3301" s="77">
        <v>0.1283</v>
      </c>
      <c r="V3301" s="77" t="s">
        <v>677</v>
      </c>
      <c r="W3301" s="77" t="s">
        <v>677</v>
      </c>
      <c r="X3301" s="77">
        <v>0.47693000000000002</v>
      </c>
      <c r="Y3301" s="77">
        <v>0.32604</v>
      </c>
      <c r="Z3301" s="77">
        <v>0.25183</v>
      </c>
      <c r="AA3301" s="77">
        <v>0.31759999999999999</v>
      </c>
      <c r="AB3301" s="77" t="s">
        <v>677</v>
      </c>
      <c r="AC3301" s="77" t="s">
        <v>677</v>
      </c>
      <c r="AD3301" s="77">
        <v>6.966E-2</v>
      </c>
      <c r="AE3301" s="77">
        <v>0.75861999999999996</v>
      </c>
      <c r="AF3301" s="77">
        <v>0.50087999999999999</v>
      </c>
      <c r="AG3301" s="78">
        <v>0.27711000000000002</v>
      </c>
    </row>
    <row r="3302" spans="1:33" ht="15.75" thickBot="1" x14ac:dyDescent="0.3">
      <c r="A3302" s="248"/>
      <c r="B3302" s="68">
        <v>1.66E-2</v>
      </c>
      <c r="C3302" s="68">
        <v>0.38</v>
      </c>
      <c r="D3302" s="68">
        <v>0.72619999999999996</v>
      </c>
      <c r="E3302" s="68">
        <v>0.96760000000000002</v>
      </c>
      <c r="F3302" s="68">
        <v>0.24229999999999999</v>
      </c>
      <c r="G3302" s="68">
        <v>0.82179999999999997</v>
      </c>
      <c r="H3302" s="68">
        <v>0.86809999999999998</v>
      </c>
      <c r="I3302" s="68">
        <v>0.29570000000000002</v>
      </c>
      <c r="J3302" s="68">
        <v>3.7699999999999997E-2</v>
      </c>
      <c r="K3302" s="68">
        <v>3.1300000000000001E-2</v>
      </c>
      <c r="L3302" s="68">
        <v>1.9099999999999999E-2</v>
      </c>
      <c r="M3302" s="68">
        <v>2.2100000000000002E-2</v>
      </c>
      <c r="N3302" s="68">
        <v>0.17019999999999999</v>
      </c>
      <c r="O3302" s="68">
        <v>9.3799999999999994E-2</v>
      </c>
      <c r="P3302" s="68" t="s">
        <v>677</v>
      </c>
      <c r="Q3302" s="68">
        <v>2.7000000000000001E-3</v>
      </c>
      <c r="R3302" s="68"/>
      <c r="S3302" s="68">
        <v>6.6799999999999998E-2</v>
      </c>
      <c r="T3302" s="68">
        <v>0.55600000000000005</v>
      </c>
      <c r="U3302" s="68">
        <v>0.48399999999999999</v>
      </c>
      <c r="V3302" s="68" t="s">
        <v>677</v>
      </c>
      <c r="W3302" s="68" t="s">
        <v>677</v>
      </c>
      <c r="X3302" s="68">
        <v>5.7999999999999996E-3</v>
      </c>
      <c r="Y3302" s="68">
        <v>6.8599999999999994E-2</v>
      </c>
      <c r="Z3302" s="68">
        <v>0.16439999999999999</v>
      </c>
      <c r="AA3302" s="68">
        <v>7.6499999999999999E-2</v>
      </c>
      <c r="AB3302" s="68" t="s">
        <v>677</v>
      </c>
      <c r="AC3302" s="68" t="s">
        <v>677</v>
      </c>
      <c r="AD3302" s="68">
        <v>0.70479999999999998</v>
      </c>
      <c r="AE3302" s="68" t="s">
        <v>621</v>
      </c>
      <c r="AF3302" s="68">
        <v>3.5000000000000001E-3</v>
      </c>
      <c r="AG3302" s="74">
        <v>0.12470000000000001</v>
      </c>
    </row>
    <row r="3303" spans="1:33" x14ac:dyDescent="0.25">
      <c r="A3303" s="247" t="s">
        <v>33</v>
      </c>
      <c r="B3303" s="106">
        <v>-0.51704000000000006</v>
      </c>
      <c r="C3303" s="77">
        <v>7.6119999999999993E-2</v>
      </c>
      <c r="D3303" s="77">
        <v>0.31608999999999998</v>
      </c>
      <c r="E3303" s="77">
        <v>0.44538</v>
      </c>
      <c r="F3303" s="77">
        <v>0.41203000000000001</v>
      </c>
      <c r="G3303" s="77">
        <v>0.37662000000000001</v>
      </c>
      <c r="H3303" s="77">
        <v>0.45190999999999998</v>
      </c>
      <c r="I3303" s="77">
        <v>0.35537000000000002</v>
      </c>
      <c r="J3303" s="77">
        <v>0.50355000000000005</v>
      </c>
      <c r="K3303" s="77">
        <v>0.51948000000000005</v>
      </c>
      <c r="L3303" s="77">
        <v>0.49270000000000003</v>
      </c>
      <c r="M3303" s="77">
        <v>0.52712999999999999</v>
      </c>
      <c r="N3303" s="77">
        <v>0.43353000000000003</v>
      </c>
      <c r="O3303" s="77">
        <v>0.46794999999999998</v>
      </c>
      <c r="P3303" s="77" t="s">
        <v>677</v>
      </c>
      <c r="Q3303" s="77">
        <v>0.28169</v>
      </c>
      <c r="R3303" s="77">
        <v>0.32807999999999998</v>
      </c>
      <c r="S3303" s="77">
        <v>1</v>
      </c>
      <c r="T3303" s="77">
        <v>0.14102000000000001</v>
      </c>
      <c r="U3303" s="77">
        <v>0.10112</v>
      </c>
      <c r="V3303" s="77" t="s">
        <v>677</v>
      </c>
      <c r="W3303" s="77" t="s">
        <v>677</v>
      </c>
      <c r="X3303" s="77">
        <v>0.51283999999999996</v>
      </c>
      <c r="Y3303" s="77">
        <v>0.55342000000000002</v>
      </c>
      <c r="Z3303" s="77">
        <v>0.28059000000000001</v>
      </c>
      <c r="AA3303" s="77">
        <v>0.57106000000000001</v>
      </c>
      <c r="AB3303" s="77" t="s">
        <v>677</v>
      </c>
      <c r="AC3303" s="77" t="s">
        <v>677</v>
      </c>
      <c r="AD3303" s="77">
        <v>0.42403000000000002</v>
      </c>
      <c r="AE3303" s="77">
        <v>0.33382000000000001</v>
      </c>
      <c r="AF3303" s="77">
        <v>0.72045999999999999</v>
      </c>
      <c r="AG3303" s="78">
        <v>0.56632000000000005</v>
      </c>
    </row>
    <row r="3304" spans="1:33" ht="15.75" thickBot="1" x14ac:dyDescent="0.3">
      <c r="A3304" s="248"/>
      <c r="B3304" s="68">
        <v>2.3999999999999998E-3</v>
      </c>
      <c r="C3304" s="68">
        <v>0.67879999999999996</v>
      </c>
      <c r="D3304" s="68">
        <v>7.8E-2</v>
      </c>
      <c r="E3304" s="68">
        <v>1.06E-2</v>
      </c>
      <c r="F3304" s="68">
        <v>1.9099999999999999E-2</v>
      </c>
      <c r="G3304" s="68">
        <v>3.3599999999999998E-2</v>
      </c>
      <c r="H3304" s="68">
        <v>9.4000000000000004E-3</v>
      </c>
      <c r="I3304" s="68">
        <v>4.5900000000000003E-2</v>
      </c>
      <c r="J3304" s="68">
        <v>3.3E-3</v>
      </c>
      <c r="K3304" s="68">
        <v>2.3E-3</v>
      </c>
      <c r="L3304" s="68">
        <v>4.1999999999999997E-3</v>
      </c>
      <c r="M3304" s="68">
        <v>1.9E-3</v>
      </c>
      <c r="N3304" s="68">
        <v>1.32E-2</v>
      </c>
      <c r="O3304" s="68">
        <v>6.8999999999999999E-3</v>
      </c>
      <c r="P3304" s="68" t="s">
        <v>677</v>
      </c>
      <c r="Q3304" s="68">
        <v>0.1183</v>
      </c>
      <c r="R3304" s="68">
        <v>6.6799999999999998E-2</v>
      </c>
      <c r="S3304" s="68"/>
      <c r="T3304" s="68">
        <v>0.44140000000000001</v>
      </c>
      <c r="U3304" s="68">
        <v>0.58179999999999998</v>
      </c>
      <c r="V3304" s="68" t="s">
        <v>677</v>
      </c>
      <c r="W3304" s="68" t="s">
        <v>677</v>
      </c>
      <c r="X3304" s="68">
        <v>2.7000000000000001E-3</v>
      </c>
      <c r="Y3304" s="68">
        <v>1E-3</v>
      </c>
      <c r="Z3304" s="68">
        <v>0.1198</v>
      </c>
      <c r="AA3304" s="68">
        <v>5.9999999999999995E-4</v>
      </c>
      <c r="AB3304" s="68" t="s">
        <v>677</v>
      </c>
      <c r="AC3304" s="68" t="s">
        <v>677</v>
      </c>
      <c r="AD3304" s="68">
        <v>1.5599999999999999E-2</v>
      </c>
      <c r="AE3304" s="68">
        <v>6.1899999999999997E-2</v>
      </c>
      <c r="AF3304" s="68" t="s">
        <v>621</v>
      </c>
      <c r="AG3304" s="74">
        <v>6.9999999999999999E-4</v>
      </c>
    </row>
    <row r="3305" spans="1:33" x14ac:dyDescent="0.25">
      <c r="A3305" s="247" t="s">
        <v>34</v>
      </c>
      <c r="B3305" s="106">
        <v>-0.60567000000000004</v>
      </c>
      <c r="C3305" s="77">
        <v>9.0260000000000007E-2</v>
      </c>
      <c r="D3305" s="106">
        <v>-0.34027000000000002</v>
      </c>
      <c r="E3305" s="106">
        <v>-0.22746</v>
      </c>
      <c r="F3305" s="106">
        <v>-5.8479999999999997E-2</v>
      </c>
      <c r="G3305" s="77">
        <v>0.17338999999999999</v>
      </c>
      <c r="H3305" s="77">
        <v>0.39706999999999998</v>
      </c>
      <c r="I3305" s="77">
        <v>0.66803999999999997</v>
      </c>
      <c r="J3305" s="77">
        <v>0.52129000000000003</v>
      </c>
      <c r="K3305" s="77">
        <v>0.52688999999999997</v>
      </c>
      <c r="L3305" s="77">
        <v>0.45296999999999998</v>
      </c>
      <c r="M3305" s="77">
        <v>0.45440000000000003</v>
      </c>
      <c r="N3305" s="77">
        <v>0.56645999999999996</v>
      </c>
      <c r="O3305" s="77">
        <v>0.58162000000000003</v>
      </c>
      <c r="P3305" s="77" t="s">
        <v>677</v>
      </c>
      <c r="Q3305" s="106">
        <v>-6.7379999999999995E-2</v>
      </c>
      <c r="R3305" s="77">
        <v>0.10809000000000001</v>
      </c>
      <c r="S3305" s="77">
        <v>0.14102000000000001</v>
      </c>
      <c r="T3305" s="77">
        <v>1</v>
      </c>
      <c r="U3305" s="77">
        <v>0.41922999999999999</v>
      </c>
      <c r="V3305" s="77" t="s">
        <v>677</v>
      </c>
      <c r="W3305" s="77" t="s">
        <v>677</v>
      </c>
      <c r="X3305" s="77">
        <v>0.36812</v>
      </c>
      <c r="Y3305" s="77">
        <v>0.29203000000000001</v>
      </c>
      <c r="Z3305" s="77">
        <v>0.67466999999999999</v>
      </c>
      <c r="AA3305" s="77">
        <v>0.53127999999999997</v>
      </c>
      <c r="AB3305" s="77" t="s">
        <v>677</v>
      </c>
      <c r="AC3305" s="77" t="s">
        <v>677</v>
      </c>
      <c r="AD3305" s="106">
        <v>-0.1237</v>
      </c>
      <c r="AE3305" s="77">
        <v>6.9349999999999995E-2</v>
      </c>
      <c r="AF3305" s="77">
        <v>0.16889999999999999</v>
      </c>
      <c r="AG3305" s="78">
        <v>0.44796000000000002</v>
      </c>
    </row>
    <row r="3306" spans="1:33" ht="15.75" thickBot="1" x14ac:dyDescent="0.3">
      <c r="A3306" s="248"/>
      <c r="B3306" s="68">
        <v>2.0000000000000001E-4</v>
      </c>
      <c r="C3306" s="68">
        <v>0.62319999999999998</v>
      </c>
      <c r="D3306" s="68">
        <v>5.67E-2</v>
      </c>
      <c r="E3306" s="68">
        <v>0.21060000000000001</v>
      </c>
      <c r="F3306" s="68">
        <v>0.75049999999999994</v>
      </c>
      <c r="G3306" s="68">
        <v>0.34260000000000002</v>
      </c>
      <c r="H3306" s="68">
        <v>2.4400000000000002E-2</v>
      </c>
      <c r="I3306" s="68" t="s">
        <v>621</v>
      </c>
      <c r="J3306" s="68">
        <v>2.2000000000000001E-3</v>
      </c>
      <c r="K3306" s="68">
        <v>1.9E-3</v>
      </c>
      <c r="L3306" s="68">
        <v>9.1999999999999998E-3</v>
      </c>
      <c r="M3306" s="68">
        <v>8.9999999999999993E-3</v>
      </c>
      <c r="N3306" s="68">
        <v>6.9999999999999999E-4</v>
      </c>
      <c r="O3306" s="68">
        <v>5.0000000000000001E-4</v>
      </c>
      <c r="P3306" s="68" t="s">
        <v>677</v>
      </c>
      <c r="Q3306" s="68">
        <v>0.71399999999999997</v>
      </c>
      <c r="R3306" s="68">
        <v>0.55600000000000005</v>
      </c>
      <c r="S3306" s="68">
        <v>0.44140000000000001</v>
      </c>
      <c r="T3306" s="68"/>
      <c r="U3306" s="68">
        <v>1.6899999999999998E-2</v>
      </c>
      <c r="V3306" s="68" t="s">
        <v>677</v>
      </c>
      <c r="W3306" s="68" t="s">
        <v>677</v>
      </c>
      <c r="X3306" s="68">
        <v>3.8199999999999998E-2</v>
      </c>
      <c r="Y3306" s="68">
        <v>0.1048</v>
      </c>
      <c r="Z3306" s="68" t="s">
        <v>621</v>
      </c>
      <c r="AA3306" s="68">
        <v>1.8E-3</v>
      </c>
      <c r="AB3306" s="68" t="s">
        <v>677</v>
      </c>
      <c r="AC3306" s="68" t="s">
        <v>677</v>
      </c>
      <c r="AD3306" s="68">
        <v>0.5</v>
      </c>
      <c r="AE3306" s="68">
        <v>0.70609999999999995</v>
      </c>
      <c r="AF3306" s="68">
        <v>0.35539999999999999</v>
      </c>
      <c r="AG3306" s="74">
        <v>1.01E-2</v>
      </c>
    </row>
    <row r="3307" spans="1:33" x14ac:dyDescent="0.25">
      <c r="A3307" s="247" t="s">
        <v>35</v>
      </c>
      <c r="B3307" s="106">
        <v>-0.27889000000000003</v>
      </c>
      <c r="C3307" s="106">
        <v>-0.19395000000000001</v>
      </c>
      <c r="D3307" s="106">
        <v>-0.52903</v>
      </c>
      <c r="E3307" s="106">
        <v>-0.41827999999999999</v>
      </c>
      <c r="F3307" s="106">
        <v>-0.19596</v>
      </c>
      <c r="G3307" s="106">
        <v>-0.27084000000000003</v>
      </c>
      <c r="H3307" s="106">
        <v>-2.2360000000000001E-2</v>
      </c>
      <c r="I3307" s="77">
        <v>0.32784999999999997</v>
      </c>
      <c r="J3307" s="77">
        <v>0.46525</v>
      </c>
      <c r="K3307" s="77">
        <v>0.45356999999999997</v>
      </c>
      <c r="L3307" s="77">
        <v>0.45690999999999998</v>
      </c>
      <c r="M3307" s="77">
        <v>0.41060000000000002</v>
      </c>
      <c r="N3307" s="77">
        <v>0.48823</v>
      </c>
      <c r="O3307" s="77">
        <v>0.53905999999999998</v>
      </c>
      <c r="P3307" s="77" t="s">
        <v>677</v>
      </c>
      <c r="Q3307" s="106">
        <v>-0.12967999999999999</v>
      </c>
      <c r="R3307" s="77">
        <v>0.1283</v>
      </c>
      <c r="S3307" s="77">
        <v>0.10112</v>
      </c>
      <c r="T3307" s="77">
        <v>0.41922999999999999</v>
      </c>
      <c r="U3307" s="77">
        <v>1</v>
      </c>
      <c r="V3307" s="77" t="s">
        <v>677</v>
      </c>
      <c r="W3307" s="77" t="s">
        <v>677</v>
      </c>
      <c r="X3307" s="77">
        <v>7.9649999999999999E-2</v>
      </c>
      <c r="Y3307" s="106">
        <v>-6.8019999999999997E-2</v>
      </c>
      <c r="Z3307" s="77">
        <v>0.39827000000000001</v>
      </c>
      <c r="AA3307" s="77">
        <v>0.62358000000000002</v>
      </c>
      <c r="AB3307" s="77" t="s">
        <v>677</v>
      </c>
      <c r="AC3307" s="77" t="s">
        <v>677</v>
      </c>
      <c r="AD3307" s="106">
        <v>-0.24157999999999999</v>
      </c>
      <c r="AE3307" s="106">
        <v>-0.15484000000000001</v>
      </c>
      <c r="AF3307" s="77">
        <v>0.12139999999999999</v>
      </c>
      <c r="AG3307" s="78">
        <v>0.44938</v>
      </c>
    </row>
    <row r="3308" spans="1:33" ht="15.75" thickBot="1" x14ac:dyDescent="0.3">
      <c r="A3308" s="248"/>
      <c r="B3308" s="68">
        <v>0.1222</v>
      </c>
      <c r="C3308" s="68">
        <v>0.28749999999999998</v>
      </c>
      <c r="D3308" s="68">
        <v>1.9E-3</v>
      </c>
      <c r="E3308" s="68">
        <v>1.72E-2</v>
      </c>
      <c r="F3308" s="68">
        <v>0.28239999999999998</v>
      </c>
      <c r="G3308" s="68">
        <v>0.1338</v>
      </c>
      <c r="H3308" s="68">
        <v>0.90329999999999999</v>
      </c>
      <c r="I3308" s="68">
        <v>6.7000000000000004E-2</v>
      </c>
      <c r="J3308" s="68">
        <v>7.3000000000000001E-3</v>
      </c>
      <c r="K3308" s="68">
        <v>9.1000000000000004E-3</v>
      </c>
      <c r="L3308" s="68">
        <v>8.6E-3</v>
      </c>
      <c r="M3308" s="68">
        <v>1.9599999999999999E-2</v>
      </c>
      <c r="N3308" s="68">
        <v>4.5999999999999999E-3</v>
      </c>
      <c r="O3308" s="68">
        <v>1.5E-3</v>
      </c>
      <c r="P3308" s="68" t="s">
        <v>677</v>
      </c>
      <c r="Q3308" s="68">
        <v>0.4793</v>
      </c>
      <c r="R3308" s="68">
        <v>0.48399999999999999</v>
      </c>
      <c r="S3308" s="68">
        <v>0.58179999999999998</v>
      </c>
      <c r="T3308" s="68">
        <v>1.6899999999999998E-2</v>
      </c>
      <c r="U3308" s="68"/>
      <c r="V3308" s="68" t="s">
        <v>677</v>
      </c>
      <c r="W3308" s="68" t="s">
        <v>677</v>
      </c>
      <c r="X3308" s="68">
        <v>0.66479999999999995</v>
      </c>
      <c r="Y3308" s="68">
        <v>0.71150000000000002</v>
      </c>
      <c r="Z3308" s="68">
        <v>2.4E-2</v>
      </c>
      <c r="AA3308" s="68">
        <v>1E-4</v>
      </c>
      <c r="AB3308" s="68" t="s">
        <v>677</v>
      </c>
      <c r="AC3308" s="68" t="s">
        <v>677</v>
      </c>
      <c r="AD3308" s="68">
        <v>0.18279999999999999</v>
      </c>
      <c r="AE3308" s="68">
        <v>0.39739999999999998</v>
      </c>
      <c r="AF3308" s="68">
        <v>0.50800000000000001</v>
      </c>
      <c r="AG3308" s="74">
        <v>9.9000000000000008E-3</v>
      </c>
    </row>
    <row r="3309" spans="1:33" x14ac:dyDescent="0.25">
      <c r="A3309" s="247" t="s">
        <v>24</v>
      </c>
      <c r="B3309" s="77" t="s">
        <v>677</v>
      </c>
      <c r="C3309" s="77" t="s">
        <v>677</v>
      </c>
      <c r="D3309" s="77" t="s">
        <v>677</v>
      </c>
      <c r="E3309" s="77" t="s">
        <v>677</v>
      </c>
      <c r="F3309" s="77" t="s">
        <v>677</v>
      </c>
      <c r="G3309" s="77" t="s">
        <v>677</v>
      </c>
      <c r="H3309" s="77" t="s">
        <v>677</v>
      </c>
      <c r="I3309" s="77" t="s">
        <v>677</v>
      </c>
      <c r="J3309" s="77" t="s">
        <v>677</v>
      </c>
      <c r="K3309" s="77" t="s">
        <v>677</v>
      </c>
      <c r="L3309" s="77" t="s">
        <v>677</v>
      </c>
      <c r="M3309" s="77" t="s">
        <v>677</v>
      </c>
      <c r="N3309" s="77" t="s">
        <v>677</v>
      </c>
      <c r="O3309" s="77" t="s">
        <v>677</v>
      </c>
      <c r="P3309" s="77" t="s">
        <v>677</v>
      </c>
      <c r="Q3309" s="77" t="s">
        <v>677</v>
      </c>
      <c r="R3309" s="77" t="s">
        <v>677</v>
      </c>
      <c r="S3309" s="77" t="s">
        <v>677</v>
      </c>
      <c r="T3309" s="77" t="s">
        <v>677</v>
      </c>
      <c r="U3309" s="77" t="s">
        <v>677</v>
      </c>
      <c r="V3309" s="77" t="s">
        <v>677</v>
      </c>
      <c r="W3309" s="77" t="s">
        <v>677</v>
      </c>
      <c r="X3309" s="77" t="s">
        <v>677</v>
      </c>
      <c r="Y3309" s="77" t="s">
        <v>677</v>
      </c>
      <c r="Z3309" s="77" t="s">
        <v>677</v>
      </c>
      <c r="AA3309" s="77" t="s">
        <v>677</v>
      </c>
      <c r="AB3309" s="77" t="s">
        <v>677</v>
      </c>
      <c r="AC3309" s="77" t="s">
        <v>677</v>
      </c>
      <c r="AD3309" s="77" t="s">
        <v>677</v>
      </c>
      <c r="AE3309" s="77" t="s">
        <v>677</v>
      </c>
      <c r="AF3309" s="77" t="s">
        <v>677</v>
      </c>
      <c r="AG3309" s="78" t="s">
        <v>677</v>
      </c>
    </row>
    <row r="3310" spans="1:33" ht="15.75" thickBot="1" x14ac:dyDescent="0.3">
      <c r="A3310" s="248"/>
      <c r="B3310" s="68" t="s">
        <v>677</v>
      </c>
      <c r="C3310" s="68" t="s">
        <v>677</v>
      </c>
      <c r="D3310" s="68" t="s">
        <v>677</v>
      </c>
      <c r="E3310" s="68" t="s">
        <v>677</v>
      </c>
      <c r="F3310" s="68" t="s">
        <v>677</v>
      </c>
      <c r="G3310" s="68" t="s">
        <v>677</v>
      </c>
      <c r="H3310" s="68" t="s">
        <v>677</v>
      </c>
      <c r="I3310" s="68" t="s">
        <v>677</v>
      </c>
      <c r="J3310" s="68" t="s">
        <v>677</v>
      </c>
      <c r="K3310" s="68" t="s">
        <v>677</v>
      </c>
      <c r="L3310" s="68" t="s">
        <v>677</v>
      </c>
      <c r="M3310" s="68" t="s">
        <v>677</v>
      </c>
      <c r="N3310" s="68" t="s">
        <v>677</v>
      </c>
      <c r="O3310" s="68" t="s">
        <v>677</v>
      </c>
      <c r="P3310" s="68" t="s">
        <v>677</v>
      </c>
      <c r="Q3310" s="68" t="s">
        <v>677</v>
      </c>
      <c r="R3310" s="68" t="s">
        <v>677</v>
      </c>
      <c r="S3310" s="68" t="s">
        <v>677</v>
      </c>
      <c r="T3310" s="68" t="s">
        <v>677</v>
      </c>
      <c r="U3310" s="68" t="s">
        <v>677</v>
      </c>
      <c r="V3310" s="68" t="s">
        <v>677</v>
      </c>
      <c r="W3310" s="68" t="s">
        <v>677</v>
      </c>
      <c r="X3310" s="68" t="s">
        <v>677</v>
      </c>
      <c r="Y3310" s="68" t="s">
        <v>677</v>
      </c>
      <c r="Z3310" s="68" t="s">
        <v>677</v>
      </c>
      <c r="AA3310" s="68" t="s">
        <v>677</v>
      </c>
      <c r="AB3310" s="68" t="s">
        <v>677</v>
      </c>
      <c r="AC3310" s="68" t="s">
        <v>677</v>
      </c>
      <c r="AD3310" s="68" t="s">
        <v>677</v>
      </c>
      <c r="AE3310" s="68" t="s">
        <v>677</v>
      </c>
      <c r="AF3310" s="68" t="s">
        <v>677</v>
      </c>
      <c r="AG3310" s="74" t="s">
        <v>677</v>
      </c>
    </row>
    <row r="3311" spans="1:33" x14ac:dyDescent="0.25">
      <c r="A3311" s="247" t="s">
        <v>25</v>
      </c>
      <c r="B3311" s="77" t="s">
        <v>677</v>
      </c>
      <c r="C3311" s="77" t="s">
        <v>677</v>
      </c>
      <c r="D3311" s="77" t="s">
        <v>677</v>
      </c>
      <c r="E3311" s="77" t="s">
        <v>677</v>
      </c>
      <c r="F3311" s="77" t="s">
        <v>677</v>
      </c>
      <c r="G3311" s="77" t="s">
        <v>677</v>
      </c>
      <c r="H3311" s="77" t="s">
        <v>677</v>
      </c>
      <c r="I3311" s="77" t="s">
        <v>677</v>
      </c>
      <c r="J3311" s="77" t="s">
        <v>677</v>
      </c>
      <c r="K3311" s="77" t="s">
        <v>677</v>
      </c>
      <c r="L3311" s="77" t="s">
        <v>677</v>
      </c>
      <c r="M3311" s="77" t="s">
        <v>677</v>
      </c>
      <c r="N3311" s="77" t="s">
        <v>677</v>
      </c>
      <c r="O3311" s="77" t="s">
        <v>677</v>
      </c>
      <c r="P3311" s="77" t="s">
        <v>677</v>
      </c>
      <c r="Q3311" s="77" t="s">
        <v>677</v>
      </c>
      <c r="R3311" s="77" t="s">
        <v>677</v>
      </c>
      <c r="S3311" s="77" t="s">
        <v>677</v>
      </c>
      <c r="T3311" s="77" t="s">
        <v>677</v>
      </c>
      <c r="U3311" s="77" t="s">
        <v>677</v>
      </c>
      <c r="V3311" s="77" t="s">
        <v>677</v>
      </c>
      <c r="W3311" s="77" t="s">
        <v>677</v>
      </c>
      <c r="X3311" s="77" t="s">
        <v>677</v>
      </c>
      <c r="Y3311" s="77" t="s">
        <v>677</v>
      </c>
      <c r="Z3311" s="77" t="s">
        <v>677</v>
      </c>
      <c r="AA3311" s="77" t="s">
        <v>677</v>
      </c>
      <c r="AB3311" s="77" t="s">
        <v>677</v>
      </c>
      <c r="AC3311" s="77" t="s">
        <v>677</v>
      </c>
      <c r="AD3311" s="77" t="s">
        <v>677</v>
      </c>
      <c r="AE3311" s="77" t="s">
        <v>677</v>
      </c>
      <c r="AF3311" s="77" t="s">
        <v>677</v>
      </c>
      <c r="AG3311" s="78" t="s">
        <v>677</v>
      </c>
    </row>
    <row r="3312" spans="1:33" ht="15.75" thickBot="1" x14ac:dyDescent="0.3">
      <c r="A3312" s="248"/>
      <c r="B3312" s="68" t="s">
        <v>677</v>
      </c>
      <c r="C3312" s="68" t="s">
        <v>677</v>
      </c>
      <c r="D3312" s="68" t="s">
        <v>677</v>
      </c>
      <c r="E3312" s="68" t="s">
        <v>677</v>
      </c>
      <c r="F3312" s="68" t="s">
        <v>677</v>
      </c>
      <c r="G3312" s="68" t="s">
        <v>677</v>
      </c>
      <c r="H3312" s="68" t="s">
        <v>677</v>
      </c>
      <c r="I3312" s="68" t="s">
        <v>677</v>
      </c>
      <c r="J3312" s="68" t="s">
        <v>677</v>
      </c>
      <c r="K3312" s="68" t="s">
        <v>677</v>
      </c>
      <c r="L3312" s="68" t="s">
        <v>677</v>
      </c>
      <c r="M3312" s="68" t="s">
        <v>677</v>
      </c>
      <c r="N3312" s="68" t="s">
        <v>677</v>
      </c>
      <c r="O3312" s="68" t="s">
        <v>677</v>
      </c>
      <c r="P3312" s="68" t="s">
        <v>677</v>
      </c>
      <c r="Q3312" s="68" t="s">
        <v>677</v>
      </c>
      <c r="R3312" s="68" t="s">
        <v>677</v>
      </c>
      <c r="S3312" s="68" t="s">
        <v>677</v>
      </c>
      <c r="T3312" s="68" t="s">
        <v>677</v>
      </c>
      <c r="U3312" s="68" t="s">
        <v>677</v>
      </c>
      <c r="V3312" s="68" t="s">
        <v>677</v>
      </c>
      <c r="W3312" s="68" t="s">
        <v>677</v>
      </c>
      <c r="X3312" s="68" t="s">
        <v>677</v>
      </c>
      <c r="Y3312" s="68" t="s">
        <v>677</v>
      </c>
      <c r="Z3312" s="68" t="s">
        <v>677</v>
      </c>
      <c r="AA3312" s="68" t="s">
        <v>677</v>
      </c>
      <c r="AB3312" s="68" t="s">
        <v>677</v>
      </c>
      <c r="AC3312" s="68" t="s">
        <v>677</v>
      </c>
      <c r="AD3312" s="68" t="s">
        <v>677</v>
      </c>
      <c r="AE3312" s="68" t="s">
        <v>677</v>
      </c>
      <c r="AF3312" s="68" t="s">
        <v>677</v>
      </c>
      <c r="AG3312" s="74" t="s">
        <v>677</v>
      </c>
    </row>
    <row r="3313" spans="1:33" x14ac:dyDescent="0.25">
      <c r="A3313" s="247" t="s">
        <v>26</v>
      </c>
      <c r="B3313" s="106">
        <v>-0.66937000000000002</v>
      </c>
      <c r="C3313" s="77">
        <v>0.19522999999999999</v>
      </c>
      <c r="D3313" s="77">
        <v>0.45178000000000001</v>
      </c>
      <c r="E3313" s="77">
        <v>0.46278999999999998</v>
      </c>
      <c r="F3313" s="77">
        <v>0.61707000000000001</v>
      </c>
      <c r="G3313" s="77">
        <v>0.52600000000000002</v>
      </c>
      <c r="H3313" s="77">
        <v>0.52559999999999996</v>
      </c>
      <c r="I3313" s="77">
        <v>0.58233999999999997</v>
      </c>
      <c r="J3313" s="77">
        <v>0.62629999999999997</v>
      </c>
      <c r="K3313" s="77">
        <v>0.59019999999999995</v>
      </c>
      <c r="L3313" s="77">
        <v>0.49113000000000001</v>
      </c>
      <c r="M3313" s="77">
        <v>0.55247000000000002</v>
      </c>
      <c r="N3313" s="77">
        <v>0.50860000000000005</v>
      </c>
      <c r="O3313" s="77">
        <v>0.53469</v>
      </c>
      <c r="P3313" s="77" t="s">
        <v>677</v>
      </c>
      <c r="Q3313" s="77">
        <v>0.39833000000000002</v>
      </c>
      <c r="R3313" s="77">
        <v>0.47693000000000002</v>
      </c>
      <c r="S3313" s="77">
        <v>0.51283999999999996</v>
      </c>
      <c r="T3313" s="77">
        <v>0.36812</v>
      </c>
      <c r="U3313" s="77">
        <v>7.9649999999999999E-2</v>
      </c>
      <c r="V3313" s="77" t="s">
        <v>677</v>
      </c>
      <c r="W3313" s="77" t="s">
        <v>677</v>
      </c>
      <c r="X3313" s="77">
        <v>1</v>
      </c>
      <c r="Y3313" s="77">
        <v>0.63602999999999998</v>
      </c>
      <c r="Z3313" s="77">
        <v>0.32462000000000002</v>
      </c>
      <c r="AA3313" s="77">
        <v>0.35709000000000002</v>
      </c>
      <c r="AB3313" s="77" t="s">
        <v>677</v>
      </c>
      <c r="AC3313" s="77" t="s">
        <v>677</v>
      </c>
      <c r="AD3313" s="77">
        <v>0.24686</v>
      </c>
      <c r="AE3313" s="77">
        <v>0.39323999999999998</v>
      </c>
      <c r="AF3313" s="77">
        <v>0.45039000000000001</v>
      </c>
      <c r="AG3313" s="78">
        <v>0.28104000000000001</v>
      </c>
    </row>
    <row r="3314" spans="1:33" ht="15.75" thickBot="1" x14ac:dyDescent="0.3">
      <c r="A3314" s="248"/>
      <c r="B3314" s="68" t="s">
        <v>621</v>
      </c>
      <c r="C3314" s="68">
        <v>0.2843</v>
      </c>
      <c r="D3314" s="68">
        <v>9.4000000000000004E-3</v>
      </c>
      <c r="E3314" s="68">
        <v>7.7000000000000002E-3</v>
      </c>
      <c r="F3314" s="68">
        <v>2.0000000000000001E-4</v>
      </c>
      <c r="G3314" s="68">
        <v>2E-3</v>
      </c>
      <c r="H3314" s="68">
        <v>2E-3</v>
      </c>
      <c r="I3314" s="68">
        <v>5.0000000000000001E-4</v>
      </c>
      <c r="J3314" s="68">
        <v>1E-4</v>
      </c>
      <c r="K3314" s="68">
        <v>4.0000000000000002E-4</v>
      </c>
      <c r="L3314" s="68">
        <v>4.3E-3</v>
      </c>
      <c r="M3314" s="68">
        <v>1E-3</v>
      </c>
      <c r="N3314" s="68">
        <v>3.0000000000000001E-3</v>
      </c>
      <c r="O3314" s="68">
        <v>1.6000000000000001E-3</v>
      </c>
      <c r="P3314" s="68" t="s">
        <v>677</v>
      </c>
      <c r="Q3314" s="68">
        <v>2.3900000000000001E-2</v>
      </c>
      <c r="R3314" s="68">
        <v>5.7999999999999996E-3</v>
      </c>
      <c r="S3314" s="68">
        <v>2.7000000000000001E-3</v>
      </c>
      <c r="T3314" s="68">
        <v>3.8199999999999998E-2</v>
      </c>
      <c r="U3314" s="68">
        <v>0.66479999999999995</v>
      </c>
      <c r="V3314" s="68" t="s">
        <v>677</v>
      </c>
      <c r="W3314" s="68" t="s">
        <v>677</v>
      </c>
      <c r="X3314" s="68"/>
      <c r="Y3314" s="68" t="s">
        <v>621</v>
      </c>
      <c r="Z3314" s="68">
        <v>6.9900000000000004E-2</v>
      </c>
      <c r="AA3314" s="68">
        <v>4.48E-2</v>
      </c>
      <c r="AB3314" s="68" t="s">
        <v>677</v>
      </c>
      <c r="AC3314" s="68" t="s">
        <v>677</v>
      </c>
      <c r="AD3314" s="68">
        <v>0.17319999999999999</v>
      </c>
      <c r="AE3314" s="68">
        <v>2.5999999999999999E-2</v>
      </c>
      <c r="AF3314" s="68">
        <v>9.7000000000000003E-3</v>
      </c>
      <c r="AG3314" s="74">
        <v>0.1192</v>
      </c>
    </row>
    <row r="3315" spans="1:33" x14ac:dyDescent="0.25">
      <c r="A3315" s="247" t="s">
        <v>27</v>
      </c>
      <c r="B3315" s="106">
        <v>-0.59545000000000003</v>
      </c>
      <c r="C3315" s="106">
        <v>-2.896E-2</v>
      </c>
      <c r="D3315" s="77">
        <v>0.50170000000000003</v>
      </c>
      <c r="E3315" s="77">
        <v>0.52749000000000001</v>
      </c>
      <c r="F3315" s="77">
        <v>0.53503000000000001</v>
      </c>
      <c r="G3315" s="77">
        <v>0.67049999999999998</v>
      </c>
      <c r="H3315" s="77">
        <v>0.60158999999999996</v>
      </c>
      <c r="I3315" s="77">
        <v>0.62848999999999999</v>
      </c>
      <c r="J3315" s="77">
        <v>0.36696000000000001</v>
      </c>
      <c r="K3315" s="77">
        <v>0.53910999999999998</v>
      </c>
      <c r="L3315" s="77">
        <v>0.47326000000000001</v>
      </c>
      <c r="M3315" s="77">
        <v>0.53410000000000002</v>
      </c>
      <c r="N3315" s="77">
        <v>0.53641000000000005</v>
      </c>
      <c r="O3315" s="77">
        <v>0.47767999999999999</v>
      </c>
      <c r="P3315" s="77" t="s">
        <v>677</v>
      </c>
      <c r="Q3315" s="77">
        <v>0.28814000000000001</v>
      </c>
      <c r="R3315" s="77">
        <v>0.32604</v>
      </c>
      <c r="S3315" s="77">
        <v>0.55342000000000002</v>
      </c>
      <c r="T3315" s="77">
        <v>0.29203000000000001</v>
      </c>
      <c r="U3315" s="106">
        <v>-6.8019999999999997E-2</v>
      </c>
      <c r="V3315" s="77" t="s">
        <v>677</v>
      </c>
      <c r="W3315" s="77" t="s">
        <v>677</v>
      </c>
      <c r="X3315" s="77">
        <v>0.63602999999999998</v>
      </c>
      <c r="Y3315" s="77">
        <v>1</v>
      </c>
      <c r="Z3315" s="77">
        <v>0.25705</v>
      </c>
      <c r="AA3315" s="77">
        <v>0.31628000000000001</v>
      </c>
      <c r="AB3315" s="77" t="s">
        <v>677</v>
      </c>
      <c r="AC3315" s="77" t="s">
        <v>677</v>
      </c>
      <c r="AD3315" s="77">
        <v>0.29798999999999998</v>
      </c>
      <c r="AE3315" s="77">
        <v>0.35276999999999997</v>
      </c>
      <c r="AF3315" s="77">
        <v>0.49186999999999997</v>
      </c>
      <c r="AG3315" s="78">
        <v>0.41083999999999998</v>
      </c>
    </row>
    <row r="3316" spans="1:33" ht="15.75" thickBot="1" x14ac:dyDescent="0.3">
      <c r="A3316" s="248"/>
      <c r="B3316" s="68">
        <v>2.9999999999999997E-4</v>
      </c>
      <c r="C3316" s="68">
        <v>0.875</v>
      </c>
      <c r="D3316" s="68">
        <v>3.3999999999999998E-3</v>
      </c>
      <c r="E3316" s="68">
        <v>1.9E-3</v>
      </c>
      <c r="F3316" s="68">
        <v>1.6000000000000001E-3</v>
      </c>
      <c r="G3316" s="68" t="s">
        <v>621</v>
      </c>
      <c r="H3316" s="68">
        <v>2.9999999999999997E-4</v>
      </c>
      <c r="I3316" s="68">
        <v>1E-4</v>
      </c>
      <c r="J3316" s="68">
        <v>3.8800000000000001E-2</v>
      </c>
      <c r="K3316" s="68">
        <v>1.5E-3</v>
      </c>
      <c r="L3316" s="68">
        <v>6.1999999999999998E-3</v>
      </c>
      <c r="M3316" s="68">
        <v>1.6000000000000001E-3</v>
      </c>
      <c r="N3316" s="68">
        <v>1.6000000000000001E-3</v>
      </c>
      <c r="O3316" s="68">
        <v>5.7000000000000002E-3</v>
      </c>
      <c r="P3316" s="68" t="s">
        <v>677</v>
      </c>
      <c r="Q3316" s="68">
        <v>0.10979999999999999</v>
      </c>
      <c r="R3316" s="68">
        <v>6.8599999999999994E-2</v>
      </c>
      <c r="S3316" s="68">
        <v>1E-3</v>
      </c>
      <c r="T3316" s="68">
        <v>0.1048</v>
      </c>
      <c r="U3316" s="68">
        <v>0.71150000000000002</v>
      </c>
      <c r="V3316" s="68" t="s">
        <v>677</v>
      </c>
      <c r="W3316" s="68" t="s">
        <v>677</v>
      </c>
      <c r="X3316" s="68" t="s">
        <v>621</v>
      </c>
      <c r="Y3316" s="68"/>
      <c r="Z3316" s="68">
        <v>0.1555</v>
      </c>
      <c r="AA3316" s="68">
        <v>7.7799999999999994E-2</v>
      </c>
      <c r="AB3316" s="68" t="s">
        <v>677</v>
      </c>
      <c r="AC3316" s="68" t="s">
        <v>677</v>
      </c>
      <c r="AD3316" s="68">
        <v>9.7600000000000006E-2</v>
      </c>
      <c r="AE3316" s="68">
        <v>4.7699999999999999E-2</v>
      </c>
      <c r="AF3316" s="68">
        <v>4.1999999999999997E-3</v>
      </c>
      <c r="AG3316" s="74">
        <v>1.95E-2</v>
      </c>
    </row>
    <row r="3317" spans="1:33" x14ac:dyDescent="0.25">
      <c r="A3317" s="247" t="s">
        <v>28</v>
      </c>
      <c r="B3317" s="106">
        <v>-0.71870000000000001</v>
      </c>
      <c r="C3317" s="106">
        <v>-9.1079999999999994E-2</v>
      </c>
      <c r="D3317" s="106">
        <v>-0.24292</v>
      </c>
      <c r="E3317" s="106">
        <v>-0.16500000000000001</v>
      </c>
      <c r="F3317" s="106">
        <v>-7.2529999999999997E-2</v>
      </c>
      <c r="G3317" s="77">
        <v>6.88E-2</v>
      </c>
      <c r="H3317" s="77">
        <v>0.19735</v>
      </c>
      <c r="I3317" s="77">
        <v>0.46599000000000002</v>
      </c>
      <c r="J3317" s="77">
        <v>0.49098000000000003</v>
      </c>
      <c r="K3317" s="77">
        <v>0.54310999999999998</v>
      </c>
      <c r="L3317" s="77">
        <v>0.44577</v>
      </c>
      <c r="M3317" s="77">
        <v>0.50163000000000002</v>
      </c>
      <c r="N3317" s="77">
        <v>0.50788999999999995</v>
      </c>
      <c r="O3317" s="77">
        <v>0.49428</v>
      </c>
      <c r="P3317" s="77" t="s">
        <v>677</v>
      </c>
      <c r="Q3317" s="77">
        <v>0.2334</v>
      </c>
      <c r="R3317" s="77">
        <v>0.25183</v>
      </c>
      <c r="S3317" s="77">
        <v>0.28059000000000001</v>
      </c>
      <c r="T3317" s="77">
        <v>0.67466999999999999</v>
      </c>
      <c r="U3317" s="77">
        <v>0.39827000000000001</v>
      </c>
      <c r="V3317" s="77" t="s">
        <v>677</v>
      </c>
      <c r="W3317" s="77" t="s">
        <v>677</v>
      </c>
      <c r="X3317" s="77">
        <v>0.32462000000000002</v>
      </c>
      <c r="Y3317" s="77">
        <v>0.25705</v>
      </c>
      <c r="Z3317" s="77">
        <v>1</v>
      </c>
      <c r="AA3317" s="77">
        <v>0.54937000000000002</v>
      </c>
      <c r="AB3317" s="77" t="s">
        <v>677</v>
      </c>
      <c r="AC3317" s="77" t="s">
        <v>677</v>
      </c>
      <c r="AD3317" s="106">
        <v>-1.312E-2</v>
      </c>
      <c r="AE3317" s="77">
        <v>0.34039000000000003</v>
      </c>
      <c r="AF3317" s="77">
        <v>0.52390999999999999</v>
      </c>
      <c r="AG3317" s="78">
        <v>0.56072</v>
      </c>
    </row>
    <row r="3318" spans="1:33" ht="15.75" thickBot="1" x14ac:dyDescent="0.3">
      <c r="A3318" s="248"/>
      <c r="B3318" s="68" t="s">
        <v>621</v>
      </c>
      <c r="C3318" s="68">
        <v>0.62009999999999998</v>
      </c>
      <c r="D3318" s="68">
        <v>0.1804</v>
      </c>
      <c r="E3318" s="68">
        <v>0.36680000000000001</v>
      </c>
      <c r="F3318" s="68">
        <v>0.69320000000000004</v>
      </c>
      <c r="G3318" s="68">
        <v>0.70830000000000004</v>
      </c>
      <c r="H3318" s="68">
        <v>0.27900000000000003</v>
      </c>
      <c r="I3318" s="68">
        <v>7.1999999999999998E-3</v>
      </c>
      <c r="J3318" s="68">
        <v>4.3E-3</v>
      </c>
      <c r="K3318" s="68">
        <v>1.2999999999999999E-3</v>
      </c>
      <c r="L3318" s="68">
        <v>1.06E-2</v>
      </c>
      <c r="M3318" s="68">
        <v>3.3999999999999998E-3</v>
      </c>
      <c r="N3318" s="68">
        <v>3.0000000000000001E-3</v>
      </c>
      <c r="O3318" s="68">
        <v>4.0000000000000001E-3</v>
      </c>
      <c r="P3318" s="68" t="s">
        <v>677</v>
      </c>
      <c r="Q3318" s="68">
        <v>0.1986</v>
      </c>
      <c r="R3318" s="68">
        <v>0.16439999999999999</v>
      </c>
      <c r="S3318" s="68">
        <v>0.1198</v>
      </c>
      <c r="T3318" s="68" t="s">
        <v>621</v>
      </c>
      <c r="U3318" s="68">
        <v>2.4E-2</v>
      </c>
      <c r="V3318" s="68" t="s">
        <v>677</v>
      </c>
      <c r="W3318" s="68" t="s">
        <v>677</v>
      </c>
      <c r="X3318" s="68">
        <v>6.9900000000000004E-2</v>
      </c>
      <c r="Y3318" s="68">
        <v>0.1555</v>
      </c>
      <c r="Z3318" s="68"/>
      <c r="AA3318" s="68">
        <v>1.1000000000000001E-3</v>
      </c>
      <c r="AB3318" s="68" t="s">
        <v>677</v>
      </c>
      <c r="AC3318" s="68" t="s">
        <v>677</v>
      </c>
      <c r="AD3318" s="68">
        <v>0.94320000000000004</v>
      </c>
      <c r="AE3318" s="68">
        <v>5.6599999999999998E-2</v>
      </c>
      <c r="AF3318" s="68">
        <v>2.0999999999999999E-3</v>
      </c>
      <c r="AG3318" s="74">
        <v>8.0000000000000004E-4</v>
      </c>
    </row>
    <row r="3319" spans="1:33" x14ac:dyDescent="0.25">
      <c r="A3319" s="247" t="s">
        <v>29</v>
      </c>
      <c r="B3319" s="106">
        <v>-0.58292999999999995</v>
      </c>
      <c r="C3319" s="106">
        <v>-4.8070000000000002E-2</v>
      </c>
      <c r="D3319" s="106">
        <v>-0.15087</v>
      </c>
      <c r="E3319" s="106">
        <v>-1.617E-2</v>
      </c>
      <c r="F3319" s="77">
        <v>0.14102000000000001</v>
      </c>
      <c r="G3319" s="77">
        <v>7.7829999999999996E-2</v>
      </c>
      <c r="H3319" s="77">
        <v>0.30219000000000001</v>
      </c>
      <c r="I3319" s="77">
        <v>0.47478999999999999</v>
      </c>
      <c r="J3319" s="77">
        <v>0.60868</v>
      </c>
      <c r="K3319" s="77">
        <v>0.56808999999999998</v>
      </c>
      <c r="L3319" s="77">
        <v>0.49448999999999999</v>
      </c>
      <c r="M3319" s="77">
        <v>0.55422000000000005</v>
      </c>
      <c r="N3319" s="77">
        <v>0.60724999999999996</v>
      </c>
      <c r="O3319" s="77">
        <v>0.66986000000000001</v>
      </c>
      <c r="P3319" s="77" t="s">
        <v>677</v>
      </c>
      <c r="Q3319" s="77">
        <v>0.11296</v>
      </c>
      <c r="R3319" s="77">
        <v>0.31759999999999999</v>
      </c>
      <c r="S3319" s="77">
        <v>0.57106000000000001</v>
      </c>
      <c r="T3319" s="77">
        <v>0.53127999999999997</v>
      </c>
      <c r="U3319" s="77">
        <v>0.62358000000000002</v>
      </c>
      <c r="V3319" s="77" t="s">
        <v>677</v>
      </c>
      <c r="W3319" s="77" t="s">
        <v>677</v>
      </c>
      <c r="X3319" s="77">
        <v>0.35709000000000002</v>
      </c>
      <c r="Y3319" s="77">
        <v>0.31628000000000001</v>
      </c>
      <c r="Z3319" s="77">
        <v>0.54937000000000002</v>
      </c>
      <c r="AA3319" s="77">
        <v>1</v>
      </c>
      <c r="AB3319" s="77" t="s">
        <v>677</v>
      </c>
      <c r="AC3319" s="77" t="s">
        <v>677</v>
      </c>
      <c r="AD3319" s="77">
        <v>4.8059999999999999E-2</v>
      </c>
      <c r="AE3319" s="77">
        <v>0.13669000000000001</v>
      </c>
      <c r="AF3319" s="77">
        <v>0.51131000000000004</v>
      </c>
      <c r="AG3319" s="78">
        <v>0.74665000000000004</v>
      </c>
    </row>
    <row r="3320" spans="1:33" ht="15.75" thickBot="1" x14ac:dyDescent="0.3">
      <c r="A3320" s="248"/>
      <c r="B3320" s="68">
        <v>5.0000000000000001E-4</v>
      </c>
      <c r="C3320" s="68">
        <v>0.79390000000000005</v>
      </c>
      <c r="D3320" s="68">
        <v>0.4098</v>
      </c>
      <c r="E3320" s="68">
        <v>0.93</v>
      </c>
      <c r="F3320" s="68">
        <v>0.44140000000000001</v>
      </c>
      <c r="G3320" s="68">
        <v>0.67200000000000004</v>
      </c>
      <c r="H3320" s="68">
        <v>9.2799999999999994E-2</v>
      </c>
      <c r="I3320" s="68">
        <v>6.0000000000000001E-3</v>
      </c>
      <c r="J3320" s="68">
        <v>2.0000000000000001E-4</v>
      </c>
      <c r="K3320" s="68">
        <v>6.9999999999999999E-4</v>
      </c>
      <c r="L3320" s="68">
        <v>4.0000000000000001E-3</v>
      </c>
      <c r="M3320" s="68">
        <v>1E-3</v>
      </c>
      <c r="N3320" s="68">
        <v>2.0000000000000001E-4</v>
      </c>
      <c r="O3320" s="68" t="s">
        <v>621</v>
      </c>
      <c r="P3320" s="68" t="s">
        <v>677</v>
      </c>
      <c r="Q3320" s="68">
        <v>0.53820000000000001</v>
      </c>
      <c r="R3320" s="68">
        <v>7.6499999999999999E-2</v>
      </c>
      <c r="S3320" s="68">
        <v>5.9999999999999995E-4</v>
      </c>
      <c r="T3320" s="68">
        <v>1.8E-3</v>
      </c>
      <c r="U3320" s="68">
        <v>1E-4</v>
      </c>
      <c r="V3320" s="68" t="s">
        <v>677</v>
      </c>
      <c r="W3320" s="68" t="s">
        <v>677</v>
      </c>
      <c r="X3320" s="68">
        <v>4.48E-2</v>
      </c>
      <c r="Y3320" s="68">
        <v>7.7799999999999994E-2</v>
      </c>
      <c r="Z3320" s="68">
        <v>1.1000000000000001E-3</v>
      </c>
      <c r="AA3320" s="68"/>
      <c r="AB3320" s="68" t="s">
        <v>677</v>
      </c>
      <c r="AC3320" s="68" t="s">
        <v>677</v>
      </c>
      <c r="AD3320" s="68">
        <v>0.79400000000000004</v>
      </c>
      <c r="AE3320" s="68">
        <v>0.45569999999999999</v>
      </c>
      <c r="AF3320" s="68">
        <v>2.8E-3</v>
      </c>
      <c r="AG3320" s="74" t="s">
        <v>621</v>
      </c>
    </row>
    <row r="3321" spans="1:33" x14ac:dyDescent="0.25">
      <c r="A3321" s="247" t="s">
        <v>36</v>
      </c>
      <c r="B3321" s="77" t="s">
        <v>677</v>
      </c>
      <c r="C3321" s="77" t="s">
        <v>677</v>
      </c>
      <c r="D3321" s="77" t="s">
        <v>677</v>
      </c>
      <c r="E3321" s="77" t="s">
        <v>677</v>
      </c>
      <c r="F3321" s="77" t="s">
        <v>677</v>
      </c>
      <c r="G3321" s="77" t="s">
        <v>677</v>
      </c>
      <c r="H3321" s="77" t="s">
        <v>677</v>
      </c>
      <c r="I3321" s="77" t="s">
        <v>677</v>
      </c>
      <c r="J3321" s="77" t="s">
        <v>677</v>
      </c>
      <c r="K3321" s="77" t="s">
        <v>677</v>
      </c>
      <c r="L3321" s="77" t="s">
        <v>677</v>
      </c>
      <c r="M3321" s="77" t="s">
        <v>677</v>
      </c>
      <c r="N3321" s="77" t="s">
        <v>677</v>
      </c>
      <c r="O3321" s="77" t="s">
        <v>677</v>
      </c>
      <c r="P3321" s="77" t="s">
        <v>677</v>
      </c>
      <c r="Q3321" s="77" t="s">
        <v>677</v>
      </c>
      <c r="R3321" s="77" t="s">
        <v>677</v>
      </c>
      <c r="S3321" s="77" t="s">
        <v>677</v>
      </c>
      <c r="T3321" s="77" t="s">
        <v>677</v>
      </c>
      <c r="U3321" s="77" t="s">
        <v>677</v>
      </c>
      <c r="V3321" s="77" t="s">
        <v>677</v>
      </c>
      <c r="W3321" s="77" t="s">
        <v>677</v>
      </c>
      <c r="X3321" s="77" t="s">
        <v>677</v>
      </c>
      <c r="Y3321" s="77" t="s">
        <v>677</v>
      </c>
      <c r="Z3321" s="77" t="s">
        <v>677</v>
      </c>
      <c r="AA3321" s="77" t="s">
        <v>677</v>
      </c>
      <c r="AB3321" s="77" t="s">
        <v>677</v>
      </c>
      <c r="AC3321" s="77" t="s">
        <v>677</v>
      </c>
      <c r="AD3321" s="77" t="s">
        <v>677</v>
      </c>
      <c r="AE3321" s="77" t="s">
        <v>677</v>
      </c>
      <c r="AF3321" s="77" t="s">
        <v>677</v>
      </c>
      <c r="AG3321" s="78" t="s">
        <v>677</v>
      </c>
    </row>
    <row r="3322" spans="1:33" ht="15.75" thickBot="1" x14ac:dyDescent="0.3">
      <c r="A3322" s="248"/>
      <c r="B3322" s="68" t="s">
        <v>677</v>
      </c>
      <c r="C3322" s="68" t="s">
        <v>677</v>
      </c>
      <c r="D3322" s="68" t="s">
        <v>677</v>
      </c>
      <c r="E3322" s="68" t="s">
        <v>677</v>
      </c>
      <c r="F3322" s="68" t="s">
        <v>677</v>
      </c>
      <c r="G3322" s="68" t="s">
        <v>677</v>
      </c>
      <c r="H3322" s="68" t="s">
        <v>677</v>
      </c>
      <c r="I3322" s="68" t="s">
        <v>677</v>
      </c>
      <c r="J3322" s="68" t="s">
        <v>677</v>
      </c>
      <c r="K3322" s="68" t="s">
        <v>677</v>
      </c>
      <c r="L3322" s="68" t="s">
        <v>677</v>
      </c>
      <c r="M3322" s="68" t="s">
        <v>677</v>
      </c>
      <c r="N3322" s="68" t="s">
        <v>677</v>
      </c>
      <c r="O3322" s="68" t="s">
        <v>677</v>
      </c>
      <c r="P3322" s="68" t="s">
        <v>677</v>
      </c>
      <c r="Q3322" s="68" t="s">
        <v>677</v>
      </c>
      <c r="R3322" s="68" t="s">
        <v>677</v>
      </c>
      <c r="S3322" s="68" t="s">
        <v>677</v>
      </c>
      <c r="T3322" s="68" t="s">
        <v>677</v>
      </c>
      <c r="U3322" s="68" t="s">
        <v>677</v>
      </c>
      <c r="V3322" s="68" t="s">
        <v>677</v>
      </c>
      <c r="W3322" s="68" t="s">
        <v>677</v>
      </c>
      <c r="X3322" s="68" t="s">
        <v>677</v>
      </c>
      <c r="Y3322" s="68" t="s">
        <v>677</v>
      </c>
      <c r="Z3322" s="68" t="s">
        <v>677</v>
      </c>
      <c r="AA3322" s="68" t="s">
        <v>677</v>
      </c>
      <c r="AB3322" s="68" t="s">
        <v>677</v>
      </c>
      <c r="AC3322" s="68" t="s">
        <v>677</v>
      </c>
      <c r="AD3322" s="68" t="s">
        <v>677</v>
      </c>
      <c r="AE3322" s="68" t="s">
        <v>677</v>
      </c>
      <c r="AF3322" s="68" t="s">
        <v>677</v>
      </c>
      <c r="AG3322" s="74" t="s">
        <v>677</v>
      </c>
    </row>
    <row r="3323" spans="1:33" x14ac:dyDescent="0.25">
      <c r="A3323" s="247" t="s">
        <v>37</v>
      </c>
      <c r="B3323" s="77" t="s">
        <v>677</v>
      </c>
      <c r="C3323" s="77" t="s">
        <v>677</v>
      </c>
      <c r="D3323" s="77" t="s">
        <v>677</v>
      </c>
      <c r="E3323" s="77" t="s">
        <v>677</v>
      </c>
      <c r="F3323" s="77" t="s">
        <v>677</v>
      </c>
      <c r="G3323" s="77" t="s">
        <v>677</v>
      </c>
      <c r="H3323" s="77" t="s">
        <v>677</v>
      </c>
      <c r="I3323" s="77" t="s">
        <v>677</v>
      </c>
      <c r="J3323" s="77" t="s">
        <v>677</v>
      </c>
      <c r="K3323" s="77" t="s">
        <v>677</v>
      </c>
      <c r="L3323" s="77" t="s">
        <v>677</v>
      </c>
      <c r="M3323" s="77" t="s">
        <v>677</v>
      </c>
      <c r="N3323" s="77" t="s">
        <v>677</v>
      </c>
      <c r="O3323" s="77" t="s">
        <v>677</v>
      </c>
      <c r="P3323" s="77" t="s">
        <v>677</v>
      </c>
      <c r="Q3323" s="77" t="s">
        <v>677</v>
      </c>
      <c r="R3323" s="77" t="s">
        <v>677</v>
      </c>
      <c r="S3323" s="77" t="s">
        <v>677</v>
      </c>
      <c r="T3323" s="77" t="s">
        <v>677</v>
      </c>
      <c r="U3323" s="77" t="s">
        <v>677</v>
      </c>
      <c r="V3323" s="77" t="s">
        <v>677</v>
      </c>
      <c r="W3323" s="77" t="s">
        <v>677</v>
      </c>
      <c r="X3323" s="77" t="s">
        <v>677</v>
      </c>
      <c r="Y3323" s="77" t="s">
        <v>677</v>
      </c>
      <c r="Z3323" s="77" t="s">
        <v>677</v>
      </c>
      <c r="AA3323" s="77" t="s">
        <v>677</v>
      </c>
      <c r="AB3323" s="77" t="s">
        <v>677</v>
      </c>
      <c r="AC3323" s="77" t="s">
        <v>677</v>
      </c>
      <c r="AD3323" s="77" t="s">
        <v>677</v>
      </c>
      <c r="AE3323" s="77" t="s">
        <v>677</v>
      </c>
      <c r="AF3323" s="77" t="s">
        <v>677</v>
      </c>
      <c r="AG3323" s="78" t="s">
        <v>677</v>
      </c>
    </row>
    <row r="3324" spans="1:33" ht="15.75" thickBot="1" x14ac:dyDescent="0.3">
      <c r="A3324" s="248"/>
      <c r="B3324" s="68" t="s">
        <v>677</v>
      </c>
      <c r="C3324" s="68" t="s">
        <v>677</v>
      </c>
      <c r="D3324" s="68" t="s">
        <v>677</v>
      </c>
      <c r="E3324" s="68" t="s">
        <v>677</v>
      </c>
      <c r="F3324" s="68" t="s">
        <v>677</v>
      </c>
      <c r="G3324" s="68" t="s">
        <v>677</v>
      </c>
      <c r="H3324" s="68" t="s">
        <v>677</v>
      </c>
      <c r="I3324" s="68" t="s">
        <v>677</v>
      </c>
      <c r="J3324" s="68" t="s">
        <v>677</v>
      </c>
      <c r="K3324" s="68" t="s">
        <v>677</v>
      </c>
      <c r="L3324" s="68" t="s">
        <v>677</v>
      </c>
      <c r="M3324" s="68" t="s">
        <v>677</v>
      </c>
      <c r="N3324" s="68" t="s">
        <v>677</v>
      </c>
      <c r="O3324" s="68" t="s">
        <v>677</v>
      </c>
      <c r="P3324" s="68" t="s">
        <v>677</v>
      </c>
      <c r="Q3324" s="68" t="s">
        <v>677</v>
      </c>
      <c r="R3324" s="68" t="s">
        <v>677</v>
      </c>
      <c r="S3324" s="68" t="s">
        <v>677</v>
      </c>
      <c r="T3324" s="68" t="s">
        <v>677</v>
      </c>
      <c r="U3324" s="68" t="s">
        <v>677</v>
      </c>
      <c r="V3324" s="68" t="s">
        <v>677</v>
      </c>
      <c r="W3324" s="68" t="s">
        <v>677</v>
      </c>
      <c r="X3324" s="68" t="s">
        <v>677</v>
      </c>
      <c r="Y3324" s="68" t="s">
        <v>677</v>
      </c>
      <c r="Z3324" s="68" t="s">
        <v>677</v>
      </c>
      <c r="AA3324" s="68" t="s">
        <v>677</v>
      </c>
      <c r="AB3324" s="68" t="s">
        <v>677</v>
      </c>
      <c r="AC3324" s="68" t="s">
        <v>677</v>
      </c>
      <c r="AD3324" s="68" t="s">
        <v>677</v>
      </c>
      <c r="AE3324" s="68" t="s">
        <v>677</v>
      </c>
      <c r="AF3324" s="68" t="s">
        <v>677</v>
      </c>
      <c r="AG3324" s="74" t="s">
        <v>677</v>
      </c>
    </row>
    <row r="3325" spans="1:33" x14ac:dyDescent="0.25">
      <c r="A3325" s="247" t="s">
        <v>38</v>
      </c>
      <c r="B3325" s="106">
        <v>-0.12271</v>
      </c>
      <c r="C3325" s="77">
        <v>0.10546</v>
      </c>
      <c r="D3325" s="77">
        <v>0.47166999999999998</v>
      </c>
      <c r="E3325" s="77">
        <v>0.55069999999999997</v>
      </c>
      <c r="F3325" s="77">
        <v>0.33371000000000001</v>
      </c>
      <c r="G3325" s="77">
        <v>0.35526999999999997</v>
      </c>
      <c r="H3325" s="77">
        <v>0.37623000000000001</v>
      </c>
      <c r="I3325" s="106">
        <v>-2.1160000000000002E-2</v>
      </c>
      <c r="J3325" s="77">
        <v>3.1009999999999999E-2</v>
      </c>
      <c r="K3325" s="77">
        <v>1.9800000000000002E-2</v>
      </c>
      <c r="L3325" s="77">
        <v>5.3359999999999998E-2</v>
      </c>
      <c r="M3325" s="77">
        <v>5.5120000000000002E-2</v>
      </c>
      <c r="N3325" s="106">
        <v>-1.3559999999999999E-2</v>
      </c>
      <c r="O3325" s="106">
        <v>-5.13E-3</v>
      </c>
      <c r="P3325" s="77" t="s">
        <v>677</v>
      </c>
      <c r="Q3325" s="77">
        <v>0.44481999999999999</v>
      </c>
      <c r="R3325" s="77">
        <v>6.966E-2</v>
      </c>
      <c r="S3325" s="77">
        <v>0.42403000000000002</v>
      </c>
      <c r="T3325" s="106">
        <v>-0.1237</v>
      </c>
      <c r="U3325" s="106">
        <v>-0.24157999999999999</v>
      </c>
      <c r="V3325" s="77" t="s">
        <v>677</v>
      </c>
      <c r="W3325" s="77" t="s">
        <v>677</v>
      </c>
      <c r="X3325" s="77">
        <v>0.24686</v>
      </c>
      <c r="Y3325" s="77">
        <v>0.29798999999999998</v>
      </c>
      <c r="Z3325" s="106">
        <v>-1.312E-2</v>
      </c>
      <c r="AA3325" s="77">
        <v>4.8059999999999999E-2</v>
      </c>
      <c r="AB3325" s="77" t="s">
        <v>677</v>
      </c>
      <c r="AC3325" s="77" t="s">
        <v>677</v>
      </c>
      <c r="AD3325" s="77">
        <v>1</v>
      </c>
      <c r="AE3325" s="77">
        <v>0.32251000000000002</v>
      </c>
      <c r="AF3325" s="77">
        <v>0.15395</v>
      </c>
      <c r="AG3325" s="108">
        <v>-9.1910000000000006E-2</v>
      </c>
    </row>
    <row r="3326" spans="1:33" ht="15.75" thickBot="1" x14ac:dyDescent="0.3">
      <c r="A3326" s="248"/>
      <c r="B3326" s="68">
        <v>0.50339999999999996</v>
      </c>
      <c r="C3326" s="68">
        <v>0.56569999999999998</v>
      </c>
      <c r="D3326" s="68">
        <v>6.4000000000000003E-3</v>
      </c>
      <c r="E3326" s="68">
        <v>1.1000000000000001E-3</v>
      </c>
      <c r="F3326" s="68">
        <v>6.2E-2</v>
      </c>
      <c r="G3326" s="68">
        <v>4.5999999999999999E-2</v>
      </c>
      <c r="H3326" s="68">
        <v>3.3799999999999997E-2</v>
      </c>
      <c r="I3326" s="68">
        <v>0.90849999999999997</v>
      </c>
      <c r="J3326" s="68">
        <v>0.86619999999999997</v>
      </c>
      <c r="K3326" s="68">
        <v>0.9143</v>
      </c>
      <c r="L3326" s="68">
        <v>0.77180000000000004</v>
      </c>
      <c r="M3326" s="68">
        <v>0.76439999999999997</v>
      </c>
      <c r="N3326" s="68">
        <v>0.94130000000000003</v>
      </c>
      <c r="O3326" s="68">
        <v>0.9778</v>
      </c>
      <c r="P3326" s="68" t="s">
        <v>677</v>
      </c>
      <c r="Q3326" s="68">
        <v>1.0699999999999999E-2</v>
      </c>
      <c r="R3326" s="68">
        <v>0.70479999999999998</v>
      </c>
      <c r="S3326" s="68">
        <v>1.5599999999999999E-2</v>
      </c>
      <c r="T3326" s="68">
        <v>0.5</v>
      </c>
      <c r="U3326" s="68">
        <v>0.18279999999999999</v>
      </c>
      <c r="V3326" s="68" t="s">
        <v>677</v>
      </c>
      <c r="W3326" s="68" t="s">
        <v>677</v>
      </c>
      <c r="X3326" s="68">
        <v>0.17319999999999999</v>
      </c>
      <c r="Y3326" s="68">
        <v>9.7600000000000006E-2</v>
      </c>
      <c r="Z3326" s="68">
        <v>0.94320000000000004</v>
      </c>
      <c r="AA3326" s="68">
        <v>0.79400000000000004</v>
      </c>
      <c r="AB3326" s="68" t="s">
        <v>677</v>
      </c>
      <c r="AC3326" s="68" t="s">
        <v>677</v>
      </c>
      <c r="AD3326" s="68"/>
      <c r="AE3326" s="68">
        <v>7.1800000000000003E-2</v>
      </c>
      <c r="AF3326" s="68">
        <v>0.4002</v>
      </c>
      <c r="AG3326" s="74">
        <v>0.6169</v>
      </c>
    </row>
    <row r="3327" spans="1:33" x14ac:dyDescent="0.25">
      <c r="A3327" s="247" t="s">
        <v>39</v>
      </c>
      <c r="B3327" s="106">
        <v>-0.50146000000000002</v>
      </c>
      <c r="C3327" s="106">
        <v>-7.4789999999999995E-2</v>
      </c>
      <c r="D3327" s="77">
        <v>0.14413000000000001</v>
      </c>
      <c r="E3327" s="77">
        <v>0.11027000000000001</v>
      </c>
      <c r="F3327" s="77">
        <v>0.20114000000000001</v>
      </c>
      <c r="G3327" s="77">
        <v>8.8660000000000003E-2</v>
      </c>
      <c r="H3327" s="77">
        <v>0.16924</v>
      </c>
      <c r="I3327" s="77">
        <v>0.18354000000000001</v>
      </c>
      <c r="J3327" s="77">
        <v>0.26135000000000003</v>
      </c>
      <c r="K3327" s="77">
        <v>0.32940999999999998</v>
      </c>
      <c r="L3327" s="77">
        <v>0.32343</v>
      </c>
      <c r="M3327" s="77">
        <v>0.29593000000000003</v>
      </c>
      <c r="N3327" s="77">
        <v>0.17105999999999999</v>
      </c>
      <c r="O3327" s="77">
        <v>0.16536000000000001</v>
      </c>
      <c r="P3327" s="77" t="s">
        <v>677</v>
      </c>
      <c r="Q3327" s="77">
        <v>0.67639000000000005</v>
      </c>
      <c r="R3327" s="77">
        <v>0.75861999999999996</v>
      </c>
      <c r="S3327" s="77">
        <v>0.33382000000000001</v>
      </c>
      <c r="T3327" s="77">
        <v>6.9349999999999995E-2</v>
      </c>
      <c r="U3327" s="106">
        <v>-0.15484000000000001</v>
      </c>
      <c r="V3327" s="77" t="s">
        <v>677</v>
      </c>
      <c r="W3327" s="77" t="s">
        <v>677</v>
      </c>
      <c r="X3327" s="77">
        <v>0.39323999999999998</v>
      </c>
      <c r="Y3327" s="77">
        <v>0.35276999999999997</v>
      </c>
      <c r="Z3327" s="77">
        <v>0.34039000000000003</v>
      </c>
      <c r="AA3327" s="77">
        <v>0.13669000000000001</v>
      </c>
      <c r="AB3327" s="77" t="s">
        <v>677</v>
      </c>
      <c r="AC3327" s="77" t="s">
        <v>677</v>
      </c>
      <c r="AD3327" s="77">
        <v>0.32251000000000002</v>
      </c>
      <c r="AE3327" s="77">
        <v>1</v>
      </c>
      <c r="AF3327" s="77">
        <v>0.40876000000000001</v>
      </c>
      <c r="AG3327" s="78">
        <v>0.15286</v>
      </c>
    </row>
    <row r="3328" spans="1:33" ht="15.75" thickBot="1" x14ac:dyDescent="0.3">
      <c r="A3328" s="248"/>
      <c r="B3328" s="68">
        <v>3.5000000000000001E-3</v>
      </c>
      <c r="C3328" s="68">
        <v>0.68410000000000004</v>
      </c>
      <c r="D3328" s="68">
        <v>0.43130000000000002</v>
      </c>
      <c r="E3328" s="68">
        <v>0.54800000000000004</v>
      </c>
      <c r="F3328" s="68">
        <v>0.26960000000000001</v>
      </c>
      <c r="G3328" s="68">
        <v>0.62939999999999996</v>
      </c>
      <c r="H3328" s="68">
        <v>0.35449999999999998</v>
      </c>
      <c r="I3328" s="68">
        <v>0.31459999999999999</v>
      </c>
      <c r="J3328" s="68">
        <v>0.14849999999999999</v>
      </c>
      <c r="K3328" s="68">
        <v>6.5600000000000006E-2</v>
      </c>
      <c r="L3328" s="68">
        <v>7.0999999999999994E-2</v>
      </c>
      <c r="M3328" s="68">
        <v>0.10009999999999999</v>
      </c>
      <c r="N3328" s="68">
        <v>0.34920000000000001</v>
      </c>
      <c r="O3328" s="68">
        <v>0.36570000000000003</v>
      </c>
      <c r="P3328" s="68" t="s">
        <v>677</v>
      </c>
      <c r="Q3328" s="68" t="s">
        <v>621</v>
      </c>
      <c r="R3328" s="68" t="s">
        <v>621</v>
      </c>
      <c r="S3328" s="68">
        <v>6.1899999999999997E-2</v>
      </c>
      <c r="T3328" s="68">
        <v>0.70609999999999995</v>
      </c>
      <c r="U3328" s="68">
        <v>0.39739999999999998</v>
      </c>
      <c r="V3328" s="68" t="s">
        <v>677</v>
      </c>
      <c r="W3328" s="68" t="s">
        <v>677</v>
      </c>
      <c r="X3328" s="68">
        <v>2.5999999999999999E-2</v>
      </c>
      <c r="Y3328" s="68">
        <v>4.7699999999999999E-2</v>
      </c>
      <c r="Z3328" s="68">
        <v>5.6599999999999998E-2</v>
      </c>
      <c r="AA3328" s="68">
        <v>0.45569999999999999</v>
      </c>
      <c r="AB3328" s="68" t="s">
        <v>677</v>
      </c>
      <c r="AC3328" s="68" t="s">
        <v>677</v>
      </c>
      <c r="AD3328" s="68">
        <v>7.1800000000000003E-2</v>
      </c>
      <c r="AE3328" s="68"/>
      <c r="AF3328" s="68">
        <v>2.0199999999999999E-2</v>
      </c>
      <c r="AG3328" s="74">
        <v>0.40360000000000001</v>
      </c>
    </row>
    <row r="3329" spans="1:33" x14ac:dyDescent="0.25">
      <c r="A3329" s="247" t="s">
        <v>40</v>
      </c>
      <c r="B3329" s="106">
        <v>-0.46915000000000001</v>
      </c>
      <c r="C3329" s="106">
        <v>-3.2980000000000002E-2</v>
      </c>
      <c r="D3329" s="77">
        <v>0.21740999999999999</v>
      </c>
      <c r="E3329" s="77">
        <v>0.22749</v>
      </c>
      <c r="F3329" s="77">
        <v>0.25344</v>
      </c>
      <c r="G3329" s="77">
        <v>0.17837</v>
      </c>
      <c r="H3329" s="77">
        <v>0.19907</v>
      </c>
      <c r="I3329" s="77">
        <v>0.30973000000000001</v>
      </c>
      <c r="J3329" s="77">
        <v>0.37203999999999998</v>
      </c>
      <c r="K3329" s="77">
        <v>0.43153999999999998</v>
      </c>
      <c r="L3329" s="77">
        <v>0.37004999999999999</v>
      </c>
      <c r="M3329" s="77">
        <v>0.51334000000000002</v>
      </c>
      <c r="N3329" s="77">
        <v>0.38064999999999999</v>
      </c>
      <c r="O3329" s="77">
        <v>0.34900999999999999</v>
      </c>
      <c r="P3329" s="77" t="s">
        <v>677</v>
      </c>
      <c r="Q3329" s="77">
        <v>0.24321999999999999</v>
      </c>
      <c r="R3329" s="77">
        <v>0.50087999999999999</v>
      </c>
      <c r="S3329" s="77">
        <v>0.72045999999999999</v>
      </c>
      <c r="T3329" s="77">
        <v>0.16889999999999999</v>
      </c>
      <c r="U3329" s="77">
        <v>0.12139999999999999</v>
      </c>
      <c r="V3329" s="77" t="s">
        <v>677</v>
      </c>
      <c r="W3329" s="77" t="s">
        <v>677</v>
      </c>
      <c r="X3329" s="77">
        <v>0.45039000000000001</v>
      </c>
      <c r="Y3329" s="77">
        <v>0.49186999999999997</v>
      </c>
      <c r="Z3329" s="77">
        <v>0.52390999999999999</v>
      </c>
      <c r="AA3329" s="77">
        <v>0.51131000000000004</v>
      </c>
      <c r="AB3329" s="77" t="s">
        <v>677</v>
      </c>
      <c r="AC3329" s="77" t="s">
        <v>677</v>
      </c>
      <c r="AD3329" s="77">
        <v>0.15395</v>
      </c>
      <c r="AE3329" s="77">
        <v>0.40876000000000001</v>
      </c>
      <c r="AF3329" s="77">
        <v>1</v>
      </c>
      <c r="AG3329" s="78">
        <v>0.70843</v>
      </c>
    </row>
    <row r="3330" spans="1:33" ht="15.75" thickBot="1" x14ac:dyDescent="0.3">
      <c r="A3330" s="248"/>
      <c r="B3330" s="68">
        <v>6.7999999999999996E-3</v>
      </c>
      <c r="C3330" s="68">
        <v>0.85780000000000001</v>
      </c>
      <c r="D3330" s="68">
        <v>0.23200000000000001</v>
      </c>
      <c r="E3330" s="68">
        <v>0.21049999999999999</v>
      </c>
      <c r="F3330" s="68">
        <v>0.16159999999999999</v>
      </c>
      <c r="G3330" s="68">
        <v>0.32869999999999999</v>
      </c>
      <c r="H3330" s="68">
        <v>0.2747</v>
      </c>
      <c r="I3330" s="68">
        <v>8.4500000000000006E-2</v>
      </c>
      <c r="J3330" s="68">
        <v>3.5999999999999997E-2</v>
      </c>
      <c r="K3330" s="68">
        <v>1.37E-2</v>
      </c>
      <c r="L3330" s="68">
        <v>3.7100000000000001E-2</v>
      </c>
      <c r="M3330" s="68">
        <v>2.7000000000000001E-3</v>
      </c>
      <c r="N3330" s="68">
        <v>3.1600000000000003E-2</v>
      </c>
      <c r="O3330" s="68">
        <v>5.0299999999999997E-2</v>
      </c>
      <c r="P3330" s="68" t="s">
        <v>677</v>
      </c>
      <c r="Q3330" s="68">
        <v>0.17979999999999999</v>
      </c>
      <c r="R3330" s="68">
        <v>3.5000000000000001E-3</v>
      </c>
      <c r="S3330" s="68" t="s">
        <v>621</v>
      </c>
      <c r="T3330" s="68">
        <v>0.35539999999999999</v>
      </c>
      <c r="U3330" s="68">
        <v>0.50800000000000001</v>
      </c>
      <c r="V3330" s="68" t="s">
        <v>677</v>
      </c>
      <c r="W3330" s="68" t="s">
        <v>677</v>
      </c>
      <c r="X3330" s="68">
        <v>9.7000000000000003E-3</v>
      </c>
      <c r="Y3330" s="68">
        <v>4.1999999999999997E-3</v>
      </c>
      <c r="Z3330" s="68">
        <v>2.0999999999999999E-3</v>
      </c>
      <c r="AA3330" s="68">
        <v>2.8E-3</v>
      </c>
      <c r="AB3330" s="68" t="s">
        <v>677</v>
      </c>
      <c r="AC3330" s="68" t="s">
        <v>677</v>
      </c>
      <c r="AD3330" s="68">
        <v>0.4002</v>
      </c>
      <c r="AE3330" s="68">
        <v>2.0199999999999999E-2</v>
      </c>
      <c r="AF3330" s="68"/>
      <c r="AG3330" s="74" t="s">
        <v>621</v>
      </c>
    </row>
    <row r="3331" spans="1:33" x14ac:dyDescent="0.25">
      <c r="A3331" s="247" t="s">
        <v>41</v>
      </c>
      <c r="B3331" s="106">
        <v>-0.47586000000000001</v>
      </c>
      <c r="C3331" s="106">
        <v>-5.1769999999999997E-2</v>
      </c>
      <c r="D3331" s="106">
        <v>-6.3149999999999998E-2</v>
      </c>
      <c r="E3331" s="106">
        <v>-1.0580000000000001E-2</v>
      </c>
      <c r="F3331" s="77">
        <v>0.13578000000000001</v>
      </c>
      <c r="G3331" s="77">
        <v>0.14981</v>
      </c>
      <c r="H3331" s="77">
        <v>0.25477</v>
      </c>
      <c r="I3331" s="77">
        <v>0.51041000000000003</v>
      </c>
      <c r="J3331" s="77">
        <v>0.42354999999999998</v>
      </c>
      <c r="K3331" s="77">
        <v>0.53519000000000005</v>
      </c>
      <c r="L3331" s="77">
        <v>0.44968999999999998</v>
      </c>
      <c r="M3331" s="77">
        <v>0.50231999999999999</v>
      </c>
      <c r="N3331" s="77">
        <v>0.60013000000000005</v>
      </c>
      <c r="O3331" s="77">
        <v>0.56786000000000003</v>
      </c>
      <c r="P3331" s="77" t="s">
        <v>677</v>
      </c>
      <c r="Q3331" s="106">
        <v>-8.1530000000000005E-2</v>
      </c>
      <c r="R3331" s="77">
        <v>0.27711000000000002</v>
      </c>
      <c r="S3331" s="77">
        <v>0.56632000000000005</v>
      </c>
      <c r="T3331" s="77">
        <v>0.44796000000000002</v>
      </c>
      <c r="U3331" s="77">
        <v>0.44938</v>
      </c>
      <c r="V3331" s="77" t="s">
        <v>677</v>
      </c>
      <c r="W3331" s="77" t="s">
        <v>677</v>
      </c>
      <c r="X3331" s="77">
        <v>0.28104000000000001</v>
      </c>
      <c r="Y3331" s="77">
        <v>0.41083999999999998</v>
      </c>
      <c r="Z3331" s="77">
        <v>0.56072</v>
      </c>
      <c r="AA3331" s="77">
        <v>0.74665000000000004</v>
      </c>
      <c r="AB3331" s="77" t="s">
        <v>677</v>
      </c>
      <c r="AC3331" s="77" t="s">
        <v>677</v>
      </c>
      <c r="AD3331" s="106">
        <v>-9.1910000000000006E-2</v>
      </c>
      <c r="AE3331" s="77">
        <v>0.15286</v>
      </c>
      <c r="AF3331" s="77">
        <v>0.70843</v>
      </c>
      <c r="AG3331" s="78">
        <v>1</v>
      </c>
    </row>
    <row r="3332" spans="1:33" x14ac:dyDescent="0.25">
      <c r="A3332" s="249"/>
      <c r="B3332" s="77">
        <v>5.8999999999999999E-3</v>
      </c>
      <c r="C3332" s="77">
        <v>0.77839999999999998</v>
      </c>
      <c r="D3332" s="77">
        <v>0.73129999999999995</v>
      </c>
      <c r="E3332" s="77">
        <v>0.95420000000000005</v>
      </c>
      <c r="F3332" s="77">
        <v>0.4587</v>
      </c>
      <c r="G3332" s="77">
        <v>0.41310000000000002</v>
      </c>
      <c r="H3332" s="77">
        <v>0.15939999999999999</v>
      </c>
      <c r="I3332" s="77">
        <v>2.8E-3</v>
      </c>
      <c r="J3332" s="77">
        <v>1.5699999999999999E-2</v>
      </c>
      <c r="K3332" s="77">
        <v>1.6000000000000001E-3</v>
      </c>
      <c r="L3332" s="77">
        <v>9.7999999999999997E-3</v>
      </c>
      <c r="M3332" s="77">
        <v>3.3999999999999998E-3</v>
      </c>
      <c r="N3332" s="77">
        <v>2.9999999999999997E-4</v>
      </c>
      <c r="O3332" s="77">
        <v>6.9999999999999999E-4</v>
      </c>
      <c r="P3332" s="77" t="s">
        <v>677</v>
      </c>
      <c r="Q3332" s="77">
        <v>0.65739999999999998</v>
      </c>
      <c r="R3332" s="77">
        <v>0.12470000000000001</v>
      </c>
      <c r="S3332" s="77">
        <v>6.9999999999999999E-4</v>
      </c>
      <c r="T3332" s="77">
        <v>1.01E-2</v>
      </c>
      <c r="U3332" s="77">
        <v>9.9000000000000008E-3</v>
      </c>
      <c r="V3332" s="77" t="s">
        <v>677</v>
      </c>
      <c r="W3332" s="77" t="s">
        <v>677</v>
      </c>
      <c r="X3332" s="77">
        <v>0.1192</v>
      </c>
      <c r="Y3332" s="77">
        <v>1.95E-2</v>
      </c>
      <c r="Z3332" s="77">
        <v>8.0000000000000004E-4</v>
      </c>
      <c r="AA3332" s="77" t="s">
        <v>621</v>
      </c>
      <c r="AB3332" s="77" t="s">
        <v>677</v>
      </c>
      <c r="AC3332" s="77" t="s">
        <v>677</v>
      </c>
      <c r="AD3332" s="77">
        <v>0.6169</v>
      </c>
      <c r="AE3332" s="77">
        <v>0.40360000000000001</v>
      </c>
      <c r="AF3332" s="77" t="s">
        <v>621</v>
      </c>
      <c r="AG3332" s="78"/>
    </row>
  </sheetData>
  <mergeCells count="896">
    <mergeCell ref="A44:C44"/>
    <mergeCell ref="A78:F78"/>
    <mergeCell ref="A106:F106"/>
    <mergeCell ref="A134:F134"/>
    <mergeCell ref="A162:F162"/>
    <mergeCell ref="A190:F190"/>
    <mergeCell ref="A218:F218"/>
    <mergeCell ref="A246:F246"/>
    <mergeCell ref="A274:F274"/>
    <mergeCell ref="A890:F890"/>
    <mergeCell ref="A921:D921"/>
    <mergeCell ref="A922:D922"/>
    <mergeCell ref="A554:F554"/>
    <mergeCell ref="A582:F582"/>
    <mergeCell ref="A610:F610"/>
    <mergeCell ref="A638:F638"/>
    <mergeCell ref="A666:F666"/>
    <mergeCell ref="A694:F694"/>
    <mergeCell ref="A302:F302"/>
    <mergeCell ref="A330:F330"/>
    <mergeCell ref="A358:F358"/>
    <mergeCell ref="A959:D959"/>
    <mergeCell ref="A993:D993"/>
    <mergeCell ref="A994:D994"/>
    <mergeCell ref="A995:D995"/>
    <mergeCell ref="A1029:D1029"/>
    <mergeCell ref="A1030:D1030"/>
    <mergeCell ref="A386:F386"/>
    <mergeCell ref="A414:F414"/>
    <mergeCell ref="A442:F442"/>
    <mergeCell ref="A470:F470"/>
    <mergeCell ref="A498:F498"/>
    <mergeCell ref="A526:F526"/>
    <mergeCell ref="A923:D923"/>
    <mergeCell ref="A957:D957"/>
    <mergeCell ref="A958:D958"/>
    <mergeCell ref="A722:F722"/>
    <mergeCell ref="A750:F750"/>
    <mergeCell ref="A778:F778"/>
    <mergeCell ref="A806:F806"/>
    <mergeCell ref="A834:F834"/>
    <mergeCell ref="A862:F862"/>
    <mergeCell ref="A1031:D1031"/>
    <mergeCell ref="A1065:D1065"/>
    <mergeCell ref="A1066:D1066"/>
    <mergeCell ref="A1319:D1319"/>
    <mergeCell ref="A1353:D1353"/>
    <mergeCell ref="A1354:D1354"/>
    <mergeCell ref="A1175:D1175"/>
    <mergeCell ref="A1209:D1209"/>
    <mergeCell ref="A1210:D1210"/>
    <mergeCell ref="A1211:D1211"/>
    <mergeCell ref="A1245:D1245"/>
    <mergeCell ref="A1246:D1246"/>
    <mergeCell ref="A1067:D1067"/>
    <mergeCell ref="A1101:D1101"/>
    <mergeCell ref="A1102:D1102"/>
    <mergeCell ref="A1391:D1391"/>
    <mergeCell ref="A1425:D1425"/>
    <mergeCell ref="A1426:D1426"/>
    <mergeCell ref="A1427:D1427"/>
    <mergeCell ref="A1461:D1461"/>
    <mergeCell ref="A1462:D1462"/>
    <mergeCell ref="A1103:D1103"/>
    <mergeCell ref="A1137:D1137"/>
    <mergeCell ref="A1138:D1138"/>
    <mergeCell ref="A1139:D1139"/>
    <mergeCell ref="A1173:D1173"/>
    <mergeCell ref="A1174:D1174"/>
    <mergeCell ref="A1355:D1355"/>
    <mergeCell ref="A1389:D1389"/>
    <mergeCell ref="A1390:D1390"/>
    <mergeCell ref="A1247:D1247"/>
    <mergeCell ref="A1281:D1281"/>
    <mergeCell ref="A1282:D1282"/>
    <mergeCell ref="A1283:D1283"/>
    <mergeCell ref="A1317:D1317"/>
    <mergeCell ref="A1318:D1318"/>
    <mergeCell ref="A1463:D1463"/>
    <mergeCell ref="A1497:D1497"/>
    <mergeCell ref="A1498:D1498"/>
    <mergeCell ref="A1751:D1751"/>
    <mergeCell ref="A1785:D1785"/>
    <mergeCell ref="A1786:D1786"/>
    <mergeCell ref="A1607:D1607"/>
    <mergeCell ref="A1641:D1641"/>
    <mergeCell ref="A1642:D1642"/>
    <mergeCell ref="A1643:D1643"/>
    <mergeCell ref="A1677:D1677"/>
    <mergeCell ref="A1678:D1678"/>
    <mergeCell ref="A1499:D1499"/>
    <mergeCell ref="A1533:D1533"/>
    <mergeCell ref="A1534:D1534"/>
    <mergeCell ref="A1823:D1823"/>
    <mergeCell ref="A1857:D1857"/>
    <mergeCell ref="A1858:D1858"/>
    <mergeCell ref="A1859:D1859"/>
    <mergeCell ref="A1893:D1893"/>
    <mergeCell ref="A1894:D1894"/>
    <mergeCell ref="A1535:D1535"/>
    <mergeCell ref="A1569:D1569"/>
    <mergeCell ref="A1570:D1570"/>
    <mergeCell ref="A1571:D1571"/>
    <mergeCell ref="A1605:D1605"/>
    <mergeCell ref="A1606:D1606"/>
    <mergeCell ref="A1787:D1787"/>
    <mergeCell ref="A1821:D1821"/>
    <mergeCell ref="A1822:D1822"/>
    <mergeCell ref="A1679:D1679"/>
    <mergeCell ref="A1713:D1713"/>
    <mergeCell ref="A1714:D1714"/>
    <mergeCell ref="A1715:D1715"/>
    <mergeCell ref="A1749:D1749"/>
    <mergeCell ref="A1750:D1750"/>
    <mergeCell ref="A2080:D2080"/>
    <mergeCell ref="A2118:D2118"/>
    <mergeCell ref="A2119:D2119"/>
    <mergeCell ref="A2157:D2157"/>
    <mergeCell ref="A2158:D2158"/>
    <mergeCell ref="A2196:D2196"/>
    <mergeCell ref="A1931:D1931"/>
    <mergeCell ref="A1965:D1965"/>
    <mergeCell ref="A1966:D1966"/>
    <mergeCell ref="A1967:D1967"/>
    <mergeCell ref="A2001:D2001"/>
    <mergeCell ref="A2002:D2002"/>
    <mergeCell ref="A2040:D2040"/>
    <mergeCell ref="A2041:D2041"/>
    <mergeCell ref="A2079:D2079"/>
    <mergeCell ref="A1895:D1895"/>
    <mergeCell ref="A1929:D1929"/>
    <mergeCell ref="A1930:D1930"/>
    <mergeCell ref="A2352:D2352"/>
    <mergeCell ref="A2353:D2353"/>
    <mergeCell ref="A2391:E2391"/>
    <mergeCell ref="A2197:D2197"/>
    <mergeCell ref="A2235:D2235"/>
    <mergeCell ref="A2236:D2236"/>
    <mergeCell ref="A2274:E2274"/>
    <mergeCell ref="A2275:E2275"/>
    <mergeCell ref="A2276:B2276"/>
    <mergeCell ref="A2313:E2313"/>
    <mergeCell ref="A2314:E2314"/>
    <mergeCell ref="A2315:B2315"/>
    <mergeCell ref="A2860:E2860"/>
    <mergeCell ref="A2861:B2861"/>
    <mergeCell ref="A2898:D2898"/>
    <mergeCell ref="A2664:E2664"/>
    <mergeCell ref="A2665:E2665"/>
    <mergeCell ref="A2666:B2666"/>
    <mergeCell ref="A2703:D2703"/>
    <mergeCell ref="A2704:D2704"/>
    <mergeCell ref="A2742:D2742"/>
    <mergeCell ref="A2743:D2743"/>
    <mergeCell ref="A2781:D2781"/>
    <mergeCell ref="A2782:D2782"/>
    <mergeCell ref="A2820:D2820"/>
    <mergeCell ref="A2821:D2821"/>
    <mergeCell ref="A2859:E2859"/>
    <mergeCell ref="A2392:E2392"/>
    <mergeCell ref="A2393:B2393"/>
    <mergeCell ref="A2430:E2430"/>
    <mergeCell ref="A2431:E2431"/>
    <mergeCell ref="A2432:B2432"/>
    <mergeCell ref="A2469:D2469"/>
    <mergeCell ref="A2549:B2549"/>
    <mergeCell ref="A2586:D2586"/>
    <mergeCell ref="A2587:D2587"/>
    <mergeCell ref="A2625:E2625"/>
    <mergeCell ref="A2626:E2626"/>
    <mergeCell ref="A2627:B2627"/>
    <mergeCell ref="A2470:D2470"/>
    <mergeCell ref="A2508:E2508"/>
    <mergeCell ref="A2509:E2509"/>
    <mergeCell ref="A2510:B2510"/>
    <mergeCell ref="A2547:E2547"/>
    <mergeCell ref="A2548:E2548"/>
    <mergeCell ref="A3056:B3056"/>
    <mergeCell ref="A3093:D3093"/>
    <mergeCell ref="A3094:D3094"/>
    <mergeCell ref="A3132:D3132"/>
    <mergeCell ref="A3133:D3133"/>
    <mergeCell ref="C3211:C3212"/>
    <mergeCell ref="D3211:E3211"/>
    <mergeCell ref="A2899:D2899"/>
    <mergeCell ref="A2937:D2937"/>
    <mergeCell ref="A2938:D2938"/>
    <mergeCell ref="A2976:D2976"/>
    <mergeCell ref="A2977:D2977"/>
    <mergeCell ref="A3015:D3015"/>
    <mergeCell ref="A3016:D3016"/>
    <mergeCell ref="A3054:E3054"/>
    <mergeCell ref="A3055:E3055"/>
    <mergeCell ref="K3096:K3099"/>
    <mergeCell ref="S3096:S3099"/>
    <mergeCell ref="K3135:K3138"/>
    <mergeCell ref="S3135:S3138"/>
    <mergeCell ref="X3211:Y3211"/>
    <mergeCell ref="Z3211:AA3211"/>
    <mergeCell ref="AB3211:AC3211"/>
    <mergeCell ref="F3211:G3211"/>
    <mergeCell ref="H3211:I3211"/>
    <mergeCell ref="J3211:K3211"/>
    <mergeCell ref="BJ3211:BK3211"/>
    <mergeCell ref="A3231:G3231"/>
    <mergeCell ref="AP3211:AQ3211"/>
    <mergeCell ref="AR3211:AS3211"/>
    <mergeCell ref="AT3211:AU3211"/>
    <mergeCell ref="AV3211:AW3211"/>
    <mergeCell ref="AX3211:AY3211"/>
    <mergeCell ref="AZ3211:BA3211"/>
    <mergeCell ref="AD3211:AE3211"/>
    <mergeCell ref="AF3211:AG3211"/>
    <mergeCell ref="AH3211:AI3211"/>
    <mergeCell ref="AJ3211:AK3211"/>
    <mergeCell ref="AL3211:AM3211"/>
    <mergeCell ref="AN3211:AO3211"/>
    <mergeCell ref="R3211:S3211"/>
    <mergeCell ref="T3211:U3211"/>
    <mergeCell ref="V3211:W3211"/>
    <mergeCell ref="A3289:A3290"/>
    <mergeCell ref="A3291:A3292"/>
    <mergeCell ref="BB3211:BC3211"/>
    <mergeCell ref="BD3211:BE3211"/>
    <mergeCell ref="BF3211:BG3211"/>
    <mergeCell ref="L3211:M3211"/>
    <mergeCell ref="N3211:O3211"/>
    <mergeCell ref="P3211:Q3211"/>
    <mergeCell ref="BH3211:BI3211"/>
    <mergeCell ref="A3285:A3286"/>
    <mergeCell ref="A3287:A3288"/>
    <mergeCell ref="A3266:AG3266"/>
    <mergeCell ref="A3267:AG3267"/>
    <mergeCell ref="A3269:A3270"/>
    <mergeCell ref="A3271:A3272"/>
    <mergeCell ref="A3273:A3274"/>
    <mergeCell ref="A3275:A3276"/>
    <mergeCell ref="K497:L497"/>
    <mergeCell ref="K548:L548"/>
    <mergeCell ref="A3325:A3326"/>
    <mergeCell ref="A3327:A3328"/>
    <mergeCell ref="A3329:A3330"/>
    <mergeCell ref="A3331:A3332"/>
    <mergeCell ref="K71:L71"/>
    <mergeCell ref="R71:S71"/>
    <mergeCell ref="K72:L72"/>
    <mergeCell ref="R72:S72"/>
    <mergeCell ref="K73:L73"/>
    <mergeCell ref="R73:S73"/>
    <mergeCell ref="A3313:A3314"/>
    <mergeCell ref="A3315:A3316"/>
    <mergeCell ref="A3317:A3318"/>
    <mergeCell ref="A3319:A3320"/>
    <mergeCell ref="A3321:A3322"/>
    <mergeCell ref="A3323:A3324"/>
    <mergeCell ref="A3301:A3302"/>
    <mergeCell ref="A3303:A3304"/>
    <mergeCell ref="A3305:A3306"/>
    <mergeCell ref="A3307:A3308"/>
    <mergeCell ref="A3309:A3310"/>
    <mergeCell ref="A3311:A3312"/>
    <mergeCell ref="T77:U77"/>
    <mergeCell ref="K99:L99"/>
    <mergeCell ref="R99:S99"/>
    <mergeCell ref="A3293:A3294"/>
    <mergeCell ref="A3295:A3296"/>
    <mergeCell ref="A3297:A3298"/>
    <mergeCell ref="A3299:A3300"/>
    <mergeCell ref="A3277:A3278"/>
    <mergeCell ref="A3279:A3280"/>
    <mergeCell ref="A3281:A3282"/>
    <mergeCell ref="A3283:A3284"/>
    <mergeCell ref="K100:L100"/>
    <mergeCell ref="K132:L132"/>
    <mergeCell ref="K159:L159"/>
    <mergeCell ref="K133:L133"/>
    <mergeCell ref="K211:L211"/>
    <mergeCell ref="K212:L212"/>
    <mergeCell ref="K270:L270"/>
    <mergeCell ref="K298:L298"/>
    <mergeCell ref="K271:L271"/>
    <mergeCell ref="K329:L329"/>
    <mergeCell ref="K380:L380"/>
    <mergeCell ref="K438:L438"/>
    <mergeCell ref="K466:L466"/>
    <mergeCell ref="K74:L74"/>
    <mergeCell ref="R74:S74"/>
    <mergeCell ref="K75:L75"/>
    <mergeCell ref="R75:S75"/>
    <mergeCell ref="K76:L76"/>
    <mergeCell ref="R76:S76"/>
    <mergeCell ref="K130:L130"/>
    <mergeCell ref="R130:S130"/>
    <mergeCell ref="K131:L131"/>
    <mergeCell ref="R131:S131"/>
    <mergeCell ref="R100:S100"/>
    <mergeCell ref="K101:L101"/>
    <mergeCell ref="R101:S101"/>
    <mergeCell ref="K102:L102"/>
    <mergeCell ref="R102:S102"/>
    <mergeCell ref="K77:L77"/>
    <mergeCell ref="M77:N77"/>
    <mergeCell ref="R77:S77"/>
    <mergeCell ref="R132:S132"/>
    <mergeCell ref="T105:U105"/>
    <mergeCell ref="K127:L127"/>
    <mergeCell ref="R127:S127"/>
    <mergeCell ref="K128:L128"/>
    <mergeCell ref="R128:S128"/>
    <mergeCell ref="K129:L129"/>
    <mergeCell ref="R129:S129"/>
    <mergeCell ref="K103:L103"/>
    <mergeCell ref="R103:S103"/>
    <mergeCell ref="K104:L104"/>
    <mergeCell ref="R104:S104"/>
    <mergeCell ref="K105:L105"/>
    <mergeCell ref="M105:N105"/>
    <mergeCell ref="R105:S105"/>
    <mergeCell ref="M133:N133"/>
    <mergeCell ref="R133:S133"/>
    <mergeCell ref="T133:U133"/>
    <mergeCell ref="K155:L155"/>
    <mergeCell ref="R155:S155"/>
    <mergeCell ref="K189:L189"/>
    <mergeCell ref="M189:N189"/>
    <mergeCell ref="R189:S189"/>
    <mergeCell ref="T189:U189"/>
    <mergeCell ref="R159:S159"/>
    <mergeCell ref="K160:L160"/>
    <mergeCell ref="R160:S160"/>
    <mergeCell ref="K161:L161"/>
    <mergeCell ref="M161:N161"/>
    <mergeCell ref="R161:S161"/>
    <mergeCell ref="K156:L156"/>
    <mergeCell ref="R156:S156"/>
    <mergeCell ref="K157:L157"/>
    <mergeCell ref="R157:S157"/>
    <mergeCell ref="K158:L158"/>
    <mergeCell ref="R158:S158"/>
    <mergeCell ref="R211:S211"/>
    <mergeCell ref="K186:L186"/>
    <mergeCell ref="R186:S186"/>
    <mergeCell ref="K187:L187"/>
    <mergeCell ref="R187:S187"/>
    <mergeCell ref="K188:L188"/>
    <mergeCell ref="R188:S188"/>
    <mergeCell ref="T161:U161"/>
    <mergeCell ref="K183:L183"/>
    <mergeCell ref="R183:S183"/>
    <mergeCell ref="K184:L184"/>
    <mergeCell ref="R184:S184"/>
    <mergeCell ref="K185:L185"/>
    <mergeCell ref="R185:S185"/>
    <mergeCell ref="T217:U217"/>
    <mergeCell ref="K239:L239"/>
    <mergeCell ref="R239:S239"/>
    <mergeCell ref="K240:L240"/>
    <mergeCell ref="R240:S240"/>
    <mergeCell ref="K241:L241"/>
    <mergeCell ref="R241:S241"/>
    <mergeCell ref="K215:L215"/>
    <mergeCell ref="R215:S215"/>
    <mergeCell ref="K216:L216"/>
    <mergeCell ref="R216:S216"/>
    <mergeCell ref="K217:L217"/>
    <mergeCell ref="M217:N217"/>
    <mergeCell ref="R217:S217"/>
    <mergeCell ref="K242:L242"/>
    <mergeCell ref="R242:S242"/>
    <mergeCell ref="K243:L243"/>
    <mergeCell ref="R243:S243"/>
    <mergeCell ref="K244:L244"/>
    <mergeCell ref="R244:S244"/>
    <mergeCell ref="R212:S212"/>
    <mergeCell ref="K213:L213"/>
    <mergeCell ref="R213:S213"/>
    <mergeCell ref="K214:L214"/>
    <mergeCell ref="R214:S214"/>
    <mergeCell ref="T273:U273"/>
    <mergeCell ref="K295:L295"/>
    <mergeCell ref="R295:S295"/>
    <mergeCell ref="K296:L296"/>
    <mergeCell ref="R296:S296"/>
    <mergeCell ref="K297:L297"/>
    <mergeCell ref="R297:S297"/>
    <mergeCell ref="R270:S270"/>
    <mergeCell ref="K245:L245"/>
    <mergeCell ref="M245:N245"/>
    <mergeCell ref="R245:S245"/>
    <mergeCell ref="T245:U245"/>
    <mergeCell ref="K267:L267"/>
    <mergeCell ref="R267:S267"/>
    <mergeCell ref="K268:L268"/>
    <mergeCell ref="R268:S268"/>
    <mergeCell ref="K269:L269"/>
    <mergeCell ref="R269:S269"/>
    <mergeCell ref="R271:S271"/>
    <mergeCell ref="K272:L272"/>
    <mergeCell ref="R272:S272"/>
    <mergeCell ref="K273:L273"/>
    <mergeCell ref="M273:N273"/>
    <mergeCell ref="R273:S273"/>
    <mergeCell ref="K327:L327"/>
    <mergeCell ref="R327:S327"/>
    <mergeCell ref="K328:L328"/>
    <mergeCell ref="R328:S328"/>
    <mergeCell ref="R298:S298"/>
    <mergeCell ref="K299:L299"/>
    <mergeCell ref="R299:S299"/>
    <mergeCell ref="K300:L300"/>
    <mergeCell ref="R300:S300"/>
    <mergeCell ref="K324:L324"/>
    <mergeCell ref="R324:S324"/>
    <mergeCell ref="K325:L325"/>
    <mergeCell ref="R325:S325"/>
    <mergeCell ref="K326:L326"/>
    <mergeCell ref="R326:S326"/>
    <mergeCell ref="K301:L301"/>
    <mergeCell ref="M301:N301"/>
    <mergeCell ref="R301:S301"/>
    <mergeCell ref="T301:U301"/>
    <mergeCell ref="K323:L323"/>
    <mergeCell ref="R323:S323"/>
    <mergeCell ref="K357:L357"/>
    <mergeCell ref="M357:N357"/>
    <mergeCell ref="R357:S357"/>
    <mergeCell ref="T357:U357"/>
    <mergeCell ref="K379:L379"/>
    <mergeCell ref="R379:S379"/>
    <mergeCell ref="K354:L354"/>
    <mergeCell ref="R354:S354"/>
    <mergeCell ref="K355:L355"/>
    <mergeCell ref="R355:S355"/>
    <mergeCell ref="K356:L356"/>
    <mergeCell ref="R356:S356"/>
    <mergeCell ref="T329:U329"/>
    <mergeCell ref="K351:L351"/>
    <mergeCell ref="R351:S351"/>
    <mergeCell ref="K352:L352"/>
    <mergeCell ref="R352:S352"/>
    <mergeCell ref="K353:L353"/>
    <mergeCell ref="R353:S353"/>
    <mergeCell ref="M329:N329"/>
    <mergeCell ref="R329:S329"/>
    <mergeCell ref="T385:U385"/>
    <mergeCell ref="K407:L407"/>
    <mergeCell ref="R407:S407"/>
    <mergeCell ref="K408:L408"/>
    <mergeCell ref="R408:S408"/>
    <mergeCell ref="K409:L409"/>
    <mergeCell ref="R409:S409"/>
    <mergeCell ref="K383:L383"/>
    <mergeCell ref="R383:S383"/>
    <mergeCell ref="K384:L384"/>
    <mergeCell ref="R384:S384"/>
    <mergeCell ref="K385:L385"/>
    <mergeCell ref="M385:N385"/>
    <mergeCell ref="R385:S385"/>
    <mergeCell ref="K410:L410"/>
    <mergeCell ref="R410:S410"/>
    <mergeCell ref="K411:L411"/>
    <mergeCell ref="R411:S411"/>
    <mergeCell ref="K412:L412"/>
    <mergeCell ref="R412:S412"/>
    <mergeCell ref="R380:S380"/>
    <mergeCell ref="K381:L381"/>
    <mergeCell ref="R381:S381"/>
    <mergeCell ref="K382:L382"/>
    <mergeCell ref="R382:S382"/>
    <mergeCell ref="T441:U441"/>
    <mergeCell ref="K463:L463"/>
    <mergeCell ref="R463:S463"/>
    <mergeCell ref="K464:L464"/>
    <mergeCell ref="R464:S464"/>
    <mergeCell ref="K465:L465"/>
    <mergeCell ref="R465:S465"/>
    <mergeCell ref="R438:S438"/>
    <mergeCell ref="K413:L413"/>
    <mergeCell ref="M413:N413"/>
    <mergeCell ref="R413:S413"/>
    <mergeCell ref="T413:U413"/>
    <mergeCell ref="K435:L435"/>
    <mergeCell ref="R435:S435"/>
    <mergeCell ref="K436:L436"/>
    <mergeCell ref="R436:S436"/>
    <mergeCell ref="K437:L437"/>
    <mergeCell ref="R437:S437"/>
    <mergeCell ref="K439:L439"/>
    <mergeCell ref="R439:S439"/>
    <mergeCell ref="K440:L440"/>
    <mergeCell ref="R440:S440"/>
    <mergeCell ref="K441:L441"/>
    <mergeCell ref="M441:N441"/>
    <mergeCell ref="R441:S441"/>
    <mergeCell ref="K495:L495"/>
    <mergeCell ref="R495:S495"/>
    <mergeCell ref="K496:L496"/>
    <mergeCell ref="R496:S496"/>
    <mergeCell ref="R466:S466"/>
    <mergeCell ref="K467:L467"/>
    <mergeCell ref="R467:S467"/>
    <mergeCell ref="K468:L468"/>
    <mergeCell ref="R468:S468"/>
    <mergeCell ref="K492:L492"/>
    <mergeCell ref="R492:S492"/>
    <mergeCell ref="K493:L493"/>
    <mergeCell ref="R493:S493"/>
    <mergeCell ref="K494:L494"/>
    <mergeCell ref="R494:S494"/>
    <mergeCell ref="K469:L469"/>
    <mergeCell ref="M469:N469"/>
    <mergeCell ref="R469:S469"/>
    <mergeCell ref="T469:U469"/>
    <mergeCell ref="K491:L491"/>
    <mergeCell ref="R491:S491"/>
    <mergeCell ref="K525:L525"/>
    <mergeCell ref="M525:N525"/>
    <mergeCell ref="R525:S525"/>
    <mergeCell ref="T525:U525"/>
    <mergeCell ref="K547:L547"/>
    <mergeCell ref="R547:S547"/>
    <mergeCell ref="K522:L522"/>
    <mergeCell ref="R522:S522"/>
    <mergeCell ref="K523:L523"/>
    <mergeCell ref="R523:S523"/>
    <mergeCell ref="K524:L524"/>
    <mergeCell ref="R524:S524"/>
    <mergeCell ref="T497:U497"/>
    <mergeCell ref="K519:L519"/>
    <mergeCell ref="R519:S519"/>
    <mergeCell ref="K520:L520"/>
    <mergeCell ref="R520:S520"/>
    <mergeCell ref="K521:L521"/>
    <mergeCell ref="R521:S521"/>
    <mergeCell ref="M497:N497"/>
    <mergeCell ref="R497:S497"/>
    <mergeCell ref="T553:U553"/>
    <mergeCell ref="K575:L575"/>
    <mergeCell ref="R575:S575"/>
    <mergeCell ref="K576:L576"/>
    <mergeCell ref="R576:S576"/>
    <mergeCell ref="K577:L577"/>
    <mergeCell ref="R577:S577"/>
    <mergeCell ref="K551:L551"/>
    <mergeCell ref="R551:S551"/>
    <mergeCell ref="K552:L552"/>
    <mergeCell ref="R552:S552"/>
    <mergeCell ref="K553:L553"/>
    <mergeCell ref="M553:N553"/>
    <mergeCell ref="R553:S553"/>
    <mergeCell ref="R548:S548"/>
    <mergeCell ref="K549:L549"/>
    <mergeCell ref="R549:S549"/>
    <mergeCell ref="K550:L550"/>
    <mergeCell ref="R550:S550"/>
    <mergeCell ref="K604:L604"/>
    <mergeCell ref="R604:S604"/>
    <mergeCell ref="K605:L605"/>
    <mergeCell ref="R605:S605"/>
    <mergeCell ref="K581:L581"/>
    <mergeCell ref="M581:N581"/>
    <mergeCell ref="R581:S581"/>
    <mergeCell ref="T581:U581"/>
    <mergeCell ref="K603:L603"/>
    <mergeCell ref="R603:S603"/>
    <mergeCell ref="K578:L578"/>
    <mergeCell ref="R578:S578"/>
    <mergeCell ref="K579:L579"/>
    <mergeCell ref="R579:S579"/>
    <mergeCell ref="K580:L580"/>
    <mergeCell ref="R580:S580"/>
    <mergeCell ref="T609:U609"/>
    <mergeCell ref="K631:L631"/>
    <mergeCell ref="R631:S631"/>
    <mergeCell ref="K632:L632"/>
    <mergeCell ref="R632:S632"/>
    <mergeCell ref="K633:L633"/>
    <mergeCell ref="R633:S633"/>
    <mergeCell ref="K606:L606"/>
    <mergeCell ref="R606:S606"/>
    <mergeCell ref="K607:L607"/>
    <mergeCell ref="R607:S607"/>
    <mergeCell ref="K608:L608"/>
    <mergeCell ref="R608:S608"/>
    <mergeCell ref="K609:L609"/>
    <mergeCell ref="M609:N609"/>
    <mergeCell ref="R609:S609"/>
    <mergeCell ref="K637:L637"/>
    <mergeCell ref="M637:N637"/>
    <mergeCell ref="R637:S637"/>
    <mergeCell ref="K634:L634"/>
    <mergeCell ref="R634:S634"/>
    <mergeCell ref="K635:L635"/>
    <mergeCell ref="R635:S635"/>
    <mergeCell ref="K636:L636"/>
    <mergeCell ref="R636:S636"/>
    <mergeCell ref="K665:L665"/>
    <mergeCell ref="M665:N665"/>
    <mergeCell ref="R665:S665"/>
    <mergeCell ref="K660:L660"/>
    <mergeCell ref="R660:S660"/>
    <mergeCell ref="K661:L661"/>
    <mergeCell ref="R661:S661"/>
    <mergeCell ref="K662:L662"/>
    <mergeCell ref="R662:S662"/>
    <mergeCell ref="K663:L663"/>
    <mergeCell ref="R663:S663"/>
    <mergeCell ref="T637:U637"/>
    <mergeCell ref="K659:L659"/>
    <mergeCell ref="R659:S659"/>
    <mergeCell ref="K693:L693"/>
    <mergeCell ref="M693:N693"/>
    <mergeCell ref="R693:S693"/>
    <mergeCell ref="T693:U693"/>
    <mergeCell ref="K715:L715"/>
    <mergeCell ref="R715:S715"/>
    <mergeCell ref="K690:L690"/>
    <mergeCell ref="R690:S690"/>
    <mergeCell ref="K691:L691"/>
    <mergeCell ref="R691:S691"/>
    <mergeCell ref="K692:L692"/>
    <mergeCell ref="R692:S692"/>
    <mergeCell ref="T665:U665"/>
    <mergeCell ref="K687:L687"/>
    <mergeCell ref="R687:S687"/>
    <mergeCell ref="K688:L688"/>
    <mergeCell ref="R688:S688"/>
    <mergeCell ref="K689:L689"/>
    <mergeCell ref="R689:S689"/>
    <mergeCell ref="K664:L664"/>
    <mergeCell ref="R664:S664"/>
    <mergeCell ref="T721:U721"/>
    <mergeCell ref="K743:L743"/>
    <mergeCell ref="R743:S743"/>
    <mergeCell ref="K744:L744"/>
    <mergeCell ref="R744:S744"/>
    <mergeCell ref="K745:L745"/>
    <mergeCell ref="R745:S745"/>
    <mergeCell ref="K719:L719"/>
    <mergeCell ref="R719:S719"/>
    <mergeCell ref="K720:L720"/>
    <mergeCell ref="R720:S720"/>
    <mergeCell ref="K721:L721"/>
    <mergeCell ref="M721:N721"/>
    <mergeCell ref="R721:S721"/>
    <mergeCell ref="K716:L716"/>
    <mergeCell ref="R716:S716"/>
    <mergeCell ref="K717:L717"/>
    <mergeCell ref="R717:S717"/>
    <mergeCell ref="K718:L718"/>
    <mergeCell ref="R718:S718"/>
    <mergeCell ref="K772:L772"/>
    <mergeCell ref="R772:S772"/>
    <mergeCell ref="K773:L773"/>
    <mergeCell ref="R773:S773"/>
    <mergeCell ref="K749:L749"/>
    <mergeCell ref="M749:N749"/>
    <mergeCell ref="R749:S749"/>
    <mergeCell ref="T749:U749"/>
    <mergeCell ref="K771:L771"/>
    <mergeCell ref="R771:S771"/>
    <mergeCell ref="K746:L746"/>
    <mergeCell ref="R746:S746"/>
    <mergeCell ref="K747:L747"/>
    <mergeCell ref="R747:S747"/>
    <mergeCell ref="K748:L748"/>
    <mergeCell ref="R748:S748"/>
    <mergeCell ref="T777:U777"/>
    <mergeCell ref="K799:L799"/>
    <mergeCell ref="R799:S799"/>
    <mergeCell ref="K800:L800"/>
    <mergeCell ref="R800:S800"/>
    <mergeCell ref="K801:L801"/>
    <mergeCell ref="R801:S801"/>
    <mergeCell ref="K774:L774"/>
    <mergeCell ref="R774:S774"/>
    <mergeCell ref="K775:L775"/>
    <mergeCell ref="R775:S775"/>
    <mergeCell ref="K776:L776"/>
    <mergeCell ref="R776:S776"/>
    <mergeCell ref="K777:L777"/>
    <mergeCell ref="M777:N777"/>
    <mergeCell ref="R777:S777"/>
    <mergeCell ref="K805:L805"/>
    <mergeCell ref="M805:N805"/>
    <mergeCell ref="R805:S805"/>
    <mergeCell ref="K802:L802"/>
    <mergeCell ref="R802:S802"/>
    <mergeCell ref="K803:L803"/>
    <mergeCell ref="R803:S803"/>
    <mergeCell ref="K804:L804"/>
    <mergeCell ref="R804:S804"/>
    <mergeCell ref="K833:L833"/>
    <mergeCell ref="M833:N833"/>
    <mergeCell ref="R833:S833"/>
    <mergeCell ref="K828:L828"/>
    <mergeCell ref="R828:S828"/>
    <mergeCell ref="K829:L829"/>
    <mergeCell ref="R829:S829"/>
    <mergeCell ref="K830:L830"/>
    <mergeCell ref="R830:S830"/>
    <mergeCell ref="K831:L831"/>
    <mergeCell ref="R831:S831"/>
    <mergeCell ref="T805:U805"/>
    <mergeCell ref="K827:L827"/>
    <mergeCell ref="R827:S827"/>
    <mergeCell ref="K861:L861"/>
    <mergeCell ref="M861:N861"/>
    <mergeCell ref="R861:S861"/>
    <mergeCell ref="T861:U861"/>
    <mergeCell ref="K883:L883"/>
    <mergeCell ref="R883:S883"/>
    <mergeCell ref="K858:L858"/>
    <mergeCell ref="R858:S858"/>
    <mergeCell ref="K859:L859"/>
    <mergeCell ref="R859:S859"/>
    <mergeCell ref="K860:L860"/>
    <mergeCell ref="R860:S860"/>
    <mergeCell ref="T833:U833"/>
    <mergeCell ref="K855:L855"/>
    <mergeCell ref="R855:S855"/>
    <mergeCell ref="K856:L856"/>
    <mergeCell ref="R856:S856"/>
    <mergeCell ref="K857:L857"/>
    <mergeCell ref="R857:S857"/>
    <mergeCell ref="K832:L832"/>
    <mergeCell ref="R832:S832"/>
    <mergeCell ref="T889:U889"/>
    <mergeCell ref="K925:K926"/>
    <mergeCell ref="S925:S926"/>
    <mergeCell ref="K961:K962"/>
    <mergeCell ref="S961:S962"/>
    <mergeCell ref="K997:K998"/>
    <mergeCell ref="S997:S998"/>
    <mergeCell ref="K887:L887"/>
    <mergeCell ref="R887:S887"/>
    <mergeCell ref="K888:L888"/>
    <mergeCell ref="R888:S888"/>
    <mergeCell ref="K889:L889"/>
    <mergeCell ref="M889:N889"/>
    <mergeCell ref="R889:S889"/>
    <mergeCell ref="K884:L884"/>
    <mergeCell ref="R884:S884"/>
    <mergeCell ref="K885:L885"/>
    <mergeCell ref="R885:S885"/>
    <mergeCell ref="K886:L886"/>
    <mergeCell ref="R886:S886"/>
    <mergeCell ref="K1249:K1250"/>
    <mergeCell ref="S1249:S1250"/>
    <mergeCell ref="K1285:K1286"/>
    <mergeCell ref="S1285:S1286"/>
    <mergeCell ref="K1321:K1322"/>
    <mergeCell ref="S1321:S1322"/>
    <mergeCell ref="K1141:K1142"/>
    <mergeCell ref="S1141:S1142"/>
    <mergeCell ref="K1177:K1178"/>
    <mergeCell ref="S1177:S1178"/>
    <mergeCell ref="K1213:K1214"/>
    <mergeCell ref="S1213:S1214"/>
    <mergeCell ref="K1033:K1034"/>
    <mergeCell ref="S1033:S1034"/>
    <mergeCell ref="K1069:K1070"/>
    <mergeCell ref="S1069:S1070"/>
    <mergeCell ref="K1105:K1106"/>
    <mergeCell ref="S1105:S1106"/>
    <mergeCell ref="K1357:K1358"/>
    <mergeCell ref="S1357:S1358"/>
    <mergeCell ref="K1393:K1394"/>
    <mergeCell ref="S1393:S1394"/>
    <mergeCell ref="K1429:K1430"/>
    <mergeCell ref="S1429:S1430"/>
    <mergeCell ref="K1897:K1898"/>
    <mergeCell ref="S1897:S1898"/>
    <mergeCell ref="K1933:K1934"/>
    <mergeCell ref="S1933:S1934"/>
    <mergeCell ref="K1573:K1574"/>
    <mergeCell ref="S1573:S1574"/>
    <mergeCell ref="K1609:K1610"/>
    <mergeCell ref="S1609:S1610"/>
    <mergeCell ref="K1645:K1646"/>
    <mergeCell ref="S1645:S1646"/>
    <mergeCell ref="K1465:K1466"/>
    <mergeCell ref="S1465:S1466"/>
    <mergeCell ref="K1501:K1502"/>
    <mergeCell ref="S1501:S1502"/>
    <mergeCell ref="K1537:K1538"/>
    <mergeCell ref="S1537:S1538"/>
    <mergeCell ref="K1789:K1790"/>
    <mergeCell ref="S1789:S1790"/>
    <mergeCell ref="K1825:K1826"/>
    <mergeCell ref="S1825:S1826"/>
    <mergeCell ref="K1861:K1862"/>
    <mergeCell ref="S1861:S1862"/>
    <mergeCell ref="K1681:K1682"/>
    <mergeCell ref="S1681:S1682"/>
    <mergeCell ref="K1717:K1718"/>
    <mergeCell ref="S1717:S1718"/>
    <mergeCell ref="K1753:K1754"/>
    <mergeCell ref="S1753:S1754"/>
    <mergeCell ref="K2121:K2124"/>
    <mergeCell ref="S2121:S2124"/>
    <mergeCell ref="K2160:K2163"/>
    <mergeCell ref="S2160:S2163"/>
    <mergeCell ref="K2199:K2202"/>
    <mergeCell ref="S2199:S2202"/>
    <mergeCell ref="K2394:K2397"/>
    <mergeCell ref="S2394:S2397"/>
    <mergeCell ref="K1969:K1970"/>
    <mergeCell ref="S1969:S1970"/>
    <mergeCell ref="K2823:K2826"/>
    <mergeCell ref="S2823:S2826"/>
    <mergeCell ref="K2901:K2904"/>
    <mergeCell ref="S2901:S2904"/>
    <mergeCell ref="K2862:K2865"/>
    <mergeCell ref="S2862:S2865"/>
    <mergeCell ref="K2043:K2046"/>
    <mergeCell ref="S2043:S2046"/>
    <mergeCell ref="K2004:K2007"/>
    <mergeCell ref="S2004:S2007"/>
    <mergeCell ref="K2082:K2085"/>
    <mergeCell ref="S2082:S2085"/>
    <mergeCell ref="K2277:K2280"/>
    <mergeCell ref="S2277:S2280"/>
    <mergeCell ref="K2316:K2319"/>
    <mergeCell ref="S2316:S2319"/>
    <mergeCell ref="K2238:K2241"/>
    <mergeCell ref="S2238:S2241"/>
    <mergeCell ref="K2355:K2358"/>
    <mergeCell ref="S2355:S2358"/>
    <mergeCell ref="K2472:K2475"/>
    <mergeCell ref="S2472:S2475"/>
    <mergeCell ref="K2433:K2436"/>
    <mergeCell ref="S2433:S2436"/>
    <mergeCell ref="K2589:K2592"/>
    <mergeCell ref="S2589:S2592"/>
    <mergeCell ref="K3057:K3060"/>
    <mergeCell ref="S3057:S3060"/>
    <mergeCell ref="K2511:K2514"/>
    <mergeCell ref="S2511:S2514"/>
    <mergeCell ref="K2550:K2553"/>
    <mergeCell ref="S2550:S2553"/>
    <mergeCell ref="K2628:K2631"/>
    <mergeCell ref="S2628:S2631"/>
    <mergeCell ref="K2706:K2709"/>
    <mergeCell ref="S2706:S2709"/>
    <mergeCell ref="K2745:K2748"/>
    <mergeCell ref="S2745:S2748"/>
    <mergeCell ref="K2667:K2670"/>
    <mergeCell ref="S2667:S2670"/>
    <mergeCell ref="K2940:K2943"/>
    <mergeCell ref="S2940:S2943"/>
    <mergeCell ref="K2979:K2982"/>
    <mergeCell ref="S2979:S2982"/>
    <mergeCell ref="K3018:K3021"/>
    <mergeCell ref="S3018:S3021"/>
    <mergeCell ref="K2784:K2787"/>
    <mergeCell ref="S2784:S2787"/>
    <mergeCell ref="AP71:AQ71"/>
    <mergeCell ref="AR71:AS71"/>
    <mergeCell ref="AP239:AQ239"/>
    <mergeCell ref="AR239:AS239"/>
    <mergeCell ref="AB85:AC85"/>
    <mergeCell ref="AB86:AC86"/>
    <mergeCell ref="AB87:AC87"/>
    <mergeCell ref="V88:W88"/>
    <mergeCell ref="AP407:AQ407"/>
    <mergeCell ref="AR407:AS407"/>
    <mergeCell ref="AB253:AC253"/>
    <mergeCell ref="AB254:AC254"/>
    <mergeCell ref="AB255:AC255"/>
    <mergeCell ref="V256:W256"/>
    <mergeCell ref="AB422:AC422"/>
    <mergeCell ref="AB423:AC423"/>
    <mergeCell ref="V424:W424"/>
    <mergeCell ref="AB421:AC421"/>
    <mergeCell ref="AB589:AC589"/>
    <mergeCell ref="AB590:AC590"/>
    <mergeCell ref="AB591:AC591"/>
    <mergeCell ref="V592:W592"/>
    <mergeCell ref="AP575:AQ575"/>
    <mergeCell ref="AV2237:AY2237"/>
    <mergeCell ref="AZ2237:BC2237"/>
    <mergeCell ref="AR575:AS575"/>
    <mergeCell ref="AB757:AC757"/>
    <mergeCell ref="AB758:AC758"/>
    <mergeCell ref="AB759:AC759"/>
    <mergeCell ref="AP743:AQ743"/>
    <mergeCell ref="AR743:AS743"/>
    <mergeCell ref="V760:W760"/>
    <mergeCell ref="AR924:AT924"/>
    <mergeCell ref="X2237:Z2237"/>
    <mergeCell ref="AB2237:AE2237"/>
    <mergeCell ref="AF2237:AI2237"/>
    <mergeCell ref="AJ2237:AM2237"/>
    <mergeCell ref="AN2237:AQ2237"/>
    <mergeCell ref="AR2237:AU223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44"/>
  <sheetViews>
    <sheetView tabSelected="1" topLeftCell="A324" zoomScale="69" zoomScaleNormal="69" workbookViewId="0">
      <selection activeCell="B331" sqref="B331:O344"/>
    </sheetView>
  </sheetViews>
  <sheetFormatPr baseColWidth="10" defaultRowHeight="15" x14ac:dyDescent="0.25"/>
  <cols>
    <col min="2" max="2" width="16.7109375" customWidth="1"/>
    <col min="3" max="3" width="9" bestFit="1" customWidth="1"/>
    <col min="4" max="4" width="8.28515625" customWidth="1"/>
    <col min="5" max="5" width="4.42578125" bestFit="1" customWidth="1"/>
    <col min="6" max="6" width="8.28515625" bestFit="1" customWidth="1"/>
    <col min="7" max="7" width="4.42578125" bestFit="1" customWidth="1"/>
    <col min="8" max="8" width="8.28515625" bestFit="1" customWidth="1"/>
    <col min="9" max="9" width="4.42578125" bestFit="1" customWidth="1"/>
    <col min="10" max="10" width="8.42578125" customWidth="1"/>
    <col min="11" max="11" width="6.85546875" customWidth="1"/>
    <col min="12" max="12" width="8.28515625" bestFit="1" customWidth="1"/>
    <col min="13" max="13" width="5.7109375" customWidth="1"/>
    <col min="14" max="14" width="8.42578125" customWidth="1"/>
    <col min="15" max="15" width="6.5703125" customWidth="1"/>
  </cols>
  <sheetData>
    <row r="2" spans="2:15" x14ac:dyDescent="0.25">
      <c r="B2" t="s">
        <v>1139</v>
      </c>
    </row>
    <row r="3" spans="2:15" x14ac:dyDescent="0.25">
      <c r="B3" s="151" t="s">
        <v>1140</v>
      </c>
      <c r="N3" t="s">
        <v>1141</v>
      </c>
    </row>
    <row r="4" spans="2:15" x14ac:dyDescent="0.25">
      <c r="B4" s="151"/>
    </row>
    <row r="5" spans="2:15" x14ac:dyDescent="0.25">
      <c r="B5" s="265" t="s">
        <v>1123</v>
      </c>
      <c r="C5" s="265" t="s">
        <v>1124</v>
      </c>
      <c r="D5" s="267" t="s">
        <v>1142</v>
      </c>
      <c r="E5" s="267"/>
      <c r="F5" s="267"/>
      <c r="G5" s="267"/>
      <c r="H5" s="267"/>
      <c r="I5" s="267"/>
      <c r="J5" s="267"/>
      <c r="K5" s="267"/>
      <c r="L5" s="268" t="s">
        <v>1143</v>
      </c>
      <c r="M5" s="268"/>
      <c r="N5" s="268" t="s">
        <v>1144</v>
      </c>
      <c r="O5" s="268"/>
    </row>
    <row r="6" spans="2:15" x14ac:dyDescent="0.25">
      <c r="B6" s="266"/>
      <c r="C6" s="266"/>
      <c r="D6" s="267" t="s">
        <v>1145</v>
      </c>
      <c r="E6" s="267"/>
      <c r="F6" s="267" t="s">
        <v>1146</v>
      </c>
      <c r="G6" s="270"/>
      <c r="H6" s="267" t="s">
        <v>1147</v>
      </c>
      <c r="I6" s="270"/>
      <c r="J6" s="267" t="s">
        <v>1148</v>
      </c>
      <c r="K6" s="270"/>
      <c r="L6" s="269"/>
      <c r="M6" s="269"/>
      <c r="N6" s="269"/>
      <c r="O6" s="269"/>
    </row>
    <row r="7" spans="2:15" x14ac:dyDescent="0.25">
      <c r="B7" s="230" t="s">
        <v>1149</v>
      </c>
      <c r="C7" s="138" t="s">
        <v>47</v>
      </c>
      <c r="D7" s="152">
        <v>167.97</v>
      </c>
      <c r="E7" s="152" t="s">
        <v>592</v>
      </c>
      <c r="F7" s="152">
        <v>422.59</v>
      </c>
      <c r="G7" s="152" t="s">
        <v>592</v>
      </c>
      <c r="H7" s="152">
        <v>170.77</v>
      </c>
      <c r="I7" s="152" t="s">
        <v>593</v>
      </c>
      <c r="J7" s="152">
        <v>47.851999999999997</v>
      </c>
      <c r="K7" s="152" t="s">
        <v>593</v>
      </c>
      <c r="L7" s="152">
        <v>761.33</v>
      </c>
      <c r="M7" s="152" t="s">
        <v>592</v>
      </c>
      <c r="N7" s="152">
        <v>809.18</v>
      </c>
      <c r="O7" s="152" t="s">
        <v>592</v>
      </c>
    </row>
    <row r="8" spans="2:15" x14ac:dyDescent="0.25">
      <c r="B8" s="227"/>
      <c r="C8" s="143">
        <v>2.5000000000000001E-3</v>
      </c>
      <c r="D8" s="152">
        <v>99.35</v>
      </c>
      <c r="E8" s="152" t="s">
        <v>593</v>
      </c>
      <c r="F8" s="152">
        <v>377.41</v>
      </c>
      <c r="G8" s="152" t="s">
        <v>593</v>
      </c>
      <c r="H8" s="152">
        <v>222.4</v>
      </c>
      <c r="I8" s="152" t="s">
        <v>592</v>
      </c>
      <c r="J8" s="152">
        <v>62.371000000000002</v>
      </c>
      <c r="K8" s="152" t="s">
        <v>592</v>
      </c>
      <c r="L8" s="152">
        <v>699.16</v>
      </c>
      <c r="M8" s="152" t="s">
        <v>593</v>
      </c>
      <c r="N8" s="152">
        <v>761.53</v>
      </c>
      <c r="O8" s="152" t="s">
        <v>592</v>
      </c>
    </row>
    <row r="9" spans="2:15" x14ac:dyDescent="0.25">
      <c r="B9" s="230" t="s">
        <v>1128</v>
      </c>
      <c r="C9" s="138" t="s">
        <v>11</v>
      </c>
      <c r="D9" s="152">
        <v>148.31</v>
      </c>
      <c r="E9" s="152" t="s">
        <v>592</v>
      </c>
      <c r="F9" s="152">
        <v>447.4</v>
      </c>
      <c r="G9" s="152" t="s">
        <v>592</v>
      </c>
      <c r="H9" s="152">
        <v>210.42</v>
      </c>
      <c r="I9" s="152" t="s">
        <v>593</v>
      </c>
      <c r="J9" s="152">
        <v>53.125999999999998</v>
      </c>
      <c r="K9" s="152" t="s">
        <v>593</v>
      </c>
      <c r="L9" s="152">
        <v>806.12</v>
      </c>
      <c r="M9" s="152" t="s">
        <v>592</v>
      </c>
      <c r="N9" s="152">
        <v>859.25</v>
      </c>
      <c r="O9" s="152" t="s">
        <v>592</v>
      </c>
    </row>
    <row r="10" spans="2:15" x14ac:dyDescent="0.25">
      <c r="B10" s="230"/>
      <c r="C10" s="138" t="s">
        <v>7</v>
      </c>
      <c r="D10" s="152">
        <v>151.30000000000001</v>
      </c>
      <c r="E10" s="152" t="s">
        <v>592</v>
      </c>
      <c r="F10" s="152">
        <v>415.11</v>
      </c>
      <c r="G10" s="152" t="s">
        <v>1150</v>
      </c>
      <c r="H10" s="152">
        <v>196.62</v>
      </c>
      <c r="I10" s="152" t="s">
        <v>593</v>
      </c>
      <c r="J10" s="152">
        <v>62.109000000000002</v>
      </c>
      <c r="K10" s="152" t="s">
        <v>1150</v>
      </c>
      <c r="L10" s="152">
        <v>763.02</v>
      </c>
      <c r="M10" s="152" t="s">
        <v>592</v>
      </c>
      <c r="N10" s="152">
        <v>825.13</v>
      </c>
      <c r="O10" s="152" t="s">
        <v>592</v>
      </c>
    </row>
    <row r="11" spans="2:15" x14ac:dyDescent="0.25">
      <c r="B11" s="230"/>
      <c r="C11" s="138" t="s">
        <v>46</v>
      </c>
      <c r="D11" s="152">
        <v>150.65</v>
      </c>
      <c r="E11" s="152" t="s">
        <v>592</v>
      </c>
      <c r="F11" s="152">
        <v>346.62</v>
      </c>
      <c r="G11" s="152" t="s">
        <v>593</v>
      </c>
      <c r="H11" s="152">
        <v>127.87</v>
      </c>
      <c r="I11" s="152" t="s">
        <v>639</v>
      </c>
      <c r="J11" s="152">
        <v>30.34</v>
      </c>
      <c r="K11" s="152" t="s">
        <v>639</v>
      </c>
      <c r="L11" s="152">
        <v>625.13</v>
      </c>
      <c r="M11" s="152" t="s">
        <v>593</v>
      </c>
      <c r="N11" s="152">
        <v>655.47</v>
      </c>
      <c r="O11" s="152" t="s">
        <v>593</v>
      </c>
    </row>
    <row r="12" spans="2:15" x14ac:dyDescent="0.25">
      <c r="B12" s="227"/>
      <c r="C12" s="138" t="s">
        <v>8</v>
      </c>
      <c r="D12" s="153">
        <v>84.38</v>
      </c>
      <c r="E12" s="153" t="s">
        <v>593</v>
      </c>
      <c r="F12" s="153">
        <v>390.89</v>
      </c>
      <c r="G12" s="153" t="s">
        <v>1150</v>
      </c>
      <c r="H12" s="153">
        <v>251.43</v>
      </c>
      <c r="I12" s="153" t="s">
        <v>592</v>
      </c>
      <c r="J12" s="153">
        <v>74.87</v>
      </c>
      <c r="K12" s="153" t="s">
        <v>592</v>
      </c>
      <c r="L12" s="153">
        <v>726.69</v>
      </c>
      <c r="M12" s="153" t="s">
        <v>593</v>
      </c>
      <c r="N12" s="153">
        <v>801.56</v>
      </c>
      <c r="O12" s="153" t="s">
        <v>592</v>
      </c>
    </row>
    <row r="13" spans="2:15" x14ac:dyDescent="0.25">
      <c r="B13" s="271" t="s">
        <v>1119</v>
      </c>
      <c r="C13" s="271"/>
      <c r="D13" s="269" t="s">
        <v>1151</v>
      </c>
      <c r="E13" s="272"/>
      <c r="F13" s="272"/>
      <c r="G13" s="272"/>
      <c r="H13" s="272"/>
      <c r="I13" s="272"/>
      <c r="J13" s="272"/>
      <c r="K13" s="272"/>
      <c r="L13" s="272"/>
      <c r="M13" s="272"/>
      <c r="N13" s="154"/>
      <c r="O13" s="154"/>
    </row>
    <row r="14" spans="2:15" x14ac:dyDescent="0.25">
      <c r="B14" s="128" t="s">
        <v>594</v>
      </c>
      <c r="C14" s="128"/>
      <c r="D14" s="155">
        <v>0.65869999999999995</v>
      </c>
      <c r="E14" s="155"/>
      <c r="F14" s="155">
        <v>0.49540000000000001</v>
      </c>
      <c r="G14" s="155"/>
      <c r="H14" s="155">
        <v>5.4000000000000003E-3</v>
      </c>
      <c r="I14" s="155"/>
      <c r="J14" s="155">
        <v>3.1699999999999999E-2</v>
      </c>
      <c r="K14" s="155"/>
      <c r="L14" s="155">
        <v>0.13589999999999999</v>
      </c>
      <c r="M14" s="155"/>
      <c r="N14" s="155">
        <v>8.7599999999999997E-2</v>
      </c>
      <c r="O14" s="147"/>
    </row>
    <row r="15" spans="2:15" x14ac:dyDescent="0.25">
      <c r="B15" s="128" t="s">
        <v>592</v>
      </c>
      <c r="C15" s="128"/>
      <c r="D15" s="155">
        <v>1E-3</v>
      </c>
      <c r="E15" s="155"/>
      <c r="F15" s="155">
        <v>8.1100000000000005E-2</v>
      </c>
      <c r="G15" s="155"/>
      <c r="H15" s="155">
        <v>8.5699999999999998E-2</v>
      </c>
      <c r="I15" s="155"/>
      <c r="J15" s="155">
        <v>0.10780000000000001</v>
      </c>
      <c r="K15" s="155"/>
      <c r="L15" s="155">
        <v>9.2999999999999999E-2</v>
      </c>
      <c r="M15" s="155"/>
      <c r="N15" s="155">
        <v>0.1527</v>
      </c>
      <c r="O15" s="147"/>
    </row>
    <row r="16" spans="2:15" x14ac:dyDescent="0.25">
      <c r="B16" s="128" t="s">
        <v>618</v>
      </c>
      <c r="C16" s="128"/>
      <c r="D16" s="155">
        <v>0.85929999999999995</v>
      </c>
      <c r="E16" s="155"/>
      <c r="F16" s="155">
        <v>0.44600000000000001</v>
      </c>
      <c r="G16" s="155"/>
      <c r="H16" s="155">
        <v>2.3099999999999999E-2</v>
      </c>
      <c r="I16" s="155"/>
      <c r="J16" s="155">
        <v>0.2407</v>
      </c>
      <c r="K16" s="155"/>
      <c r="L16" s="155">
        <v>0.48930000000000001</v>
      </c>
      <c r="M16" s="155"/>
      <c r="N16" s="155">
        <v>0.51959999999999995</v>
      </c>
      <c r="O16" s="147"/>
    </row>
    <row r="17" spans="2:15" x14ac:dyDescent="0.25">
      <c r="B17" s="128" t="s">
        <v>593</v>
      </c>
      <c r="C17" s="128"/>
      <c r="D17" s="155">
        <v>5.0000000000000001E-4</v>
      </c>
      <c r="E17" s="155"/>
      <c r="F17" s="155">
        <v>7.3000000000000001E-3</v>
      </c>
      <c r="G17" s="155"/>
      <c r="H17" s="155" t="s">
        <v>621</v>
      </c>
      <c r="I17" s="155"/>
      <c r="J17" s="155" t="s">
        <v>621</v>
      </c>
      <c r="K17" s="155"/>
      <c r="L17" s="155">
        <v>1.6000000000000001E-3</v>
      </c>
      <c r="M17" s="155"/>
      <c r="N17" s="155">
        <v>4.0000000000000002E-4</v>
      </c>
      <c r="O17" s="147"/>
    </row>
    <row r="18" spans="2:15" x14ac:dyDescent="0.25">
      <c r="B18" s="128" t="s">
        <v>619</v>
      </c>
      <c r="C18" s="128"/>
      <c r="D18" s="155">
        <v>0.69110000000000005</v>
      </c>
      <c r="E18" s="155"/>
      <c r="F18" s="155">
        <v>0.88790000000000002</v>
      </c>
      <c r="G18" s="155"/>
      <c r="H18" s="155">
        <v>1.61E-2</v>
      </c>
      <c r="I18" s="155"/>
      <c r="J18" s="155">
        <v>0.1661</v>
      </c>
      <c r="K18" s="155"/>
      <c r="L18" s="155">
        <v>0.39329999999999998</v>
      </c>
      <c r="M18" s="155"/>
      <c r="N18" s="155">
        <v>0.23130000000000001</v>
      </c>
      <c r="O18" s="147"/>
    </row>
    <row r="19" spans="2:15" x14ac:dyDescent="0.25">
      <c r="B19" s="114" t="s">
        <v>1120</v>
      </c>
      <c r="C19" s="114"/>
      <c r="D19" s="273">
        <v>22.461200000000002</v>
      </c>
      <c r="E19" s="273"/>
      <c r="F19" s="273">
        <v>12.786479999999999</v>
      </c>
      <c r="G19" s="273"/>
      <c r="H19" s="273">
        <v>14.61285</v>
      </c>
      <c r="I19" s="273"/>
      <c r="J19" s="273">
        <v>26.514569999999999</v>
      </c>
      <c r="K19" s="273"/>
      <c r="L19" s="273">
        <v>10.79114</v>
      </c>
      <c r="M19" s="273"/>
      <c r="N19" s="273">
        <v>10.184939999999999</v>
      </c>
      <c r="O19" s="273"/>
    </row>
    <row r="20" spans="2:15" ht="15.75" x14ac:dyDescent="0.25">
      <c r="O20" s="156"/>
    </row>
    <row r="21" spans="2:15" ht="15.75" x14ac:dyDescent="0.25">
      <c r="B21" s="157" t="s">
        <v>1152</v>
      </c>
      <c r="C21" s="158"/>
      <c r="D21" s="156"/>
      <c r="E21" s="156"/>
      <c r="F21" s="156"/>
      <c r="G21" s="156"/>
      <c r="H21" s="156"/>
      <c r="I21" s="156"/>
      <c r="J21" s="156"/>
      <c r="K21" s="156" t="s">
        <v>1153</v>
      </c>
      <c r="L21" s="156"/>
      <c r="M21" s="156"/>
      <c r="N21" s="156"/>
      <c r="O21" s="156"/>
    </row>
    <row r="26" spans="2:15" x14ac:dyDescent="0.25">
      <c r="B26" s="114" t="s">
        <v>1123</v>
      </c>
      <c r="C26" s="114" t="s">
        <v>1124</v>
      </c>
      <c r="D26" s="221" t="s">
        <v>1169</v>
      </c>
      <c r="E26" s="221"/>
      <c r="F26" s="221" t="s">
        <v>1170</v>
      </c>
      <c r="G26" s="221"/>
      <c r="H26" s="221" t="s">
        <v>1171</v>
      </c>
      <c r="I26" s="221"/>
      <c r="J26" s="221" t="s">
        <v>1172</v>
      </c>
      <c r="K26" s="221"/>
      <c r="L26" s="221" t="s">
        <v>1173</v>
      </c>
      <c r="M26" s="221"/>
      <c r="N26" s="221" t="s">
        <v>1174</v>
      </c>
      <c r="O26" s="221"/>
    </row>
    <row r="27" spans="2:15" ht="15.75" x14ac:dyDescent="0.25">
      <c r="B27" s="226" t="s">
        <v>1125</v>
      </c>
      <c r="C27" s="140" t="s">
        <v>47</v>
      </c>
      <c r="D27" s="181">
        <f>'Salida rend'!U3557</f>
        <v>10.625</v>
      </c>
      <c r="E27" s="181" t="str">
        <f>'Salida rend'!V3557</f>
        <v>A</v>
      </c>
      <c r="F27" s="181">
        <f>'Salida rend'!M3593</f>
        <v>14.625</v>
      </c>
      <c r="G27" s="181" t="str">
        <f>'Salida rend'!N3593</f>
        <v>A</v>
      </c>
      <c r="H27" s="181">
        <f>'Salida rend'!M3629</f>
        <v>18.375</v>
      </c>
      <c r="I27" s="181" t="str">
        <f>'Salida rend'!N3629</f>
        <v>A</v>
      </c>
      <c r="J27" s="181">
        <f>'Salida rend'!M3665</f>
        <v>17.687999999999999</v>
      </c>
      <c r="K27" s="181" t="str">
        <f>'Salida rend'!N3665</f>
        <v>A</v>
      </c>
      <c r="L27" s="181">
        <f>'Salida rend'!M3701</f>
        <v>12.875</v>
      </c>
      <c r="M27" s="181" t="str">
        <f>'Salida rend'!N3701</f>
        <v>A</v>
      </c>
      <c r="N27" s="181">
        <f>'Salida rend'!M3737</f>
        <v>8.6880000000000006</v>
      </c>
      <c r="O27" s="181" t="str">
        <f>'Salida rend'!N3737</f>
        <v>A</v>
      </c>
    </row>
    <row r="28" spans="2:15" ht="15.75" x14ac:dyDescent="0.25">
      <c r="B28" s="227"/>
      <c r="C28" s="143" t="s">
        <v>45</v>
      </c>
      <c r="D28" s="182">
        <f>'Salida rend'!U3558</f>
        <v>5.3129999999999997</v>
      </c>
      <c r="E28" s="182" t="str">
        <f>'Salida rend'!V3558</f>
        <v>B</v>
      </c>
      <c r="F28" s="182">
        <f>'Salida rend'!M3594</f>
        <v>11.938000000000001</v>
      </c>
      <c r="G28" s="182" t="str">
        <f>'Salida rend'!N3594</f>
        <v>A</v>
      </c>
      <c r="H28" s="182">
        <f>'Salida rend'!M3630</f>
        <v>10.188000000000001</v>
      </c>
      <c r="I28" s="182" t="str">
        <f>'Salida rend'!N3630</f>
        <v>B</v>
      </c>
      <c r="J28" s="182">
        <f>'Salida rend'!M3666</f>
        <v>16.187999999999999</v>
      </c>
      <c r="K28" s="182" t="str">
        <f>'Salida rend'!N3666</f>
        <v>A</v>
      </c>
      <c r="L28" s="182">
        <f>'Salida rend'!M3702</f>
        <v>8.875</v>
      </c>
      <c r="M28" s="182" t="str">
        <f>'Salida rend'!N3702</f>
        <v>A</v>
      </c>
      <c r="N28" s="182">
        <f>'Salida rend'!M3738</f>
        <v>4.4379999999999997</v>
      </c>
      <c r="O28" s="182" t="str">
        <f>'Salida rend'!N3738</f>
        <v>B</v>
      </c>
    </row>
    <row r="29" spans="2:15" ht="15.75" x14ac:dyDescent="0.25">
      <c r="B29" s="225" t="s">
        <v>1128</v>
      </c>
      <c r="C29" s="140" t="s">
        <v>11</v>
      </c>
      <c r="D29" s="182">
        <f>'Salida rend'!M8022</f>
        <v>6</v>
      </c>
      <c r="E29" s="182" t="s">
        <v>1150</v>
      </c>
      <c r="F29" s="182">
        <f>'Salida rend'!M8061</f>
        <v>13.875</v>
      </c>
      <c r="G29" s="182" t="s">
        <v>1150</v>
      </c>
      <c r="H29" s="182">
        <f>'Salida rend'!M8098</f>
        <v>18.25</v>
      </c>
      <c r="I29" s="182" t="str">
        <f>'Salida rend'!N8098</f>
        <v>A</v>
      </c>
      <c r="J29" s="182">
        <f>'Salida rend'!M8138</f>
        <v>20.25</v>
      </c>
      <c r="K29" s="182" t="s">
        <v>1150</v>
      </c>
      <c r="L29" s="182">
        <f>'Salida rend'!M8177</f>
        <v>13.5</v>
      </c>
      <c r="M29" s="182" t="s">
        <v>592</v>
      </c>
      <c r="N29" s="182">
        <f>'Salida rend'!M8216</f>
        <v>7.625</v>
      </c>
      <c r="O29" s="182" t="s">
        <v>1150</v>
      </c>
    </row>
    <row r="30" spans="2:15" ht="15.75" x14ac:dyDescent="0.25">
      <c r="B30" s="226"/>
      <c r="C30" s="140" t="s">
        <v>7</v>
      </c>
      <c r="D30" s="182">
        <f>'Salida rend'!M8020</f>
        <v>13.125</v>
      </c>
      <c r="E30" s="182" t="s">
        <v>592</v>
      </c>
      <c r="F30" s="182">
        <f>'Salida rend'!M8060</f>
        <v>16.375</v>
      </c>
      <c r="G30" s="182" t="s">
        <v>592</v>
      </c>
      <c r="H30" s="182">
        <f>'Salida rend'!M8100</f>
        <v>14.25</v>
      </c>
      <c r="I30" s="182" t="str">
        <f>'Salida rend'!N8100</f>
        <v>A</v>
      </c>
      <c r="J30" s="182">
        <f>'Salida rend'!M8140</f>
        <v>10.875</v>
      </c>
      <c r="K30" s="182" t="str">
        <f>'Salida rend'!N8140</f>
        <v>B</v>
      </c>
      <c r="L30" s="182">
        <f>'Salida rend'!M8179</f>
        <v>3.875</v>
      </c>
      <c r="M30" s="182" t="str">
        <f>'Salida rend'!N8179</f>
        <v>B</v>
      </c>
      <c r="N30" s="182">
        <f>'Salida rend'!M8218</f>
        <v>2.25</v>
      </c>
      <c r="O30" s="182" t="s">
        <v>639</v>
      </c>
    </row>
    <row r="31" spans="2:15" ht="15.75" x14ac:dyDescent="0.25">
      <c r="B31" s="226"/>
      <c r="C31" s="140" t="s">
        <v>46</v>
      </c>
      <c r="D31" s="182">
        <f>'Salida rend'!M8023</f>
        <v>2.875</v>
      </c>
      <c r="E31" s="182" t="str">
        <f>'Salida rend'!N8023</f>
        <v>B</v>
      </c>
      <c r="F31" s="182">
        <f>'Salida rend'!M8062</f>
        <v>6.25</v>
      </c>
      <c r="G31" s="182" t="str">
        <f>'Salida rend'!N8062</f>
        <v>B</v>
      </c>
      <c r="H31" s="182">
        <f>'Salida rend'!M8101</f>
        <v>9.5</v>
      </c>
      <c r="I31" s="182" t="str">
        <f>'Salida rend'!N8101</f>
        <v>A</v>
      </c>
      <c r="J31" s="182">
        <f>'Salida rend'!M8139</f>
        <v>14.625</v>
      </c>
      <c r="K31" s="182" t="s">
        <v>1150</v>
      </c>
      <c r="L31" s="182">
        <f>'Salida rend'!M8176</f>
        <v>15.25</v>
      </c>
      <c r="M31" s="182" t="s">
        <v>592</v>
      </c>
      <c r="N31" s="182">
        <f>'Salida rend'!M8215</f>
        <v>12.25</v>
      </c>
      <c r="O31" s="182" t="s">
        <v>592</v>
      </c>
    </row>
    <row r="32" spans="2:15" ht="15.75" x14ac:dyDescent="0.25">
      <c r="B32" s="227"/>
      <c r="C32" s="140" t="s">
        <v>8</v>
      </c>
      <c r="D32" s="182">
        <f>'Salida rend'!M8021</f>
        <v>9.875</v>
      </c>
      <c r="E32" s="182" t="s">
        <v>1150</v>
      </c>
      <c r="F32" s="182">
        <f>'Salida rend'!M8059</f>
        <v>16.625</v>
      </c>
      <c r="G32" s="182" t="s">
        <v>592</v>
      </c>
      <c r="H32" s="182">
        <f>'Salida rend'!M8099</f>
        <v>15.125</v>
      </c>
      <c r="I32" s="182" t="str">
        <f>'Salida rend'!N8099</f>
        <v>A</v>
      </c>
      <c r="J32" s="182">
        <f>'Salida rend'!M8137</f>
        <v>22</v>
      </c>
      <c r="K32" s="182" t="s">
        <v>592</v>
      </c>
      <c r="L32" s="182">
        <f>'Salida rend'!M8178</f>
        <v>10.875</v>
      </c>
      <c r="M32" s="182" t="s">
        <v>1150</v>
      </c>
      <c r="N32" s="182">
        <f>'Salida rend'!M8217</f>
        <v>4.125</v>
      </c>
      <c r="O32" s="182" t="s">
        <v>1154</v>
      </c>
    </row>
    <row r="33" spans="2:15" x14ac:dyDescent="0.25">
      <c r="B33" s="271" t="s">
        <v>1119</v>
      </c>
      <c r="C33" s="271"/>
      <c r="D33" s="221" t="s">
        <v>1132</v>
      </c>
      <c r="E33" s="221"/>
      <c r="F33" s="221"/>
      <c r="G33" s="221"/>
      <c r="H33" s="221"/>
      <c r="I33" s="221"/>
      <c r="J33" s="221"/>
      <c r="K33" s="221"/>
      <c r="L33" s="221"/>
      <c r="M33" s="221"/>
      <c r="N33" s="221"/>
      <c r="O33" s="221"/>
    </row>
    <row r="34" spans="2:15" x14ac:dyDescent="0.25">
      <c r="B34" s="226" t="s">
        <v>594</v>
      </c>
      <c r="C34" s="226"/>
      <c r="D34" s="180">
        <f>'Salida rend'!T72</f>
        <v>0.51280000000000003</v>
      </c>
      <c r="E34" s="180" t="s">
        <v>1156</v>
      </c>
      <c r="F34" s="180">
        <f>'Salida rend'!T100</f>
        <v>0.1966</v>
      </c>
      <c r="G34" s="180" t="s">
        <v>1156</v>
      </c>
      <c r="H34" s="180">
        <f>'Salida rend'!T128</f>
        <v>0.13600000000000001</v>
      </c>
      <c r="I34" s="180" t="s">
        <v>1156</v>
      </c>
      <c r="J34" s="180">
        <f>'Salida rend'!T156</f>
        <v>1.06E-2</v>
      </c>
      <c r="K34" s="180" t="s">
        <v>1157</v>
      </c>
      <c r="L34" s="180">
        <f>'Salida rend'!T184</f>
        <v>4.5900000000000003E-2</v>
      </c>
      <c r="M34" s="180" t="s">
        <v>1157</v>
      </c>
      <c r="N34" s="180">
        <f>'Salida rend'!T212</f>
        <v>6.9999999999999999E-4</v>
      </c>
      <c r="O34" s="180" t="s">
        <v>1158</v>
      </c>
    </row>
    <row r="35" spans="2:15" x14ac:dyDescent="0.25">
      <c r="B35" s="226" t="s">
        <v>592</v>
      </c>
      <c r="C35" s="226"/>
      <c r="D35" s="180">
        <f>'Salida rend'!T73</f>
        <v>2.8000000000000001E-2</v>
      </c>
      <c r="E35" s="180" t="s">
        <v>1157</v>
      </c>
      <c r="F35" s="180">
        <f>'Salida rend'!T101</f>
        <v>0.10440000000000001</v>
      </c>
      <c r="G35" s="180" t="s">
        <v>1156</v>
      </c>
      <c r="H35" s="180">
        <f>'Salida rend'!T129</f>
        <v>8.0000000000000002E-3</v>
      </c>
      <c r="I35" s="180" t="s">
        <v>1158</v>
      </c>
      <c r="J35" s="180">
        <f>'Salida rend'!T157</f>
        <v>0.61799999999999999</v>
      </c>
      <c r="K35" s="180" t="s">
        <v>1156</v>
      </c>
      <c r="L35" s="180">
        <f>'Salida rend'!T185</f>
        <v>0.1246</v>
      </c>
      <c r="M35" s="180" t="s">
        <v>1156</v>
      </c>
      <c r="N35" s="180">
        <f>'Salida rend'!T213</f>
        <v>5.28E-2</v>
      </c>
      <c r="O35" s="180" t="s">
        <v>1156</v>
      </c>
    </row>
    <row r="36" spans="2:15" x14ac:dyDescent="0.25">
      <c r="B36" s="226" t="s">
        <v>618</v>
      </c>
      <c r="C36" s="226"/>
      <c r="D36" s="180">
        <f>'Salida rend'!T74</f>
        <v>0.67849999999999999</v>
      </c>
      <c r="E36" s="180" t="s">
        <v>1156</v>
      </c>
      <c r="F36" s="180">
        <f>'Salida rend'!T102</f>
        <v>0.83950000000000002</v>
      </c>
      <c r="G36" s="180" t="s">
        <v>1156</v>
      </c>
      <c r="H36" s="180">
        <f>'Salida rend'!T130</f>
        <v>0.85960000000000003</v>
      </c>
      <c r="I36" s="180" t="s">
        <v>1156</v>
      </c>
      <c r="J36" s="180">
        <f>'Salida rend'!T158</f>
        <v>0.43730000000000002</v>
      </c>
      <c r="K36" s="180" t="s">
        <v>1156</v>
      </c>
      <c r="L36" s="180">
        <f>'Salida rend'!T186</f>
        <v>0.5907</v>
      </c>
      <c r="M36" s="180" t="s">
        <v>1156</v>
      </c>
      <c r="N36" s="180">
        <f>'Salida rend'!T214</f>
        <v>0.36959999999999998</v>
      </c>
      <c r="O36" s="180" t="s">
        <v>1156</v>
      </c>
    </row>
    <row r="37" spans="2:15" x14ac:dyDescent="0.25">
      <c r="B37" s="226" t="s">
        <v>593</v>
      </c>
      <c r="C37" s="226"/>
      <c r="D37" s="180">
        <f>'Salida rend'!T75</f>
        <v>5.7999999999999996E-3</v>
      </c>
      <c r="E37" s="180" t="s">
        <v>1158</v>
      </c>
      <c r="F37" s="180">
        <f>'Salida rend'!T103</f>
        <v>1.2200000000000001E-2</v>
      </c>
      <c r="G37" s="180" t="s">
        <v>1157</v>
      </c>
      <c r="H37" s="180">
        <f>'Salida rend'!T131</f>
        <v>0.1547</v>
      </c>
      <c r="I37" s="180" t="s">
        <v>1156</v>
      </c>
      <c r="J37" s="180">
        <f>'Salida rend'!T159</f>
        <v>4.02E-2</v>
      </c>
      <c r="K37" s="180" t="s">
        <v>1157</v>
      </c>
      <c r="L37" s="180">
        <f>'Salida rend'!T187</f>
        <v>1.4999999999999999E-2</v>
      </c>
      <c r="M37" s="180" t="s">
        <v>1157</v>
      </c>
      <c r="N37" s="180">
        <f>'Salida rend'!T215</f>
        <v>2.0000000000000001E-4</v>
      </c>
      <c r="O37" s="180" t="s">
        <v>1158</v>
      </c>
    </row>
    <row r="38" spans="2:15" x14ac:dyDescent="0.25">
      <c r="B38" s="227" t="s">
        <v>619</v>
      </c>
      <c r="C38" s="227"/>
      <c r="D38" s="177">
        <f>'Salida rend'!T76</f>
        <v>0.1767</v>
      </c>
      <c r="E38" s="177" t="s">
        <v>1156</v>
      </c>
      <c r="F38" s="177">
        <f>'Salida rend'!T104</f>
        <v>0.44800000000000001</v>
      </c>
      <c r="G38" s="177" t="s">
        <v>1156</v>
      </c>
      <c r="H38" s="177">
        <f>'Salida rend'!T132</f>
        <v>0.20230000000000001</v>
      </c>
      <c r="I38" s="177" t="s">
        <v>1156</v>
      </c>
      <c r="J38" s="177">
        <f>'Salida rend'!T160</f>
        <v>0.3805</v>
      </c>
      <c r="K38" s="177" t="s">
        <v>1156</v>
      </c>
      <c r="L38" s="177">
        <f>'Salida rend'!T188</f>
        <v>0.91539999999999999</v>
      </c>
      <c r="M38" s="177" t="s">
        <v>1156</v>
      </c>
      <c r="N38" s="177">
        <f>'Salida rend'!T216</f>
        <v>3.2000000000000001E-2</v>
      </c>
      <c r="O38" s="177" t="s">
        <v>1156</v>
      </c>
    </row>
    <row r="39" spans="2:15" x14ac:dyDescent="0.25">
      <c r="B39" s="227" t="s">
        <v>1120</v>
      </c>
      <c r="C39" s="227"/>
      <c r="D39" s="273">
        <f>'Salida rend'!T77</f>
        <v>65.828379999999996</v>
      </c>
      <c r="E39" s="273"/>
      <c r="F39" s="273">
        <f>'Salida rend'!T105</f>
        <v>46.947839999999999</v>
      </c>
      <c r="G39" s="273"/>
      <c r="H39" s="273">
        <f>'Salida rend'!T133</f>
        <v>51.091790000000003</v>
      </c>
      <c r="I39" s="273"/>
      <c r="J39" s="273">
        <f>'Salida rend'!T161</f>
        <v>46.355640000000001</v>
      </c>
      <c r="K39" s="273"/>
      <c r="L39" s="273">
        <f>'Salida rend'!T189</f>
        <v>60.783239999999999</v>
      </c>
      <c r="M39" s="273"/>
      <c r="N39" s="273">
        <f>'Salida rend'!T217</f>
        <v>55.771909999999998</v>
      </c>
      <c r="O39" s="273"/>
    </row>
    <row r="41" spans="2:15" x14ac:dyDescent="0.25">
      <c r="B41" s="185" t="s">
        <v>1123</v>
      </c>
      <c r="C41" s="185" t="s">
        <v>1124</v>
      </c>
      <c r="D41" s="274" t="s">
        <v>1169</v>
      </c>
      <c r="E41" s="274"/>
      <c r="F41" s="274" t="s">
        <v>1175</v>
      </c>
      <c r="G41" s="274"/>
      <c r="H41" s="274" t="s">
        <v>1176</v>
      </c>
      <c r="I41" s="274"/>
      <c r="J41" s="274" t="s">
        <v>1172</v>
      </c>
      <c r="K41" s="274"/>
      <c r="L41" s="274" t="s">
        <v>1177</v>
      </c>
      <c r="M41" s="274"/>
      <c r="N41" s="274" t="s">
        <v>1174</v>
      </c>
      <c r="O41" s="274"/>
    </row>
    <row r="42" spans="2:15" x14ac:dyDescent="0.25">
      <c r="B42" s="278" t="s">
        <v>1125</v>
      </c>
      <c r="C42" s="186" t="s">
        <v>47</v>
      </c>
      <c r="D42" s="187">
        <f>'Salida rend'!U3774</f>
        <v>5.3129999999999997</v>
      </c>
      <c r="E42" s="187" t="str">
        <f>'Salida rend'!V3774</f>
        <v>A</v>
      </c>
      <c r="F42" s="187">
        <f>'Salida rend'!M3810</f>
        <v>11.938000000000001</v>
      </c>
      <c r="G42" s="187" t="str">
        <f>'Salida rend'!N3810</f>
        <v>A</v>
      </c>
      <c r="H42" s="187">
        <f>'Salida rend'!M3846</f>
        <v>14.125</v>
      </c>
      <c r="I42" s="187" t="str">
        <f>'Salida rend'!N3846</f>
        <v>A</v>
      </c>
      <c r="J42" s="187">
        <f>'Salida rend'!M3881</f>
        <v>16.437999999999999</v>
      </c>
      <c r="K42" s="187" t="str">
        <f>'Salida rend'!N3881</f>
        <v>A</v>
      </c>
      <c r="L42" s="187">
        <f>'Salida rend'!M3918</f>
        <v>14.438000000000001</v>
      </c>
      <c r="M42" s="187" t="str">
        <f>'Salida rend'!N3918</f>
        <v>A</v>
      </c>
      <c r="N42" s="187">
        <f>'Salida rend'!M3954</f>
        <v>11.375</v>
      </c>
      <c r="O42" s="187" t="str">
        <f>'Salida rend'!N3954</f>
        <v>A</v>
      </c>
    </row>
    <row r="43" spans="2:15" x14ac:dyDescent="0.25">
      <c r="B43" s="276"/>
      <c r="C43" s="188" t="s">
        <v>45</v>
      </c>
      <c r="D43" s="191">
        <f>'Salida rend'!U3773</f>
        <v>6.3129999999999997</v>
      </c>
      <c r="E43" s="191" t="str">
        <f>'Salida rend'!V3773</f>
        <v>A</v>
      </c>
      <c r="F43" s="191">
        <f>'Salida rend'!M3809</f>
        <v>13.688000000000001</v>
      </c>
      <c r="G43" s="191" t="str">
        <f>'Salida rend'!N3809</f>
        <v>A</v>
      </c>
      <c r="H43" s="191">
        <f>'Salida rend'!M3845</f>
        <v>14.75</v>
      </c>
      <c r="I43" s="191" t="str">
        <f>'Salida rend'!N3845</f>
        <v>A</v>
      </c>
      <c r="J43" s="191">
        <f>'Salida rend'!M3882</f>
        <v>15.813000000000001</v>
      </c>
      <c r="K43" s="191" t="str">
        <f>'Salida rend'!N3882</f>
        <v>A</v>
      </c>
      <c r="L43" s="191">
        <f>'Salida rend'!M3917</f>
        <v>16.312999999999999</v>
      </c>
      <c r="M43" s="191" t="str">
        <f>'Salida rend'!N3917</f>
        <v>A</v>
      </c>
      <c r="N43" s="191">
        <f>'Salida rend'!M3953</f>
        <v>14.563000000000001</v>
      </c>
      <c r="O43" s="191" t="str">
        <f>'Salida rend'!N3953</f>
        <v>A</v>
      </c>
    </row>
    <row r="44" spans="2:15" x14ac:dyDescent="0.25">
      <c r="B44" s="275" t="s">
        <v>1128</v>
      </c>
      <c r="C44" s="190" t="s">
        <v>11</v>
      </c>
      <c r="D44" s="191">
        <f>'Salida rend'!M8256</f>
        <v>5.125</v>
      </c>
      <c r="E44" s="191" t="s">
        <v>1150</v>
      </c>
      <c r="F44" s="191">
        <f>'Salida rend'!M8295</f>
        <v>9.125</v>
      </c>
      <c r="G44" s="191" t="s">
        <v>1154</v>
      </c>
      <c r="H44" s="191">
        <f>'Salida rend'!M8334</f>
        <v>12.25</v>
      </c>
      <c r="I44" s="191" t="s">
        <v>1150</v>
      </c>
      <c r="J44" s="191">
        <f>'Salida rend'!M8373</f>
        <v>13.625</v>
      </c>
      <c r="K44" s="191" t="s">
        <v>1150</v>
      </c>
      <c r="L44" s="191">
        <f>'Salida rend'!M8412</f>
        <v>13.625</v>
      </c>
      <c r="M44" s="191" t="s">
        <v>1150</v>
      </c>
      <c r="N44" s="191">
        <f>'Salida rend'!M8450</f>
        <v>13.25</v>
      </c>
      <c r="O44" s="191" t="s">
        <v>1150</v>
      </c>
    </row>
    <row r="45" spans="2:15" x14ac:dyDescent="0.25">
      <c r="B45" s="275"/>
      <c r="C45" s="190" t="s">
        <v>7</v>
      </c>
      <c r="D45" s="191">
        <f>'Salida rend'!M8255</f>
        <v>7.625</v>
      </c>
      <c r="E45" s="191" t="s">
        <v>592</v>
      </c>
      <c r="F45" s="191">
        <f>'Salida rend'!M8294</f>
        <v>17.5</v>
      </c>
      <c r="G45" s="191" t="s">
        <v>1150</v>
      </c>
      <c r="H45" s="191">
        <f>'Salida rend'!M8333</f>
        <v>20.25</v>
      </c>
      <c r="I45" s="191" t="s">
        <v>592</v>
      </c>
      <c r="J45" s="191">
        <f>'Salida rend'!M8372</f>
        <v>22</v>
      </c>
      <c r="K45" s="191" t="s">
        <v>592</v>
      </c>
      <c r="L45" s="191">
        <f>'Salida rend'!M8411</f>
        <v>21</v>
      </c>
      <c r="M45" s="191" t="s">
        <v>592</v>
      </c>
      <c r="N45" s="191">
        <f>'Salida rend'!M8451</f>
        <v>9.75</v>
      </c>
      <c r="O45" s="191" t="str">
        <f>'Salida rend'!N8451</f>
        <v>B</v>
      </c>
    </row>
    <row r="46" spans="2:15" x14ac:dyDescent="0.25">
      <c r="B46" s="275"/>
      <c r="C46" s="190" t="s">
        <v>46</v>
      </c>
      <c r="D46" s="191">
        <f>'Salida rend'!M8257</f>
        <v>0.625</v>
      </c>
      <c r="E46" s="191" t="str">
        <f>'Salida rend'!N8257</f>
        <v>B</v>
      </c>
      <c r="F46" s="191">
        <f>'Salida rend'!M8296</f>
        <v>2.625</v>
      </c>
      <c r="G46" s="191" t="s">
        <v>639</v>
      </c>
      <c r="H46" s="191">
        <f>'Salida rend'!M8335</f>
        <v>3.625</v>
      </c>
      <c r="I46" s="191" t="str">
        <f>'Salida rend'!N8335</f>
        <v>B</v>
      </c>
      <c r="J46" s="191">
        <f>'Salida rend'!M8374</f>
        <v>4.25</v>
      </c>
      <c r="K46" s="191" t="str">
        <f>'Salida rend'!N8374</f>
        <v>B</v>
      </c>
      <c r="L46" s="191">
        <f>'Salida rend'!M8413</f>
        <v>4.375</v>
      </c>
      <c r="M46" s="191" t="str">
        <f>'Salida rend'!N8413</f>
        <v>B</v>
      </c>
      <c r="N46" s="191">
        <f>'Salida rend'!M8452</f>
        <v>6.875</v>
      </c>
      <c r="O46" s="191" t="str">
        <f>'Salida rend'!N8452</f>
        <v>B</v>
      </c>
    </row>
    <row r="47" spans="2:15" x14ac:dyDescent="0.25">
      <c r="B47" s="276"/>
      <c r="C47" s="190" t="s">
        <v>8</v>
      </c>
      <c r="D47" s="191">
        <f>'Salida rend'!M8254</f>
        <v>9.875</v>
      </c>
      <c r="E47" s="191" t="s">
        <v>592</v>
      </c>
      <c r="F47" s="191">
        <f>'Salida rend'!M8293</f>
        <v>22</v>
      </c>
      <c r="G47" s="191" t="s">
        <v>592</v>
      </c>
      <c r="H47" s="191">
        <f>'Salida rend'!M8332</f>
        <v>21.625</v>
      </c>
      <c r="I47" s="191" t="s">
        <v>592</v>
      </c>
      <c r="J47" s="191">
        <f>'Salida rend'!M8371</f>
        <v>24.625</v>
      </c>
      <c r="K47" s="191" t="s">
        <v>592</v>
      </c>
      <c r="L47" s="191">
        <f>'Salida rend'!M8410</f>
        <v>22.5</v>
      </c>
      <c r="M47" s="191" t="s">
        <v>592</v>
      </c>
      <c r="N47" s="191">
        <f>'Salida rend'!M8449</f>
        <v>22</v>
      </c>
      <c r="O47" s="191" t="s">
        <v>592</v>
      </c>
    </row>
    <row r="48" spans="2:15" x14ac:dyDescent="0.25">
      <c r="B48" s="274" t="s">
        <v>1119</v>
      </c>
      <c r="C48" s="274"/>
      <c r="D48" s="274" t="s">
        <v>1132</v>
      </c>
      <c r="E48" s="274"/>
      <c r="F48" s="274"/>
      <c r="G48" s="274"/>
      <c r="H48" s="274"/>
      <c r="I48" s="274"/>
      <c r="J48" s="274"/>
      <c r="K48" s="274"/>
      <c r="L48" s="274"/>
      <c r="M48" s="274"/>
      <c r="N48" s="274"/>
      <c r="O48" s="274"/>
    </row>
    <row r="49" spans="2:15" x14ac:dyDescent="0.25">
      <c r="B49" s="275" t="s">
        <v>594</v>
      </c>
      <c r="C49" s="275"/>
      <c r="D49" s="192">
        <f>'Salida rend'!T240</f>
        <v>0.69630000000000003</v>
      </c>
      <c r="E49" s="192" t="s">
        <v>1156</v>
      </c>
      <c r="F49" s="192">
        <f>'Salida rend'!T268</f>
        <v>8.2500000000000004E-2</v>
      </c>
      <c r="G49" s="192" t="s">
        <v>1156</v>
      </c>
      <c r="H49" s="192">
        <f>'Salida rend'!T296</f>
        <v>0.44090000000000001</v>
      </c>
      <c r="I49" s="192" t="s">
        <v>1156</v>
      </c>
      <c r="J49" s="192">
        <f>'Salida rend'!T324</f>
        <v>8.6800000000000002E-2</v>
      </c>
      <c r="K49" s="192" t="s">
        <v>1156</v>
      </c>
      <c r="L49" s="192">
        <f>'Salida rend'!T352</f>
        <v>0.3972</v>
      </c>
      <c r="M49" s="192" t="s">
        <v>1156</v>
      </c>
      <c r="N49" s="192">
        <f>'Salida rend'!T380</f>
        <v>0.21920000000000001</v>
      </c>
      <c r="O49" s="192" t="s">
        <v>1156</v>
      </c>
    </row>
    <row r="50" spans="2:15" x14ac:dyDescent="0.25">
      <c r="B50" s="275" t="s">
        <v>592</v>
      </c>
      <c r="C50" s="275"/>
      <c r="D50" s="192">
        <f>'Salida rend'!T241</f>
        <v>0.33460000000000001</v>
      </c>
      <c r="E50" s="192" t="s">
        <v>1156</v>
      </c>
      <c r="F50" s="192">
        <f>'Salida rend'!T269</f>
        <v>0.28110000000000002</v>
      </c>
      <c r="G50" s="192" t="s">
        <v>1156</v>
      </c>
      <c r="H50" s="192">
        <f>'Salida rend'!T297</f>
        <v>0.82050000000000001</v>
      </c>
      <c r="I50" s="192" t="s">
        <v>1156</v>
      </c>
      <c r="J50" s="192">
        <f>'Salida rend'!T325</f>
        <v>0.86950000000000005</v>
      </c>
      <c r="K50" s="192" t="s">
        <v>1156</v>
      </c>
      <c r="L50" s="192">
        <f>'Salida rend'!T353</f>
        <v>0.55679999999999996</v>
      </c>
      <c r="M50" s="192" t="s">
        <v>1156</v>
      </c>
      <c r="N50" s="192">
        <f>'Salida rend'!T381</f>
        <v>0.12839999999999999</v>
      </c>
      <c r="O50" s="192" t="s">
        <v>1156</v>
      </c>
    </row>
    <row r="51" spans="2:15" x14ac:dyDescent="0.25">
      <c r="B51" s="275" t="s">
        <v>618</v>
      </c>
      <c r="C51" s="275"/>
      <c r="D51" s="192">
        <f>'Salida rend'!T242</f>
        <v>0.83230000000000004</v>
      </c>
      <c r="E51" s="192" t="s">
        <v>1156</v>
      </c>
      <c r="F51" s="192">
        <f>'Salida rend'!T270</f>
        <v>0.83660000000000001</v>
      </c>
      <c r="G51" s="192" t="s">
        <v>1156</v>
      </c>
      <c r="H51" s="192">
        <f>'Salida rend'!T298</f>
        <v>0.40300000000000002</v>
      </c>
      <c r="I51" s="192" t="s">
        <v>1156</v>
      </c>
      <c r="J51" s="192">
        <f>'Salida rend'!T326</f>
        <v>0.39910000000000001</v>
      </c>
      <c r="K51" s="192" t="s">
        <v>1156</v>
      </c>
      <c r="L51" s="192">
        <f>'Salida rend'!T354</f>
        <v>0.44040000000000001</v>
      </c>
      <c r="M51" s="192" t="s">
        <v>1156</v>
      </c>
      <c r="N51" s="192">
        <f>'Salida rend'!T382</f>
        <v>0.8135</v>
      </c>
      <c r="O51" s="192" t="s">
        <v>1156</v>
      </c>
    </row>
    <row r="52" spans="2:15" x14ac:dyDescent="0.25">
      <c r="B52" s="275" t="s">
        <v>593</v>
      </c>
      <c r="C52" s="275"/>
      <c r="D52" s="192">
        <f>'Salida rend'!T243</f>
        <v>5.1000000000000004E-3</v>
      </c>
      <c r="E52" s="192" t="s">
        <v>1158</v>
      </c>
      <c r="F52" s="192">
        <f>'Salida rend'!T271</f>
        <v>2.0000000000000001E-4</v>
      </c>
      <c r="G52" s="192" t="s">
        <v>1158</v>
      </c>
      <c r="H52" s="192">
        <f>'Salida rend'!T299</f>
        <v>2.0000000000000001E-4</v>
      </c>
      <c r="I52" s="192" t="s">
        <v>1158</v>
      </c>
      <c r="J52" s="192">
        <f>'Salida rend'!T327</f>
        <v>2.2000000000000001E-3</v>
      </c>
      <c r="K52" s="192" t="s">
        <v>1158</v>
      </c>
      <c r="L52" s="192">
        <f>'Salida rend'!T355</f>
        <v>1.2999999999999999E-3</v>
      </c>
      <c r="M52" s="192" t="s">
        <v>1158</v>
      </c>
      <c r="N52" s="192">
        <f>'Salida rend'!T383</f>
        <v>5.7999999999999996E-3</v>
      </c>
      <c r="O52" s="192" t="s">
        <v>1158</v>
      </c>
    </row>
    <row r="53" spans="2:15" x14ac:dyDescent="0.25">
      <c r="B53" s="276" t="s">
        <v>619</v>
      </c>
      <c r="C53" s="276"/>
      <c r="D53" s="193">
        <f>'Salida rend'!T244</f>
        <v>0.3226</v>
      </c>
      <c r="E53" s="193" t="s">
        <v>1156</v>
      </c>
      <c r="F53" s="193">
        <f>'Salida rend'!T272</f>
        <v>0.43440000000000001</v>
      </c>
      <c r="G53" s="193" t="s">
        <v>1156</v>
      </c>
      <c r="H53" s="193">
        <f>'Salida rend'!T300</f>
        <v>0.21510000000000001</v>
      </c>
      <c r="I53" s="193" t="s">
        <v>1156</v>
      </c>
      <c r="J53" s="193">
        <f>'Salida rend'!T328</f>
        <v>0.52969999999999995</v>
      </c>
      <c r="K53" s="193" t="s">
        <v>1156</v>
      </c>
      <c r="L53" s="193">
        <f>'Salida rend'!T356</f>
        <v>0.87160000000000004</v>
      </c>
      <c r="M53" s="193" t="s">
        <v>1156</v>
      </c>
      <c r="N53" s="193">
        <f>'Salida rend'!T384</f>
        <v>0.1822</v>
      </c>
      <c r="O53" s="193" t="s">
        <v>1156</v>
      </c>
    </row>
    <row r="54" spans="2:15" x14ac:dyDescent="0.25">
      <c r="B54" s="276" t="s">
        <v>1120</v>
      </c>
      <c r="C54" s="276"/>
      <c r="D54" s="277">
        <f>'Salida rend'!T245</f>
        <v>78.853049999999996</v>
      </c>
      <c r="E54" s="277"/>
      <c r="F54" s="277">
        <f>'Salida rend'!T273</f>
        <v>55.330440000000003</v>
      </c>
      <c r="G54" s="277"/>
      <c r="H54" s="277">
        <f>'Salida rend'!T301</f>
        <v>48.76576</v>
      </c>
      <c r="I54" s="277"/>
      <c r="J54" s="277">
        <f>'Salida rend'!T329</f>
        <v>60.137369999999997</v>
      </c>
      <c r="K54" s="277"/>
      <c r="L54" s="277">
        <f>'Salida rend'!T357</f>
        <v>53.86618</v>
      </c>
      <c r="M54" s="277"/>
      <c r="N54" s="277">
        <f>'Salida rend'!T385</f>
        <v>59.292560000000002</v>
      </c>
      <c r="O54" s="277"/>
    </row>
    <row r="58" spans="2:15" x14ac:dyDescent="0.25">
      <c r="B58" s="174" t="s">
        <v>1123</v>
      </c>
      <c r="C58" s="174" t="s">
        <v>1124</v>
      </c>
      <c r="D58" s="221" t="s">
        <v>1175</v>
      </c>
      <c r="E58" s="221"/>
      <c r="F58" s="221" t="s">
        <v>1176</v>
      </c>
      <c r="G58" s="221"/>
      <c r="H58" s="221" t="s">
        <v>1172</v>
      </c>
      <c r="I58" s="221"/>
      <c r="J58" s="221" t="s">
        <v>1173</v>
      </c>
      <c r="K58" s="221"/>
      <c r="L58" s="221" t="s">
        <v>1174</v>
      </c>
      <c r="M58" s="221"/>
    </row>
    <row r="59" spans="2:15" x14ac:dyDescent="0.25">
      <c r="B59" s="279" t="s">
        <v>1125</v>
      </c>
      <c r="C59" s="184" t="s">
        <v>47</v>
      </c>
      <c r="D59" s="179">
        <f>'Salida rend'!M4025</f>
        <v>2.3125</v>
      </c>
      <c r="E59" s="179" t="str">
        <f>'Salida rend'!N4025</f>
        <v>A</v>
      </c>
      <c r="F59" s="179">
        <f>'Salida rend'!M4062</f>
        <v>2.3125</v>
      </c>
      <c r="G59" s="179" t="str">
        <f>'Salida rend'!N4062</f>
        <v>A</v>
      </c>
      <c r="H59" s="179">
        <f>'Salida rend'!M4098</f>
        <v>2.6880000000000002</v>
      </c>
      <c r="I59" s="179" t="str">
        <f>'Salida rend'!N4098</f>
        <v>A</v>
      </c>
      <c r="J59" s="179">
        <f>'Salida rend'!M4134</f>
        <v>2.5</v>
      </c>
      <c r="K59" s="179" t="str">
        <f>'Salida rend'!N4134</f>
        <v>B</v>
      </c>
      <c r="L59" s="179">
        <f>'Salida rend'!M4170</f>
        <v>2.0625</v>
      </c>
      <c r="M59" s="179" t="str">
        <f>'Salida rend'!N4170</f>
        <v>A</v>
      </c>
    </row>
    <row r="60" spans="2:15" x14ac:dyDescent="0.25">
      <c r="B60" s="266"/>
      <c r="C60" s="183" t="s">
        <v>45</v>
      </c>
      <c r="D60" s="179">
        <f>'Salida rend'!M4026</f>
        <v>1.8125</v>
      </c>
      <c r="E60" s="179" t="str">
        <f>'Salida rend'!N4026</f>
        <v>A</v>
      </c>
      <c r="F60" s="179">
        <f>'Salida rend'!M4061</f>
        <v>3.5625</v>
      </c>
      <c r="G60" s="179" t="str">
        <f>'Salida rend'!N4061</f>
        <v>A</v>
      </c>
      <c r="H60" s="179">
        <f>'Salida rend'!M4097</f>
        <v>4.625</v>
      </c>
      <c r="I60" s="179" t="str">
        <f>'Salida rend'!N4097</f>
        <v>A</v>
      </c>
      <c r="J60" s="179">
        <f>'Salida rend'!M4133</f>
        <v>4.75</v>
      </c>
      <c r="K60" s="179" t="str">
        <f>'Salida rend'!N4133</f>
        <v>A</v>
      </c>
      <c r="L60" s="179">
        <f>'Salida rend'!M4169</f>
        <v>3.4375</v>
      </c>
      <c r="M60" s="179" t="str">
        <f>'Salida rend'!N4169</f>
        <v>A</v>
      </c>
    </row>
    <row r="61" spans="2:15" x14ac:dyDescent="0.25">
      <c r="B61" s="279" t="s">
        <v>1128</v>
      </c>
      <c r="C61" s="184" t="s">
        <v>11</v>
      </c>
      <c r="D61" s="179">
        <f>'Salida rend'!M8529</f>
        <v>1.25</v>
      </c>
      <c r="E61" s="179" t="s">
        <v>1150</v>
      </c>
      <c r="F61" s="179">
        <f>'Salida rend'!M8568</f>
        <v>1.75</v>
      </c>
      <c r="G61" s="179" t="str">
        <f>'Salida rend'!N8568</f>
        <v>B</v>
      </c>
      <c r="H61" s="179">
        <f>'Salida rend'!M8607</f>
        <v>1.625</v>
      </c>
      <c r="I61" s="179" t="str">
        <f>'Salida rend'!N8607</f>
        <v>A</v>
      </c>
      <c r="J61" s="179">
        <f>'Salida rend'!M8646</f>
        <v>2.125</v>
      </c>
      <c r="K61" s="179" t="str">
        <f>'Salida rend'!N8646</f>
        <v>B</v>
      </c>
      <c r="L61" s="179">
        <f>'Salida rend'!M8684</f>
        <v>3</v>
      </c>
      <c r="M61" s="179" t="s">
        <v>1150</v>
      </c>
    </row>
    <row r="62" spans="2:15" x14ac:dyDescent="0.25">
      <c r="B62" s="279"/>
      <c r="C62" s="184" t="s">
        <v>7</v>
      </c>
      <c r="D62" s="179">
        <f>'Salida rend'!M8527</f>
        <v>3.375</v>
      </c>
      <c r="E62" s="179" t="s">
        <v>592</v>
      </c>
      <c r="F62" s="179">
        <f>'Salida rend'!M8566</f>
        <v>6</v>
      </c>
      <c r="G62" s="179" t="s">
        <v>592</v>
      </c>
      <c r="H62" s="179">
        <f>'Salida rend'!M8605</f>
        <v>7.25</v>
      </c>
      <c r="I62" s="179" t="str">
        <f>'Salida rend'!N8605</f>
        <v>A</v>
      </c>
      <c r="J62" s="179">
        <f>'Salida rend'!M8645</f>
        <v>5.375</v>
      </c>
      <c r="K62" s="179" t="str">
        <f>'Salida rend'!N8645</f>
        <v>A</v>
      </c>
      <c r="L62" s="179">
        <f>'Salida rend'!M8685</f>
        <v>2.625</v>
      </c>
      <c r="M62" s="179" t="s">
        <v>1150</v>
      </c>
    </row>
    <row r="63" spans="2:15" x14ac:dyDescent="0.25">
      <c r="B63" s="279"/>
      <c r="C63" s="184" t="s">
        <v>46</v>
      </c>
      <c r="D63" s="179">
        <f>'Salida rend'!M8530</f>
        <v>0.5</v>
      </c>
      <c r="E63" s="179" t="str">
        <f>'Salida rend'!N8530</f>
        <v>B</v>
      </c>
      <c r="F63" s="179">
        <f>'Salida rend'!M8569</f>
        <v>0.375</v>
      </c>
      <c r="G63" s="179" t="str">
        <f>'Salida rend'!N8569</f>
        <v>B</v>
      </c>
      <c r="H63" s="179">
        <f>'Salida rend'!M8608</f>
        <v>1.375</v>
      </c>
      <c r="I63" s="179" t="str">
        <f>'Salida rend'!N8608</f>
        <v>A</v>
      </c>
      <c r="J63" s="179">
        <f>'Salida rend'!M8647</f>
        <v>1.125</v>
      </c>
      <c r="K63" s="179" t="str">
        <f>'Salida rend'!N8647</f>
        <v>B</v>
      </c>
      <c r="L63" s="179">
        <f>'Salida rend'!M8686</f>
        <v>0.625</v>
      </c>
      <c r="M63" s="179" t="str">
        <f>'Salida rend'!N8686</f>
        <v>B</v>
      </c>
    </row>
    <row r="64" spans="2:15" x14ac:dyDescent="0.25">
      <c r="B64" s="266"/>
      <c r="C64" s="184" t="s">
        <v>8</v>
      </c>
      <c r="D64" s="179">
        <f>'Salida rend'!M8528</f>
        <v>3.125</v>
      </c>
      <c r="E64" s="179" t="s">
        <v>1150</v>
      </c>
      <c r="F64" s="179">
        <f>'Salida rend'!M8567</f>
        <v>3.625</v>
      </c>
      <c r="G64" s="179" t="s">
        <v>1150</v>
      </c>
      <c r="H64" s="179">
        <f>'Salida rend'!M8606</f>
        <v>4.375</v>
      </c>
      <c r="I64" s="179" t="str">
        <f>'Salida rend'!N8606</f>
        <v>A</v>
      </c>
      <c r="J64" s="179">
        <f>'Salida rend'!M8644</f>
        <v>5.875</v>
      </c>
      <c r="K64" s="179" t="str">
        <f>'Salida rend'!N8644</f>
        <v>A</v>
      </c>
      <c r="L64" s="179">
        <f>'Salida rend'!M8683</f>
        <v>4.75</v>
      </c>
      <c r="M64" s="179" t="s">
        <v>592</v>
      </c>
    </row>
    <row r="65" spans="2:15" x14ac:dyDescent="0.25">
      <c r="B65" s="221" t="s">
        <v>1119</v>
      </c>
      <c r="C65" s="221"/>
      <c r="D65" s="221" t="s">
        <v>1132</v>
      </c>
      <c r="E65" s="221"/>
      <c r="F65" s="221"/>
      <c r="G65" s="221"/>
      <c r="H65" s="221"/>
      <c r="I65" s="221"/>
      <c r="J65" s="221"/>
      <c r="K65" s="221"/>
      <c r="L65" s="221"/>
      <c r="M65" s="221"/>
      <c r="N65" s="194"/>
      <c r="O65" s="194"/>
    </row>
    <row r="66" spans="2:15" x14ac:dyDescent="0.25">
      <c r="B66" s="279" t="s">
        <v>594</v>
      </c>
      <c r="C66" s="279"/>
      <c r="D66" s="180">
        <f>'Salida rend'!T436</f>
        <v>0.43149999999999999</v>
      </c>
      <c r="E66" s="180" t="s">
        <v>1156</v>
      </c>
      <c r="F66" s="180">
        <f>'Salida rend'!T464</f>
        <v>0.27739999999999998</v>
      </c>
      <c r="G66" s="180" t="s">
        <v>1156</v>
      </c>
      <c r="H66" s="180">
        <f>'Salida rend'!T492</f>
        <v>0.44929999999999998</v>
      </c>
      <c r="I66" s="180" t="s">
        <v>1156</v>
      </c>
      <c r="J66" s="180">
        <f>'Salida rend'!T520</f>
        <v>0.91879999999999995</v>
      </c>
      <c r="K66" s="180" t="s">
        <v>1156</v>
      </c>
      <c r="L66" s="180">
        <f>'Salida rend'!T548</f>
        <v>0.1598</v>
      </c>
      <c r="M66" s="180" t="s">
        <v>1156</v>
      </c>
    </row>
    <row r="67" spans="2:15" x14ac:dyDescent="0.25">
      <c r="B67" s="279" t="s">
        <v>592</v>
      </c>
      <c r="C67" s="279"/>
      <c r="D67" s="180">
        <f>'Salida rend'!T437</f>
        <v>0.67759999999999998</v>
      </c>
      <c r="E67" s="180" t="s">
        <v>1156</v>
      </c>
      <c r="F67" s="180">
        <f>'Salida rend'!T465</f>
        <v>0.2472</v>
      </c>
      <c r="G67" s="180" t="s">
        <v>1156</v>
      </c>
      <c r="H67" s="180">
        <f>'Salida rend'!T493</f>
        <v>0.35210000000000002</v>
      </c>
      <c r="I67" s="180" t="s">
        <v>1156</v>
      </c>
      <c r="J67" s="180">
        <f>'Salida rend'!T521</f>
        <v>0.26719999999999999</v>
      </c>
      <c r="K67" s="180" t="s">
        <v>1156</v>
      </c>
      <c r="L67" s="180">
        <f>'Salida rend'!T549</f>
        <v>5.8799999999999998E-2</v>
      </c>
      <c r="M67" s="180" t="s">
        <v>1156</v>
      </c>
    </row>
    <row r="68" spans="2:15" x14ac:dyDescent="0.25">
      <c r="B68" s="279" t="s">
        <v>618</v>
      </c>
      <c r="C68" s="279"/>
      <c r="D68" s="180">
        <f>'Salida rend'!T438</f>
        <v>8.0299999999999996E-2</v>
      </c>
      <c r="E68" s="180" t="s">
        <v>1156</v>
      </c>
      <c r="F68" s="180">
        <f>'Salida rend'!T466</f>
        <v>0.50149999999999995</v>
      </c>
      <c r="G68" s="180" t="s">
        <v>1156</v>
      </c>
      <c r="H68" s="180">
        <f>'Salida rend'!T494</f>
        <v>0.43619999999999998</v>
      </c>
      <c r="I68" s="180" t="s">
        <v>1156</v>
      </c>
      <c r="J68" s="180">
        <f>'Salida rend'!T522</f>
        <v>1.24E-2</v>
      </c>
      <c r="K68" s="180" t="s">
        <v>1156</v>
      </c>
      <c r="L68" s="180">
        <f>'Salida rend'!T550</f>
        <v>0.74819999999999998</v>
      </c>
      <c r="M68" s="180" t="s">
        <v>1156</v>
      </c>
    </row>
    <row r="69" spans="2:15" x14ac:dyDescent="0.25">
      <c r="B69" s="279" t="s">
        <v>593</v>
      </c>
      <c r="C69" s="279"/>
      <c r="D69" s="180">
        <f>'Salida rend'!T439</f>
        <v>1.7000000000000001E-2</v>
      </c>
      <c r="E69" s="180" t="s">
        <v>1157</v>
      </c>
      <c r="F69" s="180">
        <f>'Salida rend'!T467</f>
        <v>3.8999999999999998E-3</v>
      </c>
      <c r="G69" s="180" t="s">
        <v>1158</v>
      </c>
      <c r="H69" s="180">
        <f>'Salida rend'!T495</f>
        <v>0.1091</v>
      </c>
      <c r="I69" s="180" t="s">
        <v>1156</v>
      </c>
      <c r="J69" s="180">
        <f>'Salida rend'!T523</f>
        <v>5.0000000000000001E-4</v>
      </c>
      <c r="K69" s="180" t="s">
        <v>1156</v>
      </c>
      <c r="L69" s="180">
        <f>'Salida rend'!T551</f>
        <v>7.4000000000000003E-3</v>
      </c>
      <c r="M69" s="180" t="s">
        <v>1158</v>
      </c>
    </row>
    <row r="70" spans="2:15" x14ac:dyDescent="0.25">
      <c r="B70" s="266" t="s">
        <v>619</v>
      </c>
      <c r="C70" s="266"/>
      <c r="D70" s="177">
        <f>'Salida rend'!T440</f>
        <v>0.85650000000000004</v>
      </c>
      <c r="E70" s="177" t="s">
        <v>1156</v>
      </c>
      <c r="F70" s="177">
        <f>'Salida rend'!T468</f>
        <v>0.14649999999999999</v>
      </c>
      <c r="G70" s="177" t="s">
        <v>1156</v>
      </c>
      <c r="H70" s="177">
        <f>'Salida rend'!T496</f>
        <v>0.81720000000000004</v>
      </c>
      <c r="I70" s="177" t="s">
        <v>1156</v>
      </c>
      <c r="J70" s="177">
        <f>'Salida rend'!T524</f>
        <v>0.54649999999999999</v>
      </c>
      <c r="K70" s="177" t="s">
        <v>1156</v>
      </c>
      <c r="L70" s="177">
        <f>'Salida rend'!T552</f>
        <v>0.44719999999999999</v>
      </c>
      <c r="M70" s="177" t="s">
        <v>1156</v>
      </c>
    </row>
    <row r="71" spans="2:15" x14ac:dyDescent="0.25">
      <c r="B71" s="266" t="s">
        <v>1120</v>
      </c>
      <c r="C71" s="266"/>
      <c r="D71" s="273">
        <f>'Salida rend'!T441</f>
        <v>91.869230000000002</v>
      </c>
      <c r="E71" s="273"/>
      <c r="F71" s="273">
        <f>'Salida rend'!T469</f>
        <v>92.926749999999998</v>
      </c>
      <c r="G71" s="273"/>
      <c r="H71" s="273">
        <f>'Salida rend'!T497</f>
        <v>139.7302</v>
      </c>
      <c r="I71" s="273"/>
      <c r="J71" s="273">
        <f>'Salida rend'!T525</f>
        <v>58.879300000000001</v>
      </c>
      <c r="K71" s="273"/>
      <c r="L71" s="273">
        <f>'Salida rend'!T553</f>
        <v>74.288790000000006</v>
      </c>
      <c r="M71" s="273"/>
    </row>
    <row r="74" spans="2:15" x14ac:dyDescent="0.25">
      <c r="B74" s="185" t="s">
        <v>1123</v>
      </c>
      <c r="C74" s="185" t="s">
        <v>1124</v>
      </c>
      <c r="D74" s="274" t="s">
        <v>1169</v>
      </c>
      <c r="E74" s="274"/>
      <c r="F74" s="274" t="s">
        <v>1175</v>
      </c>
      <c r="G74" s="274"/>
      <c r="H74" s="274" t="s">
        <v>1176</v>
      </c>
      <c r="I74" s="274"/>
      <c r="J74" s="274" t="s">
        <v>1172</v>
      </c>
      <c r="K74" s="274"/>
      <c r="L74" s="274" t="s">
        <v>1173</v>
      </c>
      <c r="M74" s="274"/>
      <c r="N74" s="274" t="s">
        <v>1174</v>
      </c>
      <c r="O74" s="274"/>
    </row>
    <row r="75" spans="2:15" x14ac:dyDescent="0.25">
      <c r="B75" s="278" t="s">
        <v>1125</v>
      </c>
      <c r="C75" s="186" t="s">
        <v>47</v>
      </c>
      <c r="D75" s="195">
        <f>'Salida rend'!U4206</f>
        <v>3.6880000000000002</v>
      </c>
      <c r="E75" s="195" t="str">
        <f>'Salida rend'!V4206</f>
        <v>A</v>
      </c>
      <c r="F75" s="195">
        <f>'Salida rend'!M4242</f>
        <v>4.5629999999999997</v>
      </c>
      <c r="G75" s="195" t="str">
        <f>'Salida rend'!N4242</f>
        <v>B</v>
      </c>
      <c r="H75" s="195">
        <f>'Salida rend'!M4278</f>
        <v>5.1879999999999997</v>
      </c>
      <c r="I75" s="195" t="str">
        <f>'Salida rend'!N4278</f>
        <v>A</v>
      </c>
      <c r="J75" s="195">
        <f>'Salida rend'!M4314</f>
        <v>9.0630000000000006</v>
      </c>
      <c r="K75" s="195" t="str">
        <f>'Salida rend'!N4314</f>
        <v>A</v>
      </c>
      <c r="L75" s="195">
        <f>'Salida rend'!M4349</f>
        <v>9.8130000000000006</v>
      </c>
      <c r="M75" s="195" t="str">
        <f>'Salida rend'!N4349</f>
        <v>A</v>
      </c>
      <c r="N75" s="195">
        <f>'Salida rend'!M4386</f>
        <v>8.5</v>
      </c>
      <c r="O75" s="195" t="str">
        <f>'Salida rend'!N4386</f>
        <v>A</v>
      </c>
    </row>
    <row r="76" spans="2:15" x14ac:dyDescent="0.25">
      <c r="B76" s="276"/>
      <c r="C76" s="188" t="s">
        <v>45</v>
      </c>
      <c r="D76" s="196">
        <f>'Salida rend'!U4205</f>
        <v>4.3129999999999997</v>
      </c>
      <c r="E76" s="196" t="str">
        <f>'Salida rend'!V4205</f>
        <v>A</v>
      </c>
      <c r="F76" s="196">
        <f>'Salida rend'!M4241</f>
        <v>7.5</v>
      </c>
      <c r="G76" s="196" t="str">
        <f>'Salida rend'!N4241</f>
        <v>A</v>
      </c>
      <c r="H76" s="196">
        <f>'Salida rend'!M4277</f>
        <v>6.375</v>
      </c>
      <c r="I76" s="196" t="str">
        <f>'Salida rend'!N4277</f>
        <v>A</v>
      </c>
      <c r="J76" s="196">
        <f>'Salida rend'!M4313</f>
        <v>12.375</v>
      </c>
      <c r="K76" s="196" t="str">
        <f>'Salida rend'!N4313</f>
        <v>A</v>
      </c>
      <c r="L76" s="196">
        <f>'Salida rend'!M4350</f>
        <v>7.6879999999999997</v>
      </c>
      <c r="M76" s="196" t="str">
        <f>'Salida rend'!N4350</f>
        <v>A</v>
      </c>
      <c r="N76" s="196">
        <f>'Salida rend'!M4385</f>
        <v>10.125</v>
      </c>
      <c r="O76" s="196" t="str">
        <f>'Salida rend'!N4385</f>
        <v>A</v>
      </c>
    </row>
    <row r="77" spans="2:15" x14ac:dyDescent="0.25">
      <c r="B77" s="275" t="s">
        <v>1128</v>
      </c>
      <c r="C77" s="190" t="s">
        <v>11</v>
      </c>
      <c r="D77" s="197">
        <f>'Salida rend'!M8724</f>
        <v>3.5</v>
      </c>
      <c r="E77" s="197" t="str">
        <f>'Salida rend'!N8724</f>
        <v>A</v>
      </c>
      <c r="F77" s="197">
        <f>'Salida rend'!M8761</f>
        <v>10</v>
      </c>
      <c r="G77" s="197" t="s">
        <v>592</v>
      </c>
      <c r="H77" s="197">
        <f>'Salida rend'!M8801</f>
        <v>6.5</v>
      </c>
      <c r="I77" s="197" t="s">
        <v>1150</v>
      </c>
      <c r="J77" s="197">
        <f>'Salida rend'!M8839</f>
        <v>16.625</v>
      </c>
      <c r="K77" s="197" t="s">
        <v>592</v>
      </c>
      <c r="L77" s="197">
        <f>'Salida rend'!M8879</f>
        <v>9.75</v>
      </c>
      <c r="M77" s="197" t="str">
        <f>'Salida rend'!N8879</f>
        <v>A</v>
      </c>
      <c r="N77" s="197">
        <f>'Salida rend'!M8919</f>
        <v>8</v>
      </c>
      <c r="O77" s="197" t="str">
        <f>'Salida rend'!N8919</f>
        <v>A</v>
      </c>
    </row>
    <row r="78" spans="2:15" x14ac:dyDescent="0.25">
      <c r="B78" s="275"/>
      <c r="C78" s="190" t="s">
        <v>7</v>
      </c>
      <c r="D78" s="197">
        <f>'Salida rend'!M8723</f>
        <v>5</v>
      </c>
      <c r="E78" s="197" t="str">
        <f>'Salida rend'!N8723</f>
        <v>A</v>
      </c>
      <c r="F78" s="197">
        <f>'Salida rend'!M8762</f>
        <v>6.875</v>
      </c>
      <c r="G78" s="197" t="str">
        <f>'Salida rend'!N8762</f>
        <v>B</v>
      </c>
      <c r="H78" s="197">
        <f>'Salida rend'!M8800</f>
        <v>9.125</v>
      </c>
      <c r="I78" s="197" t="s">
        <v>592</v>
      </c>
      <c r="J78" s="197">
        <f>'Salida rend'!M8840</f>
        <v>12.5</v>
      </c>
      <c r="K78" s="197" t="str">
        <f>'Salida rend'!N8840</f>
        <v>B</v>
      </c>
      <c r="L78" s="197">
        <f>'Salida rend'!M8878</f>
        <v>12.75</v>
      </c>
      <c r="M78" s="197" t="str">
        <f>'Salida rend'!N8878</f>
        <v>A</v>
      </c>
      <c r="N78" s="197">
        <f>'Salida rend'!M8917</f>
        <v>13.875</v>
      </c>
      <c r="O78" s="197" t="str">
        <f>'Salida rend'!N8917</f>
        <v>A</v>
      </c>
    </row>
    <row r="79" spans="2:15" x14ac:dyDescent="0.25">
      <c r="B79" s="275"/>
      <c r="C79" s="190" t="s">
        <v>46</v>
      </c>
      <c r="D79" s="197">
        <f>'Salida rend'!M8725</f>
        <v>2.375</v>
      </c>
      <c r="E79" s="197" t="str">
        <f>'Salida rend'!N8725</f>
        <v>A</v>
      </c>
      <c r="F79" s="197">
        <f>'Salida rend'!M8764</f>
        <v>3.125</v>
      </c>
      <c r="G79" s="197" t="str">
        <f>'Salida rend'!N8764</f>
        <v>B</v>
      </c>
      <c r="H79" s="197">
        <f>'Salida rend'!M8803</f>
        <v>3</v>
      </c>
      <c r="I79" s="197" t="str">
        <f>'Salida rend'!N8803</f>
        <v>B</v>
      </c>
      <c r="J79" s="197">
        <f>'Salida rend'!M8842</f>
        <v>4.75</v>
      </c>
      <c r="K79" s="197" t="str">
        <f>'Salida rend'!N8842</f>
        <v>B</v>
      </c>
      <c r="L79" s="197">
        <f>'Salida rend'!M8880</f>
        <v>6.25</v>
      </c>
      <c r="M79" s="197" t="str">
        <f>'Salida rend'!N8880</f>
        <v>A</v>
      </c>
      <c r="N79" s="197">
        <f>'Salida rend'!M8918</f>
        <v>8</v>
      </c>
      <c r="O79" s="197" t="str">
        <f>'Salida rend'!N8918</f>
        <v>A</v>
      </c>
    </row>
    <row r="80" spans="2:15" x14ac:dyDescent="0.25">
      <c r="B80" s="276"/>
      <c r="C80" s="190" t="s">
        <v>8</v>
      </c>
      <c r="D80" s="197">
        <f>'Salida rend'!M8722</f>
        <v>5.125</v>
      </c>
      <c r="E80" s="197" t="str">
        <f>'Salida rend'!N8722</f>
        <v>A</v>
      </c>
      <c r="F80" s="197">
        <f>'Salida rend'!M8763</f>
        <v>4.125</v>
      </c>
      <c r="G80" s="197" t="str">
        <f>'Salida rend'!N8763</f>
        <v>B</v>
      </c>
      <c r="H80" s="197">
        <f>'Salida rend'!M8802</f>
        <v>4.5</v>
      </c>
      <c r="I80" s="197" t="str">
        <f>'Salida rend'!N8802</f>
        <v>B</v>
      </c>
      <c r="J80" s="197">
        <f>'Salida rend'!M8841</f>
        <v>9</v>
      </c>
      <c r="K80" s="197" t="str">
        <f>'Salida rend'!N8841</f>
        <v>B</v>
      </c>
      <c r="L80" s="197">
        <f>'Salida rend'!M8881</f>
        <v>6.25</v>
      </c>
      <c r="M80" s="197" t="str">
        <f>'Salida rend'!N8881</f>
        <v>A</v>
      </c>
      <c r="N80" s="197">
        <f>'Salida rend'!M8920</f>
        <v>7.375</v>
      </c>
      <c r="O80" s="197" t="str">
        <f>'Salida rend'!N8920</f>
        <v>A</v>
      </c>
    </row>
    <row r="81" spans="2:15" x14ac:dyDescent="0.25">
      <c r="B81" s="274" t="s">
        <v>1119</v>
      </c>
      <c r="C81" s="274"/>
      <c r="D81" s="274" t="s">
        <v>1132</v>
      </c>
      <c r="E81" s="274"/>
      <c r="F81" s="274"/>
      <c r="G81" s="274"/>
      <c r="H81" s="274"/>
      <c r="I81" s="274"/>
      <c r="J81" s="274"/>
      <c r="K81" s="274"/>
      <c r="L81" s="274"/>
      <c r="M81" s="274"/>
      <c r="N81" s="274"/>
      <c r="O81" s="274"/>
    </row>
    <row r="82" spans="2:15" x14ac:dyDescent="0.25">
      <c r="B82" s="275" t="s">
        <v>594</v>
      </c>
      <c r="C82" s="275"/>
      <c r="D82" s="192">
        <f>'Salida rend'!T576</f>
        <v>0.3322</v>
      </c>
      <c r="E82" s="192" t="s">
        <v>1156</v>
      </c>
      <c r="F82" s="192">
        <f>'Salida rend'!T604</f>
        <v>0.6643</v>
      </c>
      <c r="G82" s="192" t="s">
        <v>1156</v>
      </c>
      <c r="H82" s="192">
        <f>'Salida rend'!T632</f>
        <v>0.70540000000000003</v>
      </c>
      <c r="I82" s="192" t="s">
        <v>1156</v>
      </c>
      <c r="J82" s="192">
        <f>'Salida rend'!T660</f>
        <v>0.95940000000000003</v>
      </c>
      <c r="K82" s="192" t="s">
        <v>1156</v>
      </c>
      <c r="L82" s="192">
        <f>'Salida rend'!T688</f>
        <v>9.1999999999999998E-2</v>
      </c>
      <c r="M82" s="192" t="s">
        <v>1156</v>
      </c>
      <c r="N82" s="192">
        <f>'Salida rend'!T716</f>
        <v>0.26829999999999998</v>
      </c>
      <c r="O82" s="192" t="s">
        <v>1156</v>
      </c>
    </row>
    <row r="83" spans="2:15" x14ac:dyDescent="0.25">
      <c r="B83" s="275" t="s">
        <v>592</v>
      </c>
      <c r="C83" s="275"/>
      <c r="D83" s="192">
        <f>'Salida rend'!T577</f>
        <v>0.61860000000000004</v>
      </c>
      <c r="E83" s="192" t="s">
        <v>1156</v>
      </c>
      <c r="F83" s="192">
        <f>'Salida rend'!T605</f>
        <v>0.2051</v>
      </c>
      <c r="G83" s="192" t="s">
        <v>1156</v>
      </c>
      <c r="H83" s="192">
        <f>'Salida rend'!T633</f>
        <v>0.51459999999999995</v>
      </c>
      <c r="I83" s="192" t="s">
        <v>1156</v>
      </c>
      <c r="J83" s="192">
        <f>'Salida rend'!T661</f>
        <v>7.3700000000000002E-2</v>
      </c>
      <c r="K83" s="192" t="s">
        <v>1156</v>
      </c>
      <c r="L83" s="192">
        <f>'Salida rend'!T689</f>
        <v>0.17730000000000001</v>
      </c>
      <c r="M83" s="192" t="s">
        <v>1156</v>
      </c>
      <c r="N83" s="192">
        <f>'Salida rend'!T717</f>
        <v>0.48930000000000001</v>
      </c>
      <c r="O83" s="192" t="s">
        <v>1156</v>
      </c>
    </row>
    <row r="84" spans="2:15" x14ac:dyDescent="0.25">
      <c r="B84" s="275" t="s">
        <v>618</v>
      </c>
      <c r="C84" s="275"/>
      <c r="D84" s="192">
        <f>'Salida rend'!T578</f>
        <v>0.60570000000000002</v>
      </c>
      <c r="E84" s="192" t="s">
        <v>1156</v>
      </c>
      <c r="F84" s="192">
        <f>'Salida rend'!T606</f>
        <v>0.14050000000000001</v>
      </c>
      <c r="G84" s="192" t="s">
        <v>1156</v>
      </c>
      <c r="H84" s="192">
        <f>'Salida rend'!T634</f>
        <v>0.25740000000000002</v>
      </c>
      <c r="I84" s="192" t="s">
        <v>1156</v>
      </c>
      <c r="J84" s="192">
        <f>'Salida rend'!T662</f>
        <v>0.83199999999999996</v>
      </c>
      <c r="K84" s="192" t="s">
        <v>1156</v>
      </c>
      <c r="L84" s="192">
        <f>'Salida rend'!T690</f>
        <v>0.75270000000000004</v>
      </c>
      <c r="M84" s="192" t="s">
        <v>1156</v>
      </c>
      <c r="N84" s="192">
        <f>'Salida rend'!T718</f>
        <v>0.60270000000000001</v>
      </c>
      <c r="O84" s="192" t="s">
        <v>1156</v>
      </c>
    </row>
    <row r="85" spans="2:15" x14ac:dyDescent="0.25">
      <c r="B85" s="275" t="s">
        <v>593</v>
      </c>
      <c r="C85" s="275"/>
      <c r="D85" s="192">
        <f>'Salida rend'!T579</f>
        <v>0.48599999999999999</v>
      </c>
      <c r="E85" s="192" t="s">
        <v>1156</v>
      </c>
      <c r="F85" s="192">
        <f>'Salida rend'!T607</f>
        <v>5.4000000000000003E-3</v>
      </c>
      <c r="G85" s="192" t="s">
        <v>1158</v>
      </c>
      <c r="H85" s="192">
        <f>'Salida rend'!T635</f>
        <v>2.4799999999999999E-2</v>
      </c>
      <c r="I85" s="192" t="s">
        <v>1157</v>
      </c>
      <c r="J85" s="192">
        <f>'Salida rend'!T663</f>
        <v>1.14E-2</v>
      </c>
      <c r="K85" s="192" t="s">
        <v>1157</v>
      </c>
      <c r="L85" s="192">
        <f>'Salida rend'!T691</f>
        <v>7.5899999999999995E-2</v>
      </c>
      <c r="M85" s="192" t="s">
        <v>1156</v>
      </c>
      <c r="N85" s="192">
        <f>'Salida rend'!T719</f>
        <v>0.27960000000000002</v>
      </c>
      <c r="O85" s="192" t="s">
        <v>1156</v>
      </c>
    </row>
    <row r="86" spans="2:15" x14ac:dyDescent="0.25">
      <c r="B86" s="276" t="s">
        <v>619</v>
      </c>
      <c r="C86" s="276"/>
      <c r="D86" s="193">
        <f>'Salida rend'!T580</f>
        <v>0.69669999999999999</v>
      </c>
      <c r="E86" s="193" t="s">
        <v>1156</v>
      </c>
      <c r="F86" s="193">
        <f>'Salida rend'!T608</f>
        <v>0.73780000000000001</v>
      </c>
      <c r="G86" s="193" t="s">
        <v>1156</v>
      </c>
      <c r="H86" s="193">
        <f>'Salida rend'!T636</f>
        <v>0.4027</v>
      </c>
      <c r="I86" s="193" t="s">
        <v>1156</v>
      </c>
      <c r="J86" s="193">
        <f>'Salida rend'!T664</f>
        <v>0.26179999999999998</v>
      </c>
      <c r="K86" s="193" t="s">
        <v>1156</v>
      </c>
      <c r="L86" s="193">
        <f>'Salida rend'!T692</f>
        <v>2.3400000000000001E-2</v>
      </c>
      <c r="M86" s="193" t="s">
        <v>1157</v>
      </c>
      <c r="N86" s="193">
        <f>'Salida rend'!T720</f>
        <v>0.77890000000000004</v>
      </c>
      <c r="O86" s="193" t="s">
        <v>1156</v>
      </c>
    </row>
    <row r="87" spans="2:15" x14ac:dyDescent="0.25">
      <c r="B87" s="276" t="s">
        <v>1120</v>
      </c>
      <c r="C87" s="276"/>
      <c r="D87" s="277">
        <f>'Salida rend'!T581</f>
        <v>100.7136</v>
      </c>
      <c r="E87" s="277"/>
      <c r="F87" s="277">
        <f>'Salida rend'!T609</f>
        <v>59.40475</v>
      </c>
      <c r="G87" s="277"/>
      <c r="H87" s="277">
        <f>'Salida rend'!T637</f>
        <v>65.144540000000006</v>
      </c>
      <c r="I87" s="277"/>
      <c r="J87" s="277">
        <f>'Salida rend'!T665</f>
        <v>60.093209999999999</v>
      </c>
      <c r="K87" s="277"/>
      <c r="L87" s="277">
        <f>'Salida rend'!T693</f>
        <v>61.611020000000003</v>
      </c>
      <c r="M87" s="277"/>
      <c r="N87" s="277">
        <f>'Salida rend'!T721</f>
        <v>78.879289999999997</v>
      </c>
      <c r="O87" s="277"/>
    </row>
    <row r="90" spans="2:15" x14ac:dyDescent="0.25">
      <c r="B90" s="185" t="s">
        <v>1123</v>
      </c>
      <c r="C90" s="185" t="s">
        <v>1124</v>
      </c>
      <c r="D90" s="274" t="s">
        <v>1169</v>
      </c>
      <c r="E90" s="274"/>
      <c r="F90" s="274" t="s">
        <v>1175</v>
      </c>
      <c r="G90" s="274"/>
      <c r="H90" s="274" t="s">
        <v>1171</v>
      </c>
      <c r="I90" s="274"/>
      <c r="J90" s="274" t="s">
        <v>1172</v>
      </c>
      <c r="K90" s="274"/>
      <c r="L90" s="274" t="s">
        <v>1173</v>
      </c>
      <c r="M90" s="274"/>
      <c r="N90" s="274" t="s">
        <v>1178</v>
      </c>
      <c r="O90" s="274"/>
    </row>
    <row r="91" spans="2:15" x14ac:dyDescent="0.25">
      <c r="B91" s="278" t="s">
        <v>1125</v>
      </c>
      <c r="C91" s="186" t="s">
        <v>47</v>
      </c>
      <c r="D91" s="187">
        <f>'Salida rend'!U4422</f>
        <v>0.5706</v>
      </c>
      <c r="E91" s="187" t="str">
        <f>'Salida rend'!V4422</f>
        <v>B</v>
      </c>
      <c r="F91" s="187">
        <f>'Salida rend'!M4458</f>
        <v>1.6738</v>
      </c>
      <c r="G91" s="187" t="str">
        <f>'Salida rend'!N4458</f>
        <v>A</v>
      </c>
      <c r="H91" s="187">
        <f>'Salida rend'!M4494</f>
        <v>1.2738</v>
      </c>
      <c r="I91" s="187" t="str">
        <f>'Salida rend'!N4494</f>
        <v>B</v>
      </c>
      <c r="J91" s="187">
        <f>'Salida rend'!M4530</f>
        <v>1.9938</v>
      </c>
      <c r="K91" s="187" t="str">
        <f>'Salida rend'!N4530</f>
        <v>A</v>
      </c>
      <c r="L91" s="187">
        <f>'Salida rend'!M4566</f>
        <v>1.1463000000000001</v>
      </c>
      <c r="M91" s="187" t="str">
        <f>'Salida rend'!N4566</f>
        <v>A</v>
      </c>
      <c r="N91" s="187">
        <f>'Salida rend'!M4602</f>
        <v>0.57499999999999996</v>
      </c>
      <c r="O91" s="187" t="str">
        <f>'Salida rend'!N4602</f>
        <v>B</v>
      </c>
    </row>
    <row r="92" spans="2:15" x14ac:dyDescent="0.25">
      <c r="B92" s="276"/>
      <c r="C92" s="188" t="s">
        <v>45</v>
      </c>
      <c r="D92" s="189">
        <f>'Salida rend'!U4421</f>
        <v>1.1943999999999999</v>
      </c>
      <c r="E92" s="189" t="str">
        <f>'Salida rend'!V4421</f>
        <v>A</v>
      </c>
      <c r="F92" s="189">
        <f>'Salida rend'!M4457</f>
        <v>1.8306</v>
      </c>
      <c r="G92" s="189" t="str">
        <f>'Salida rend'!N4457</f>
        <v>A</v>
      </c>
      <c r="H92" s="189">
        <f>'Salida rend'!M4493</f>
        <v>2.2787999999999999</v>
      </c>
      <c r="I92" s="189" t="str">
        <f>'Salida rend'!N4493</f>
        <v>A</v>
      </c>
      <c r="J92" s="189">
        <f>'Salida rend'!M4529</f>
        <v>2.3588</v>
      </c>
      <c r="K92" s="189" t="str">
        <f>'Salida rend'!N4529</f>
        <v>A</v>
      </c>
      <c r="L92" s="189">
        <f>'Salida rend'!M4565</f>
        <v>1.6281000000000001</v>
      </c>
      <c r="M92" s="189" t="str">
        <f>'Salida rend'!N4565</f>
        <v>A</v>
      </c>
      <c r="N92" s="189">
        <f>'Salida rend'!M4601</f>
        <v>1.2069000000000001</v>
      </c>
      <c r="O92" s="189" t="str">
        <f>'Salida rend'!N4601</f>
        <v>A</v>
      </c>
    </row>
    <row r="93" spans="2:15" x14ac:dyDescent="0.25">
      <c r="B93" s="275" t="s">
        <v>1128</v>
      </c>
      <c r="C93" s="190" t="s">
        <v>11</v>
      </c>
      <c r="D93" s="191">
        <f>'Salida rend'!M8958</f>
        <v>0.66379999999999995</v>
      </c>
      <c r="E93" s="191" t="s">
        <v>1150</v>
      </c>
      <c r="F93" s="191">
        <f>'Salida rend'!M8995</f>
        <v>2.085</v>
      </c>
      <c r="G93" s="191" t="str">
        <f>'Salida rend'!N8995</f>
        <v>A</v>
      </c>
      <c r="H93" s="191">
        <f>'Salida rend'!M9034</f>
        <v>2.2738</v>
      </c>
      <c r="I93" s="191" t="str">
        <f>'Salida rend'!N9034</f>
        <v>A</v>
      </c>
      <c r="J93" s="191">
        <f>'Salida rend'!M9074</f>
        <v>2.5575000000000001</v>
      </c>
      <c r="K93" s="191" t="str">
        <f>'Salida rend'!N9074</f>
        <v>A</v>
      </c>
      <c r="L93" s="191">
        <f>'Salida rend'!M9113</f>
        <v>1.5349999999999999</v>
      </c>
      <c r="M93" s="191" t="s">
        <v>1150</v>
      </c>
      <c r="N93" s="191">
        <f>'Salida rend'!M9152</f>
        <v>0.96250000000000002</v>
      </c>
      <c r="O93" s="191" t="str">
        <f>'Salida rend'!N9152</f>
        <v>B</v>
      </c>
    </row>
    <row r="94" spans="2:15" x14ac:dyDescent="0.25">
      <c r="B94" s="275"/>
      <c r="C94" s="190" t="s">
        <v>7</v>
      </c>
      <c r="D94" s="191">
        <f>'Salida rend'!M8956</f>
        <v>1.43</v>
      </c>
      <c r="E94" s="191" t="s">
        <v>592</v>
      </c>
      <c r="F94" s="191">
        <f>'Salida rend'!M8997</f>
        <v>1.9724999999999999</v>
      </c>
      <c r="G94" s="191" t="str">
        <f>'Salida rend'!N8997</f>
        <v>A</v>
      </c>
      <c r="H94" s="191">
        <f>'Salida rend'!M9035</f>
        <v>1.73</v>
      </c>
      <c r="I94" s="191" t="str">
        <f>'Salida rend'!N9035</f>
        <v>A</v>
      </c>
      <c r="J94" s="191">
        <f>'Salida rend'!M9076</f>
        <v>1.3012999999999999</v>
      </c>
      <c r="K94" s="191" t="str">
        <f>'Salida rend'!N9076</f>
        <v>A</v>
      </c>
      <c r="L94" s="191">
        <f>'Salida rend'!M9115</f>
        <v>0.4425</v>
      </c>
      <c r="M94" s="191" t="str">
        <f>'Salida rend'!N9115</f>
        <v>B</v>
      </c>
      <c r="N94" s="191">
        <f>'Salida rend'!M9154</f>
        <v>0.26500000000000001</v>
      </c>
      <c r="O94" s="191" t="str">
        <f>'Salida rend'!N9154</f>
        <v>B</v>
      </c>
    </row>
    <row r="95" spans="2:15" x14ac:dyDescent="0.25">
      <c r="B95" s="275"/>
      <c r="C95" s="190" t="s">
        <v>46</v>
      </c>
      <c r="D95" s="191">
        <f>'Salida rend'!M8959</f>
        <v>0.39</v>
      </c>
      <c r="E95" s="191" t="str">
        <f>'Salida rend'!N8959</f>
        <v>B</v>
      </c>
      <c r="F95" s="191">
        <f>'Salida rend'!M8998</f>
        <v>0.95630000000000004</v>
      </c>
      <c r="G95" s="191" t="str">
        <f>'Salida rend'!N8998</f>
        <v>A</v>
      </c>
      <c r="H95" s="191">
        <f>'Salida rend'!M9037</f>
        <v>1.45</v>
      </c>
      <c r="I95" s="191" t="str">
        <f>'Salida rend'!N9037</f>
        <v>A</v>
      </c>
      <c r="J95" s="191">
        <f>'Salida rend'!M9075</f>
        <v>2.2587999999999999</v>
      </c>
      <c r="K95" s="191" t="str">
        <f>'Salida rend'!N9075</f>
        <v>A</v>
      </c>
      <c r="L95" s="191">
        <f>'Salida rend'!M9112</f>
        <v>2.3574999999999999</v>
      </c>
      <c r="M95" s="191" t="s">
        <v>592</v>
      </c>
      <c r="N95" s="191">
        <f>'Salida rend'!M9151</f>
        <v>1.8713</v>
      </c>
      <c r="O95" s="191" t="str">
        <f>'Salida rend'!N9151</f>
        <v>A</v>
      </c>
    </row>
    <row r="96" spans="2:15" x14ac:dyDescent="0.25">
      <c r="B96" s="276"/>
      <c r="C96" s="190" t="s">
        <v>8</v>
      </c>
      <c r="D96" s="191">
        <f>'Salida rend'!M8957</f>
        <v>1.0463</v>
      </c>
      <c r="E96" s="191" t="str">
        <f>'Salida rend'!N8957</f>
        <v>B</v>
      </c>
      <c r="F96" s="191">
        <f>'Salida rend'!M8996</f>
        <v>1.9950000000000001</v>
      </c>
      <c r="G96" s="191" t="str">
        <f>'Salida rend'!N8996</f>
        <v>A</v>
      </c>
      <c r="H96" s="191">
        <f>'Salida rend'!M9036</f>
        <v>1.6513</v>
      </c>
      <c r="I96" s="191" t="str">
        <f>'Salida rend'!N9036</f>
        <v>A</v>
      </c>
      <c r="J96" s="191">
        <f>'Salida rend'!M9073</f>
        <v>2.5874999999999999</v>
      </c>
      <c r="K96" s="191" t="str">
        <f>'Salida rend'!N9073</f>
        <v>A</v>
      </c>
      <c r="L96" s="191">
        <f>'Salida rend'!M9114</f>
        <v>1.2138</v>
      </c>
      <c r="M96" s="191" t="s">
        <v>1150</v>
      </c>
      <c r="N96" s="191">
        <f>'Salida rend'!M9153</f>
        <v>0.46500000000000002</v>
      </c>
      <c r="O96" s="191" t="str">
        <f>'Salida rend'!N9153</f>
        <v>B</v>
      </c>
    </row>
    <row r="97" spans="2:15" x14ac:dyDescent="0.25">
      <c r="B97" s="274" t="s">
        <v>1119</v>
      </c>
      <c r="C97" s="274"/>
      <c r="D97" s="274" t="s">
        <v>1132</v>
      </c>
      <c r="E97" s="274"/>
      <c r="F97" s="274"/>
      <c r="G97" s="274"/>
      <c r="H97" s="274"/>
      <c r="I97" s="274"/>
      <c r="J97" s="274"/>
      <c r="K97" s="274"/>
      <c r="L97" s="274"/>
      <c r="M97" s="274"/>
      <c r="N97" s="274"/>
      <c r="O97" s="274"/>
    </row>
    <row r="98" spans="2:15" x14ac:dyDescent="0.25">
      <c r="B98" s="275" t="s">
        <v>594</v>
      </c>
      <c r="C98" s="275"/>
      <c r="D98" s="192">
        <f>'Salida rend'!T744</f>
        <v>0.67830000000000001</v>
      </c>
      <c r="E98" s="192" t="s">
        <v>1156</v>
      </c>
      <c r="F98" s="192">
        <f>'Salida rend'!T772</f>
        <v>0.63790000000000002</v>
      </c>
      <c r="G98" s="192" t="s">
        <v>1156</v>
      </c>
      <c r="H98" s="192">
        <f>'Salida rend'!T800</f>
        <v>0.1201</v>
      </c>
      <c r="I98" s="192" t="s">
        <v>1156</v>
      </c>
      <c r="J98" s="192">
        <f>'Salida rend'!T828</f>
        <v>1.0699999999999999E-2</v>
      </c>
      <c r="K98" s="192" t="s">
        <v>1157</v>
      </c>
      <c r="L98" s="192">
        <f>'Salida rend'!T856</f>
        <v>4.65E-2</v>
      </c>
      <c r="M98" s="192" t="s">
        <v>1157</v>
      </c>
      <c r="N98" s="192">
        <f>'Salida rend'!T884</f>
        <v>1.4E-3</v>
      </c>
      <c r="O98" s="192" t="s">
        <v>1158</v>
      </c>
    </row>
    <row r="99" spans="2:15" x14ac:dyDescent="0.25">
      <c r="B99" s="275" t="s">
        <v>592</v>
      </c>
      <c r="C99" s="275"/>
      <c r="D99" s="192">
        <f>'Salida rend'!T745</f>
        <v>1.9099999999999999E-2</v>
      </c>
      <c r="E99" s="192" t="s">
        <v>1157</v>
      </c>
      <c r="F99" s="192">
        <f>'Salida rend'!T773</f>
        <v>0.49430000000000002</v>
      </c>
      <c r="G99" s="192" t="s">
        <v>1156</v>
      </c>
      <c r="H99" s="192">
        <f>'Salida rend'!T801</f>
        <v>6.7999999999999996E-3</v>
      </c>
      <c r="I99" s="192" t="s">
        <v>1158</v>
      </c>
      <c r="J99" s="192">
        <f>'Salida rend'!T829</f>
        <v>0.40579999999999999</v>
      </c>
      <c r="K99" s="192" t="s">
        <v>1156</v>
      </c>
      <c r="L99" s="192">
        <f>'Salida rend'!T857</f>
        <v>0.17460000000000001</v>
      </c>
      <c r="M99" s="192" t="s">
        <v>1156</v>
      </c>
      <c r="N99" s="192">
        <f>'Salida rend'!T885</f>
        <v>3.5200000000000002E-2</v>
      </c>
      <c r="O99" s="192" t="s">
        <v>1157</v>
      </c>
    </row>
    <row r="100" spans="2:15" x14ac:dyDescent="0.25">
      <c r="B100" s="275" t="s">
        <v>618</v>
      </c>
      <c r="C100" s="275"/>
      <c r="D100" s="192">
        <f>'Salida rend'!T746</f>
        <v>0.74680000000000002</v>
      </c>
      <c r="E100" s="192" t="s">
        <v>1156</v>
      </c>
      <c r="F100" s="192">
        <f>'Salida rend'!T774</f>
        <v>0.74709999999999999</v>
      </c>
      <c r="G100" s="192" t="s">
        <v>1156</v>
      </c>
      <c r="H100" s="192">
        <f>'Salida rend'!T802</f>
        <v>0.88600000000000001</v>
      </c>
      <c r="I100" s="192" t="s">
        <v>1156</v>
      </c>
      <c r="J100" s="192">
        <f>'Salida rend'!T830</f>
        <v>0.39360000000000001</v>
      </c>
      <c r="K100" s="192" t="s">
        <v>1156</v>
      </c>
      <c r="L100" s="192">
        <f>'Salida rend'!T858</f>
        <v>0.5202</v>
      </c>
      <c r="M100" s="192" t="s">
        <v>1156</v>
      </c>
      <c r="N100" s="192">
        <f>'Salida rend'!T886</f>
        <v>0.4521</v>
      </c>
      <c r="O100" s="192" t="s">
        <v>1156</v>
      </c>
    </row>
    <row r="101" spans="2:15" x14ac:dyDescent="0.25">
      <c r="B101" s="275" t="s">
        <v>593</v>
      </c>
      <c r="C101" s="275"/>
      <c r="D101" s="192">
        <f>'Salida rend'!T747</f>
        <v>1.43E-2</v>
      </c>
      <c r="E101" s="192" t="s">
        <v>1157</v>
      </c>
      <c r="F101" s="192">
        <f>'Salida rend'!T775</f>
        <v>6.6100000000000006E-2</v>
      </c>
      <c r="G101" s="192" t="s">
        <v>1156</v>
      </c>
      <c r="H101" s="192">
        <f>'Salida rend'!T803</f>
        <v>0.34860000000000002</v>
      </c>
      <c r="I101" s="192" t="s">
        <v>1156</v>
      </c>
      <c r="J101" s="192">
        <f>'Salida rend'!T831</f>
        <v>7.8899999999999998E-2</v>
      </c>
      <c r="K101" s="192" t="s">
        <v>1156</v>
      </c>
      <c r="L101" s="192">
        <f>'Salida rend'!T859</f>
        <v>3.3E-3</v>
      </c>
      <c r="M101" s="192" t="s">
        <v>1158</v>
      </c>
      <c r="N101" s="192" t="str">
        <f>'Salida rend'!T887</f>
        <v>&lt;.0001</v>
      </c>
      <c r="O101" s="192" t="s">
        <v>1158</v>
      </c>
    </row>
    <row r="102" spans="2:15" x14ac:dyDescent="0.25">
      <c r="B102" s="276" t="s">
        <v>619</v>
      </c>
      <c r="C102" s="276"/>
      <c r="D102" s="193">
        <f>'Salida rend'!T748</f>
        <v>0.21199999999999999</v>
      </c>
      <c r="E102" s="193" t="s">
        <v>1156</v>
      </c>
      <c r="F102" s="193">
        <f>'Salida rend'!T776</f>
        <v>0.87539999999999996</v>
      </c>
      <c r="G102" s="193" t="s">
        <v>1156</v>
      </c>
      <c r="H102" s="193">
        <f>'Salida rend'!T804</f>
        <v>0.2792</v>
      </c>
      <c r="I102" s="193" t="s">
        <v>1156</v>
      </c>
      <c r="J102" s="193">
        <f>'Salida rend'!T832</f>
        <v>0.37169999999999997</v>
      </c>
      <c r="K102" s="193" t="s">
        <v>1156</v>
      </c>
      <c r="L102" s="193">
        <f>'Salida rend'!T860</f>
        <v>0.52190000000000003</v>
      </c>
      <c r="M102" s="193" t="s">
        <v>1156</v>
      </c>
      <c r="N102" s="193">
        <f>'Salida rend'!T888</f>
        <v>1.6799999999999999E-2</v>
      </c>
      <c r="O102" s="193" t="s">
        <v>1157</v>
      </c>
    </row>
    <row r="103" spans="2:15" x14ac:dyDescent="0.25">
      <c r="B103" s="276" t="s">
        <v>1120</v>
      </c>
      <c r="C103" s="276"/>
      <c r="D103" s="277">
        <f>'Salida rend'!T749</f>
        <v>67.505430000000004</v>
      </c>
      <c r="E103" s="277"/>
      <c r="F103" s="277">
        <f>'Salida rend'!T777</f>
        <v>50.902070000000002</v>
      </c>
      <c r="G103" s="277"/>
      <c r="H103" s="277">
        <f>'Salida rend'!T805</f>
        <v>51.811169999999997</v>
      </c>
      <c r="I103" s="277"/>
      <c r="J103" s="277">
        <f>'Salida rend'!T833</f>
        <v>47.924849999999999</v>
      </c>
      <c r="K103" s="277"/>
      <c r="L103" s="277">
        <f>'Salida rend'!T861</f>
        <v>62.781080000000003</v>
      </c>
      <c r="M103" s="277"/>
      <c r="N103" s="277">
        <f>'Salida rend'!T889</f>
        <v>57.155009999999997</v>
      </c>
      <c r="O103" s="277"/>
    </row>
    <row r="106" spans="2:15" x14ac:dyDescent="0.25">
      <c r="B106" s="185" t="s">
        <v>1123</v>
      </c>
      <c r="C106" s="185" t="s">
        <v>1124</v>
      </c>
      <c r="D106" s="274" t="s">
        <v>1169</v>
      </c>
      <c r="E106" s="274"/>
      <c r="F106" s="274" t="s">
        <v>1175</v>
      </c>
      <c r="G106" s="274"/>
      <c r="H106" s="274" t="s">
        <v>1176</v>
      </c>
      <c r="I106" s="274"/>
      <c r="J106" s="274" t="s">
        <v>1172</v>
      </c>
      <c r="K106" s="274"/>
      <c r="L106" s="274" t="s">
        <v>1173</v>
      </c>
      <c r="M106" s="274"/>
      <c r="N106" s="274" t="s">
        <v>1174</v>
      </c>
      <c r="O106" s="274"/>
    </row>
    <row r="107" spans="2:15" x14ac:dyDescent="0.25">
      <c r="B107" s="275" t="s">
        <v>1125</v>
      </c>
      <c r="C107" s="190" t="s">
        <v>47</v>
      </c>
      <c r="D107" s="198">
        <f>'Salida rend'!U4638</f>
        <v>0.36630000000000001</v>
      </c>
      <c r="E107" s="198" t="str">
        <f>'Salida rend'!V4638</f>
        <v>A</v>
      </c>
      <c r="F107" s="198">
        <f>'Salida rend'!M4674</f>
        <v>0.92559999999999998</v>
      </c>
      <c r="G107" s="198" t="str">
        <f>'Salida rend'!N4674</f>
        <v>A</v>
      </c>
      <c r="H107" s="198">
        <f>'Salida rend'!M4709</f>
        <v>1.0919000000000001</v>
      </c>
      <c r="I107" s="198" t="str">
        <f>'Salida rend'!N4709</f>
        <v>A</v>
      </c>
      <c r="J107" s="198">
        <f>'Salida rend'!M4745</f>
        <v>1.2894000000000001</v>
      </c>
      <c r="K107" s="198" t="str">
        <f>'Salida rend'!N4745</f>
        <v>A</v>
      </c>
      <c r="L107" s="198">
        <f>'Salida rend'!M4782</f>
        <v>1.0225</v>
      </c>
      <c r="M107" s="198" t="str">
        <f>'Salida rend'!N4782</f>
        <v>A</v>
      </c>
      <c r="N107" s="198">
        <f>'Salida rend'!M4818</f>
        <v>0.8175</v>
      </c>
      <c r="O107" s="198" t="str">
        <f>'Salida rend'!N4818</f>
        <v>A</v>
      </c>
    </row>
    <row r="108" spans="2:15" x14ac:dyDescent="0.25">
      <c r="B108" s="276"/>
      <c r="C108" s="188" t="s">
        <v>45</v>
      </c>
      <c r="D108" s="198">
        <f>'Salida rend'!U4637</f>
        <v>0.41499999999999998</v>
      </c>
      <c r="E108" s="198" t="str">
        <f>'Salida rend'!V4637</f>
        <v>A</v>
      </c>
      <c r="F108" s="198">
        <f>'Salida rend'!M4673</f>
        <v>1.1274999999999999</v>
      </c>
      <c r="G108" s="198" t="str">
        <f>'Salida rend'!N4673</f>
        <v>A</v>
      </c>
      <c r="H108" s="198">
        <f>'Salida rend'!M4710</f>
        <v>1.0881000000000001</v>
      </c>
      <c r="I108" s="198" t="str">
        <f>'Salida rend'!N4710</f>
        <v>A</v>
      </c>
      <c r="J108" s="198">
        <f>'Salida rend'!M4746</f>
        <v>1.1299999999999999</v>
      </c>
      <c r="K108" s="198" t="str">
        <f>'Salida rend'!N4746</f>
        <v>A</v>
      </c>
      <c r="L108" s="198">
        <f>'Salida rend'!M4781</f>
        <v>1.1850000000000001</v>
      </c>
      <c r="M108" s="198" t="str">
        <f>'Salida rend'!N4781</f>
        <v>A</v>
      </c>
      <c r="N108" s="198">
        <f>'Salida rend'!M4817</f>
        <v>1.1106</v>
      </c>
      <c r="O108" s="198" t="str">
        <f>'Salida rend'!N4817</f>
        <v>A</v>
      </c>
    </row>
    <row r="109" spans="2:15" x14ac:dyDescent="0.25">
      <c r="B109" s="275" t="s">
        <v>1128</v>
      </c>
      <c r="C109" s="190" t="s">
        <v>11</v>
      </c>
      <c r="D109" s="198">
        <f>'Salida rend'!M9192</f>
        <v>0.35499999999999998</v>
      </c>
      <c r="E109" s="198" t="s">
        <v>1150</v>
      </c>
      <c r="F109" s="198">
        <f>'Salida rend'!M9231</f>
        <v>0.70499999999999996</v>
      </c>
      <c r="G109" s="198" t="s">
        <v>1154</v>
      </c>
      <c r="H109" s="198">
        <f>'Salida rend'!M9270</f>
        <v>0.92249999999999999</v>
      </c>
      <c r="I109" s="198" t="s">
        <v>1154</v>
      </c>
      <c r="J109" s="198">
        <f>'Salida rend'!M9309</f>
        <v>1.0625</v>
      </c>
      <c r="K109" s="198" t="s">
        <v>1150</v>
      </c>
      <c r="L109" s="198">
        <f>'Salida rend'!M9348</f>
        <v>0.95499999999999996</v>
      </c>
      <c r="M109" s="198" t="s">
        <v>1150</v>
      </c>
      <c r="N109" s="198">
        <f>'Salida rend'!M9386</f>
        <v>1.0013000000000001</v>
      </c>
      <c r="O109" s="198" t="s">
        <v>1150</v>
      </c>
    </row>
    <row r="110" spans="2:15" x14ac:dyDescent="0.25">
      <c r="B110" s="275"/>
      <c r="C110" s="190" t="s">
        <v>7</v>
      </c>
      <c r="D110" s="198">
        <f>'Salida rend'!M9191</f>
        <v>0.50380000000000003</v>
      </c>
      <c r="E110" s="198" t="s">
        <v>592</v>
      </c>
      <c r="F110" s="198">
        <f>'Salida rend'!M9230</f>
        <v>1.3188</v>
      </c>
      <c r="G110" s="198" t="s">
        <v>1150</v>
      </c>
      <c r="H110" s="198">
        <f>'Salida rend'!M9269</f>
        <v>1.4462999999999999</v>
      </c>
      <c r="I110" s="198" t="s">
        <v>1150</v>
      </c>
      <c r="J110" s="198">
        <f>'Salida rend'!M9308</f>
        <v>1.595</v>
      </c>
      <c r="K110" s="198" t="s">
        <v>592</v>
      </c>
      <c r="L110" s="198">
        <f>'Salida rend'!M9347</f>
        <v>1.4662999999999999</v>
      </c>
      <c r="M110" s="198" t="s">
        <v>592</v>
      </c>
      <c r="N110" s="198">
        <f>'Salida rend'!M9387</f>
        <v>0.67630000000000001</v>
      </c>
      <c r="O110" s="198" t="str">
        <f>'Salida rend'!N9387</f>
        <v>B</v>
      </c>
    </row>
    <row r="111" spans="2:15" x14ac:dyDescent="0.25">
      <c r="B111" s="275"/>
      <c r="C111" s="190" t="s">
        <v>46</v>
      </c>
      <c r="D111" s="198">
        <f>'Salida rend'!M9193</f>
        <v>5.2499999999999998E-2</v>
      </c>
      <c r="E111" s="198" t="str">
        <f>'Salida rend'!N9193</f>
        <v>B</v>
      </c>
      <c r="F111" s="198">
        <f>'Salida rend'!M9232</f>
        <v>0.31</v>
      </c>
      <c r="G111" s="198" t="s">
        <v>639</v>
      </c>
      <c r="H111" s="198">
        <f>'Salida rend'!M9271</f>
        <v>0.30880000000000002</v>
      </c>
      <c r="I111" s="198" t="s">
        <v>1155</v>
      </c>
      <c r="J111" s="198">
        <f>'Salida rend'!M9310</f>
        <v>0.2863</v>
      </c>
      <c r="K111" s="198" t="str">
        <f>'Salida rend'!N9310</f>
        <v>B</v>
      </c>
      <c r="L111" s="198">
        <f>'Salida rend'!M9349</f>
        <v>0.33750000000000002</v>
      </c>
      <c r="M111" s="198" t="str">
        <f>'Salida rend'!N9349</f>
        <v>B</v>
      </c>
      <c r="N111" s="198">
        <f>'Salida rend'!M9388</f>
        <v>0.5988</v>
      </c>
      <c r="O111" s="198" t="str">
        <f>'Salida rend'!N9388</f>
        <v>B</v>
      </c>
    </row>
    <row r="112" spans="2:15" x14ac:dyDescent="0.25">
      <c r="B112" s="276"/>
      <c r="C112" s="190" t="s">
        <v>8</v>
      </c>
      <c r="D112" s="198">
        <f>'Salida rend'!M9190</f>
        <v>0.65129999999999999</v>
      </c>
      <c r="E112" s="198" t="s">
        <v>592</v>
      </c>
      <c r="F112" s="198">
        <f>'Salida rend'!M9229</f>
        <v>1.7725</v>
      </c>
      <c r="G112" s="198" t="s">
        <v>592</v>
      </c>
      <c r="H112" s="198">
        <f>'Salida rend'!M9268</f>
        <v>1.6825000000000001</v>
      </c>
      <c r="I112" s="198" t="s">
        <v>592</v>
      </c>
      <c r="J112" s="198">
        <f>'Salida rend'!M9307</f>
        <v>1.895</v>
      </c>
      <c r="K112" s="198" t="s">
        <v>592</v>
      </c>
      <c r="L112" s="198">
        <f>'Salida rend'!M9346</f>
        <v>1.6563000000000001</v>
      </c>
      <c r="M112" s="198" t="s">
        <v>592</v>
      </c>
      <c r="N112" s="198">
        <f>'Salida rend'!M9385</f>
        <v>1.58</v>
      </c>
      <c r="O112" s="198" t="s">
        <v>592</v>
      </c>
    </row>
    <row r="113" spans="2:15" x14ac:dyDescent="0.25">
      <c r="B113" s="274" t="s">
        <v>1119</v>
      </c>
      <c r="C113" s="274"/>
      <c r="D113" s="274" t="s">
        <v>1132</v>
      </c>
      <c r="E113" s="274"/>
      <c r="F113" s="274"/>
      <c r="G113" s="274"/>
      <c r="H113" s="274"/>
      <c r="I113" s="274"/>
      <c r="J113" s="274"/>
      <c r="K113" s="274"/>
      <c r="L113" s="274"/>
      <c r="M113" s="274"/>
      <c r="N113" s="274"/>
      <c r="O113" s="274"/>
    </row>
    <row r="114" spans="2:15" x14ac:dyDescent="0.25">
      <c r="B114" s="275" t="s">
        <v>594</v>
      </c>
      <c r="C114" s="275"/>
      <c r="D114" s="192">
        <f>'Salida rend'!T912</f>
        <v>0.62509999999999999</v>
      </c>
      <c r="E114" s="192" t="s">
        <v>1156</v>
      </c>
      <c r="F114" s="192">
        <f>'Salida rend'!T940</f>
        <v>0.13120000000000001</v>
      </c>
      <c r="G114" s="192" t="s">
        <v>1156</v>
      </c>
      <c r="H114" s="192">
        <f>'Salida rend'!T968</f>
        <v>0.44719999999999999</v>
      </c>
      <c r="I114" s="192" t="s">
        <v>1156</v>
      </c>
      <c r="J114" s="192">
        <f>'Salida rend'!T996</f>
        <v>7.8399999999999997E-2</v>
      </c>
      <c r="K114" s="192" t="s">
        <v>1156</v>
      </c>
      <c r="L114" s="192">
        <f>'Salida rend'!T1024</f>
        <v>0.2903</v>
      </c>
      <c r="M114" s="192" t="s">
        <v>1156</v>
      </c>
      <c r="N114" s="192">
        <f>'Salida rend'!T1052</f>
        <v>0.189</v>
      </c>
      <c r="O114" s="192" t="s">
        <v>1156</v>
      </c>
    </row>
    <row r="115" spans="2:15" x14ac:dyDescent="0.25">
      <c r="B115" s="275" t="s">
        <v>592</v>
      </c>
      <c r="C115" s="275"/>
      <c r="D115" s="192">
        <f>'Salida rend'!T913</f>
        <v>0.22819999999999999</v>
      </c>
      <c r="E115" s="192" t="s">
        <v>1156</v>
      </c>
      <c r="F115" s="192">
        <f>'Salida rend'!T941</f>
        <v>0.2467</v>
      </c>
      <c r="G115" s="192" t="s">
        <v>1156</v>
      </c>
      <c r="H115" s="192">
        <f>'Salida rend'!T969</f>
        <v>0.9839</v>
      </c>
      <c r="I115" s="192" t="s">
        <v>1156</v>
      </c>
      <c r="J115" s="192">
        <f>'Salida rend'!T997</f>
        <v>0.60670000000000002</v>
      </c>
      <c r="K115" s="192" t="s">
        <v>1156</v>
      </c>
      <c r="L115" s="192">
        <f>'Salida rend'!T1025</f>
        <v>0.51680000000000004</v>
      </c>
      <c r="M115" s="192" t="s">
        <v>1156</v>
      </c>
      <c r="N115" s="192">
        <f>'Salida rend'!T1053</f>
        <v>9.3600000000000003E-2</v>
      </c>
      <c r="O115" s="192" t="s">
        <v>1156</v>
      </c>
    </row>
    <row r="116" spans="2:15" x14ac:dyDescent="0.25">
      <c r="B116" s="275" t="s">
        <v>618</v>
      </c>
      <c r="C116" s="275"/>
      <c r="D116" s="192">
        <f>'Salida rend'!T914</f>
        <v>0.96619999999999995</v>
      </c>
      <c r="E116" s="192" t="s">
        <v>1156</v>
      </c>
      <c r="F116" s="192">
        <f>'Salida rend'!T942</f>
        <v>0.64019999999999999</v>
      </c>
      <c r="G116" s="192" t="s">
        <v>1156</v>
      </c>
      <c r="H116" s="192">
        <f>'Salida rend'!T970</f>
        <v>0.43519999999999998</v>
      </c>
      <c r="I116" s="192" t="s">
        <v>1156</v>
      </c>
      <c r="J116" s="192">
        <f>'Salida rend'!T998</f>
        <v>0.33700000000000002</v>
      </c>
      <c r="K116" s="192" t="s">
        <v>1156</v>
      </c>
      <c r="L116" s="192">
        <f>'Salida rend'!T1026</f>
        <v>0.37830000000000003</v>
      </c>
      <c r="M116" s="192" t="s">
        <v>1156</v>
      </c>
      <c r="N116" s="192">
        <f>'Salida rend'!T1054</f>
        <v>0.78320000000000001</v>
      </c>
      <c r="O116" s="192" t="s">
        <v>1156</v>
      </c>
    </row>
    <row r="117" spans="2:15" x14ac:dyDescent="0.25">
      <c r="B117" s="275" t="s">
        <v>593</v>
      </c>
      <c r="C117" s="275"/>
      <c r="D117" s="192">
        <f>'Salida rend'!T915</f>
        <v>7.4999999999999997E-3</v>
      </c>
      <c r="E117" s="192" t="s">
        <v>1158</v>
      </c>
      <c r="F117" s="192">
        <f>'Salida rend'!T943</f>
        <v>1E-4</v>
      </c>
      <c r="G117" s="192" t="s">
        <v>1158</v>
      </c>
      <c r="H117" s="192">
        <f>'Salida rend'!T971</f>
        <v>1E-4</v>
      </c>
      <c r="I117" s="192" t="s">
        <v>1158</v>
      </c>
      <c r="J117" s="192">
        <f>'Salida rend'!T999</f>
        <v>1.6000000000000001E-3</v>
      </c>
      <c r="K117" s="192" t="s">
        <v>1158</v>
      </c>
      <c r="L117" s="192">
        <f>'Salida rend'!T1027</f>
        <v>1.6000000000000001E-3</v>
      </c>
      <c r="M117" s="192" t="s">
        <v>1158</v>
      </c>
      <c r="N117" s="192">
        <f>'Salida rend'!T1055</f>
        <v>1.1599999999999999E-2</v>
      </c>
      <c r="O117" s="192" t="s">
        <v>1157</v>
      </c>
    </row>
    <row r="118" spans="2:15" x14ac:dyDescent="0.25">
      <c r="B118" s="276" t="s">
        <v>619</v>
      </c>
      <c r="C118" s="276"/>
      <c r="D118" s="193">
        <f>'Salida rend'!T916</f>
        <v>0.46339999999999998</v>
      </c>
      <c r="E118" s="193" t="s">
        <v>1156</v>
      </c>
      <c r="F118" s="193">
        <f>'Salida rend'!T944</f>
        <v>0.37909999999999999</v>
      </c>
      <c r="G118" s="193" t="s">
        <v>1156</v>
      </c>
      <c r="H118" s="193">
        <f>'Salida rend'!T972</f>
        <v>0.28260000000000002</v>
      </c>
      <c r="I118" s="193" t="s">
        <v>1156</v>
      </c>
      <c r="J118" s="193">
        <f>'Salida rend'!T1000</f>
        <v>0.25459999999999999</v>
      </c>
      <c r="K118" s="193" t="s">
        <v>1156</v>
      </c>
      <c r="L118" s="193">
        <f>'Salida rend'!T1028</f>
        <v>0.81879999999999997</v>
      </c>
      <c r="M118" s="193" t="s">
        <v>1156</v>
      </c>
      <c r="N118" s="193">
        <f>'Salida rend'!T1056</f>
        <v>0.22220000000000001</v>
      </c>
      <c r="O118" s="193" t="s">
        <v>1156</v>
      </c>
    </row>
    <row r="119" spans="2:15" x14ac:dyDescent="0.25">
      <c r="B119" s="276" t="s">
        <v>1120</v>
      </c>
      <c r="C119" s="276"/>
      <c r="D119" s="277">
        <f>'Salida rend'!T917</f>
        <v>79.232010000000002</v>
      </c>
      <c r="E119" s="277"/>
      <c r="F119" s="277">
        <f>'Salida rend'!T945</f>
        <v>51.206740000000003</v>
      </c>
      <c r="G119" s="277"/>
      <c r="H119" s="277">
        <f>'Salida rend'!T973</f>
        <v>45.410850000000003</v>
      </c>
      <c r="I119" s="277"/>
      <c r="J119" s="277">
        <f>'Salida rend'!T1001</f>
        <v>59.278730000000003</v>
      </c>
      <c r="K119" s="277"/>
      <c r="L119" s="277">
        <f>'Salida rend'!T1029</f>
        <v>54.405630000000002</v>
      </c>
      <c r="M119" s="277"/>
      <c r="N119" s="277">
        <f>'Salida rend'!T1057</f>
        <v>59.116230000000002</v>
      </c>
      <c r="O119" s="277"/>
    </row>
    <row r="122" spans="2:15" x14ac:dyDescent="0.25">
      <c r="B122" s="174" t="s">
        <v>1123</v>
      </c>
      <c r="C122" s="174" t="s">
        <v>1124</v>
      </c>
      <c r="D122" s="221" t="s">
        <v>1175</v>
      </c>
      <c r="E122" s="221"/>
      <c r="F122" s="221" t="s">
        <v>1176</v>
      </c>
      <c r="G122" s="221"/>
      <c r="H122" s="221" t="s">
        <v>1172</v>
      </c>
      <c r="I122" s="221"/>
      <c r="J122" s="221" t="s">
        <v>1173</v>
      </c>
      <c r="K122" s="221"/>
      <c r="L122" s="221" t="s">
        <v>1174</v>
      </c>
      <c r="M122" s="221"/>
    </row>
    <row r="123" spans="2:15" x14ac:dyDescent="0.25">
      <c r="B123" s="265" t="s">
        <v>1125</v>
      </c>
      <c r="C123" s="175" t="s">
        <v>47</v>
      </c>
      <c r="D123" s="178">
        <f>'Salida rend'!M4889</f>
        <v>0.3463</v>
      </c>
      <c r="E123" s="178" t="str">
        <f>'Salida rend'!N4889</f>
        <v>A</v>
      </c>
      <c r="F123" s="178">
        <f>'Salida rend'!M4926</f>
        <v>8.6879999999999999E-2</v>
      </c>
      <c r="G123" s="178" t="str">
        <f>'Salida rend'!N4926</f>
        <v>A</v>
      </c>
      <c r="H123" s="178">
        <f>'Salida rend'!M4962</f>
        <v>9.2499999999999999E-2</v>
      </c>
      <c r="I123" s="178" t="str">
        <f>'Salida rend'!N4962</f>
        <v>A</v>
      </c>
      <c r="J123" s="178">
        <f>'Salida rend'!M4998</f>
        <v>0.12188</v>
      </c>
      <c r="K123" s="178" t="str">
        <f>'Salida rend'!N4998</f>
        <v>A</v>
      </c>
      <c r="L123" s="178">
        <f>'Salida rend'!M5034</f>
        <v>8.2500000000000004E-2</v>
      </c>
      <c r="M123" s="178" t="str">
        <f>'Salida rend'!N5034</f>
        <v>A</v>
      </c>
    </row>
    <row r="124" spans="2:15" x14ac:dyDescent="0.25">
      <c r="B124" s="266"/>
      <c r="C124" s="183" t="s">
        <v>45</v>
      </c>
      <c r="D124" s="179">
        <f>'Salida rend'!M4890</f>
        <v>0.29559999999999997</v>
      </c>
      <c r="E124" s="179" t="str">
        <f>'Salida rend'!N4890</f>
        <v>A</v>
      </c>
      <c r="F124" s="179">
        <f>'Salida rend'!M4925</f>
        <v>0.13188</v>
      </c>
      <c r="G124" s="179" t="str">
        <f>'Salida rend'!N4925</f>
        <v>A</v>
      </c>
      <c r="H124" s="179">
        <f>'Salida rend'!M4961</f>
        <v>0.17125000000000001</v>
      </c>
      <c r="I124" s="179" t="str">
        <f>'Salida rend'!N4961</f>
        <v>A</v>
      </c>
      <c r="J124" s="179">
        <f>'Salida rend'!M4997</f>
        <v>0.17688000000000001</v>
      </c>
      <c r="K124" s="179" t="str">
        <f>'Salida rend'!N4997</f>
        <v>A</v>
      </c>
      <c r="L124" s="179">
        <f>'Salida rend'!M5033</f>
        <v>0.17188000000000001</v>
      </c>
      <c r="M124" s="179" t="str">
        <f>'Salida rend'!N5033</f>
        <v>A</v>
      </c>
    </row>
    <row r="125" spans="2:15" x14ac:dyDescent="0.25">
      <c r="B125" s="279" t="s">
        <v>1128</v>
      </c>
      <c r="C125" s="199" t="s">
        <v>11</v>
      </c>
      <c r="D125" s="179">
        <f>'Salida rend'!M9466</f>
        <v>0.20250000000000001</v>
      </c>
      <c r="E125" s="179" t="str">
        <f>'Salida rend'!N9466</f>
        <v>A</v>
      </c>
      <c r="F125" s="179">
        <f>'Salida rend'!M9504</f>
        <v>6.7500000000000004E-2</v>
      </c>
      <c r="G125" s="179" t="str">
        <f>'Salida rend'!N9504</f>
        <v>B</v>
      </c>
      <c r="H125" s="179">
        <f>'Salida rend'!M9543</f>
        <v>5.6250000000000001E-2</v>
      </c>
      <c r="I125" s="179" t="str">
        <f>'Salida rend'!N9543</f>
        <v>A</v>
      </c>
      <c r="J125" s="179">
        <f>'Salida rend'!M9582</f>
        <v>0.13750000000000001</v>
      </c>
      <c r="K125" s="179" t="s">
        <v>1150</v>
      </c>
      <c r="L125" s="179">
        <f>'Salida rend'!M9619</f>
        <v>0.19875000000000001</v>
      </c>
      <c r="M125" s="179" t="str">
        <f>'Salida rend'!N9619</f>
        <v>A</v>
      </c>
    </row>
    <row r="126" spans="2:15" x14ac:dyDescent="0.25">
      <c r="B126" s="280"/>
      <c r="C126" s="199" t="s">
        <v>7</v>
      </c>
      <c r="D126" s="179">
        <f>'Salida rend'!M9464</f>
        <v>0.36130000000000001</v>
      </c>
      <c r="E126" s="179" t="str">
        <f>'Salida rend'!N9464</f>
        <v>A</v>
      </c>
      <c r="F126" s="179">
        <f>'Salida rend'!M9502</f>
        <v>0.22</v>
      </c>
      <c r="G126" s="179" t="s">
        <v>592</v>
      </c>
      <c r="H126" s="179">
        <f>'Salida rend'!M9541</f>
        <v>0.25</v>
      </c>
      <c r="I126" s="179" t="str">
        <f>'Salida rend'!N9541</f>
        <v>A</v>
      </c>
      <c r="J126" s="179">
        <f>'Salida rend'!M9581</f>
        <v>0.18375</v>
      </c>
      <c r="K126" s="179" t="s">
        <v>1150</v>
      </c>
      <c r="L126" s="179">
        <f>'Salida rend'!M9621</f>
        <v>0.10375</v>
      </c>
      <c r="M126" s="179" t="str">
        <f>'Salida rend'!N9621</f>
        <v>A</v>
      </c>
    </row>
    <row r="127" spans="2:15" x14ac:dyDescent="0.25">
      <c r="B127" s="280"/>
      <c r="C127" s="199" t="s">
        <v>46</v>
      </c>
      <c r="D127" s="179">
        <f>'Salida rend'!M9465</f>
        <v>0.21249999999999999</v>
      </c>
      <c r="E127" s="179" t="str">
        <f>'Salida rend'!N9465</f>
        <v>A</v>
      </c>
      <c r="F127" s="179">
        <f>'Salida rend'!M9505</f>
        <v>1.6250000000000001E-2</v>
      </c>
      <c r="G127" s="179" t="str">
        <f>'Salida rend'!N9505</f>
        <v>B</v>
      </c>
      <c r="H127" s="179">
        <f>'Salida rend'!M9544</f>
        <v>5.3749999999999999E-2</v>
      </c>
      <c r="I127" s="179" t="str">
        <f>'Salida rend'!N9544</f>
        <v>A</v>
      </c>
      <c r="J127" s="179">
        <f>'Salida rend'!M9583</f>
        <v>1.4999999999999999E-2</v>
      </c>
      <c r="K127" s="179" t="str">
        <f>'Salida rend'!N9583</f>
        <v>B</v>
      </c>
      <c r="L127" s="179">
        <f>'Salida rend'!M9622</f>
        <v>2.375E-2</v>
      </c>
      <c r="M127" s="179" t="str">
        <f>'Salida rend'!N9622</f>
        <v>A</v>
      </c>
    </row>
    <row r="128" spans="2:15" x14ac:dyDescent="0.25">
      <c r="B128" s="266"/>
      <c r="C128" s="199" t="s">
        <v>8</v>
      </c>
      <c r="D128" s="179">
        <f>'Salida rend'!M9463</f>
        <v>0.50749999999999995</v>
      </c>
      <c r="E128" s="179" t="str">
        <f>'Salida rend'!N9463</f>
        <v>A</v>
      </c>
      <c r="F128" s="179">
        <f>'Salida rend'!M9503</f>
        <v>0.13375000000000001</v>
      </c>
      <c r="G128" s="179" t="str">
        <f>'Salida rend'!N9503</f>
        <v>B</v>
      </c>
      <c r="H128" s="179">
        <f>'Salida rend'!M9542</f>
        <v>0.16750000000000001</v>
      </c>
      <c r="I128" s="179" t="str">
        <f>'Salida rend'!N9542</f>
        <v>A</v>
      </c>
      <c r="J128" s="179">
        <f>'Salida rend'!M9580</f>
        <v>0.26124999999999998</v>
      </c>
      <c r="K128" s="179" t="s">
        <v>592</v>
      </c>
      <c r="L128" s="179">
        <f>'Salida rend'!M9620</f>
        <v>0.1825</v>
      </c>
      <c r="M128" s="179" t="str">
        <f>'Salida rend'!N9620</f>
        <v>A</v>
      </c>
    </row>
    <row r="129" spans="2:15" x14ac:dyDescent="0.25">
      <c r="B129" s="221" t="s">
        <v>1119</v>
      </c>
      <c r="C129" s="221"/>
      <c r="D129" s="221" t="s">
        <v>1132</v>
      </c>
      <c r="E129" s="221"/>
      <c r="F129" s="221"/>
      <c r="G129" s="221"/>
      <c r="H129" s="221"/>
      <c r="I129" s="221"/>
      <c r="J129" s="221"/>
      <c r="K129" s="221"/>
      <c r="L129" s="221"/>
      <c r="M129" s="221"/>
      <c r="N129" s="114"/>
      <c r="O129" s="114"/>
    </row>
    <row r="130" spans="2:15" x14ac:dyDescent="0.25">
      <c r="B130" s="279" t="s">
        <v>594</v>
      </c>
      <c r="C130" s="279"/>
      <c r="D130" s="180">
        <f>'Salida rend'!T1108</f>
        <v>0.89100000000000001</v>
      </c>
      <c r="E130" s="180" t="s">
        <v>1156</v>
      </c>
      <c r="F130" s="180">
        <f>'Salida rend'!T1136</f>
        <v>0.37859999999999999</v>
      </c>
      <c r="G130" s="180" t="s">
        <v>1156</v>
      </c>
      <c r="H130" s="180">
        <f>'Salida rend'!T1164</f>
        <v>0.52300000000000002</v>
      </c>
      <c r="I130" s="180" t="s">
        <v>1156</v>
      </c>
      <c r="J130" s="180">
        <f>'Salida rend'!T1192</f>
        <v>0.63519999999999999</v>
      </c>
      <c r="K130" s="180" t="s">
        <v>1156</v>
      </c>
      <c r="L130" s="180">
        <f>'Salida rend'!T1220</f>
        <v>0.1903</v>
      </c>
      <c r="M130" s="180" t="s">
        <v>1156</v>
      </c>
    </row>
    <row r="131" spans="2:15" x14ac:dyDescent="0.25">
      <c r="B131" s="279" t="s">
        <v>592</v>
      </c>
      <c r="C131" s="279"/>
      <c r="D131" s="180">
        <f>'Salida rend'!T1109</f>
        <v>0.63160000000000005</v>
      </c>
      <c r="E131" s="180" t="s">
        <v>1156</v>
      </c>
      <c r="F131" s="180">
        <f>'Salida rend'!T1137</f>
        <v>0.29809999999999998</v>
      </c>
      <c r="G131" s="180" t="s">
        <v>1156</v>
      </c>
      <c r="H131" s="180">
        <f>'Salida rend'!T1165</f>
        <v>0.2868</v>
      </c>
      <c r="I131" s="180" t="s">
        <v>1156</v>
      </c>
      <c r="J131" s="180">
        <f>'Salida rend'!T1193</f>
        <v>0.56240000000000001</v>
      </c>
      <c r="K131" s="180" t="s">
        <v>1156</v>
      </c>
      <c r="L131" s="180">
        <f>'Salida rend'!T1221</f>
        <v>0.1646</v>
      </c>
      <c r="M131" s="180" t="s">
        <v>1156</v>
      </c>
    </row>
    <row r="132" spans="2:15" x14ac:dyDescent="0.25">
      <c r="B132" s="279" t="s">
        <v>618</v>
      </c>
      <c r="C132" s="279"/>
      <c r="D132" s="180">
        <f>'Salida rend'!T1110</f>
        <v>0.53</v>
      </c>
      <c r="E132" s="180" t="s">
        <v>1156</v>
      </c>
      <c r="F132" s="180">
        <f>'Salida rend'!T1138</f>
        <v>0.42620000000000002</v>
      </c>
      <c r="G132" s="180" t="s">
        <v>1156</v>
      </c>
      <c r="H132" s="180">
        <f>'Salida rend'!T1166</f>
        <v>0.40989999999999999</v>
      </c>
      <c r="I132" s="180" t="s">
        <v>1156</v>
      </c>
      <c r="J132" s="180">
        <f>'Salida rend'!T1194</f>
        <v>0.1012</v>
      </c>
      <c r="K132" s="180" t="s">
        <v>1156</v>
      </c>
      <c r="L132" s="180">
        <f>'Salida rend'!T1222</f>
        <v>0.36030000000000001</v>
      </c>
      <c r="M132" s="180" t="s">
        <v>1156</v>
      </c>
    </row>
    <row r="133" spans="2:15" x14ac:dyDescent="0.25">
      <c r="B133" s="279" t="s">
        <v>593</v>
      </c>
      <c r="C133" s="279"/>
      <c r="D133" s="180">
        <f>'Salida rend'!T1111</f>
        <v>0.19370000000000001</v>
      </c>
      <c r="E133" s="180" t="s">
        <v>1156</v>
      </c>
      <c r="F133" s="180">
        <f>'Salida rend'!T1139</f>
        <v>5.4999999999999997E-3</v>
      </c>
      <c r="G133" s="180" t="s">
        <v>1158</v>
      </c>
      <c r="H133" s="180">
        <f>'Salida rend'!T1167</f>
        <v>9.5899999999999999E-2</v>
      </c>
      <c r="I133" s="180" t="s">
        <v>1156</v>
      </c>
      <c r="J133" s="180">
        <f>'Salida rend'!T1195</f>
        <v>3.5000000000000003E-2</v>
      </c>
      <c r="K133" s="180" t="s">
        <v>1157</v>
      </c>
      <c r="L133" s="180">
        <f>'Salida rend'!T1223</f>
        <v>5.3199999999999997E-2</v>
      </c>
      <c r="M133" s="180" t="s">
        <v>1156</v>
      </c>
    </row>
    <row r="134" spans="2:15" x14ac:dyDescent="0.25">
      <c r="B134" s="266" t="s">
        <v>619</v>
      </c>
      <c r="C134" s="266"/>
      <c r="D134" s="177">
        <f>'Salida rend'!T1112</f>
        <v>0.4224</v>
      </c>
      <c r="E134" s="177" t="s">
        <v>1156</v>
      </c>
      <c r="F134" s="177">
        <f>'Salida rend'!T1140</f>
        <v>0.1522</v>
      </c>
      <c r="G134" s="177" t="s">
        <v>1156</v>
      </c>
      <c r="H134" s="177">
        <f>'Salida rend'!T1168</f>
        <v>0.80740000000000001</v>
      </c>
      <c r="I134" s="177" t="s">
        <v>1156</v>
      </c>
      <c r="J134" s="177">
        <f>'Salida rend'!T1196</f>
        <v>0.313</v>
      </c>
      <c r="K134" s="177" t="s">
        <v>1156</v>
      </c>
      <c r="L134" s="177">
        <f>'Salida rend'!T1224</f>
        <v>0.3871</v>
      </c>
      <c r="M134" s="177" t="s">
        <v>1156</v>
      </c>
    </row>
    <row r="135" spans="2:15" x14ac:dyDescent="0.25">
      <c r="B135" s="266" t="s">
        <v>1120</v>
      </c>
      <c r="C135" s="266"/>
      <c r="D135" s="273">
        <f>'Salida rend'!T1113</f>
        <v>96.079189999999997</v>
      </c>
      <c r="E135" s="273"/>
      <c r="F135" s="273">
        <f>'Salida rend'!T1141</f>
        <v>93.850459999999998</v>
      </c>
      <c r="G135" s="273"/>
      <c r="H135" s="273">
        <f>'Salida rend'!T1169</f>
        <v>129.83279999999999</v>
      </c>
      <c r="I135" s="273"/>
      <c r="J135" s="273">
        <f>'Salida rend'!T1197</f>
        <v>103.45480000000001</v>
      </c>
      <c r="K135" s="273"/>
      <c r="L135" s="273">
        <f>'Salida rend'!T1225</f>
        <v>101.7915</v>
      </c>
      <c r="M135" s="273"/>
    </row>
    <row r="138" spans="2:15" x14ac:dyDescent="0.25">
      <c r="B138" s="185" t="s">
        <v>1123</v>
      </c>
      <c r="C138" s="185" t="s">
        <v>1124</v>
      </c>
      <c r="D138" s="274" t="s">
        <v>1169</v>
      </c>
      <c r="E138" s="274"/>
      <c r="F138" s="274" t="s">
        <v>1175</v>
      </c>
      <c r="G138" s="274"/>
      <c r="H138" s="274" t="s">
        <v>1176</v>
      </c>
      <c r="I138" s="274"/>
      <c r="J138" s="274" t="s">
        <v>1172</v>
      </c>
      <c r="K138" s="274"/>
      <c r="L138" s="274" t="s">
        <v>1173</v>
      </c>
      <c r="M138" s="274"/>
      <c r="N138" s="274" t="s">
        <v>1174</v>
      </c>
      <c r="O138" s="274"/>
    </row>
    <row r="139" spans="2:15" x14ac:dyDescent="0.25">
      <c r="B139" s="275" t="s">
        <v>1125</v>
      </c>
      <c r="C139" s="190" t="s">
        <v>47</v>
      </c>
      <c r="D139" s="191">
        <f>'Salida rend'!U5069</f>
        <v>0.27688000000000001</v>
      </c>
      <c r="E139" s="191" t="str">
        <f>'Salida rend'!V5069</f>
        <v>A</v>
      </c>
      <c r="F139" s="191">
        <f>'Salida rend'!M5106</f>
        <v>0.50190000000000001</v>
      </c>
      <c r="G139" s="191" t="str">
        <f>'Salida rend'!N5106</f>
        <v>A</v>
      </c>
      <c r="H139" s="191">
        <f>'Salida rend'!M5142</f>
        <v>0.41749999999999998</v>
      </c>
      <c r="I139" s="191" t="str">
        <f>'Salida rend'!N5142</f>
        <v>A</v>
      </c>
      <c r="J139" s="191">
        <f>'Salida rend'!M5178</f>
        <v>0.84</v>
      </c>
      <c r="K139" s="191" t="str">
        <f>'Salida rend'!N5178</f>
        <v>A</v>
      </c>
      <c r="L139" s="191">
        <f>'Salida rend'!M5214</f>
        <v>0.59630000000000005</v>
      </c>
      <c r="M139" s="191" t="str">
        <f>'Salida rend'!N5214</f>
        <v>A</v>
      </c>
      <c r="N139" s="191">
        <f>'Salida rend'!M5250</f>
        <v>0.52249999999999996</v>
      </c>
      <c r="O139" s="191" t="str">
        <f>'Salida rend'!N5250</f>
        <v>A</v>
      </c>
    </row>
    <row r="140" spans="2:15" x14ac:dyDescent="0.25">
      <c r="B140" s="276"/>
      <c r="C140" s="188" t="s">
        <v>45</v>
      </c>
      <c r="D140" s="191">
        <f>'Salida rend'!U5070</f>
        <v>0.26812000000000002</v>
      </c>
      <c r="E140" s="191" t="str">
        <f>'Salida rend'!V5070</f>
        <v>A</v>
      </c>
      <c r="F140" s="191">
        <f>'Salida rend'!M5105</f>
        <v>0.69940000000000002</v>
      </c>
      <c r="G140" s="191" t="str">
        <f>'Salida rend'!N5105</f>
        <v>A</v>
      </c>
      <c r="H140" s="191">
        <f>'Salida rend'!M5141</f>
        <v>0.55130000000000001</v>
      </c>
      <c r="I140" s="191" t="str">
        <f>'Salida rend'!N5141</f>
        <v>A</v>
      </c>
      <c r="J140" s="191">
        <f>'Salida rend'!M5177</f>
        <v>1.0125</v>
      </c>
      <c r="K140" s="191" t="str">
        <f>'Salida rend'!N5177</f>
        <v>A</v>
      </c>
      <c r="L140" s="191">
        <f>'Salida rend'!M5213</f>
        <v>0.63939999999999997</v>
      </c>
      <c r="M140" s="191" t="str">
        <f>'Salida rend'!N5213</f>
        <v>A</v>
      </c>
      <c r="N140" s="191">
        <f>'Salida rend'!M5249</f>
        <v>0.63439999999999996</v>
      </c>
      <c r="O140" s="191" t="str">
        <f>'Salida rend'!N5249</f>
        <v>A</v>
      </c>
    </row>
    <row r="141" spans="2:15" x14ac:dyDescent="0.25">
      <c r="B141" s="275" t="s">
        <v>1128</v>
      </c>
      <c r="C141" s="200" t="s">
        <v>11</v>
      </c>
      <c r="D141" s="191">
        <f>'Salida rend'!M9661</f>
        <v>0.2213</v>
      </c>
      <c r="E141" s="191" t="str">
        <f>'Salida rend'!N9661</f>
        <v>A</v>
      </c>
      <c r="F141" s="191">
        <f>'Salida rend'!M9697</f>
        <v>0.90629999999999999</v>
      </c>
      <c r="G141" s="191" t="str">
        <f>'Salida rend'!N9697</f>
        <v>A</v>
      </c>
      <c r="H141" s="191">
        <f>'Salida rend'!M9737</f>
        <v>0.54500000000000004</v>
      </c>
      <c r="I141" s="191" t="str">
        <f>'Salida rend'!N9737</f>
        <v>A</v>
      </c>
      <c r="J141" s="191">
        <f>'Salida rend'!M9775</f>
        <v>1.4524999999999999</v>
      </c>
      <c r="K141" s="191" t="s">
        <v>592</v>
      </c>
      <c r="L141" s="191">
        <f>'Salida rend'!M9816</f>
        <v>0.53500000000000003</v>
      </c>
      <c r="M141" s="191" t="str">
        <f>'Salida rend'!N9816</f>
        <v>A</v>
      </c>
      <c r="N141" s="191">
        <f>'Salida rend'!M9854</f>
        <v>0.52380000000000004</v>
      </c>
      <c r="O141" s="191" t="str">
        <f>'Salida rend'!N9854</f>
        <v>A</v>
      </c>
    </row>
    <row r="142" spans="2:15" x14ac:dyDescent="0.25">
      <c r="B142" s="281"/>
      <c r="C142" s="200" t="s">
        <v>7</v>
      </c>
      <c r="D142" s="191">
        <f>'Salida rend'!M9659</f>
        <v>0.26379999999999998</v>
      </c>
      <c r="E142" s="191" t="str">
        <f>'Salida rend'!N9659</f>
        <v>A</v>
      </c>
      <c r="F142" s="191">
        <f>'Salida rend'!M9698</f>
        <v>0.66500000000000004</v>
      </c>
      <c r="G142" s="191" t="str">
        <f>'Salida rend'!N9698</f>
        <v>A</v>
      </c>
      <c r="H142" s="191">
        <f>'Salida rend'!M9736</f>
        <v>0.61629999999999996</v>
      </c>
      <c r="I142" s="191" t="str">
        <f>'Salida rend'!N9736</f>
        <v>A</v>
      </c>
      <c r="J142" s="191">
        <f>'Salida rend'!M9776</f>
        <v>1.0038</v>
      </c>
      <c r="K142" s="191" t="s">
        <v>1150</v>
      </c>
      <c r="L142" s="191">
        <f>'Salida rend'!M9815</f>
        <v>0.71499999999999997</v>
      </c>
      <c r="M142" s="191" t="str">
        <f>'Salida rend'!N9815</f>
        <v>A</v>
      </c>
      <c r="N142" s="191">
        <f>'Salida rend'!M9855</f>
        <v>0.505</v>
      </c>
      <c r="O142" s="191" t="str">
        <f>'Salida rend'!N9855</f>
        <v>A</v>
      </c>
    </row>
    <row r="143" spans="2:15" x14ac:dyDescent="0.25">
      <c r="B143" s="281"/>
      <c r="C143" s="200" t="s">
        <v>46</v>
      </c>
      <c r="D143" s="191">
        <f>'Salida rend'!M9660</f>
        <v>0.2475</v>
      </c>
      <c r="E143" s="191" t="str">
        <f>'Salida rend'!N9660</f>
        <v>A</v>
      </c>
      <c r="F143" s="191">
        <f>'Salida rend'!M9699</f>
        <v>0.42499999999999999</v>
      </c>
      <c r="G143" s="191" t="str">
        <f>'Salida rend'!N9699</f>
        <v>A</v>
      </c>
      <c r="H143" s="191">
        <f>'Salida rend'!M9738</f>
        <v>0.48380000000000001</v>
      </c>
      <c r="I143" s="191" t="str">
        <f>'Salida rend'!N9738</f>
        <v>A</v>
      </c>
      <c r="J143" s="191">
        <f>'Salida rend'!M9778</f>
        <v>0.54630000000000001</v>
      </c>
      <c r="K143" s="191" t="str">
        <f>'Salida rend'!N9778</f>
        <v>B</v>
      </c>
      <c r="L143" s="191">
        <f>'Salida rend'!M9814</f>
        <v>0.75</v>
      </c>
      <c r="M143" s="191" t="str">
        <f>'Salida rend'!N9814</f>
        <v>A</v>
      </c>
      <c r="N143" s="191">
        <f>'Salida rend'!M9853</f>
        <v>0.87</v>
      </c>
      <c r="O143" s="191" t="str">
        <f>'Salida rend'!N9853</f>
        <v>A</v>
      </c>
    </row>
    <row r="144" spans="2:15" x14ac:dyDescent="0.25">
      <c r="B144" s="276"/>
      <c r="C144" s="200" t="s">
        <v>8</v>
      </c>
      <c r="D144" s="191">
        <f>'Salida rend'!M9658</f>
        <v>0.35749999999999998</v>
      </c>
      <c r="E144" s="191" t="str">
        <f>'Salida rend'!N9658</f>
        <v>A</v>
      </c>
      <c r="F144" s="191">
        <f>'Salida rend'!M9700</f>
        <v>0.40629999999999999</v>
      </c>
      <c r="G144" s="191" t="str">
        <f>'Salida rend'!N9700</f>
        <v>A</v>
      </c>
      <c r="H144" s="191">
        <f>'Salida rend'!M9739</f>
        <v>0.29249999999999998</v>
      </c>
      <c r="I144" s="191" t="str">
        <f>'Salida rend'!N9739</f>
        <v>A</v>
      </c>
      <c r="J144" s="191">
        <f>'Salida rend'!M9777</f>
        <v>0.70250000000000001</v>
      </c>
      <c r="K144" s="191" t="str">
        <f>'Salida rend'!N9777</f>
        <v>B</v>
      </c>
      <c r="L144" s="191">
        <f>'Salida rend'!M9817</f>
        <v>0.4713</v>
      </c>
      <c r="M144" s="191" t="str">
        <f>'Salida rend'!N9817</f>
        <v>A</v>
      </c>
      <c r="N144" s="191">
        <f>'Salida rend'!M9856</f>
        <v>0.41499999999999998</v>
      </c>
      <c r="O144" s="191" t="str">
        <f>'Salida rend'!N9856</f>
        <v>A</v>
      </c>
    </row>
    <row r="145" spans="2:15" x14ac:dyDescent="0.25">
      <c r="B145" s="274" t="s">
        <v>1119</v>
      </c>
      <c r="C145" s="274"/>
      <c r="D145" s="274" t="s">
        <v>1132</v>
      </c>
      <c r="E145" s="274"/>
      <c r="F145" s="274"/>
      <c r="G145" s="274"/>
      <c r="H145" s="274"/>
      <c r="I145" s="274"/>
      <c r="J145" s="274"/>
      <c r="K145" s="274"/>
      <c r="L145" s="274"/>
      <c r="M145" s="274"/>
      <c r="N145" s="274"/>
      <c r="O145" s="274"/>
    </row>
    <row r="146" spans="2:15" x14ac:dyDescent="0.25">
      <c r="B146" s="281" t="s">
        <v>594</v>
      </c>
      <c r="C146" s="281"/>
      <c r="D146" s="192">
        <f>'Salida rend'!T1248</f>
        <v>0.40670000000000001</v>
      </c>
      <c r="E146" s="192" t="s">
        <v>1156</v>
      </c>
      <c r="F146" s="192">
        <f>'Salida rend'!T1276</f>
        <v>0.94669999999999999</v>
      </c>
      <c r="G146" s="192" t="s">
        <v>1156</v>
      </c>
      <c r="H146" s="192">
        <f>'Salida rend'!T1304</f>
        <v>0.90139999999999998</v>
      </c>
      <c r="I146" s="192" t="s">
        <v>1156</v>
      </c>
      <c r="J146" s="192">
        <f>'Salida rend'!T1332</f>
        <v>0.27089999999999997</v>
      </c>
      <c r="K146" s="192" t="s">
        <v>1156</v>
      </c>
      <c r="L146" s="192">
        <f>'Salida rend'!T1360</f>
        <v>0.58309999999999995</v>
      </c>
      <c r="M146" s="192" t="s">
        <v>1156</v>
      </c>
      <c r="N146" s="192">
        <f>'Salida rend'!T1388</f>
        <v>0.2117</v>
      </c>
      <c r="O146" s="192" t="s">
        <v>1156</v>
      </c>
    </row>
    <row r="147" spans="2:15" x14ac:dyDescent="0.25">
      <c r="B147" s="281" t="s">
        <v>592</v>
      </c>
      <c r="C147" s="281"/>
      <c r="D147" s="192">
        <f>'Salida rend'!T1249</f>
        <v>0.86890000000000001</v>
      </c>
      <c r="E147" s="192" t="s">
        <v>1156</v>
      </c>
      <c r="F147" s="192">
        <f>'Salida rend'!T1277</f>
        <v>0.41449999999999998</v>
      </c>
      <c r="G147" s="192" t="s">
        <v>1156</v>
      </c>
      <c r="H147" s="192">
        <f>'Salida rend'!T1305</f>
        <v>0.33339999999999997</v>
      </c>
      <c r="I147" s="192" t="s">
        <v>1156</v>
      </c>
      <c r="J147" s="192">
        <f>'Salida rend'!T1333</f>
        <v>0.2361</v>
      </c>
      <c r="K147" s="192" t="s">
        <v>1156</v>
      </c>
      <c r="L147" s="192">
        <f>'Salida rend'!T1361</f>
        <v>0.61580000000000001</v>
      </c>
      <c r="M147" s="192" t="s">
        <v>1156</v>
      </c>
      <c r="N147" s="192">
        <f>'Salida rend'!T1389</f>
        <v>0.27850000000000003</v>
      </c>
      <c r="O147" s="192" t="s">
        <v>1156</v>
      </c>
    </row>
    <row r="148" spans="2:15" x14ac:dyDescent="0.25">
      <c r="B148" s="281" t="s">
        <v>618</v>
      </c>
      <c r="C148" s="281"/>
      <c r="D148" s="192">
        <f>'Salida rend'!T1250</f>
        <v>0.81989999999999996</v>
      </c>
      <c r="E148" s="192" t="s">
        <v>1156</v>
      </c>
      <c r="F148" s="192">
        <f>'Salida rend'!T1278</f>
        <v>7.1300000000000002E-2</v>
      </c>
      <c r="G148" s="192" t="s">
        <v>1156</v>
      </c>
      <c r="H148" s="192">
        <f>'Salida rend'!T1306</f>
        <v>0.40489999999999998</v>
      </c>
      <c r="I148" s="192" t="s">
        <v>1156</v>
      </c>
      <c r="J148" s="192">
        <f>'Salida rend'!T1334</f>
        <v>0.50049999999999994</v>
      </c>
      <c r="K148" s="192" t="s">
        <v>1156</v>
      </c>
      <c r="L148" s="192">
        <f>'Salida rend'!T1362</f>
        <v>0.88470000000000004</v>
      </c>
      <c r="M148" s="192" t="s">
        <v>1156</v>
      </c>
      <c r="N148" s="192">
        <f>'Salida rend'!T1390</f>
        <v>0.70009999999999994</v>
      </c>
      <c r="O148" s="192" t="s">
        <v>1156</v>
      </c>
    </row>
    <row r="149" spans="2:15" x14ac:dyDescent="0.25">
      <c r="B149" s="281" t="s">
        <v>593</v>
      </c>
      <c r="C149" s="281"/>
      <c r="D149" s="192">
        <f>'Salida rend'!T1251</f>
        <v>0.71679999999999999</v>
      </c>
      <c r="E149" s="192" t="s">
        <v>1156</v>
      </c>
      <c r="F149" s="192">
        <f>'Salida rend'!T1279</f>
        <v>3.6400000000000002E-2</v>
      </c>
      <c r="G149" s="192" t="s">
        <v>1157</v>
      </c>
      <c r="H149" s="192">
        <f>'Salida rend'!T1307</f>
        <v>0.25800000000000001</v>
      </c>
      <c r="I149" s="192" t="s">
        <v>1156</v>
      </c>
      <c r="J149" s="192">
        <f>'Salida rend'!T1335</f>
        <v>5.0000000000000001E-4</v>
      </c>
      <c r="K149" s="192" t="s">
        <v>1158</v>
      </c>
      <c r="L149" s="192">
        <f>'Salida rend'!T1363</f>
        <v>0.5857</v>
      </c>
      <c r="M149" s="192" t="s">
        <v>1156</v>
      </c>
      <c r="N149" s="192">
        <f>'Salida rend'!T1391</f>
        <v>7.8100000000000003E-2</v>
      </c>
      <c r="O149" s="192" t="s">
        <v>1156</v>
      </c>
    </row>
    <row r="150" spans="2:15" x14ac:dyDescent="0.25">
      <c r="B150" s="281" t="s">
        <v>619</v>
      </c>
      <c r="C150" s="281"/>
      <c r="D150" s="193">
        <f>'Salida rend'!T1252</f>
        <v>0.89029999999999998</v>
      </c>
      <c r="E150" s="193" t="s">
        <v>1156</v>
      </c>
      <c r="F150" s="193">
        <f>'Salida rend'!T1280</f>
        <v>0.76280000000000003</v>
      </c>
      <c r="G150" s="193" t="s">
        <v>1156</v>
      </c>
      <c r="H150" s="193">
        <f>'Salida rend'!T1308</f>
        <v>0.87190000000000001</v>
      </c>
      <c r="I150" s="193" t="s">
        <v>1156</v>
      </c>
      <c r="J150" s="193">
        <f>'Salida rend'!T1336</f>
        <v>8.8999999999999999E-3</v>
      </c>
      <c r="K150" s="193" t="s">
        <v>1158</v>
      </c>
      <c r="L150" s="193">
        <f>'Salida rend'!T1364</f>
        <v>3.2899999999999999E-2</v>
      </c>
      <c r="M150" s="193" t="s">
        <v>1158</v>
      </c>
      <c r="N150" s="193">
        <f>'Salida rend'!T1392</f>
        <v>0.59850000000000003</v>
      </c>
      <c r="O150" s="193" t="s">
        <v>1156</v>
      </c>
    </row>
    <row r="151" spans="2:15" x14ac:dyDescent="0.25">
      <c r="B151" s="274" t="s">
        <v>1120</v>
      </c>
      <c r="C151" s="274"/>
      <c r="D151" s="277">
        <f>'Salida rend'!T1253</f>
        <v>91.234570000000005</v>
      </c>
      <c r="E151" s="277"/>
      <c r="F151" s="277">
        <f>'Salida rend'!T1281</f>
        <v>59.109819999999999</v>
      </c>
      <c r="G151" s="277"/>
      <c r="H151" s="277">
        <f>'Salida rend'!T1309</f>
        <v>67.056619999999995</v>
      </c>
      <c r="I151" s="277"/>
      <c r="J151" s="277">
        <f>'Salida rend'!T1337</f>
        <v>39.411960000000001</v>
      </c>
      <c r="K151" s="277"/>
      <c r="L151" s="277">
        <f>'Salida rend'!T1365</f>
        <v>76.322519999999997</v>
      </c>
      <c r="M151" s="277"/>
      <c r="N151" s="277">
        <f>'Salida rend'!T1393</f>
        <v>59.802689999999998</v>
      </c>
      <c r="O151" s="277"/>
    </row>
    <row r="154" spans="2:15" x14ac:dyDescent="0.25">
      <c r="B154" s="185" t="s">
        <v>1123</v>
      </c>
      <c r="C154" s="185" t="s">
        <v>1124</v>
      </c>
      <c r="D154" s="274" t="s">
        <v>1169</v>
      </c>
      <c r="E154" s="274"/>
      <c r="F154" s="274" t="s">
        <v>1175</v>
      </c>
      <c r="G154" s="274"/>
      <c r="H154" s="274" t="s">
        <v>1176</v>
      </c>
      <c r="I154" s="274"/>
      <c r="J154" s="274" t="s">
        <v>1172</v>
      </c>
      <c r="K154" s="274"/>
      <c r="L154" s="274" t="s">
        <v>1173</v>
      </c>
      <c r="M154" s="274"/>
      <c r="N154" s="274" t="s">
        <v>1178</v>
      </c>
      <c r="O154" s="274"/>
    </row>
    <row r="155" spans="2:15" x14ac:dyDescent="0.25">
      <c r="B155" s="278" t="s">
        <v>1125</v>
      </c>
      <c r="C155" s="186" t="s">
        <v>47</v>
      </c>
      <c r="D155" s="201">
        <f>'Salida rend'!U5286</f>
        <v>48.296999999999997</v>
      </c>
      <c r="E155" s="201" t="str">
        <f>'Salida rend'!V5286</f>
        <v>A</v>
      </c>
      <c r="F155" s="201">
        <f>'Salida rend'!M5321</f>
        <v>60.8</v>
      </c>
      <c r="G155" s="201" t="str">
        <f>'Salida rend'!N5321</f>
        <v>A</v>
      </c>
      <c r="H155" s="201">
        <f>'Salida rend'!M5358</f>
        <v>57.573799999999999</v>
      </c>
      <c r="I155" s="201" t="str">
        <f>'Salida rend'!N5358</f>
        <v>B</v>
      </c>
      <c r="J155" s="201">
        <f>'Salida rend'!M5394</f>
        <v>58.4788</v>
      </c>
      <c r="K155" s="201" t="str">
        <f>'Salida rend'!N5394</f>
        <v>B</v>
      </c>
      <c r="L155" s="201">
        <f>'Salida rend'!M5430</f>
        <v>45.537999999999997</v>
      </c>
      <c r="M155" s="201" t="str">
        <f>'Salida rend'!N5430</f>
        <v>B</v>
      </c>
      <c r="N155" s="201">
        <f>'Salida rend'!M5466</f>
        <v>42.680999999999997</v>
      </c>
      <c r="O155" s="201" t="str">
        <f>'Salida rend'!N5466</f>
        <v>A</v>
      </c>
    </row>
    <row r="156" spans="2:15" x14ac:dyDescent="0.25">
      <c r="B156" s="276"/>
      <c r="C156" s="188" t="s">
        <v>45</v>
      </c>
      <c r="D156" s="197">
        <f>'Salida rend'!U5285</f>
        <v>54.003</v>
      </c>
      <c r="E156" s="197" t="str">
        <f>'Salida rend'!V5285</f>
        <v>A</v>
      </c>
      <c r="F156" s="197">
        <f>'Salida rend'!M5322</f>
        <v>58.948999999999998</v>
      </c>
      <c r="G156" s="197" t="str">
        <f>'Salida rend'!N5322</f>
        <v>A</v>
      </c>
      <c r="H156" s="197">
        <f>'Salida rend'!M5357</f>
        <v>60.215600000000002</v>
      </c>
      <c r="I156" s="197" t="str">
        <f>'Salida rend'!N5357</f>
        <v>A</v>
      </c>
      <c r="J156" s="197">
        <f>'Salida rend'!M5393</f>
        <v>60.5563</v>
      </c>
      <c r="K156" s="197" t="str">
        <f>'Salida rend'!N5393</f>
        <v>A</v>
      </c>
      <c r="L156" s="197">
        <f>'Salida rend'!M5429</f>
        <v>55.051000000000002</v>
      </c>
      <c r="M156" s="197" t="str">
        <f>'Salida rend'!N5429</f>
        <v>A</v>
      </c>
      <c r="N156" s="197">
        <f>'Salida rend'!M5465</f>
        <v>53.884999999999998</v>
      </c>
      <c r="O156" s="197" t="str">
        <f>'Salida rend'!N5465</f>
        <v>A</v>
      </c>
    </row>
    <row r="157" spans="2:15" x14ac:dyDescent="0.25">
      <c r="B157" s="275" t="s">
        <v>1128</v>
      </c>
      <c r="C157" s="200" t="s">
        <v>11</v>
      </c>
      <c r="D157" s="197">
        <f>'Salida rend'!M9895</f>
        <v>47.732999999999997</v>
      </c>
      <c r="E157" s="197" t="str">
        <f>'Salida rend'!N9895</f>
        <v>A</v>
      </c>
      <c r="F157" s="197">
        <f>'Salida rend'!M9934</f>
        <v>58.326000000000001</v>
      </c>
      <c r="G157" s="197" t="str">
        <f>'Salida rend'!N9934</f>
        <v>A</v>
      </c>
      <c r="H157" s="197">
        <f>'Salida rend'!M9973</f>
        <v>55.847999999999999</v>
      </c>
      <c r="I157" s="197" t="str">
        <f>'Salida rend'!N9973</f>
        <v>B</v>
      </c>
      <c r="J157" s="197">
        <f>'Salida rend'!M10011</f>
        <v>58.445</v>
      </c>
      <c r="K157" s="197" t="s">
        <v>1154</v>
      </c>
      <c r="L157" s="197">
        <f>'Salida rend'!M10050</f>
        <v>52.343000000000004</v>
      </c>
      <c r="M157" s="197" t="s">
        <v>1150</v>
      </c>
      <c r="N157" s="197">
        <f>'Salida rend'!M10089</f>
        <v>50.192999999999998</v>
      </c>
      <c r="O157" s="197" t="s">
        <v>1150</v>
      </c>
    </row>
    <row r="158" spans="2:15" x14ac:dyDescent="0.25">
      <c r="B158" s="281"/>
      <c r="C158" s="200" t="s">
        <v>7</v>
      </c>
      <c r="D158" s="197">
        <f>'Salida rend'!M9892</f>
        <v>56.036000000000001</v>
      </c>
      <c r="E158" s="197" t="str">
        <f>'Salida rend'!N9892</f>
        <v>A</v>
      </c>
      <c r="F158" s="197">
        <f>'Salida rend'!M9933</f>
        <v>58.801000000000002</v>
      </c>
      <c r="G158" s="197" t="str">
        <f>'Salida rend'!N9933</f>
        <v>A</v>
      </c>
      <c r="H158" s="197">
        <f>'Salida rend'!M9972</f>
        <v>58.24</v>
      </c>
      <c r="I158" s="197" t="str">
        <f>'Salida rend'!N9972</f>
        <v>B</v>
      </c>
      <c r="J158" s="197">
        <f>'Salida rend'!M10012</f>
        <v>57.070999999999998</v>
      </c>
      <c r="K158" s="197" t="s">
        <v>639</v>
      </c>
      <c r="L158" s="197">
        <f>'Salida rend'!M10051</f>
        <v>39.438000000000002</v>
      </c>
      <c r="M158" s="197" t="s">
        <v>593</v>
      </c>
      <c r="N158" s="197">
        <f>'Salida rend'!M10090</f>
        <v>34.468000000000004</v>
      </c>
      <c r="O158" s="197" t="str">
        <f>'Salida rend'!N10090</f>
        <v>B</v>
      </c>
    </row>
    <row r="159" spans="2:15" x14ac:dyDescent="0.25">
      <c r="B159" s="281"/>
      <c r="C159" s="200" t="s">
        <v>46</v>
      </c>
      <c r="D159" s="197">
        <f>'Salida rend'!M9893</f>
        <v>50.515000000000001</v>
      </c>
      <c r="E159" s="197" t="str">
        <f>'Salida rend'!N9893</f>
        <v>A</v>
      </c>
      <c r="F159" s="197">
        <f>'Salida rend'!M9932</f>
        <v>60.173999999999999</v>
      </c>
      <c r="G159" s="197" t="str">
        <f>'Salida rend'!N9932</f>
        <v>A</v>
      </c>
      <c r="H159" s="197">
        <f>'Salida rend'!M9970</f>
        <v>61.084000000000003</v>
      </c>
      <c r="I159" s="197" t="s">
        <v>592</v>
      </c>
      <c r="J159" s="197">
        <f>'Salida rend'!M10010</f>
        <v>60.564</v>
      </c>
      <c r="K159" s="197" t="s">
        <v>1150</v>
      </c>
      <c r="L159" s="197">
        <f>'Salida rend'!M10048</f>
        <v>56.597999999999999</v>
      </c>
      <c r="M159" s="197" t="s">
        <v>592</v>
      </c>
      <c r="N159" s="197">
        <f>'Salida rend'!M10087</f>
        <v>58.006</v>
      </c>
      <c r="O159" s="197" t="s">
        <v>592</v>
      </c>
    </row>
    <row r="160" spans="2:15" x14ac:dyDescent="0.25">
      <c r="B160" s="276"/>
      <c r="C160" s="200" t="s">
        <v>8</v>
      </c>
      <c r="D160" s="197">
        <f>'Salida rend'!M9894</f>
        <v>50.316000000000003</v>
      </c>
      <c r="E160" s="197" t="str">
        <f>'Salida rend'!N9894</f>
        <v>A</v>
      </c>
      <c r="F160" s="197">
        <f>'Salida rend'!M9931</f>
        <v>62.198</v>
      </c>
      <c r="G160" s="197" t="str">
        <f>'Salida rend'!N9931</f>
        <v>A</v>
      </c>
      <c r="H160" s="197">
        <f>'Salida rend'!M9971</f>
        <v>60.408000000000001</v>
      </c>
      <c r="I160" s="197" t="s">
        <v>592</v>
      </c>
      <c r="J160" s="197">
        <f>'Salida rend'!M10009</f>
        <v>61.99</v>
      </c>
      <c r="K160" s="197" t="s">
        <v>592</v>
      </c>
      <c r="L160" s="197">
        <f>'Salida rend'!M10049</f>
        <v>52.8</v>
      </c>
      <c r="M160" s="197" t="s">
        <v>1150</v>
      </c>
      <c r="N160" s="197">
        <f>'Salida rend'!M10088</f>
        <v>50.465000000000003</v>
      </c>
      <c r="O160" s="197" t="str">
        <f>'Salida rend'!N10088</f>
        <v>B</v>
      </c>
    </row>
    <row r="161" spans="2:15" x14ac:dyDescent="0.25">
      <c r="B161" s="274" t="s">
        <v>1119</v>
      </c>
      <c r="C161" s="274"/>
      <c r="D161" s="274" t="s">
        <v>1132</v>
      </c>
      <c r="E161" s="274"/>
      <c r="F161" s="274"/>
      <c r="G161" s="274"/>
      <c r="H161" s="274"/>
      <c r="I161" s="274"/>
      <c r="J161" s="274"/>
      <c r="K161" s="274"/>
      <c r="L161" s="274"/>
      <c r="M161" s="274"/>
      <c r="N161" s="274"/>
      <c r="O161" s="274"/>
    </row>
    <row r="162" spans="2:15" x14ac:dyDescent="0.25">
      <c r="B162" s="281" t="s">
        <v>594</v>
      </c>
      <c r="C162" s="281"/>
      <c r="D162" s="202">
        <f>'Salida rend'!T1416</f>
        <v>0.3659</v>
      </c>
      <c r="E162" s="202" t="s">
        <v>1156</v>
      </c>
      <c r="F162" s="202">
        <f>'Salida rend'!T1444</f>
        <v>0.92820000000000003</v>
      </c>
      <c r="G162" s="202" t="s">
        <v>1156</v>
      </c>
      <c r="H162" s="202">
        <f>'Salida rend'!T1472</f>
        <v>2.1600000000000001E-2</v>
      </c>
      <c r="I162" s="202" t="s">
        <v>1157</v>
      </c>
      <c r="J162" s="202">
        <f>'Salida rend'!T1500</f>
        <v>7.9100000000000004E-2</v>
      </c>
      <c r="K162" s="202" t="s">
        <v>1156</v>
      </c>
      <c r="L162" s="202">
        <f>'Salida rend'!T1528</f>
        <v>0.16259999999999999</v>
      </c>
      <c r="M162" s="202" t="s">
        <v>1156</v>
      </c>
      <c r="N162" s="202">
        <f>'Salida rend'!T1556</f>
        <v>3.0000000000000001E-3</v>
      </c>
      <c r="O162" s="202" t="s">
        <v>1158</v>
      </c>
    </row>
    <row r="163" spans="2:15" x14ac:dyDescent="0.25">
      <c r="B163" s="281" t="s">
        <v>592</v>
      </c>
      <c r="C163" s="281"/>
      <c r="D163" s="202">
        <f>'Salida rend'!T1417</f>
        <v>0.21790000000000001</v>
      </c>
      <c r="E163" s="202" t="s">
        <v>1156</v>
      </c>
      <c r="F163" s="202">
        <f>'Salida rend'!T1445</f>
        <v>4.48E-2</v>
      </c>
      <c r="G163" s="202" t="s">
        <v>1157</v>
      </c>
      <c r="H163" s="202">
        <f>'Salida rend'!T1473</f>
        <v>0.16389999999999999</v>
      </c>
      <c r="I163" s="202" t="s">
        <v>1156</v>
      </c>
      <c r="J163" s="202">
        <f>'Salida rend'!T1501</f>
        <v>0.14180000000000001</v>
      </c>
      <c r="K163" s="202" t="s">
        <v>1156</v>
      </c>
      <c r="L163" s="202">
        <f>'Salida rend'!T1529</f>
        <v>0.1094</v>
      </c>
      <c r="M163" s="202" t="s">
        <v>1156</v>
      </c>
      <c r="N163" s="202">
        <f>'Salida rend'!T1557</f>
        <v>0.1452</v>
      </c>
      <c r="O163" s="202" t="s">
        <v>1156</v>
      </c>
    </row>
    <row r="164" spans="2:15" x14ac:dyDescent="0.25">
      <c r="B164" s="281" t="s">
        <v>618</v>
      </c>
      <c r="C164" s="281"/>
      <c r="D164" s="202">
        <f>'Salida rend'!T1418</f>
        <v>0.80589999999999995</v>
      </c>
      <c r="E164" s="202" t="s">
        <v>1156</v>
      </c>
      <c r="F164" s="202">
        <f>'Salida rend'!T1446</f>
        <v>0.95409999999999995</v>
      </c>
      <c r="G164" s="202" t="s">
        <v>1156</v>
      </c>
      <c r="H164" s="202">
        <f>'Salida rend'!T1474</f>
        <v>9.7900000000000001E-2</v>
      </c>
      <c r="I164" s="202" t="s">
        <v>1156</v>
      </c>
      <c r="J164" s="202">
        <f>'Salida rend'!T1502</f>
        <v>0.24829999999999999</v>
      </c>
      <c r="K164" s="202" t="s">
        <v>1156</v>
      </c>
      <c r="L164" s="202">
        <f>'Salida rend'!T1530</f>
        <v>0.28010000000000002</v>
      </c>
      <c r="M164" s="202" t="s">
        <v>1156</v>
      </c>
      <c r="N164" s="202">
        <f>'Salida rend'!T1558</f>
        <v>0.40820000000000001</v>
      </c>
      <c r="O164" s="202" t="s">
        <v>1156</v>
      </c>
    </row>
    <row r="165" spans="2:15" x14ac:dyDescent="0.25">
      <c r="B165" s="275" t="s">
        <v>593</v>
      </c>
      <c r="C165" s="275"/>
      <c r="D165" s="192">
        <f>'Salida rend'!T1419</f>
        <v>0.82740000000000002</v>
      </c>
      <c r="E165" s="192" t="s">
        <v>1156</v>
      </c>
      <c r="F165" s="192">
        <f>'Salida rend'!T1447</f>
        <v>0.39240000000000003</v>
      </c>
      <c r="G165" s="192" t="s">
        <v>1156</v>
      </c>
      <c r="H165" s="192">
        <f>'Salida rend'!T1475</f>
        <v>3.3999999999999998E-3</v>
      </c>
      <c r="I165" s="192" t="s">
        <v>1158</v>
      </c>
      <c r="J165" s="192">
        <f>'Salida rend'!T1503</f>
        <v>3.5000000000000001E-3</v>
      </c>
      <c r="K165" s="192" t="s">
        <v>1158</v>
      </c>
      <c r="L165" s="192">
        <f>'Salida rend'!T1531</f>
        <v>1.7999999999999999E-2</v>
      </c>
      <c r="M165" s="192" t="s">
        <v>1157</v>
      </c>
      <c r="N165" s="192">
        <f>'Salida rend'!T1559</f>
        <v>5.57E-2</v>
      </c>
      <c r="O165" s="192" t="s">
        <v>1156</v>
      </c>
    </row>
    <row r="166" spans="2:15" x14ac:dyDescent="0.25">
      <c r="B166" s="275" t="s">
        <v>619</v>
      </c>
      <c r="C166" s="275"/>
      <c r="D166" s="192">
        <f>'Salida rend'!T1420</f>
        <v>0.3836</v>
      </c>
      <c r="E166" s="192" t="s">
        <v>1156</v>
      </c>
      <c r="F166" s="192">
        <f>'Salida rend'!T1448</f>
        <v>0.4491</v>
      </c>
      <c r="G166" s="192" t="s">
        <v>1156</v>
      </c>
      <c r="H166" s="192">
        <f>'Salida rend'!T1476</f>
        <v>0.68930000000000002</v>
      </c>
      <c r="I166" s="192" t="s">
        <v>1156</v>
      </c>
      <c r="J166" s="192">
        <f>'Salida rend'!T1504</f>
        <v>8.4000000000000005E-2</v>
      </c>
      <c r="K166" s="192" t="s">
        <v>1156</v>
      </c>
      <c r="L166" s="192">
        <f>'Salida rend'!T1532</f>
        <v>4.4499999999999998E-2</v>
      </c>
      <c r="M166" s="192" t="s">
        <v>1157</v>
      </c>
      <c r="N166" s="192">
        <f>'Salida rend'!T1560</f>
        <v>0.83089999999999997</v>
      </c>
      <c r="O166" s="192" t="s">
        <v>1156</v>
      </c>
    </row>
    <row r="167" spans="2:15" x14ac:dyDescent="0.25">
      <c r="B167" s="274" t="s">
        <v>1120</v>
      </c>
      <c r="C167" s="274"/>
      <c r="D167" s="277">
        <f>'Salida rend'!T1421</f>
        <v>35.49597</v>
      </c>
      <c r="E167" s="277"/>
      <c r="F167" s="277">
        <f>'Salida rend'!T1449</f>
        <v>7.9797710000000004</v>
      </c>
      <c r="G167" s="277"/>
      <c r="H167" s="277">
        <f>'Salida rend'!T1477</f>
        <v>4.4287330000000003</v>
      </c>
      <c r="I167" s="277"/>
      <c r="J167" s="277">
        <f>'Salida rend'!T1505</f>
        <v>4.0675179999999997</v>
      </c>
      <c r="K167" s="277"/>
      <c r="L167" s="277">
        <f>'Salida rend'!T1533</f>
        <v>20.177980000000002</v>
      </c>
      <c r="M167" s="277"/>
      <c r="N167" s="277">
        <f>'Salida rend'!T1561</f>
        <v>33.244079999999997</v>
      </c>
      <c r="O167" s="277"/>
    </row>
    <row r="171" spans="2:15" x14ac:dyDescent="0.25">
      <c r="B171" s="185" t="s">
        <v>1123</v>
      </c>
      <c r="C171" s="185" t="s">
        <v>1124</v>
      </c>
      <c r="D171" s="274" t="s">
        <v>1179</v>
      </c>
      <c r="E171" s="274"/>
      <c r="F171" s="274" t="s">
        <v>1175</v>
      </c>
      <c r="G171" s="274"/>
      <c r="H171" s="274" t="s">
        <v>1176</v>
      </c>
      <c r="I171" s="274"/>
      <c r="J171" s="274" t="s">
        <v>1172</v>
      </c>
      <c r="K171" s="274"/>
      <c r="L171" s="274" t="s">
        <v>1173</v>
      </c>
      <c r="M171" s="274"/>
      <c r="N171" s="274" t="s">
        <v>1174</v>
      </c>
      <c r="O171" s="274"/>
    </row>
    <row r="172" spans="2:15" x14ac:dyDescent="0.25">
      <c r="B172" s="281" t="s">
        <v>1125</v>
      </c>
      <c r="C172" s="186" t="s">
        <v>47</v>
      </c>
      <c r="D172" s="187">
        <f>'Salida rend'!U5501</f>
        <v>40.929000000000002</v>
      </c>
      <c r="E172" s="187" t="str">
        <f>'Salida rend'!V5501</f>
        <v>A</v>
      </c>
      <c r="F172" s="187">
        <f>'Salida rend'!M5537</f>
        <v>52.658000000000001</v>
      </c>
      <c r="G172" s="187" t="str">
        <f>'Salida rend'!N5537</f>
        <v>A</v>
      </c>
      <c r="H172" s="187">
        <f>'Salida rend'!M5573</f>
        <v>49.6419</v>
      </c>
      <c r="I172" s="187" t="str">
        <f>'Salida rend'!N5573</f>
        <v>A</v>
      </c>
      <c r="J172" s="187">
        <f>'Salida rend'!M5610</f>
        <v>48.689</v>
      </c>
      <c r="K172" s="187" t="str">
        <f>'Salida rend'!N5610</f>
        <v>A</v>
      </c>
      <c r="L172" s="187">
        <f>'Salida rend'!M5646</f>
        <v>40.356000000000002</v>
      </c>
      <c r="M172" s="187" t="str">
        <f>'Salida rend'!N5646</f>
        <v>A</v>
      </c>
      <c r="N172" s="187">
        <f>'Salida rend'!M5682</f>
        <v>45.073999999999998</v>
      </c>
      <c r="O172" s="187" t="str">
        <f>'Salida rend'!N5682</f>
        <v>A</v>
      </c>
    </row>
    <row r="173" spans="2:15" x14ac:dyDescent="0.25">
      <c r="B173" s="276"/>
      <c r="C173" s="188" t="s">
        <v>45</v>
      </c>
      <c r="D173" s="191">
        <f>'Salida rend'!U5502</f>
        <v>37.673999999999999</v>
      </c>
      <c r="E173" s="191" t="str">
        <f>'Salida rend'!V5502</f>
        <v>A</v>
      </c>
      <c r="F173" s="191">
        <f>'Salida rend'!M5538</f>
        <v>47.244</v>
      </c>
      <c r="G173" s="191" t="str">
        <f>'Salida rend'!N5538</f>
        <v>A</v>
      </c>
      <c r="H173" s="191">
        <f>'Salida rend'!M5574</f>
        <v>49.1706</v>
      </c>
      <c r="I173" s="191" t="str">
        <f>'Salida rend'!N5574</f>
        <v>A</v>
      </c>
      <c r="J173" s="191">
        <f>'Salida rend'!M5609</f>
        <v>50.207999999999998</v>
      </c>
      <c r="K173" s="191" t="str">
        <f>'Salida rend'!N5609</f>
        <v>A</v>
      </c>
      <c r="L173" s="191">
        <f>'Salida rend'!M5645</f>
        <v>44.274999999999999</v>
      </c>
      <c r="M173" s="191" t="str">
        <f>'Salida rend'!N5645</f>
        <v>A</v>
      </c>
      <c r="N173" s="191">
        <f>'Salida rend'!M5681</f>
        <v>49.104999999999997</v>
      </c>
      <c r="O173" s="191" t="str">
        <f>'Salida rend'!N5681</f>
        <v>A</v>
      </c>
    </row>
    <row r="174" spans="2:15" x14ac:dyDescent="0.25">
      <c r="B174" s="278" t="s">
        <v>1128</v>
      </c>
      <c r="C174" s="200" t="s">
        <v>11</v>
      </c>
      <c r="D174" s="191">
        <f>'Salida rend'!M10128</f>
        <v>43.401000000000003</v>
      </c>
      <c r="E174" s="191" t="str">
        <f>'Salida rend'!N10128</f>
        <v>A</v>
      </c>
      <c r="F174" s="191">
        <f>'Salida rend'!M10167</f>
        <v>48.383000000000003</v>
      </c>
      <c r="G174" s="191" t="str">
        <f>'Salida rend'!N10167</f>
        <v>A</v>
      </c>
      <c r="H174" s="191">
        <f>'Salida rend'!M10207</f>
        <v>47.19</v>
      </c>
      <c r="I174" s="191" t="str">
        <f>'Salida rend'!N10207</f>
        <v>B</v>
      </c>
      <c r="J174" s="191">
        <f>'Salida rend'!M10245</f>
        <v>48.469000000000001</v>
      </c>
      <c r="K174" s="191" t="str">
        <f>'Salida rend'!N10245</f>
        <v>A</v>
      </c>
      <c r="L174" s="191">
        <f>'Salida rend'!M10284</f>
        <v>42.18</v>
      </c>
      <c r="M174" s="191" t="str">
        <f>'Salida rend'!N10284</f>
        <v>A</v>
      </c>
      <c r="N174" s="191">
        <f>'Salida rend'!M10324</f>
        <v>41.424999999999997</v>
      </c>
      <c r="O174" s="191" t="str">
        <f>'Salida rend'!N10324</f>
        <v>A</v>
      </c>
    </row>
    <row r="175" spans="2:15" x14ac:dyDescent="0.25">
      <c r="B175" s="281"/>
      <c r="C175" s="200" t="s">
        <v>7</v>
      </c>
      <c r="D175" s="191">
        <f>'Salida rend'!M10126</f>
        <v>46.889000000000003</v>
      </c>
      <c r="E175" s="191" t="str">
        <f>'Salida rend'!N10126</f>
        <v>A</v>
      </c>
      <c r="F175" s="191">
        <f>'Salida rend'!M10165</f>
        <v>55.470999999999997</v>
      </c>
      <c r="G175" s="191" t="str">
        <f>'Salida rend'!N10165</f>
        <v>A</v>
      </c>
      <c r="H175" s="191">
        <f>'Salida rend'!M10205</f>
        <v>49.353999999999999</v>
      </c>
      <c r="I175" s="191" t="s">
        <v>1150</v>
      </c>
      <c r="J175" s="191">
        <f>'Salida rend'!M10243</f>
        <v>51.279000000000003</v>
      </c>
      <c r="K175" s="191" t="str">
        <f>'Salida rend'!N10243</f>
        <v>A</v>
      </c>
      <c r="L175" s="191">
        <f>'Salida rend'!M10283</f>
        <v>44.792999999999999</v>
      </c>
      <c r="M175" s="191" t="str">
        <f>'Salida rend'!N10283</f>
        <v>A</v>
      </c>
      <c r="N175" s="191">
        <f>'Salida rend'!M10323</f>
        <v>47.207999999999998</v>
      </c>
      <c r="O175" s="191" t="str">
        <f>'Salida rend'!N10323</f>
        <v>A</v>
      </c>
    </row>
    <row r="176" spans="2:15" x14ac:dyDescent="0.25">
      <c r="B176" s="281"/>
      <c r="C176" s="200" t="s">
        <v>46</v>
      </c>
      <c r="D176" s="191">
        <f>'Salida rend'!M10129</f>
        <v>23.065999999999999</v>
      </c>
      <c r="E176" s="191" t="str">
        <f>'Salida rend'!N10129</f>
        <v>B</v>
      </c>
      <c r="F176" s="191">
        <f>'Salida rend'!M10168</f>
        <v>42.838000000000001</v>
      </c>
      <c r="G176" s="191" t="str">
        <f>'Salida rend'!N10168</f>
        <v>A</v>
      </c>
      <c r="H176" s="191">
        <f>'Salida rend'!M10206</f>
        <v>48.96</v>
      </c>
      <c r="I176" s="191" t="s">
        <v>1150</v>
      </c>
      <c r="J176" s="191">
        <f>'Salida rend'!M10246</f>
        <v>47.988999999999997</v>
      </c>
      <c r="K176" s="191" t="str">
        <f>'Salida rend'!N10246</f>
        <v>A</v>
      </c>
      <c r="L176" s="191">
        <f>'Salida rend'!M10285</f>
        <v>36.036000000000001</v>
      </c>
      <c r="M176" s="191" t="str">
        <f>'Salida rend'!N10285</f>
        <v>A</v>
      </c>
      <c r="N176" s="191">
        <f>'Salida rend'!M10321</f>
        <v>49.972999999999999</v>
      </c>
      <c r="O176" s="191" t="str">
        <f>'Salida rend'!N10321</f>
        <v>A</v>
      </c>
    </row>
    <row r="177" spans="2:15" x14ac:dyDescent="0.25">
      <c r="B177" s="276"/>
      <c r="C177" s="200" t="s">
        <v>8</v>
      </c>
      <c r="D177" s="191">
        <f>'Salida rend'!M10127</f>
        <v>43.848999999999997</v>
      </c>
      <c r="E177" s="191" t="str">
        <f>'Salida rend'!N10127</f>
        <v>A</v>
      </c>
      <c r="F177" s="191">
        <f>'Salida rend'!M10166</f>
        <v>53.113</v>
      </c>
      <c r="G177" s="191" t="str">
        <f>'Salida rend'!N10166</f>
        <v>A</v>
      </c>
      <c r="H177" s="191">
        <f>'Salida rend'!M10204</f>
        <v>52.121000000000002</v>
      </c>
      <c r="I177" s="191" t="s">
        <v>592</v>
      </c>
      <c r="J177" s="191">
        <f>'Salida rend'!M10244</f>
        <v>50.055999999999997</v>
      </c>
      <c r="K177" s="191" t="str">
        <f>'Salida rend'!N10244</f>
        <v>A</v>
      </c>
      <c r="L177" s="191">
        <f>'Salida rend'!M10282</f>
        <v>46.253</v>
      </c>
      <c r="M177" s="191" t="str">
        <f>'Salida rend'!N10282</f>
        <v>A</v>
      </c>
      <c r="N177" s="191">
        <f>'Salida rend'!M10322</f>
        <v>49.753</v>
      </c>
      <c r="O177" s="191" t="str">
        <f>'Salida rend'!N10322</f>
        <v>A</v>
      </c>
    </row>
    <row r="178" spans="2:15" x14ac:dyDescent="0.25">
      <c r="B178" s="274" t="s">
        <v>1119</v>
      </c>
      <c r="C178" s="274"/>
      <c r="D178" s="274" t="s">
        <v>1132</v>
      </c>
      <c r="E178" s="274"/>
      <c r="F178" s="274"/>
      <c r="G178" s="274"/>
      <c r="H178" s="274"/>
      <c r="I178" s="274"/>
      <c r="J178" s="274"/>
      <c r="K178" s="274"/>
      <c r="L178" s="274"/>
      <c r="M178" s="274"/>
      <c r="N178" s="274"/>
      <c r="O178" s="274"/>
    </row>
    <row r="179" spans="2:15" x14ac:dyDescent="0.25">
      <c r="B179" s="281" t="s">
        <v>594</v>
      </c>
      <c r="C179" s="281"/>
      <c r="D179" s="192">
        <f>'Salida rend'!T1584</f>
        <v>7.1900000000000006E-2</v>
      </c>
      <c r="E179" s="192" t="s">
        <v>1156</v>
      </c>
      <c r="F179" s="192">
        <f>'Salida rend'!T1612</f>
        <v>0.63280000000000003</v>
      </c>
      <c r="G179" s="192" t="s">
        <v>1156</v>
      </c>
      <c r="H179" s="192">
        <f>'Salida rend'!T1640</f>
        <v>0.39689999999999998</v>
      </c>
      <c r="I179" s="192" t="s">
        <v>1156</v>
      </c>
      <c r="J179" s="192">
        <f>'Salida rend'!T1668</f>
        <v>0.36530000000000001</v>
      </c>
      <c r="K179" s="192" t="s">
        <v>1156</v>
      </c>
      <c r="L179" s="192">
        <f>'Salida rend'!T1696</f>
        <v>0.59760000000000002</v>
      </c>
      <c r="M179" s="192" t="s">
        <v>1156</v>
      </c>
      <c r="N179" s="192">
        <f>'Salida rend'!T1724</f>
        <v>0.39550000000000002</v>
      </c>
      <c r="O179" s="192" t="s">
        <v>1156</v>
      </c>
    </row>
    <row r="180" spans="2:15" x14ac:dyDescent="0.25">
      <c r="B180" s="281" t="s">
        <v>592</v>
      </c>
      <c r="C180" s="281"/>
      <c r="D180" s="192">
        <f>'Salida rend'!T1585</f>
        <v>0.65720000000000001</v>
      </c>
      <c r="E180" s="192" t="s">
        <v>1156</v>
      </c>
      <c r="F180" s="192">
        <f>'Salida rend'!T1613</f>
        <v>0.2591</v>
      </c>
      <c r="G180" s="192" t="s">
        <v>1156</v>
      </c>
      <c r="H180" s="192">
        <f>'Salida rend'!T1641</f>
        <v>0.26200000000000001</v>
      </c>
      <c r="I180" s="192" t="s">
        <v>1156</v>
      </c>
      <c r="J180" s="192">
        <f>'Salida rend'!T1669</f>
        <v>0.23050000000000001</v>
      </c>
      <c r="K180" s="192" t="s">
        <v>1156</v>
      </c>
      <c r="L180" s="192">
        <f>'Salida rend'!T1697</f>
        <v>0.1615</v>
      </c>
      <c r="M180" s="192" t="s">
        <v>1156</v>
      </c>
      <c r="N180" s="192">
        <f>'Salida rend'!T1725</f>
        <v>0.23799999999999999</v>
      </c>
      <c r="O180" s="192" t="s">
        <v>1156</v>
      </c>
    </row>
    <row r="181" spans="2:15" x14ac:dyDescent="0.25">
      <c r="B181" s="281" t="s">
        <v>618</v>
      </c>
      <c r="C181" s="281"/>
      <c r="D181" s="192">
        <f>'Salida rend'!T1586</f>
        <v>0.1399</v>
      </c>
      <c r="E181" s="192" t="s">
        <v>1156</v>
      </c>
      <c r="F181" s="192">
        <f>'Salida rend'!T1614</f>
        <v>0.30020000000000002</v>
      </c>
      <c r="G181" s="192" t="s">
        <v>1156</v>
      </c>
      <c r="H181" s="192">
        <f>'Salida rend'!T1642</f>
        <v>0.93289999999999995</v>
      </c>
      <c r="I181" s="192" t="s">
        <v>1156</v>
      </c>
      <c r="J181" s="192">
        <f>'Salida rend'!T1670</f>
        <v>0.56899999999999995</v>
      </c>
      <c r="K181" s="192" t="s">
        <v>1156</v>
      </c>
      <c r="L181" s="192">
        <f>'Salida rend'!T1698</f>
        <v>0.62150000000000005</v>
      </c>
      <c r="M181" s="192" t="s">
        <v>1156</v>
      </c>
      <c r="N181" s="192">
        <f>'Salida rend'!T1726</f>
        <v>0.51049999999999995</v>
      </c>
      <c r="O181" s="192" t="s">
        <v>1156</v>
      </c>
    </row>
    <row r="182" spans="2:15" x14ac:dyDescent="0.25">
      <c r="B182" s="281" t="s">
        <v>593</v>
      </c>
      <c r="C182" s="281"/>
      <c r="D182" s="192">
        <f>'Salida rend'!T1587</f>
        <v>6.7000000000000002E-3</v>
      </c>
      <c r="E182" s="192" t="s">
        <v>1158</v>
      </c>
      <c r="F182" s="192">
        <f>'Salida rend'!T1615</f>
        <v>7.6499999999999999E-2</v>
      </c>
      <c r="G182" s="192" t="s">
        <v>1156</v>
      </c>
      <c r="H182" s="192">
        <f>'Salida rend'!T1643</f>
        <v>0.01</v>
      </c>
      <c r="I182" s="192" t="s">
        <v>1157</v>
      </c>
      <c r="J182" s="192">
        <f>'Salida rend'!T1671</f>
        <v>0.2404</v>
      </c>
      <c r="K182" s="192" t="s">
        <v>1156</v>
      </c>
      <c r="L182" s="192">
        <f>'Salida rend'!T1699</f>
        <v>7.3899999999999993E-2</v>
      </c>
      <c r="M182" s="192" t="s">
        <v>1156</v>
      </c>
      <c r="N182" s="192">
        <f>'Salida rend'!T1727</f>
        <v>0.20660000000000001</v>
      </c>
      <c r="O182" s="192" t="s">
        <v>1156</v>
      </c>
    </row>
    <row r="183" spans="2:15" x14ac:dyDescent="0.25">
      <c r="B183" s="281" t="s">
        <v>619</v>
      </c>
      <c r="C183" s="281"/>
      <c r="D183" s="193">
        <f>'Salida rend'!T1588</f>
        <v>0.1178</v>
      </c>
      <c r="E183" s="193" t="s">
        <v>1156</v>
      </c>
      <c r="F183" s="193">
        <f>'Salida rend'!T1616</f>
        <v>0.79290000000000005</v>
      </c>
      <c r="G183" s="193" t="s">
        <v>1156</v>
      </c>
      <c r="H183" s="193">
        <f>'Salida rend'!T1644</f>
        <v>0.37069999999999997</v>
      </c>
      <c r="I183" s="193" t="s">
        <v>1156</v>
      </c>
      <c r="J183" s="193">
        <f>'Salida rend'!T1672</f>
        <v>0.10100000000000001</v>
      </c>
      <c r="K183" s="193" t="s">
        <v>1156</v>
      </c>
      <c r="L183" s="193">
        <f>'Salida rend'!T1700</f>
        <v>0.26369999999999999</v>
      </c>
      <c r="M183" s="193" t="s">
        <v>1156</v>
      </c>
      <c r="N183" s="193">
        <f>'Salida rend'!T1728</f>
        <v>0.32379999999999998</v>
      </c>
      <c r="O183" s="193" t="s">
        <v>1156</v>
      </c>
    </row>
    <row r="184" spans="2:15" x14ac:dyDescent="0.25">
      <c r="B184" s="274" t="s">
        <v>1120</v>
      </c>
      <c r="C184" s="274"/>
      <c r="D184" s="277">
        <f>'Salida rend'!T1589</f>
        <v>33.160029999999999</v>
      </c>
      <c r="E184" s="277"/>
      <c r="F184" s="277">
        <f>'Salida rend'!T1617</f>
        <v>19.24746</v>
      </c>
      <c r="G184" s="277"/>
      <c r="H184" s="277">
        <f>'Salida rend'!T1645</f>
        <v>5.1783289999999997</v>
      </c>
      <c r="I184" s="277"/>
      <c r="J184" s="277">
        <f>'Salida rend'!T1673</f>
        <v>6.9626700000000001</v>
      </c>
      <c r="K184" s="277"/>
      <c r="L184" s="277">
        <f>'Salida rend'!T1701</f>
        <v>18.240079999999999</v>
      </c>
      <c r="M184" s="277"/>
      <c r="N184" s="277">
        <f>'Salida rend'!T1729</f>
        <v>18.433319999999998</v>
      </c>
      <c r="O184" s="277"/>
    </row>
    <row r="187" spans="2:15" x14ac:dyDescent="0.25">
      <c r="B187" s="185" t="s">
        <v>1123</v>
      </c>
      <c r="C187" s="185" t="s">
        <v>1124</v>
      </c>
      <c r="D187" s="274" t="s">
        <v>1169</v>
      </c>
      <c r="E187" s="274"/>
      <c r="F187" s="274" t="s">
        <v>1175</v>
      </c>
      <c r="G187" s="274"/>
      <c r="H187" s="274" t="s">
        <v>1176</v>
      </c>
      <c r="I187" s="274"/>
      <c r="J187" s="274" t="s">
        <v>1172</v>
      </c>
      <c r="K187" s="274"/>
      <c r="L187" s="274" t="s">
        <v>1173</v>
      </c>
      <c r="M187" s="274"/>
      <c r="N187" s="274" t="s">
        <v>1174</v>
      </c>
      <c r="O187" s="274"/>
    </row>
    <row r="188" spans="2:15" x14ac:dyDescent="0.25">
      <c r="B188" s="275" t="s">
        <v>1125</v>
      </c>
      <c r="C188" s="190" t="s">
        <v>47</v>
      </c>
      <c r="D188" s="191">
        <f>'Salida rend'!U5718</f>
        <v>64.353999999999999</v>
      </c>
      <c r="E188" s="191" t="str">
        <f>'Salida rend'!V5718</f>
        <v>A</v>
      </c>
      <c r="F188" s="191">
        <f>'Salida rend'!M5753</f>
        <v>75.855999999999995</v>
      </c>
      <c r="G188" s="191" t="str">
        <f>'Salida rend'!N5753</f>
        <v>A</v>
      </c>
      <c r="H188" s="191">
        <f>'Salida rend'!M5790</f>
        <v>72.742999999999995</v>
      </c>
      <c r="I188" s="191" t="str">
        <f>'Salida rend'!N5790</f>
        <v>A</v>
      </c>
      <c r="J188" s="191">
        <f>'Salida rend'!M5826</f>
        <v>72.733999999999995</v>
      </c>
      <c r="K188" s="191" t="str">
        <f>'Salida rend'!N5826</f>
        <v>A</v>
      </c>
      <c r="L188" s="191">
        <f>'Salida rend'!M5862</f>
        <v>57.658999999999999</v>
      </c>
      <c r="M188" s="191" t="str">
        <f>'Salida rend'!N5862</f>
        <v>A</v>
      </c>
      <c r="N188" s="191">
        <f>'Salida rend'!M5898</f>
        <v>50.469000000000001</v>
      </c>
      <c r="O188" s="191" t="str">
        <f>'Salida rend'!N5898</f>
        <v>A</v>
      </c>
    </row>
    <row r="189" spans="2:15" x14ac:dyDescent="0.25">
      <c r="B189" s="276"/>
      <c r="C189" s="188" t="s">
        <v>45</v>
      </c>
      <c r="D189" s="191">
        <f>'Salida rend'!U5717</f>
        <v>68.852999999999994</v>
      </c>
      <c r="E189" s="191" t="str">
        <f>'Salida rend'!V5717</f>
        <v>A</v>
      </c>
      <c r="F189" s="191">
        <f>'Salida rend'!M5754</f>
        <v>75.843000000000004</v>
      </c>
      <c r="G189" s="191" t="str">
        <f>'Salida rend'!N5754</f>
        <v>A</v>
      </c>
      <c r="H189" s="191">
        <f>'Salida rend'!M5789</f>
        <v>74.260999999999996</v>
      </c>
      <c r="I189" s="191" t="str">
        <f>'Salida rend'!N5789</f>
        <v>A</v>
      </c>
      <c r="J189" s="191">
        <f>'Salida rend'!M5825</f>
        <v>74.198999999999998</v>
      </c>
      <c r="K189" s="191" t="str">
        <f>'Salida rend'!N5825</f>
        <v>A</v>
      </c>
      <c r="L189" s="191">
        <f>'Salida rend'!M5861</f>
        <v>66.426000000000002</v>
      </c>
      <c r="M189" s="191" t="str">
        <f>'Salida rend'!N5861</f>
        <v>A</v>
      </c>
      <c r="N189" s="191">
        <f>'Salida rend'!M5897</f>
        <v>65.465999999999994</v>
      </c>
      <c r="O189" s="191" t="str">
        <f>'Salida rend'!N5897</f>
        <v>A</v>
      </c>
    </row>
    <row r="190" spans="2:15" x14ac:dyDescent="0.25">
      <c r="B190" s="278" t="s">
        <v>1128</v>
      </c>
      <c r="C190" s="190" t="s">
        <v>11</v>
      </c>
      <c r="D190" s="191">
        <f>'Salida rend'!M10362</f>
        <v>66.61</v>
      </c>
      <c r="E190" s="191" t="str">
        <f>'Salida rend'!N10362</f>
        <v>A</v>
      </c>
      <c r="F190" s="191">
        <f>'Salida rend'!M10400</f>
        <v>76.754000000000005</v>
      </c>
      <c r="G190" s="191" t="s">
        <v>592</v>
      </c>
      <c r="H190" s="191">
        <f>'Salida rend'!M10439</f>
        <v>75.384</v>
      </c>
      <c r="I190" s="191" t="s">
        <v>1150</v>
      </c>
      <c r="J190" s="191">
        <f>'Salida rend'!M10478</f>
        <v>75.516000000000005</v>
      </c>
      <c r="K190" s="191" t="s">
        <v>1150</v>
      </c>
      <c r="L190" s="191">
        <f>'Salida rend'!M10517</f>
        <v>67.575999999999993</v>
      </c>
      <c r="M190" s="191" t="s">
        <v>592</v>
      </c>
      <c r="N190" s="191">
        <f>'Salida rend'!M10556</f>
        <v>61.34</v>
      </c>
      <c r="O190" s="191" t="str">
        <f>'Salida rend'!N10556</f>
        <v>A</v>
      </c>
    </row>
    <row r="191" spans="2:15" x14ac:dyDescent="0.25">
      <c r="B191" s="275"/>
      <c r="C191" s="190" t="s">
        <v>7</v>
      </c>
      <c r="D191" s="191">
        <f>'Salida rend'!M10360</f>
        <v>71.599999999999994</v>
      </c>
      <c r="E191" s="191" t="str">
        <f>'Salida rend'!N10360</f>
        <v>A</v>
      </c>
      <c r="F191" s="191">
        <f>'Salida rend'!M10401</f>
        <v>75.680999999999997</v>
      </c>
      <c r="G191" s="191" t="s">
        <v>1150</v>
      </c>
      <c r="H191" s="191">
        <f>'Salida rend'!M10440</f>
        <v>70.563999999999993</v>
      </c>
      <c r="I191" s="191" t="s">
        <v>593</v>
      </c>
      <c r="J191" s="191">
        <f>'Salida rend'!M10479</f>
        <v>72.730999999999995</v>
      </c>
      <c r="K191" s="191" t="s">
        <v>1150</v>
      </c>
      <c r="L191" s="191">
        <f>'Salida rend'!M10519</f>
        <v>46.64</v>
      </c>
      <c r="M191" s="191" t="str">
        <f>'Salida rend'!N10519</f>
        <v>B</v>
      </c>
      <c r="N191" s="191">
        <f>'Salida rend'!M10558</f>
        <v>42.5</v>
      </c>
      <c r="O191" s="191" t="str">
        <f>'Salida rend'!N10558</f>
        <v>A</v>
      </c>
    </row>
    <row r="192" spans="2:15" x14ac:dyDescent="0.25">
      <c r="B192" s="275"/>
      <c r="C192" s="190" t="s">
        <v>46</v>
      </c>
      <c r="D192" s="191">
        <f>'Salida rend'!M10361</f>
        <v>70.790000000000006</v>
      </c>
      <c r="E192" s="191" t="str">
        <f>'Salida rend'!N10361</f>
        <v>A</v>
      </c>
      <c r="F192" s="191">
        <f>'Salida rend'!M10399</f>
        <v>80.698999999999998</v>
      </c>
      <c r="G192" s="191" t="s">
        <v>592</v>
      </c>
      <c r="H192" s="191">
        <f>'Salida rend'!M10438</f>
        <v>79.72</v>
      </c>
      <c r="I192" s="191" t="s">
        <v>592</v>
      </c>
      <c r="J192" s="191">
        <f>'Salida rend'!M10477</f>
        <v>77.808000000000007</v>
      </c>
      <c r="K192" s="191" t="s">
        <v>592</v>
      </c>
      <c r="L192" s="191">
        <f>'Salida rend'!M10516</f>
        <v>74.454999999999998</v>
      </c>
      <c r="M192" s="191" t="s">
        <v>592</v>
      </c>
      <c r="N192" s="191">
        <f>'Salida rend'!M10555</f>
        <v>72.44</v>
      </c>
      <c r="O192" s="191" t="str">
        <f>'Salida rend'!N10555</f>
        <v>A</v>
      </c>
    </row>
    <row r="193" spans="2:15" x14ac:dyDescent="0.25">
      <c r="B193" s="276"/>
      <c r="C193" s="190" t="s">
        <v>8</v>
      </c>
      <c r="D193" s="191">
        <f>'Salida rend'!M10363</f>
        <v>57.43</v>
      </c>
      <c r="E193" s="191" t="str">
        <f>'Salida rend'!N10363</f>
        <v>A</v>
      </c>
      <c r="F193" s="191">
        <f>'Salida rend'!M10402</f>
        <v>70.263999999999996</v>
      </c>
      <c r="G193" s="191" t="str">
        <f>'Salida rend'!N10402</f>
        <v>B</v>
      </c>
      <c r="H193" s="191">
        <f>'Salida rend'!M10441</f>
        <v>68.34</v>
      </c>
      <c r="I193" s="191" t="str">
        <f>'Salida rend'!N10441</f>
        <v>B</v>
      </c>
      <c r="J193" s="191">
        <f>'Salida rend'!M10480</f>
        <v>67.811000000000007</v>
      </c>
      <c r="K193" s="191" t="str">
        <f>'Salida rend'!N10480</f>
        <v>B</v>
      </c>
      <c r="L193" s="191">
        <f>'Salida rend'!M10518</f>
        <v>59.499000000000002</v>
      </c>
      <c r="M193" s="191" t="str">
        <f>'Salida rend'!N10518</f>
        <v>B</v>
      </c>
      <c r="N193" s="191">
        <f>'Salida rend'!M10557</f>
        <v>55.59</v>
      </c>
      <c r="O193" s="191" t="str">
        <f>'Salida rend'!N10557</f>
        <v>A</v>
      </c>
    </row>
    <row r="194" spans="2:15" x14ac:dyDescent="0.25">
      <c r="B194" s="274" t="s">
        <v>1119</v>
      </c>
      <c r="C194" s="274"/>
      <c r="D194" s="274" t="s">
        <v>1132</v>
      </c>
      <c r="E194" s="274"/>
      <c r="F194" s="274"/>
      <c r="G194" s="274"/>
      <c r="H194" s="274"/>
      <c r="I194" s="274"/>
      <c r="J194" s="274"/>
      <c r="K194" s="274"/>
      <c r="L194" s="274"/>
      <c r="M194" s="274"/>
      <c r="N194" s="274"/>
      <c r="O194" s="274"/>
    </row>
    <row r="195" spans="2:15" x14ac:dyDescent="0.25">
      <c r="B195" s="275" t="s">
        <v>594</v>
      </c>
      <c r="C195" s="275"/>
      <c r="D195" s="192">
        <f>'Salida rend'!T1752</f>
        <v>0.30149999999999999</v>
      </c>
      <c r="E195" s="192" t="s">
        <v>1156</v>
      </c>
      <c r="F195" s="192">
        <f>'Salida rend'!T1780</f>
        <v>9.3100000000000002E-2</v>
      </c>
      <c r="G195" s="192" t="s">
        <v>1156</v>
      </c>
      <c r="H195" s="192">
        <f>'Salida rend'!T1808</f>
        <v>0.1948</v>
      </c>
      <c r="I195" s="192" t="s">
        <v>1156</v>
      </c>
      <c r="J195" s="192">
        <f>'Salida rend'!T1836</f>
        <v>0.54669999999999996</v>
      </c>
      <c r="K195" s="192" t="s">
        <v>1156</v>
      </c>
      <c r="L195" s="192">
        <f>'Salida rend'!T1864</f>
        <v>0.16689999999999999</v>
      </c>
      <c r="M195" s="192" t="s">
        <v>1156</v>
      </c>
      <c r="N195" s="192">
        <f>'Salida rend'!T1892</f>
        <v>2.9700000000000001E-2</v>
      </c>
      <c r="O195" s="192" t="s">
        <v>1157</v>
      </c>
    </row>
    <row r="196" spans="2:15" x14ac:dyDescent="0.25">
      <c r="B196" s="275" t="s">
        <v>592</v>
      </c>
      <c r="C196" s="275"/>
      <c r="D196" s="192">
        <f>'Salida rend'!T1753</f>
        <v>0.54079999999999995</v>
      </c>
      <c r="E196" s="192" t="s">
        <v>1156</v>
      </c>
      <c r="F196" s="192">
        <f>'Salida rend'!T1781</f>
        <v>0.99519999999999997</v>
      </c>
      <c r="G196" s="192" t="s">
        <v>1156</v>
      </c>
      <c r="H196" s="192">
        <f>'Salida rend'!T1809</f>
        <v>0.62880000000000003</v>
      </c>
      <c r="I196" s="192" t="s">
        <v>1156</v>
      </c>
      <c r="J196" s="192">
        <f>'Salida rend'!T1837</f>
        <v>0.63270000000000004</v>
      </c>
      <c r="K196" s="192" t="s">
        <v>1156</v>
      </c>
      <c r="L196" s="192">
        <f>'Salida rend'!T1865</f>
        <v>0.1484</v>
      </c>
      <c r="M196" s="192" t="s">
        <v>1156</v>
      </c>
      <c r="N196" s="192">
        <f>'Salida rend'!T1893</f>
        <v>0.14749999999999999</v>
      </c>
      <c r="O196" s="192" t="s">
        <v>1156</v>
      </c>
    </row>
    <row r="197" spans="2:15" x14ac:dyDescent="0.25">
      <c r="B197" s="275" t="s">
        <v>618</v>
      </c>
      <c r="C197" s="275"/>
      <c r="D197" s="192">
        <f>'Salida rend'!T1754</f>
        <v>0.60409999999999997</v>
      </c>
      <c r="E197" s="192" t="s">
        <v>1156</v>
      </c>
      <c r="F197" s="192">
        <f>'Salida rend'!T1782</f>
        <v>0.1125</v>
      </c>
      <c r="G197" s="192" t="s">
        <v>1156</v>
      </c>
      <c r="H197" s="192">
        <f>'Salida rend'!T1810</f>
        <v>0.18759999999999999</v>
      </c>
      <c r="I197" s="192" t="s">
        <v>1156</v>
      </c>
      <c r="J197" s="192">
        <f>'Salida rend'!T1838</f>
        <v>0.32219999999999999</v>
      </c>
      <c r="K197" s="192" t="s">
        <v>1156</v>
      </c>
      <c r="L197" s="192">
        <f>'Salida rend'!T1866</f>
        <v>0.43340000000000001</v>
      </c>
      <c r="M197" s="192" t="s">
        <v>1156</v>
      </c>
      <c r="N197" s="192">
        <f>'Salida rend'!T1894</f>
        <v>0.3957</v>
      </c>
      <c r="O197" s="192" t="s">
        <v>1156</v>
      </c>
    </row>
    <row r="198" spans="2:15" x14ac:dyDescent="0.25">
      <c r="B198" s="275" t="s">
        <v>593</v>
      </c>
      <c r="C198" s="275"/>
      <c r="D198" s="192">
        <f>'Salida rend'!T1755</f>
        <v>0.6089</v>
      </c>
      <c r="E198" s="192" t="s">
        <v>1156</v>
      </c>
      <c r="F198" s="192">
        <f>'Salida rend'!T1783</f>
        <v>5.0000000000000001E-4</v>
      </c>
      <c r="G198" s="192" t="s">
        <v>1158</v>
      </c>
      <c r="H198" s="192">
        <f>'Salida rend'!T1811</f>
        <v>6.1999999999999998E-3</v>
      </c>
      <c r="I198" s="192" t="s">
        <v>1158</v>
      </c>
      <c r="J198" s="192">
        <f>'Salida rend'!T1839</f>
        <v>5.6599999999999998E-2</v>
      </c>
      <c r="K198" s="192" t="s">
        <v>1156</v>
      </c>
      <c r="L198" s="192">
        <f>'Salida rend'!T1867</f>
        <v>3.2000000000000002E-3</v>
      </c>
      <c r="M198" s="192" t="s">
        <v>1158</v>
      </c>
      <c r="N198" s="192">
        <f>'Salida rend'!T1895</f>
        <v>7.46E-2</v>
      </c>
      <c r="O198" s="192" t="s">
        <v>1156</v>
      </c>
    </row>
    <row r="199" spans="2:15" x14ac:dyDescent="0.25">
      <c r="B199" s="276" t="s">
        <v>619</v>
      </c>
      <c r="C199" s="276"/>
      <c r="D199" s="193">
        <f>'Salida rend'!T1756</f>
        <v>0.3498</v>
      </c>
      <c r="E199" s="193" t="s">
        <v>1156</v>
      </c>
      <c r="F199" s="193">
        <f>'Salida rend'!T1784</f>
        <v>0.1139</v>
      </c>
      <c r="G199" s="193" t="s">
        <v>1156</v>
      </c>
      <c r="H199" s="193">
        <f>'Salida rend'!T1812</f>
        <v>0.42649999999999999</v>
      </c>
      <c r="I199" s="193" t="s">
        <v>1156</v>
      </c>
      <c r="J199" s="193">
        <f>'Salida rend'!T1840</f>
        <v>0.87829999999999997</v>
      </c>
      <c r="K199" s="193" t="s">
        <v>1156</v>
      </c>
      <c r="L199" s="193">
        <f>'Salida rend'!T1868</f>
        <v>0.1065</v>
      </c>
      <c r="M199" s="193" t="s">
        <v>1156</v>
      </c>
      <c r="N199" s="193">
        <f>'Salida rend'!T1896</f>
        <v>0.78890000000000005</v>
      </c>
      <c r="O199" s="193" t="s">
        <v>1156</v>
      </c>
    </row>
    <row r="200" spans="2:15" x14ac:dyDescent="0.25">
      <c r="B200" s="276" t="s">
        <v>1120</v>
      </c>
      <c r="C200" s="276"/>
      <c r="D200" s="277">
        <f>'Salida rend'!T1757</f>
        <v>34.933070000000001</v>
      </c>
      <c r="E200" s="277"/>
      <c r="F200" s="277">
        <f>'Salida rend'!T1785</f>
        <v>5.1587690000000004</v>
      </c>
      <c r="G200" s="277"/>
      <c r="H200" s="277">
        <f>'Salida rend'!T1813</f>
        <v>8.1702379999999994</v>
      </c>
      <c r="I200" s="277"/>
      <c r="J200" s="277">
        <f>'Salida rend'!T1841</f>
        <v>9.5298809999999996</v>
      </c>
      <c r="K200" s="277"/>
      <c r="L200" s="277">
        <f>'Salida rend'!T1869</f>
        <v>21.0947</v>
      </c>
      <c r="M200" s="277"/>
      <c r="N200" s="277">
        <f>'Salida rend'!T1897</f>
        <v>36.827730000000003</v>
      </c>
      <c r="O200" s="277"/>
    </row>
    <row r="203" spans="2:15" x14ac:dyDescent="0.25">
      <c r="B203" s="185" t="s">
        <v>1123</v>
      </c>
      <c r="C203" s="185" t="s">
        <v>1124</v>
      </c>
      <c r="D203" s="274" t="s">
        <v>1169</v>
      </c>
      <c r="E203" s="274"/>
      <c r="F203" s="274" t="s">
        <v>1175</v>
      </c>
      <c r="G203" s="274"/>
      <c r="H203" s="274" t="s">
        <v>1176</v>
      </c>
      <c r="I203" s="274"/>
      <c r="J203" s="274" t="s">
        <v>1172</v>
      </c>
      <c r="K203" s="274"/>
      <c r="L203" s="274" t="s">
        <v>1173</v>
      </c>
      <c r="M203" s="274"/>
      <c r="N203" s="274" t="s">
        <v>1174</v>
      </c>
      <c r="O203" s="274"/>
    </row>
    <row r="204" spans="2:15" x14ac:dyDescent="0.25">
      <c r="B204" s="278" t="s">
        <v>1125</v>
      </c>
      <c r="C204" s="186" t="s">
        <v>47</v>
      </c>
      <c r="D204" s="201">
        <f>'Salida rend'!U5933</f>
        <v>56.311</v>
      </c>
      <c r="E204" s="201" t="str">
        <f>'Salida rend'!V5933</f>
        <v>A</v>
      </c>
      <c r="F204" s="201">
        <f>'Salida rend'!M5969</f>
        <v>63.698</v>
      </c>
      <c r="G204" s="201" t="str">
        <f>'Salida rend'!N5969</f>
        <v>A</v>
      </c>
      <c r="H204" s="201">
        <f>'Salida rend'!M6005</f>
        <v>66.885999999999996</v>
      </c>
      <c r="I204" s="201" t="str">
        <f>'Salida rend'!N6005</f>
        <v>A</v>
      </c>
      <c r="J204" s="201">
        <f>'Salida rend'!M6041</f>
        <v>64.692999999999998</v>
      </c>
      <c r="K204" s="201" t="str">
        <f>'Salida rend'!N6041</f>
        <v>A</v>
      </c>
      <c r="L204" s="201">
        <f>'Salida rend'!M6078</f>
        <v>48.384</v>
      </c>
      <c r="M204" s="201" t="str">
        <f>'Salida rend'!N6078</f>
        <v>A</v>
      </c>
      <c r="N204" s="201">
        <f>'Salida rend'!M6114</f>
        <v>55.859000000000002</v>
      </c>
      <c r="O204" s="201" t="str">
        <f>'Salida rend'!N6114</f>
        <v>A</v>
      </c>
    </row>
    <row r="205" spans="2:15" x14ac:dyDescent="0.25">
      <c r="B205" s="276"/>
      <c r="C205" s="188" t="s">
        <v>45</v>
      </c>
      <c r="D205" s="197">
        <f>'Salida rend'!U5934</f>
        <v>50.838999999999999</v>
      </c>
      <c r="E205" s="197" t="str">
        <f>'Salida rend'!V5934</f>
        <v>A</v>
      </c>
      <c r="F205" s="197">
        <f>'Salida rend'!M5970</f>
        <v>60.625</v>
      </c>
      <c r="G205" s="197" t="str">
        <f>'Salida rend'!N5970</f>
        <v>A</v>
      </c>
      <c r="H205" s="197">
        <f>'Salida rend'!M6006</f>
        <v>63.206000000000003</v>
      </c>
      <c r="I205" s="197" t="str">
        <f>'Salida rend'!N6006</f>
        <v>B</v>
      </c>
      <c r="J205" s="197">
        <f>'Salida rend'!M6042</f>
        <v>63.143000000000001</v>
      </c>
      <c r="K205" s="197" t="str">
        <f>'Salida rend'!N6042</f>
        <v>A</v>
      </c>
      <c r="L205" s="197">
        <f>'Salida rend'!M6077</f>
        <v>57.625999999999998</v>
      </c>
      <c r="M205" s="197" t="str">
        <f>'Salida rend'!N6077</f>
        <v>A</v>
      </c>
      <c r="N205" s="197">
        <f>'Salida rend'!M6113</f>
        <v>60.915999999999997</v>
      </c>
      <c r="O205" s="197" t="str">
        <f>'Salida rend'!N6113</f>
        <v>A</v>
      </c>
    </row>
    <row r="206" spans="2:15" x14ac:dyDescent="0.25">
      <c r="B206" s="275" t="s">
        <v>1128</v>
      </c>
      <c r="C206" s="190" t="s">
        <v>11</v>
      </c>
      <c r="D206" s="197">
        <f>'Salida rend'!M10594</f>
        <v>66.403999999999996</v>
      </c>
      <c r="E206" s="197" t="s">
        <v>592</v>
      </c>
      <c r="F206" s="197">
        <f>'Salida rend'!M10633</f>
        <v>63.994999999999997</v>
      </c>
      <c r="G206" s="197" t="str">
        <f>'Salida rend'!N10633</f>
        <v>A</v>
      </c>
      <c r="H206" s="197">
        <f>'Salida rend'!M10673</f>
        <v>64.695999999999998</v>
      </c>
      <c r="I206" s="197" t="str">
        <f>'Salida rend'!N10673</f>
        <v>B</v>
      </c>
      <c r="J206" s="197">
        <f>'Salida rend'!M10711</f>
        <v>66.915000000000006</v>
      </c>
      <c r="K206" s="197" t="s">
        <v>592</v>
      </c>
      <c r="L206" s="197">
        <f>'Salida rend'!M10750</f>
        <v>57.039000000000001</v>
      </c>
      <c r="M206" s="197" t="str">
        <f>'Salida rend'!N10750</f>
        <v>A</v>
      </c>
      <c r="N206" s="197">
        <f>'Salida rend'!M10792</f>
        <v>56.12</v>
      </c>
      <c r="O206" s="197" t="str">
        <f>'Salida rend'!N10792</f>
        <v>A</v>
      </c>
    </row>
    <row r="207" spans="2:15" x14ac:dyDescent="0.25">
      <c r="B207" s="275"/>
      <c r="C207" s="190" t="s">
        <v>7</v>
      </c>
      <c r="D207" s="197">
        <f>'Salida rend'!M10595</f>
        <v>63.491</v>
      </c>
      <c r="E207" s="197" t="s">
        <v>592</v>
      </c>
      <c r="F207" s="197">
        <f>'Salida rend'!M10635</f>
        <v>61.71</v>
      </c>
      <c r="G207" s="197" t="str">
        <f>'Salida rend'!N10635</f>
        <v>A</v>
      </c>
      <c r="H207" s="197">
        <f>'Salida rend'!M10674</f>
        <v>63.795000000000002</v>
      </c>
      <c r="I207" s="197" t="str">
        <f>'Salida rend'!N10674</f>
        <v>B</v>
      </c>
      <c r="J207" s="197">
        <f>'Salida rend'!M10713</f>
        <v>63.279000000000003</v>
      </c>
      <c r="K207" s="197" t="str">
        <f>'Salida rend'!N10713</f>
        <v>B</v>
      </c>
      <c r="L207" s="197">
        <f>'Salida rend'!M10753</f>
        <v>50.265000000000001</v>
      </c>
      <c r="M207" s="197" t="str">
        <f>'Salida rend'!N10753</f>
        <v>A</v>
      </c>
      <c r="N207" s="197">
        <f>'Salida rend'!M10791</f>
        <v>56.845999999999997</v>
      </c>
      <c r="O207" s="197" t="str">
        <f>'Salida rend'!N10791</f>
        <v>A</v>
      </c>
    </row>
    <row r="208" spans="2:15" x14ac:dyDescent="0.25">
      <c r="B208" s="275"/>
      <c r="C208" s="190" t="s">
        <v>46</v>
      </c>
      <c r="D208" s="197">
        <f>'Salida rend'!M10597</f>
        <v>33.033000000000001</v>
      </c>
      <c r="E208" s="197" t="str">
        <f>'Salida rend'!N10597</f>
        <v>B</v>
      </c>
      <c r="F208" s="197">
        <f>'Salida rend'!M10636</f>
        <v>59.19</v>
      </c>
      <c r="G208" s="197" t="str">
        <f>'Salida rend'!N10636</f>
        <v>A</v>
      </c>
      <c r="H208" s="197">
        <f>'Salida rend'!M10672</f>
        <v>71.33</v>
      </c>
      <c r="I208" s="197" t="str">
        <f>'Salida rend'!N10672</f>
        <v>A</v>
      </c>
      <c r="J208" s="197">
        <f>'Salida rend'!M10712</f>
        <v>65.513000000000005</v>
      </c>
      <c r="K208" s="197" t="s">
        <v>592</v>
      </c>
      <c r="L208" s="197">
        <f>'Salida rend'!M10752</f>
        <v>52.344999999999999</v>
      </c>
      <c r="M208" s="197" t="str">
        <f>'Salida rend'!N10752</f>
        <v>A</v>
      </c>
      <c r="N208" s="197">
        <f>'Salida rend'!M10789</f>
        <v>63.573999999999998</v>
      </c>
      <c r="O208" s="197" t="str">
        <f>'Salida rend'!N10789</f>
        <v>A</v>
      </c>
    </row>
    <row r="209" spans="2:15" x14ac:dyDescent="0.25">
      <c r="B209" s="276"/>
      <c r="C209" s="190" t="s">
        <v>8</v>
      </c>
      <c r="D209" s="197">
        <f>'Salida rend'!M10596</f>
        <v>51.374000000000002</v>
      </c>
      <c r="E209" s="197" t="str">
        <f>'Salida rend'!N10596</f>
        <v>B</v>
      </c>
      <c r="F209" s="197">
        <f>'Salida rend'!M10634</f>
        <v>63.75</v>
      </c>
      <c r="G209" s="197" t="str">
        <f>'Salida rend'!N10634</f>
        <v>A</v>
      </c>
      <c r="H209" s="197">
        <f>'Salida rend'!M10675</f>
        <v>60.360999999999997</v>
      </c>
      <c r="I209" s="197" t="str">
        <f>'Salida rend'!N10675</f>
        <v>B</v>
      </c>
      <c r="J209" s="197">
        <f>'Salida rend'!M10714</f>
        <v>59.963999999999999</v>
      </c>
      <c r="K209" s="197" t="str">
        <f>'Salida rend'!N10714</f>
        <v>B</v>
      </c>
      <c r="L209" s="197">
        <f>'Salida rend'!M10751</f>
        <v>52.372999999999998</v>
      </c>
      <c r="M209" s="197" t="str">
        <f>'Salida rend'!N10751</f>
        <v>A</v>
      </c>
      <c r="N209" s="197">
        <f>'Salida rend'!M10790</f>
        <v>57.011000000000003</v>
      </c>
      <c r="O209" s="197" t="str">
        <f>'Salida rend'!N10790</f>
        <v>A</v>
      </c>
    </row>
    <row r="210" spans="2:15" x14ac:dyDescent="0.25">
      <c r="B210" s="274" t="s">
        <v>1119</v>
      </c>
      <c r="C210" s="274"/>
      <c r="D210" s="274" t="s">
        <v>1132</v>
      </c>
      <c r="E210" s="274"/>
      <c r="F210" s="274"/>
      <c r="G210" s="274"/>
      <c r="H210" s="274"/>
      <c r="I210" s="274"/>
      <c r="J210" s="274"/>
      <c r="K210" s="274"/>
      <c r="L210" s="274"/>
      <c r="M210" s="274"/>
      <c r="N210" s="274"/>
      <c r="O210" s="274"/>
    </row>
    <row r="211" spans="2:15" x14ac:dyDescent="0.25">
      <c r="B211" s="275" t="s">
        <v>594</v>
      </c>
      <c r="C211" s="275"/>
      <c r="D211" s="192">
        <f>'Salida rend'!T1920</f>
        <v>7.0199999999999999E-2</v>
      </c>
      <c r="E211" s="192" t="s">
        <v>1156</v>
      </c>
      <c r="F211" s="192">
        <f>'Salida rend'!T1948</f>
        <v>0.59799999999999998</v>
      </c>
      <c r="G211" s="192" t="s">
        <v>1156</v>
      </c>
      <c r="H211" s="192">
        <f>'Salida rend'!T1976</f>
        <v>0.38550000000000001</v>
      </c>
      <c r="I211" s="192" t="s">
        <v>1156</v>
      </c>
      <c r="J211" s="192">
        <f>'Salida rend'!T2004</f>
        <v>0.3891</v>
      </c>
      <c r="K211" s="192" t="s">
        <v>1156</v>
      </c>
      <c r="L211" s="192">
        <f>'Salida rend'!T2032</f>
        <v>0.3211</v>
      </c>
      <c r="M211" s="192" t="s">
        <v>1156</v>
      </c>
      <c r="N211" s="192">
        <f>'Salida rend'!T2060</f>
        <v>0.62649999999999995</v>
      </c>
      <c r="O211" s="192" t="s">
        <v>1156</v>
      </c>
    </row>
    <row r="212" spans="2:15" x14ac:dyDescent="0.25">
      <c r="B212" s="275" t="s">
        <v>592</v>
      </c>
      <c r="C212" s="275"/>
      <c r="D212" s="192">
        <f>'Salida rend'!T1921</f>
        <v>0.51719999999999999</v>
      </c>
      <c r="E212" s="192" t="s">
        <v>1156</v>
      </c>
      <c r="F212" s="192">
        <f>'Salida rend'!T1949</f>
        <v>0.50070000000000003</v>
      </c>
      <c r="G212" s="192" t="s">
        <v>1156</v>
      </c>
      <c r="H212" s="192">
        <f>'Salida rend'!T1977</f>
        <v>6.4999999999999997E-3</v>
      </c>
      <c r="I212" s="192" t="s">
        <v>1158</v>
      </c>
      <c r="J212" s="192">
        <f>'Salida rend'!T2005</f>
        <v>4.3900000000000002E-2</v>
      </c>
      <c r="K212" s="192" t="s">
        <v>1157</v>
      </c>
      <c r="L212" s="192">
        <f>'Salida rend'!T2033</f>
        <v>0.13170000000000001</v>
      </c>
      <c r="M212" s="192" t="s">
        <v>1156</v>
      </c>
      <c r="N212" s="192">
        <f>'Salida rend'!T2061</f>
        <v>0.35349999999999998</v>
      </c>
      <c r="O212" s="192" t="s">
        <v>1156</v>
      </c>
    </row>
    <row r="213" spans="2:15" x14ac:dyDescent="0.25">
      <c r="B213" s="275" t="s">
        <v>618</v>
      </c>
      <c r="C213" s="275"/>
      <c r="D213" s="192">
        <f>'Salida rend'!T1922</f>
        <v>0.252</v>
      </c>
      <c r="E213" s="192" t="s">
        <v>1156</v>
      </c>
      <c r="F213" s="192">
        <f>'Salida rend'!T1950</f>
        <v>0.57640000000000002</v>
      </c>
      <c r="G213" s="192" t="s">
        <v>1156</v>
      </c>
      <c r="H213" s="192">
        <f>'Salida rend'!T1978</f>
        <v>0.95289999999999997</v>
      </c>
      <c r="I213" s="192" t="s">
        <v>1156</v>
      </c>
      <c r="J213" s="192">
        <f>'Salida rend'!T2006</f>
        <v>0.92620000000000002</v>
      </c>
      <c r="K213" s="192" t="s">
        <v>1156</v>
      </c>
      <c r="L213" s="192">
        <f>'Salida rend'!T2034</f>
        <v>0.54500000000000004</v>
      </c>
      <c r="M213" s="192" t="s">
        <v>1156</v>
      </c>
      <c r="N213" s="192">
        <f>'Salida rend'!T2062</f>
        <v>0.27710000000000001</v>
      </c>
      <c r="O213" s="192" t="s">
        <v>1156</v>
      </c>
    </row>
    <row r="214" spans="2:15" x14ac:dyDescent="0.25">
      <c r="B214" s="275" t="s">
        <v>593</v>
      </c>
      <c r="C214" s="275"/>
      <c r="D214" s="192">
        <f>'Salida rend'!T1923</f>
        <v>4.7000000000000002E-3</v>
      </c>
      <c r="E214" s="192" t="s">
        <v>1158</v>
      </c>
      <c r="F214" s="192">
        <f>'Salida rend'!T1951</f>
        <v>0.88919999999999999</v>
      </c>
      <c r="G214" s="192" t="s">
        <v>1156</v>
      </c>
      <c r="H214" s="192">
        <f>'Salida rend'!T1979</f>
        <v>1.4E-3</v>
      </c>
      <c r="I214" s="192" t="s">
        <v>1158</v>
      </c>
      <c r="J214" s="192">
        <f>'Salida rend'!T2007</f>
        <v>3.3E-3</v>
      </c>
      <c r="K214" s="192" t="s">
        <v>1158</v>
      </c>
      <c r="L214" s="192">
        <f>'Salida rend'!T2035</f>
        <v>0.82569999999999999</v>
      </c>
      <c r="M214" s="192" t="s">
        <v>1156</v>
      </c>
      <c r="N214" s="192">
        <f>'Salida rend'!T2063</f>
        <v>0.51480000000000004</v>
      </c>
      <c r="O214" s="192" t="s">
        <v>1156</v>
      </c>
    </row>
    <row r="215" spans="2:15" x14ac:dyDescent="0.25">
      <c r="B215" s="276" t="s">
        <v>619</v>
      </c>
      <c r="C215" s="276"/>
      <c r="D215" s="193">
        <f>'Salida rend'!T1924</f>
        <v>6.3899999999999998E-2</v>
      </c>
      <c r="E215" s="193" t="s">
        <v>1156</v>
      </c>
      <c r="F215" s="193">
        <f>'Salida rend'!T1952</f>
        <v>0.34749999999999998</v>
      </c>
      <c r="G215" s="193" t="s">
        <v>1156</v>
      </c>
      <c r="H215" s="193">
        <f>'Salida rend'!T1980</f>
        <v>0.14399999999999999</v>
      </c>
      <c r="I215" s="193" t="s">
        <v>1156</v>
      </c>
      <c r="J215" s="193">
        <f>'Salida rend'!T2008</f>
        <v>0.8931</v>
      </c>
      <c r="K215" s="193" t="s">
        <v>1156</v>
      </c>
      <c r="L215" s="193">
        <f>'Salida rend'!T2036</f>
        <v>0.4723</v>
      </c>
      <c r="M215" s="192" t="s">
        <v>1156</v>
      </c>
      <c r="N215" s="193">
        <f>'Salida rend'!T2064</f>
        <v>8.7099999999999997E-2</v>
      </c>
      <c r="O215" s="192" t="s">
        <v>1156</v>
      </c>
    </row>
    <row r="216" spans="2:15" x14ac:dyDescent="0.25">
      <c r="B216" s="276" t="s">
        <v>1120</v>
      </c>
      <c r="C216" s="276"/>
      <c r="D216" s="277">
        <f>'Salida rend'!T1925</f>
        <v>32.376170000000002</v>
      </c>
      <c r="E216" s="277"/>
      <c r="F216" s="277">
        <f>'Salida rend'!T1953</f>
        <v>22.226089999999999</v>
      </c>
      <c r="G216" s="277"/>
      <c r="H216" s="277">
        <f>'Salida rend'!T1981</f>
        <v>7.0812350000000004</v>
      </c>
      <c r="I216" s="277"/>
      <c r="J216" s="277">
        <f>'Salida rend'!T2009</f>
        <v>5.2207379999999999</v>
      </c>
      <c r="K216" s="277"/>
      <c r="L216" s="277">
        <f>'Salida rend'!T2037</f>
        <v>27.953900000000001</v>
      </c>
      <c r="M216" s="277"/>
      <c r="N216" s="277">
        <f>'Salida rend'!T2065</f>
        <v>18.95168</v>
      </c>
      <c r="O216" s="277"/>
    </row>
    <row r="219" spans="2:15" x14ac:dyDescent="0.25">
      <c r="B219" s="174" t="s">
        <v>1123</v>
      </c>
      <c r="C219" s="174" t="s">
        <v>1124</v>
      </c>
      <c r="D219" s="221" t="s">
        <v>1169</v>
      </c>
      <c r="E219" s="221"/>
      <c r="F219" s="221" t="s">
        <v>1175</v>
      </c>
      <c r="G219" s="221"/>
      <c r="H219" s="221" t="s">
        <v>1176</v>
      </c>
      <c r="I219" s="221"/>
      <c r="J219" s="221" t="s">
        <v>1172</v>
      </c>
      <c r="K219" s="221"/>
      <c r="L219" s="221" t="s">
        <v>1173</v>
      </c>
      <c r="M219" s="221"/>
      <c r="N219" s="221" t="s">
        <v>1174</v>
      </c>
      <c r="O219" s="221"/>
    </row>
    <row r="220" spans="2:15" x14ac:dyDescent="0.25">
      <c r="B220" s="275" t="s">
        <v>1125</v>
      </c>
      <c r="C220" s="190" t="s">
        <v>47</v>
      </c>
      <c r="D220" s="197">
        <f>'Salida rend'!U6150</f>
        <v>0.115</v>
      </c>
      <c r="E220" s="197" t="str">
        <f>'Salida rend'!V6150</f>
        <v>A</v>
      </c>
      <c r="F220" s="197">
        <f>'Salida rend'!M6185</f>
        <v>0.145625</v>
      </c>
      <c r="G220" s="197" t="str">
        <f>'Salida rend'!N6185</f>
        <v>A</v>
      </c>
      <c r="H220" s="197">
        <f>'Salida rend'!M6222</f>
        <v>0.136875</v>
      </c>
      <c r="I220" s="197" t="str">
        <f>'Salida rend'!N6222</f>
        <v>B</v>
      </c>
      <c r="J220" s="197">
        <f>'Salida rend'!M6258</f>
        <v>0.14687500000000001</v>
      </c>
      <c r="K220" s="197" t="str">
        <f>'Salida rend'!N6258</f>
        <v>A</v>
      </c>
      <c r="L220" s="197">
        <f>'Salida rend'!M6294</f>
        <v>0.119375</v>
      </c>
      <c r="M220" s="197" t="str">
        <f>'Salida rend'!N6294</f>
        <v>B</v>
      </c>
      <c r="N220" s="197">
        <f>'Salida rend'!M6330</f>
        <v>9.7500000000000003E-2</v>
      </c>
      <c r="O220" s="197" t="str">
        <f>'Salida rend'!N6330</f>
        <v>B</v>
      </c>
    </row>
    <row r="221" spans="2:15" x14ac:dyDescent="0.25">
      <c r="B221" s="276"/>
      <c r="C221" s="188" t="s">
        <v>45</v>
      </c>
      <c r="D221" s="197">
        <f>'Salida rend'!U6149</f>
        <v>0.14188000000000001</v>
      </c>
      <c r="E221" s="197" t="str">
        <f>'Salida rend'!V6149</f>
        <v>A</v>
      </c>
      <c r="F221" s="197">
        <f>'Salida rend'!M6186</f>
        <v>0.144375</v>
      </c>
      <c r="G221" s="197" t="str">
        <f>'Salida rend'!N6186</f>
        <v>A</v>
      </c>
      <c r="H221" s="197">
        <f>'Salida rend'!M6221</f>
        <v>0.15625</v>
      </c>
      <c r="I221" s="197" t="str">
        <f>'Salida rend'!N6221</f>
        <v>A</v>
      </c>
      <c r="J221" s="197">
        <f>'Salida rend'!M6257</f>
        <v>0.1525</v>
      </c>
      <c r="K221" s="197" t="str">
        <f>'Salida rend'!N6257</f>
        <v>A</v>
      </c>
      <c r="L221" s="197">
        <f>'Salida rend'!M6293</f>
        <v>0.14874999999999999</v>
      </c>
      <c r="M221" s="197" t="str">
        <f>'Salida rend'!N6293</f>
        <v>A</v>
      </c>
      <c r="N221" s="197">
        <f>'Salida rend'!M6329</f>
        <v>0.12938</v>
      </c>
      <c r="O221" s="197" t="str">
        <f>'Salida rend'!N6329</f>
        <v>A</v>
      </c>
    </row>
    <row r="222" spans="2:15" x14ac:dyDescent="0.25">
      <c r="B222" s="278" t="s">
        <v>1128</v>
      </c>
      <c r="C222" s="190" t="s">
        <v>11</v>
      </c>
      <c r="D222" s="197">
        <f>'Salida rend'!M10829</f>
        <v>0.12625</v>
      </c>
      <c r="E222" s="197" t="str">
        <f>'Salida rend'!N10829</f>
        <v>A</v>
      </c>
      <c r="F222" s="197">
        <f>'Salida rend'!M10868</f>
        <v>0.14374999999999999</v>
      </c>
      <c r="G222" s="197" t="str">
        <f>'Salida rend'!N10868</f>
        <v>A</v>
      </c>
      <c r="H222" s="197">
        <f>'Salida rend'!M10907</f>
        <v>0.14499999999999999</v>
      </c>
      <c r="I222" s="197" t="s">
        <v>1150</v>
      </c>
      <c r="J222" s="197">
        <f>'Salida rend'!M10946</f>
        <v>0.1525</v>
      </c>
      <c r="K222" s="197" t="s">
        <v>1150</v>
      </c>
      <c r="L222" s="197">
        <f>'Salida rend'!M10985</f>
        <v>0.13750000000000001</v>
      </c>
      <c r="M222" s="197" t="s">
        <v>1150</v>
      </c>
      <c r="N222" s="197">
        <f>'Salida rend'!M11024</f>
        <v>0.12</v>
      </c>
      <c r="O222" s="197" t="s">
        <v>1150</v>
      </c>
    </row>
    <row r="223" spans="2:15" x14ac:dyDescent="0.25">
      <c r="B223" s="275"/>
      <c r="C223" s="190" t="s">
        <v>7</v>
      </c>
      <c r="D223" s="197">
        <f>'Salida rend'!M10830</f>
        <v>0.12375</v>
      </c>
      <c r="E223" s="197" t="str">
        <f>'Salida rend'!N10830</f>
        <v>A</v>
      </c>
      <c r="F223" s="197">
        <f>'Salida rend'!M10869</f>
        <v>0.14249999999999999</v>
      </c>
      <c r="G223" s="197" t="str">
        <f>'Salida rend'!N10869</f>
        <v>A</v>
      </c>
      <c r="H223" s="197">
        <f>'Salida rend'!M10908</f>
        <v>0.14000000000000001</v>
      </c>
      <c r="I223" s="197" t="str">
        <f>'Salida rend'!N10908</f>
        <v>B</v>
      </c>
      <c r="J223" s="197">
        <f>'Salida rend'!M10948</f>
        <v>0.13625000000000001</v>
      </c>
      <c r="K223" s="197" t="str">
        <f>'Salida rend'!N10948</f>
        <v>B</v>
      </c>
      <c r="L223" s="197">
        <f>'Salida rend'!M10987</f>
        <v>0.1</v>
      </c>
      <c r="M223" s="197" t="str">
        <f>'Salida rend'!N10987</f>
        <v>B</v>
      </c>
      <c r="N223" s="197">
        <f>'Salida rend'!M11026</f>
        <v>7.6249999999999998E-2</v>
      </c>
      <c r="O223" s="197" t="s">
        <v>593</v>
      </c>
    </row>
    <row r="224" spans="2:15" x14ac:dyDescent="0.25">
      <c r="B224" s="275"/>
      <c r="C224" s="190" t="s">
        <v>46</v>
      </c>
      <c r="D224" s="197">
        <f>'Salida rend'!M10828</f>
        <v>0.14499999999999999</v>
      </c>
      <c r="E224" s="197" t="str">
        <f>'Salida rend'!N10828</f>
        <v>A</v>
      </c>
      <c r="F224" s="197">
        <f>'Salida rend'!M10867</f>
        <v>0.1575</v>
      </c>
      <c r="G224" s="197" t="str">
        <f>'Salida rend'!N10867</f>
        <v>A</v>
      </c>
      <c r="H224" s="197">
        <f>'Salida rend'!M10906</f>
        <v>0.16500000000000001</v>
      </c>
      <c r="I224" s="197" t="s">
        <v>592</v>
      </c>
      <c r="J224" s="197">
        <f>'Salida rend'!M10945</f>
        <v>0.16875000000000001</v>
      </c>
      <c r="K224" s="197" t="s">
        <v>592</v>
      </c>
      <c r="L224" s="197">
        <f>'Salida rend'!M10984</f>
        <v>0.17125000000000001</v>
      </c>
      <c r="M224" s="197" t="s">
        <v>592</v>
      </c>
      <c r="N224" s="197">
        <f>'Salida rend'!M11023</f>
        <v>0.15125</v>
      </c>
      <c r="O224" s="197" t="s">
        <v>592</v>
      </c>
    </row>
    <row r="225" spans="2:15" x14ac:dyDescent="0.25">
      <c r="B225" s="276"/>
      <c r="C225" s="190" t="s">
        <v>8</v>
      </c>
      <c r="D225" s="197">
        <f>'Salida rend'!M10831</f>
        <v>0.11874999999999999</v>
      </c>
      <c r="E225" s="197" t="str">
        <f>'Salida rend'!N10831</f>
        <v>A</v>
      </c>
      <c r="F225" s="197">
        <f>'Salida rend'!M10870</f>
        <v>0.13625000000000001</v>
      </c>
      <c r="G225" s="197" t="str">
        <f>'Salida rend'!N10870</f>
        <v>A</v>
      </c>
      <c r="H225" s="197">
        <f>'Salida rend'!M10909</f>
        <v>0.13625000000000001</v>
      </c>
      <c r="I225" s="197" t="str">
        <f>'Salida rend'!N10909</f>
        <v>B</v>
      </c>
      <c r="J225" s="197">
        <f>'Salida rend'!M10947</f>
        <v>0.14124999999999999</v>
      </c>
      <c r="K225" s="197" t="str">
        <f>'Salida rend'!N10947</f>
        <v>B</v>
      </c>
      <c r="L225" s="197">
        <f>'Salida rend'!M10986</f>
        <v>0.1275</v>
      </c>
      <c r="M225" s="197" t="str">
        <f>'Salida rend'!N10986</f>
        <v>B</v>
      </c>
      <c r="N225" s="197">
        <f>'Salida rend'!M11025</f>
        <v>0.10625</v>
      </c>
      <c r="O225" s="197" t="s">
        <v>1150</v>
      </c>
    </row>
    <row r="226" spans="2:15" x14ac:dyDescent="0.25">
      <c r="B226" s="274" t="s">
        <v>1119</v>
      </c>
      <c r="C226" s="274"/>
      <c r="D226" s="274" t="s">
        <v>1132</v>
      </c>
      <c r="E226" s="274"/>
      <c r="F226" s="274"/>
      <c r="G226" s="274"/>
      <c r="H226" s="274"/>
      <c r="I226" s="274"/>
      <c r="J226" s="274"/>
      <c r="K226" s="274"/>
      <c r="L226" s="274"/>
      <c r="M226" s="274"/>
      <c r="N226" s="274"/>
      <c r="O226" s="274"/>
    </row>
    <row r="227" spans="2:15" x14ac:dyDescent="0.25">
      <c r="B227" s="275" t="s">
        <v>594</v>
      </c>
      <c r="C227" s="275"/>
      <c r="D227" s="192">
        <f>'Salida rend'!T2088</f>
        <v>0.4123</v>
      </c>
      <c r="E227" s="192" t="s">
        <v>1156</v>
      </c>
      <c r="F227" s="192">
        <f>'Salida rend'!T2116</f>
        <v>0.40920000000000001</v>
      </c>
      <c r="G227" s="192" t="s">
        <v>1156</v>
      </c>
      <c r="H227" s="192">
        <f>'Salida rend'!T2144</f>
        <v>0.22059999999999999</v>
      </c>
      <c r="I227" s="192" t="s">
        <v>1156</v>
      </c>
      <c r="J227" s="192">
        <f>'Salida rend'!T2172</f>
        <v>0.1038</v>
      </c>
      <c r="K227" s="192" t="s">
        <v>1156</v>
      </c>
      <c r="L227" s="192">
        <f>'Salida rend'!T2200</f>
        <v>1.46E-2</v>
      </c>
      <c r="M227" s="192" t="s">
        <v>1157</v>
      </c>
      <c r="N227" s="192">
        <f>'Salida rend'!T2228</f>
        <v>6.4000000000000003E-3</v>
      </c>
      <c r="O227" s="192" t="s">
        <v>1158</v>
      </c>
    </row>
    <row r="228" spans="2:15" x14ac:dyDescent="0.25">
      <c r="B228" s="275" t="s">
        <v>592</v>
      </c>
      <c r="C228" s="275"/>
      <c r="D228" s="192">
        <f>'Salida rend'!T2089</f>
        <v>0.25850000000000001</v>
      </c>
      <c r="E228" s="192" t="s">
        <v>1156</v>
      </c>
      <c r="F228" s="192">
        <f>'Salida rend'!T2117</f>
        <v>0.84370000000000001</v>
      </c>
      <c r="G228" s="192" t="s">
        <v>1156</v>
      </c>
      <c r="H228" s="192">
        <f>'Salida rend'!T2145</f>
        <v>9.7999999999999997E-3</v>
      </c>
      <c r="I228" s="192" t="s">
        <v>1157</v>
      </c>
      <c r="J228" s="192">
        <f>'Salida rend'!T2173</f>
        <v>0.54720000000000002</v>
      </c>
      <c r="K228" s="192" t="s">
        <v>1156</v>
      </c>
      <c r="L228" s="192">
        <f>'Salida rend'!T2201</f>
        <v>7.2900000000000006E-2</v>
      </c>
      <c r="M228" s="192" t="s">
        <v>1156</v>
      </c>
      <c r="N228" s="192">
        <f>'Salida rend'!T2229</f>
        <v>7.9799999999999996E-2</v>
      </c>
      <c r="O228" s="192" t="s">
        <v>1156</v>
      </c>
    </row>
    <row r="229" spans="2:15" x14ac:dyDescent="0.25">
      <c r="B229" s="275" t="s">
        <v>618</v>
      </c>
      <c r="C229" s="275"/>
      <c r="D229" s="192">
        <f>'Salida rend'!T2090</f>
        <v>0.35649999999999998</v>
      </c>
      <c r="E229" s="192" t="s">
        <v>1156</v>
      </c>
      <c r="F229" s="192">
        <f>'Salida rend'!T2118</f>
        <v>0.67159999999999997</v>
      </c>
      <c r="G229" s="192" t="s">
        <v>1156</v>
      </c>
      <c r="H229" s="192">
        <f>'Salida rend'!T2146</f>
        <v>0.79690000000000005</v>
      </c>
      <c r="I229" s="192" t="s">
        <v>1156</v>
      </c>
      <c r="J229" s="192">
        <f>'Salida rend'!T2174</f>
        <v>0.22339999999999999</v>
      </c>
      <c r="K229" s="192" t="s">
        <v>1156</v>
      </c>
      <c r="L229" s="192">
        <f>'Salida rend'!T2202</f>
        <v>0.31019999999999998</v>
      </c>
      <c r="M229" s="192" t="s">
        <v>1156</v>
      </c>
      <c r="N229" s="192">
        <f>'Salida rend'!T2230</f>
        <v>0.51490000000000002</v>
      </c>
      <c r="O229" s="192" t="s">
        <v>1156</v>
      </c>
    </row>
    <row r="230" spans="2:15" x14ac:dyDescent="0.25">
      <c r="B230" s="275" t="s">
        <v>593</v>
      </c>
      <c r="C230" s="275"/>
      <c r="D230" s="192">
        <f>'Salida rend'!T2091</f>
        <v>0.75119999999999998</v>
      </c>
      <c r="E230" s="192" t="s">
        <v>1156</v>
      </c>
      <c r="F230" s="192">
        <f>'Salida rend'!T2119</f>
        <v>0.32429999999999998</v>
      </c>
      <c r="G230" s="192" t="s">
        <v>1156</v>
      </c>
      <c r="H230" s="192">
        <f>'Salida rend'!T2147</f>
        <v>9.4999999999999998E-3</v>
      </c>
      <c r="I230" s="192" t="s">
        <v>1157</v>
      </c>
      <c r="J230" s="192">
        <f>'Salida rend'!T2175</f>
        <v>1.24E-2</v>
      </c>
      <c r="K230" s="192" t="s">
        <v>1157</v>
      </c>
      <c r="L230" s="192">
        <f>'Salida rend'!T2203</f>
        <v>5.9999999999999995E-4</v>
      </c>
      <c r="M230" s="192" t="s">
        <v>1158</v>
      </c>
      <c r="N230" s="192">
        <f>'Salida rend'!T2231</f>
        <v>9.7000000000000003E-3</v>
      </c>
      <c r="O230" s="192" t="s">
        <v>1157</v>
      </c>
    </row>
    <row r="231" spans="2:15" x14ac:dyDescent="0.25">
      <c r="B231" s="276" t="s">
        <v>619</v>
      </c>
      <c r="C231" s="276"/>
      <c r="D231" s="193">
        <f>'Salida rend'!T2092</f>
        <v>0.42330000000000001</v>
      </c>
      <c r="E231" s="192" t="s">
        <v>1156</v>
      </c>
      <c r="F231" s="193">
        <f>'Salida rend'!T2120</f>
        <v>0.87180000000000002</v>
      </c>
      <c r="G231" s="192" t="s">
        <v>1156</v>
      </c>
      <c r="H231" s="193">
        <f>'Salida rend'!T2148</f>
        <v>7.1999999999999995E-2</v>
      </c>
      <c r="I231" s="193" t="s">
        <v>1156</v>
      </c>
      <c r="J231" s="193">
        <f>'Salida rend'!T2176</f>
        <v>0.30809999999999998</v>
      </c>
      <c r="K231" s="193" t="s">
        <v>1156</v>
      </c>
      <c r="L231" s="193">
        <f>'Salida rend'!T2204</f>
        <v>8.5000000000000006E-2</v>
      </c>
      <c r="M231" s="193" t="s">
        <v>1156</v>
      </c>
      <c r="N231" s="193">
        <f>'Salida rend'!T2232</f>
        <v>0.85629999999999995</v>
      </c>
      <c r="O231" s="193" t="s">
        <v>1156</v>
      </c>
    </row>
    <row r="232" spans="2:15" x14ac:dyDescent="0.25">
      <c r="B232" s="276" t="s">
        <v>1120</v>
      </c>
      <c r="C232" s="276"/>
      <c r="D232" s="277">
        <f>'Salida rend'!T2093</f>
        <v>39.703049999999998</v>
      </c>
      <c r="E232" s="277"/>
      <c r="F232" s="277">
        <f>'Salida rend'!T2121</f>
        <v>15.6866</v>
      </c>
      <c r="G232" s="277"/>
      <c r="H232" s="277">
        <f>'Salida rend'!T2149</f>
        <v>10.885109999999999</v>
      </c>
      <c r="I232" s="277"/>
      <c r="J232" s="277">
        <f>'Salida rend'!T2177</f>
        <v>12.40489</v>
      </c>
      <c r="K232" s="277"/>
      <c r="L232" s="277">
        <f>'Salida rend'!T2205</f>
        <v>20.14696</v>
      </c>
      <c r="M232" s="277"/>
      <c r="N232" s="277">
        <f>'Salida rend'!T2233</f>
        <v>34.27216</v>
      </c>
      <c r="O232" s="277"/>
    </row>
    <row r="235" spans="2:15" x14ac:dyDescent="0.25">
      <c r="B235" s="174" t="s">
        <v>1123</v>
      </c>
      <c r="C235" s="174" t="s">
        <v>1124</v>
      </c>
      <c r="D235" s="221" t="s">
        <v>1179</v>
      </c>
      <c r="E235" s="221"/>
      <c r="F235" s="221" t="s">
        <v>1175</v>
      </c>
      <c r="G235" s="221"/>
      <c r="H235" s="221" t="s">
        <v>1176</v>
      </c>
      <c r="I235" s="221"/>
      <c r="J235" s="221" t="s">
        <v>1172</v>
      </c>
      <c r="K235" s="221"/>
      <c r="L235" s="221" t="s">
        <v>1173</v>
      </c>
      <c r="M235" s="221"/>
      <c r="N235" s="221" t="s">
        <v>1174</v>
      </c>
      <c r="O235" s="221"/>
    </row>
    <row r="236" spans="2:15" x14ac:dyDescent="0.25">
      <c r="B236" s="279" t="s">
        <v>1125</v>
      </c>
      <c r="C236" s="184" t="s">
        <v>47</v>
      </c>
      <c r="D236" s="179">
        <f>'Salida rend'!U6366</f>
        <v>6.8750000000000006E-2</v>
      </c>
      <c r="E236" s="179" t="str">
        <f>'Salida rend'!V6366</f>
        <v>A</v>
      </c>
      <c r="F236" s="179">
        <f>'Salida rend'!M6401</f>
        <v>9.2499999999999999E-2</v>
      </c>
      <c r="G236" s="179" t="str">
        <f>'Salida rend'!N6401</f>
        <v>A</v>
      </c>
      <c r="H236" s="179">
        <f>'Salida rend'!M6437</f>
        <v>9.2499999999999999E-2</v>
      </c>
      <c r="I236" s="179" t="str">
        <f>'Salida rend'!N6437</f>
        <v>A</v>
      </c>
      <c r="J236" s="179">
        <f>'Salida rend'!M6474</f>
        <v>8.7499999999999994E-2</v>
      </c>
      <c r="K236" s="179" t="str">
        <f>'Salida rend'!N6474</f>
        <v>A</v>
      </c>
      <c r="L236" s="179">
        <f>'Salida rend'!M6510</f>
        <v>7.6874999999999999E-2</v>
      </c>
      <c r="M236" s="179" t="str">
        <f>'Salida rend'!N6510</f>
        <v>B</v>
      </c>
      <c r="N236" s="179">
        <f>'Salida rend'!M6546</f>
        <v>7.6874999999999999E-2</v>
      </c>
      <c r="O236" s="179" t="str">
        <f>'Salida rend'!N6546</f>
        <v>A</v>
      </c>
    </row>
    <row r="237" spans="2:15" x14ac:dyDescent="0.25">
      <c r="B237" s="266"/>
      <c r="C237" s="183" t="s">
        <v>45</v>
      </c>
      <c r="D237" s="179">
        <f>'Salida rend'!U6365</f>
        <v>6.8750000000000006E-2</v>
      </c>
      <c r="E237" s="179" t="str">
        <f>'Salida rend'!V6365</f>
        <v>A</v>
      </c>
      <c r="F237" s="179">
        <f>'Salida rend'!M6402</f>
        <v>8.5000000000000006E-2</v>
      </c>
      <c r="G237" s="179" t="str">
        <f>'Salida rend'!N6402</f>
        <v>A</v>
      </c>
      <c r="H237" s="179">
        <f>'Salida rend'!M6438</f>
        <v>8.9374999999999996E-2</v>
      </c>
      <c r="I237" s="179" t="str">
        <f>'Salida rend'!N6438</f>
        <v>A</v>
      </c>
      <c r="J237" s="179">
        <f>'Salida rend'!M6473</f>
        <v>9.1874999999999998E-2</v>
      </c>
      <c r="K237" s="179" t="str">
        <f>'Salida rend'!N6473</f>
        <v>A</v>
      </c>
      <c r="L237" s="179">
        <f>'Salida rend'!M6509</f>
        <v>8.9374999999999996E-2</v>
      </c>
      <c r="M237" s="179" t="str">
        <f>'Salida rend'!N6509</f>
        <v>A</v>
      </c>
      <c r="N237" s="179">
        <f>'Salida rend'!M6545</f>
        <v>8.8749999999999996E-2</v>
      </c>
      <c r="O237" s="179" t="str">
        <f>'Salida rend'!N6545</f>
        <v>A</v>
      </c>
    </row>
    <row r="238" spans="2:15" x14ac:dyDescent="0.25">
      <c r="B238" s="279" t="s">
        <v>1128</v>
      </c>
      <c r="C238" s="184" t="s">
        <v>11</v>
      </c>
      <c r="D238" s="179">
        <f>'Salida rend'!M11063</f>
        <v>7.8750000000000001E-2</v>
      </c>
      <c r="E238" s="179" t="str">
        <f>'Salida rend'!N11063</f>
        <v>A</v>
      </c>
      <c r="F238" s="179">
        <f>'Salida rend'!M11103</f>
        <v>8.7499999999999994E-2</v>
      </c>
      <c r="G238" s="179" t="str">
        <f>'Salida rend'!N11103</f>
        <v>A</v>
      </c>
      <c r="H238" s="179">
        <f>'Salida rend'!M11143</f>
        <v>8.7499999999999994E-2</v>
      </c>
      <c r="I238" s="179" t="str">
        <f>'Salida rend'!N11143</f>
        <v>A</v>
      </c>
      <c r="J238" s="179">
        <f>'Salida rend'!M11179</f>
        <v>9.2499999999999999E-2</v>
      </c>
      <c r="K238" s="179" t="str">
        <f>'Salida rend'!N11179</f>
        <v>A</v>
      </c>
      <c r="L238" s="179">
        <f>'Salida rend'!M11220</f>
        <v>8.3750000000000005E-2</v>
      </c>
      <c r="M238" s="179" t="str">
        <f>'Salida rend'!N11220</f>
        <v>A</v>
      </c>
      <c r="N238" s="179">
        <f>'Salida rend'!M11259</f>
        <v>7.8750000000000001E-2</v>
      </c>
      <c r="O238" s="179" t="str">
        <f>'Salida rend'!N11259</f>
        <v>A</v>
      </c>
    </row>
    <row r="239" spans="2:15" x14ac:dyDescent="0.25">
      <c r="B239" s="279"/>
      <c r="C239" s="184" t="s">
        <v>7</v>
      </c>
      <c r="D239" s="179">
        <f>'Salida rend'!M11062</f>
        <v>8.3750000000000005E-2</v>
      </c>
      <c r="E239" s="179" t="str">
        <f>'Salida rend'!N11062</f>
        <v>A</v>
      </c>
      <c r="F239" s="179">
        <f>'Salida rend'!M11101</f>
        <v>9.6250000000000002E-2</v>
      </c>
      <c r="G239" s="179" t="str">
        <f>'Salida rend'!N11101</f>
        <v>A</v>
      </c>
      <c r="H239" s="179">
        <f>'Salida rend'!M11141</f>
        <v>0.09</v>
      </c>
      <c r="I239" s="179" t="str">
        <f>'Salida rend'!N11141</f>
        <v>A</v>
      </c>
      <c r="J239" s="179">
        <f>'Salida rend'!M11181</f>
        <v>8.8749999999999996E-2</v>
      </c>
      <c r="K239" s="179" t="str">
        <f>'Salida rend'!N11181</f>
        <v>A</v>
      </c>
      <c r="L239" s="179">
        <f>'Salida rend'!M11218</f>
        <v>0.09</v>
      </c>
      <c r="M239" s="179" t="str">
        <f>'Salida rend'!N11218</f>
        <v>A</v>
      </c>
      <c r="N239" s="179">
        <f>'Salida rend'!M11260</f>
        <v>7.6249999999999998E-2</v>
      </c>
      <c r="O239" s="179" t="str">
        <f>'Salida rend'!N11260</f>
        <v>A</v>
      </c>
    </row>
    <row r="240" spans="2:15" x14ac:dyDescent="0.25">
      <c r="B240" s="279"/>
      <c r="C240" s="184" t="s">
        <v>46</v>
      </c>
      <c r="D240" s="179">
        <f>'Salida rend'!M11065</f>
        <v>0.04</v>
      </c>
      <c r="E240" s="179" t="str">
        <f>'Salida rend'!N11065</f>
        <v>B</v>
      </c>
      <c r="F240" s="179">
        <f>'Salida rend'!M11104</f>
        <v>7.7499999999999999E-2</v>
      </c>
      <c r="G240" s="179" t="str">
        <f>'Salida rend'!N11104</f>
        <v>A</v>
      </c>
      <c r="H240" s="179">
        <f>'Salida rend'!M11140</f>
        <v>9.6250000000000002E-2</v>
      </c>
      <c r="I240" s="179" t="str">
        <f>'Salida rend'!N11140</f>
        <v>A</v>
      </c>
      <c r="J240" s="179">
        <f>'Salida rend'!M11182</f>
        <v>8.7499999999999994E-2</v>
      </c>
      <c r="K240" s="179" t="str">
        <f>'Salida rend'!N11182</f>
        <v>A</v>
      </c>
      <c r="L240" s="179">
        <f>'Salida rend'!M11221</f>
        <v>7.3749999999999996E-2</v>
      </c>
      <c r="M240" s="179" t="str">
        <f>'Salida rend'!N11221</f>
        <v>A</v>
      </c>
      <c r="N240" s="179">
        <f>'Salida rend'!M11257</f>
        <v>9.1249999999999998E-2</v>
      </c>
      <c r="O240" s="179" t="str">
        <f>'Salida rend'!N11257</f>
        <v>A</v>
      </c>
    </row>
    <row r="241" spans="2:15" x14ac:dyDescent="0.25">
      <c r="B241" s="266"/>
      <c r="C241" s="184" t="s">
        <v>8</v>
      </c>
      <c r="D241" s="179">
        <f>'Salida rend'!M11064</f>
        <v>7.2499999999999995E-2</v>
      </c>
      <c r="E241" s="179" t="str">
        <f>'Salida rend'!N11064</f>
        <v>A</v>
      </c>
      <c r="F241" s="179">
        <f>'Salida rend'!M11102</f>
        <v>9.375E-2</v>
      </c>
      <c r="G241" s="179" t="str">
        <f>'Salida rend'!N11102</f>
        <v>A</v>
      </c>
      <c r="H241" s="179">
        <f>'Salida rend'!M11142</f>
        <v>0.09</v>
      </c>
      <c r="I241" s="179" t="str">
        <f>'Salida rend'!N11142</f>
        <v>A</v>
      </c>
      <c r="J241" s="179">
        <f>'Salida rend'!M11180</f>
        <v>0.09</v>
      </c>
      <c r="K241" s="179" t="str">
        <f>'Salida rend'!N11180</f>
        <v>A</v>
      </c>
      <c r="L241" s="179">
        <f>'Salida rend'!M11219</f>
        <v>8.5000000000000006E-2</v>
      </c>
      <c r="M241" s="179" t="str">
        <f>'Salida rend'!N11219</f>
        <v>A</v>
      </c>
      <c r="N241" s="179">
        <f>'Salida rend'!M11258</f>
        <v>8.5000000000000006E-2</v>
      </c>
      <c r="O241" s="179" t="str">
        <f>'Salida rend'!N11258</f>
        <v>A</v>
      </c>
    </row>
    <row r="242" spans="2:15" x14ac:dyDescent="0.25">
      <c r="B242" s="221" t="s">
        <v>1119</v>
      </c>
      <c r="C242" s="221"/>
      <c r="D242" s="221" t="s">
        <v>1132</v>
      </c>
      <c r="E242" s="221"/>
      <c r="F242" s="221"/>
      <c r="G242" s="221"/>
      <c r="H242" s="221"/>
      <c r="I242" s="221"/>
      <c r="J242" s="221"/>
      <c r="K242" s="221"/>
      <c r="L242" s="221"/>
      <c r="M242" s="221"/>
      <c r="N242" s="221"/>
      <c r="O242" s="221"/>
    </row>
    <row r="243" spans="2:15" x14ac:dyDescent="0.25">
      <c r="B243" s="279" t="s">
        <v>594</v>
      </c>
      <c r="C243" s="279"/>
      <c r="D243" s="180">
        <f>'Salida rend'!T2256</f>
        <v>3.5799999999999998E-2</v>
      </c>
      <c r="E243" s="180" t="s">
        <v>1157</v>
      </c>
      <c r="F243" s="180">
        <f>'Salida rend'!T2284</f>
        <v>0.4859</v>
      </c>
      <c r="G243" s="180" t="s">
        <v>1156</v>
      </c>
      <c r="H243" s="180">
        <f>'Salida rend'!T2312</f>
        <v>0.17680000000000001</v>
      </c>
      <c r="I243" s="180" t="s">
        <v>1156</v>
      </c>
      <c r="J243" s="180">
        <f>'Salida rend'!T2340</f>
        <v>0.23569999999999999</v>
      </c>
      <c r="K243" s="180" t="s">
        <v>1156</v>
      </c>
      <c r="L243" s="180">
        <f>'Salida rend'!T2368</f>
        <v>0.41439999999999999</v>
      </c>
      <c r="M243" s="180" t="s">
        <v>1156</v>
      </c>
      <c r="N243" s="180">
        <f>'Salida rend'!T2396</f>
        <v>0.8831</v>
      </c>
      <c r="O243" s="180" t="s">
        <v>1156</v>
      </c>
    </row>
    <row r="244" spans="2:15" x14ac:dyDescent="0.25">
      <c r="B244" s="279" t="s">
        <v>592</v>
      </c>
      <c r="C244" s="279"/>
      <c r="D244" s="180">
        <f>'Salida rend'!T2257</f>
        <v>1</v>
      </c>
      <c r="E244" s="180" t="s">
        <v>1156</v>
      </c>
      <c r="F244" s="180">
        <f>'Salida rend'!T2285</f>
        <v>0.25219999999999998</v>
      </c>
      <c r="G244" s="180" t="s">
        <v>1156</v>
      </c>
      <c r="H244" s="180">
        <f>'Salida rend'!T2313</f>
        <v>0.19420000000000001</v>
      </c>
      <c r="I244" s="180" t="s">
        <v>1156</v>
      </c>
      <c r="J244" s="180">
        <f>'Salida rend'!T2341</f>
        <v>0.16159999999999999</v>
      </c>
      <c r="K244" s="180" t="s">
        <v>1156</v>
      </c>
      <c r="L244" s="180">
        <f>'Salida rend'!T2369</f>
        <v>5.8999999999999997E-2</v>
      </c>
      <c r="M244" s="180" t="s">
        <v>1156</v>
      </c>
      <c r="N244" s="180">
        <f>'Salida rend'!T2397</f>
        <v>0.1963</v>
      </c>
      <c r="O244" s="180" t="s">
        <v>1156</v>
      </c>
    </row>
    <row r="245" spans="2:15" x14ac:dyDescent="0.25">
      <c r="B245" s="279" t="s">
        <v>618</v>
      </c>
      <c r="C245" s="279"/>
      <c r="D245" s="180">
        <f>'Salida rend'!T2258</f>
        <v>0.23100000000000001</v>
      </c>
      <c r="E245" s="180" t="s">
        <v>1156</v>
      </c>
      <c r="F245" s="180">
        <f>'Salida rend'!T2286</f>
        <v>0.61209999999999998</v>
      </c>
      <c r="G245" s="180" t="s">
        <v>1156</v>
      </c>
      <c r="H245" s="180">
        <f>'Salida rend'!T2314</f>
        <v>0.75260000000000005</v>
      </c>
      <c r="I245" s="180" t="s">
        <v>1156</v>
      </c>
      <c r="J245" s="180">
        <f>'Salida rend'!T2342</f>
        <v>0.46529999999999999</v>
      </c>
      <c r="K245" s="180" t="s">
        <v>1156</v>
      </c>
      <c r="L245" s="180">
        <f>'Salida rend'!T2370</f>
        <v>0.67100000000000004</v>
      </c>
      <c r="M245" s="180" t="s">
        <v>1156</v>
      </c>
      <c r="N245" s="180">
        <f>'Salida rend'!T2398</f>
        <v>0.311</v>
      </c>
      <c r="O245" s="180" t="s">
        <v>1156</v>
      </c>
    </row>
    <row r="246" spans="2:15" x14ac:dyDescent="0.25">
      <c r="B246" s="279" t="s">
        <v>593</v>
      </c>
      <c r="C246" s="279"/>
      <c r="D246" s="180">
        <f>'Salida rend'!T2259</f>
        <v>3.2000000000000002E-3</v>
      </c>
      <c r="E246" s="180" t="s">
        <v>1158</v>
      </c>
      <c r="F246" s="180">
        <f>'Salida rend'!T2287</f>
        <v>0.2399</v>
      </c>
      <c r="G246" s="180" t="s">
        <v>1156</v>
      </c>
      <c r="H246" s="180">
        <f>'Salida rend'!T2315</f>
        <v>0.22500000000000001</v>
      </c>
      <c r="I246" s="180" t="s">
        <v>1156</v>
      </c>
      <c r="J246" s="180">
        <f>'Salida rend'!T2343</f>
        <v>0.55069999999999997</v>
      </c>
      <c r="K246" s="180" t="s">
        <v>1156</v>
      </c>
      <c r="L246" s="180">
        <f>'Salida rend'!T2371</f>
        <v>0.28299999999999997</v>
      </c>
      <c r="M246" s="180" t="s">
        <v>1156</v>
      </c>
      <c r="N246" s="180">
        <f>'Salida rend'!T2399</f>
        <v>0.36509999999999998</v>
      </c>
      <c r="O246" s="180" t="s">
        <v>1156</v>
      </c>
    </row>
    <row r="247" spans="2:15" x14ac:dyDescent="0.25">
      <c r="B247" s="266" t="s">
        <v>619</v>
      </c>
      <c r="C247" s="266"/>
      <c r="D247" s="177">
        <f>'Salida rend'!T2260</f>
        <v>5.5100000000000003E-2</v>
      </c>
      <c r="E247" s="177" t="s">
        <v>1156</v>
      </c>
      <c r="F247" s="177">
        <f>'Salida rend'!T2288</f>
        <v>0.73050000000000004</v>
      </c>
      <c r="G247" s="180" t="s">
        <v>1156</v>
      </c>
      <c r="H247" s="177">
        <f>'Salida rend'!T2316</f>
        <v>0.59799999999999998</v>
      </c>
      <c r="I247" s="180" t="s">
        <v>1156</v>
      </c>
      <c r="J247" s="177">
        <f>'Salida rend'!T2344</f>
        <v>0.39250000000000002</v>
      </c>
      <c r="K247" s="180" t="s">
        <v>1156</v>
      </c>
      <c r="L247" s="177">
        <f>'Salida rend'!T2372</f>
        <v>5.8200000000000002E-2</v>
      </c>
      <c r="M247" s="180" t="s">
        <v>1156</v>
      </c>
      <c r="N247" s="177">
        <f>'Salida rend'!T2400</f>
        <v>0.13800000000000001</v>
      </c>
      <c r="O247" s="180" t="s">
        <v>1156</v>
      </c>
    </row>
    <row r="248" spans="2:15" x14ac:dyDescent="0.25">
      <c r="B248" s="266" t="s">
        <v>1120</v>
      </c>
      <c r="C248" s="266"/>
      <c r="D248" s="273">
        <f>'Salida rend'!T2261</f>
        <v>31.421769999999999</v>
      </c>
      <c r="E248" s="273"/>
      <c r="F248" s="273">
        <f>'Salida rend'!T2289</f>
        <v>21.493939999999998</v>
      </c>
      <c r="G248" s="273"/>
      <c r="H248" s="273">
        <f>'Salida rend'!T2317</f>
        <v>9.1866839999999996</v>
      </c>
      <c r="I248" s="273"/>
      <c r="J248" s="273">
        <f>'Salida rend'!T2345</f>
        <v>7.9114449999999996</v>
      </c>
      <c r="K248" s="273"/>
      <c r="L248" s="273">
        <f>'Salida rend'!T2373</f>
        <v>19.77251</v>
      </c>
      <c r="M248" s="273"/>
      <c r="N248" s="273">
        <f>'Salida rend'!T2401</f>
        <v>21.641069999999999</v>
      </c>
      <c r="O248" s="273"/>
    </row>
    <row r="251" spans="2:15" x14ac:dyDescent="0.25">
      <c r="B251" s="185" t="s">
        <v>1123</v>
      </c>
      <c r="C251" s="185" t="s">
        <v>1124</v>
      </c>
      <c r="D251" s="274" t="s">
        <v>1145</v>
      </c>
      <c r="E251" s="274"/>
      <c r="F251" s="274" t="s">
        <v>1146</v>
      </c>
      <c r="G251" s="274"/>
      <c r="H251" s="274" t="s">
        <v>1147</v>
      </c>
      <c r="I251" s="274"/>
      <c r="J251" s="274" t="s">
        <v>1180</v>
      </c>
      <c r="K251" s="274"/>
      <c r="L251" s="274" t="s">
        <v>1181</v>
      </c>
      <c r="M251" s="274"/>
    </row>
    <row r="252" spans="2:15" x14ac:dyDescent="0.25">
      <c r="B252" s="278" t="s">
        <v>1125</v>
      </c>
      <c r="C252" s="186" t="s">
        <v>47</v>
      </c>
      <c r="D252" s="187">
        <f>'Salida rend'!U6582</f>
        <v>56.938000000000002</v>
      </c>
      <c r="E252" s="187" t="str">
        <f>'Salida rend'!V6582</f>
        <v>B</v>
      </c>
      <c r="F252" s="187">
        <f>'Salida rend'!M6618</f>
        <v>73.625</v>
      </c>
      <c r="G252" s="187" t="str">
        <f>'Salida rend'!N6618</f>
        <v>A</v>
      </c>
      <c r="H252" s="187">
        <f>'Salida rend'!M6654</f>
        <v>11.875</v>
      </c>
      <c r="I252" s="187" t="str">
        <f>'Salida rend'!N6654</f>
        <v>B</v>
      </c>
      <c r="J252" s="187">
        <f>'Salida rend'!M6690</f>
        <v>40.813000000000002</v>
      </c>
      <c r="K252" s="187" t="str">
        <f>'Salida rend'!N6690</f>
        <v>A</v>
      </c>
      <c r="L252" s="187">
        <f>'Salida rend'!M6726</f>
        <v>183.25</v>
      </c>
      <c r="M252" s="187" t="str">
        <f>'Salida rend'!N6726</f>
        <v>B</v>
      </c>
    </row>
    <row r="253" spans="2:15" x14ac:dyDescent="0.25">
      <c r="B253" s="276"/>
      <c r="C253" s="188" t="s">
        <v>45</v>
      </c>
      <c r="D253" s="191">
        <f>'Salida rend'!U6581</f>
        <v>82.875</v>
      </c>
      <c r="E253" s="191" t="str">
        <f>'Salida rend'!V6581</f>
        <v>A</v>
      </c>
      <c r="F253" s="191">
        <f>'Salida rend'!M6617</f>
        <v>81.438000000000002</v>
      </c>
      <c r="G253" s="191" t="str">
        <f>'Salida rend'!N6617</f>
        <v>A</v>
      </c>
      <c r="H253" s="191">
        <f>'Salida rend'!M6653</f>
        <v>18.187999999999999</v>
      </c>
      <c r="I253" s="191" t="str">
        <f>'Salida rend'!N6653</f>
        <v>A</v>
      </c>
      <c r="J253" s="191">
        <f>'Salida rend'!M6689</f>
        <v>48.375</v>
      </c>
      <c r="K253" s="191" t="str">
        <f>'Salida rend'!N6689</f>
        <v>A</v>
      </c>
      <c r="L253" s="191">
        <f>'Salida rend'!M6725</f>
        <v>230.875</v>
      </c>
      <c r="M253" s="191" t="str">
        <f>'Salida rend'!N6725</f>
        <v>A</v>
      </c>
    </row>
    <row r="254" spans="2:15" x14ac:dyDescent="0.25">
      <c r="B254" s="275" t="s">
        <v>1128</v>
      </c>
      <c r="C254" s="190" t="s">
        <v>11</v>
      </c>
      <c r="D254" s="191">
        <f>'Salida rend'!M11296</f>
        <v>79.5</v>
      </c>
      <c r="E254" s="191" t="str">
        <f>'Salida rend'!N11296</f>
        <v>A</v>
      </c>
      <c r="F254" s="191">
        <f>'Salida rend'!M11337</f>
        <v>67</v>
      </c>
      <c r="G254" s="191" t="str">
        <f>'Salida rend'!N11337</f>
        <v>B</v>
      </c>
      <c r="H254" s="191">
        <f>'Salida rend'!M11376</f>
        <v>9.75</v>
      </c>
      <c r="I254" s="191" t="str">
        <f>'Salida rend'!N11376</f>
        <v>B</v>
      </c>
      <c r="J254" s="191">
        <f>'Salida rend'!M11414</f>
        <v>54.375</v>
      </c>
      <c r="K254" s="191" t="s">
        <v>592</v>
      </c>
      <c r="L254" s="191">
        <f>'Salida rend'!M11454</f>
        <v>210.63</v>
      </c>
      <c r="M254" s="191" t="str">
        <f>'Salida rend'!N11454</f>
        <v>B</v>
      </c>
    </row>
    <row r="255" spans="2:15" x14ac:dyDescent="0.25">
      <c r="B255" s="275"/>
      <c r="C255" s="190" t="s">
        <v>7</v>
      </c>
      <c r="D255" s="191">
        <f>'Salida rend'!M11298</f>
        <v>60.75</v>
      </c>
      <c r="E255" s="191" t="str">
        <f>'Salida rend'!N11298</f>
        <v>A</v>
      </c>
      <c r="F255" s="191">
        <f>'Salida rend'!M11336</f>
        <v>98.13</v>
      </c>
      <c r="G255" s="191" t="str">
        <f>'Salida rend'!N11336</f>
        <v>A</v>
      </c>
      <c r="H255" s="191">
        <f>'Salida rend'!M11374</f>
        <v>24.625</v>
      </c>
      <c r="I255" s="191" t="str">
        <f>'Salida rend'!N11374</f>
        <v>A</v>
      </c>
      <c r="J255" s="191">
        <f>'Salida rend'!M11413</f>
        <v>60.125</v>
      </c>
      <c r="K255" s="191" t="s">
        <v>592</v>
      </c>
      <c r="L255" s="191">
        <f>'Salida rend'!M11453</f>
        <v>243.63</v>
      </c>
      <c r="M255" s="191" t="str">
        <f>'Salida rend'!N11453</f>
        <v>A</v>
      </c>
    </row>
    <row r="256" spans="2:15" x14ac:dyDescent="0.25">
      <c r="B256" s="275"/>
      <c r="C256" s="190" t="s">
        <v>46</v>
      </c>
      <c r="D256" s="191">
        <f>'Salida rend'!M11299</f>
        <v>60.75</v>
      </c>
      <c r="E256" s="191" t="str">
        <f>'Salida rend'!N11299</f>
        <v>A</v>
      </c>
      <c r="F256" s="191">
        <f>'Salida rend'!M11338</f>
        <v>22.38</v>
      </c>
      <c r="G256" s="191" t="str">
        <f>'Salida rend'!N11338</f>
        <v>C</v>
      </c>
      <c r="H256" s="191">
        <f>'Salida rend'!M11377</f>
        <v>4</v>
      </c>
      <c r="I256" s="191" t="str">
        <f>'Salida rend'!N11377</f>
        <v>B</v>
      </c>
      <c r="J256" s="191">
        <f>'Salida rend'!M11416</f>
        <v>27.5</v>
      </c>
      <c r="K256" s="191" t="str">
        <f>'Salida rend'!N11416</f>
        <v>B</v>
      </c>
      <c r="L256" s="191">
        <f>'Salida rend'!M11455</f>
        <v>114.63</v>
      </c>
      <c r="M256" s="191" t="str">
        <f>'Salida rend'!N11455</f>
        <v>C</v>
      </c>
    </row>
    <row r="257" spans="2:13" x14ac:dyDescent="0.25">
      <c r="B257" s="276"/>
      <c r="C257" s="190" t="s">
        <v>8</v>
      </c>
      <c r="D257" s="191">
        <f>'Salida rend'!M11297</f>
        <v>78.625</v>
      </c>
      <c r="E257" s="191" t="str">
        <f>'Salida rend'!N11297</f>
        <v>A</v>
      </c>
      <c r="F257" s="191">
        <f>'Salida rend'!M11335</f>
        <v>122.63</v>
      </c>
      <c r="G257" s="191" t="str">
        <f>'Salida rend'!N11335</f>
        <v>A</v>
      </c>
      <c r="H257" s="191">
        <f>'Salida rend'!M11375</f>
        <v>21.75</v>
      </c>
      <c r="I257" s="191" t="str">
        <f>'Salida rend'!N11375</f>
        <v>A</v>
      </c>
      <c r="J257" s="191">
        <f>'Salida rend'!M11415</f>
        <v>36.375</v>
      </c>
      <c r="K257" s="191" t="str">
        <f>'Salida rend'!N11415</f>
        <v>B</v>
      </c>
      <c r="L257" s="191">
        <f>'Salida rend'!M11452</f>
        <v>259.38</v>
      </c>
      <c r="M257" s="191" t="str">
        <f>'Salida rend'!N11452</f>
        <v>A</v>
      </c>
    </row>
    <row r="258" spans="2:13" x14ac:dyDescent="0.25">
      <c r="B258" s="274" t="s">
        <v>1119</v>
      </c>
      <c r="C258" s="274"/>
      <c r="D258" s="274" t="s">
        <v>1132</v>
      </c>
      <c r="E258" s="274"/>
      <c r="F258" s="274"/>
      <c r="G258" s="274"/>
      <c r="H258" s="274"/>
      <c r="I258" s="274"/>
      <c r="J258" s="274"/>
      <c r="K258" s="274"/>
      <c r="L258" s="274"/>
      <c r="M258" s="274"/>
    </row>
    <row r="259" spans="2:13" x14ac:dyDescent="0.25">
      <c r="B259" s="275" t="s">
        <v>594</v>
      </c>
      <c r="C259" s="275"/>
      <c r="D259" s="192">
        <f>'Salida rend'!T2424</f>
        <v>1.8E-3</v>
      </c>
      <c r="E259" s="192" t="s">
        <v>1158</v>
      </c>
      <c r="F259" s="192">
        <f>'Salida rend'!T2452</f>
        <v>1.2500000000000001E-2</v>
      </c>
      <c r="G259" s="192" t="s">
        <v>1157</v>
      </c>
      <c r="H259" s="192">
        <f>'Salida rend'!T2480</f>
        <v>0.1946</v>
      </c>
      <c r="I259" s="192" t="s">
        <v>1156</v>
      </c>
      <c r="J259" s="192">
        <f>'Salida rend'!T2508</f>
        <v>0.37059999999999998</v>
      </c>
      <c r="K259" s="192" t="s">
        <v>1156</v>
      </c>
      <c r="L259" s="192">
        <f>'Salida rend'!T2536</f>
        <v>1.1000000000000001E-3</v>
      </c>
      <c r="M259" s="192" t="s">
        <v>1156</v>
      </c>
    </row>
    <row r="260" spans="2:13" x14ac:dyDescent="0.25">
      <c r="B260" s="275" t="s">
        <v>592</v>
      </c>
      <c r="C260" s="275"/>
      <c r="D260" s="192">
        <f>'Salida rend'!T2425</f>
        <v>2.2000000000000001E-3</v>
      </c>
      <c r="E260" s="192" t="s">
        <v>1158</v>
      </c>
      <c r="F260" s="192">
        <f>'Salida rend'!T2453</f>
        <v>0.438</v>
      </c>
      <c r="G260" s="192" t="s">
        <v>1156</v>
      </c>
      <c r="H260" s="192">
        <f>'Salida rend'!T2481</f>
        <v>0.16139999999999999</v>
      </c>
      <c r="I260" s="192" t="s">
        <v>1156</v>
      </c>
      <c r="J260" s="192">
        <f>'Salida rend'!T2509</f>
        <v>0.2742</v>
      </c>
      <c r="K260" s="192" t="s">
        <v>1156</v>
      </c>
      <c r="L260" s="192">
        <f>'Salida rend'!T2537</f>
        <v>7.0499999999999993E-2</v>
      </c>
      <c r="M260" s="192" t="s">
        <v>1156</v>
      </c>
    </row>
    <row r="261" spans="2:13" x14ac:dyDescent="0.25">
      <c r="B261" s="275" t="s">
        <v>618</v>
      </c>
      <c r="C261" s="275"/>
      <c r="D261" s="192">
        <f>'Salida rend'!T2426</f>
        <v>0.91810000000000003</v>
      </c>
      <c r="E261" s="192" t="s">
        <v>1156</v>
      </c>
      <c r="F261" s="192">
        <f>'Salida rend'!T2454</f>
        <v>0.26340000000000002</v>
      </c>
      <c r="G261" s="192" t="s">
        <v>1156</v>
      </c>
      <c r="H261" s="192">
        <f>'Salida rend'!T2482</f>
        <v>0.1103</v>
      </c>
      <c r="I261" s="192" t="s">
        <v>1156</v>
      </c>
      <c r="J261" s="192">
        <f>'Salida rend'!T2510</f>
        <v>0.47170000000000001</v>
      </c>
      <c r="K261" s="192" t="s">
        <v>1156</v>
      </c>
      <c r="L261" s="192">
        <f>'Salida rend'!T2538</f>
        <v>1.1299999999999999E-2</v>
      </c>
      <c r="M261" s="192" t="s">
        <v>1157</v>
      </c>
    </row>
    <row r="262" spans="2:13" x14ac:dyDescent="0.25">
      <c r="B262" s="275" t="s">
        <v>593</v>
      </c>
      <c r="C262" s="275"/>
      <c r="D262" s="192">
        <f>'Salida rend'!T2427</f>
        <v>7.9399999999999998E-2</v>
      </c>
      <c r="E262" s="192" t="s">
        <v>1156</v>
      </c>
      <c r="F262" s="192" t="str">
        <f>'Salida rend'!T2455</f>
        <v>&lt;.0001</v>
      </c>
      <c r="G262" s="192" t="s">
        <v>1158</v>
      </c>
      <c r="H262" s="192" t="str">
        <f>'Salida rend'!T2483</f>
        <v>&lt;.0001</v>
      </c>
      <c r="I262" s="192" t="s">
        <v>1158</v>
      </c>
      <c r="J262" s="192">
        <f>'Salida rend'!T2511</f>
        <v>4.0000000000000001E-3</v>
      </c>
      <c r="K262" s="192" t="s">
        <v>1158</v>
      </c>
      <c r="L262" s="192" t="str">
        <f>'Salida rend'!T2539</f>
        <v>&lt;.0001</v>
      </c>
      <c r="M262" s="192" t="s">
        <v>1158</v>
      </c>
    </row>
    <row r="263" spans="2:13" x14ac:dyDescent="0.25">
      <c r="B263" s="276" t="s">
        <v>619</v>
      </c>
      <c r="C263" s="276"/>
      <c r="D263" s="193">
        <f>'Salida rend'!T2428</f>
        <v>0.6089</v>
      </c>
      <c r="E263" s="193" t="s">
        <v>1156</v>
      </c>
      <c r="F263" s="193">
        <f>'Salida rend'!T2456</f>
        <v>0.17</v>
      </c>
      <c r="G263" s="193" t="s">
        <v>1156</v>
      </c>
      <c r="H263" s="193">
        <f>'Salida rend'!T2484</f>
        <v>0.42399999999999999</v>
      </c>
      <c r="I263" s="193" t="s">
        <v>1156</v>
      </c>
      <c r="J263" s="193">
        <f>'Salida rend'!T2512</f>
        <v>0.57950000000000002</v>
      </c>
      <c r="K263" s="193" t="s">
        <v>1156</v>
      </c>
      <c r="L263" s="193">
        <f>'Salida rend'!T2540</f>
        <v>0.31419999999999998</v>
      </c>
      <c r="M263" s="193" t="s">
        <v>1156</v>
      </c>
    </row>
    <row r="264" spans="2:13" x14ac:dyDescent="0.25">
      <c r="B264" s="276" t="s">
        <v>1120</v>
      </c>
      <c r="C264" s="276"/>
      <c r="D264" s="189">
        <f>'Salida rend'!T2429</f>
        <v>26.252269999999999</v>
      </c>
      <c r="E264" s="189"/>
      <c r="F264" s="189">
        <f>'Salida rend'!T2457</f>
        <v>26.593109999999999</v>
      </c>
      <c r="G264" s="189"/>
      <c r="H264" s="189">
        <f>'Salida rend'!T2485</f>
        <v>42.201860000000003</v>
      </c>
      <c r="I264" s="189"/>
      <c r="J264" s="189">
        <f>'Salida rend'!T2513</f>
        <v>38.385980000000004</v>
      </c>
      <c r="K264" s="189"/>
      <c r="L264" s="189">
        <f>'Salida rend'!T2541</f>
        <v>10.63837</v>
      </c>
      <c r="M264" s="189"/>
    </row>
    <row r="267" spans="2:13" x14ac:dyDescent="0.25">
      <c r="B267" s="174" t="s">
        <v>1123</v>
      </c>
      <c r="C267" s="174" t="s">
        <v>1124</v>
      </c>
      <c r="D267" s="221" t="s">
        <v>1145</v>
      </c>
      <c r="E267" s="221"/>
      <c r="F267" s="221" t="s">
        <v>1146</v>
      </c>
      <c r="G267" s="221"/>
      <c r="H267" s="221" t="s">
        <v>1147</v>
      </c>
      <c r="I267" s="221"/>
      <c r="J267" s="221" t="s">
        <v>1180</v>
      </c>
      <c r="K267" s="221"/>
      <c r="L267" s="221" t="s">
        <v>1181</v>
      </c>
      <c r="M267" s="221"/>
    </row>
    <row r="268" spans="2:13" ht="15.75" x14ac:dyDescent="0.25">
      <c r="B268" s="279" t="s">
        <v>1125</v>
      </c>
      <c r="C268" s="184" t="s">
        <v>47</v>
      </c>
      <c r="D268" s="182">
        <f>'Salida rend'!U6762</f>
        <v>7.2218999999999998</v>
      </c>
      <c r="E268" s="182" t="str">
        <f>'Salida rend'!V6762</f>
        <v>B</v>
      </c>
      <c r="F268" s="182">
        <f>'Salida rend'!M6798</f>
        <v>5.5012999999999996</v>
      </c>
      <c r="G268" s="182" t="str">
        <f>'Salida rend'!N6798</f>
        <v>A</v>
      </c>
      <c r="H268" s="182">
        <f>'Salida rend'!M6834</f>
        <v>0.72499999999999998</v>
      </c>
      <c r="I268" s="182" t="str">
        <f>'Salida rend'!N6834</f>
        <v>A</v>
      </c>
      <c r="J268" s="182">
        <f>'Salida rend'!M6870</f>
        <v>3.145</v>
      </c>
      <c r="K268" s="182" t="str">
        <f>'Salida rend'!N6870</f>
        <v>A</v>
      </c>
      <c r="L268" s="182">
        <f>'Salida rend'!M6906</f>
        <v>16.587499999999999</v>
      </c>
      <c r="M268" s="182" t="str">
        <f>'Salida rend'!N6906</f>
        <v>B</v>
      </c>
    </row>
    <row r="269" spans="2:13" ht="15.75" x14ac:dyDescent="0.25">
      <c r="B269" s="266"/>
      <c r="C269" s="183" t="s">
        <v>45</v>
      </c>
      <c r="D269" s="182">
        <f>'Salida rend'!U6761</f>
        <v>10.4869</v>
      </c>
      <c r="E269" s="182" t="str">
        <f>'Salida rend'!V6761</f>
        <v>A</v>
      </c>
      <c r="F269" s="182">
        <f>'Salida rend'!M6797</f>
        <v>6.0425000000000004</v>
      </c>
      <c r="G269" s="182" t="str">
        <f>'Salida rend'!N6797</f>
        <v>A</v>
      </c>
      <c r="H269" s="182">
        <f>'Salida rend'!M6833</f>
        <v>0.94130000000000003</v>
      </c>
      <c r="I269" s="182" t="str">
        <f>'Salida rend'!N6833</f>
        <v>A</v>
      </c>
      <c r="J269" s="182">
        <f>'Salida rend'!M6869</f>
        <v>3.7913000000000001</v>
      </c>
      <c r="K269" s="182" t="str">
        <f>'Salida rend'!N6869</f>
        <v>A</v>
      </c>
      <c r="L269" s="182">
        <f>'Salida rend'!M6905</f>
        <v>21.2544</v>
      </c>
      <c r="M269" s="182" t="str">
        <f>'Salida rend'!N6905</f>
        <v>A</v>
      </c>
    </row>
    <row r="270" spans="2:13" ht="15.75" x14ac:dyDescent="0.25">
      <c r="B270" s="279" t="s">
        <v>1128</v>
      </c>
      <c r="C270" s="184" t="s">
        <v>11</v>
      </c>
      <c r="D270" s="182">
        <f>'Salida rend'!M11491</f>
        <v>10.065</v>
      </c>
      <c r="E270" s="182" t="str">
        <f>'Salida rend'!N11491</f>
        <v>A</v>
      </c>
      <c r="F270" s="182">
        <f>'Salida rend'!M11532</f>
        <v>4.9863</v>
      </c>
      <c r="G270" s="182" t="str">
        <f>'Salida rend'!N11532</f>
        <v>B</v>
      </c>
      <c r="H270" s="182">
        <f>'Salida rend'!M11571</f>
        <v>0.65880000000000005</v>
      </c>
      <c r="I270" s="182" t="s">
        <v>1150</v>
      </c>
      <c r="J270" s="182">
        <f>'Salida rend'!M11608</f>
        <v>4.1725000000000003</v>
      </c>
      <c r="K270" s="182" t="str">
        <f>'Salida rend'!N11608</f>
        <v>A</v>
      </c>
      <c r="L270" s="182">
        <f>'Salida rend'!M11648</f>
        <v>19.875</v>
      </c>
      <c r="M270" s="182" t="str">
        <f>'Salida rend'!N11648</f>
        <v>A</v>
      </c>
    </row>
    <row r="271" spans="2:13" ht="15.75" x14ac:dyDescent="0.25">
      <c r="B271" s="279"/>
      <c r="C271" s="184" t="s">
        <v>7</v>
      </c>
      <c r="D271" s="182">
        <f>'Salida rend'!M11494</f>
        <v>7.133</v>
      </c>
      <c r="E271" s="182" t="str">
        <f>'Salida rend'!N11494</f>
        <v>A</v>
      </c>
      <c r="F271" s="182">
        <f>'Salida rend'!M11531</f>
        <v>6.9924999999999997</v>
      </c>
      <c r="G271" s="182" t="str">
        <f>'Salida rend'!N11531</f>
        <v>B</v>
      </c>
      <c r="H271" s="182">
        <f>'Salida rend'!M11570</f>
        <v>1.1088</v>
      </c>
      <c r="I271" s="182" t="s">
        <v>592</v>
      </c>
      <c r="J271" s="182">
        <f>'Salida rend'!M11609</f>
        <v>3.7549999999999999</v>
      </c>
      <c r="K271" s="182" t="str">
        <f>'Salida rend'!N11609</f>
        <v>A</v>
      </c>
      <c r="L271" s="182">
        <f>'Salida rend'!M11649</f>
        <v>18.983000000000001</v>
      </c>
      <c r="M271" s="182" t="str">
        <f>'Salida rend'!N11649</f>
        <v>A</v>
      </c>
    </row>
    <row r="272" spans="2:13" ht="15.75" x14ac:dyDescent="0.25">
      <c r="B272" s="279"/>
      <c r="C272" s="184" t="s">
        <v>46</v>
      </c>
      <c r="D272" s="182">
        <f>'Salida rend'!M11492</f>
        <v>9.2750000000000004</v>
      </c>
      <c r="E272" s="182" t="str">
        <f>'Salida rend'!N11492</f>
        <v>A</v>
      </c>
      <c r="F272" s="182">
        <f>'Salida rend'!M11533</f>
        <v>1.8837999999999999</v>
      </c>
      <c r="G272" s="182" t="str">
        <f>'Salida rend'!N11533</f>
        <v>C</v>
      </c>
      <c r="H272" s="182">
        <f>'Salida rend'!M11572</f>
        <v>0.32</v>
      </c>
      <c r="I272" s="182" t="str">
        <f>'Salida rend'!N11572</f>
        <v>B</v>
      </c>
      <c r="J272" s="182">
        <f>'Salida rend'!M11610</f>
        <v>3.3088000000000002</v>
      </c>
      <c r="K272" s="182" t="str">
        <f>'Salida rend'!N11610</f>
        <v>A</v>
      </c>
      <c r="L272" s="182">
        <f>'Salida rend'!M11650</f>
        <v>14.78</v>
      </c>
      <c r="M272" s="182" t="str">
        <f>'Salida rend'!N11650</f>
        <v>B</v>
      </c>
    </row>
    <row r="273" spans="2:15" ht="15.75" x14ac:dyDescent="0.25">
      <c r="B273" s="266"/>
      <c r="C273" s="184" t="s">
        <v>8</v>
      </c>
      <c r="D273" s="182">
        <f>'Salida rend'!M11493</f>
        <v>8.9450000000000003</v>
      </c>
      <c r="E273" s="182" t="str">
        <f>'Salida rend'!N11493</f>
        <v>A</v>
      </c>
      <c r="F273" s="182">
        <f>'Salida rend'!M11530</f>
        <v>9.2249999999999996</v>
      </c>
      <c r="G273" s="182" t="str">
        <f>'Salida rend'!N11530</f>
        <v>A</v>
      </c>
      <c r="H273" s="182">
        <f>'Salida rend'!M11569</f>
        <v>1.2450000000000001</v>
      </c>
      <c r="I273" s="182" t="s">
        <v>592</v>
      </c>
      <c r="J273" s="182">
        <f>'Salida rend'!M11611</f>
        <v>2.6362000000000001</v>
      </c>
      <c r="K273" s="182" t="str">
        <f>'Salida rend'!N11611</f>
        <v>A</v>
      </c>
      <c r="L273" s="182">
        <f>'Salida rend'!M11647</f>
        <v>22.045999999999999</v>
      </c>
      <c r="M273" s="182" t="str">
        <f>'Salida rend'!N11647</f>
        <v>A</v>
      </c>
    </row>
    <row r="274" spans="2:15" x14ac:dyDescent="0.25">
      <c r="B274" s="221" t="s">
        <v>1119</v>
      </c>
      <c r="C274" s="221"/>
      <c r="D274" s="221" t="s">
        <v>1132</v>
      </c>
      <c r="E274" s="221"/>
      <c r="F274" s="221"/>
      <c r="G274" s="221"/>
      <c r="H274" s="221"/>
      <c r="I274" s="221"/>
      <c r="J274" s="221"/>
      <c r="K274" s="221"/>
      <c r="L274" s="221"/>
      <c r="M274" s="221"/>
    </row>
    <row r="275" spans="2:15" x14ac:dyDescent="0.25">
      <c r="B275" s="279" t="s">
        <v>594</v>
      </c>
      <c r="C275" s="279"/>
      <c r="D275" s="180">
        <f>'Salida rend'!T2564</f>
        <v>1.5E-3</v>
      </c>
      <c r="E275" s="180" t="s">
        <v>1158</v>
      </c>
      <c r="F275" s="180">
        <f>'Salida rend'!T2592</f>
        <v>1.49E-2</v>
      </c>
      <c r="G275" s="180" t="s">
        <v>1157</v>
      </c>
      <c r="H275" s="180">
        <f>'Salida rend'!T2620</f>
        <v>0.75749999999999995</v>
      </c>
      <c r="I275" s="180" t="s">
        <v>1156</v>
      </c>
      <c r="J275" s="180">
        <f>'Salida rend'!T2648</f>
        <v>0.88990000000000002</v>
      </c>
      <c r="K275" s="180" t="s">
        <v>1156</v>
      </c>
      <c r="L275" s="180">
        <f>'Salida rend'!T2676</f>
        <v>4.0000000000000002E-4</v>
      </c>
      <c r="M275" s="180" t="s">
        <v>1158</v>
      </c>
    </row>
    <row r="276" spans="2:15" x14ac:dyDescent="0.25">
      <c r="B276" s="279" t="s">
        <v>592</v>
      </c>
      <c r="C276" s="279"/>
      <c r="D276" s="180">
        <f>'Salida rend'!T2565</f>
        <v>8.0999999999999996E-3</v>
      </c>
      <c r="E276" s="180" t="s">
        <v>1158</v>
      </c>
      <c r="F276" s="180">
        <f>'Salida rend'!T2593</f>
        <v>0.48209999999999997</v>
      </c>
      <c r="G276" s="180" t="s">
        <v>1156</v>
      </c>
      <c r="H276" s="180">
        <f>'Salida rend'!T2621</f>
        <v>0.44490000000000002</v>
      </c>
      <c r="I276" s="180" t="s">
        <v>1156</v>
      </c>
      <c r="J276" s="180">
        <f>'Salida rend'!T2649</f>
        <v>0.18060000000000001</v>
      </c>
      <c r="K276" s="180" t="s">
        <v>1156</v>
      </c>
      <c r="L276" s="180">
        <f>'Salida rend'!T2677</f>
        <v>3.5700000000000003E-2</v>
      </c>
      <c r="M276" s="180" t="s">
        <v>1157</v>
      </c>
    </row>
    <row r="277" spans="2:15" x14ac:dyDescent="0.25">
      <c r="B277" s="279" t="s">
        <v>618</v>
      </c>
      <c r="C277" s="279"/>
      <c r="D277" s="180">
        <f>'Salida rend'!T2566</f>
        <v>0.72629999999999995</v>
      </c>
      <c r="E277" s="180" t="s">
        <v>1156</v>
      </c>
      <c r="F277" s="180">
        <f>'Salida rend'!T2594</f>
        <v>0.23430000000000001</v>
      </c>
      <c r="G277" s="180" t="s">
        <v>1156</v>
      </c>
      <c r="H277" s="180">
        <f>'Salida rend'!T2622</f>
        <v>6.9599999999999995E-2</v>
      </c>
      <c r="I277" s="180" t="s">
        <v>1156</v>
      </c>
      <c r="J277" s="180">
        <f>'Salida rend'!T2650</f>
        <v>0.58550000000000002</v>
      </c>
      <c r="K277" s="180" t="s">
        <v>1156</v>
      </c>
      <c r="L277" s="180">
        <f>'Salida rend'!T2678</f>
        <v>0.1258</v>
      </c>
      <c r="M277" s="180" t="s">
        <v>1156</v>
      </c>
    </row>
    <row r="278" spans="2:15" x14ac:dyDescent="0.25">
      <c r="B278" s="279" t="s">
        <v>593</v>
      </c>
      <c r="C278" s="279"/>
      <c r="D278" s="180">
        <f>'Salida rend'!T2567</f>
        <v>9.0200000000000002E-2</v>
      </c>
      <c r="E278" s="180" t="s">
        <v>1156</v>
      </c>
      <c r="F278" s="180" t="str">
        <f>'Salida rend'!T2595</f>
        <v>&lt;.0001</v>
      </c>
      <c r="G278" s="180" t="s">
        <v>1158</v>
      </c>
      <c r="H278" s="180">
        <f>'Salida rend'!T2623</f>
        <v>1.1000000000000001E-3</v>
      </c>
      <c r="I278" s="180" t="s">
        <v>1158</v>
      </c>
      <c r="J278" s="180">
        <f>'Salida rend'!T2651</f>
        <v>0.14000000000000001</v>
      </c>
      <c r="K278" s="180" t="s">
        <v>1182</v>
      </c>
      <c r="L278" s="180">
        <f>'Salida rend'!T2679</f>
        <v>1E-4</v>
      </c>
      <c r="M278" s="180" t="s">
        <v>1158</v>
      </c>
    </row>
    <row r="279" spans="2:15" x14ac:dyDescent="0.25">
      <c r="B279" s="266" t="s">
        <v>619</v>
      </c>
      <c r="C279" s="266"/>
      <c r="D279" s="177">
        <f>'Salida rend'!T2568</f>
        <v>0.89880000000000004</v>
      </c>
      <c r="E279" s="177" t="s">
        <v>1156</v>
      </c>
      <c r="F279" s="177">
        <f>'Salida rend'!T2596</f>
        <v>0.2399</v>
      </c>
      <c r="G279" s="177" t="s">
        <v>1156</v>
      </c>
      <c r="H279" s="177">
        <f>'Salida rend'!T2624</f>
        <v>0.38569999999999999</v>
      </c>
      <c r="I279" s="177" t="s">
        <v>1156</v>
      </c>
      <c r="J279" s="177">
        <f>'Salida rend'!T2652</f>
        <v>0.247</v>
      </c>
      <c r="K279" s="177" t="s">
        <v>1182</v>
      </c>
      <c r="L279" s="177">
        <f>'Salida rend'!T2680</f>
        <v>0.86970000000000003</v>
      </c>
      <c r="M279" s="177" t="s">
        <v>1156</v>
      </c>
    </row>
    <row r="280" spans="2:15" x14ac:dyDescent="0.25">
      <c r="B280" s="266" t="s">
        <v>1120</v>
      </c>
      <c r="C280" s="266"/>
      <c r="D280" s="273">
        <f>'Salida rend'!T2569</f>
        <v>24.938410000000001</v>
      </c>
      <c r="E280" s="273"/>
      <c r="F280" s="273">
        <f>'Salida rend'!T2597</f>
        <v>26.563179999999999</v>
      </c>
      <c r="G280" s="273"/>
      <c r="H280" s="273">
        <f>'Salida rend'!T2625</f>
        <v>50.019100000000002</v>
      </c>
      <c r="I280" s="273"/>
      <c r="J280" s="273">
        <f>'Salida rend'!T2653</f>
        <v>37.24765</v>
      </c>
      <c r="K280" s="273"/>
      <c r="L280" s="273">
        <f>'Salida rend'!T2681</f>
        <v>12.97611</v>
      </c>
      <c r="M280" s="273"/>
    </row>
    <row r="283" spans="2:15" x14ac:dyDescent="0.25">
      <c r="B283" s="114" t="s">
        <v>1123</v>
      </c>
      <c r="C283" s="114" t="s">
        <v>1124</v>
      </c>
      <c r="D283" s="221" t="s">
        <v>1133</v>
      </c>
      <c r="E283" s="221"/>
      <c r="F283" s="221" t="s">
        <v>1134</v>
      </c>
      <c r="G283" s="221"/>
      <c r="H283" s="221" t="s">
        <v>1135</v>
      </c>
      <c r="I283" s="221"/>
      <c r="J283" s="221" t="s">
        <v>1136</v>
      </c>
      <c r="K283" s="221"/>
      <c r="L283" s="221" t="s">
        <v>1137</v>
      </c>
      <c r="M283" s="221"/>
      <c r="N283" s="221" t="s">
        <v>1138</v>
      </c>
      <c r="O283" s="221"/>
    </row>
    <row r="284" spans="2:15" x14ac:dyDescent="0.25">
      <c r="B284" s="225" t="s">
        <v>1125</v>
      </c>
      <c r="C284" s="139" t="s">
        <v>47</v>
      </c>
      <c r="D284" s="170">
        <f>'Salida rend'!U6942</f>
        <v>52.228999999999999</v>
      </c>
      <c r="E284" s="170" t="str">
        <f>'Salida rend'!V6942</f>
        <v>B</v>
      </c>
      <c r="F284" s="170">
        <f>'Salida rend'!M6978</f>
        <v>46.225000000000001</v>
      </c>
      <c r="G284" s="170" t="str">
        <f>'Salida rend'!N6978</f>
        <v>A</v>
      </c>
      <c r="H284" s="170">
        <f>'Salida rend'!M7014</f>
        <v>65.635999999999996</v>
      </c>
      <c r="I284" s="170" t="str">
        <f>'Salida rend'!N7014</f>
        <v>A</v>
      </c>
      <c r="J284" s="170">
        <f>'Salida rend'!M7050</f>
        <v>59.305999999999997</v>
      </c>
      <c r="K284" s="170" t="str">
        <f>'Salida rend'!N7050</f>
        <v>A</v>
      </c>
      <c r="L284" s="170">
        <f>'Salida rend'!M7086</f>
        <v>0.125</v>
      </c>
      <c r="M284" s="170" t="str">
        <f>'Salida rend'!N7086</f>
        <v>B</v>
      </c>
      <c r="N284" s="170">
        <f>'Salida rend'!M7122</f>
        <v>8.1875000000000003E-2</v>
      </c>
      <c r="O284" s="170" t="str">
        <f>'Salida rend'!N7122</f>
        <v>A</v>
      </c>
    </row>
    <row r="285" spans="2:15" x14ac:dyDescent="0.25">
      <c r="B285" s="227"/>
      <c r="C285" s="143" t="s">
        <v>45</v>
      </c>
      <c r="D285" s="130">
        <f>'Salida rend'!U6941</f>
        <v>57.110999999999997</v>
      </c>
      <c r="E285" s="130" t="str">
        <f>'Salida rend'!V6941</f>
        <v>A</v>
      </c>
      <c r="F285" s="130">
        <f>'Salida rend'!M6977</f>
        <v>46.281300000000002</v>
      </c>
      <c r="G285" s="130" t="str">
        <f>'Salida rend'!N6977</f>
        <v>A</v>
      </c>
      <c r="H285" s="130">
        <f>'Salida rend'!M7013</f>
        <v>70.841999999999999</v>
      </c>
      <c r="I285" s="130" t="str">
        <f>'Salida rend'!N7013</f>
        <v>A</v>
      </c>
      <c r="J285" s="130">
        <f>'Salida rend'!M7049</f>
        <v>59.393999999999998</v>
      </c>
      <c r="K285" s="130" t="str">
        <f>'Salida rend'!N7049</f>
        <v>A</v>
      </c>
      <c r="L285" s="130">
        <f>'Salida rend'!M7085</f>
        <v>0.144375</v>
      </c>
      <c r="M285" s="130" t="str">
        <f>'Salida rend'!N7085</f>
        <v>A</v>
      </c>
      <c r="N285" s="130">
        <f>'Salida rend'!M7121</f>
        <v>8.3125000000000004E-2</v>
      </c>
      <c r="O285" s="130" t="str">
        <f>'Salida rend'!N7121</f>
        <v>A</v>
      </c>
    </row>
    <row r="286" spans="2:15" x14ac:dyDescent="0.25">
      <c r="B286" s="226" t="s">
        <v>1128</v>
      </c>
      <c r="C286" s="140" t="s">
        <v>11</v>
      </c>
      <c r="D286" s="159">
        <f>'Salida rend'!M11688</f>
        <v>53.816000000000003</v>
      </c>
      <c r="E286" s="159" t="str">
        <f>'Salida rend'!N11688</f>
        <v>A</v>
      </c>
      <c r="F286" s="159">
        <f>'Salida rend'!M11727</f>
        <v>45.174999999999997</v>
      </c>
      <c r="G286" s="159" t="str">
        <f>'Salida rend'!N11727</f>
        <v>B</v>
      </c>
      <c r="H286" s="159">
        <f>'Salida rend'!M11765</f>
        <v>70.53</v>
      </c>
      <c r="I286" s="159" t="s">
        <v>1150</v>
      </c>
      <c r="J286" s="159">
        <f>'Salida rend'!M11803</f>
        <v>62.527999999999999</v>
      </c>
      <c r="K286" s="159" t="str">
        <f>'Salida rend'!N11803</f>
        <v>A</v>
      </c>
      <c r="L286" s="159">
        <f>'Salida rend'!M11843</f>
        <v>0.13750000000000001</v>
      </c>
      <c r="M286" s="159" t="s">
        <v>1150</v>
      </c>
      <c r="N286" s="159">
        <f>'Salida rend'!M11883</f>
        <v>8.2500000000000004E-2</v>
      </c>
      <c r="O286" s="159" t="str">
        <f>'Salida rend'!N11883</f>
        <v>A</v>
      </c>
    </row>
    <row r="287" spans="2:15" x14ac:dyDescent="0.25">
      <c r="B287" s="226"/>
      <c r="C287" s="140" t="s">
        <v>7</v>
      </c>
      <c r="D287" s="159">
        <f>'Salida rend'!M11689</f>
        <v>50.676000000000002</v>
      </c>
      <c r="E287" s="159" t="str">
        <f>'Salida rend'!N11689</f>
        <v>A</v>
      </c>
      <c r="F287" s="159">
        <f>'Salida rend'!M11726</f>
        <v>49.167999999999999</v>
      </c>
      <c r="G287" s="159" t="str">
        <f>'Salida rend'!N11726</f>
        <v>A</v>
      </c>
      <c r="H287" s="159">
        <f>'Salida rend'!M11766</f>
        <v>63.286000000000001</v>
      </c>
      <c r="I287" s="159" t="s">
        <v>593</v>
      </c>
      <c r="J287" s="159">
        <f>'Salida rend'!M11804</f>
        <v>59.899000000000001</v>
      </c>
      <c r="K287" s="159" t="str">
        <f>'Salida rend'!N11804</f>
        <v>A</v>
      </c>
      <c r="L287" s="159">
        <f>'Salida rend'!M11845</f>
        <v>0.11749999999999999</v>
      </c>
      <c r="M287" s="159" t="str">
        <f>'Salida rend'!N11845</f>
        <v>B</v>
      </c>
      <c r="N287" s="159">
        <f>'Salida rend'!M11882</f>
        <v>8.5000000000000006E-2</v>
      </c>
      <c r="O287" s="159" t="str">
        <f>'Salida rend'!N11882</f>
        <v>A</v>
      </c>
    </row>
    <row r="288" spans="2:15" x14ac:dyDescent="0.25">
      <c r="B288" s="226"/>
      <c r="C288" s="140" t="s">
        <v>46</v>
      </c>
      <c r="D288" s="159">
        <f>'Salida rend'!M11686</f>
        <v>57.823999999999998</v>
      </c>
      <c r="E288" s="159" t="str">
        <f>'Salida rend'!N11686</f>
        <v>A</v>
      </c>
      <c r="F288" s="159">
        <f>'Salida rend'!M11728</f>
        <v>41.478999999999999</v>
      </c>
      <c r="G288" s="159" t="str">
        <f>'Salida rend'!N11728</f>
        <v>C</v>
      </c>
      <c r="H288" s="159">
        <f>'Salida rend'!M11764</f>
        <v>75.983999999999995</v>
      </c>
      <c r="I288" s="159" t="s">
        <v>592</v>
      </c>
      <c r="J288" s="159">
        <f>'Salida rend'!M11805</f>
        <v>57.497999999999998</v>
      </c>
      <c r="K288" s="159" t="str">
        <f>'Salida rend'!N11805</f>
        <v>A</v>
      </c>
      <c r="L288" s="159">
        <f>'Salida rend'!M11842</f>
        <v>0.1575</v>
      </c>
      <c r="M288" s="159" t="s">
        <v>592</v>
      </c>
      <c r="N288" s="159">
        <f>'Salida rend'!M11884</f>
        <v>7.6249999999999998E-2</v>
      </c>
      <c r="O288" s="159" t="str">
        <f>'Salida rend'!N11884</f>
        <v>A</v>
      </c>
    </row>
    <row r="289" spans="2:15" x14ac:dyDescent="0.25">
      <c r="B289" s="227"/>
      <c r="C289" s="140" t="s">
        <v>8</v>
      </c>
      <c r="D289" s="159">
        <f>'Salida rend'!M11687</f>
        <v>56.363999999999997</v>
      </c>
      <c r="E289" s="159" t="str">
        <f>'Salida rend'!N11687</f>
        <v>A</v>
      </c>
      <c r="F289" s="159">
        <f>'Salida rend'!M11725</f>
        <v>49.191000000000003</v>
      </c>
      <c r="G289" s="159" t="str">
        <f>'Salida rend'!N11725</f>
        <v>A</v>
      </c>
      <c r="H289" s="159">
        <f>'Salida rend'!M11767</f>
        <v>63.155999999999999</v>
      </c>
      <c r="I289" s="159" t="str">
        <f>'Salida rend'!N11767</f>
        <v>B</v>
      </c>
      <c r="J289" s="159">
        <f>'Salida rend'!M11806</f>
        <v>57.475000000000001</v>
      </c>
      <c r="K289" s="159" t="str">
        <f>'Salida rend'!N11806</f>
        <v>A</v>
      </c>
      <c r="L289" s="159">
        <f>'Salida rend'!M11844</f>
        <v>0.12625</v>
      </c>
      <c r="M289" s="159" t="str">
        <f>'Salida rend'!N11844</f>
        <v>B</v>
      </c>
      <c r="N289" s="159">
        <f>'Salida rend'!M11881</f>
        <v>8.6249999999999993E-2</v>
      </c>
      <c r="O289" s="159" t="str">
        <f>'Salida rend'!N11881</f>
        <v>A</v>
      </c>
    </row>
    <row r="290" spans="2:15" x14ac:dyDescent="0.25">
      <c r="B290" s="271" t="s">
        <v>1119</v>
      </c>
      <c r="C290" s="271"/>
      <c r="D290" s="221" t="s">
        <v>1132</v>
      </c>
      <c r="E290" s="221"/>
      <c r="F290" s="221"/>
      <c r="G290" s="221"/>
      <c r="H290" s="221"/>
      <c r="I290" s="221"/>
      <c r="J290" s="221"/>
      <c r="K290" s="221"/>
      <c r="L290" s="221"/>
      <c r="M290" s="221"/>
      <c r="N290" s="221"/>
      <c r="O290" s="221"/>
    </row>
    <row r="291" spans="2:15" x14ac:dyDescent="0.25">
      <c r="B291" s="226" t="s">
        <v>594</v>
      </c>
      <c r="C291" s="226"/>
      <c r="D291" s="171">
        <f>'Salida rend'!T2704</f>
        <v>4.5600000000000002E-2</v>
      </c>
      <c r="E291" s="171"/>
      <c r="F291" s="171">
        <f>'Salida rend'!T2732</f>
        <v>0.22270000000000001</v>
      </c>
      <c r="G291" s="171"/>
      <c r="H291" s="171">
        <f>'Salida rend'!T2760</f>
        <v>0.1229</v>
      </c>
      <c r="I291" s="171"/>
      <c r="J291" s="171">
        <f>'Salida rend'!T2788</f>
        <v>0.68640000000000001</v>
      </c>
      <c r="K291" s="171"/>
      <c r="L291" s="171">
        <f>'Salida rend'!T2816</f>
        <v>5.1400000000000001E-2</v>
      </c>
      <c r="M291" s="171"/>
      <c r="N291" s="171">
        <f>'Salida rend'!T2844</f>
        <v>0.93799999999999994</v>
      </c>
      <c r="O291" s="171"/>
    </row>
    <row r="292" spans="2:15" x14ac:dyDescent="0.25">
      <c r="B292" s="226" t="s">
        <v>592</v>
      </c>
      <c r="C292" s="226"/>
      <c r="D292" s="171">
        <f>'Salida rend'!T2705</f>
        <v>0.12520000000000001</v>
      </c>
      <c r="E292" s="171"/>
      <c r="F292" s="171">
        <f>'Salida rend'!T2733</f>
        <v>0.97099999999999997</v>
      </c>
      <c r="G292" s="171"/>
      <c r="H292" s="171">
        <f>'Salida rend'!T2761</f>
        <v>0.16159999999999999</v>
      </c>
      <c r="I292" s="171"/>
      <c r="J292" s="171">
        <f>'Salida rend'!T2789</f>
        <v>0.94710000000000005</v>
      </c>
      <c r="K292" s="171"/>
      <c r="L292" s="171">
        <f>'Salida rend'!T2817</f>
        <v>0.107</v>
      </c>
      <c r="M292" s="171"/>
      <c r="N292" s="171">
        <f>'Salida rend'!T2845</f>
        <v>0.60419999999999996</v>
      </c>
      <c r="O292" s="171"/>
    </row>
    <row r="293" spans="2:15" x14ac:dyDescent="0.25">
      <c r="B293" s="226" t="s">
        <v>618</v>
      </c>
      <c r="C293" s="226"/>
      <c r="D293" s="171">
        <f>'Salida rend'!T2706</f>
        <v>0.28089999999999998</v>
      </c>
      <c r="E293" s="171"/>
      <c r="F293" s="171">
        <f>'Salida rend'!T2734</f>
        <v>7.9500000000000001E-2</v>
      </c>
      <c r="G293" s="171"/>
      <c r="H293" s="171">
        <f>'Salida rend'!T2762</f>
        <v>0.38550000000000001</v>
      </c>
      <c r="I293" s="171"/>
      <c r="J293" s="171">
        <f>'Salida rend'!T2790</f>
        <v>0.67969999999999997</v>
      </c>
      <c r="K293" s="171"/>
      <c r="L293" s="171">
        <f>'Salida rend'!T2818</f>
        <v>0.2019</v>
      </c>
      <c r="M293" s="171"/>
      <c r="N293" s="171">
        <f>'Salida rend'!T2846</f>
        <v>0.61919999999999997</v>
      </c>
      <c r="O293" s="171"/>
    </row>
    <row r="294" spans="2:15" x14ac:dyDescent="0.25">
      <c r="B294" s="226" t="s">
        <v>593</v>
      </c>
      <c r="C294" s="226"/>
      <c r="D294" s="171">
        <f>'Salida rend'!T2707</f>
        <v>8.8999999999999996E-2</v>
      </c>
      <c r="E294" s="171"/>
      <c r="F294" s="171" t="str">
        <f>'Salida rend'!T2735</f>
        <v>&lt;.0001</v>
      </c>
      <c r="G294" s="171"/>
      <c r="H294" s="171">
        <f>'Salida rend'!T2763</f>
        <v>9.1000000000000004E-3</v>
      </c>
      <c r="I294" s="171"/>
      <c r="J294" s="171">
        <f>'Salida rend'!T2791</f>
        <v>0.15340000000000001</v>
      </c>
      <c r="K294" s="171"/>
      <c r="L294" s="171">
        <f>'Salida rend'!T2819</f>
        <v>2.5000000000000001E-3</v>
      </c>
      <c r="M294" s="171"/>
      <c r="N294" s="171">
        <f>'Salida rend'!T2847</f>
        <v>8.6999999999999994E-2</v>
      </c>
      <c r="O294" s="171"/>
    </row>
    <row r="295" spans="2:15" x14ac:dyDescent="0.25">
      <c r="B295" s="227" t="s">
        <v>619</v>
      </c>
      <c r="C295" s="227"/>
      <c r="D295" s="172">
        <f>'Salida rend'!T2708</f>
        <v>0.47449999999999998</v>
      </c>
      <c r="E295" s="172"/>
      <c r="F295" s="172">
        <f>'Salida rend'!T2736</f>
        <v>0.1384</v>
      </c>
      <c r="G295" s="172"/>
      <c r="H295" s="172">
        <f>'Salida rend'!T2764</f>
        <v>0.47639999999999999</v>
      </c>
      <c r="I295" s="172"/>
      <c r="J295" s="172">
        <f>'Salida rend'!T2792</f>
        <v>0.1154</v>
      </c>
      <c r="K295" s="172"/>
      <c r="L295" s="172">
        <f>'Salida rend'!T2820</f>
        <v>0.99870000000000003</v>
      </c>
      <c r="M295" s="172"/>
      <c r="N295" s="172">
        <f>'Salida rend'!T2848</f>
        <v>0.79869999999999997</v>
      </c>
      <c r="O295" s="172"/>
    </row>
    <row r="296" spans="2:15" x14ac:dyDescent="0.25">
      <c r="B296" s="227" t="s">
        <v>1120</v>
      </c>
      <c r="C296" s="227"/>
      <c r="D296" s="273">
        <f>'Salida rend'!T2709</f>
        <v>10.182510000000001</v>
      </c>
      <c r="E296" s="273"/>
      <c r="F296" s="273">
        <f>'Salida rend'!T2737</f>
        <v>5.3551640000000003</v>
      </c>
      <c r="G296" s="273"/>
      <c r="H296" s="273">
        <f>'Salida rend'!T2765</f>
        <v>11.26632</v>
      </c>
      <c r="I296" s="273"/>
      <c r="J296" s="273">
        <f>'Salida rend'!T2793</f>
        <v>8.1482119999999991</v>
      </c>
      <c r="K296" s="273"/>
      <c r="L296" s="273">
        <f>'Salida rend'!T2821</f>
        <v>13.67489</v>
      </c>
      <c r="M296" s="273"/>
      <c r="N296" s="273">
        <f>'Salida rend'!T2849</f>
        <v>9.5292739999999991</v>
      </c>
      <c r="O296" s="273"/>
    </row>
    <row r="299" spans="2:15" x14ac:dyDescent="0.25">
      <c r="B299" s="174" t="s">
        <v>1123</v>
      </c>
      <c r="C299" s="174" t="s">
        <v>1124</v>
      </c>
      <c r="D299" s="221" t="s">
        <v>1145</v>
      </c>
      <c r="E299" s="221"/>
      <c r="F299" s="221" t="s">
        <v>1146</v>
      </c>
      <c r="G299" s="221"/>
      <c r="H299" s="221" t="s">
        <v>1147</v>
      </c>
      <c r="I299" s="221"/>
      <c r="J299" s="221" t="s">
        <v>1180</v>
      </c>
      <c r="K299" s="221"/>
      <c r="L299" s="221" t="s">
        <v>1183</v>
      </c>
      <c r="M299" s="221"/>
      <c r="N299" s="221" t="s">
        <v>1184</v>
      </c>
      <c r="O299" s="221"/>
    </row>
    <row r="300" spans="2:15" x14ac:dyDescent="0.25">
      <c r="B300" s="275" t="s">
        <v>1125</v>
      </c>
      <c r="C300" s="190" t="s">
        <v>47</v>
      </c>
      <c r="D300" s="191">
        <f>'Salida rend'!U7158</f>
        <v>189.79</v>
      </c>
      <c r="E300" s="191" t="str">
        <f>'Salida rend'!V7158</f>
        <v>B</v>
      </c>
      <c r="F300" s="191">
        <f>'Salida rend'!M7194</f>
        <v>245.42</v>
      </c>
      <c r="G300" s="191" t="str">
        <f>'Salida rend'!N7194</f>
        <v>A</v>
      </c>
      <c r="H300" s="191">
        <f>'Salida rend'!M7230</f>
        <v>39.584000000000003</v>
      </c>
      <c r="I300" s="191" t="str">
        <f>'Salida rend'!N7230</f>
        <v>B</v>
      </c>
      <c r="J300" s="191">
        <f>'Salida rend'!M7266</f>
        <v>136.04</v>
      </c>
      <c r="K300" s="191" t="str">
        <f>'Salida rend'!N7266</f>
        <v>A</v>
      </c>
      <c r="L300" s="191">
        <f>'Salida rend'!M7302</f>
        <v>474.79</v>
      </c>
      <c r="M300" s="191" t="str">
        <f>'Salida rend'!N7302</f>
        <v>B</v>
      </c>
      <c r="N300" s="191">
        <f>'Salida rend'!M7338</f>
        <v>610.83000000000004</v>
      </c>
      <c r="O300" s="191" t="str">
        <f>'Salida rend'!N7338</f>
        <v>B</v>
      </c>
    </row>
    <row r="301" spans="2:15" x14ac:dyDescent="0.25">
      <c r="B301" s="276"/>
      <c r="C301" s="188" t="s">
        <v>45</v>
      </c>
      <c r="D301" s="191">
        <f>'Salida rend'!U7157</f>
        <v>276.25</v>
      </c>
      <c r="E301" s="191" t="str">
        <f>'Salida rend'!V7157</f>
        <v>A</v>
      </c>
      <c r="F301" s="191">
        <f>'Salida rend'!M7193</f>
        <v>271.45999999999998</v>
      </c>
      <c r="G301" s="191" t="str">
        <f>'Salida rend'!N7193</f>
        <v>A</v>
      </c>
      <c r="H301" s="191">
        <f>'Salida rend'!M7229</f>
        <v>60.625999999999998</v>
      </c>
      <c r="I301" s="191" t="str">
        <f>'Salida rend'!N7229</f>
        <v>A</v>
      </c>
      <c r="J301" s="191">
        <f>'Salida rend'!M7265</f>
        <v>161.25</v>
      </c>
      <c r="K301" s="191" t="str">
        <f>'Salida rend'!N7265</f>
        <v>A</v>
      </c>
      <c r="L301" s="191">
        <f>'Salida rend'!M7301</f>
        <v>608.33000000000004</v>
      </c>
      <c r="M301" s="191" t="str">
        <f>'Salida rend'!N7301</f>
        <v>A</v>
      </c>
      <c r="N301" s="191">
        <f>'Salida rend'!M7337</f>
        <v>769.58</v>
      </c>
      <c r="O301" s="191" t="str">
        <f>'Salida rend'!N7337</f>
        <v>A</v>
      </c>
    </row>
    <row r="302" spans="2:15" x14ac:dyDescent="0.25">
      <c r="B302" s="275" t="s">
        <v>1128</v>
      </c>
      <c r="C302" s="190" t="s">
        <v>11</v>
      </c>
      <c r="D302" s="191">
        <f>'Salida rend'!M11920</f>
        <v>265</v>
      </c>
      <c r="E302" s="191" t="str">
        <f>'Salida rend'!N11920</f>
        <v>A</v>
      </c>
      <c r="F302" s="191">
        <f>'Salida rend'!M11961</f>
        <v>223.34</v>
      </c>
      <c r="G302" s="191" t="str">
        <f>'Salida rend'!N11961</f>
        <v>B</v>
      </c>
      <c r="H302" s="191">
        <f>'Salida rend'!M12000</f>
        <v>32.5</v>
      </c>
      <c r="I302" s="191" t="str">
        <f>'Salida rend'!N12000</f>
        <v>B</v>
      </c>
      <c r="J302" s="191">
        <f>'Salida rend'!M12038</f>
        <v>181.25</v>
      </c>
      <c r="K302" s="191" t="s">
        <v>592</v>
      </c>
      <c r="L302" s="191">
        <f>'Salida rend'!M12078</f>
        <v>520.83000000000004</v>
      </c>
      <c r="M302" s="191" t="str">
        <f>'Salida rend'!N12078</f>
        <v>B</v>
      </c>
      <c r="N302" s="191">
        <f>'Salida rend'!M12117</f>
        <v>702.08</v>
      </c>
      <c r="O302" s="191" t="str">
        <f>'Salida rend'!N12117</f>
        <v>B</v>
      </c>
    </row>
    <row r="303" spans="2:15" x14ac:dyDescent="0.25">
      <c r="B303" s="275"/>
      <c r="C303" s="190" t="s">
        <v>7</v>
      </c>
      <c r="D303" s="191">
        <f>'Salida rend'!M11922</f>
        <v>202.5</v>
      </c>
      <c r="E303" s="191" t="str">
        <f>'Salida rend'!N11922</f>
        <v>A</v>
      </c>
      <c r="F303" s="191">
        <f>'Salida rend'!M11960</f>
        <v>327.08</v>
      </c>
      <c r="G303" s="191" t="str">
        <f>'Salida rend'!N11960</f>
        <v>A</v>
      </c>
      <c r="H303" s="191">
        <f>'Salida rend'!M11998</f>
        <v>82.09</v>
      </c>
      <c r="I303" s="191" t="str">
        <f>'Salida rend'!N11998</f>
        <v>A</v>
      </c>
      <c r="J303" s="191">
        <f>'Salida rend'!M12037</f>
        <v>200.42</v>
      </c>
      <c r="K303" s="191" t="s">
        <v>592</v>
      </c>
      <c r="L303" s="191">
        <f>'Salida rend'!M12077</f>
        <v>611.66999999999996</v>
      </c>
      <c r="M303" s="191" t="str">
        <f>'Salida rend'!N12077</f>
        <v>B</v>
      </c>
      <c r="N303" s="191">
        <f>'Salida rend'!M12116</f>
        <v>812.08</v>
      </c>
      <c r="O303" s="191" t="str">
        <f>'Salida rend'!N12116</f>
        <v>A</v>
      </c>
    </row>
    <row r="304" spans="2:15" x14ac:dyDescent="0.25">
      <c r="B304" s="275"/>
      <c r="C304" s="190" t="s">
        <v>46</v>
      </c>
      <c r="D304" s="191">
        <f>'Salida rend'!M11923</f>
        <v>202.5</v>
      </c>
      <c r="E304" s="191" t="str">
        <f>'Salida rend'!N11923</f>
        <v>A</v>
      </c>
      <c r="F304" s="191">
        <f>'Salida rend'!M11962</f>
        <v>74.58</v>
      </c>
      <c r="G304" s="191" t="str">
        <f>'Salida rend'!N11962</f>
        <v>C</v>
      </c>
      <c r="H304" s="191">
        <f>'Salida rend'!M12001</f>
        <v>13.33</v>
      </c>
      <c r="I304" s="191" t="str">
        <f>'Salida rend'!N12001</f>
        <v>B</v>
      </c>
      <c r="J304" s="191">
        <f>'Salida rend'!M12040</f>
        <v>91.67</v>
      </c>
      <c r="K304" s="191" t="str">
        <f>'Salida rend'!N12040</f>
        <v>B</v>
      </c>
      <c r="L304" s="191">
        <f>'Salida rend'!M12079</f>
        <v>290.42</v>
      </c>
      <c r="M304" s="191" t="str">
        <f>'Salida rend'!N12079</f>
        <v>C</v>
      </c>
      <c r="N304" s="191">
        <f>'Salida rend'!M12118</f>
        <v>382.09</v>
      </c>
      <c r="O304" s="191" t="str">
        <f>'Salida rend'!N12118</f>
        <v>C</v>
      </c>
    </row>
    <row r="305" spans="2:15" x14ac:dyDescent="0.25">
      <c r="B305" s="276"/>
      <c r="C305" s="190" t="s">
        <v>8</v>
      </c>
      <c r="D305" s="191">
        <f>'Salida rend'!M11921</f>
        <v>262.08999999999997</v>
      </c>
      <c r="E305" s="191" t="str">
        <f>'Salida rend'!N11921</f>
        <v>A</v>
      </c>
      <c r="F305" s="191">
        <f>'Salida rend'!M11959</f>
        <v>408.75</v>
      </c>
      <c r="G305" s="191" t="str">
        <f>'Salida rend'!N11959</f>
        <v>A</v>
      </c>
      <c r="H305" s="191">
        <f>'Salida rend'!M11999</f>
        <v>72.5</v>
      </c>
      <c r="I305" s="191" t="str">
        <f>'Salida rend'!N11999</f>
        <v>A</v>
      </c>
      <c r="J305" s="191">
        <f>'Salida rend'!M12039</f>
        <v>121.25</v>
      </c>
      <c r="K305" s="191" t="str">
        <f>'Salida rend'!N12039</f>
        <v>B</v>
      </c>
      <c r="L305" s="191">
        <f>'Salida rend'!M12076</f>
        <v>743.33</v>
      </c>
      <c r="M305" s="191" t="str">
        <f>'Salida rend'!N12076</f>
        <v>A</v>
      </c>
      <c r="N305" s="191">
        <f>'Salida rend'!M12115</f>
        <v>864.58</v>
      </c>
      <c r="O305" s="191" t="str">
        <f>'Salida rend'!N12115</f>
        <v>A</v>
      </c>
    </row>
    <row r="306" spans="2:15" x14ac:dyDescent="0.25">
      <c r="B306" s="274" t="s">
        <v>1119</v>
      </c>
      <c r="C306" s="274"/>
      <c r="D306" s="274" t="s">
        <v>1132</v>
      </c>
      <c r="E306" s="274"/>
      <c r="F306" s="274"/>
      <c r="G306" s="274"/>
      <c r="H306" s="274"/>
      <c r="I306" s="274"/>
      <c r="J306" s="274"/>
      <c r="K306" s="274"/>
      <c r="L306" s="274"/>
      <c r="M306" s="274"/>
      <c r="N306" s="274"/>
      <c r="O306" s="274"/>
    </row>
    <row r="307" spans="2:15" x14ac:dyDescent="0.25">
      <c r="B307" s="275" t="s">
        <v>594</v>
      </c>
      <c r="C307" s="275"/>
      <c r="D307" s="192">
        <f>'Salida rend'!T2872</f>
        <v>1.8E-3</v>
      </c>
      <c r="E307" s="192" t="s">
        <v>1158</v>
      </c>
      <c r="F307" s="192">
        <f>'Salida rend'!T2900</f>
        <v>1.2500000000000001E-2</v>
      </c>
      <c r="G307" s="192" t="s">
        <v>1157</v>
      </c>
      <c r="H307" s="192">
        <f>'Salida rend'!T2928</f>
        <v>0.1946</v>
      </c>
      <c r="I307" s="192" t="s">
        <v>1156</v>
      </c>
      <c r="J307" s="192">
        <f>'Salida rend'!T2956</f>
        <v>0.3705</v>
      </c>
      <c r="K307" s="192" t="s">
        <v>1156</v>
      </c>
      <c r="L307" s="192">
        <f>'Salida rend'!T2984</f>
        <v>2.0000000000000001E-4</v>
      </c>
      <c r="M307" s="192" t="s">
        <v>1158</v>
      </c>
      <c r="N307" s="192">
        <f>'Salida rend'!T3012</f>
        <v>1.1000000000000001E-3</v>
      </c>
      <c r="O307" s="192" t="s">
        <v>1158</v>
      </c>
    </row>
    <row r="308" spans="2:15" x14ac:dyDescent="0.25">
      <c r="B308" s="275" t="s">
        <v>592</v>
      </c>
      <c r="C308" s="275"/>
      <c r="D308" s="192">
        <f>'Salida rend'!T2873</f>
        <v>2.2000000000000001E-3</v>
      </c>
      <c r="E308" s="192" t="s">
        <v>1158</v>
      </c>
      <c r="F308" s="192">
        <f>'Salida rend'!T2901</f>
        <v>0.438</v>
      </c>
      <c r="G308" s="192" t="s">
        <v>1156</v>
      </c>
      <c r="H308" s="192">
        <f>'Salida rend'!T2929</f>
        <v>0.16139999999999999</v>
      </c>
      <c r="I308" s="192" t="s">
        <v>1156</v>
      </c>
      <c r="J308" s="192">
        <f>'Salida rend'!T2957</f>
        <v>0.2742</v>
      </c>
      <c r="K308" s="192" t="s">
        <v>1156</v>
      </c>
      <c r="L308" s="192">
        <f>'Salida rend'!T2985</f>
        <v>4.3499999999999997E-2</v>
      </c>
      <c r="M308" s="192" t="s">
        <v>1157</v>
      </c>
      <c r="N308" s="192">
        <f>'Salida rend'!T3013</f>
        <v>7.0499999999999993E-2</v>
      </c>
      <c r="O308" s="192" t="s">
        <v>1156</v>
      </c>
    </row>
    <row r="309" spans="2:15" x14ac:dyDescent="0.25">
      <c r="B309" s="275" t="s">
        <v>618</v>
      </c>
      <c r="C309" s="275"/>
      <c r="D309" s="192">
        <f>'Salida rend'!T2874</f>
        <v>0.91820000000000002</v>
      </c>
      <c r="E309" s="192" t="s">
        <v>1156</v>
      </c>
      <c r="F309" s="192">
        <f>'Salida rend'!T2902</f>
        <v>0.26350000000000001</v>
      </c>
      <c r="G309" s="192" t="s">
        <v>1156</v>
      </c>
      <c r="H309" s="192">
        <f>'Salida rend'!T2930</f>
        <v>0.1103</v>
      </c>
      <c r="I309" s="192" t="s">
        <v>1156</v>
      </c>
      <c r="J309" s="192">
        <f>'Salida rend'!T2958</f>
        <v>0.47170000000000001</v>
      </c>
      <c r="K309" s="192" t="s">
        <v>1156</v>
      </c>
      <c r="L309" s="192">
        <f>'Salida rend'!T2986</f>
        <v>0.153</v>
      </c>
      <c r="M309" s="192" t="s">
        <v>1156</v>
      </c>
      <c r="N309" s="192">
        <f>'Salida rend'!T3014</f>
        <v>1.1299999999999999E-2</v>
      </c>
      <c r="O309" s="192" t="s">
        <v>1157</v>
      </c>
    </row>
    <row r="310" spans="2:15" x14ac:dyDescent="0.25">
      <c r="B310" s="275" t="s">
        <v>593</v>
      </c>
      <c r="C310" s="275"/>
      <c r="D310" s="192">
        <f>'Salida rend'!T2875</f>
        <v>7.9399999999999998E-2</v>
      </c>
      <c r="E310" s="192" t="s">
        <v>1156</v>
      </c>
      <c r="F310" s="192" t="str">
        <f>'Salida rend'!T2903</f>
        <v>&lt;.0001</v>
      </c>
      <c r="G310" s="192" t="s">
        <v>1158</v>
      </c>
      <c r="H310" s="192" t="str">
        <f>'Salida rend'!T2931</f>
        <v>&lt;.0001</v>
      </c>
      <c r="I310" s="192" t="s">
        <v>1158</v>
      </c>
      <c r="J310" s="192">
        <f>'Salida rend'!T2959</f>
        <v>4.0000000000000001E-3</v>
      </c>
      <c r="K310" s="192" t="s">
        <v>1158</v>
      </c>
      <c r="L310" s="192" t="str">
        <f>'Salida rend'!T2987</f>
        <v>&lt;.0001</v>
      </c>
      <c r="M310" s="192" t="s">
        <v>1158</v>
      </c>
      <c r="N310" s="192" t="str">
        <f>'Salida rend'!T3015</f>
        <v>&lt;.0001</v>
      </c>
      <c r="O310" s="192" t="s">
        <v>1158</v>
      </c>
    </row>
    <row r="311" spans="2:15" x14ac:dyDescent="0.25">
      <c r="B311" s="276" t="s">
        <v>619</v>
      </c>
      <c r="C311" s="276"/>
      <c r="D311" s="193">
        <f>'Salida rend'!T2876</f>
        <v>0.6089</v>
      </c>
      <c r="E311" s="193" t="s">
        <v>1156</v>
      </c>
      <c r="F311" s="193">
        <f>'Salida rend'!T2904</f>
        <v>0.17</v>
      </c>
      <c r="G311" s="193" t="s">
        <v>1156</v>
      </c>
      <c r="H311" s="193">
        <f>'Salida rend'!T2932</f>
        <v>0.42380000000000001</v>
      </c>
      <c r="I311" s="193" t="s">
        <v>1156</v>
      </c>
      <c r="J311" s="193">
        <f>'Salida rend'!T2960</f>
        <v>0.57950000000000002</v>
      </c>
      <c r="K311" s="193" t="s">
        <v>1156</v>
      </c>
      <c r="L311" s="193">
        <f>'Salida rend'!T2988</f>
        <v>0.23019999999999999</v>
      </c>
      <c r="M311" s="193" t="s">
        <v>1156</v>
      </c>
      <c r="N311" s="193">
        <f>'Salida rend'!T3016</f>
        <v>0.31419999999999998</v>
      </c>
      <c r="O311" s="193" t="s">
        <v>1156</v>
      </c>
    </row>
    <row r="312" spans="2:15" x14ac:dyDescent="0.25">
      <c r="B312" s="276" t="s">
        <v>1120</v>
      </c>
      <c r="C312" s="276"/>
      <c r="D312" s="277">
        <f>'Salida rend'!T2877</f>
        <v>26.25189</v>
      </c>
      <c r="E312" s="277"/>
      <c r="F312" s="277">
        <f>'Salida rend'!T2905</f>
        <v>26.59337</v>
      </c>
      <c r="G312" s="277"/>
      <c r="H312" s="277">
        <f>'Salida rend'!T2933</f>
        <v>42.199080000000002</v>
      </c>
      <c r="I312" s="277"/>
      <c r="J312" s="277">
        <f>'Salida rend'!T2961</f>
        <v>38.38579</v>
      </c>
      <c r="K312" s="277"/>
      <c r="L312" s="277">
        <f>'Salida rend'!T2989</f>
        <v>14.72264</v>
      </c>
      <c r="M312" s="277"/>
      <c r="N312" s="277">
        <f>'Salida rend'!T3017</f>
        <v>10.63833</v>
      </c>
      <c r="O312" s="277"/>
    </row>
    <row r="315" spans="2:15" x14ac:dyDescent="0.25">
      <c r="B315" s="185" t="s">
        <v>1123</v>
      </c>
      <c r="C315" s="185" t="s">
        <v>1124</v>
      </c>
      <c r="D315" s="274" t="s">
        <v>1145</v>
      </c>
      <c r="E315" s="274"/>
      <c r="F315" s="274" t="s">
        <v>1146</v>
      </c>
      <c r="G315" s="274"/>
      <c r="H315" s="274" t="s">
        <v>1147</v>
      </c>
      <c r="I315" s="274"/>
      <c r="J315" s="274" t="s">
        <v>1180</v>
      </c>
      <c r="K315" s="274"/>
      <c r="L315" s="274" t="s">
        <v>1183</v>
      </c>
      <c r="M315" s="274"/>
      <c r="N315" s="274" t="s">
        <v>1181</v>
      </c>
      <c r="O315" s="274"/>
    </row>
    <row r="316" spans="2:15" x14ac:dyDescent="0.25">
      <c r="B316" s="278" t="s">
        <v>1125</v>
      </c>
      <c r="C316" s="186" t="s">
        <v>47</v>
      </c>
      <c r="D316" s="187">
        <f>'Salida rend'!U7374</f>
        <v>24.065999999999999</v>
      </c>
      <c r="E316" s="187" t="str">
        <f>'Salida rend'!V7374</f>
        <v>B</v>
      </c>
      <c r="F316" s="187">
        <f>'Salida rend'!M7410</f>
        <v>18.329999999999998</v>
      </c>
      <c r="G316" s="187" t="str">
        <f>'Salida rend'!N7410</f>
        <v>A</v>
      </c>
      <c r="H316" s="187">
        <f>'Salida rend'!M7446</f>
        <v>2.4081000000000001</v>
      </c>
      <c r="I316" s="187" t="str">
        <f>'Salida rend'!N7446</f>
        <v>A</v>
      </c>
      <c r="J316" s="187">
        <f>'Salida rend'!M7482</f>
        <v>10.478</v>
      </c>
      <c r="K316" s="187" t="str">
        <f>'Salida rend'!N7482</f>
        <v>A</v>
      </c>
      <c r="L316" s="187">
        <f>'Salida rend'!M7518</f>
        <v>44.805</v>
      </c>
      <c r="M316" s="187" t="str">
        <f>'Salida rend'!N7518</f>
        <v>B</v>
      </c>
      <c r="N316" s="187">
        <f>'Salida rend'!M7554</f>
        <v>55.280999999999999</v>
      </c>
      <c r="O316" s="187" t="str">
        <f>'Salida rend'!N7554</f>
        <v>B</v>
      </c>
    </row>
    <row r="317" spans="2:15" x14ac:dyDescent="0.25">
      <c r="B317" s="276"/>
      <c r="C317" s="188" t="s">
        <v>45</v>
      </c>
      <c r="D317" s="191">
        <f>'Salida rend'!U7373</f>
        <v>34.948</v>
      </c>
      <c r="E317" s="191" t="str">
        <f>'Salida rend'!V7373</f>
        <v>A</v>
      </c>
      <c r="F317" s="191">
        <f>'Salida rend'!M7409</f>
        <v>20.135999999999999</v>
      </c>
      <c r="G317" s="191" t="str">
        <f>'Salida rend'!N7409</f>
        <v>A</v>
      </c>
      <c r="H317" s="191">
        <f>'Salida rend'!M7445</f>
        <v>3.1288</v>
      </c>
      <c r="I317" s="191" t="str">
        <f>'Salida rend'!N7445</f>
        <v>A</v>
      </c>
      <c r="J317" s="191">
        <f>'Salida rend'!M7481</f>
        <v>12.628</v>
      </c>
      <c r="K317" s="191" t="str">
        <f>'Salida rend'!N7481</f>
        <v>A</v>
      </c>
      <c r="L317" s="191">
        <f>'Salida rend'!M7517</f>
        <v>58.216000000000001</v>
      </c>
      <c r="M317" s="191" t="str">
        <f>'Salida rend'!N7517</f>
        <v>A</v>
      </c>
      <c r="N317" s="191">
        <f>'Salida rend'!M7553</f>
        <v>70.840999999999994</v>
      </c>
      <c r="O317" s="191" t="str">
        <f>'Salida rend'!N7553</f>
        <v>A</v>
      </c>
    </row>
    <row r="318" spans="2:15" x14ac:dyDescent="0.25">
      <c r="B318" s="275" t="s">
        <v>1128</v>
      </c>
      <c r="C318" s="200" t="s">
        <v>11</v>
      </c>
      <c r="D318" s="191">
        <f>'Salida rend'!M12154</f>
        <v>33.543999999999997</v>
      </c>
      <c r="E318" s="191" t="str">
        <f>'Salida rend'!N12154</f>
        <v>A</v>
      </c>
      <c r="F318" s="191">
        <f>'Salida rend'!M12195</f>
        <v>16.614999999999998</v>
      </c>
      <c r="G318" s="191" t="str">
        <f>'Salida rend'!N12195</f>
        <v>B</v>
      </c>
      <c r="H318" s="191">
        <f>'Salida rend'!M12234</f>
        <v>2.1850000000000001</v>
      </c>
      <c r="I318" s="191" t="s">
        <v>1150</v>
      </c>
      <c r="J318" s="191">
        <f>'Salida rend'!M12271</f>
        <v>13.898</v>
      </c>
      <c r="K318" s="191" t="str">
        <f>'Salida rend'!N12271</f>
        <v>A</v>
      </c>
      <c r="L318" s="191">
        <f>'Salida rend'!M12311</f>
        <v>52.344000000000001</v>
      </c>
      <c r="M318" s="191" t="str">
        <f>'Salida rend'!N12311</f>
        <v>B</v>
      </c>
      <c r="N318" s="191">
        <f>'Salida rend'!M12350</f>
        <v>66.239999999999995</v>
      </c>
      <c r="O318" s="191" t="str">
        <f>'Salida rend'!N12350</f>
        <v>A</v>
      </c>
    </row>
    <row r="319" spans="2:15" x14ac:dyDescent="0.25">
      <c r="B319" s="281"/>
      <c r="C319" s="200" t="s">
        <v>7</v>
      </c>
      <c r="D319" s="191">
        <f>'Salida rend'!M12157</f>
        <v>23.763999999999999</v>
      </c>
      <c r="E319" s="191" t="str">
        <f>'Salida rend'!N12157</f>
        <v>A</v>
      </c>
      <c r="F319" s="191">
        <f>'Salida rend'!M12194</f>
        <v>23.298999999999999</v>
      </c>
      <c r="G319" s="191" t="str">
        <f>'Salida rend'!N12194</f>
        <v>B</v>
      </c>
      <c r="H319" s="191">
        <f>'Salida rend'!M12233</f>
        <v>3.6913</v>
      </c>
      <c r="I319" s="191" t="s">
        <v>592</v>
      </c>
      <c r="J319" s="191">
        <f>'Salida rend'!M12272</f>
        <v>12.513999999999999</v>
      </c>
      <c r="K319" s="191" t="str">
        <f>'Salida rend'!N12272</f>
        <v>A</v>
      </c>
      <c r="L319" s="191">
        <f>'Salida rend'!M12312</f>
        <v>50.759</v>
      </c>
      <c r="M319" s="191" t="str">
        <f>'Salida rend'!N12312</f>
        <v>B</v>
      </c>
      <c r="N319" s="191">
        <f>'Salida rend'!M12351</f>
        <v>63.27</v>
      </c>
      <c r="O319" s="191" t="str">
        <f>'Salida rend'!N12351</f>
        <v>A</v>
      </c>
    </row>
    <row r="320" spans="2:15" x14ac:dyDescent="0.25">
      <c r="B320" s="281"/>
      <c r="C320" s="200" t="s">
        <v>46</v>
      </c>
      <c r="D320" s="191">
        <f>'Salida rend'!M12155</f>
        <v>30.908999999999999</v>
      </c>
      <c r="E320" s="191" t="str">
        <f>'Salida rend'!N12155</f>
        <v>A</v>
      </c>
      <c r="F320" s="191">
        <f>'Salida rend'!M12196</f>
        <v>6.2690000000000001</v>
      </c>
      <c r="G320" s="191" t="str">
        <f>'Salida rend'!N12196</f>
        <v>C</v>
      </c>
      <c r="H320" s="191">
        <f>'Salida rend'!M12235</f>
        <v>1.0563</v>
      </c>
      <c r="I320" s="191" t="str">
        <f>'Salida rend'!N12235</f>
        <v>B</v>
      </c>
      <c r="J320" s="191">
        <f>'Salida rend'!M12273</f>
        <v>11.023999999999999</v>
      </c>
      <c r="K320" s="191" t="str">
        <f>'Salida rend'!N12273</f>
        <v>A</v>
      </c>
      <c r="L320" s="191">
        <f>'Salida rend'!M12313</f>
        <v>38.234999999999999</v>
      </c>
      <c r="M320" s="191" t="str">
        <f>'Salida rend'!N12313</f>
        <v>C</v>
      </c>
      <c r="N320" s="191">
        <f>'Salida rend'!M12352</f>
        <v>49.256</v>
      </c>
      <c r="O320" s="191" t="str">
        <f>'Salida rend'!N12352</f>
        <v>B</v>
      </c>
    </row>
    <row r="321" spans="2:15" x14ac:dyDescent="0.25">
      <c r="B321" s="276"/>
      <c r="C321" s="200" t="s">
        <v>8</v>
      </c>
      <c r="D321" s="191">
        <f>'Salida rend'!M12156</f>
        <v>29.812999999999999</v>
      </c>
      <c r="E321" s="191" t="str">
        <f>'Salida rend'!N12156</f>
        <v>A</v>
      </c>
      <c r="F321" s="191">
        <f>'Salida rend'!M12193</f>
        <v>30.748999999999999</v>
      </c>
      <c r="G321" s="191" t="str">
        <f>'Salida rend'!N12193</f>
        <v>A</v>
      </c>
      <c r="H321" s="191">
        <f>'Salida rend'!M12232</f>
        <v>4.1413000000000002</v>
      </c>
      <c r="I321" s="191" t="s">
        <v>592</v>
      </c>
      <c r="J321" s="191">
        <f>'Salida rend'!M12274</f>
        <v>8.7759999999999998</v>
      </c>
      <c r="K321" s="191" t="str">
        <f>'Salida rend'!N12274</f>
        <v>A</v>
      </c>
      <c r="L321" s="191">
        <f>'Salida rend'!M12310</f>
        <v>64.703999999999994</v>
      </c>
      <c r="M321" s="191" t="str">
        <f>'Salida rend'!N12310</f>
        <v>A</v>
      </c>
      <c r="N321" s="191">
        <f>'Salida rend'!M12349</f>
        <v>73.477999999999994</v>
      </c>
      <c r="O321" s="191" t="str">
        <f>'Salida rend'!N12349</f>
        <v>A</v>
      </c>
    </row>
    <row r="322" spans="2:15" x14ac:dyDescent="0.25">
      <c r="B322" s="274" t="s">
        <v>1119</v>
      </c>
      <c r="C322" s="274"/>
      <c r="D322" s="274" t="s">
        <v>1132</v>
      </c>
      <c r="E322" s="274"/>
      <c r="F322" s="274"/>
      <c r="G322" s="274"/>
      <c r="H322" s="274"/>
      <c r="I322" s="274"/>
      <c r="J322" s="274"/>
      <c r="K322" s="274"/>
      <c r="L322" s="274"/>
      <c r="M322" s="274"/>
      <c r="N322" s="274"/>
      <c r="O322" s="274"/>
    </row>
    <row r="323" spans="2:15" x14ac:dyDescent="0.25">
      <c r="B323" s="281" t="s">
        <v>594</v>
      </c>
      <c r="C323" s="281"/>
      <c r="D323" s="202">
        <f>'Salida rend'!T3040</f>
        <v>1.5E-3</v>
      </c>
      <c r="E323" s="202" t="s">
        <v>1158</v>
      </c>
      <c r="F323" s="202">
        <f>'Salida rend'!T3068</f>
        <v>1.49E-2</v>
      </c>
      <c r="G323" s="202" t="s">
        <v>1157</v>
      </c>
      <c r="H323" s="202">
        <f>'Salida rend'!T3096</f>
        <v>0.75580000000000003</v>
      </c>
      <c r="I323" s="202" t="s">
        <v>1156</v>
      </c>
      <c r="J323" s="202">
        <f>'Salida rend'!T3124</f>
        <v>0.89080000000000004</v>
      </c>
      <c r="K323" s="202" t="s">
        <v>1156</v>
      </c>
      <c r="L323" s="202">
        <f>'Salida rend'!T3152</f>
        <v>2.0000000000000001E-4</v>
      </c>
      <c r="M323" s="202" t="s">
        <v>1158</v>
      </c>
      <c r="N323" s="202">
        <f>'Salida rend'!T3180</f>
        <v>4.0000000000000002E-4</v>
      </c>
      <c r="O323" s="202" t="s">
        <v>1158</v>
      </c>
    </row>
    <row r="324" spans="2:15" x14ac:dyDescent="0.25">
      <c r="B324" s="281" t="s">
        <v>592</v>
      </c>
      <c r="C324" s="281"/>
      <c r="D324" s="202">
        <f>'Salida rend'!T3041</f>
        <v>8.0999999999999996E-3</v>
      </c>
      <c r="E324" s="202" t="s">
        <v>1158</v>
      </c>
      <c r="F324" s="202">
        <f>'Salida rend'!T3069</f>
        <v>0.48180000000000001</v>
      </c>
      <c r="G324" s="202" t="s">
        <v>1156</v>
      </c>
      <c r="H324" s="202">
        <f>'Salida rend'!T3097</f>
        <v>0.44419999999999998</v>
      </c>
      <c r="I324" s="202" t="s">
        <v>1156</v>
      </c>
      <c r="J324" s="202">
        <f>'Salida rend'!T3125</f>
        <v>0.1812</v>
      </c>
      <c r="K324" s="202" t="s">
        <v>1156</v>
      </c>
      <c r="L324" s="202">
        <f>'Salida rend'!T3153</f>
        <v>2.5499999999999998E-2</v>
      </c>
      <c r="M324" s="202" t="s">
        <v>1157</v>
      </c>
      <c r="N324" s="202">
        <f>'Salida rend'!T3181</f>
        <v>3.5700000000000003E-2</v>
      </c>
      <c r="O324" s="202" t="s">
        <v>1157</v>
      </c>
    </row>
    <row r="325" spans="2:15" x14ac:dyDescent="0.25">
      <c r="B325" s="281" t="s">
        <v>618</v>
      </c>
      <c r="C325" s="281"/>
      <c r="D325" s="202">
        <f>'Salida rend'!T3042</f>
        <v>0.72660000000000002</v>
      </c>
      <c r="E325" s="202" t="s">
        <v>1156</v>
      </c>
      <c r="F325" s="202">
        <f>'Salida rend'!T3070</f>
        <v>0.23430000000000001</v>
      </c>
      <c r="G325" s="202" t="s">
        <v>1156</v>
      </c>
      <c r="H325" s="202">
        <f>'Salida rend'!T3098</f>
        <v>6.9900000000000004E-2</v>
      </c>
      <c r="I325" s="202" t="s">
        <v>1156</v>
      </c>
      <c r="J325" s="202">
        <f>'Salida rend'!T3126</f>
        <v>0.58509999999999995</v>
      </c>
      <c r="K325" s="202" t="s">
        <v>1156</v>
      </c>
      <c r="L325" s="202">
        <f>'Salida rend'!T3154</f>
        <v>0.27039999999999997</v>
      </c>
      <c r="M325" s="202" t="s">
        <v>1156</v>
      </c>
      <c r="N325" s="202">
        <f>'Salida rend'!T3182</f>
        <v>0.1258</v>
      </c>
      <c r="O325" s="202" t="s">
        <v>1156</v>
      </c>
    </row>
    <row r="326" spans="2:15" x14ac:dyDescent="0.25">
      <c r="B326" s="281" t="s">
        <v>593</v>
      </c>
      <c r="C326" s="281"/>
      <c r="D326" s="202">
        <f>'Salida rend'!T3043</f>
        <v>8.9800000000000005E-2</v>
      </c>
      <c r="E326" s="202" t="s">
        <v>1156</v>
      </c>
      <c r="F326" s="202" t="str">
        <f>'Salida rend'!T3071</f>
        <v>&lt;.0001</v>
      </c>
      <c r="G326" s="202" t="s">
        <v>1158</v>
      </c>
      <c r="H326" s="202">
        <f>'Salida rend'!T3099</f>
        <v>1.1000000000000001E-3</v>
      </c>
      <c r="I326" s="202" t="s">
        <v>1158</v>
      </c>
      <c r="J326" s="202">
        <f>'Salida rend'!T3127</f>
        <v>0.13950000000000001</v>
      </c>
      <c r="K326" s="202" t="s">
        <v>1156</v>
      </c>
      <c r="L326" s="202" t="str">
        <f>'Salida rend'!T3155</f>
        <v>&lt;.0001</v>
      </c>
      <c r="M326" s="202" t="s">
        <v>1158</v>
      </c>
      <c r="N326" s="202">
        <f>'Salida rend'!T3183</f>
        <v>1E-4</v>
      </c>
      <c r="O326" s="202" t="s">
        <v>1158</v>
      </c>
    </row>
    <row r="327" spans="2:15" x14ac:dyDescent="0.25">
      <c r="B327" s="276" t="s">
        <v>619</v>
      </c>
      <c r="C327" s="276"/>
      <c r="D327" s="193">
        <f>'Salida rend'!T3044</f>
        <v>0.89900000000000002</v>
      </c>
      <c r="E327" s="202" t="s">
        <v>1156</v>
      </c>
      <c r="F327" s="193">
        <f>'Salida rend'!T3072</f>
        <v>0.2404</v>
      </c>
      <c r="G327" s="193" t="s">
        <v>1156</v>
      </c>
      <c r="H327" s="193">
        <f>'Salida rend'!T3100</f>
        <v>0.38229999999999997</v>
      </c>
      <c r="I327" s="193" t="s">
        <v>1156</v>
      </c>
      <c r="J327" s="193">
        <f>'Salida rend'!T3128</f>
        <v>0.2465</v>
      </c>
      <c r="K327" s="202" t="s">
        <v>1156</v>
      </c>
      <c r="L327" s="193">
        <f>'Salida rend'!T3156</f>
        <v>0.5393</v>
      </c>
      <c r="M327" s="193" t="s">
        <v>1156</v>
      </c>
      <c r="N327" s="193">
        <f>'Salida rend'!T3184</f>
        <v>0.87029999999999996</v>
      </c>
      <c r="O327" s="193" t="s">
        <v>1156</v>
      </c>
    </row>
    <row r="328" spans="2:15" x14ac:dyDescent="0.25">
      <c r="B328" s="276" t="s">
        <v>1120</v>
      </c>
      <c r="C328" s="276"/>
      <c r="D328" s="277">
        <f>'Salida rend'!T3045</f>
        <v>24.93909</v>
      </c>
      <c r="E328" s="277"/>
      <c r="F328" s="277">
        <f>'Salida rend'!T3073</f>
        <v>26.569330000000001</v>
      </c>
      <c r="G328" s="277"/>
      <c r="H328" s="277">
        <f>'Salida rend'!T3101</f>
        <v>50.111849999999997</v>
      </c>
      <c r="I328" s="277"/>
      <c r="J328" s="277">
        <f>'Salida rend'!T3129</f>
        <v>37.257649999999998</v>
      </c>
      <c r="K328" s="277"/>
      <c r="L328" s="277">
        <f>'Salida rend'!T3157</f>
        <v>14.93052</v>
      </c>
      <c r="M328" s="277"/>
      <c r="N328" s="277">
        <f>'Salida rend'!T3185</f>
        <v>12.978339999999999</v>
      </c>
      <c r="O328" s="277"/>
    </row>
    <row r="331" spans="2:15" x14ac:dyDescent="0.25">
      <c r="B331" s="203" t="s">
        <v>1123</v>
      </c>
      <c r="C331" s="203" t="s">
        <v>1124</v>
      </c>
      <c r="D331" s="221" t="s">
        <v>1145</v>
      </c>
      <c r="E331" s="221"/>
      <c r="F331" s="221" t="s">
        <v>1146</v>
      </c>
      <c r="G331" s="221"/>
      <c r="H331" s="221" t="s">
        <v>1147</v>
      </c>
      <c r="I331" s="221"/>
      <c r="J331" s="221" t="s">
        <v>1180</v>
      </c>
      <c r="K331" s="221"/>
      <c r="L331" s="221" t="s">
        <v>1183</v>
      </c>
      <c r="M331" s="221"/>
      <c r="N331" s="221" t="s">
        <v>1181</v>
      </c>
      <c r="O331" s="221"/>
    </row>
    <row r="332" spans="2:15" x14ac:dyDescent="0.25">
      <c r="B332" s="279" t="s">
        <v>1125</v>
      </c>
      <c r="C332" s="207" t="s">
        <v>47</v>
      </c>
      <c r="D332" s="179">
        <f>'Salida rend'!U7590</f>
        <v>18.98</v>
      </c>
      <c r="E332" s="179" t="str">
        <f>'Salida rend'!V7590</f>
        <v>B</v>
      </c>
      <c r="F332" s="179">
        <f>'Salida rend'!M7626</f>
        <v>24.542000000000002</v>
      </c>
      <c r="G332" s="179" t="str">
        <f>'Salida rend'!N7626</f>
        <v>A</v>
      </c>
      <c r="H332" s="179">
        <f>'Salida rend'!M7662</f>
        <v>3.9594</v>
      </c>
      <c r="I332" s="179" t="str">
        <f>'Salida rend'!N7662</f>
        <v>B</v>
      </c>
      <c r="J332" s="179">
        <f>'Salida rend'!M7698</f>
        <v>13.605</v>
      </c>
      <c r="K332" s="179" t="str">
        <f>'Salida rend'!N7698</f>
        <v>A</v>
      </c>
      <c r="L332" s="179">
        <f>'Salida rend'!M7734</f>
        <v>47.478999999999999</v>
      </c>
      <c r="M332" s="179" t="str">
        <f>'Salida rend'!N7734</f>
        <v>B</v>
      </c>
      <c r="N332" s="179">
        <f>'Salida rend'!M7770</f>
        <v>61.084000000000003</v>
      </c>
      <c r="O332" s="179" t="str">
        <f>'Salida rend'!N7770</f>
        <v>B</v>
      </c>
    </row>
    <row r="333" spans="2:15" x14ac:dyDescent="0.25">
      <c r="B333" s="266"/>
      <c r="C333" s="183" t="s">
        <v>45</v>
      </c>
      <c r="D333" s="208">
        <f>'Salida rend'!U7589</f>
        <v>27.626000000000001</v>
      </c>
      <c r="E333" s="208" t="str">
        <f>'Salida rend'!V7589</f>
        <v>A</v>
      </c>
      <c r="F333" s="208">
        <f>'Salida rend'!M7625</f>
        <v>27.146999999999998</v>
      </c>
      <c r="G333" s="208" t="str">
        <f>'Salida rend'!N7625</f>
        <v>A</v>
      </c>
      <c r="H333" s="208">
        <f>'Salida rend'!M7661</f>
        <v>6.0631000000000004</v>
      </c>
      <c r="I333" s="208" t="str">
        <f>'Salida rend'!N7661</f>
        <v>A</v>
      </c>
      <c r="J333" s="208">
        <f>'Salida rend'!M7697</f>
        <v>16.125</v>
      </c>
      <c r="K333" s="208" t="str">
        <f>'Salida rend'!N7697</f>
        <v>A</v>
      </c>
      <c r="L333" s="208">
        <f>'Salida rend'!M7733</f>
        <v>60.832999999999998</v>
      </c>
      <c r="M333" s="208" t="str">
        <f>'Salida rend'!N7733</f>
        <v>A</v>
      </c>
      <c r="N333" s="208">
        <f>'Salida rend'!M7769</f>
        <v>76.957999999999998</v>
      </c>
      <c r="O333" s="208" t="str">
        <f>'Salida rend'!N7769</f>
        <v>A</v>
      </c>
    </row>
    <row r="334" spans="2:15" x14ac:dyDescent="0.25">
      <c r="B334" s="265" t="s">
        <v>1128</v>
      </c>
      <c r="C334" s="207" t="s">
        <v>11</v>
      </c>
      <c r="D334" s="179">
        <f>'Salida rend'!M12388</f>
        <v>26.501000000000001</v>
      </c>
      <c r="E334" s="179" t="str">
        <f>'Salida rend'!N12388</f>
        <v>A</v>
      </c>
      <c r="F334" s="179">
        <f>'Salida rend'!M12429</f>
        <v>22.335000000000001</v>
      </c>
      <c r="G334" s="179" t="str">
        <f>'Salida rend'!N12429</f>
        <v>B</v>
      </c>
      <c r="H334" s="179">
        <f>'Salida rend'!M12468</f>
        <v>3.2509999999999999</v>
      </c>
      <c r="I334" s="179" t="str">
        <f>'Salida rend'!N12468</f>
        <v>B</v>
      </c>
      <c r="J334" s="179">
        <f>'Salida rend'!M12506</f>
        <v>18.125</v>
      </c>
      <c r="K334" s="179" t="s">
        <v>592</v>
      </c>
      <c r="L334" s="179">
        <f>'Salida rend'!M12546</f>
        <v>52.084000000000003</v>
      </c>
      <c r="M334" s="179" t="str">
        <f>'Salida rend'!N12546</f>
        <v>B</v>
      </c>
      <c r="N334" s="179">
        <f>'Salida rend'!M12585</f>
        <v>70.209000000000003</v>
      </c>
      <c r="O334" s="179" t="str">
        <f>'Salida rend'!N12585</f>
        <v>B</v>
      </c>
    </row>
    <row r="335" spans="2:15" x14ac:dyDescent="0.25">
      <c r="B335" s="279"/>
      <c r="C335" s="207" t="s">
        <v>7</v>
      </c>
      <c r="D335" s="179">
        <f>'Salida rend'!M12390</f>
        <v>20.25</v>
      </c>
      <c r="E335" s="179" t="str">
        <f>'Salida rend'!N12390</f>
        <v>A</v>
      </c>
      <c r="F335" s="179">
        <f>'Salida rend'!M12428</f>
        <v>32.709000000000003</v>
      </c>
      <c r="G335" s="179" t="str">
        <f>'Salida rend'!N12428</f>
        <v>A</v>
      </c>
      <c r="H335" s="179">
        <f>'Salida rend'!M12466</f>
        <v>8.2100000000000009</v>
      </c>
      <c r="I335" s="179" t="str">
        <f>'Salida rend'!N12466</f>
        <v>A</v>
      </c>
      <c r="J335" s="179">
        <f>'Salida rend'!M12505</f>
        <v>20.044</v>
      </c>
      <c r="K335" s="179" t="s">
        <v>592</v>
      </c>
      <c r="L335" s="179">
        <f>'Salida rend'!M12545</f>
        <v>61.165999999999997</v>
      </c>
      <c r="M335" s="179" t="str">
        <f>'Salida rend'!N12545</f>
        <v>B</v>
      </c>
      <c r="N335" s="179">
        <f>'Salida rend'!M12584</f>
        <v>81.207999999999998</v>
      </c>
      <c r="O335" s="179" t="str">
        <f>'Salida rend'!N12584</f>
        <v>A</v>
      </c>
    </row>
    <row r="336" spans="2:15" x14ac:dyDescent="0.25">
      <c r="B336" s="279"/>
      <c r="C336" s="207" t="s">
        <v>46</v>
      </c>
      <c r="D336" s="179">
        <f>'Salida rend'!M12391</f>
        <v>20.25</v>
      </c>
      <c r="E336" s="179" t="str">
        <f>'Salida rend'!N12391</f>
        <v>A</v>
      </c>
      <c r="F336" s="179">
        <f>'Salida rend'!M12430</f>
        <v>7.4580000000000002</v>
      </c>
      <c r="G336" s="179" t="str">
        <f>'Salida rend'!N12430</f>
        <v>C</v>
      </c>
      <c r="H336" s="179">
        <f>'Salida rend'!M12469</f>
        <v>1.3340000000000001</v>
      </c>
      <c r="I336" s="179" t="str">
        <f>'Salida rend'!N12469</f>
        <v>B</v>
      </c>
      <c r="J336" s="179">
        <f>'Salida rend'!M12508</f>
        <v>9.1679999999999993</v>
      </c>
      <c r="K336" s="179" t="str">
        <f>'Salida rend'!N12508</f>
        <v>B</v>
      </c>
      <c r="L336" s="179">
        <f>'Salida rend'!M12547</f>
        <v>29.04</v>
      </c>
      <c r="M336" s="179" t="str">
        <f>'Salida rend'!N12547</f>
        <v>C</v>
      </c>
      <c r="N336" s="179">
        <f>'Salida rend'!M12586</f>
        <v>38.21</v>
      </c>
      <c r="O336" s="179" t="str">
        <f>'Salida rend'!N12586</f>
        <v>C</v>
      </c>
    </row>
    <row r="337" spans="2:15" x14ac:dyDescent="0.25">
      <c r="B337" s="266"/>
      <c r="C337" s="207" t="s">
        <v>8</v>
      </c>
      <c r="D337" s="179">
        <f>'Salida rend'!M12389</f>
        <v>26.21</v>
      </c>
      <c r="E337" s="179" t="str">
        <f>'Salida rend'!N12389</f>
        <v>A</v>
      </c>
      <c r="F337" s="179">
        <f>'Salida rend'!M12427</f>
        <v>40.875999999999998</v>
      </c>
      <c r="G337" s="179" t="str">
        <f>'Salida rend'!N12427</f>
        <v>A</v>
      </c>
      <c r="H337" s="179">
        <f>'Salida rend'!M12467</f>
        <v>7.25</v>
      </c>
      <c r="I337" s="179" t="str">
        <f>'Salida rend'!N12467</f>
        <v>A</v>
      </c>
      <c r="J337" s="179">
        <f>'Salida rend'!M12507</f>
        <v>12.124000000000001</v>
      </c>
      <c r="K337" s="179" t="str">
        <f>'Salida rend'!N12507</f>
        <v>B</v>
      </c>
      <c r="L337" s="179">
        <f>'Salida rend'!M12544</f>
        <v>74.332999999999998</v>
      </c>
      <c r="M337" s="179" t="str">
        <f>'Salida rend'!N12544</f>
        <v>A</v>
      </c>
      <c r="N337" s="179">
        <f>'Salida rend'!M12583</f>
        <v>86.459000000000003</v>
      </c>
      <c r="O337" s="179" t="str">
        <f>'Salida rend'!N12583</f>
        <v>A</v>
      </c>
    </row>
    <row r="338" spans="2:15" x14ac:dyDescent="0.25">
      <c r="B338" s="221" t="s">
        <v>1119</v>
      </c>
      <c r="C338" s="221"/>
      <c r="D338" s="221" t="s">
        <v>1132</v>
      </c>
      <c r="E338" s="221"/>
      <c r="F338" s="221"/>
      <c r="G338" s="221"/>
      <c r="H338" s="221"/>
      <c r="I338" s="221"/>
      <c r="J338" s="221"/>
      <c r="K338" s="221"/>
      <c r="L338" s="221"/>
      <c r="M338" s="221"/>
      <c r="N338" s="221"/>
      <c r="O338" s="221"/>
    </row>
    <row r="339" spans="2:15" x14ac:dyDescent="0.25">
      <c r="B339" s="279" t="s">
        <v>594</v>
      </c>
      <c r="C339" s="279"/>
      <c r="D339" s="282">
        <f>'Salida rend'!T3208</f>
        <v>1.8E-3</v>
      </c>
      <c r="E339" s="282" t="s">
        <v>1158</v>
      </c>
      <c r="F339" s="282">
        <f>'Salida rend'!T3236</f>
        <v>1.2500000000000001E-2</v>
      </c>
      <c r="G339" s="282" t="s">
        <v>1157</v>
      </c>
      <c r="H339" s="282">
        <f>'Salida rend'!T3264</f>
        <v>0.19409999999999999</v>
      </c>
      <c r="I339" s="282" t="s">
        <v>1156</v>
      </c>
      <c r="J339" s="282">
        <f>'Salida rend'!T3292</f>
        <v>0.37009999999999998</v>
      </c>
      <c r="K339" s="282" t="s">
        <v>1156</v>
      </c>
      <c r="L339" s="282">
        <f>'Salida rend'!T3320</f>
        <v>2.0000000000000001E-4</v>
      </c>
      <c r="M339" s="282" t="s">
        <v>1158</v>
      </c>
      <c r="N339" s="282">
        <f>'Salida rend'!T3348</f>
        <v>1.1000000000000001E-3</v>
      </c>
      <c r="O339" s="180" t="s">
        <v>1158</v>
      </c>
    </row>
    <row r="340" spans="2:15" x14ac:dyDescent="0.25">
      <c r="B340" s="279" t="s">
        <v>592</v>
      </c>
      <c r="C340" s="279"/>
      <c r="D340" s="282">
        <f>'Salida rend'!T3209</f>
        <v>2.2000000000000001E-3</v>
      </c>
      <c r="E340" s="282" t="s">
        <v>1158</v>
      </c>
      <c r="F340" s="282">
        <f>'Salida rend'!T3237</f>
        <v>0.43780000000000002</v>
      </c>
      <c r="G340" s="282" t="s">
        <v>1156</v>
      </c>
      <c r="H340" s="282">
        <f>'Salida rend'!T3265</f>
        <v>0.1615</v>
      </c>
      <c r="I340" s="282" t="s">
        <v>1156</v>
      </c>
      <c r="J340" s="282">
        <f>'Salida rend'!T3293</f>
        <v>0.27439999999999998</v>
      </c>
      <c r="K340" s="282" t="s">
        <v>1156</v>
      </c>
      <c r="L340" s="282">
        <f>'Salida rend'!T3321</f>
        <v>4.3499999999999997E-2</v>
      </c>
      <c r="M340" s="282" t="s">
        <v>1157</v>
      </c>
      <c r="N340" s="282">
        <f>'Salida rend'!T3349</f>
        <v>7.0499999999999993E-2</v>
      </c>
      <c r="O340" s="180" t="s">
        <v>1156</v>
      </c>
    </row>
    <row r="341" spans="2:15" x14ac:dyDescent="0.25">
      <c r="B341" s="279" t="s">
        <v>618</v>
      </c>
      <c r="C341" s="279"/>
      <c r="D341" s="282">
        <f>'Salida rend'!T3210</f>
        <v>0.91830000000000001</v>
      </c>
      <c r="E341" s="282" t="s">
        <v>1156</v>
      </c>
      <c r="F341" s="282">
        <f>'Salida rend'!T3238</f>
        <v>0.26369999999999999</v>
      </c>
      <c r="G341" s="282" t="s">
        <v>1156</v>
      </c>
      <c r="H341" s="282">
        <f>'Salida rend'!T3266</f>
        <v>0.11</v>
      </c>
      <c r="I341" s="282" t="s">
        <v>1156</v>
      </c>
      <c r="J341" s="282">
        <f>'Salida rend'!T3294</f>
        <v>0.47160000000000002</v>
      </c>
      <c r="K341" s="282" t="s">
        <v>1156</v>
      </c>
      <c r="L341" s="282">
        <f>'Salida rend'!T3322</f>
        <v>0.15310000000000001</v>
      </c>
      <c r="M341" s="282" t="s">
        <v>1156</v>
      </c>
      <c r="N341" s="282">
        <f>'Salida rend'!T3350</f>
        <v>1.1299999999999999E-2</v>
      </c>
      <c r="O341" s="180" t="s">
        <v>1157</v>
      </c>
    </row>
    <row r="342" spans="2:15" x14ac:dyDescent="0.25">
      <c r="B342" s="279" t="s">
        <v>593</v>
      </c>
      <c r="C342" s="279"/>
      <c r="D342" s="282">
        <f>'Salida rend'!T3211</f>
        <v>7.9299999999999995E-2</v>
      </c>
      <c r="E342" s="282" t="s">
        <v>1156</v>
      </c>
      <c r="F342" s="282" t="str">
        <f>'Salida rend'!T3239</f>
        <v>&lt;.0001</v>
      </c>
      <c r="G342" s="282" t="s">
        <v>1158</v>
      </c>
      <c r="H342" s="282" t="str">
        <f>'Salida rend'!T3267</f>
        <v>&lt;.0001</v>
      </c>
      <c r="I342" s="282" t="s">
        <v>1158</v>
      </c>
      <c r="J342" s="282">
        <f>'Salida rend'!T3295</f>
        <v>4.0000000000000001E-3</v>
      </c>
      <c r="K342" s="282" t="s">
        <v>1157</v>
      </c>
      <c r="L342" s="282" t="str">
        <f>'Salida rend'!T3323</f>
        <v>&lt;.0001</v>
      </c>
      <c r="M342" s="282" t="s">
        <v>1158</v>
      </c>
      <c r="N342" s="282" t="str">
        <f>'Salida rend'!T3351</f>
        <v>&lt;.0001</v>
      </c>
      <c r="O342" s="180" t="s">
        <v>1158</v>
      </c>
    </row>
    <row r="343" spans="2:15" x14ac:dyDescent="0.25">
      <c r="B343" s="266" t="s">
        <v>619</v>
      </c>
      <c r="C343" s="266"/>
      <c r="D343" s="283">
        <f>'Salida rend'!T3212</f>
        <v>0.60860000000000003</v>
      </c>
      <c r="E343" s="283" t="s">
        <v>1156</v>
      </c>
      <c r="F343" s="283">
        <f>'Salida rend'!T3240</f>
        <v>0.17019999999999999</v>
      </c>
      <c r="G343" s="283" t="s">
        <v>1156</v>
      </c>
      <c r="H343" s="283">
        <f>'Salida rend'!T3268</f>
        <v>0.42259999999999998</v>
      </c>
      <c r="I343" s="283" t="s">
        <v>1156</v>
      </c>
      <c r="J343" s="283">
        <f>'Salida rend'!T3296</f>
        <v>0.57940000000000003</v>
      </c>
      <c r="K343" s="283" t="s">
        <v>1156</v>
      </c>
      <c r="L343" s="283">
        <f>'Salida rend'!T3324</f>
        <v>0.23019999999999999</v>
      </c>
      <c r="M343" s="283" t="s">
        <v>1156</v>
      </c>
      <c r="N343" s="283">
        <f>'Salida rend'!T3352</f>
        <v>0.31419999999999998</v>
      </c>
      <c r="O343" s="177" t="s">
        <v>1156</v>
      </c>
    </row>
    <row r="344" spans="2:15" x14ac:dyDescent="0.25">
      <c r="B344" s="266" t="s">
        <v>1120</v>
      </c>
      <c r="C344" s="266"/>
      <c r="D344" s="273">
        <f>'Salida rend'!T3213</f>
        <v>26.24841</v>
      </c>
      <c r="E344" s="273"/>
      <c r="F344" s="273">
        <f>'Salida rend'!T3241</f>
        <v>26.595749999999999</v>
      </c>
      <c r="G344" s="273"/>
      <c r="H344" s="273">
        <f>'Salida rend'!T3269</f>
        <v>42.174030000000002</v>
      </c>
      <c r="I344" s="273"/>
      <c r="J344" s="273">
        <f>'Salida rend'!T3297</f>
        <v>38.384059999999998</v>
      </c>
      <c r="K344" s="273"/>
      <c r="L344" s="273">
        <f>'Salida rend'!T3325</f>
        <v>14.72373</v>
      </c>
      <c r="M344" s="273"/>
      <c r="N344" s="273">
        <f>'Salida rend'!T3353</f>
        <v>10.63799</v>
      </c>
      <c r="O344" s="273"/>
    </row>
    <row r="347" spans="2:15" x14ac:dyDescent="0.25">
      <c r="B347" s="206" t="s">
        <v>1123</v>
      </c>
      <c r="C347" s="206" t="s">
        <v>1124</v>
      </c>
      <c r="D347" s="274" t="s">
        <v>1145</v>
      </c>
      <c r="E347" s="274"/>
      <c r="F347" s="274" t="s">
        <v>1146</v>
      </c>
      <c r="G347" s="274"/>
      <c r="H347" s="274" t="s">
        <v>1147</v>
      </c>
      <c r="I347" s="274"/>
      <c r="J347" s="274" t="s">
        <v>1180</v>
      </c>
      <c r="K347" s="274"/>
      <c r="L347" s="274" t="s">
        <v>1185</v>
      </c>
      <c r="M347" s="274"/>
      <c r="N347" s="274" t="s">
        <v>1181</v>
      </c>
      <c r="O347" s="274"/>
    </row>
    <row r="348" spans="2:15" x14ac:dyDescent="0.25">
      <c r="B348" s="278" t="s">
        <v>1125</v>
      </c>
      <c r="C348" s="204" t="s">
        <v>47</v>
      </c>
      <c r="D348" s="187">
        <f>'Salida rend'!U7806</f>
        <v>2.4062999999999999</v>
      </c>
      <c r="E348" s="187" t="str">
        <f>'Salida rend'!V7806</f>
        <v>B</v>
      </c>
      <c r="F348" s="187">
        <f>'Salida rend'!M7842</f>
        <v>1.835</v>
      </c>
      <c r="G348" s="187" t="str">
        <f>'Salida rend'!N7842</f>
        <v>A</v>
      </c>
      <c r="H348" s="187">
        <f>'Salida rend'!M7878</f>
        <v>0.24188000000000001</v>
      </c>
      <c r="I348" s="187" t="str">
        <f>'Salida rend'!N7878</f>
        <v>A</v>
      </c>
      <c r="J348" s="187">
        <f>'Salida rend'!M7914</f>
        <v>1.0488</v>
      </c>
      <c r="K348" s="187" t="str">
        <f>'Salida rend'!N7914</f>
        <v>A</v>
      </c>
      <c r="L348" s="187">
        <f>'Salida rend'!M7950</f>
        <v>4.4813000000000001</v>
      </c>
      <c r="M348" s="187" t="str">
        <f>'Salida rend'!N7950</f>
        <v>B</v>
      </c>
      <c r="N348" s="187">
        <f>'Salida rend'!M7986</f>
        <v>5.5293999999999999</v>
      </c>
      <c r="O348" s="187" t="str">
        <f>'Salida rend'!N7986</f>
        <v>B</v>
      </c>
    </row>
    <row r="349" spans="2:15" x14ac:dyDescent="0.25">
      <c r="B349" s="276"/>
      <c r="C349" s="188" t="s">
        <v>45</v>
      </c>
      <c r="D349" s="189">
        <f>'Salida rend'!U7805</f>
        <v>3.4944000000000002</v>
      </c>
      <c r="E349" s="189" t="str">
        <f>'Salida rend'!V7805</f>
        <v>A</v>
      </c>
      <c r="F349" s="189">
        <f>'Salida rend'!M7841</f>
        <v>2.0150000000000001</v>
      </c>
      <c r="G349" s="189" t="str">
        <f>'Salida rend'!N7841</f>
        <v>A</v>
      </c>
      <c r="H349" s="189">
        <f>'Salida rend'!M7877</f>
        <v>0.3125</v>
      </c>
      <c r="I349" s="189" t="str">
        <f>'Salida rend'!N7877</f>
        <v>A</v>
      </c>
      <c r="J349" s="189">
        <f>'Salida rend'!M7913</f>
        <v>1.2644</v>
      </c>
      <c r="K349" s="189" t="str">
        <f>'Salida rend'!N7913</f>
        <v>A</v>
      </c>
      <c r="L349" s="189">
        <f>'Salida rend'!M7949</f>
        <v>5.8224999999999998</v>
      </c>
      <c r="M349" s="189" t="str">
        <f>'Salida rend'!N7949</f>
        <v>A</v>
      </c>
      <c r="N349" s="189">
        <f>'Salida rend'!M7985</f>
        <v>7.0838000000000001</v>
      </c>
      <c r="O349" s="189" t="str">
        <f>'Salida rend'!N7985</f>
        <v>A</v>
      </c>
    </row>
    <row r="350" spans="2:15" x14ac:dyDescent="0.25">
      <c r="B350" s="275" t="s">
        <v>1128</v>
      </c>
      <c r="C350" s="205" t="s">
        <v>11</v>
      </c>
      <c r="D350" s="191">
        <f>'Salida rend'!M12622</f>
        <v>3.3538000000000001</v>
      </c>
      <c r="E350" s="191" t="str">
        <f>'Salida rend'!N12622</f>
        <v>A</v>
      </c>
      <c r="F350" s="191">
        <f>'Salida rend'!M12663</f>
        <v>1.6637999999999999</v>
      </c>
      <c r="G350" s="191" t="str">
        <f>'Salida rend'!N12663</f>
        <v>B</v>
      </c>
      <c r="H350" s="191">
        <f>'Salida rend'!M12702</f>
        <v>0.21875</v>
      </c>
      <c r="I350" s="191" t="s">
        <v>1150</v>
      </c>
      <c r="J350" s="191">
        <f>'Salida rend'!M12739</f>
        <v>1.3913</v>
      </c>
      <c r="K350" s="191" t="str">
        <f>'Salida rend'!N12739</f>
        <v>A</v>
      </c>
      <c r="L350" s="191">
        <f>'Salida rend'!M12779</f>
        <v>5.2363</v>
      </c>
      <c r="M350" s="191" t="str">
        <f>'Salida rend'!N12779</f>
        <v>B</v>
      </c>
      <c r="N350" s="191">
        <f>'Salida rend'!M12818</f>
        <v>6.625</v>
      </c>
      <c r="O350" s="191" t="str">
        <f>'Salida rend'!N12818</f>
        <v>A</v>
      </c>
    </row>
    <row r="351" spans="2:15" x14ac:dyDescent="0.25">
      <c r="B351" s="275"/>
      <c r="C351" s="205" t="s">
        <v>7</v>
      </c>
      <c r="D351" s="191">
        <f>'Salida rend'!M12625</f>
        <v>2.3763000000000001</v>
      </c>
      <c r="E351" s="191" t="str">
        <f>'Salida rend'!N12625</f>
        <v>A</v>
      </c>
      <c r="F351" s="191">
        <f>'Salida rend'!M12662</f>
        <v>2.3313000000000001</v>
      </c>
      <c r="G351" s="191" t="str">
        <f>'Salida rend'!N12662</f>
        <v>B</v>
      </c>
      <c r="H351" s="191">
        <f>'Salida rend'!M12701</f>
        <v>0.36875000000000002</v>
      </c>
      <c r="I351" s="191" t="s">
        <v>592</v>
      </c>
      <c r="J351" s="191">
        <f>'Salida rend'!M12740</f>
        <v>1.2524999999999999</v>
      </c>
      <c r="K351" s="191" t="str">
        <f>'Salida rend'!N12740</f>
        <v>A</v>
      </c>
      <c r="L351" s="191">
        <f>'Salida rend'!M12780</f>
        <v>5.0774999999999997</v>
      </c>
      <c r="M351" s="191" t="str">
        <f>'Salida rend'!N12780</f>
        <v>B</v>
      </c>
      <c r="N351" s="191">
        <f>'Salida rend'!M12819</f>
        <v>6.3274999999999997</v>
      </c>
      <c r="O351" s="191" t="str">
        <f>'Salida rend'!N12819</f>
        <v>A</v>
      </c>
    </row>
    <row r="352" spans="2:15" x14ac:dyDescent="0.25">
      <c r="B352" s="275"/>
      <c r="C352" s="205" t="s">
        <v>46</v>
      </c>
      <c r="D352" s="191">
        <f>'Salida rend'!M12623</f>
        <v>3.09</v>
      </c>
      <c r="E352" s="191" t="str">
        <f>'Salida rend'!N12623</f>
        <v>A</v>
      </c>
      <c r="F352" s="191">
        <f>'Salida rend'!M12664</f>
        <v>0.62880000000000003</v>
      </c>
      <c r="G352" s="191" t="str">
        <f>'Salida rend'!N12664</f>
        <v>C</v>
      </c>
      <c r="H352" s="191">
        <f>'Salida rend'!M12703</f>
        <v>0.1075</v>
      </c>
      <c r="I352" s="191" t="str">
        <f>'Salida rend'!N12703</f>
        <v>B</v>
      </c>
      <c r="J352" s="191">
        <f>'Salida rend'!M12741</f>
        <v>1.1037999999999999</v>
      </c>
      <c r="K352" s="191" t="str">
        <f>'Salida rend'!N12741</f>
        <v>A</v>
      </c>
      <c r="L352" s="191">
        <f>'Salida rend'!M12781</f>
        <v>3.8224999999999998</v>
      </c>
      <c r="M352" s="191" t="str">
        <f>'Salida rend'!N12781</f>
        <v>C</v>
      </c>
      <c r="N352" s="191">
        <f>'Salida rend'!M12820</f>
        <v>4.9263000000000003</v>
      </c>
      <c r="O352" s="191" t="str">
        <f>'Salida rend'!N12820</f>
        <v>B</v>
      </c>
    </row>
    <row r="353" spans="2:15" x14ac:dyDescent="0.25">
      <c r="B353" s="276"/>
      <c r="C353" s="205" t="s">
        <v>8</v>
      </c>
      <c r="D353" s="191">
        <f>'Salida rend'!M12624</f>
        <v>2.9813000000000001</v>
      </c>
      <c r="E353" s="191" t="str">
        <f>'Salida rend'!N12624</f>
        <v>A</v>
      </c>
      <c r="F353" s="191">
        <f>'Salida rend'!M12661</f>
        <v>3.0762999999999998</v>
      </c>
      <c r="G353" s="191" t="str">
        <f>'Salida rend'!N12661</f>
        <v>A</v>
      </c>
      <c r="H353" s="191">
        <f>'Salida rend'!M12700</f>
        <v>0.41375000000000001</v>
      </c>
      <c r="I353" s="191" t="s">
        <v>592</v>
      </c>
      <c r="J353" s="191">
        <f>'Salida rend'!M12742</f>
        <v>0.87880000000000003</v>
      </c>
      <c r="K353" s="191" t="str">
        <f>'Salida rend'!N12742</f>
        <v>A</v>
      </c>
      <c r="L353" s="191">
        <f>'Salida rend'!M12778</f>
        <v>6.4713000000000003</v>
      </c>
      <c r="M353" s="191" t="str">
        <f>'Salida rend'!N12778</f>
        <v>A</v>
      </c>
      <c r="N353" s="191">
        <f>'Salida rend'!M12817</f>
        <v>7.3475000000000001</v>
      </c>
      <c r="O353" s="191" t="str">
        <f>'Salida rend'!N12817</f>
        <v>A</v>
      </c>
    </row>
    <row r="354" spans="2:15" x14ac:dyDescent="0.25">
      <c r="B354" s="274" t="s">
        <v>1119</v>
      </c>
      <c r="C354" s="274"/>
      <c r="D354" s="274" t="s">
        <v>1132</v>
      </c>
      <c r="E354" s="274"/>
      <c r="F354" s="274"/>
      <c r="G354" s="274"/>
      <c r="H354" s="274"/>
      <c r="I354" s="274"/>
      <c r="J354" s="274"/>
      <c r="K354" s="274"/>
      <c r="L354" s="274"/>
      <c r="M354" s="274"/>
      <c r="N354" s="274"/>
      <c r="O354" s="274"/>
    </row>
    <row r="355" spans="2:15" x14ac:dyDescent="0.25">
      <c r="B355" s="275" t="s">
        <v>594</v>
      </c>
      <c r="C355" s="275"/>
      <c r="D355" s="284">
        <f>'Salida rend'!T3376</f>
        <v>1.5E-3</v>
      </c>
      <c r="E355" s="284" t="s">
        <v>1158</v>
      </c>
      <c r="F355" s="284">
        <f>'Salida rend'!T3404</f>
        <v>1.4999999999999999E-2</v>
      </c>
      <c r="G355" s="284" t="s">
        <v>1157</v>
      </c>
      <c r="H355" s="284">
        <f>'Salida rend'!T3432</f>
        <v>0.77239999999999998</v>
      </c>
      <c r="I355" s="284" t="s">
        <v>1156</v>
      </c>
      <c r="J355" s="284">
        <f>'Salida rend'!T3460</f>
        <v>0.89349999999999996</v>
      </c>
      <c r="K355" s="284" t="s">
        <v>1156</v>
      </c>
      <c r="L355" s="284">
        <f>'Salida rend'!T3488</f>
        <v>2.0000000000000001E-4</v>
      </c>
      <c r="M355" s="284" t="s">
        <v>1158</v>
      </c>
      <c r="N355" s="284">
        <f>'Salida rend'!T3516</f>
        <v>4.0000000000000002E-4</v>
      </c>
      <c r="O355" s="192" t="s">
        <v>1158</v>
      </c>
    </row>
    <row r="356" spans="2:15" x14ac:dyDescent="0.25">
      <c r="B356" s="275" t="s">
        <v>592</v>
      </c>
      <c r="C356" s="275"/>
      <c r="D356" s="284">
        <f>'Salida rend'!T3377</f>
        <v>8.0999999999999996E-3</v>
      </c>
      <c r="E356" s="284" t="s">
        <v>1158</v>
      </c>
      <c r="F356" s="284">
        <f>'Salida rend'!T3405</f>
        <v>0.4824</v>
      </c>
      <c r="G356" s="284" t="s">
        <v>1156</v>
      </c>
      <c r="H356" s="284">
        <f>'Salida rend'!T3433</f>
        <v>0.45839999999999997</v>
      </c>
      <c r="I356" s="284" t="s">
        <v>1156</v>
      </c>
      <c r="J356" s="284">
        <f>'Salida rend'!T3461</f>
        <v>0.18049999999999999</v>
      </c>
      <c r="K356" s="284" t="s">
        <v>1156</v>
      </c>
      <c r="L356" s="284">
        <f>'Salida rend'!T3489</f>
        <v>2.5499999999999998E-2</v>
      </c>
      <c r="M356" s="284" t="s">
        <v>1157</v>
      </c>
      <c r="N356" s="284">
        <f>'Salida rend'!T3517</f>
        <v>3.5799999999999998E-2</v>
      </c>
      <c r="O356" s="192" t="s">
        <v>1157</v>
      </c>
    </row>
    <row r="357" spans="2:15" x14ac:dyDescent="0.25">
      <c r="B357" s="275" t="s">
        <v>618</v>
      </c>
      <c r="C357" s="275"/>
      <c r="D357" s="284">
        <f>'Salida rend'!T3378</f>
        <v>0.72629999999999995</v>
      </c>
      <c r="E357" s="284" t="s">
        <v>1156</v>
      </c>
      <c r="F357" s="284">
        <f>'Salida rend'!T3406</f>
        <v>0.2359</v>
      </c>
      <c r="G357" s="284" t="s">
        <v>1156</v>
      </c>
      <c r="H357" s="284">
        <f>'Salida rend'!T3434</f>
        <v>6.5799999999999997E-2</v>
      </c>
      <c r="I357" s="284" t="s">
        <v>1156</v>
      </c>
      <c r="J357" s="284">
        <f>'Salida rend'!T3462</f>
        <v>0.58650000000000002</v>
      </c>
      <c r="K357" s="284" t="s">
        <v>1156</v>
      </c>
      <c r="L357" s="284">
        <f>'Salida rend'!T3490</f>
        <v>0.27139999999999997</v>
      </c>
      <c r="M357" s="284" t="s">
        <v>1156</v>
      </c>
      <c r="N357" s="284">
        <f>'Salida rend'!T3518</f>
        <v>0.12559999999999999</v>
      </c>
      <c r="O357" s="192" t="s">
        <v>1156</v>
      </c>
    </row>
    <row r="358" spans="2:15" x14ac:dyDescent="0.25">
      <c r="B358" s="275" t="s">
        <v>593</v>
      </c>
      <c r="C358" s="275"/>
      <c r="D358" s="284">
        <f>'Salida rend'!T3379</f>
        <v>8.9899999999999994E-2</v>
      </c>
      <c r="E358" s="284" t="s">
        <v>1156</v>
      </c>
      <c r="F358" s="284" t="str">
        <f>'Salida rend'!T3407</f>
        <v>&lt;.0001</v>
      </c>
      <c r="G358" s="284" t="s">
        <v>1158</v>
      </c>
      <c r="H358" s="284">
        <f>'Salida rend'!T3435</f>
        <v>1.1999999999999999E-3</v>
      </c>
      <c r="I358" s="284" t="s">
        <v>1158</v>
      </c>
      <c r="J358" s="284">
        <f>'Salida rend'!T3463</f>
        <v>0.1404</v>
      </c>
      <c r="K358" s="284" t="s">
        <v>1156</v>
      </c>
      <c r="L358" s="284" t="str">
        <f>'Salida rend'!T3491</f>
        <v>&lt;.0001</v>
      </c>
      <c r="M358" s="284" t="s">
        <v>1158</v>
      </c>
      <c r="N358" s="284">
        <f>'Salida rend'!T3519</f>
        <v>1E-4</v>
      </c>
      <c r="O358" s="192" t="s">
        <v>1158</v>
      </c>
    </row>
    <row r="359" spans="2:15" x14ac:dyDescent="0.25">
      <c r="B359" s="276" t="s">
        <v>619</v>
      </c>
      <c r="C359" s="276"/>
      <c r="D359" s="285">
        <f>'Salida rend'!T3380</f>
        <v>0.8992</v>
      </c>
      <c r="E359" s="285" t="s">
        <v>1156</v>
      </c>
      <c r="F359" s="285">
        <f>'Salida rend'!T3408</f>
        <v>0.24160000000000001</v>
      </c>
      <c r="G359" s="285" t="s">
        <v>1156</v>
      </c>
      <c r="H359" s="285">
        <f>'Salida rend'!T3436</f>
        <v>0.38400000000000001</v>
      </c>
      <c r="I359" s="285" t="s">
        <v>1156</v>
      </c>
      <c r="J359" s="285">
        <f>'Salida rend'!T3464</f>
        <v>0.25119999999999998</v>
      </c>
      <c r="K359" s="285" t="s">
        <v>1156</v>
      </c>
      <c r="L359" s="285">
        <f>'Salida rend'!T3492</f>
        <v>0.53769999999999996</v>
      </c>
      <c r="M359" s="285" t="s">
        <v>1156</v>
      </c>
      <c r="N359" s="285">
        <f>'Salida rend'!T3520</f>
        <v>0.87029999999999996</v>
      </c>
      <c r="O359" s="193" t="s">
        <v>1156</v>
      </c>
    </row>
    <row r="360" spans="2:15" x14ac:dyDescent="0.25">
      <c r="B360" s="276" t="s">
        <v>1120</v>
      </c>
      <c r="C360" s="276"/>
      <c r="D360" s="277">
        <f>'Salida rend'!T3381</f>
        <v>24.93186</v>
      </c>
      <c r="E360" s="277"/>
      <c r="F360" s="277">
        <f>'Salida rend'!T3409</f>
        <v>26.559069999999998</v>
      </c>
      <c r="G360" s="277"/>
      <c r="H360" s="277">
        <f>'Salida rend'!T3437</f>
        <v>50.202640000000002</v>
      </c>
      <c r="I360" s="277"/>
      <c r="J360" s="277">
        <f>'Salida rend'!T3465</f>
        <v>37.293080000000003</v>
      </c>
      <c r="K360" s="277"/>
      <c r="L360" s="277">
        <f>'Salida rend'!T3493</f>
        <v>14.94999</v>
      </c>
      <c r="M360" s="277"/>
      <c r="N360" s="277">
        <f>'Salida rend'!T3521</f>
        <v>12.98165</v>
      </c>
      <c r="O360" s="277"/>
    </row>
    <row r="363" spans="2:15" x14ac:dyDescent="0.25">
      <c r="B363" s="114" t="s">
        <v>1123</v>
      </c>
      <c r="C363" s="114" t="s">
        <v>1124</v>
      </c>
      <c r="D363" s="221" t="s">
        <v>1159</v>
      </c>
      <c r="E363" s="221"/>
      <c r="F363" s="221" t="s">
        <v>1160</v>
      </c>
      <c r="G363" s="221"/>
      <c r="H363" s="221" t="s">
        <v>1161</v>
      </c>
      <c r="I363" s="221"/>
      <c r="J363" s="221" t="s">
        <v>1162</v>
      </c>
      <c r="K363" s="221"/>
      <c r="L363" s="221" t="s">
        <v>1163</v>
      </c>
      <c r="M363" s="221"/>
      <c r="N363" s="221" t="s">
        <v>1164</v>
      </c>
      <c r="O363" s="221"/>
    </row>
    <row r="364" spans="2:15" x14ac:dyDescent="0.25">
      <c r="B364" s="225" t="s">
        <v>1125</v>
      </c>
      <c r="C364" s="139" t="s">
        <v>47</v>
      </c>
      <c r="D364" s="170">
        <f>'Salida Fen y Crec'!U926</f>
        <v>22.6938</v>
      </c>
      <c r="E364" s="178" t="str">
        <f>'Salida Fen y Crec'!V926</f>
        <v>B</v>
      </c>
      <c r="F364" s="170">
        <f>'Salida Fen y Crec'!M962</f>
        <v>35.918999999999997</v>
      </c>
      <c r="G364" s="178" t="str">
        <f>'Salida Fen y Crec'!N962</f>
        <v>B</v>
      </c>
      <c r="H364" s="170">
        <f>'Salida Fen y Crec'!M998</f>
        <v>50.518999999999998</v>
      </c>
      <c r="I364" s="178" t="str">
        <f>'Salida Fen y Crec'!N998</f>
        <v>B</v>
      </c>
      <c r="J364" s="170">
        <f>'Salida Fen y Crec'!M1034</f>
        <v>64.55</v>
      </c>
      <c r="K364" s="178" t="str">
        <f>'Salida Fen y Crec'!N1034</f>
        <v>B</v>
      </c>
      <c r="L364" s="170">
        <f>'Salida Fen y Crec'!M1070</f>
        <v>67.962999999999994</v>
      </c>
      <c r="M364" s="178" t="str">
        <f>'Salida Fen y Crec'!N1070</f>
        <v>B</v>
      </c>
      <c r="N364" s="170">
        <f>'Salida Fen y Crec'!M1106</f>
        <v>71.412999999999997</v>
      </c>
      <c r="O364" s="178" t="str">
        <f>'Salida Fen y Crec'!N1106</f>
        <v>B</v>
      </c>
    </row>
    <row r="365" spans="2:15" x14ac:dyDescent="0.25">
      <c r="B365" s="227"/>
      <c r="C365" s="143" t="s">
        <v>45</v>
      </c>
      <c r="D365" s="130">
        <f>'Salida Fen y Crec'!U925</f>
        <v>24.8813</v>
      </c>
      <c r="E365" s="208" t="str">
        <f>'Salida Fen y Crec'!V925</f>
        <v>A</v>
      </c>
      <c r="F365" s="130">
        <f>'Salida Fen y Crec'!M961</f>
        <v>42.162999999999997</v>
      </c>
      <c r="G365" s="208" t="str">
        <f>'Salida Fen y Crec'!N961</f>
        <v>A</v>
      </c>
      <c r="H365" s="130">
        <f>'Salida Fen y Crec'!M997</f>
        <v>58.037999999999997</v>
      </c>
      <c r="I365" s="208" t="str">
        <f>'Salida Fen y Crec'!N997</f>
        <v>A</v>
      </c>
      <c r="J365" s="130">
        <f>'Salida Fen y Crec'!M1033</f>
        <v>71.180999999999997</v>
      </c>
      <c r="K365" s="208" t="str">
        <f>'Salida Fen y Crec'!N1033</f>
        <v>A</v>
      </c>
      <c r="L365" s="130">
        <f>'Salida Fen y Crec'!M1069</f>
        <v>76.093999999999994</v>
      </c>
      <c r="M365" s="208" t="str">
        <f>'Salida Fen y Crec'!N1069</f>
        <v>A</v>
      </c>
      <c r="N365" s="130">
        <f>'Salida Fen y Crec'!M1105</f>
        <v>84.680999999999997</v>
      </c>
      <c r="O365" s="208" t="str">
        <f>'Salida Fen y Crec'!N1105</f>
        <v>A</v>
      </c>
    </row>
    <row r="366" spans="2:15" x14ac:dyDescent="0.25">
      <c r="B366" s="226" t="s">
        <v>1128</v>
      </c>
      <c r="C366" s="138" t="s">
        <v>11</v>
      </c>
      <c r="D366" s="159">
        <f>'Salida Fen y Crec'!M2005</f>
        <v>23.337499999999999</v>
      </c>
      <c r="E366" s="179" t="str">
        <f>'Salida Fen y Crec'!N2005</f>
        <v>B</v>
      </c>
      <c r="F366" s="159">
        <f>'Salida Fen y Crec'!M2045</f>
        <v>36.6</v>
      </c>
      <c r="G366" s="179" t="str">
        <f>'Salida Fen y Crec'!N2045</f>
        <v>B</v>
      </c>
      <c r="H366" s="159">
        <f>'Salida Fen y Crec'!M2085</f>
        <v>51.287999999999997</v>
      </c>
      <c r="I366" s="179" t="str">
        <f>'Salida Fen y Crec'!N2085</f>
        <v>B</v>
      </c>
      <c r="J366" s="159">
        <f>'Salida Fen y Crec'!M2124</f>
        <v>66.05</v>
      </c>
      <c r="K366" s="179" t="str">
        <f>'Salida Fen y Crec'!N2124</f>
        <v>B</v>
      </c>
      <c r="L366" s="159">
        <f>'Salida Fen y Crec'!M2163</f>
        <v>69.775000000000006</v>
      </c>
      <c r="M366" s="179" t="str">
        <f>'Salida Fen y Crec'!N2163</f>
        <v>A</v>
      </c>
      <c r="N366" s="159">
        <f>'Salida Fen y Crec'!M2202</f>
        <v>74.787999999999997</v>
      </c>
      <c r="O366" s="179" t="str">
        <f>'Salida Fen y Crec'!N2202</f>
        <v>B</v>
      </c>
    </row>
    <row r="367" spans="2:15" x14ac:dyDescent="0.25">
      <c r="B367" s="230"/>
      <c r="C367" s="138" t="s">
        <v>7</v>
      </c>
      <c r="D367" s="159">
        <f>'Salida Fen y Crec'!M2007</f>
        <v>20.925000000000001</v>
      </c>
      <c r="E367" s="179" t="str">
        <f>'Salida Fen y Crec'!N2007</f>
        <v>B</v>
      </c>
      <c r="F367" s="159">
        <f>'Salida Fen y Crec'!M2046</f>
        <v>35.25</v>
      </c>
      <c r="G367" s="179" t="str">
        <f>'Salida Fen y Crec'!N2046</f>
        <v>B</v>
      </c>
      <c r="H367" s="159">
        <f>'Salida Fen y Crec'!M2083</f>
        <v>53.938000000000002</v>
      </c>
      <c r="I367" s="179" t="str">
        <f>'Salida Fen y Crec'!N2083</f>
        <v>B</v>
      </c>
      <c r="J367" s="159">
        <f>'Salida Fen y Crec'!M2122</f>
        <v>66.837999999999994</v>
      </c>
      <c r="K367" s="179" t="str">
        <f>'Salida Fen y Crec'!N2122</f>
        <v>B</v>
      </c>
      <c r="L367" s="159">
        <f>'Salida Fen y Crec'!M2160</f>
        <v>74.525000000000006</v>
      </c>
      <c r="M367" s="179" t="str">
        <f>'Salida Fen y Crec'!N2160</f>
        <v>A</v>
      </c>
      <c r="N367" s="159">
        <f>'Salida Fen y Crec'!M2199</f>
        <v>84.438000000000002</v>
      </c>
      <c r="O367" s="179" t="str">
        <f>'Salida Fen y Crec'!N2199</f>
        <v>A</v>
      </c>
    </row>
    <row r="368" spans="2:15" x14ac:dyDescent="0.25">
      <c r="B368" s="230"/>
      <c r="C368" s="138" t="s">
        <v>46</v>
      </c>
      <c r="D368" s="159">
        <f>'Salida Fen y Crec'!M2004</f>
        <v>27.6</v>
      </c>
      <c r="E368" s="179" t="str">
        <f>'Salida Fen y Crec'!N2004</f>
        <v>A</v>
      </c>
      <c r="F368" s="159">
        <f>'Salida Fen y Crec'!M2043</f>
        <v>46.588000000000001</v>
      </c>
      <c r="G368" s="179" t="str">
        <f>'Salida Fen y Crec'!N2043</f>
        <v>A</v>
      </c>
      <c r="H368" s="159">
        <f>'Salida Fen y Crec'!M2082</f>
        <v>60</v>
      </c>
      <c r="I368" s="179" t="str">
        <f>'Salida Fen y Crec'!N2082</f>
        <v>A</v>
      </c>
      <c r="J368" s="159">
        <f>'Salida Fen y Crec'!M2121</f>
        <v>72.424999999999997</v>
      </c>
      <c r="K368" s="179" t="str">
        <f>'Salida Fen y Crec'!N2121</f>
        <v>A</v>
      </c>
      <c r="L368" s="159">
        <f>'Salida Fen y Crec'!M2161</f>
        <v>72.238</v>
      </c>
      <c r="M368" s="179" t="str">
        <f>'Salida Fen y Crec'!N2161</f>
        <v>A</v>
      </c>
      <c r="N368" s="159">
        <f>'Salida Fen y Crec'!M2201</f>
        <v>75.337999999999994</v>
      </c>
      <c r="O368" s="179" t="str">
        <f>'Salida Fen y Crec'!N2201</f>
        <v>B</v>
      </c>
    </row>
    <row r="369" spans="2:15" x14ac:dyDescent="0.25">
      <c r="B369" s="227"/>
      <c r="C369" s="138" t="s">
        <v>8</v>
      </c>
      <c r="D369" s="159">
        <f>'Salida Fen y Crec'!M2006</f>
        <v>23.287500000000001</v>
      </c>
      <c r="E369" s="179" t="str">
        <f>'Salida Fen y Crec'!N2006</f>
        <v>B</v>
      </c>
      <c r="F369" s="159">
        <f>'Salida Fen y Crec'!M2044</f>
        <v>37.725000000000001</v>
      </c>
      <c r="G369" s="179" t="str">
        <f>'Salida Fen y Crec'!N2044</f>
        <v>B</v>
      </c>
      <c r="H369" s="159">
        <f>'Salida Fen y Crec'!M2084</f>
        <v>51.887999999999998</v>
      </c>
      <c r="I369" s="179" t="str">
        <f>'Salida Fen y Crec'!N2084</f>
        <v>B</v>
      </c>
      <c r="J369" s="159">
        <f>'Salida Fen y Crec'!M2123</f>
        <v>66.150000000000006</v>
      </c>
      <c r="K369" s="179" t="str">
        <f>'Salida Fen y Crec'!N2123</f>
        <v>B</v>
      </c>
      <c r="L369" s="159">
        <f>'Salida Fen y Crec'!M2162</f>
        <v>71.575000000000003</v>
      </c>
      <c r="M369" s="179" t="str">
        <f>'Salida Fen y Crec'!N2162</f>
        <v>A</v>
      </c>
      <c r="N369" s="159">
        <f>'Salida Fen y Crec'!M2200</f>
        <v>77.625</v>
      </c>
      <c r="O369" s="179" t="str">
        <f>'Salida Fen y Crec'!N2200</f>
        <v>B</v>
      </c>
    </row>
    <row r="370" spans="2:15" x14ac:dyDescent="0.25">
      <c r="B370" s="271" t="s">
        <v>1119</v>
      </c>
      <c r="C370" s="271"/>
      <c r="D370" s="221" t="s">
        <v>1132</v>
      </c>
      <c r="E370" s="221"/>
      <c r="F370" s="221"/>
      <c r="G370" s="221"/>
      <c r="H370" s="221"/>
      <c r="I370" s="221"/>
      <c r="J370" s="221"/>
      <c r="K370" s="221"/>
      <c r="L370" s="221"/>
      <c r="M370" s="221"/>
      <c r="N370" s="221"/>
      <c r="O370" s="221"/>
    </row>
    <row r="371" spans="2:15" x14ac:dyDescent="0.25">
      <c r="B371" s="230" t="s">
        <v>594</v>
      </c>
      <c r="C371" s="230"/>
      <c r="D371" s="146">
        <f>'Salida Fen y Crec'!T72</f>
        <v>0.57730000000000004</v>
      </c>
      <c r="E371" s="176" t="s">
        <v>1156</v>
      </c>
      <c r="F371" s="146">
        <f>'Salida Fen y Crec'!T100</f>
        <v>0.3866</v>
      </c>
      <c r="G371" s="176" t="s">
        <v>1156</v>
      </c>
      <c r="H371" s="146">
        <f>'Salida Fen y Crec'!T128</f>
        <v>0.46739999999999998</v>
      </c>
      <c r="I371" s="176" t="s">
        <v>1156</v>
      </c>
      <c r="J371" s="146">
        <f>'Salida Fen y Crec'!T156</f>
        <v>0.33810000000000001</v>
      </c>
      <c r="K371" s="176" t="s">
        <v>1156</v>
      </c>
      <c r="L371" s="146">
        <f>'Salida Fen y Crec'!T184</f>
        <v>0.61529999999999996</v>
      </c>
      <c r="M371" s="176" t="s">
        <v>1156</v>
      </c>
      <c r="N371" s="146">
        <f>'Salida Fen y Crec'!T212</f>
        <v>0.65069999999999995</v>
      </c>
      <c r="O371" s="176" t="s">
        <v>1156</v>
      </c>
    </row>
    <row r="372" spans="2:15" x14ac:dyDescent="0.25">
      <c r="B372" s="230" t="s">
        <v>592</v>
      </c>
      <c r="C372" s="230"/>
      <c r="D372" s="146">
        <f>'Salida Fen y Crec'!T73</f>
        <v>2.6200000000000001E-2</v>
      </c>
      <c r="E372" s="176" t="s">
        <v>1157</v>
      </c>
      <c r="F372" s="146">
        <f>'Salida Fen y Crec'!T101</f>
        <v>2.47E-2</v>
      </c>
      <c r="G372" s="176" t="s">
        <v>1157</v>
      </c>
      <c r="H372" s="146">
        <f>'Salida Fen y Crec'!T129</f>
        <v>5.0000000000000001E-3</v>
      </c>
      <c r="I372" s="176" t="s">
        <v>1158</v>
      </c>
      <c r="J372" s="146">
        <f>'Salida Fen y Crec'!T157</f>
        <v>2.7400000000000001E-2</v>
      </c>
      <c r="K372" s="176" t="s">
        <v>1157</v>
      </c>
      <c r="L372" s="146">
        <f>'Salida Fen y Crec'!T185</f>
        <v>1.2999999999999999E-3</v>
      </c>
      <c r="M372" s="176" t="s">
        <v>1158</v>
      </c>
      <c r="N372" s="146">
        <f>'Salida Fen y Crec'!T213</f>
        <v>2.9999999999999997E-4</v>
      </c>
      <c r="O372" s="176" t="s">
        <v>1158</v>
      </c>
    </row>
    <row r="373" spans="2:15" x14ac:dyDescent="0.25">
      <c r="B373" s="230" t="s">
        <v>618</v>
      </c>
      <c r="C373" s="230"/>
      <c r="D373" s="146">
        <f>'Salida Fen y Crec'!T74</f>
        <v>0.58220000000000005</v>
      </c>
      <c r="E373" s="176" t="s">
        <v>1156</v>
      </c>
      <c r="F373" s="146">
        <f>'Salida Fen y Crec'!T102</f>
        <v>0.14799999999999999</v>
      </c>
      <c r="G373" s="176" t="s">
        <v>1156</v>
      </c>
      <c r="H373" s="146">
        <f>'Salida Fen y Crec'!T130</f>
        <v>0.67220000000000002</v>
      </c>
      <c r="I373" s="176" t="s">
        <v>1156</v>
      </c>
      <c r="J373" s="146">
        <f>'Salida Fen y Crec'!T158</f>
        <v>0.21079999999999999</v>
      </c>
      <c r="K373" s="176" t="s">
        <v>1156</v>
      </c>
      <c r="L373" s="146">
        <f>'Salida Fen y Crec'!T186</f>
        <v>0.85850000000000004</v>
      </c>
      <c r="M373" s="176" t="s">
        <v>1156</v>
      </c>
      <c r="N373" s="146">
        <f>'Salida Fen y Crec'!T214</f>
        <v>0.85680000000000001</v>
      </c>
      <c r="O373" s="176" t="s">
        <v>1156</v>
      </c>
    </row>
    <row r="374" spans="2:15" x14ac:dyDescent="0.25">
      <c r="B374" s="230" t="s">
        <v>593</v>
      </c>
      <c r="C374" s="230"/>
      <c r="D374" s="146" t="str">
        <f>'Salida Fen y Crec'!T75</f>
        <v>&lt;.0001</v>
      </c>
      <c r="E374" s="176" t="s">
        <v>1158</v>
      </c>
      <c r="F374" s="146" t="str">
        <f>'Salida Fen y Crec'!T103</f>
        <v>&lt;.0001</v>
      </c>
      <c r="G374" s="176" t="s">
        <v>1158</v>
      </c>
      <c r="H374" s="146">
        <f>'Salida Fen y Crec'!T131</f>
        <v>1.2999999999999999E-3</v>
      </c>
      <c r="I374" s="176" t="s">
        <v>1158</v>
      </c>
      <c r="J374" s="147">
        <f>'Salida Fen y Crec'!T159</f>
        <v>6.1000000000000004E-3</v>
      </c>
      <c r="K374" s="176" t="s">
        <v>1158</v>
      </c>
      <c r="L374" s="147">
        <f>'Salida Fen y Crec'!T187</f>
        <v>0.1389</v>
      </c>
      <c r="M374" s="176" t="s">
        <v>1156</v>
      </c>
      <c r="N374" s="147">
        <f>'Salida Fen y Crec'!T215</f>
        <v>5.0000000000000001E-4</v>
      </c>
      <c r="O374" s="176" t="s">
        <v>1158</v>
      </c>
    </row>
    <row r="375" spans="2:15" x14ac:dyDescent="0.25">
      <c r="B375" s="227" t="s">
        <v>619</v>
      </c>
      <c r="C375" s="227"/>
      <c r="D375" s="164">
        <f>'Salida Fen y Crec'!T76</f>
        <v>0.51380000000000003</v>
      </c>
      <c r="E375" s="177" t="s">
        <v>1156</v>
      </c>
      <c r="F375" s="164">
        <f>'Salida Fen y Crec'!T104</f>
        <v>0.82020000000000004</v>
      </c>
      <c r="G375" s="177" t="s">
        <v>1156</v>
      </c>
      <c r="H375" s="164">
        <f>'Salida Fen y Crec'!T132</f>
        <v>0.52610000000000001</v>
      </c>
      <c r="I375" s="177" t="s">
        <v>1156</v>
      </c>
      <c r="J375" s="164">
        <f>'Salida Fen y Crec'!T160</f>
        <v>0.57330000000000003</v>
      </c>
      <c r="K375" s="177" t="s">
        <v>1156</v>
      </c>
      <c r="L375" s="164">
        <f>'Salida Fen y Crec'!T188</f>
        <v>0.70840000000000003</v>
      </c>
      <c r="M375" s="177" t="s">
        <v>1156</v>
      </c>
      <c r="N375" s="164">
        <f>'Salida Fen y Crec'!T216</f>
        <v>0.26169999999999999</v>
      </c>
      <c r="O375" s="177" t="s">
        <v>1156</v>
      </c>
    </row>
    <row r="376" spans="2:15" x14ac:dyDescent="0.25">
      <c r="B376" s="227" t="s">
        <v>1120</v>
      </c>
      <c r="C376" s="227"/>
      <c r="D376" s="273">
        <f>'Salida Fen y Crec'!T77</f>
        <v>7.7548329999999996</v>
      </c>
      <c r="E376" s="273"/>
      <c r="F376" s="273">
        <f>'Salida Fen y Crec'!T105</f>
        <v>7.5946790000000002</v>
      </c>
      <c r="G376" s="273"/>
      <c r="H376" s="273">
        <f>'Salida Fen y Crec'!T133</f>
        <v>7.2893480000000004</v>
      </c>
      <c r="I376" s="273"/>
      <c r="J376" s="273">
        <f>'Salida Fen y Crec'!T161</f>
        <v>5.3119360000000002</v>
      </c>
      <c r="K376" s="273"/>
      <c r="L376" s="273">
        <f>'Salida Fen y Crec'!T189</f>
        <v>5.3470180000000003</v>
      </c>
      <c r="M376" s="273"/>
      <c r="N376" s="273">
        <f>'Salida Fen y Crec'!T217</f>
        <v>5.1409669999999998</v>
      </c>
      <c r="O376" s="273"/>
    </row>
    <row r="379" spans="2:15" x14ac:dyDescent="0.25">
      <c r="B379" s="114" t="s">
        <v>1123</v>
      </c>
      <c r="C379" s="114" t="s">
        <v>1124</v>
      </c>
      <c r="D379" s="221" t="s">
        <v>1165</v>
      </c>
      <c r="E379" s="221"/>
      <c r="F379" s="221" t="s">
        <v>1160</v>
      </c>
      <c r="G379" s="221"/>
      <c r="H379" s="221" t="s">
        <v>1166</v>
      </c>
      <c r="I379" s="221"/>
      <c r="J379" s="221" t="s">
        <v>1162</v>
      </c>
      <c r="K379" s="221"/>
      <c r="L379" s="221" t="s">
        <v>1167</v>
      </c>
      <c r="M379" s="221"/>
      <c r="N379" s="221" t="s">
        <v>1168</v>
      </c>
      <c r="O379" s="221"/>
    </row>
    <row r="380" spans="2:15" ht="15.75" x14ac:dyDescent="0.25">
      <c r="B380" s="226" t="s">
        <v>1125</v>
      </c>
      <c r="C380" s="140" t="s">
        <v>47</v>
      </c>
      <c r="D380" s="167">
        <f>'Salida Fen y Crec'!U1142</f>
        <v>7.4313000000000002</v>
      </c>
      <c r="E380" s="179" t="str">
        <f>'Salida Fen y Crec'!V1142</f>
        <v>B</v>
      </c>
      <c r="F380" s="167">
        <f>'Salida Fen y Crec'!M1178</f>
        <v>9.1312999999999995</v>
      </c>
      <c r="G380" s="179" t="str">
        <f>'Salida Fen y Crec'!N1178</f>
        <v>B</v>
      </c>
      <c r="H380" s="167">
        <f>'Salida Fen y Crec'!M1214</f>
        <v>11.706300000000001</v>
      </c>
      <c r="I380" s="179" t="str">
        <f>'Salida Fen y Crec'!N1214</f>
        <v>B</v>
      </c>
      <c r="J380" s="167">
        <f>'Salida Fen y Crec'!M1250</f>
        <v>12.456300000000001</v>
      </c>
      <c r="K380" s="179" t="str">
        <f>'Salida Fen y Crec'!N1250</f>
        <v>B</v>
      </c>
      <c r="L380" s="167">
        <f>'Salida Fen y Crec'!M1286</f>
        <v>12.956300000000001</v>
      </c>
      <c r="M380" s="179" t="str">
        <f>'Salida Fen y Crec'!N1286</f>
        <v>B</v>
      </c>
      <c r="N380" s="167">
        <f>'Salida Fen y Crec'!M1322</f>
        <v>14.125</v>
      </c>
      <c r="O380" s="179" t="str">
        <f>'Salida Fen y Crec'!N1322</f>
        <v>B</v>
      </c>
    </row>
    <row r="381" spans="2:15" ht="15.75" x14ac:dyDescent="0.25">
      <c r="B381" s="227"/>
      <c r="C381" s="143" t="s">
        <v>45</v>
      </c>
      <c r="D381" s="168">
        <f>'Salida Fen y Crec'!U1141</f>
        <v>9.5374999999999996</v>
      </c>
      <c r="E381" s="208" t="str">
        <f>'Salida Fen y Crec'!V1141</f>
        <v>A</v>
      </c>
      <c r="F381" s="168">
        <f>'Salida Fen y Crec'!M1177</f>
        <v>11.9</v>
      </c>
      <c r="G381" s="208" t="str">
        <f>'Salida Fen y Crec'!N1177</f>
        <v>A</v>
      </c>
      <c r="H381" s="168">
        <f>'Salida Fen y Crec'!M1213</f>
        <v>14.418799999999999</v>
      </c>
      <c r="I381" s="208" t="str">
        <f>'Salida Fen y Crec'!N1213</f>
        <v>A</v>
      </c>
      <c r="J381" s="168">
        <f>'Salida Fen y Crec'!M1249</f>
        <v>15.8</v>
      </c>
      <c r="K381" s="208" t="str">
        <f>'Salida Fen y Crec'!N1249</f>
        <v>A</v>
      </c>
      <c r="L381" s="168">
        <f>'Salida Fen y Crec'!M1285</f>
        <v>16.043800000000001</v>
      </c>
      <c r="M381" s="208" t="str">
        <f>'Salida Fen y Crec'!N1285</f>
        <v>A</v>
      </c>
      <c r="N381" s="168">
        <f>'Salida Fen y Crec'!M1321</f>
        <v>17.337499999999999</v>
      </c>
      <c r="O381" s="208" t="str">
        <f>'Salida Fen y Crec'!N1321</f>
        <v>A</v>
      </c>
    </row>
    <row r="382" spans="2:15" ht="15.75" x14ac:dyDescent="0.25">
      <c r="B382" s="226" t="s">
        <v>1128</v>
      </c>
      <c r="C382" s="138" t="s">
        <v>11</v>
      </c>
      <c r="D382" s="167">
        <f>'Salida Fen y Crec'!M2240</f>
        <v>8.7249999999999996</v>
      </c>
      <c r="E382" s="179" t="str">
        <f>'Salida Fen y Crec'!N2240</f>
        <v>A</v>
      </c>
      <c r="F382" s="167">
        <f>'Salida Fen y Crec'!M2279</f>
        <v>10.4375</v>
      </c>
      <c r="G382" s="179" t="s">
        <v>593</v>
      </c>
      <c r="H382" s="167">
        <f>'Salida Fen y Crec'!M2318</f>
        <v>12.987500000000001</v>
      </c>
      <c r="I382" s="179" t="str">
        <f>'Salida Fen y Crec'!N2318</f>
        <v>B</v>
      </c>
      <c r="J382" s="167">
        <f>'Salida Fen y Crec'!M2356</f>
        <v>14.375</v>
      </c>
      <c r="K382" s="179" t="str">
        <f>'Salida Fen y Crec'!N2356</f>
        <v>A</v>
      </c>
      <c r="L382" s="167">
        <f>'Salida Fen y Crec'!M2396</f>
        <v>14.1625</v>
      </c>
      <c r="M382" s="179" t="s">
        <v>1154</v>
      </c>
      <c r="N382" s="167">
        <f>'Salida Fen y Crec'!M2435</f>
        <v>15.5625</v>
      </c>
      <c r="O382" s="179" t="s">
        <v>1154</v>
      </c>
    </row>
    <row r="383" spans="2:15" ht="15.75" x14ac:dyDescent="0.25">
      <c r="B383" s="230"/>
      <c r="C383" s="138" t="s">
        <v>7</v>
      </c>
      <c r="D383" s="167">
        <f>'Salida Fen y Crec'!M2238</f>
        <v>9.0625</v>
      </c>
      <c r="E383" s="179" t="str">
        <f>'Salida Fen y Crec'!N2238</f>
        <v>A</v>
      </c>
      <c r="F383" s="167">
        <f>'Salida Fen y Crec'!M2277</f>
        <v>11.475</v>
      </c>
      <c r="G383" s="179" t="s">
        <v>592</v>
      </c>
      <c r="H383" s="167">
        <f>'Salida Fen y Crec'!M2316</f>
        <v>14.362500000000001</v>
      </c>
      <c r="I383" s="179" t="s">
        <v>592</v>
      </c>
      <c r="J383" s="167">
        <f>'Salida Fen y Crec'!M2355</f>
        <v>15.375</v>
      </c>
      <c r="K383" s="179" t="str">
        <f>'Salida Fen y Crec'!N2355</f>
        <v>A</v>
      </c>
      <c r="L383" s="167">
        <f>'Salida Fen y Crec'!M2394</f>
        <v>15.7125</v>
      </c>
      <c r="M383" s="179" t="s">
        <v>592</v>
      </c>
      <c r="N383" s="167">
        <f>'Salida Fen y Crec'!M2433</f>
        <v>17.362500000000001</v>
      </c>
      <c r="O383" s="179" t="s">
        <v>592</v>
      </c>
    </row>
    <row r="384" spans="2:15" ht="15.75" x14ac:dyDescent="0.25">
      <c r="B384" s="230"/>
      <c r="C384" s="138" t="s">
        <v>46</v>
      </c>
      <c r="D384" s="167">
        <f>'Salida Fen y Crec'!M2241</f>
        <v>7.4</v>
      </c>
      <c r="E384" s="179" t="str">
        <f>'Salida Fen y Crec'!N2241</f>
        <v>B</v>
      </c>
      <c r="F384" s="167">
        <f>'Salida Fen y Crec'!M2280</f>
        <v>9.3625000000000007</v>
      </c>
      <c r="G384" s="179" t="s">
        <v>639</v>
      </c>
      <c r="H384" s="167">
        <f>'Salida Fen y Crec'!M2319</f>
        <v>11.6</v>
      </c>
      <c r="I384" s="179" t="s">
        <v>639</v>
      </c>
      <c r="J384" s="167">
        <f>'Salida Fen y Crec'!M2358</f>
        <v>12.425000000000001</v>
      </c>
      <c r="K384" s="179" t="str">
        <f>'Salida Fen y Crec'!N2358</f>
        <v>B</v>
      </c>
      <c r="L384" s="167">
        <f>'Salida Fen y Crec'!M2397</f>
        <v>13.25</v>
      </c>
      <c r="M384" s="179" t="s">
        <v>639</v>
      </c>
      <c r="N384" s="167">
        <f>'Salida Fen y Crec'!M2436</f>
        <v>14.324999999999999</v>
      </c>
      <c r="O384" s="179" t="str">
        <f>'Salida Fen y Crec'!N2436</f>
        <v>C</v>
      </c>
    </row>
    <row r="385" spans="2:15" ht="15.75" x14ac:dyDescent="0.25">
      <c r="B385" s="227"/>
      <c r="C385" s="138" t="s">
        <v>8</v>
      </c>
      <c r="D385" s="167">
        <f>'Salida Fen y Crec'!M2239</f>
        <v>8.75</v>
      </c>
      <c r="E385" s="179" t="str">
        <f>'Salida Fen y Crec'!N2239</f>
        <v>A</v>
      </c>
      <c r="F385" s="167">
        <f>'Salida Fen y Crec'!M2278</f>
        <v>10.7875</v>
      </c>
      <c r="G385" s="179" t="str">
        <f>'Salida Fen y Crec'!N2278</f>
        <v>B</v>
      </c>
      <c r="H385" s="167">
        <f>'Salida Fen y Crec'!M2317</f>
        <v>13.3</v>
      </c>
      <c r="I385" s="179" t="str">
        <f>'Salida Fen y Crec'!N2317</f>
        <v>B</v>
      </c>
      <c r="J385" s="167">
        <f>'Salida Fen y Crec'!M2357</f>
        <v>14.3375</v>
      </c>
      <c r="K385" s="179" t="str">
        <f>'Salida Fen y Crec'!N2357</f>
        <v>A</v>
      </c>
      <c r="L385" s="167">
        <f>'Salida Fen y Crec'!M2395</f>
        <v>14.875</v>
      </c>
      <c r="M385" s="179" t="str">
        <f>'Salida Fen y Crec'!N2395</f>
        <v>B</v>
      </c>
      <c r="N385" s="167">
        <f>'Salida Fen y Crec'!M2434</f>
        <v>15.675000000000001</v>
      </c>
      <c r="O385" s="179" t="s">
        <v>593</v>
      </c>
    </row>
    <row r="386" spans="2:15" x14ac:dyDescent="0.25">
      <c r="B386" s="271" t="s">
        <v>1119</v>
      </c>
      <c r="C386" s="271"/>
      <c r="D386" s="221" t="s">
        <v>1132</v>
      </c>
      <c r="E386" s="221"/>
      <c r="F386" s="221"/>
      <c r="G386" s="221"/>
      <c r="H386" s="221"/>
      <c r="I386" s="221"/>
      <c r="J386" s="221"/>
      <c r="K386" s="221"/>
      <c r="L386" s="221"/>
      <c r="M386" s="221"/>
      <c r="N386" s="221"/>
      <c r="O386" s="221"/>
    </row>
    <row r="387" spans="2:15" x14ac:dyDescent="0.25">
      <c r="B387" s="230" t="s">
        <v>594</v>
      </c>
      <c r="C387" s="230"/>
      <c r="D387" s="176">
        <f>'Salida Fen y Crec'!T240</f>
        <v>0.4093</v>
      </c>
      <c r="E387" s="176" t="s">
        <v>1156</v>
      </c>
      <c r="F387" s="146">
        <f>'Salida Fen y Crec'!T268</f>
        <v>0.99960000000000004</v>
      </c>
      <c r="G387" s="176" t="s">
        <v>1156</v>
      </c>
      <c r="H387" s="176">
        <f>'Salida Fen y Crec'!T296</f>
        <v>0.7238</v>
      </c>
      <c r="I387" s="176"/>
      <c r="J387" s="176">
        <f>'Salida Fen y Crec'!T324</f>
        <v>0.81459999999999999</v>
      </c>
      <c r="K387" s="176" t="s">
        <v>1156</v>
      </c>
      <c r="L387" s="176">
        <f>'Salida Fen y Crec'!T352</f>
        <v>0.41810000000000003</v>
      </c>
      <c r="M387" s="176" t="s">
        <v>1156</v>
      </c>
      <c r="N387" s="176">
        <f>'Salida Fen y Crec'!T380</f>
        <v>6.5299999999999997E-2</v>
      </c>
      <c r="O387" s="176" t="s">
        <v>1156</v>
      </c>
    </row>
    <row r="388" spans="2:15" x14ac:dyDescent="0.25">
      <c r="B388" s="230" t="s">
        <v>592</v>
      </c>
      <c r="C388" s="230"/>
      <c r="D388" s="176">
        <f>'Salida Fen y Crec'!T241</f>
        <v>3.9600000000000003E-2</v>
      </c>
      <c r="E388" s="176" t="s">
        <v>1157</v>
      </c>
      <c r="F388" s="146">
        <f>'Salida Fen y Crec'!T269</f>
        <v>1.2500000000000001E-2</v>
      </c>
      <c r="G388" s="176" t="s">
        <v>1157</v>
      </c>
      <c r="H388" s="176">
        <f>'Salida Fen y Crec'!T297</f>
        <v>4.5400000000000003E-2</v>
      </c>
      <c r="I388" s="176"/>
      <c r="J388" s="176">
        <f>'Salida Fen y Crec'!T325</f>
        <v>2.4500000000000001E-2</v>
      </c>
      <c r="K388" s="176" t="s">
        <v>1157</v>
      </c>
      <c r="L388" s="176">
        <f>'Salida Fen y Crec'!T353</f>
        <v>8.0000000000000004E-4</v>
      </c>
      <c r="M388" s="176" t="s">
        <v>1158</v>
      </c>
      <c r="N388" s="176">
        <f>'Salida Fen y Crec'!T381</f>
        <v>8.6E-3</v>
      </c>
      <c r="O388" s="176" t="s">
        <v>1158</v>
      </c>
    </row>
    <row r="389" spans="2:15" x14ac:dyDescent="0.25">
      <c r="B389" s="230" t="s">
        <v>618</v>
      </c>
      <c r="C389" s="230"/>
      <c r="D389" s="176">
        <f>'Salida Fen y Crec'!T242</f>
        <v>2.5000000000000001E-3</v>
      </c>
      <c r="E389" s="176" t="s">
        <v>1158</v>
      </c>
      <c r="F389" s="146">
        <f>'Salida Fen y Crec'!T270</f>
        <v>1.2999999999999999E-3</v>
      </c>
      <c r="G389" s="176" t="s">
        <v>1158</v>
      </c>
      <c r="H389" s="176">
        <f>'Salida Fen y Crec'!T298</f>
        <v>4.4000000000000003E-3</v>
      </c>
      <c r="I389" s="176"/>
      <c r="J389" s="176">
        <f>'Salida Fen y Crec'!T326</f>
        <v>6.8900000000000003E-2</v>
      </c>
      <c r="K389" s="176" t="s">
        <v>1156</v>
      </c>
      <c r="L389" s="176">
        <f>'Salida Fen y Crec'!T354</f>
        <v>0.72650000000000003</v>
      </c>
      <c r="M389" s="176" t="s">
        <v>1156</v>
      </c>
      <c r="N389" s="176">
        <f>'Salida Fen y Crec'!T382</f>
        <v>7.9399999999999998E-2</v>
      </c>
      <c r="O389" s="176" t="s">
        <v>1156</v>
      </c>
    </row>
    <row r="390" spans="2:15" x14ac:dyDescent="0.25">
      <c r="B390" s="230" t="s">
        <v>593</v>
      </c>
      <c r="C390" s="230"/>
      <c r="D390" s="176">
        <f>'Salida Fen y Crec'!T243</f>
        <v>2.9999999999999997E-4</v>
      </c>
      <c r="E390" s="176" t="s">
        <v>1158</v>
      </c>
      <c r="F390" s="146" t="str">
        <f>'Salida Fen y Crec'!T271</f>
        <v>&lt;.0001</v>
      </c>
      <c r="G390" s="176" t="s">
        <v>1158</v>
      </c>
      <c r="H390" s="176">
        <f>'Salida Fen y Crec'!T299</f>
        <v>2.0000000000000001E-4</v>
      </c>
      <c r="I390" s="176"/>
      <c r="J390" s="176">
        <f>'Salida Fen y Crec'!T327</f>
        <v>3.0000000000000001E-3</v>
      </c>
      <c r="K390" s="176" t="s">
        <v>1158</v>
      </c>
      <c r="L390" s="176">
        <f>'Salida Fen y Crec'!T355</f>
        <v>4.0000000000000002E-4</v>
      </c>
      <c r="M390" s="176" t="s">
        <v>1158</v>
      </c>
      <c r="N390" s="176" t="str">
        <f>'Salida Fen y Crec'!T383</f>
        <v>&lt;.0001</v>
      </c>
      <c r="O390" s="176" t="s">
        <v>1158</v>
      </c>
    </row>
    <row r="391" spans="2:15" x14ac:dyDescent="0.25">
      <c r="B391" s="227" t="s">
        <v>619</v>
      </c>
      <c r="C391" s="227"/>
      <c r="D391" s="177">
        <f>'Salida Fen y Crec'!T244</f>
        <v>7.9699999999999993E-2</v>
      </c>
      <c r="E391" s="177" t="s">
        <v>1156</v>
      </c>
      <c r="F391" s="164">
        <f>'Salida Fen y Crec'!T272</f>
        <v>7.0000000000000001E-3</v>
      </c>
      <c r="G391" s="177" t="s">
        <v>1158</v>
      </c>
      <c r="H391" s="177">
        <f>'Salida Fen y Crec'!T300</f>
        <v>6.4500000000000002E-2</v>
      </c>
      <c r="I391" s="177"/>
      <c r="J391" s="177">
        <f>'Salida Fen y Crec'!T328</f>
        <v>0.2505</v>
      </c>
      <c r="K391" s="177" t="s">
        <v>1156</v>
      </c>
      <c r="L391" s="177">
        <f>'Salida Fen y Crec'!T356</f>
        <v>8.0699999999999994E-2</v>
      </c>
      <c r="M391" s="177" t="s">
        <v>1156</v>
      </c>
      <c r="N391" s="177">
        <f>'Salida Fen y Crec'!T384</f>
        <v>1.43E-2</v>
      </c>
      <c r="O391" s="177" t="s">
        <v>1157</v>
      </c>
    </row>
    <row r="392" spans="2:15" x14ac:dyDescent="0.25">
      <c r="B392" s="227" t="s">
        <v>1120</v>
      </c>
      <c r="C392" s="227"/>
      <c r="D392" s="273">
        <f>'Salida Fen y Crec'!T245</f>
        <v>7.5715269999999997</v>
      </c>
      <c r="E392" s="273"/>
      <c r="F392" s="273">
        <f>'Salida Fen y Crec'!T273</f>
        <v>4.8596659999999998</v>
      </c>
      <c r="G392" s="273"/>
      <c r="H392" s="273">
        <f>'Salida Fen y Crec'!T301</f>
        <v>7.1283120000000002</v>
      </c>
      <c r="I392" s="273"/>
      <c r="J392" s="273">
        <f>'Salida Fen y Crec'!T329</f>
        <v>9.4955999999999996</v>
      </c>
      <c r="K392" s="273"/>
      <c r="L392" s="273">
        <f>'Salida Fen y Crec'!T357</f>
        <v>6.4401159999999997</v>
      </c>
      <c r="M392" s="273"/>
      <c r="N392" s="273">
        <f>'Salida Fen y Crec'!T385</f>
        <v>5.7548409999999999</v>
      </c>
      <c r="O392" s="273"/>
    </row>
    <row r="397" spans="2:15" x14ac:dyDescent="0.25">
      <c r="B397" s="114" t="s">
        <v>1123</v>
      </c>
      <c r="C397" s="114" t="s">
        <v>1124</v>
      </c>
      <c r="D397" s="221" t="s">
        <v>1160</v>
      </c>
      <c r="E397" s="221"/>
      <c r="F397" s="221" t="s">
        <v>1161</v>
      </c>
      <c r="G397" s="221"/>
      <c r="H397" s="221" t="s">
        <v>1162</v>
      </c>
      <c r="I397" s="221"/>
      <c r="J397" s="221" t="s">
        <v>1167</v>
      </c>
      <c r="K397" s="221"/>
      <c r="L397" s="221" t="s">
        <v>1168</v>
      </c>
      <c r="M397" s="221"/>
    </row>
    <row r="398" spans="2:15" x14ac:dyDescent="0.25">
      <c r="B398" s="226" t="s">
        <v>1125</v>
      </c>
      <c r="C398" s="140" t="s">
        <v>47</v>
      </c>
      <c r="D398" s="159">
        <f>'Salida Fen y Crec'!M1394</f>
        <v>0.45629999999999998</v>
      </c>
      <c r="E398" s="159" t="str">
        <f>'Salida Fen y Crec'!N1394</f>
        <v>B</v>
      </c>
      <c r="F398" s="159">
        <f>'Salida Fen y Crec'!M1430</f>
        <v>4.8311999999999999</v>
      </c>
      <c r="G398" s="159" t="str">
        <f>'Salida Fen y Crec'!N1430</f>
        <v>A</v>
      </c>
      <c r="H398" s="159">
        <f>'Salida Fen y Crec'!M1466</f>
        <v>7.4375</v>
      </c>
      <c r="I398" s="159" t="str">
        <f>'Salida Fen y Crec'!N1466</f>
        <v>B</v>
      </c>
      <c r="J398" s="159">
        <f>'Salida Fen y Crec'!M1502</f>
        <v>7.0374999999999996</v>
      </c>
      <c r="K398" s="159" t="str">
        <f>'Salida Fen y Crec'!N1502</f>
        <v>B</v>
      </c>
      <c r="L398" s="159">
        <f>'Salida Fen y Crec'!M1538</f>
        <v>7.5438000000000001</v>
      </c>
      <c r="M398" s="159" t="str">
        <f>'Salida Fen y Crec'!N1538</f>
        <v>A</v>
      </c>
    </row>
    <row r="399" spans="2:15" x14ac:dyDescent="0.25">
      <c r="B399" s="227"/>
      <c r="C399" s="143" t="s">
        <v>45</v>
      </c>
      <c r="D399" s="130">
        <f>'Salida Fen y Crec'!M1393</f>
        <v>0.83750000000000002</v>
      </c>
      <c r="E399" s="130" t="str">
        <f>'Salida Fen y Crec'!N1393</f>
        <v>A</v>
      </c>
      <c r="F399" s="130">
        <f>'Salida Fen y Crec'!M1429</f>
        <v>5.6</v>
      </c>
      <c r="G399" s="130" t="str">
        <f>'Salida Fen y Crec'!N1429</f>
        <v>A</v>
      </c>
      <c r="H399" s="130">
        <f>'Salida Fen y Crec'!M1465</f>
        <v>10.6563</v>
      </c>
      <c r="I399" s="130" t="str">
        <f>'Salida Fen y Crec'!N1465</f>
        <v>A</v>
      </c>
      <c r="J399" s="130">
        <f>'Salida Fen y Crec'!M1501</f>
        <v>9.5813000000000006</v>
      </c>
      <c r="K399" s="130" t="str">
        <f>'Salida Fen y Crec'!N1501</f>
        <v>A</v>
      </c>
      <c r="L399" s="130">
        <f>'Salida Fen y Crec'!M1537</f>
        <v>8.6</v>
      </c>
      <c r="M399" s="130" t="str">
        <f>'Salida Fen y Crec'!N1537</f>
        <v>A</v>
      </c>
    </row>
    <row r="400" spans="2:15" x14ac:dyDescent="0.25">
      <c r="B400" s="226" t="s">
        <v>1128</v>
      </c>
      <c r="C400" s="138" t="s">
        <v>11</v>
      </c>
      <c r="D400" s="159">
        <f>'Salida Fen y Crec'!M2511</f>
        <v>1.1875</v>
      </c>
      <c r="E400" s="159" t="s">
        <v>592</v>
      </c>
      <c r="F400" s="159">
        <f>'Salida Fen y Crec'!M2550</f>
        <v>6.5750000000000002</v>
      </c>
      <c r="G400" s="159" t="s">
        <v>592</v>
      </c>
      <c r="H400" s="159">
        <f>'Salida Fen y Crec'!M2589</f>
        <v>10.063000000000001</v>
      </c>
      <c r="I400" s="159" t="str">
        <f>'Salida Fen y Crec'!N2589</f>
        <v>A</v>
      </c>
      <c r="J400" s="159">
        <f>'Salida Fen y Crec'!M2629</f>
        <v>8.75</v>
      </c>
      <c r="K400" s="159" t="s">
        <v>1150</v>
      </c>
      <c r="L400" s="159">
        <f>'Salida Fen y Crec'!M2669</f>
        <v>7.75</v>
      </c>
      <c r="M400" s="159" t="s">
        <v>1150</v>
      </c>
    </row>
    <row r="401" spans="2:15" x14ac:dyDescent="0.25">
      <c r="B401" s="230"/>
      <c r="C401" s="138" t="s">
        <v>7</v>
      </c>
      <c r="D401" s="159">
        <f>'Salida Fen y Crec'!M2513</f>
        <v>0.41249999999999998</v>
      </c>
      <c r="E401" s="159" t="str">
        <f>'Salida Fen y Crec'!N2513</f>
        <v>B</v>
      </c>
      <c r="F401" s="159">
        <f>'Salida Fen y Crec'!M2551</f>
        <v>5.7750000000000004</v>
      </c>
      <c r="G401" s="159" t="str">
        <f>'Salida Fen y Crec'!N2551</f>
        <v>B</v>
      </c>
      <c r="H401" s="159">
        <f>'Salida Fen y Crec'!M2591</f>
        <v>8.7249999999999996</v>
      </c>
      <c r="I401" s="159" t="str">
        <f>'Salida Fen y Crec'!N2591</f>
        <v>A</v>
      </c>
      <c r="J401" s="159">
        <f>'Salida Fen y Crec'!M2628</f>
        <v>10.488</v>
      </c>
      <c r="K401" s="159" t="s">
        <v>592</v>
      </c>
      <c r="L401" s="159">
        <f>'Salida Fen y Crec'!M2667</f>
        <v>10.425000000000001</v>
      </c>
      <c r="M401" s="159" t="s">
        <v>592</v>
      </c>
    </row>
    <row r="402" spans="2:15" x14ac:dyDescent="0.25">
      <c r="B402" s="230"/>
      <c r="C402" s="138" t="s">
        <v>46</v>
      </c>
      <c r="D402" s="159">
        <f>'Salida Fen y Crec'!M2512</f>
        <v>0.625</v>
      </c>
      <c r="E402" s="159" t="str">
        <f>'Salida Fen y Crec'!N2512</f>
        <v>B</v>
      </c>
      <c r="F402" s="159">
        <f>'Salida Fen y Crec'!M2552</f>
        <v>4.7625000000000002</v>
      </c>
      <c r="G402" s="159" t="s">
        <v>1154</v>
      </c>
      <c r="H402" s="159">
        <f>'Salida Fen y Crec'!M2590</f>
        <v>9.4499999999999993</v>
      </c>
      <c r="I402" s="159" t="str">
        <f>'Salida Fen y Crec'!N2590</f>
        <v>A</v>
      </c>
      <c r="J402" s="159">
        <f>'Salida Fen y Crec'!M2631</f>
        <v>5.9880000000000004</v>
      </c>
      <c r="K402" s="159" t="str">
        <f>'Salida Fen y Crec'!N2631</f>
        <v>B</v>
      </c>
      <c r="L402" s="159">
        <f>'Salida Fen y Crec'!M2670</f>
        <v>4.3</v>
      </c>
      <c r="M402" s="159" t="str">
        <f>'Salida Fen y Crec'!N2670</f>
        <v>B</v>
      </c>
    </row>
    <row r="403" spans="2:15" x14ac:dyDescent="0.25">
      <c r="B403" s="227"/>
      <c r="C403" s="138" t="s">
        <v>8</v>
      </c>
      <c r="D403" s="159">
        <f>'Salida Fen y Crec'!M2514</f>
        <v>0.36249999999999999</v>
      </c>
      <c r="E403" s="159" t="str">
        <f>'Salida Fen y Crec'!N2514</f>
        <v>B</v>
      </c>
      <c r="F403" s="159">
        <f>'Salida Fen y Crec'!M2553</f>
        <v>3.75</v>
      </c>
      <c r="G403" s="159" t="s">
        <v>639</v>
      </c>
      <c r="H403" s="159">
        <f>'Salida Fen y Crec'!M2592</f>
        <v>7.95</v>
      </c>
      <c r="I403" s="159" t="str">
        <f>'Salida Fen y Crec'!N2592</f>
        <v>A</v>
      </c>
      <c r="J403" s="159">
        <f>'Salida Fen y Crec'!M2630</f>
        <v>8.0129999999999999</v>
      </c>
      <c r="K403" s="159" t="str">
        <f>'Salida Fen y Crec'!N2630</f>
        <v>B</v>
      </c>
      <c r="L403" s="159">
        <f>'Salida Fen y Crec'!M2668</f>
        <v>9.8130000000000006</v>
      </c>
      <c r="M403" s="159" t="s">
        <v>592</v>
      </c>
    </row>
    <row r="404" spans="2:15" x14ac:dyDescent="0.25">
      <c r="B404" s="271" t="s">
        <v>1119</v>
      </c>
      <c r="C404" s="271"/>
      <c r="D404" s="221" t="s">
        <v>1132</v>
      </c>
      <c r="E404" s="221"/>
      <c r="F404" s="221"/>
      <c r="G404" s="221"/>
      <c r="H404" s="221"/>
      <c r="I404" s="221"/>
      <c r="J404" s="221"/>
      <c r="K404" s="221"/>
      <c r="L404" s="221"/>
      <c r="M404" s="221"/>
      <c r="N404" s="114"/>
      <c r="O404" s="114"/>
    </row>
    <row r="405" spans="2:15" x14ac:dyDescent="0.25">
      <c r="B405" s="230" t="s">
        <v>594</v>
      </c>
      <c r="C405" s="230"/>
      <c r="D405" s="176">
        <f>'Salida Fen y Crec'!T436</f>
        <v>0.46260000000000001</v>
      </c>
      <c r="E405" s="176" t="s">
        <v>1156</v>
      </c>
      <c r="F405" s="176">
        <f>'Salida Fen y Crec'!T464</f>
        <v>0.42949999999999999</v>
      </c>
      <c r="G405" s="176" t="s">
        <v>1156</v>
      </c>
      <c r="H405" s="176">
        <f>'Salida Fen y Crec'!T492</f>
        <v>0.74529999999999996</v>
      </c>
      <c r="I405" s="176" t="s">
        <v>1156</v>
      </c>
      <c r="J405" s="176">
        <f>'Salida Fen y Crec'!T520</f>
        <v>0.51200000000000001</v>
      </c>
      <c r="K405" s="176" t="s">
        <v>1156</v>
      </c>
      <c r="L405" s="176">
        <f>'Salida Fen y Crec'!T548</f>
        <v>5.45E-2</v>
      </c>
      <c r="M405" s="176" t="s">
        <v>1156</v>
      </c>
    </row>
    <row r="406" spans="2:15" x14ac:dyDescent="0.25">
      <c r="B406" s="230" t="s">
        <v>592</v>
      </c>
      <c r="C406" s="230"/>
      <c r="D406" s="176">
        <f>'Salida Fen y Crec'!T437</f>
        <v>0.31280000000000002</v>
      </c>
      <c r="E406" s="176" t="s">
        <v>1156</v>
      </c>
      <c r="F406" s="176">
        <f>'Salida Fen y Crec'!T465</f>
        <v>0.1542</v>
      </c>
      <c r="G406" s="176" t="s">
        <v>1156</v>
      </c>
      <c r="H406" s="176">
        <f>'Salida Fen y Crec'!T493</f>
        <v>0.13980000000000001</v>
      </c>
      <c r="I406" s="176" t="s">
        <v>1156</v>
      </c>
      <c r="J406" s="176">
        <f>'Salida Fen y Crec'!T521</f>
        <v>1.6299999999999999E-2</v>
      </c>
      <c r="K406" s="176" t="s">
        <v>1157</v>
      </c>
      <c r="L406" s="176">
        <f>'Salida Fen y Crec'!T549</f>
        <v>0.35449999999999998</v>
      </c>
      <c r="M406" s="176" t="s">
        <v>1156</v>
      </c>
    </row>
    <row r="407" spans="2:15" x14ac:dyDescent="0.25">
      <c r="B407" s="230" t="s">
        <v>618</v>
      </c>
      <c r="C407" s="230"/>
      <c r="D407" s="176">
        <f>'Salida Fen y Crec'!T438</f>
        <v>3.5900000000000001E-2</v>
      </c>
      <c r="E407" s="176" t="s">
        <v>1157</v>
      </c>
      <c r="F407" s="176">
        <f>'Salida Fen y Crec'!T466</f>
        <v>0.48070000000000002</v>
      </c>
      <c r="G407" s="176" t="s">
        <v>1156</v>
      </c>
      <c r="H407" s="176">
        <f>'Salida Fen y Crec'!T494</f>
        <v>1.34E-2</v>
      </c>
      <c r="I407" s="176" t="s">
        <v>1157</v>
      </c>
      <c r="J407" s="176">
        <f>'Salida Fen y Crec'!T522</f>
        <v>0.72119999999999995</v>
      </c>
      <c r="K407" s="176" t="s">
        <v>1156</v>
      </c>
      <c r="L407" s="176">
        <f>'Salida Fen y Crec'!T550</f>
        <v>0.34949999999999998</v>
      </c>
      <c r="M407" s="176" t="s">
        <v>1156</v>
      </c>
    </row>
    <row r="408" spans="2:15" x14ac:dyDescent="0.25">
      <c r="B408" s="226" t="s">
        <v>593</v>
      </c>
      <c r="C408" s="226"/>
      <c r="D408" s="180">
        <f>'Salida Fen y Crec'!T439</f>
        <v>0.01</v>
      </c>
      <c r="E408" s="180" t="s">
        <v>1157</v>
      </c>
      <c r="F408" s="180">
        <f>'Salida Fen y Crec'!T467</f>
        <v>1.5E-3</v>
      </c>
      <c r="G408" s="180" t="s">
        <v>1158</v>
      </c>
      <c r="H408" s="180">
        <f>'Salida Fen y Crec'!T495</f>
        <v>0.24529999999999999</v>
      </c>
      <c r="I408" s="180" t="s">
        <v>1156</v>
      </c>
      <c r="J408" s="180">
        <f>'Salida Fen y Crec'!T523</f>
        <v>6.0000000000000001E-3</v>
      </c>
      <c r="K408" s="180" t="s">
        <v>1158</v>
      </c>
      <c r="L408" s="180">
        <f>'Salida Fen y Crec'!T551</f>
        <v>5.0000000000000001E-4</v>
      </c>
      <c r="M408" s="180" t="s">
        <v>1158</v>
      </c>
    </row>
    <row r="409" spans="2:15" x14ac:dyDescent="0.25">
      <c r="B409" s="227" t="s">
        <v>619</v>
      </c>
      <c r="C409" s="227"/>
      <c r="D409" s="177">
        <f>'Salida Fen y Crec'!T440</f>
        <v>0.46429999999999999</v>
      </c>
      <c r="E409" s="177" t="s">
        <v>1156</v>
      </c>
      <c r="F409" s="177">
        <f>'Salida Fen y Crec'!T468</f>
        <v>1.06E-2</v>
      </c>
      <c r="G409" s="177" t="s">
        <v>1157</v>
      </c>
      <c r="H409" s="177">
        <f>'Salida Fen y Crec'!T496</f>
        <v>7.2300000000000003E-2</v>
      </c>
      <c r="I409" s="177" t="s">
        <v>1156</v>
      </c>
      <c r="J409" s="177">
        <f>'Salida Fen y Crec'!T524</f>
        <v>0.50839999999999996</v>
      </c>
      <c r="K409" s="177" t="s">
        <v>1156</v>
      </c>
      <c r="L409" s="177">
        <f>'Salida Fen y Crec'!T552</f>
        <v>2.8799999999999999E-2</v>
      </c>
      <c r="M409" s="177" t="s">
        <v>1156</v>
      </c>
    </row>
    <row r="410" spans="2:15" x14ac:dyDescent="0.25">
      <c r="B410" s="227" t="s">
        <v>1120</v>
      </c>
      <c r="C410" s="227"/>
      <c r="D410" s="273">
        <f>'Salida Fen y Crec'!T441</f>
        <v>73.265910000000005</v>
      </c>
      <c r="E410" s="273"/>
      <c r="F410" s="273">
        <f>'Salida Fen y Crec'!T469</f>
        <v>23.733370000000001</v>
      </c>
      <c r="G410" s="273"/>
      <c r="H410" s="273">
        <f>'Salida Fen y Crec'!T497</f>
        <v>23.210699999999999</v>
      </c>
      <c r="I410" s="273"/>
      <c r="J410" s="273">
        <f>'Salida Fen y Crec'!T525</f>
        <v>26.40203</v>
      </c>
      <c r="K410" s="273"/>
      <c r="L410" s="273">
        <f>'Salida Fen y Crec'!T553</f>
        <v>31.3508</v>
      </c>
      <c r="M410" s="273"/>
    </row>
    <row r="413" spans="2:15" x14ac:dyDescent="0.25">
      <c r="B413" s="114" t="s">
        <v>1123</v>
      </c>
      <c r="C413" s="114" t="s">
        <v>1124</v>
      </c>
      <c r="D413" s="221" t="s">
        <v>24</v>
      </c>
      <c r="E413" s="221"/>
      <c r="F413" s="221" t="s">
        <v>25</v>
      </c>
      <c r="G413" s="221"/>
      <c r="H413" s="221" t="s">
        <v>26</v>
      </c>
      <c r="I413" s="221"/>
      <c r="J413" s="221" t="s">
        <v>27</v>
      </c>
      <c r="K413" s="221"/>
      <c r="L413" s="221" t="s">
        <v>28</v>
      </c>
      <c r="M413" s="221"/>
      <c r="N413" s="221" t="s">
        <v>29</v>
      </c>
      <c r="O413" s="221"/>
    </row>
    <row r="414" spans="2:15" ht="15.75" x14ac:dyDescent="0.25">
      <c r="B414" s="226" t="s">
        <v>1125</v>
      </c>
      <c r="C414" s="140" t="s">
        <v>47</v>
      </c>
      <c r="D414" s="167">
        <f>'Salida Fen y Crec'!U1574</f>
        <v>0</v>
      </c>
      <c r="E414" s="167" t="str">
        <f>'Salida Fen y Crec'!V1574</f>
        <v>A</v>
      </c>
      <c r="F414" s="167">
        <f>'Salida Fen y Crec'!M1610</f>
        <v>0</v>
      </c>
      <c r="G414" s="167" t="str">
        <f>'Salida Fen y Crec'!N1610</f>
        <v>A</v>
      </c>
      <c r="H414" s="167">
        <f>'Salida Fen y Crec'!M1646</f>
        <v>2.5188000000000001</v>
      </c>
      <c r="I414" s="167" t="str">
        <f>'Salida Fen y Crec'!N1646</f>
        <v>B</v>
      </c>
      <c r="J414" s="167">
        <f>'Salida Fen y Crec'!M1682</f>
        <v>4.6688000000000001</v>
      </c>
      <c r="K414" s="167" t="str">
        <f>'Salida Fen y Crec'!N1682</f>
        <v>B</v>
      </c>
      <c r="L414" s="167">
        <f>'Salida Fen y Crec'!M1718</f>
        <v>5.2125000000000004</v>
      </c>
      <c r="M414" s="167" t="str">
        <f>'Salida Fen y Crec'!N1718</f>
        <v>B</v>
      </c>
      <c r="N414" s="167">
        <f>'Salida Fen y Crec'!M1754</f>
        <v>8.15</v>
      </c>
      <c r="O414" s="167" t="str">
        <f>'Salida Fen y Crec'!N1754</f>
        <v>B</v>
      </c>
    </row>
    <row r="415" spans="2:15" ht="15.75" x14ac:dyDescent="0.25">
      <c r="B415" s="227"/>
      <c r="C415" s="143" t="s">
        <v>45</v>
      </c>
      <c r="D415" s="168">
        <f>'Salida Fen y Crec'!U1573</f>
        <v>0</v>
      </c>
      <c r="E415" s="168" t="str">
        <f>'Salida Fen y Crec'!V1573</f>
        <v>A</v>
      </c>
      <c r="F415" s="168">
        <f>'Salida Fen y Crec'!M1609</f>
        <v>0</v>
      </c>
      <c r="G415" s="168" t="str">
        <f>'Salida Fen y Crec'!N1609</f>
        <v>A</v>
      </c>
      <c r="H415" s="168">
        <f>'Salida Fen y Crec'!M1645</f>
        <v>4.0625</v>
      </c>
      <c r="I415" s="168" t="str">
        <f>'Salida Fen y Crec'!N1645</f>
        <v>A</v>
      </c>
      <c r="J415" s="168">
        <f>'Salida Fen y Crec'!M1681</f>
        <v>6.7313000000000001</v>
      </c>
      <c r="K415" s="168" t="str">
        <f>'Salida Fen y Crec'!N1681</f>
        <v>A</v>
      </c>
      <c r="L415" s="168">
        <f>'Salida Fen y Crec'!M1717</f>
        <v>6.5187999999999997</v>
      </c>
      <c r="M415" s="168" t="str">
        <f>'Salida Fen y Crec'!N1717</f>
        <v>A</v>
      </c>
      <c r="N415" s="168">
        <f>'Salida Fen y Crec'!M1753</f>
        <v>9.9749999999999996</v>
      </c>
      <c r="O415" s="168" t="str">
        <f>'Salida Fen y Crec'!N1753</f>
        <v>A</v>
      </c>
    </row>
    <row r="416" spans="2:15" ht="15.75" x14ac:dyDescent="0.25">
      <c r="B416" s="226" t="s">
        <v>1128</v>
      </c>
      <c r="C416" s="140" t="s">
        <v>11</v>
      </c>
      <c r="D416" s="167">
        <f>'Salida Fen y Crec'!M2708</f>
        <v>0</v>
      </c>
      <c r="E416" s="167" t="str">
        <f>'Salida Fen y Crec'!N2708</f>
        <v>A</v>
      </c>
      <c r="F416" s="167">
        <f>'Salida Fen y Crec'!M2747</f>
        <v>0</v>
      </c>
      <c r="G416" s="167" t="str">
        <f>'Salida Fen y Crec'!N2747</f>
        <v>A</v>
      </c>
      <c r="H416" s="167">
        <f>'Salida Fen y Crec'!M2784</f>
        <v>3.55</v>
      </c>
      <c r="I416" s="167" t="str">
        <f>'Salida Fen y Crec'!N2784</f>
        <v>A</v>
      </c>
      <c r="J416" s="167">
        <f>'Salida Fen y Crec'!M2824</f>
        <v>5.6875</v>
      </c>
      <c r="K416" s="167" t="str">
        <f>'Salida Fen y Crec'!N2824</f>
        <v>A</v>
      </c>
      <c r="L416" s="167">
        <f>'Salida Fen y Crec'!M2862</f>
        <v>6.9</v>
      </c>
      <c r="M416" s="167" t="s">
        <v>592</v>
      </c>
      <c r="N416" s="167">
        <f>'Salida Fen y Crec'!M2901</f>
        <v>9.7750000000000004</v>
      </c>
      <c r="O416" s="167" t="str">
        <f>'Salida Fen y Crec'!N2901</f>
        <v>A</v>
      </c>
    </row>
    <row r="417" spans="2:15" ht="15.75" x14ac:dyDescent="0.25">
      <c r="B417" s="226"/>
      <c r="C417" s="140" t="s">
        <v>7</v>
      </c>
      <c r="D417" s="167">
        <f>'Salida Fen y Crec'!M2706</f>
        <v>0</v>
      </c>
      <c r="E417" s="167" t="str">
        <f>'Salida Fen y Crec'!N2706</f>
        <v>A</v>
      </c>
      <c r="F417" s="167">
        <f>'Salida Fen y Crec'!M2745</f>
        <v>0</v>
      </c>
      <c r="G417" s="167" t="str">
        <f>'Salida Fen y Crec'!N2745</f>
        <v>A</v>
      </c>
      <c r="H417" s="167">
        <f>'Salida Fen y Crec'!M2786</f>
        <v>3.35</v>
      </c>
      <c r="I417" s="167" t="str">
        <f>'Salida Fen y Crec'!N2786</f>
        <v>A</v>
      </c>
      <c r="J417" s="167">
        <f>'Salida Fen y Crec'!M2825</f>
        <v>5.5250000000000004</v>
      </c>
      <c r="K417" s="167" t="str">
        <f>'Salida Fen y Crec'!N2825</f>
        <v>A</v>
      </c>
      <c r="L417" s="167">
        <f>'Salida Fen y Crec'!M2863</f>
        <v>6.3</v>
      </c>
      <c r="M417" s="167" t="s">
        <v>1150</v>
      </c>
      <c r="N417" s="167">
        <f>'Salida Fen y Crec'!M2902</f>
        <v>9.5875000000000004</v>
      </c>
      <c r="O417" s="167" t="str">
        <f>'Salida Fen y Crec'!N2902</f>
        <v>A</v>
      </c>
    </row>
    <row r="418" spans="2:15" ht="15.75" x14ac:dyDescent="0.25">
      <c r="B418" s="226"/>
      <c r="C418" s="140" t="s">
        <v>46</v>
      </c>
      <c r="D418" s="167">
        <f>'Salida Fen y Crec'!M2707</f>
        <v>0</v>
      </c>
      <c r="E418" s="167" t="str">
        <f>'Salida Fen y Crec'!N2707</f>
        <v>A</v>
      </c>
      <c r="F418" s="167">
        <f>'Salida Fen y Crec'!M2746</f>
        <v>0</v>
      </c>
      <c r="G418" s="167" t="str">
        <f>'Salida Fen y Crec'!N2746</f>
        <v>A</v>
      </c>
      <c r="H418" s="167">
        <f>'Salida Fen y Crec'!M2785</f>
        <v>3.4125000000000001</v>
      </c>
      <c r="I418" s="167" t="str">
        <f>'Salida Fen y Crec'!N2785</f>
        <v>A</v>
      </c>
      <c r="J418" s="167">
        <f>'Salida Fen y Crec'!M2823</f>
        <v>6.375</v>
      </c>
      <c r="K418" s="167" t="str">
        <f>'Salida Fen y Crec'!N2823</f>
        <v>A</v>
      </c>
      <c r="L418" s="167">
        <f>'Salida Fen y Crec'!M2865</f>
        <v>4.8</v>
      </c>
      <c r="M418" s="167" t="s">
        <v>639</v>
      </c>
      <c r="N418" s="167">
        <f>'Salida Fen y Crec'!M2904</f>
        <v>7.75</v>
      </c>
      <c r="O418" s="167" t="str">
        <f>'Salida Fen y Crec'!N2904</f>
        <v>A</v>
      </c>
    </row>
    <row r="419" spans="2:15" ht="15.75" x14ac:dyDescent="0.25">
      <c r="B419" s="227"/>
      <c r="C419" s="140" t="s">
        <v>8</v>
      </c>
      <c r="D419" s="167">
        <f>'Salida Fen y Crec'!M2709</f>
        <v>0</v>
      </c>
      <c r="E419" s="167" t="str">
        <f>'Salida Fen y Crec'!N2709</f>
        <v>A</v>
      </c>
      <c r="F419" s="167">
        <f>'Salida Fen y Crec'!M2748</f>
        <v>0</v>
      </c>
      <c r="G419" s="167" t="str">
        <f>'Salida Fen y Crec'!N2748</f>
        <v>A</v>
      </c>
      <c r="H419" s="167">
        <f>'Salida Fen y Crec'!M2787</f>
        <v>2.85</v>
      </c>
      <c r="I419" s="167" t="str">
        <f>'Salida Fen y Crec'!N2787</f>
        <v>A</v>
      </c>
      <c r="J419" s="167">
        <f>'Salida Fen y Crec'!M2826</f>
        <v>5.2125000000000004</v>
      </c>
      <c r="K419" s="167" t="str">
        <f>'Salida Fen y Crec'!N2826</f>
        <v>A</v>
      </c>
      <c r="L419" s="167">
        <f>'Salida Fen y Crec'!M2864</f>
        <v>5.4625000000000004</v>
      </c>
      <c r="M419" s="167" t="str">
        <f>'Salida Fen y Crec'!N2864</f>
        <v>B</v>
      </c>
      <c r="N419" s="167">
        <f>'Salida Fen y Crec'!M2903</f>
        <v>9.1374999999999993</v>
      </c>
      <c r="O419" s="167" t="str">
        <f>'Salida Fen y Crec'!N2903</f>
        <v>A</v>
      </c>
    </row>
    <row r="420" spans="2:15" x14ac:dyDescent="0.25">
      <c r="B420" s="271" t="s">
        <v>1119</v>
      </c>
      <c r="C420" s="271"/>
      <c r="D420" s="221" t="s">
        <v>1132</v>
      </c>
      <c r="E420" s="221"/>
      <c r="F420" s="221"/>
      <c r="G420" s="221"/>
      <c r="H420" s="221"/>
      <c r="I420" s="221"/>
      <c r="J420" s="221"/>
      <c r="K420" s="221"/>
      <c r="L420" s="221"/>
      <c r="M420" s="221"/>
      <c r="N420" s="221"/>
      <c r="O420" s="221"/>
    </row>
    <row r="421" spans="2:15" x14ac:dyDescent="0.25">
      <c r="B421" s="226" t="s">
        <v>594</v>
      </c>
      <c r="C421" s="226"/>
      <c r="D421" s="162" t="str">
        <f>'Salida Fen y Crec'!T576</f>
        <v>.</v>
      </c>
      <c r="E421" s="162"/>
      <c r="F421" s="162" t="str">
        <f>'Salida Fen y Crec'!T604</f>
        <v>.</v>
      </c>
      <c r="G421" s="162"/>
      <c r="H421" s="162">
        <f>'Salida Fen y Crec'!T632</f>
        <v>5.1799999999999999E-2</v>
      </c>
      <c r="I421" s="162"/>
      <c r="J421" s="162">
        <f>'Salida Fen y Crec'!T660</f>
        <v>0.79800000000000004</v>
      </c>
      <c r="K421" s="162"/>
      <c r="L421" s="162">
        <f>'Salida Fen y Crec'!T688</f>
        <v>0.79059999999999997</v>
      </c>
      <c r="M421" s="162"/>
      <c r="N421" s="162">
        <f>'Salida Fen y Crec'!T716</f>
        <v>0.85350000000000004</v>
      </c>
      <c r="O421" s="162"/>
    </row>
    <row r="422" spans="2:15" x14ac:dyDescent="0.25">
      <c r="B422" s="226" t="s">
        <v>592</v>
      </c>
      <c r="C422" s="226"/>
      <c r="D422" s="162" t="str">
        <f>'Salida Fen y Crec'!T577</f>
        <v>.</v>
      </c>
      <c r="E422" s="162"/>
      <c r="F422" s="162" t="str">
        <f>'Salida Fen y Crec'!T605</f>
        <v>.</v>
      </c>
      <c r="G422" s="162"/>
      <c r="H422" s="162">
        <f>'Salida Fen y Crec'!T633</f>
        <v>2.4400000000000002E-2</v>
      </c>
      <c r="I422" s="162"/>
      <c r="J422" s="162">
        <f>'Salida Fen y Crec'!T661</f>
        <v>3.3E-3</v>
      </c>
      <c r="K422" s="162"/>
      <c r="L422" s="162">
        <f>'Salida Fen y Crec'!T689</f>
        <v>5.4899999999999997E-2</v>
      </c>
      <c r="M422" s="162"/>
      <c r="N422" s="162">
        <f>'Salida Fen y Crec'!T717</f>
        <v>1.9900000000000001E-2</v>
      </c>
      <c r="O422" s="162"/>
    </row>
    <row r="423" spans="2:15" x14ac:dyDescent="0.25">
      <c r="B423" s="226" t="s">
        <v>618</v>
      </c>
      <c r="C423" s="226"/>
      <c r="D423" s="162" t="str">
        <f>'Salida Fen y Crec'!T578</f>
        <v>.</v>
      </c>
      <c r="E423" s="162"/>
      <c r="F423" s="162" t="str">
        <f>'Salida Fen y Crec'!T606</f>
        <v>.</v>
      </c>
      <c r="G423" s="162"/>
      <c r="H423" s="162">
        <f>'Salida Fen y Crec'!T634</f>
        <v>4.9000000000000002E-2</v>
      </c>
      <c r="I423" s="162"/>
      <c r="J423" s="162">
        <f>'Salida Fen y Crec'!T662</f>
        <v>0.67049999999999998</v>
      </c>
      <c r="K423" s="162"/>
      <c r="L423" s="162">
        <f>'Salida Fen y Crec'!T690</f>
        <v>0.2117</v>
      </c>
      <c r="M423" s="162"/>
      <c r="N423" s="162">
        <f>'Salida Fen y Crec'!T718</f>
        <v>0.70089999999999997</v>
      </c>
      <c r="O423" s="162"/>
    </row>
    <row r="424" spans="2:15" x14ac:dyDescent="0.25">
      <c r="B424" s="226" t="s">
        <v>593</v>
      </c>
      <c r="C424" s="226"/>
      <c r="D424" s="162" t="str">
        <f>'Salida Fen y Crec'!T579</f>
        <v>.</v>
      </c>
      <c r="E424" s="162"/>
      <c r="F424" s="162" t="str">
        <f>'Salida Fen y Crec'!T607</f>
        <v>.</v>
      </c>
      <c r="G424" s="162"/>
      <c r="H424" s="162">
        <f>'Salida Fen y Crec'!T635</f>
        <v>0.1217</v>
      </c>
      <c r="I424" s="162"/>
      <c r="J424" s="163">
        <f>'Salida Fen y Crec'!T663</f>
        <v>0.1239</v>
      </c>
      <c r="K424" s="163"/>
      <c r="L424" s="163">
        <f>'Salida Fen y Crec'!T691</f>
        <v>1.6000000000000001E-3</v>
      </c>
      <c r="M424" s="163"/>
      <c r="N424" s="163">
        <f>'Salida Fen y Crec'!T719</f>
        <v>9.3200000000000005E-2</v>
      </c>
      <c r="O424" s="163"/>
    </row>
    <row r="425" spans="2:15" x14ac:dyDescent="0.25">
      <c r="B425" s="227" t="s">
        <v>619</v>
      </c>
      <c r="C425" s="227"/>
      <c r="D425" s="164" t="str">
        <f>'Salida Fen y Crec'!T580</f>
        <v>.</v>
      </c>
      <c r="E425" s="164"/>
      <c r="F425" s="164" t="str">
        <f>'Salida Fen y Crec'!T608</f>
        <v>.</v>
      </c>
      <c r="G425" s="164"/>
      <c r="H425" s="164">
        <f>'Salida Fen y Crec'!T636</f>
        <v>3.39E-2</v>
      </c>
      <c r="I425" s="164"/>
      <c r="J425" s="164">
        <f>'Salida Fen y Crec'!T664</f>
        <v>0.90190000000000003</v>
      </c>
      <c r="K425" s="164"/>
      <c r="L425" s="164">
        <f>'Salida Fen y Crec'!T692</f>
        <v>0.56599999999999995</v>
      </c>
      <c r="M425" s="164"/>
      <c r="N425" s="164">
        <f>'Salida Fen y Crec'!T720</f>
        <v>5.9499999999999997E-2</v>
      </c>
      <c r="O425" s="164"/>
    </row>
    <row r="426" spans="2:15" x14ac:dyDescent="0.25">
      <c r="B426" s="227" t="s">
        <v>1120</v>
      </c>
      <c r="C426" s="227"/>
      <c r="D426" s="273" t="str">
        <f>'Salida Fen y Crec'!T581</f>
        <v>.</v>
      </c>
      <c r="E426" s="273"/>
      <c r="F426" s="273" t="str">
        <f>'Salida Fen y Crec'!T609</f>
        <v>.</v>
      </c>
      <c r="G426" s="273"/>
      <c r="H426" s="273">
        <f>'Salida Fen y Crec'!T637</f>
        <v>17.644629999999999</v>
      </c>
      <c r="I426" s="273"/>
      <c r="J426" s="273">
        <f>'Salida Fen y Crec'!T665</f>
        <v>16.455649999999999</v>
      </c>
      <c r="K426" s="273"/>
      <c r="L426" s="273">
        <f>'Salida Fen y Crec'!T693</f>
        <v>15.976789999999999</v>
      </c>
      <c r="M426" s="273"/>
      <c r="N426" s="273">
        <f>'Salida Fen y Crec'!T721</f>
        <v>18.096959999999999</v>
      </c>
      <c r="O426" s="273"/>
    </row>
    <row r="431" spans="2:15" x14ac:dyDescent="0.25">
      <c r="B431" s="114" t="s">
        <v>1123</v>
      </c>
      <c r="C431" s="114" t="s">
        <v>1124</v>
      </c>
      <c r="D431" s="221" t="s">
        <v>36</v>
      </c>
      <c r="E431" s="221"/>
      <c r="F431" s="221" t="s">
        <v>37</v>
      </c>
      <c r="G431" s="221"/>
      <c r="H431" s="221" t="s">
        <v>1161</v>
      </c>
      <c r="I431" s="221"/>
      <c r="J431" s="221" t="s">
        <v>1162</v>
      </c>
      <c r="K431" s="221"/>
      <c r="L431" s="221" t="s">
        <v>1167</v>
      </c>
      <c r="M431" s="221"/>
      <c r="N431" s="221" t="s">
        <v>1164</v>
      </c>
      <c r="O431" s="221"/>
    </row>
    <row r="432" spans="2:15" x14ac:dyDescent="0.25">
      <c r="B432" s="225" t="s">
        <v>1125</v>
      </c>
      <c r="C432" s="139" t="s">
        <v>47</v>
      </c>
      <c r="D432" s="178">
        <f>'Salida Fen y Crec'!U1790</f>
        <v>0</v>
      </c>
      <c r="E432" s="178" t="str">
        <f>'Salida Fen y Crec'!V1790</f>
        <v>A</v>
      </c>
      <c r="F432" s="178">
        <f>'Salida Fen y Crec'!M1826</f>
        <v>0</v>
      </c>
      <c r="G432" s="178" t="str">
        <f>'Salida Fen y Crec'!N1826</f>
        <v>A</v>
      </c>
      <c r="H432" s="178">
        <f>'Salida Fen y Crec'!M1862</f>
        <v>6.8750000000000006E-2</v>
      </c>
      <c r="I432" s="178" t="str">
        <f>'Salida Fen y Crec'!N1862</f>
        <v>A</v>
      </c>
      <c r="J432" s="178">
        <f>'Salida Fen y Crec'!M1898</f>
        <v>3.6375000000000002</v>
      </c>
      <c r="K432" s="178" t="str">
        <f>'Salida Fen y Crec'!N1898</f>
        <v>B</v>
      </c>
      <c r="L432" s="178">
        <f>'Salida Fen y Crec'!M1934</f>
        <v>9.9689999999999994</v>
      </c>
      <c r="M432" s="178" t="str">
        <f>'Salida Fen y Crec'!N1934</f>
        <v>B</v>
      </c>
      <c r="N432" s="178">
        <f>'Salida Fen y Crec'!M1970</f>
        <v>17.193999999999999</v>
      </c>
      <c r="O432" s="178" t="str">
        <f>'Salida Fen y Crec'!N1970</f>
        <v>B</v>
      </c>
    </row>
    <row r="433" spans="2:15" x14ac:dyDescent="0.25">
      <c r="B433" s="227"/>
      <c r="C433" s="143" t="s">
        <v>45</v>
      </c>
      <c r="D433" s="179">
        <f>'Salida Fen y Crec'!U1789</f>
        <v>0</v>
      </c>
      <c r="E433" s="179" t="str">
        <f>'Salida Fen y Crec'!V1789</f>
        <v>A</v>
      </c>
      <c r="F433" s="179">
        <f>'Salida Fen y Crec'!M1825</f>
        <v>0</v>
      </c>
      <c r="G433" s="179" t="str">
        <f>'Salida Fen y Crec'!N1825</f>
        <v>A</v>
      </c>
      <c r="H433" s="179">
        <f>'Salida Fen y Crec'!M1861</f>
        <v>0.13750000000000001</v>
      </c>
      <c r="I433" s="179" t="str">
        <f>'Salida Fen y Crec'!N1861</f>
        <v>A</v>
      </c>
      <c r="J433" s="179">
        <f>'Salida Fen y Crec'!M1897</f>
        <v>4.5438000000000001</v>
      </c>
      <c r="K433" s="179" t="str">
        <f>'Salida Fen y Crec'!N1897</f>
        <v>A</v>
      </c>
      <c r="L433" s="179">
        <f>'Salida Fen y Crec'!M1933</f>
        <v>13.456</v>
      </c>
      <c r="M433" s="179" t="str">
        <f>'Salida Fen y Crec'!N1933</f>
        <v>A</v>
      </c>
      <c r="N433" s="179">
        <f>'Salida Fen y Crec'!M1969</f>
        <v>21.818999999999999</v>
      </c>
      <c r="O433" s="179" t="str">
        <f>'Salida Fen y Crec'!N1969</f>
        <v>A</v>
      </c>
    </row>
    <row r="434" spans="2:15" x14ac:dyDescent="0.25">
      <c r="B434" s="226" t="s">
        <v>1128</v>
      </c>
      <c r="C434" s="140" t="s">
        <v>11</v>
      </c>
      <c r="D434" s="179">
        <f>'Salida Fen y Crec'!M2942</f>
        <v>0</v>
      </c>
      <c r="E434" s="179" t="str">
        <f>'Salida Fen y Crec'!N2942</f>
        <v>A</v>
      </c>
      <c r="F434" s="179">
        <f>'Salida Fen y Crec'!M2981</f>
        <v>0</v>
      </c>
      <c r="G434" s="179" t="str">
        <f>'Salida Fen y Crec'!N2981</f>
        <v>A</v>
      </c>
      <c r="H434" s="179">
        <f>'Salida Fen y Crec'!M3019</f>
        <v>0.13750000000000001</v>
      </c>
      <c r="I434" s="179" t="str">
        <f>'Salida Fen y Crec'!N3019</f>
        <v>A</v>
      </c>
      <c r="J434" s="179">
        <f>'Salida Fen y Crec'!M3057</f>
        <v>5.6375000000000002</v>
      </c>
      <c r="K434" s="179" t="s">
        <v>592</v>
      </c>
      <c r="L434" s="179">
        <f>'Salida Fen y Crec'!M3096</f>
        <v>14.363</v>
      </c>
      <c r="M434" s="179" t="str">
        <f>'Salida Fen y Crec'!N3096</f>
        <v>A</v>
      </c>
      <c r="N434" s="179">
        <f>'Salida Fen y Crec'!M3136</f>
        <v>20.05</v>
      </c>
      <c r="O434" s="179" t="str">
        <f>'Salida Fen y Crec'!N3136</f>
        <v>A</v>
      </c>
    </row>
    <row r="435" spans="2:15" x14ac:dyDescent="0.25">
      <c r="B435" s="226"/>
      <c r="C435" s="140" t="s">
        <v>7</v>
      </c>
      <c r="D435" s="179">
        <f>'Salida Fen y Crec'!M2940</f>
        <v>0</v>
      </c>
      <c r="E435" s="179" t="str">
        <f>'Salida Fen y Crec'!N2940</f>
        <v>A</v>
      </c>
      <c r="F435" s="179">
        <f>'Salida Fen y Crec'!M2979</f>
        <v>0</v>
      </c>
      <c r="G435" s="179" t="str">
        <f>'Salida Fen y Crec'!N2979</f>
        <v>A</v>
      </c>
      <c r="H435" s="179">
        <f>'Salida Fen y Crec'!M3020</f>
        <v>6.25E-2</v>
      </c>
      <c r="I435" s="179" t="str">
        <f>'Salida Fen y Crec'!N3020</f>
        <v>A</v>
      </c>
      <c r="J435" s="179">
        <f>'Salida Fen y Crec'!M3058</f>
        <v>4.1500000000000004</v>
      </c>
      <c r="K435" s="179" t="s">
        <v>593</v>
      </c>
      <c r="L435" s="179">
        <f>'Salida Fen y Crec'!M3098</f>
        <v>10.962999999999999</v>
      </c>
      <c r="M435" s="179" t="str">
        <f>'Salida Fen y Crec'!N3098</f>
        <v>A</v>
      </c>
      <c r="N435" s="179">
        <f>'Salida Fen y Crec'!M3135</f>
        <v>21.038</v>
      </c>
      <c r="O435" s="179" t="str">
        <f>'Salida Fen y Crec'!N3135</f>
        <v>A</v>
      </c>
    </row>
    <row r="436" spans="2:15" x14ac:dyDescent="0.25">
      <c r="B436" s="226"/>
      <c r="C436" s="140" t="s">
        <v>46</v>
      </c>
      <c r="D436" s="179">
        <f>'Salida Fen y Crec'!M2941</f>
        <v>0</v>
      </c>
      <c r="E436" s="179" t="str">
        <f>'Salida Fen y Crec'!N2941</f>
        <v>A</v>
      </c>
      <c r="F436" s="179">
        <f>'Salida Fen y Crec'!M2980</f>
        <v>0</v>
      </c>
      <c r="G436" s="179" t="str">
        <f>'Salida Fen y Crec'!N2980</f>
        <v>A</v>
      </c>
      <c r="H436" s="179">
        <f>'Salida Fen y Crec'!M3018</f>
        <v>0.21249999999999999</v>
      </c>
      <c r="I436" s="179" t="str">
        <f>'Salida Fen y Crec'!N3018</f>
        <v>A</v>
      </c>
      <c r="J436" s="179">
        <f>'Salida Fen y Crec'!M3059</f>
        <v>3.9125000000000001</v>
      </c>
      <c r="K436" s="179" t="str">
        <f>'Salida Fen y Crec'!N3059</f>
        <v>C</v>
      </c>
      <c r="L436" s="179">
        <f>'Salida Fen y Crec'!M3097</f>
        <v>11.625</v>
      </c>
      <c r="M436" s="179" t="str">
        <f>'Salida Fen y Crec'!N3097</f>
        <v>A</v>
      </c>
      <c r="N436" s="179">
        <f>'Salida Fen y Crec'!M3138</f>
        <v>17.55</v>
      </c>
      <c r="O436" s="179" t="str">
        <f>'Salida Fen y Crec'!N3138</f>
        <v>A</v>
      </c>
    </row>
    <row r="437" spans="2:15" x14ac:dyDescent="0.25">
      <c r="B437" s="227"/>
      <c r="C437" s="140" t="s">
        <v>8</v>
      </c>
      <c r="D437" s="179">
        <f>'Salida Fen y Crec'!M2943</f>
        <v>0</v>
      </c>
      <c r="E437" s="179" t="str">
        <f>'Salida Fen y Crec'!N2943</f>
        <v>A</v>
      </c>
      <c r="F437" s="179">
        <f>'Salida Fen y Crec'!M2982</f>
        <v>0</v>
      </c>
      <c r="G437" s="179" t="str">
        <f>'Salida Fen y Crec'!N2982</f>
        <v>A</v>
      </c>
      <c r="H437" s="179">
        <f>'Salida Fen y Crec'!M3021</f>
        <v>0</v>
      </c>
      <c r="I437" s="179" t="str">
        <f>'Salida Fen y Crec'!N3021</f>
        <v>A</v>
      </c>
      <c r="J437" s="179">
        <f>'Salida Fen y Crec'!M3060</f>
        <v>2.6625000000000001</v>
      </c>
      <c r="K437" s="179" t="str">
        <f>'Salida Fen y Crec'!N3060</f>
        <v>C</v>
      </c>
      <c r="L437" s="179">
        <f>'Salida Fen y Crec'!M3099</f>
        <v>9.9</v>
      </c>
      <c r="M437" s="179" t="str">
        <f>'Salida Fen y Crec'!N3099</f>
        <v>A</v>
      </c>
      <c r="N437" s="179">
        <f>'Salida Fen y Crec'!M3137</f>
        <v>19.388000000000002</v>
      </c>
      <c r="O437" s="179" t="str">
        <f>'Salida Fen y Crec'!N3137</f>
        <v>A</v>
      </c>
    </row>
    <row r="438" spans="2:15" x14ac:dyDescent="0.25">
      <c r="B438" s="271" t="s">
        <v>1119</v>
      </c>
      <c r="C438" s="271"/>
      <c r="D438" s="221" t="s">
        <v>1132</v>
      </c>
      <c r="E438" s="221"/>
      <c r="F438" s="221"/>
      <c r="G438" s="221"/>
      <c r="H438" s="221"/>
      <c r="I438" s="221"/>
      <c r="J438" s="221"/>
      <c r="K438" s="221"/>
      <c r="L438" s="221"/>
      <c r="M438" s="221"/>
      <c r="N438" s="221"/>
      <c r="O438" s="221"/>
    </row>
    <row r="439" spans="2:15" x14ac:dyDescent="0.25">
      <c r="B439" s="226" t="s">
        <v>594</v>
      </c>
      <c r="C439" s="226"/>
      <c r="D439" s="162" t="str">
        <f>'Salida Fen y Crec'!T744</f>
        <v>.</v>
      </c>
      <c r="E439" s="162"/>
      <c r="F439" s="162" t="str">
        <f>'Salida Fen y Crec'!T772</f>
        <v>.</v>
      </c>
      <c r="G439" s="162"/>
      <c r="H439" s="180">
        <f>'Salida Fen y Crec'!T800</f>
        <v>0.85399999999999998</v>
      </c>
      <c r="I439" s="180" t="s">
        <v>1156</v>
      </c>
      <c r="J439" s="180">
        <f>'Salida Fen y Crec'!T828</f>
        <v>0.2505</v>
      </c>
      <c r="K439" s="180" t="s">
        <v>1156</v>
      </c>
      <c r="L439" s="180">
        <f>'Salida Fen y Crec'!T856</f>
        <v>0.91830000000000001</v>
      </c>
      <c r="M439" s="180" t="s">
        <v>1156</v>
      </c>
      <c r="N439" s="180">
        <f>'Salida Fen y Crec'!T884</f>
        <v>0.92730000000000001</v>
      </c>
      <c r="O439" s="180" t="s">
        <v>1156</v>
      </c>
    </row>
    <row r="440" spans="2:15" x14ac:dyDescent="0.25">
      <c r="B440" s="226" t="s">
        <v>592</v>
      </c>
      <c r="C440" s="226"/>
      <c r="D440" s="162" t="str">
        <f>'Salida Fen y Crec'!T745</f>
        <v>.</v>
      </c>
      <c r="E440" s="162"/>
      <c r="F440" s="162" t="str">
        <f>'Salida Fen y Crec'!T773</f>
        <v>.</v>
      </c>
      <c r="G440" s="162"/>
      <c r="H440" s="180">
        <f>'Salida Fen y Crec'!T801</f>
        <v>0.39550000000000002</v>
      </c>
      <c r="I440" s="180" t="s">
        <v>1156</v>
      </c>
      <c r="J440" s="180">
        <f>'Salida Fen y Crec'!T829</f>
        <v>0.1757</v>
      </c>
      <c r="K440" s="180" t="s">
        <v>1156</v>
      </c>
      <c r="L440" s="180">
        <f>'Salida Fen y Crec'!T857</f>
        <v>9.7299999999999998E-2</v>
      </c>
      <c r="M440" s="180" t="s">
        <v>1156</v>
      </c>
      <c r="N440" s="180">
        <f>'Salida Fen y Crec'!T885</f>
        <v>1.77E-2</v>
      </c>
      <c r="O440" s="180" t="s">
        <v>1156</v>
      </c>
    </row>
    <row r="441" spans="2:15" x14ac:dyDescent="0.25">
      <c r="B441" s="226" t="s">
        <v>618</v>
      </c>
      <c r="C441" s="226"/>
      <c r="D441" s="162" t="str">
        <f>'Salida Fen y Crec'!T746</f>
        <v>.</v>
      </c>
      <c r="E441" s="162"/>
      <c r="F441" s="162" t="str">
        <f>'Salida Fen y Crec'!T774</f>
        <v>.</v>
      </c>
      <c r="G441" s="162"/>
      <c r="H441" s="180">
        <f>'Salida Fen y Crec'!T802</f>
        <v>0.31109999999999999</v>
      </c>
      <c r="I441" s="180" t="s">
        <v>1156</v>
      </c>
      <c r="J441" s="180">
        <f>'Salida Fen y Crec'!T830</f>
        <v>8.5800000000000001E-2</v>
      </c>
      <c r="K441" s="180" t="s">
        <v>1156</v>
      </c>
      <c r="L441" s="180">
        <f>'Salida Fen y Crec'!T858</f>
        <v>0.38929999999999998</v>
      </c>
      <c r="M441" s="180" t="s">
        <v>1156</v>
      </c>
      <c r="N441" s="180">
        <f>'Salida Fen y Crec'!T886</f>
        <v>0.8367</v>
      </c>
      <c r="O441" s="180" t="s">
        <v>1156</v>
      </c>
    </row>
    <row r="442" spans="2:15" x14ac:dyDescent="0.25">
      <c r="B442" s="226" t="s">
        <v>593</v>
      </c>
      <c r="C442" s="226"/>
      <c r="D442" s="162" t="str">
        <f>'Salida Fen y Crec'!T747</f>
        <v>.</v>
      </c>
      <c r="E442" s="162"/>
      <c r="F442" s="162" t="str">
        <f>'Salida Fen y Crec'!T775</f>
        <v>.</v>
      </c>
      <c r="G442" s="162"/>
      <c r="H442" s="180">
        <f>'Salida Fen y Crec'!T803</f>
        <v>0.1177</v>
      </c>
      <c r="I442" s="180" t="s">
        <v>1156</v>
      </c>
      <c r="J442" s="180" t="str">
        <f>'Salida Fen y Crec'!T831</f>
        <v>&lt;.0001</v>
      </c>
      <c r="K442" s="180" t="s">
        <v>1158</v>
      </c>
      <c r="L442" s="180">
        <f>'Salida Fen y Crec'!T859</f>
        <v>0.183</v>
      </c>
      <c r="M442" s="180" t="s">
        <v>1156</v>
      </c>
      <c r="N442" s="180">
        <f>'Salida Fen y Crec'!T887</f>
        <v>0.59560000000000002</v>
      </c>
      <c r="O442" s="180" t="s">
        <v>1156</v>
      </c>
    </row>
    <row r="443" spans="2:15" x14ac:dyDescent="0.25">
      <c r="B443" s="227" t="s">
        <v>619</v>
      </c>
      <c r="C443" s="227"/>
      <c r="D443" s="164" t="str">
        <f>'Salida Fen y Crec'!T748</f>
        <v>.</v>
      </c>
      <c r="E443" s="164"/>
      <c r="F443" s="164" t="str">
        <f>'Salida Fen y Crec'!T776</f>
        <v>.</v>
      </c>
      <c r="G443" s="164"/>
      <c r="H443" s="177">
        <f>'Salida Fen y Crec'!T804</f>
        <v>0.83450000000000002</v>
      </c>
      <c r="I443" s="177" t="s">
        <v>1156</v>
      </c>
      <c r="J443" s="177">
        <f>'Salida Fen y Crec'!T832</f>
        <v>8.6900000000000005E-2</v>
      </c>
      <c r="K443" s="177" t="s">
        <v>1156</v>
      </c>
      <c r="L443" s="177">
        <f>'Salida Fen y Crec'!T860</f>
        <v>0.2944</v>
      </c>
      <c r="M443" s="177" t="s">
        <v>1156</v>
      </c>
      <c r="N443" s="177">
        <f>'Salida Fen y Crec'!T888</f>
        <v>0.15840000000000001</v>
      </c>
      <c r="O443" s="177" t="s">
        <v>1156</v>
      </c>
    </row>
    <row r="444" spans="2:15" x14ac:dyDescent="0.25">
      <c r="B444" s="227" t="s">
        <v>1120</v>
      </c>
      <c r="C444" s="227"/>
      <c r="D444" s="273" t="str">
        <f>'Salida Fen y Crec'!T749</f>
        <v>.</v>
      </c>
      <c r="E444" s="273"/>
      <c r="F444" s="273" t="str">
        <f>'Salida Fen y Crec'!T777</f>
        <v>.</v>
      </c>
      <c r="G444" s="273"/>
      <c r="H444" s="273">
        <f>'Salida Fen y Crec'!T805</f>
        <v>168.4417</v>
      </c>
      <c r="I444" s="273"/>
      <c r="J444" s="273">
        <f>'Salida Fen y Crec'!T833</f>
        <v>22.109249999999999</v>
      </c>
      <c r="K444" s="273"/>
      <c r="L444" s="273">
        <f>'Salida Fen y Crec'!T861</f>
        <v>34.261429999999997</v>
      </c>
      <c r="M444" s="273"/>
      <c r="N444" s="273">
        <f>'Salida Fen y Crec'!T889</f>
        <v>26.519359999999999</v>
      </c>
      <c r="O444" s="273"/>
    </row>
  </sheetData>
  <mergeCells count="576">
    <mergeCell ref="F444:G444"/>
    <mergeCell ref="H444:I444"/>
    <mergeCell ref="J444:K444"/>
    <mergeCell ref="L444:M444"/>
    <mergeCell ref="N444:O444"/>
    <mergeCell ref="B442:C442"/>
    <mergeCell ref="B443:C443"/>
    <mergeCell ref="B444:C444"/>
    <mergeCell ref="H431:I431"/>
    <mergeCell ref="J431:K431"/>
    <mergeCell ref="L431:M431"/>
    <mergeCell ref="B432:B433"/>
    <mergeCell ref="B434:B437"/>
    <mergeCell ref="B438:C438"/>
    <mergeCell ref="D444:E444"/>
    <mergeCell ref="D438:O438"/>
    <mergeCell ref="D431:E431"/>
    <mergeCell ref="F431:G431"/>
    <mergeCell ref="B439:C439"/>
    <mergeCell ref="B440:C440"/>
    <mergeCell ref="B441:C441"/>
    <mergeCell ref="N431:O431"/>
    <mergeCell ref="B424:C424"/>
    <mergeCell ref="B425:C425"/>
    <mergeCell ref="B426:C426"/>
    <mergeCell ref="B414:B415"/>
    <mergeCell ref="B416:B419"/>
    <mergeCell ref="B420:C420"/>
    <mergeCell ref="B421:C421"/>
    <mergeCell ref="B422:C422"/>
    <mergeCell ref="B423:C423"/>
    <mergeCell ref="D420:O420"/>
    <mergeCell ref="D413:E413"/>
    <mergeCell ref="F413:G413"/>
    <mergeCell ref="H413:I413"/>
    <mergeCell ref="J413:K413"/>
    <mergeCell ref="L413:M413"/>
    <mergeCell ref="D426:E426"/>
    <mergeCell ref="F426:G426"/>
    <mergeCell ref="H426:I426"/>
    <mergeCell ref="J426:K426"/>
    <mergeCell ref="L426:M426"/>
    <mergeCell ref="N426:O426"/>
    <mergeCell ref="N413:O413"/>
    <mergeCell ref="D404:M404"/>
    <mergeCell ref="B407:C407"/>
    <mergeCell ref="B408:C408"/>
    <mergeCell ref="B409:C409"/>
    <mergeCell ref="B410:C410"/>
    <mergeCell ref="D410:E410"/>
    <mergeCell ref="B398:B399"/>
    <mergeCell ref="B400:B403"/>
    <mergeCell ref="B404:C404"/>
    <mergeCell ref="B405:C405"/>
    <mergeCell ref="B406:C406"/>
    <mergeCell ref="F410:G410"/>
    <mergeCell ref="H410:I410"/>
    <mergeCell ref="J410:K410"/>
    <mergeCell ref="L410:M410"/>
    <mergeCell ref="H392:I392"/>
    <mergeCell ref="J392:K392"/>
    <mergeCell ref="L392:M392"/>
    <mergeCell ref="N392:O392"/>
    <mergeCell ref="D397:E397"/>
    <mergeCell ref="F397:G397"/>
    <mergeCell ref="H397:I397"/>
    <mergeCell ref="J397:K397"/>
    <mergeCell ref="L397:M397"/>
    <mergeCell ref="B389:C389"/>
    <mergeCell ref="B390:C390"/>
    <mergeCell ref="B391:C391"/>
    <mergeCell ref="B392:C392"/>
    <mergeCell ref="D392:E392"/>
    <mergeCell ref="F392:G392"/>
    <mergeCell ref="B388:C388"/>
    <mergeCell ref="D379:E379"/>
    <mergeCell ref="F379:G379"/>
    <mergeCell ref="H379:I379"/>
    <mergeCell ref="J379:K379"/>
    <mergeCell ref="L379:M379"/>
    <mergeCell ref="D386:O386"/>
    <mergeCell ref="N379:O379"/>
    <mergeCell ref="B380:B381"/>
    <mergeCell ref="B382:B385"/>
    <mergeCell ref="B386:C386"/>
    <mergeCell ref="B387:C387"/>
    <mergeCell ref="D376:E376"/>
    <mergeCell ref="F376:G376"/>
    <mergeCell ref="H376:I376"/>
    <mergeCell ref="J376:K376"/>
    <mergeCell ref="L376:M376"/>
    <mergeCell ref="N376:O376"/>
    <mergeCell ref="B372:C372"/>
    <mergeCell ref="B373:C373"/>
    <mergeCell ref="B374:C374"/>
    <mergeCell ref="B375:C375"/>
    <mergeCell ref="B376:C376"/>
    <mergeCell ref="B366:B369"/>
    <mergeCell ref="B370:C370"/>
    <mergeCell ref="B371:C371"/>
    <mergeCell ref="F363:G363"/>
    <mergeCell ref="H363:I363"/>
    <mergeCell ref="J363:K363"/>
    <mergeCell ref="L363:M363"/>
    <mergeCell ref="N363:O363"/>
    <mergeCell ref="B364:B365"/>
    <mergeCell ref="D370:O370"/>
    <mergeCell ref="D363:E363"/>
    <mergeCell ref="B358:C358"/>
    <mergeCell ref="B359:C359"/>
    <mergeCell ref="B360:C360"/>
    <mergeCell ref="D360:E360"/>
    <mergeCell ref="F360:G360"/>
    <mergeCell ref="H360:I360"/>
    <mergeCell ref="B348:B349"/>
    <mergeCell ref="B350:B353"/>
    <mergeCell ref="B354:C354"/>
    <mergeCell ref="B355:C355"/>
    <mergeCell ref="B356:C356"/>
    <mergeCell ref="B357:C357"/>
    <mergeCell ref="D354:O354"/>
    <mergeCell ref="J360:K360"/>
    <mergeCell ref="L360:M360"/>
    <mergeCell ref="N360:O360"/>
    <mergeCell ref="D347:E347"/>
    <mergeCell ref="F347:G347"/>
    <mergeCell ref="H347:I347"/>
    <mergeCell ref="J347:K347"/>
    <mergeCell ref="L347:M347"/>
    <mergeCell ref="N347:O347"/>
    <mergeCell ref="J344:K344"/>
    <mergeCell ref="L344:M344"/>
    <mergeCell ref="N344:O344"/>
    <mergeCell ref="B342:C342"/>
    <mergeCell ref="B343:C343"/>
    <mergeCell ref="B344:C344"/>
    <mergeCell ref="D344:E344"/>
    <mergeCell ref="F344:G344"/>
    <mergeCell ref="H344:I344"/>
    <mergeCell ref="B332:B333"/>
    <mergeCell ref="B334:B337"/>
    <mergeCell ref="B338:C338"/>
    <mergeCell ref="B339:C339"/>
    <mergeCell ref="B340:C340"/>
    <mergeCell ref="B341:C341"/>
    <mergeCell ref="B326:C326"/>
    <mergeCell ref="B327:C327"/>
    <mergeCell ref="B328:C328"/>
    <mergeCell ref="D338:O338"/>
    <mergeCell ref="D331:E331"/>
    <mergeCell ref="F331:G331"/>
    <mergeCell ref="H331:I331"/>
    <mergeCell ref="J331:K331"/>
    <mergeCell ref="L331:M331"/>
    <mergeCell ref="N331:O331"/>
    <mergeCell ref="D328:E328"/>
    <mergeCell ref="F328:G328"/>
    <mergeCell ref="H328:I328"/>
    <mergeCell ref="J328:K328"/>
    <mergeCell ref="L328:M328"/>
    <mergeCell ref="N328:O328"/>
    <mergeCell ref="B316:B317"/>
    <mergeCell ref="B318:B321"/>
    <mergeCell ref="B322:C322"/>
    <mergeCell ref="B323:C323"/>
    <mergeCell ref="B324:C324"/>
    <mergeCell ref="B325:C325"/>
    <mergeCell ref="J312:K312"/>
    <mergeCell ref="L312:M312"/>
    <mergeCell ref="N312:O312"/>
    <mergeCell ref="D322:O322"/>
    <mergeCell ref="D315:E315"/>
    <mergeCell ref="F315:G315"/>
    <mergeCell ref="H315:I315"/>
    <mergeCell ref="J315:K315"/>
    <mergeCell ref="L315:M315"/>
    <mergeCell ref="N315:O315"/>
    <mergeCell ref="B310:C310"/>
    <mergeCell ref="B311:C311"/>
    <mergeCell ref="B312:C312"/>
    <mergeCell ref="D312:E312"/>
    <mergeCell ref="F312:G312"/>
    <mergeCell ref="H312:I312"/>
    <mergeCell ref="B300:B301"/>
    <mergeCell ref="B302:B305"/>
    <mergeCell ref="B306:C306"/>
    <mergeCell ref="B307:C307"/>
    <mergeCell ref="B308:C308"/>
    <mergeCell ref="B309:C309"/>
    <mergeCell ref="J296:K296"/>
    <mergeCell ref="L296:M296"/>
    <mergeCell ref="N296:O296"/>
    <mergeCell ref="D306:O306"/>
    <mergeCell ref="D299:E299"/>
    <mergeCell ref="F299:G299"/>
    <mergeCell ref="H299:I299"/>
    <mergeCell ref="J299:K299"/>
    <mergeCell ref="L299:M299"/>
    <mergeCell ref="N299:O299"/>
    <mergeCell ref="B294:C294"/>
    <mergeCell ref="B295:C295"/>
    <mergeCell ref="B296:C296"/>
    <mergeCell ref="D296:E296"/>
    <mergeCell ref="F296:G296"/>
    <mergeCell ref="H296:I296"/>
    <mergeCell ref="B284:B285"/>
    <mergeCell ref="B286:B289"/>
    <mergeCell ref="B290:C290"/>
    <mergeCell ref="B291:C291"/>
    <mergeCell ref="B292:C292"/>
    <mergeCell ref="B293:C293"/>
    <mergeCell ref="B275:C275"/>
    <mergeCell ref="B276:C276"/>
    <mergeCell ref="B277:C277"/>
    <mergeCell ref="B278:C278"/>
    <mergeCell ref="B262:C262"/>
    <mergeCell ref="B263:C263"/>
    <mergeCell ref="B264:C264"/>
    <mergeCell ref="L280:M280"/>
    <mergeCell ref="D290:O290"/>
    <mergeCell ref="D283:E283"/>
    <mergeCell ref="F283:G283"/>
    <mergeCell ref="H283:I283"/>
    <mergeCell ref="J283:K283"/>
    <mergeCell ref="L283:M283"/>
    <mergeCell ref="N283:O283"/>
    <mergeCell ref="B279:C279"/>
    <mergeCell ref="B280:C280"/>
    <mergeCell ref="D280:E280"/>
    <mergeCell ref="F280:G280"/>
    <mergeCell ref="H280:I280"/>
    <mergeCell ref="J280:K280"/>
    <mergeCell ref="B268:B269"/>
    <mergeCell ref="B252:B253"/>
    <mergeCell ref="B254:B257"/>
    <mergeCell ref="B258:C258"/>
    <mergeCell ref="B259:C259"/>
    <mergeCell ref="B260:C260"/>
    <mergeCell ref="B261:C261"/>
    <mergeCell ref="B270:B273"/>
    <mergeCell ref="B274:C274"/>
    <mergeCell ref="D258:M258"/>
    <mergeCell ref="D251:E251"/>
    <mergeCell ref="F251:G251"/>
    <mergeCell ref="H251:I251"/>
    <mergeCell ref="J251:K251"/>
    <mergeCell ref="L251:M251"/>
    <mergeCell ref="D274:M274"/>
    <mergeCell ref="D267:E267"/>
    <mergeCell ref="F267:G267"/>
    <mergeCell ref="H267:I267"/>
    <mergeCell ref="J267:K267"/>
    <mergeCell ref="L267:M267"/>
    <mergeCell ref="B246:C246"/>
    <mergeCell ref="B247:C247"/>
    <mergeCell ref="B248:C248"/>
    <mergeCell ref="D248:E248"/>
    <mergeCell ref="F248:G248"/>
    <mergeCell ref="H248:I248"/>
    <mergeCell ref="B236:B237"/>
    <mergeCell ref="B238:B241"/>
    <mergeCell ref="B242:C242"/>
    <mergeCell ref="B243:C243"/>
    <mergeCell ref="B244:C244"/>
    <mergeCell ref="B245:C245"/>
    <mergeCell ref="D242:O242"/>
    <mergeCell ref="J248:K248"/>
    <mergeCell ref="L248:M248"/>
    <mergeCell ref="N248:O248"/>
    <mergeCell ref="D235:E235"/>
    <mergeCell ref="F235:G235"/>
    <mergeCell ref="H235:I235"/>
    <mergeCell ref="J235:K235"/>
    <mergeCell ref="L235:M235"/>
    <mergeCell ref="N235:O235"/>
    <mergeCell ref="N184:O184"/>
    <mergeCell ref="L184:M184"/>
    <mergeCell ref="J184:K184"/>
    <mergeCell ref="H184:I184"/>
    <mergeCell ref="F184:G184"/>
    <mergeCell ref="D184:E184"/>
    <mergeCell ref="D200:E200"/>
    <mergeCell ref="F200:G200"/>
    <mergeCell ref="H200:I200"/>
    <mergeCell ref="J200:K200"/>
    <mergeCell ref="L200:M200"/>
    <mergeCell ref="N200:O200"/>
    <mergeCell ref="J216:K216"/>
    <mergeCell ref="L216:M216"/>
    <mergeCell ref="N216:O216"/>
    <mergeCell ref="N232:O232"/>
    <mergeCell ref="L232:M232"/>
    <mergeCell ref="J232:K232"/>
    <mergeCell ref="B232:C232"/>
    <mergeCell ref="D216:E216"/>
    <mergeCell ref="F216:G216"/>
    <mergeCell ref="H216:I216"/>
    <mergeCell ref="H232:I232"/>
    <mergeCell ref="F232:G232"/>
    <mergeCell ref="D232:E232"/>
    <mergeCell ref="B220:B221"/>
    <mergeCell ref="B222:B225"/>
    <mergeCell ref="B226:C226"/>
    <mergeCell ref="B227:C227"/>
    <mergeCell ref="B228:C228"/>
    <mergeCell ref="B229:C229"/>
    <mergeCell ref="D226:O226"/>
    <mergeCell ref="D219:E219"/>
    <mergeCell ref="F219:G219"/>
    <mergeCell ref="H219:I219"/>
    <mergeCell ref="J219:K219"/>
    <mergeCell ref="L219:M219"/>
    <mergeCell ref="N219:O219"/>
    <mergeCell ref="B230:C230"/>
    <mergeCell ref="B231:C231"/>
    <mergeCell ref="B211:C211"/>
    <mergeCell ref="B212:C212"/>
    <mergeCell ref="B213:C213"/>
    <mergeCell ref="B198:C198"/>
    <mergeCell ref="B199:C199"/>
    <mergeCell ref="B200:C200"/>
    <mergeCell ref="B214:C214"/>
    <mergeCell ref="B215:C215"/>
    <mergeCell ref="B216:C216"/>
    <mergeCell ref="D210:O210"/>
    <mergeCell ref="D203:E203"/>
    <mergeCell ref="F203:G203"/>
    <mergeCell ref="H203:I203"/>
    <mergeCell ref="J203:K203"/>
    <mergeCell ref="L203:M203"/>
    <mergeCell ref="N203:O203"/>
    <mergeCell ref="B188:B189"/>
    <mergeCell ref="B190:B193"/>
    <mergeCell ref="B194:C194"/>
    <mergeCell ref="B195:C195"/>
    <mergeCell ref="B196:C196"/>
    <mergeCell ref="B197:C197"/>
    <mergeCell ref="B204:B205"/>
    <mergeCell ref="B206:B209"/>
    <mergeCell ref="B210:C210"/>
    <mergeCell ref="B182:C182"/>
    <mergeCell ref="B183:C183"/>
    <mergeCell ref="B184:C184"/>
    <mergeCell ref="D194:O194"/>
    <mergeCell ref="D187:E187"/>
    <mergeCell ref="F187:G187"/>
    <mergeCell ref="H187:I187"/>
    <mergeCell ref="J187:K187"/>
    <mergeCell ref="L187:M187"/>
    <mergeCell ref="N187:O187"/>
    <mergeCell ref="B172:B173"/>
    <mergeCell ref="B174:B177"/>
    <mergeCell ref="B178:C178"/>
    <mergeCell ref="B179:C179"/>
    <mergeCell ref="B180:C180"/>
    <mergeCell ref="B181:C181"/>
    <mergeCell ref="J167:K167"/>
    <mergeCell ref="L167:M167"/>
    <mergeCell ref="N167:O167"/>
    <mergeCell ref="D178:O178"/>
    <mergeCell ref="D171:E171"/>
    <mergeCell ref="F171:G171"/>
    <mergeCell ref="H171:I171"/>
    <mergeCell ref="J171:K171"/>
    <mergeCell ref="L171:M171"/>
    <mergeCell ref="N171:O171"/>
    <mergeCell ref="B167:C167"/>
    <mergeCell ref="D167:E167"/>
    <mergeCell ref="F167:G167"/>
    <mergeCell ref="H167:I167"/>
    <mergeCell ref="B155:B156"/>
    <mergeCell ref="B157:B160"/>
    <mergeCell ref="B161:C161"/>
    <mergeCell ref="B162:C162"/>
    <mergeCell ref="B163:C163"/>
    <mergeCell ref="B164:C164"/>
    <mergeCell ref="D161:O161"/>
    <mergeCell ref="D154:E154"/>
    <mergeCell ref="F154:G154"/>
    <mergeCell ref="H154:I154"/>
    <mergeCell ref="J154:K154"/>
    <mergeCell ref="L154:M154"/>
    <mergeCell ref="N154:O154"/>
    <mergeCell ref="B165:C165"/>
    <mergeCell ref="B166:C166"/>
    <mergeCell ref="N138:O138"/>
    <mergeCell ref="B149:C149"/>
    <mergeCell ref="B150:C150"/>
    <mergeCell ref="B133:C133"/>
    <mergeCell ref="B134:C134"/>
    <mergeCell ref="B135:C135"/>
    <mergeCell ref="D135:E135"/>
    <mergeCell ref="F135:G135"/>
    <mergeCell ref="B151:C151"/>
    <mergeCell ref="D151:E151"/>
    <mergeCell ref="F151:G151"/>
    <mergeCell ref="H151:I151"/>
    <mergeCell ref="B139:B140"/>
    <mergeCell ref="B141:B144"/>
    <mergeCell ref="B145:C145"/>
    <mergeCell ref="B146:C146"/>
    <mergeCell ref="B147:C147"/>
    <mergeCell ref="B148:C148"/>
    <mergeCell ref="D145:O145"/>
    <mergeCell ref="J151:K151"/>
    <mergeCell ref="L151:M151"/>
    <mergeCell ref="N151:O151"/>
    <mergeCell ref="B131:C131"/>
    <mergeCell ref="B132:C132"/>
    <mergeCell ref="H135:I135"/>
    <mergeCell ref="J135:K135"/>
    <mergeCell ref="L135:M135"/>
    <mergeCell ref="D129:M129"/>
    <mergeCell ref="D138:E138"/>
    <mergeCell ref="F138:G138"/>
    <mergeCell ref="H138:I138"/>
    <mergeCell ref="J138:K138"/>
    <mergeCell ref="L138:M138"/>
    <mergeCell ref="L122:M122"/>
    <mergeCell ref="B116:C116"/>
    <mergeCell ref="B117:C117"/>
    <mergeCell ref="B118:C118"/>
    <mergeCell ref="B119:C119"/>
    <mergeCell ref="B123:B124"/>
    <mergeCell ref="B125:B128"/>
    <mergeCell ref="B129:C129"/>
    <mergeCell ref="B130:C130"/>
    <mergeCell ref="B107:B108"/>
    <mergeCell ref="B109:B112"/>
    <mergeCell ref="B113:C113"/>
    <mergeCell ref="B114:C114"/>
    <mergeCell ref="B115:C115"/>
    <mergeCell ref="D122:E122"/>
    <mergeCell ref="F122:G122"/>
    <mergeCell ref="H122:I122"/>
    <mergeCell ref="J122:K122"/>
    <mergeCell ref="D113:O113"/>
    <mergeCell ref="D106:E106"/>
    <mergeCell ref="F106:G106"/>
    <mergeCell ref="H106:I106"/>
    <mergeCell ref="J106:K106"/>
    <mergeCell ref="L106:M106"/>
    <mergeCell ref="N119:O119"/>
    <mergeCell ref="L119:M119"/>
    <mergeCell ref="J119:K119"/>
    <mergeCell ref="H119:I119"/>
    <mergeCell ref="F119:G119"/>
    <mergeCell ref="D119:E119"/>
    <mergeCell ref="N106:O106"/>
    <mergeCell ref="B103:C103"/>
    <mergeCell ref="D103:E103"/>
    <mergeCell ref="F103:G103"/>
    <mergeCell ref="N90:O90"/>
    <mergeCell ref="B91:B92"/>
    <mergeCell ref="B93:B96"/>
    <mergeCell ref="B97:C97"/>
    <mergeCell ref="B98:C98"/>
    <mergeCell ref="B99:C99"/>
    <mergeCell ref="D97:O97"/>
    <mergeCell ref="D90:E90"/>
    <mergeCell ref="F90:G90"/>
    <mergeCell ref="H90:I90"/>
    <mergeCell ref="J90:K90"/>
    <mergeCell ref="L90:M90"/>
    <mergeCell ref="B100:C100"/>
    <mergeCell ref="B101:C101"/>
    <mergeCell ref="B102:C102"/>
    <mergeCell ref="H103:I103"/>
    <mergeCell ref="J103:K103"/>
    <mergeCell ref="L103:M103"/>
    <mergeCell ref="N103:O103"/>
    <mergeCell ref="B87:C87"/>
    <mergeCell ref="D87:E87"/>
    <mergeCell ref="F87:G87"/>
    <mergeCell ref="N74:O74"/>
    <mergeCell ref="B75:B76"/>
    <mergeCell ref="B77:B80"/>
    <mergeCell ref="B81:C81"/>
    <mergeCell ref="B82:C82"/>
    <mergeCell ref="B83:C83"/>
    <mergeCell ref="H87:I87"/>
    <mergeCell ref="J87:K87"/>
    <mergeCell ref="L87:M87"/>
    <mergeCell ref="N87:O87"/>
    <mergeCell ref="D81:O81"/>
    <mergeCell ref="D74:E74"/>
    <mergeCell ref="F74:G74"/>
    <mergeCell ref="H74:I74"/>
    <mergeCell ref="J74:K74"/>
    <mergeCell ref="L74:M74"/>
    <mergeCell ref="B84:C84"/>
    <mergeCell ref="B85:C85"/>
    <mergeCell ref="B86:C86"/>
    <mergeCell ref="B71:C71"/>
    <mergeCell ref="D71:E71"/>
    <mergeCell ref="L58:M58"/>
    <mergeCell ref="B59:B60"/>
    <mergeCell ref="B61:B64"/>
    <mergeCell ref="B65:C65"/>
    <mergeCell ref="B66:C66"/>
    <mergeCell ref="B67:C67"/>
    <mergeCell ref="F71:G71"/>
    <mergeCell ref="H71:I71"/>
    <mergeCell ref="J71:K71"/>
    <mergeCell ref="L71:M71"/>
    <mergeCell ref="D65:M65"/>
    <mergeCell ref="D58:E58"/>
    <mergeCell ref="F58:G58"/>
    <mergeCell ref="H58:I58"/>
    <mergeCell ref="J58:K58"/>
    <mergeCell ref="B68:C68"/>
    <mergeCell ref="B69:C69"/>
    <mergeCell ref="B70:C70"/>
    <mergeCell ref="B51:C51"/>
    <mergeCell ref="B52:C52"/>
    <mergeCell ref="B53:C53"/>
    <mergeCell ref="B54:C54"/>
    <mergeCell ref="D54:E54"/>
    <mergeCell ref="F54:G54"/>
    <mergeCell ref="B42:B43"/>
    <mergeCell ref="B44:B47"/>
    <mergeCell ref="B48:C48"/>
    <mergeCell ref="D48:O48"/>
    <mergeCell ref="B49:C49"/>
    <mergeCell ref="B50:C50"/>
    <mergeCell ref="H54:I54"/>
    <mergeCell ref="J54:K54"/>
    <mergeCell ref="L54:M54"/>
    <mergeCell ref="N54:O54"/>
    <mergeCell ref="D41:E41"/>
    <mergeCell ref="F41:G41"/>
    <mergeCell ref="H41:I41"/>
    <mergeCell ref="J41:K41"/>
    <mergeCell ref="L41:M41"/>
    <mergeCell ref="N41:O41"/>
    <mergeCell ref="B37:C37"/>
    <mergeCell ref="B38:C38"/>
    <mergeCell ref="D33:O33"/>
    <mergeCell ref="B39:C39"/>
    <mergeCell ref="D39:E39"/>
    <mergeCell ref="F39:G39"/>
    <mergeCell ref="H39:I39"/>
    <mergeCell ref="J39:K39"/>
    <mergeCell ref="L39:M39"/>
    <mergeCell ref="N39:O39"/>
    <mergeCell ref="B27:B28"/>
    <mergeCell ref="B29:B32"/>
    <mergeCell ref="B33:C33"/>
    <mergeCell ref="B34:C34"/>
    <mergeCell ref="B35:C35"/>
    <mergeCell ref="B36:C36"/>
    <mergeCell ref="N19:O19"/>
    <mergeCell ref="D26:E26"/>
    <mergeCell ref="F26:G26"/>
    <mergeCell ref="H26:I26"/>
    <mergeCell ref="J26:K26"/>
    <mergeCell ref="L26:M26"/>
    <mergeCell ref="N26:O26"/>
    <mergeCell ref="B7:B8"/>
    <mergeCell ref="B9:B12"/>
    <mergeCell ref="B13:C13"/>
    <mergeCell ref="D13:M13"/>
    <mergeCell ref="D19:E19"/>
    <mergeCell ref="F19:G19"/>
    <mergeCell ref="H19:I19"/>
    <mergeCell ref="J19:K19"/>
    <mergeCell ref="L19:M19"/>
    <mergeCell ref="B5:B6"/>
    <mergeCell ref="C5:C6"/>
    <mergeCell ref="D5:K5"/>
    <mergeCell ref="L5:M6"/>
    <mergeCell ref="N5:O6"/>
    <mergeCell ref="D6:E6"/>
    <mergeCell ref="F6:G6"/>
    <mergeCell ref="H6:I6"/>
    <mergeCell ref="J6:K6"/>
  </mergeCells>
  <pageMargins left="0.7" right="0.7" top="0.75" bottom="0.75" header="0.3" footer="0.3"/>
  <pageSetup scale="10" orientation="portrait" r:id="rId1"/>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Variables de crecimiento</vt:lpstr>
      <vt:lpstr>Variables de rendimiento</vt:lpstr>
      <vt:lpstr>Hoja1</vt:lpstr>
      <vt:lpstr>Salida rend</vt:lpstr>
      <vt:lpstr>Salida Fen y Crec</vt:lpstr>
      <vt:lpstr>CUADROS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Master</cp:lastModifiedBy>
  <dcterms:created xsi:type="dcterms:W3CDTF">2020-06-25T13:06:00Z</dcterms:created>
  <dcterms:modified xsi:type="dcterms:W3CDTF">2020-12-09T03:55:15Z</dcterms:modified>
</cp:coreProperties>
</file>